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wayne.fite\Desktop\"/>
    </mc:Choice>
  </mc:AlternateContent>
  <xr:revisionPtr revIDLastSave="0" documentId="8_{78951E88-0DA6-49E9-A97D-FF78CE3B6001}" xr6:coauthVersionLast="47" xr6:coauthVersionMax="47" xr10:uidLastSave="{00000000-0000-0000-0000-000000000000}"/>
  <workbookProtection workbookAlgorithmName="SHA-512" workbookHashValue="JNZEJ0WMb+lRqGGAtkXEFhcJ9ESk6Dp1cIPP+u+DWT+7p35wudS5cPNAwtfmDQP70lOq8N5ATfysjjV2Ep+42A==" workbookSaltValue="LgNk/fCEgyzKLHZIcTfNpQ==" workbookSpinCount="100000" lockStructure="1"/>
  <bookViews>
    <workbookView xWindow="-108" yWindow="-108" windowWidth="23256" windowHeight="14016" tabRatio="708"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 name="Array" sheetId="18" state="hidden" r:id="rId15"/>
    <sheet name="Compensation Lookup" sheetId="17" state="hidden" r:id="rId16"/>
  </sheets>
  <externalReferences>
    <externalReference r:id="rId17"/>
    <externalReference r:id="rId18"/>
    <externalReference r:id="rId19"/>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Calculator'!$D$119</definedName>
    <definedName name="fpi_trgt">'Device Calculator'!$D$119</definedName>
    <definedName name="fsw" localSheetId="1">'Device Calculator'!$C$16</definedName>
    <definedName name="fsw">'Device Calculator'!$C$16</definedName>
    <definedName name="fsw_code">'Device Calculator'!$F$79</definedName>
    <definedName name="fzi_trgt" localSheetId="1">'Device Calculator'!$D$118</definedName>
    <definedName name="fzi_trgt">'Device Calculator'!$D$118</definedName>
    <definedName name="GM_PS" localSheetId="1">'Device Calculator'!$D$68</definedName>
    <definedName name="GM_PS">'Device Calculator'!$D$68</definedName>
    <definedName name="ILOOP" localSheetId="1">'Device Calculator'!$F$130</definedName>
    <definedName name="ILOOP">'Device Calculator'!$F$130</definedName>
    <definedName name="ILOOP_trgt" localSheetId="1">'Device Calculator'!$D$117</definedName>
    <definedName name="ILOOP_trgt">'Device Calculator'!$D$117</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Calculator'!$F$145</definedName>
    <definedName name="VLOOP">'Device Calculator'!$F$145</definedName>
    <definedName name="VLOOP_trgt" localSheetId="1">'Device Calculator'!$D$135</definedName>
    <definedName name="VLOOP_trgt">'Device Calculator'!$D$135</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 i="6" l="1"/>
  <c r="D67" i="3" l="1"/>
  <c r="D4" i="3"/>
  <c r="C7" i="2"/>
  <c r="C6" i="2"/>
  <c r="D6" i="6" l="1"/>
  <c r="AK257" i="18" l="1"/>
  <c r="X257" i="18"/>
  <c r="AD257" i="18" s="1"/>
  <c r="W257" i="18"/>
  <c r="AC257" i="18" s="1"/>
  <c r="AR257" i="18" s="1"/>
  <c r="V257" i="18"/>
  <c r="U257" i="18"/>
  <c r="T257" i="18"/>
  <c r="S257" i="18"/>
  <c r="AA257" i="18" s="1"/>
  <c r="AO257" i="18" s="1"/>
  <c r="R257" i="18"/>
  <c r="Q257" i="18"/>
  <c r="P257" i="18"/>
  <c r="AH257" i="18" s="1"/>
  <c r="AV257" i="18" s="1"/>
  <c r="O257" i="18"/>
  <c r="N257" i="18"/>
  <c r="M257" i="18"/>
  <c r="L257" i="18"/>
  <c r="AF257" i="18" s="1"/>
  <c r="AT257" i="18" s="1"/>
  <c r="K257" i="18"/>
  <c r="J257" i="18"/>
  <c r="Z257" i="18" s="1"/>
  <c r="AN257" i="18" s="1"/>
  <c r="I257" i="18"/>
  <c r="H257" i="18"/>
  <c r="AE257" i="18" s="1"/>
  <c r="AS257" i="18" s="1"/>
  <c r="G257" i="18"/>
  <c r="F257" i="18"/>
  <c r="E257" i="18"/>
  <c r="D257" i="18"/>
  <c r="AL257" i="18" s="1"/>
  <c r="AK256" i="18"/>
  <c r="X256" i="18"/>
  <c r="AD256" i="18" s="1"/>
  <c r="W256" i="18"/>
  <c r="AC256" i="18" s="1"/>
  <c r="AR256" i="18" s="1"/>
  <c r="V256" i="18"/>
  <c r="U256" i="18"/>
  <c r="T256" i="18"/>
  <c r="S256" i="18"/>
  <c r="AA256" i="18" s="1"/>
  <c r="AO256" i="18" s="1"/>
  <c r="R256" i="18"/>
  <c r="Q256" i="18"/>
  <c r="P256" i="18"/>
  <c r="AH256" i="18" s="1"/>
  <c r="AV256" i="18" s="1"/>
  <c r="O256" i="18"/>
  <c r="N256" i="18"/>
  <c r="M256" i="18"/>
  <c r="L256" i="18"/>
  <c r="AF256" i="18" s="1"/>
  <c r="AT256" i="18" s="1"/>
  <c r="K256" i="18"/>
  <c r="J256" i="18"/>
  <c r="Z256" i="18" s="1"/>
  <c r="AN256" i="18" s="1"/>
  <c r="I256" i="18"/>
  <c r="H256" i="18"/>
  <c r="AE256" i="18" s="1"/>
  <c r="AS256" i="18" s="1"/>
  <c r="G256" i="18"/>
  <c r="F256" i="18"/>
  <c r="E256" i="18"/>
  <c r="D256" i="18"/>
  <c r="AL256" i="18" s="1"/>
  <c r="AK255" i="18"/>
  <c r="X255" i="18"/>
  <c r="AD255" i="18" s="1"/>
  <c r="W255" i="18"/>
  <c r="AC255" i="18" s="1"/>
  <c r="AR255" i="18" s="1"/>
  <c r="V255" i="18"/>
  <c r="U255" i="18"/>
  <c r="T255" i="18"/>
  <c r="S255" i="18"/>
  <c r="AA255" i="18" s="1"/>
  <c r="AO255" i="18" s="1"/>
  <c r="R255" i="18"/>
  <c r="Q255" i="18"/>
  <c r="P255" i="18"/>
  <c r="AH255" i="18" s="1"/>
  <c r="AV255" i="18" s="1"/>
  <c r="O255" i="18"/>
  <c r="N255" i="18"/>
  <c r="M255" i="18"/>
  <c r="L255" i="18"/>
  <c r="AF255" i="18" s="1"/>
  <c r="AT255" i="18" s="1"/>
  <c r="BB255" i="18" s="1"/>
  <c r="K255" i="18"/>
  <c r="J255" i="18"/>
  <c r="Z255" i="18" s="1"/>
  <c r="AN255" i="18" s="1"/>
  <c r="I255" i="18"/>
  <c r="H255" i="18"/>
  <c r="AE255" i="18" s="1"/>
  <c r="AS255" i="18" s="1"/>
  <c r="G255" i="18"/>
  <c r="F255" i="18"/>
  <c r="E255" i="18"/>
  <c r="D255" i="18"/>
  <c r="AL255" i="18" s="1"/>
  <c r="AK254" i="18"/>
  <c r="X254" i="18"/>
  <c r="AD254" i="18" s="1"/>
  <c r="W254" i="18"/>
  <c r="AC254" i="18" s="1"/>
  <c r="AR254" i="18" s="1"/>
  <c r="V254" i="18"/>
  <c r="U254" i="18"/>
  <c r="T254" i="18"/>
  <c r="S254" i="18"/>
  <c r="AA254" i="18" s="1"/>
  <c r="AO254" i="18" s="1"/>
  <c r="R254" i="18"/>
  <c r="Q254" i="18"/>
  <c r="P254" i="18"/>
  <c r="AH254" i="18" s="1"/>
  <c r="AV254" i="18" s="1"/>
  <c r="O254" i="18"/>
  <c r="N254" i="18"/>
  <c r="M254" i="18"/>
  <c r="L254" i="18"/>
  <c r="AF254" i="18" s="1"/>
  <c r="AT254" i="18" s="1"/>
  <c r="K254" i="18"/>
  <c r="J254" i="18"/>
  <c r="Z254" i="18" s="1"/>
  <c r="AN254" i="18" s="1"/>
  <c r="I254" i="18"/>
  <c r="H254" i="18"/>
  <c r="AE254" i="18" s="1"/>
  <c r="AS254" i="18" s="1"/>
  <c r="G254" i="18"/>
  <c r="F254" i="18"/>
  <c r="E254" i="18"/>
  <c r="D254" i="18"/>
  <c r="AL254" i="18" s="1"/>
  <c r="AK253" i="18"/>
  <c r="X253" i="18"/>
  <c r="AD253" i="18" s="1"/>
  <c r="W253" i="18"/>
  <c r="AC253" i="18" s="1"/>
  <c r="AR253" i="18" s="1"/>
  <c r="V253" i="18"/>
  <c r="U253" i="18"/>
  <c r="T253" i="18"/>
  <c r="S253" i="18"/>
  <c r="AA253" i="18" s="1"/>
  <c r="AO253" i="18" s="1"/>
  <c r="R253" i="18"/>
  <c r="Q253" i="18"/>
  <c r="P253" i="18"/>
  <c r="AH253" i="18" s="1"/>
  <c r="AV253" i="18" s="1"/>
  <c r="O253" i="18"/>
  <c r="N253" i="18"/>
  <c r="M253" i="18"/>
  <c r="L253" i="18"/>
  <c r="AF253" i="18" s="1"/>
  <c r="AT253" i="18" s="1"/>
  <c r="K253" i="18"/>
  <c r="J253" i="18"/>
  <c r="Z253" i="18" s="1"/>
  <c r="AN253" i="18" s="1"/>
  <c r="I253" i="18"/>
  <c r="H253" i="18"/>
  <c r="AE253" i="18" s="1"/>
  <c r="AS253" i="18" s="1"/>
  <c r="G253" i="18"/>
  <c r="F253" i="18"/>
  <c r="E253" i="18"/>
  <c r="D253" i="18"/>
  <c r="AK252" i="18"/>
  <c r="X252" i="18"/>
  <c r="AD252" i="18" s="1"/>
  <c r="W252" i="18"/>
  <c r="AC252" i="18" s="1"/>
  <c r="AR252" i="18" s="1"/>
  <c r="V252" i="18"/>
  <c r="U252" i="18"/>
  <c r="T252" i="18"/>
  <c r="S252" i="18"/>
  <c r="AA252" i="18" s="1"/>
  <c r="AO252" i="18" s="1"/>
  <c r="R252" i="18"/>
  <c r="Q252" i="18"/>
  <c r="P252" i="18"/>
  <c r="AH252" i="18" s="1"/>
  <c r="AV252" i="18" s="1"/>
  <c r="O252" i="18"/>
  <c r="N252" i="18"/>
  <c r="M252" i="18"/>
  <c r="AG252" i="18" s="1"/>
  <c r="L252" i="18"/>
  <c r="AF252" i="18" s="1"/>
  <c r="AT252" i="18" s="1"/>
  <c r="K252" i="18"/>
  <c r="J252" i="18"/>
  <c r="Z252" i="18" s="1"/>
  <c r="AN252" i="18" s="1"/>
  <c r="I252" i="18"/>
  <c r="H252" i="18"/>
  <c r="AE252" i="18" s="1"/>
  <c r="AS252" i="18" s="1"/>
  <c r="G252" i="18"/>
  <c r="F252" i="18"/>
  <c r="E252" i="18"/>
  <c r="D252" i="18"/>
  <c r="AK251" i="18"/>
  <c r="X251" i="18"/>
  <c r="AD251" i="18" s="1"/>
  <c r="W251" i="18"/>
  <c r="AC251" i="18" s="1"/>
  <c r="AR251" i="18" s="1"/>
  <c r="V251" i="18"/>
  <c r="U251" i="18"/>
  <c r="T251" i="18"/>
  <c r="S251" i="18"/>
  <c r="AA251" i="18" s="1"/>
  <c r="AO251" i="18" s="1"/>
  <c r="R251" i="18"/>
  <c r="Q251" i="18"/>
  <c r="P251" i="18"/>
  <c r="AH251" i="18" s="1"/>
  <c r="AV251" i="18" s="1"/>
  <c r="O251" i="18"/>
  <c r="N251" i="18"/>
  <c r="M251" i="18"/>
  <c r="L251" i="18"/>
  <c r="AF251" i="18" s="1"/>
  <c r="AT251" i="18" s="1"/>
  <c r="K251" i="18"/>
  <c r="J251" i="18"/>
  <c r="Z251" i="18" s="1"/>
  <c r="AN251" i="18" s="1"/>
  <c r="I251" i="18"/>
  <c r="H251" i="18"/>
  <c r="AE251" i="18" s="1"/>
  <c r="AS251" i="18" s="1"/>
  <c r="G251" i="18"/>
  <c r="F251" i="18"/>
  <c r="E251" i="18"/>
  <c r="D251" i="18"/>
  <c r="AL251" i="18" s="1"/>
  <c r="AK250" i="18"/>
  <c r="X250" i="18"/>
  <c r="AD250" i="18" s="1"/>
  <c r="W250" i="18"/>
  <c r="AC250" i="18" s="1"/>
  <c r="AR250" i="18" s="1"/>
  <c r="V250" i="18"/>
  <c r="U250" i="18"/>
  <c r="T250" i="18"/>
  <c r="S250" i="18"/>
  <c r="AA250" i="18" s="1"/>
  <c r="AO250" i="18" s="1"/>
  <c r="R250" i="18"/>
  <c r="Q250" i="18"/>
  <c r="P250" i="18"/>
  <c r="AH250" i="18" s="1"/>
  <c r="AV250" i="18" s="1"/>
  <c r="O250" i="18"/>
  <c r="N250" i="18"/>
  <c r="M250" i="18"/>
  <c r="L250" i="18"/>
  <c r="AF250" i="18" s="1"/>
  <c r="AT250" i="18" s="1"/>
  <c r="K250" i="18"/>
  <c r="J250" i="18"/>
  <c r="Z250" i="18" s="1"/>
  <c r="AN250" i="18" s="1"/>
  <c r="I250" i="18"/>
  <c r="H250" i="18"/>
  <c r="AE250" i="18" s="1"/>
  <c r="AS250" i="18" s="1"/>
  <c r="G250" i="18"/>
  <c r="F250" i="18"/>
  <c r="E250" i="18"/>
  <c r="D250" i="18"/>
  <c r="A250" i="18" s="1"/>
  <c r="AK249" i="18"/>
  <c r="X249" i="18"/>
  <c r="AD249" i="18" s="1"/>
  <c r="W249" i="18"/>
  <c r="AC249" i="18" s="1"/>
  <c r="AR249" i="18" s="1"/>
  <c r="V249" i="18"/>
  <c r="U249" i="18"/>
  <c r="T249" i="18"/>
  <c r="S249" i="18"/>
  <c r="AA249" i="18" s="1"/>
  <c r="AO249" i="18" s="1"/>
  <c r="R249" i="18"/>
  <c r="Q249" i="18"/>
  <c r="P249" i="18"/>
  <c r="AH249" i="18" s="1"/>
  <c r="AV249" i="18" s="1"/>
  <c r="O249" i="18"/>
  <c r="N249" i="18"/>
  <c r="M249" i="18"/>
  <c r="L249" i="18"/>
  <c r="AF249" i="18" s="1"/>
  <c r="AT249" i="18" s="1"/>
  <c r="K249" i="18"/>
  <c r="J249" i="18"/>
  <c r="Z249" i="18" s="1"/>
  <c r="AN249" i="18" s="1"/>
  <c r="I249" i="18"/>
  <c r="H249" i="18"/>
  <c r="AE249" i="18" s="1"/>
  <c r="AS249" i="18" s="1"/>
  <c r="G249" i="18"/>
  <c r="F249" i="18"/>
  <c r="E249" i="18"/>
  <c r="D249" i="18"/>
  <c r="AL249" i="18" s="1"/>
  <c r="AK248" i="18"/>
  <c r="X248" i="18"/>
  <c r="AD248" i="18" s="1"/>
  <c r="W248" i="18"/>
  <c r="AC248" i="18" s="1"/>
  <c r="AR248" i="18" s="1"/>
  <c r="V248" i="18"/>
  <c r="U248" i="18"/>
  <c r="T248" i="18"/>
  <c r="S248" i="18"/>
  <c r="AA248" i="18" s="1"/>
  <c r="AO248" i="18" s="1"/>
  <c r="R248" i="18"/>
  <c r="Q248" i="18"/>
  <c r="P248" i="18"/>
  <c r="AH248" i="18" s="1"/>
  <c r="AV248" i="18" s="1"/>
  <c r="O248" i="18"/>
  <c r="N248" i="18"/>
  <c r="M248" i="18"/>
  <c r="L248" i="18"/>
  <c r="AF248" i="18" s="1"/>
  <c r="AT248" i="18" s="1"/>
  <c r="K248" i="18"/>
  <c r="J248" i="18"/>
  <c r="Z248" i="18" s="1"/>
  <c r="AN248" i="18" s="1"/>
  <c r="I248" i="18"/>
  <c r="H248" i="18"/>
  <c r="AE248" i="18" s="1"/>
  <c r="AS248" i="18" s="1"/>
  <c r="G248" i="18"/>
  <c r="F248" i="18"/>
  <c r="E248" i="18"/>
  <c r="D248" i="18"/>
  <c r="AL248" i="18" s="1"/>
  <c r="AK247" i="18"/>
  <c r="X247" i="18"/>
  <c r="AD247" i="18" s="1"/>
  <c r="W247" i="18"/>
  <c r="AC247" i="18" s="1"/>
  <c r="AR247" i="18" s="1"/>
  <c r="V247" i="18"/>
  <c r="U247" i="18"/>
  <c r="T247" i="18"/>
  <c r="S247" i="18"/>
  <c r="AA247" i="18" s="1"/>
  <c r="AO247" i="18" s="1"/>
  <c r="R247" i="18"/>
  <c r="Q247" i="18"/>
  <c r="P247" i="18"/>
  <c r="AH247" i="18" s="1"/>
  <c r="AV247" i="18" s="1"/>
  <c r="O247" i="18"/>
  <c r="N247" i="18"/>
  <c r="M247" i="18"/>
  <c r="L247" i="18"/>
  <c r="AF247" i="18" s="1"/>
  <c r="AT247" i="18" s="1"/>
  <c r="K247" i="18"/>
  <c r="J247" i="18"/>
  <c r="Z247" i="18" s="1"/>
  <c r="AN247" i="18" s="1"/>
  <c r="I247" i="18"/>
  <c r="H247" i="18"/>
  <c r="AE247" i="18" s="1"/>
  <c r="AS247" i="18" s="1"/>
  <c r="G247" i="18"/>
  <c r="F247" i="18"/>
  <c r="E247" i="18"/>
  <c r="D247" i="18"/>
  <c r="AL247" i="18" s="1"/>
  <c r="AK246" i="18"/>
  <c r="X246" i="18"/>
  <c r="AD246" i="18" s="1"/>
  <c r="W246" i="18"/>
  <c r="AC246" i="18" s="1"/>
  <c r="AR246" i="18" s="1"/>
  <c r="V246" i="18"/>
  <c r="U246" i="18"/>
  <c r="T246" i="18"/>
  <c r="S246" i="18"/>
  <c r="AA246" i="18" s="1"/>
  <c r="AO246" i="18" s="1"/>
  <c r="R246" i="18"/>
  <c r="Q246" i="18"/>
  <c r="P246" i="18"/>
  <c r="AH246" i="18" s="1"/>
  <c r="AV246" i="18" s="1"/>
  <c r="O246" i="18"/>
  <c r="N246" i="18"/>
  <c r="M246" i="18"/>
  <c r="L246" i="18"/>
  <c r="AF246" i="18" s="1"/>
  <c r="AT246" i="18" s="1"/>
  <c r="K246" i="18"/>
  <c r="J246" i="18"/>
  <c r="Z246" i="18" s="1"/>
  <c r="AN246" i="18" s="1"/>
  <c r="I246" i="18"/>
  <c r="H246" i="18"/>
  <c r="AE246" i="18" s="1"/>
  <c r="AS246" i="18" s="1"/>
  <c r="G246" i="18"/>
  <c r="F246" i="18"/>
  <c r="E246" i="18"/>
  <c r="D246" i="18"/>
  <c r="AL246" i="18" s="1"/>
  <c r="AK245" i="18"/>
  <c r="X245" i="18"/>
  <c r="AD245" i="18" s="1"/>
  <c r="W245" i="18"/>
  <c r="AC245" i="18" s="1"/>
  <c r="AR245" i="18" s="1"/>
  <c r="V245" i="18"/>
  <c r="U245" i="18"/>
  <c r="T245" i="18"/>
  <c r="S245" i="18"/>
  <c r="AA245" i="18" s="1"/>
  <c r="AO245" i="18" s="1"/>
  <c r="R245" i="18"/>
  <c r="Q245" i="18"/>
  <c r="P245" i="18"/>
  <c r="AH245" i="18" s="1"/>
  <c r="AV245" i="18" s="1"/>
  <c r="O245" i="18"/>
  <c r="N245" i="18"/>
  <c r="M245" i="18"/>
  <c r="AG245" i="18" s="1"/>
  <c r="L245" i="18"/>
  <c r="AF245" i="18" s="1"/>
  <c r="AT245" i="18" s="1"/>
  <c r="K245" i="18"/>
  <c r="J245" i="18"/>
  <c r="Z245" i="18" s="1"/>
  <c r="AN245" i="18" s="1"/>
  <c r="I245" i="18"/>
  <c r="H245" i="18"/>
  <c r="AE245" i="18" s="1"/>
  <c r="AS245" i="18" s="1"/>
  <c r="G245" i="18"/>
  <c r="F245" i="18"/>
  <c r="E245" i="18"/>
  <c r="D245" i="18"/>
  <c r="AK244" i="18"/>
  <c r="X244" i="18"/>
  <c r="AD244" i="18" s="1"/>
  <c r="W244" i="18"/>
  <c r="AC244" i="18" s="1"/>
  <c r="AR244" i="18" s="1"/>
  <c r="V244" i="18"/>
  <c r="U244" i="18"/>
  <c r="T244" i="18"/>
  <c r="S244" i="18"/>
  <c r="AA244" i="18" s="1"/>
  <c r="AO244" i="18" s="1"/>
  <c r="R244" i="18"/>
  <c r="Q244" i="18"/>
  <c r="P244" i="18"/>
  <c r="AH244" i="18" s="1"/>
  <c r="AV244" i="18" s="1"/>
  <c r="O244" i="18"/>
  <c r="N244" i="18"/>
  <c r="M244" i="18"/>
  <c r="L244" i="18"/>
  <c r="AF244" i="18" s="1"/>
  <c r="AT244" i="18" s="1"/>
  <c r="K244" i="18"/>
  <c r="J244" i="18"/>
  <c r="Z244" i="18" s="1"/>
  <c r="AN244" i="18" s="1"/>
  <c r="I244" i="18"/>
  <c r="H244" i="18"/>
  <c r="AE244" i="18" s="1"/>
  <c r="AS244" i="18" s="1"/>
  <c r="G244" i="18"/>
  <c r="F244" i="18"/>
  <c r="E244" i="18"/>
  <c r="D244" i="18"/>
  <c r="AL244" i="18" s="1"/>
  <c r="A244" i="18"/>
  <c r="AK243" i="18"/>
  <c r="X243" i="18"/>
  <c r="AD243" i="18" s="1"/>
  <c r="W243" i="18"/>
  <c r="AC243" i="18" s="1"/>
  <c r="AR243" i="18" s="1"/>
  <c r="V243" i="18"/>
  <c r="U243" i="18"/>
  <c r="T243" i="18"/>
  <c r="S243" i="18"/>
  <c r="AA243" i="18" s="1"/>
  <c r="AO243" i="18" s="1"/>
  <c r="R243" i="18"/>
  <c r="Q243" i="18"/>
  <c r="P243" i="18"/>
  <c r="AH243" i="18" s="1"/>
  <c r="AV243" i="18" s="1"/>
  <c r="O243" i="18"/>
  <c r="N243" i="18"/>
  <c r="M243" i="18"/>
  <c r="L243" i="18"/>
  <c r="AF243" i="18" s="1"/>
  <c r="AT243" i="18" s="1"/>
  <c r="K243" i="18"/>
  <c r="J243" i="18"/>
  <c r="Z243" i="18" s="1"/>
  <c r="I243" i="18"/>
  <c r="H243" i="18"/>
  <c r="AE243" i="18" s="1"/>
  <c r="AS243" i="18" s="1"/>
  <c r="G243" i="18"/>
  <c r="F243" i="18"/>
  <c r="E243" i="18"/>
  <c r="D243" i="18"/>
  <c r="A243" i="18" s="1"/>
  <c r="AK242" i="18"/>
  <c r="X242" i="18"/>
  <c r="AD242" i="18" s="1"/>
  <c r="W242" i="18"/>
  <c r="AC242" i="18" s="1"/>
  <c r="AR242" i="18" s="1"/>
  <c r="V242" i="18"/>
  <c r="U242" i="18"/>
  <c r="T242" i="18"/>
  <c r="S242" i="18"/>
  <c r="AA242" i="18" s="1"/>
  <c r="AO242" i="18" s="1"/>
  <c r="R242" i="18"/>
  <c r="Q242" i="18"/>
  <c r="P242" i="18"/>
  <c r="AH242" i="18" s="1"/>
  <c r="AV242" i="18" s="1"/>
  <c r="O242" i="18"/>
  <c r="N242" i="18"/>
  <c r="M242" i="18"/>
  <c r="L242" i="18"/>
  <c r="AF242" i="18" s="1"/>
  <c r="AT242" i="18" s="1"/>
  <c r="K242" i="18"/>
  <c r="J242" i="18"/>
  <c r="Z242" i="18" s="1"/>
  <c r="AN242" i="18" s="1"/>
  <c r="I242" i="18"/>
  <c r="H242" i="18"/>
  <c r="AE242" i="18" s="1"/>
  <c r="AS242" i="18" s="1"/>
  <c r="G242" i="18"/>
  <c r="F242" i="18"/>
  <c r="E242" i="18"/>
  <c r="D242" i="18"/>
  <c r="A242" i="18" s="1"/>
  <c r="AK241" i="18"/>
  <c r="X241" i="18"/>
  <c r="AD241" i="18" s="1"/>
  <c r="W241" i="18"/>
  <c r="AC241" i="18" s="1"/>
  <c r="AR241" i="18" s="1"/>
  <c r="V241" i="18"/>
  <c r="U241" i="18"/>
  <c r="T241" i="18"/>
  <c r="S241" i="18"/>
  <c r="AA241" i="18" s="1"/>
  <c r="AO241" i="18" s="1"/>
  <c r="R241" i="18"/>
  <c r="Q241" i="18"/>
  <c r="P241" i="18"/>
  <c r="AH241" i="18" s="1"/>
  <c r="AV241" i="18" s="1"/>
  <c r="O241" i="18"/>
  <c r="N241" i="18"/>
  <c r="M241" i="18"/>
  <c r="L241" i="18"/>
  <c r="AF241" i="18" s="1"/>
  <c r="AT241" i="18" s="1"/>
  <c r="K241" i="18"/>
  <c r="J241" i="18"/>
  <c r="Z241" i="18" s="1"/>
  <c r="AN241" i="18" s="1"/>
  <c r="I241" i="18"/>
  <c r="H241" i="18"/>
  <c r="AE241" i="18" s="1"/>
  <c r="AS241" i="18" s="1"/>
  <c r="G241" i="18"/>
  <c r="F241" i="18"/>
  <c r="E241" i="18"/>
  <c r="D241" i="18"/>
  <c r="AL241" i="18" s="1"/>
  <c r="AK240" i="18"/>
  <c r="X240" i="18"/>
  <c r="AD240" i="18" s="1"/>
  <c r="W240" i="18"/>
  <c r="AC240" i="18" s="1"/>
  <c r="AR240" i="18" s="1"/>
  <c r="V240" i="18"/>
  <c r="U240" i="18"/>
  <c r="T240" i="18"/>
  <c r="AB240" i="18" s="1"/>
  <c r="S240" i="18"/>
  <c r="AA240" i="18" s="1"/>
  <c r="AO240" i="18" s="1"/>
  <c r="R240" i="18"/>
  <c r="Q240" i="18"/>
  <c r="P240" i="18"/>
  <c r="AH240" i="18" s="1"/>
  <c r="AV240" i="18" s="1"/>
  <c r="O240" i="18"/>
  <c r="N240" i="18"/>
  <c r="M240" i="18"/>
  <c r="L240" i="18"/>
  <c r="AF240" i="18" s="1"/>
  <c r="AT240" i="18" s="1"/>
  <c r="K240" i="18"/>
  <c r="J240" i="18"/>
  <c r="Z240" i="18" s="1"/>
  <c r="I240" i="18"/>
  <c r="H240" i="18"/>
  <c r="AE240" i="18" s="1"/>
  <c r="AS240" i="18" s="1"/>
  <c r="G240" i="18"/>
  <c r="F240" i="18"/>
  <c r="E240" i="18"/>
  <c r="D240" i="18"/>
  <c r="AL240" i="18" s="1"/>
  <c r="AK239" i="18"/>
  <c r="AC239" i="18"/>
  <c r="AR239" i="18" s="1"/>
  <c r="X239" i="18"/>
  <c r="AD239" i="18" s="1"/>
  <c r="W239" i="18"/>
  <c r="V239" i="18"/>
  <c r="U239" i="18"/>
  <c r="T239" i="18"/>
  <c r="S239" i="18"/>
  <c r="AA239" i="18" s="1"/>
  <c r="AO239" i="18" s="1"/>
  <c r="R239" i="18"/>
  <c r="Q239" i="18"/>
  <c r="P239" i="18"/>
  <c r="AH239" i="18" s="1"/>
  <c r="AV239" i="18" s="1"/>
  <c r="O239" i="18"/>
  <c r="N239" i="18"/>
  <c r="M239" i="18"/>
  <c r="L239" i="18"/>
  <c r="AF239" i="18" s="1"/>
  <c r="AT239" i="18" s="1"/>
  <c r="K239" i="18"/>
  <c r="J239" i="18"/>
  <c r="Z239" i="18" s="1"/>
  <c r="AN239" i="18" s="1"/>
  <c r="I239" i="18"/>
  <c r="H239" i="18"/>
  <c r="AE239" i="18" s="1"/>
  <c r="AS239" i="18" s="1"/>
  <c r="G239" i="18"/>
  <c r="F239" i="18"/>
  <c r="E239" i="18"/>
  <c r="D239" i="18"/>
  <c r="AL239" i="18" s="1"/>
  <c r="AK238" i="18"/>
  <c r="X238" i="18"/>
  <c r="AD238" i="18" s="1"/>
  <c r="W238" i="18"/>
  <c r="AC238" i="18" s="1"/>
  <c r="AR238" i="18" s="1"/>
  <c r="V238" i="18"/>
  <c r="U238" i="18"/>
  <c r="T238" i="18"/>
  <c r="S238" i="18"/>
  <c r="AA238" i="18" s="1"/>
  <c r="AO238" i="18" s="1"/>
  <c r="R238" i="18"/>
  <c r="Q238" i="18"/>
  <c r="P238" i="18"/>
  <c r="AH238" i="18" s="1"/>
  <c r="AV238" i="18" s="1"/>
  <c r="O238" i="18"/>
  <c r="N238" i="18"/>
  <c r="M238" i="18"/>
  <c r="L238" i="18"/>
  <c r="AF238" i="18" s="1"/>
  <c r="AT238" i="18" s="1"/>
  <c r="K238" i="18"/>
  <c r="J238" i="18"/>
  <c r="Z238" i="18" s="1"/>
  <c r="AN238" i="18" s="1"/>
  <c r="I238" i="18"/>
  <c r="H238" i="18"/>
  <c r="AE238" i="18" s="1"/>
  <c r="AS238" i="18" s="1"/>
  <c r="G238" i="18"/>
  <c r="F238" i="18"/>
  <c r="E238" i="18"/>
  <c r="D238" i="18"/>
  <c r="A238" i="18" s="1"/>
  <c r="AK237" i="18"/>
  <c r="X237" i="18"/>
  <c r="AD237" i="18" s="1"/>
  <c r="W237" i="18"/>
  <c r="AC237" i="18" s="1"/>
  <c r="AR237" i="18" s="1"/>
  <c r="V237" i="18"/>
  <c r="U237" i="18"/>
  <c r="T237" i="18"/>
  <c r="S237" i="18"/>
  <c r="AA237" i="18" s="1"/>
  <c r="AO237" i="18" s="1"/>
  <c r="R237" i="18"/>
  <c r="Q237" i="18"/>
  <c r="P237" i="18"/>
  <c r="AH237" i="18" s="1"/>
  <c r="AV237" i="18" s="1"/>
  <c r="O237" i="18"/>
  <c r="N237" i="18"/>
  <c r="M237" i="18"/>
  <c r="L237" i="18"/>
  <c r="AF237" i="18" s="1"/>
  <c r="AT237" i="18" s="1"/>
  <c r="K237" i="18"/>
  <c r="J237" i="18"/>
  <c r="Z237" i="18" s="1"/>
  <c r="AN237" i="18" s="1"/>
  <c r="I237" i="18"/>
  <c r="H237" i="18"/>
  <c r="AE237" i="18" s="1"/>
  <c r="AS237" i="18" s="1"/>
  <c r="G237" i="18"/>
  <c r="F237" i="18"/>
  <c r="E237" i="18"/>
  <c r="D237" i="18"/>
  <c r="AL237" i="18" s="1"/>
  <c r="AK236" i="18"/>
  <c r="X236" i="18"/>
  <c r="AD236" i="18" s="1"/>
  <c r="W236" i="18"/>
  <c r="AC236" i="18" s="1"/>
  <c r="AR236" i="18" s="1"/>
  <c r="V236" i="18"/>
  <c r="U236" i="18"/>
  <c r="T236" i="18"/>
  <c r="S236" i="18"/>
  <c r="AA236" i="18" s="1"/>
  <c r="AO236" i="18" s="1"/>
  <c r="R236" i="18"/>
  <c r="Q236" i="18"/>
  <c r="P236" i="18"/>
  <c r="AH236" i="18" s="1"/>
  <c r="AV236" i="18" s="1"/>
  <c r="O236" i="18"/>
  <c r="N236" i="18"/>
  <c r="M236" i="18"/>
  <c r="L236" i="18"/>
  <c r="AF236" i="18" s="1"/>
  <c r="AT236" i="18" s="1"/>
  <c r="K236" i="18"/>
  <c r="J236" i="18"/>
  <c r="Z236" i="18" s="1"/>
  <c r="I236" i="18"/>
  <c r="H236" i="18"/>
  <c r="AE236" i="18" s="1"/>
  <c r="AS236" i="18" s="1"/>
  <c r="G236" i="18"/>
  <c r="F236" i="18"/>
  <c r="E236" i="18"/>
  <c r="D236" i="18"/>
  <c r="AL236" i="18" s="1"/>
  <c r="AK235" i="18"/>
  <c r="X235" i="18"/>
  <c r="AD235" i="18" s="1"/>
  <c r="W235" i="18"/>
  <c r="AC235" i="18" s="1"/>
  <c r="AR235" i="18" s="1"/>
  <c r="V235" i="18"/>
  <c r="U235" i="18"/>
  <c r="T235" i="18"/>
  <c r="S235" i="18"/>
  <c r="AA235" i="18" s="1"/>
  <c r="AO235" i="18" s="1"/>
  <c r="R235" i="18"/>
  <c r="Q235" i="18"/>
  <c r="P235" i="18"/>
  <c r="AH235" i="18" s="1"/>
  <c r="AV235" i="18" s="1"/>
  <c r="O235" i="18"/>
  <c r="N235" i="18"/>
  <c r="M235" i="18"/>
  <c r="L235" i="18"/>
  <c r="AF235" i="18" s="1"/>
  <c r="AT235" i="18" s="1"/>
  <c r="K235" i="18"/>
  <c r="J235" i="18"/>
  <c r="Z235" i="18" s="1"/>
  <c r="I235" i="18"/>
  <c r="H235" i="18"/>
  <c r="AE235" i="18" s="1"/>
  <c r="AS235" i="18" s="1"/>
  <c r="G235" i="18"/>
  <c r="F235" i="18"/>
  <c r="E235" i="18"/>
  <c r="D235" i="18"/>
  <c r="A235" i="18" s="1"/>
  <c r="AK234" i="18"/>
  <c r="X234" i="18"/>
  <c r="AD234" i="18" s="1"/>
  <c r="W234" i="18"/>
  <c r="AC234" i="18" s="1"/>
  <c r="AR234" i="18" s="1"/>
  <c r="V234" i="18"/>
  <c r="U234" i="18"/>
  <c r="T234" i="18"/>
  <c r="S234" i="18"/>
  <c r="AA234" i="18" s="1"/>
  <c r="AO234" i="18" s="1"/>
  <c r="R234" i="18"/>
  <c r="Q234" i="18"/>
  <c r="P234" i="18"/>
  <c r="AH234" i="18" s="1"/>
  <c r="AV234" i="18" s="1"/>
  <c r="O234" i="18"/>
  <c r="N234" i="18"/>
  <c r="M234" i="18"/>
  <c r="L234" i="18"/>
  <c r="AF234" i="18" s="1"/>
  <c r="AT234" i="18" s="1"/>
  <c r="K234" i="18"/>
  <c r="J234" i="18"/>
  <c r="Z234" i="18" s="1"/>
  <c r="AN234" i="18" s="1"/>
  <c r="I234" i="18"/>
  <c r="H234" i="18"/>
  <c r="AE234" i="18" s="1"/>
  <c r="AS234" i="18" s="1"/>
  <c r="G234" i="18"/>
  <c r="F234" i="18"/>
  <c r="E234" i="18"/>
  <c r="D234" i="18"/>
  <c r="AK233" i="18"/>
  <c r="X233" i="18"/>
  <c r="AD233" i="18" s="1"/>
  <c r="W233" i="18"/>
  <c r="AC233" i="18" s="1"/>
  <c r="AR233" i="18" s="1"/>
  <c r="V233" i="18"/>
  <c r="U233" i="18"/>
  <c r="T233" i="18"/>
  <c r="S233" i="18"/>
  <c r="AA233" i="18" s="1"/>
  <c r="AO233" i="18" s="1"/>
  <c r="R233" i="18"/>
  <c r="Q233" i="18"/>
  <c r="P233" i="18"/>
  <c r="AH233" i="18" s="1"/>
  <c r="AV233" i="18" s="1"/>
  <c r="O233" i="18"/>
  <c r="N233" i="18"/>
  <c r="M233" i="18"/>
  <c r="L233" i="18"/>
  <c r="AF233" i="18" s="1"/>
  <c r="AT233" i="18" s="1"/>
  <c r="K233" i="18"/>
  <c r="J233" i="18"/>
  <c r="Z233" i="18" s="1"/>
  <c r="I233" i="18"/>
  <c r="H233" i="18"/>
  <c r="AE233" i="18" s="1"/>
  <c r="AS233" i="18" s="1"/>
  <c r="G233" i="18"/>
  <c r="F233" i="18"/>
  <c r="E233" i="18"/>
  <c r="D233" i="18"/>
  <c r="AL233" i="18" s="1"/>
  <c r="AK232" i="18"/>
  <c r="X232" i="18"/>
  <c r="AD232" i="18" s="1"/>
  <c r="W232" i="18"/>
  <c r="AC232" i="18" s="1"/>
  <c r="AR232" i="18" s="1"/>
  <c r="V232" i="18"/>
  <c r="U232" i="18"/>
  <c r="T232" i="18"/>
  <c r="AB232" i="18" s="1"/>
  <c r="S232" i="18"/>
  <c r="AA232" i="18" s="1"/>
  <c r="AO232" i="18" s="1"/>
  <c r="R232" i="18"/>
  <c r="Q232" i="18"/>
  <c r="P232" i="18"/>
  <c r="AH232" i="18" s="1"/>
  <c r="AV232" i="18" s="1"/>
  <c r="O232" i="18"/>
  <c r="N232" i="18"/>
  <c r="M232" i="18"/>
  <c r="L232" i="18"/>
  <c r="AF232" i="18" s="1"/>
  <c r="AT232" i="18" s="1"/>
  <c r="K232" i="18"/>
  <c r="J232" i="18"/>
  <c r="Z232" i="18" s="1"/>
  <c r="AN232" i="18" s="1"/>
  <c r="I232" i="18"/>
  <c r="H232" i="18"/>
  <c r="AE232" i="18" s="1"/>
  <c r="AS232" i="18" s="1"/>
  <c r="G232" i="18"/>
  <c r="F232" i="18"/>
  <c r="E232" i="18"/>
  <c r="D232" i="18"/>
  <c r="AL232" i="18" s="1"/>
  <c r="AK231" i="18"/>
  <c r="X231" i="18"/>
  <c r="AD231" i="18" s="1"/>
  <c r="W231" i="18"/>
  <c r="AC231" i="18" s="1"/>
  <c r="AR231" i="18" s="1"/>
  <c r="V231" i="18"/>
  <c r="U231" i="18"/>
  <c r="T231" i="18"/>
  <c r="S231" i="18"/>
  <c r="AA231" i="18" s="1"/>
  <c r="AO231" i="18" s="1"/>
  <c r="R231" i="18"/>
  <c r="Q231" i="18"/>
  <c r="P231" i="18"/>
  <c r="AH231" i="18" s="1"/>
  <c r="AV231" i="18" s="1"/>
  <c r="O231" i="18"/>
  <c r="N231" i="18"/>
  <c r="M231" i="18"/>
  <c r="L231" i="18"/>
  <c r="AF231" i="18" s="1"/>
  <c r="AT231" i="18" s="1"/>
  <c r="K231" i="18"/>
  <c r="J231" i="18"/>
  <c r="Z231" i="18" s="1"/>
  <c r="AN231" i="18" s="1"/>
  <c r="I231" i="18"/>
  <c r="H231" i="18"/>
  <c r="AE231" i="18" s="1"/>
  <c r="AS231" i="18" s="1"/>
  <c r="G231" i="18"/>
  <c r="F231" i="18"/>
  <c r="E231" i="18"/>
  <c r="D231" i="18"/>
  <c r="AL231" i="18" s="1"/>
  <c r="AK230" i="18"/>
  <c r="X230" i="18"/>
  <c r="AD230" i="18" s="1"/>
  <c r="W230" i="18"/>
  <c r="AC230" i="18" s="1"/>
  <c r="AR230" i="18" s="1"/>
  <c r="V230" i="18"/>
  <c r="U230" i="18"/>
  <c r="T230" i="18"/>
  <c r="S230" i="18"/>
  <c r="AA230" i="18" s="1"/>
  <c r="AO230" i="18" s="1"/>
  <c r="R230" i="18"/>
  <c r="Q230" i="18"/>
  <c r="P230" i="18"/>
  <c r="AH230" i="18" s="1"/>
  <c r="AV230" i="18" s="1"/>
  <c r="O230" i="18"/>
  <c r="N230" i="18"/>
  <c r="M230" i="18"/>
  <c r="L230" i="18"/>
  <c r="AF230" i="18" s="1"/>
  <c r="AT230" i="18" s="1"/>
  <c r="K230" i="18"/>
  <c r="J230" i="18"/>
  <c r="Z230" i="18" s="1"/>
  <c r="AN230" i="18" s="1"/>
  <c r="I230" i="18"/>
  <c r="H230" i="18"/>
  <c r="AE230" i="18" s="1"/>
  <c r="AS230" i="18" s="1"/>
  <c r="G230" i="18"/>
  <c r="F230" i="18"/>
  <c r="E230" i="18"/>
  <c r="D230" i="18"/>
  <c r="AK229" i="18"/>
  <c r="X229" i="18"/>
  <c r="AD229" i="18" s="1"/>
  <c r="W229" i="18"/>
  <c r="AC229" i="18" s="1"/>
  <c r="AR229" i="18" s="1"/>
  <c r="V229" i="18"/>
  <c r="AB229" i="18" s="1"/>
  <c r="U229" i="18"/>
  <c r="T229" i="18"/>
  <c r="S229" i="18"/>
  <c r="AA229" i="18" s="1"/>
  <c r="AO229" i="18" s="1"/>
  <c r="R229" i="18"/>
  <c r="Q229" i="18"/>
  <c r="P229" i="18"/>
  <c r="AH229" i="18" s="1"/>
  <c r="AV229" i="18" s="1"/>
  <c r="O229" i="18"/>
  <c r="N229" i="18"/>
  <c r="M229" i="18"/>
  <c r="L229" i="18"/>
  <c r="AF229" i="18" s="1"/>
  <c r="AT229" i="18" s="1"/>
  <c r="K229" i="18"/>
  <c r="J229" i="18"/>
  <c r="Z229" i="18" s="1"/>
  <c r="AN229" i="18" s="1"/>
  <c r="I229" i="18"/>
  <c r="H229" i="18"/>
  <c r="AE229" i="18" s="1"/>
  <c r="AS229" i="18" s="1"/>
  <c r="G229" i="18"/>
  <c r="F229" i="18"/>
  <c r="E229" i="18"/>
  <c r="D229" i="18"/>
  <c r="A229" i="18" s="1"/>
  <c r="AK228" i="18"/>
  <c r="X228" i="18"/>
  <c r="AD228" i="18" s="1"/>
  <c r="W228" i="18"/>
  <c r="AC228" i="18" s="1"/>
  <c r="AR228" i="18" s="1"/>
  <c r="V228" i="18"/>
  <c r="U228" i="18"/>
  <c r="T228" i="18"/>
  <c r="S228" i="18"/>
  <c r="AA228" i="18" s="1"/>
  <c r="AO228" i="18" s="1"/>
  <c r="R228" i="18"/>
  <c r="Q228" i="18"/>
  <c r="P228" i="18"/>
  <c r="AH228" i="18" s="1"/>
  <c r="AV228" i="18" s="1"/>
  <c r="O228" i="18"/>
  <c r="N228" i="18"/>
  <c r="M228" i="18"/>
  <c r="L228" i="18"/>
  <c r="AF228" i="18" s="1"/>
  <c r="AT228" i="18" s="1"/>
  <c r="K228" i="18"/>
  <c r="J228" i="18"/>
  <c r="Z228" i="18" s="1"/>
  <c r="AN228" i="18" s="1"/>
  <c r="I228" i="18"/>
  <c r="H228" i="18"/>
  <c r="AE228" i="18" s="1"/>
  <c r="AS228" i="18" s="1"/>
  <c r="G228" i="18"/>
  <c r="F228" i="18"/>
  <c r="E228" i="18"/>
  <c r="D228" i="18"/>
  <c r="A228" i="18" s="1"/>
  <c r="AK227" i="18"/>
  <c r="X227" i="18"/>
  <c r="AD227" i="18" s="1"/>
  <c r="W227" i="18"/>
  <c r="AC227" i="18" s="1"/>
  <c r="AR227" i="18" s="1"/>
  <c r="V227" i="18"/>
  <c r="U227" i="18"/>
  <c r="T227" i="18"/>
  <c r="S227" i="18"/>
  <c r="AA227" i="18" s="1"/>
  <c r="AO227" i="18" s="1"/>
  <c r="R227" i="18"/>
  <c r="Q227" i="18"/>
  <c r="P227" i="18"/>
  <c r="AH227" i="18" s="1"/>
  <c r="AV227" i="18" s="1"/>
  <c r="O227" i="18"/>
  <c r="N227" i="18"/>
  <c r="M227" i="18"/>
  <c r="L227" i="18"/>
  <c r="AF227" i="18" s="1"/>
  <c r="AT227" i="18" s="1"/>
  <c r="K227" i="18"/>
  <c r="J227" i="18"/>
  <c r="Z227" i="18" s="1"/>
  <c r="AN227" i="18" s="1"/>
  <c r="I227" i="18"/>
  <c r="H227" i="18"/>
  <c r="AE227" i="18" s="1"/>
  <c r="AS227" i="18" s="1"/>
  <c r="G227" i="18"/>
  <c r="F227" i="18"/>
  <c r="E227" i="18"/>
  <c r="D227" i="18"/>
  <c r="AL227" i="18" s="1"/>
  <c r="AK226" i="18"/>
  <c r="X226" i="18"/>
  <c r="AD226" i="18" s="1"/>
  <c r="W226" i="18"/>
  <c r="AC226" i="18" s="1"/>
  <c r="AR226" i="18" s="1"/>
  <c r="V226" i="18"/>
  <c r="U226" i="18"/>
  <c r="T226" i="18"/>
  <c r="S226" i="18"/>
  <c r="AA226" i="18" s="1"/>
  <c r="AO226" i="18" s="1"/>
  <c r="R226" i="18"/>
  <c r="Q226" i="18"/>
  <c r="P226" i="18"/>
  <c r="AH226" i="18" s="1"/>
  <c r="AV226" i="18" s="1"/>
  <c r="O226" i="18"/>
  <c r="N226" i="18"/>
  <c r="M226" i="18"/>
  <c r="L226" i="18"/>
  <c r="AF226" i="18" s="1"/>
  <c r="AT226" i="18" s="1"/>
  <c r="K226" i="18"/>
  <c r="J226" i="18"/>
  <c r="Z226" i="18" s="1"/>
  <c r="AN226" i="18" s="1"/>
  <c r="I226" i="18"/>
  <c r="H226" i="18"/>
  <c r="AE226" i="18" s="1"/>
  <c r="AS226" i="18" s="1"/>
  <c r="G226" i="18"/>
  <c r="F226" i="18"/>
  <c r="E226" i="18"/>
  <c r="D226" i="18"/>
  <c r="AK225" i="18"/>
  <c r="X225" i="18"/>
  <c r="AD225" i="18" s="1"/>
  <c r="W225" i="18"/>
  <c r="AC225" i="18" s="1"/>
  <c r="AR225" i="18" s="1"/>
  <c r="V225" i="18"/>
  <c r="U225" i="18"/>
  <c r="T225" i="18"/>
  <c r="S225" i="18"/>
  <c r="AA225" i="18" s="1"/>
  <c r="AO225" i="18" s="1"/>
  <c r="R225" i="18"/>
  <c r="Q225" i="18"/>
  <c r="P225" i="18"/>
  <c r="AH225" i="18" s="1"/>
  <c r="AV225" i="18" s="1"/>
  <c r="O225" i="18"/>
  <c r="N225" i="18"/>
  <c r="M225" i="18"/>
  <c r="L225" i="18"/>
  <c r="AF225" i="18" s="1"/>
  <c r="AT225" i="18" s="1"/>
  <c r="K225" i="18"/>
  <c r="J225" i="18"/>
  <c r="Z225" i="18" s="1"/>
  <c r="AN225" i="18" s="1"/>
  <c r="I225" i="18"/>
  <c r="H225" i="18"/>
  <c r="AE225" i="18" s="1"/>
  <c r="AS225" i="18" s="1"/>
  <c r="G225" i="18"/>
  <c r="F225" i="18"/>
  <c r="E225" i="18"/>
  <c r="D225" i="18"/>
  <c r="A225" i="18" s="1"/>
  <c r="AK224" i="18"/>
  <c r="X224" i="18"/>
  <c r="AD224" i="18" s="1"/>
  <c r="W224" i="18"/>
  <c r="AC224" i="18" s="1"/>
  <c r="AR224" i="18" s="1"/>
  <c r="V224" i="18"/>
  <c r="U224" i="18"/>
  <c r="T224" i="18"/>
  <c r="S224" i="18"/>
  <c r="AA224" i="18" s="1"/>
  <c r="AO224" i="18" s="1"/>
  <c r="R224" i="18"/>
  <c r="Q224" i="18"/>
  <c r="P224" i="18"/>
  <c r="AH224" i="18" s="1"/>
  <c r="AV224" i="18" s="1"/>
  <c r="O224" i="18"/>
  <c r="N224" i="18"/>
  <c r="M224" i="18"/>
  <c r="AG224" i="18" s="1"/>
  <c r="L224" i="18"/>
  <c r="AF224" i="18" s="1"/>
  <c r="AT224" i="18" s="1"/>
  <c r="K224" i="18"/>
  <c r="J224" i="18"/>
  <c r="Z224" i="18" s="1"/>
  <c r="I224" i="18"/>
  <c r="H224" i="18"/>
  <c r="AE224" i="18" s="1"/>
  <c r="AS224" i="18" s="1"/>
  <c r="G224" i="18"/>
  <c r="F224" i="18"/>
  <c r="E224" i="18"/>
  <c r="D224" i="18"/>
  <c r="AL224" i="18" s="1"/>
  <c r="AK223" i="18"/>
  <c r="X223" i="18"/>
  <c r="AD223" i="18" s="1"/>
  <c r="W223" i="18"/>
  <c r="AC223" i="18" s="1"/>
  <c r="AR223" i="18" s="1"/>
  <c r="V223" i="18"/>
  <c r="U223" i="18"/>
  <c r="T223" i="18"/>
  <c r="S223" i="18"/>
  <c r="AA223" i="18" s="1"/>
  <c r="AO223" i="18" s="1"/>
  <c r="R223" i="18"/>
  <c r="Q223" i="18"/>
  <c r="P223" i="18"/>
  <c r="AH223" i="18" s="1"/>
  <c r="AV223" i="18" s="1"/>
  <c r="O223" i="18"/>
  <c r="N223" i="18"/>
  <c r="M223" i="18"/>
  <c r="L223" i="18"/>
  <c r="AF223" i="18" s="1"/>
  <c r="AT223" i="18" s="1"/>
  <c r="K223" i="18"/>
  <c r="J223" i="18"/>
  <c r="Z223" i="18" s="1"/>
  <c r="I223" i="18"/>
  <c r="H223" i="18"/>
  <c r="AE223" i="18" s="1"/>
  <c r="AS223" i="18" s="1"/>
  <c r="G223" i="18"/>
  <c r="F223" i="18"/>
  <c r="E223" i="18"/>
  <c r="D223" i="18"/>
  <c r="A223" i="18" s="1"/>
  <c r="AK222" i="18"/>
  <c r="X222" i="18"/>
  <c r="AD222" i="18" s="1"/>
  <c r="W222" i="18"/>
  <c r="AC222" i="18" s="1"/>
  <c r="AR222" i="18" s="1"/>
  <c r="V222" i="18"/>
  <c r="U222" i="18"/>
  <c r="T222" i="18"/>
  <c r="S222" i="18"/>
  <c r="AA222" i="18" s="1"/>
  <c r="AO222" i="18" s="1"/>
  <c r="R222" i="18"/>
  <c r="Q222" i="18"/>
  <c r="P222" i="18"/>
  <c r="AH222" i="18" s="1"/>
  <c r="AV222" i="18" s="1"/>
  <c r="O222" i="18"/>
  <c r="N222" i="18"/>
  <c r="M222" i="18"/>
  <c r="L222" i="18"/>
  <c r="AF222" i="18" s="1"/>
  <c r="AT222" i="18" s="1"/>
  <c r="K222" i="18"/>
  <c r="J222" i="18"/>
  <c r="Z222" i="18" s="1"/>
  <c r="AN222" i="18" s="1"/>
  <c r="I222" i="18"/>
  <c r="H222" i="18"/>
  <c r="AE222" i="18" s="1"/>
  <c r="AS222" i="18" s="1"/>
  <c r="G222" i="18"/>
  <c r="F222" i="18"/>
  <c r="E222" i="18"/>
  <c r="D222" i="18"/>
  <c r="AL222" i="18" s="1"/>
  <c r="AK221" i="18"/>
  <c r="X221" i="18"/>
  <c r="AD221" i="18" s="1"/>
  <c r="W221" i="18"/>
  <c r="AC221" i="18" s="1"/>
  <c r="AR221" i="18" s="1"/>
  <c r="V221" i="18"/>
  <c r="U221" i="18"/>
  <c r="T221" i="18"/>
  <c r="S221" i="18"/>
  <c r="AA221" i="18" s="1"/>
  <c r="AO221" i="18" s="1"/>
  <c r="R221" i="18"/>
  <c r="Q221" i="18"/>
  <c r="P221" i="18"/>
  <c r="AH221" i="18" s="1"/>
  <c r="AV221" i="18" s="1"/>
  <c r="O221" i="18"/>
  <c r="N221" i="18"/>
  <c r="M221" i="18"/>
  <c r="L221" i="18"/>
  <c r="AF221" i="18" s="1"/>
  <c r="AT221" i="18" s="1"/>
  <c r="K221" i="18"/>
  <c r="J221" i="18"/>
  <c r="Z221" i="18" s="1"/>
  <c r="AP221" i="18" s="1"/>
  <c r="I221" i="18"/>
  <c r="H221" i="18"/>
  <c r="AE221" i="18" s="1"/>
  <c r="AS221" i="18" s="1"/>
  <c r="G221" i="18"/>
  <c r="F221" i="18"/>
  <c r="E221" i="18"/>
  <c r="D221" i="18"/>
  <c r="AL221" i="18" s="1"/>
  <c r="AK220" i="18"/>
  <c r="X220" i="18"/>
  <c r="AD220" i="18" s="1"/>
  <c r="W220" i="18"/>
  <c r="AC220" i="18" s="1"/>
  <c r="AR220" i="18" s="1"/>
  <c r="V220" i="18"/>
  <c r="U220" i="18"/>
  <c r="T220" i="18"/>
  <c r="S220" i="18"/>
  <c r="AA220" i="18" s="1"/>
  <c r="AO220" i="18" s="1"/>
  <c r="R220" i="18"/>
  <c r="Q220" i="18"/>
  <c r="P220" i="18"/>
  <c r="AH220" i="18" s="1"/>
  <c r="AV220" i="18" s="1"/>
  <c r="O220" i="18"/>
  <c r="N220" i="18"/>
  <c r="M220" i="18"/>
  <c r="L220" i="18"/>
  <c r="AF220" i="18" s="1"/>
  <c r="AT220" i="18" s="1"/>
  <c r="K220" i="18"/>
  <c r="J220" i="18"/>
  <c r="Z220" i="18" s="1"/>
  <c r="AN220" i="18" s="1"/>
  <c r="I220" i="18"/>
  <c r="H220" i="18"/>
  <c r="AE220" i="18" s="1"/>
  <c r="AS220" i="18" s="1"/>
  <c r="G220" i="18"/>
  <c r="F220" i="18"/>
  <c r="E220" i="18"/>
  <c r="D220" i="18"/>
  <c r="AK219" i="18"/>
  <c r="X219" i="18"/>
  <c r="AD219" i="18" s="1"/>
  <c r="W219" i="18"/>
  <c r="AC219" i="18" s="1"/>
  <c r="AR219" i="18" s="1"/>
  <c r="V219" i="18"/>
  <c r="U219" i="18"/>
  <c r="T219" i="18"/>
  <c r="S219" i="18"/>
  <c r="AA219" i="18" s="1"/>
  <c r="AO219" i="18" s="1"/>
  <c r="R219" i="18"/>
  <c r="Q219" i="18"/>
  <c r="P219" i="18"/>
  <c r="AH219" i="18" s="1"/>
  <c r="AV219" i="18" s="1"/>
  <c r="O219" i="18"/>
  <c r="N219" i="18"/>
  <c r="M219" i="18"/>
  <c r="L219" i="18"/>
  <c r="AF219" i="18" s="1"/>
  <c r="AT219" i="18" s="1"/>
  <c r="K219" i="18"/>
  <c r="J219" i="18"/>
  <c r="Z219" i="18" s="1"/>
  <c r="AN219" i="18" s="1"/>
  <c r="I219" i="18"/>
  <c r="H219" i="18"/>
  <c r="AE219" i="18" s="1"/>
  <c r="AS219" i="18" s="1"/>
  <c r="G219" i="18"/>
  <c r="F219" i="18"/>
  <c r="E219" i="18"/>
  <c r="D219" i="18"/>
  <c r="AK218" i="18"/>
  <c r="X218" i="18"/>
  <c r="AD218" i="18" s="1"/>
  <c r="W218" i="18"/>
  <c r="AC218" i="18" s="1"/>
  <c r="AR218" i="18" s="1"/>
  <c r="V218" i="18"/>
  <c r="U218" i="18"/>
  <c r="T218" i="18"/>
  <c r="S218" i="18"/>
  <c r="AA218" i="18" s="1"/>
  <c r="AO218" i="18" s="1"/>
  <c r="R218" i="18"/>
  <c r="Q218" i="18"/>
  <c r="P218" i="18"/>
  <c r="AH218" i="18" s="1"/>
  <c r="AV218" i="18" s="1"/>
  <c r="O218" i="18"/>
  <c r="N218" i="18"/>
  <c r="M218" i="18"/>
  <c r="L218" i="18"/>
  <c r="AF218" i="18" s="1"/>
  <c r="AT218" i="18" s="1"/>
  <c r="K218" i="18"/>
  <c r="J218" i="18"/>
  <c r="Z218" i="18" s="1"/>
  <c r="AN218" i="18" s="1"/>
  <c r="AW218" i="18" s="1"/>
  <c r="I218" i="18"/>
  <c r="H218" i="18"/>
  <c r="AE218" i="18" s="1"/>
  <c r="AS218" i="18" s="1"/>
  <c r="G218" i="18"/>
  <c r="F218" i="18"/>
  <c r="E218" i="18"/>
  <c r="D218" i="18"/>
  <c r="A218" i="18" s="1"/>
  <c r="AK217" i="18"/>
  <c r="X217" i="18"/>
  <c r="AD217" i="18" s="1"/>
  <c r="W217" i="18"/>
  <c r="AC217" i="18" s="1"/>
  <c r="AR217" i="18" s="1"/>
  <c r="V217" i="18"/>
  <c r="U217" i="18"/>
  <c r="T217" i="18"/>
  <c r="S217" i="18"/>
  <c r="AA217" i="18" s="1"/>
  <c r="AO217" i="18" s="1"/>
  <c r="R217" i="18"/>
  <c r="Q217" i="18"/>
  <c r="P217" i="18"/>
  <c r="AH217" i="18" s="1"/>
  <c r="AV217" i="18" s="1"/>
  <c r="O217" i="18"/>
  <c r="N217" i="18"/>
  <c r="M217" i="18"/>
  <c r="L217" i="18"/>
  <c r="AF217" i="18" s="1"/>
  <c r="AT217" i="18" s="1"/>
  <c r="K217" i="18"/>
  <c r="J217" i="18"/>
  <c r="Z217" i="18" s="1"/>
  <c r="I217" i="18"/>
  <c r="H217" i="18"/>
  <c r="AE217" i="18" s="1"/>
  <c r="AS217" i="18" s="1"/>
  <c r="G217" i="18"/>
  <c r="F217" i="18"/>
  <c r="E217" i="18"/>
  <c r="D217" i="18"/>
  <c r="A217" i="18" s="1"/>
  <c r="AK216" i="18"/>
  <c r="X216" i="18"/>
  <c r="AD216" i="18" s="1"/>
  <c r="W216" i="18"/>
  <c r="AC216" i="18" s="1"/>
  <c r="AR216" i="18" s="1"/>
  <c r="V216" i="18"/>
  <c r="U216" i="18"/>
  <c r="T216" i="18"/>
  <c r="S216" i="18"/>
  <c r="AA216" i="18" s="1"/>
  <c r="AO216" i="18" s="1"/>
  <c r="R216" i="18"/>
  <c r="Q216" i="18"/>
  <c r="P216" i="18"/>
  <c r="AH216" i="18" s="1"/>
  <c r="AV216" i="18" s="1"/>
  <c r="O216" i="18"/>
  <c r="N216" i="18"/>
  <c r="M216" i="18"/>
  <c r="L216" i="18"/>
  <c r="AF216" i="18" s="1"/>
  <c r="AT216" i="18" s="1"/>
  <c r="K216" i="18"/>
  <c r="J216" i="18"/>
  <c r="Z216" i="18" s="1"/>
  <c r="AN216" i="18" s="1"/>
  <c r="I216" i="18"/>
  <c r="H216" i="18"/>
  <c r="AE216" i="18" s="1"/>
  <c r="AS216" i="18" s="1"/>
  <c r="G216" i="18"/>
  <c r="F216" i="18"/>
  <c r="E216" i="18"/>
  <c r="D216" i="18"/>
  <c r="AK215" i="18"/>
  <c r="X215" i="18"/>
  <c r="AD215" i="18" s="1"/>
  <c r="W215" i="18"/>
  <c r="AC215" i="18" s="1"/>
  <c r="AR215" i="18" s="1"/>
  <c r="V215" i="18"/>
  <c r="U215" i="18"/>
  <c r="T215" i="18"/>
  <c r="S215" i="18"/>
  <c r="AA215" i="18" s="1"/>
  <c r="AO215" i="18" s="1"/>
  <c r="R215" i="18"/>
  <c r="Q215" i="18"/>
  <c r="P215" i="18"/>
  <c r="AH215" i="18" s="1"/>
  <c r="AV215" i="18" s="1"/>
  <c r="O215" i="18"/>
  <c r="N215" i="18"/>
  <c r="M215" i="18"/>
  <c r="L215" i="18"/>
  <c r="AF215" i="18" s="1"/>
  <c r="AT215" i="18" s="1"/>
  <c r="K215" i="18"/>
  <c r="J215" i="18"/>
  <c r="Z215" i="18" s="1"/>
  <c r="AN215" i="18" s="1"/>
  <c r="I215" i="18"/>
  <c r="H215" i="18"/>
  <c r="AE215" i="18" s="1"/>
  <c r="AS215" i="18" s="1"/>
  <c r="G215" i="18"/>
  <c r="F215" i="18"/>
  <c r="E215" i="18"/>
  <c r="D215" i="18"/>
  <c r="AL215" i="18" s="1"/>
  <c r="AK214" i="18"/>
  <c r="X214" i="18"/>
  <c r="AD214" i="18" s="1"/>
  <c r="W214" i="18"/>
  <c r="AC214" i="18" s="1"/>
  <c r="AR214" i="18" s="1"/>
  <c r="V214" i="18"/>
  <c r="U214" i="18"/>
  <c r="T214" i="18"/>
  <c r="S214" i="18"/>
  <c r="AA214" i="18" s="1"/>
  <c r="AO214" i="18" s="1"/>
  <c r="R214" i="18"/>
  <c r="Q214" i="18"/>
  <c r="P214" i="18"/>
  <c r="AH214" i="18" s="1"/>
  <c r="AV214" i="18" s="1"/>
  <c r="O214" i="18"/>
  <c r="N214" i="18"/>
  <c r="M214" i="18"/>
  <c r="L214" i="18"/>
  <c r="AF214" i="18" s="1"/>
  <c r="AT214" i="18" s="1"/>
  <c r="K214" i="18"/>
  <c r="J214" i="18"/>
  <c r="Z214" i="18" s="1"/>
  <c r="AN214" i="18" s="1"/>
  <c r="I214" i="18"/>
  <c r="H214" i="18"/>
  <c r="AE214" i="18" s="1"/>
  <c r="AS214" i="18" s="1"/>
  <c r="G214" i="18"/>
  <c r="F214" i="18"/>
  <c r="E214" i="18"/>
  <c r="D214" i="18"/>
  <c r="AK213" i="18"/>
  <c r="X213" i="18"/>
  <c r="AD213" i="18" s="1"/>
  <c r="W213" i="18"/>
  <c r="AC213" i="18" s="1"/>
  <c r="AR213" i="18" s="1"/>
  <c r="V213" i="18"/>
  <c r="U213" i="18"/>
  <c r="T213" i="18"/>
  <c r="S213" i="18"/>
  <c r="AA213" i="18" s="1"/>
  <c r="AO213" i="18" s="1"/>
  <c r="R213" i="18"/>
  <c r="Q213" i="18"/>
  <c r="P213" i="18"/>
  <c r="AH213" i="18" s="1"/>
  <c r="AV213" i="18" s="1"/>
  <c r="O213" i="18"/>
  <c r="N213" i="18"/>
  <c r="M213" i="18"/>
  <c r="L213" i="18"/>
  <c r="AF213" i="18" s="1"/>
  <c r="AT213" i="18" s="1"/>
  <c r="K213" i="18"/>
  <c r="J213" i="18"/>
  <c r="Z213" i="18" s="1"/>
  <c r="AN213" i="18" s="1"/>
  <c r="I213" i="18"/>
  <c r="H213" i="18"/>
  <c r="AE213" i="18" s="1"/>
  <c r="AS213" i="18" s="1"/>
  <c r="G213" i="18"/>
  <c r="F213" i="18"/>
  <c r="E213" i="18"/>
  <c r="D213" i="18"/>
  <c r="A213" i="18" s="1"/>
  <c r="AK212" i="18"/>
  <c r="X212" i="18"/>
  <c r="AD212" i="18" s="1"/>
  <c r="W212" i="18"/>
  <c r="AC212" i="18" s="1"/>
  <c r="AR212" i="18" s="1"/>
  <c r="V212" i="18"/>
  <c r="U212" i="18"/>
  <c r="T212" i="18"/>
  <c r="S212" i="18"/>
  <c r="AA212" i="18" s="1"/>
  <c r="AO212" i="18" s="1"/>
  <c r="R212" i="18"/>
  <c r="Q212" i="18"/>
  <c r="P212" i="18"/>
  <c r="AH212" i="18" s="1"/>
  <c r="AV212" i="18" s="1"/>
  <c r="O212" i="18"/>
  <c r="N212" i="18"/>
  <c r="M212" i="18"/>
  <c r="L212" i="18"/>
  <c r="AF212" i="18" s="1"/>
  <c r="AT212" i="18" s="1"/>
  <c r="K212" i="18"/>
  <c r="J212" i="18"/>
  <c r="Z212" i="18" s="1"/>
  <c r="I212" i="18"/>
  <c r="H212" i="18"/>
  <c r="AE212" i="18" s="1"/>
  <c r="AS212" i="18" s="1"/>
  <c r="G212" i="18"/>
  <c r="F212" i="18"/>
  <c r="E212" i="18"/>
  <c r="D212" i="18"/>
  <c r="AL212" i="18" s="1"/>
  <c r="AK211" i="18"/>
  <c r="X211" i="18"/>
  <c r="AD211" i="18" s="1"/>
  <c r="W211" i="18"/>
  <c r="AC211" i="18" s="1"/>
  <c r="AR211" i="18" s="1"/>
  <c r="V211" i="18"/>
  <c r="U211" i="18"/>
  <c r="T211" i="18"/>
  <c r="S211" i="18"/>
  <c r="AA211" i="18" s="1"/>
  <c r="AO211" i="18" s="1"/>
  <c r="R211" i="18"/>
  <c r="Q211" i="18"/>
  <c r="P211" i="18"/>
  <c r="AH211" i="18" s="1"/>
  <c r="AV211" i="18" s="1"/>
  <c r="O211" i="18"/>
  <c r="N211" i="18"/>
  <c r="M211" i="18"/>
  <c r="AG211" i="18" s="1"/>
  <c r="L211" i="18"/>
  <c r="AF211" i="18" s="1"/>
  <c r="AT211" i="18" s="1"/>
  <c r="K211" i="18"/>
  <c r="J211" i="18"/>
  <c r="Z211" i="18" s="1"/>
  <c r="AN211" i="18" s="1"/>
  <c r="I211" i="18"/>
  <c r="H211" i="18"/>
  <c r="AE211" i="18" s="1"/>
  <c r="AS211" i="18" s="1"/>
  <c r="G211" i="18"/>
  <c r="F211" i="18"/>
  <c r="E211" i="18"/>
  <c r="D211" i="18"/>
  <c r="AL211" i="18" s="1"/>
  <c r="AK210" i="18"/>
  <c r="X210" i="18"/>
  <c r="AD210" i="18" s="1"/>
  <c r="W210" i="18"/>
  <c r="AC210" i="18" s="1"/>
  <c r="AR210" i="18" s="1"/>
  <c r="V210" i="18"/>
  <c r="U210" i="18"/>
  <c r="T210" i="18"/>
  <c r="S210" i="18"/>
  <c r="AA210" i="18" s="1"/>
  <c r="AO210" i="18" s="1"/>
  <c r="R210" i="18"/>
  <c r="Q210" i="18"/>
  <c r="P210" i="18"/>
  <c r="AH210" i="18" s="1"/>
  <c r="AV210" i="18" s="1"/>
  <c r="O210" i="18"/>
  <c r="N210" i="18"/>
  <c r="M210" i="18"/>
  <c r="L210" i="18"/>
  <c r="AF210" i="18" s="1"/>
  <c r="AT210" i="18" s="1"/>
  <c r="K210" i="18"/>
  <c r="J210" i="18"/>
  <c r="Z210" i="18" s="1"/>
  <c r="AN210" i="18" s="1"/>
  <c r="I210" i="18"/>
  <c r="H210" i="18"/>
  <c r="AE210" i="18" s="1"/>
  <c r="AS210" i="18" s="1"/>
  <c r="G210" i="18"/>
  <c r="F210" i="18"/>
  <c r="E210" i="18"/>
  <c r="D210" i="18"/>
  <c r="AL210" i="18" s="1"/>
  <c r="AK209" i="18"/>
  <c r="X209" i="18"/>
  <c r="AD209" i="18" s="1"/>
  <c r="W209" i="18"/>
  <c r="AC209" i="18" s="1"/>
  <c r="AR209" i="18" s="1"/>
  <c r="V209" i="18"/>
  <c r="U209" i="18"/>
  <c r="T209" i="18"/>
  <c r="S209" i="18"/>
  <c r="AA209" i="18" s="1"/>
  <c r="AO209" i="18" s="1"/>
  <c r="R209" i="18"/>
  <c r="Q209" i="18"/>
  <c r="P209" i="18"/>
  <c r="AH209" i="18" s="1"/>
  <c r="AV209" i="18" s="1"/>
  <c r="O209" i="18"/>
  <c r="N209" i="18"/>
  <c r="M209" i="18"/>
  <c r="L209" i="18"/>
  <c r="AF209" i="18" s="1"/>
  <c r="AT209" i="18" s="1"/>
  <c r="K209" i="18"/>
  <c r="J209" i="18"/>
  <c r="Z209" i="18" s="1"/>
  <c r="AN209" i="18" s="1"/>
  <c r="I209" i="18"/>
  <c r="H209" i="18"/>
  <c r="AE209" i="18" s="1"/>
  <c r="AS209" i="18" s="1"/>
  <c r="G209" i="18"/>
  <c r="F209" i="18"/>
  <c r="E209" i="18"/>
  <c r="D209" i="18"/>
  <c r="A209" i="18" s="1"/>
  <c r="AK208" i="18"/>
  <c r="X208" i="18"/>
  <c r="AD208" i="18" s="1"/>
  <c r="W208" i="18"/>
  <c r="AC208" i="18" s="1"/>
  <c r="AR208" i="18" s="1"/>
  <c r="V208" i="18"/>
  <c r="U208" i="18"/>
  <c r="T208" i="18"/>
  <c r="S208" i="18"/>
  <c r="AA208" i="18" s="1"/>
  <c r="AO208" i="18" s="1"/>
  <c r="R208" i="18"/>
  <c r="Q208" i="18"/>
  <c r="P208" i="18"/>
  <c r="AH208" i="18" s="1"/>
  <c r="AV208" i="18" s="1"/>
  <c r="O208" i="18"/>
  <c r="N208" i="18"/>
  <c r="M208" i="18"/>
  <c r="L208" i="18"/>
  <c r="AF208" i="18" s="1"/>
  <c r="AT208" i="18" s="1"/>
  <c r="K208" i="18"/>
  <c r="J208" i="18"/>
  <c r="Z208" i="18" s="1"/>
  <c r="I208" i="18"/>
  <c r="H208" i="18"/>
  <c r="AE208" i="18" s="1"/>
  <c r="AS208" i="18" s="1"/>
  <c r="G208" i="18"/>
  <c r="F208" i="18"/>
  <c r="E208" i="18"/>
  <c r="D208" i="18"/>
  <c r="AL208" i="18" s="1"/>
  <c r="AK207" i="18"/>
  <c r="X207" i="18"/>
  <c r="AD207" i="18" s="1"/>
  <c r="W207" i="18"/>
  <c r="AC207" i="18" s="1"/>
  <c r="AR207" i="18" s="1"/>
  <c r="V207" i="18"/>
  <c r="U207" i="18"/>
  <c r="T207" i="18"/>
  <c r="S207" i="18"/>
  <c r="AA207" i="18" s="1"/>
  <c r="AO207" i="18" s="1"/>
  <c r="R207" i="18"/>
  <c r="Q207" i="18"/>
  <c r="P207" i="18"/>
  <c r="AH207" i="18" s="1"/>
  <c r="AV207" i="18" s="1"/>
  <c r="O207" i="18"/>
  <c r="N207" i="18"/>
  <c r="M207" i="18"/>
  <c r="L207" i="18"/>
  <c r="AF207" i="18" s="1"/>
  <c r="AT207" i="18" s="1"/>
  <c r="K207" i="18"/>
  <c r="J207" i="18"/>
  <c r="Z207" i="18" s="1"/>
  <c r="AN207" i="18" s="1"/>
  <c r="I207" i="18"/>
  <c r="H207" i="18"/>
  <c r="AE207" i="18" s="1"/>
  <c r="AS207" i="18" s="1"/>
  <c r="G207" i="18"/>
  <c r="F207" i="18"/>
  <c r="E207" i="18"/>
  <c r="D207" i="18"/>
  <c r="AL207" i="18" s="1"/>
  <c r="AK206" i="18"/>
  <c r="X206" i="18"/>
  <c r="AD206" i="18" s="1"/>
  <c r="W206" i="18"/>
  <c r="AC206" i="18" s="1"/>
  <c r="AR206" i="18" s="1"/>
  <c r="V206" i="18"/>
  <c r="U206" i="18"/>
  <c r="T206" i="18"/>
  <c r="S206" i="18"/>
  <c r="AA206" i="18" s="1"/>
  <c r="AO206" i="18" s="1"/>
  <c r="R206" i="18"/>
  <c r="Q206" i="18"/>
  <c r="P206" i="18"/>
  <c r="AH206" i="18" s="1"/>
  <c r="AV206" i="18" s="1"/>
  <c r="O206" i="18"/>
  <c r="N206" i="18"/>
  <c r="M206" i="18"/>
  <c r="L206" i="18"/>
  <c r="AF206" i="18" s="1"/>
  <c r="AT206" i="18" s="1"/>
  <c r="K206" i="18"/>
  <c r="J206" i="18"/>
  <c r="Z206" i="18" s="1"/>
  <c r="AN206" i="18" s="1"/>
  <c r="I206" i="18"/>
  <c r="H206" i="18"/>
  <c r="AE206" i="18" s="1"/>
  <c r="AS206" i="18" s="1"/>
  <c r="G206" i="18"/>
  <c r="F206" i="18"/>
  <c r="E206" i="18"/>
  <c r="D206" i="18"/>
  <c r="AL206" i="18" s="1"/>
  <c r="AK205" i="18"/>
  <c r="X205" i="18"/>
  <c r="AD205" i="18" s="1"/>
  <c r="W205" i="18"/>
  <c r="AC205" i="18" s="1"/>
  <c r="AR205" i="18" s="1"/>
  <c r="V205" i="18"/>
  <c r="U205" i="18"/>
  <c r="T205" i="18"/>
  <c r="S205" i="18"/>
  <c r="AA205" i="18" s="1"/>
  <c r="AO205" i="18" s="1"/>
  <c r="R205" i="18"/>
  <c r="Q205" i="18"/>
  <c r="P205" i="18"/>
  <c r="AH205" i="18" s="1"/>
  <c r="AV205" i="18" s="1"/>
  <c r="O205" i="18"/>
  <c r="N205" i="18"/>
  <c r="M205" i="18"/>
  <c r="L205" i="18"/>
  <c r="AF205" i="18" s="1"/>
  <c r="AT205" i="18" s="1"/>
  <c r="K205" i="18"/>
  <c r="J205" i="18"/>
  <c r="Z205" i="18" s="1"/>
  <c r="AN205" i="18" s="1"/>
  <c r="I205" i="18"/>
  <c r="H205" i="18"/>
  <c r="AE205" i="18" s="1"/>
  <c r="AS205" i="18" s="1"/>
  <c r="G205" i="18"/>
  <c r="F205" i="18"/>
  <c r="E205" i="18"/>
  <c r="D205" i="18"/>
  <c r="AL205" i="18" s="1"/>
  <c r="AK204" i="18"/>
  <c r="X204" i="18"/>
  <c r="AD204" i="18" s="1"/>
  <c r="W204" i="18"/>
  <c r="AC204" i="18" s="1"/>
  <c r="AR204" i="18" s="1"/>
  <c r="V204" i="18"/>
  <c r="U204" i="18"/>
  <c r="T204" i="18"/>
  <c r="S204" i="18"/>
  <c r="AA204" i="18" s="1"/>
  <c r="AO204" i="18" s="1"/>
  <c r="R204" i="18"/>
  <c r="Q204" i="18"/>
  <c r="P204" i="18"/>
  <c r="AH204" i="18" s="1"/>
  <c r="AV204" i="18" s="1"/>
  <c r="O204" i="18"/>
  <c r="N204" i="18"/>
  <c r="M204" i="18"/>
  <c r="L204" i="18"/>
  <c r="AF204" i="18" s="1"/>
  <c r="AT204" i="18" s="1"/>
  <c r="K204" i="18"/>
  <c r="J204" i="18"/>
  <c r="Z204" i="18" s="1"/>
  <c r="AN204" i="18" s="1"/>
  <c r="I204" i="18"/>
  <c r="H204" i="18"/>
  <c r="AE204" i="18" s="1"/>
  <c r="AS204" i="18" s="1"/>
  <c r="G204" i="18"/>
  <c r="F204" i="18"/>
  <c r="E204" i="18"/>
  <c r="D204" i="18"/>
  <c r="AL204" i="18" s="1"/>
  <c r="AK203" i="18"/>
  <c r="X203" i="18"/>
  <c r="AD203" i="18" s="1"/>
  <c r="W203" i="18"/>
  <c r="AC203" i="18" s="1"/>
  <c r="AR203" i="18" s="1"/>
  <c r="V203" i="18"/>
  <c r="U203" i="18"/>
  <c r="T203" i="18"/>
  <c r="S203" i="18"/>
  <c r="AA203" i="18" s="1"/>
  <c r="AO203" i="18" s="1"/>
  <c r="R203" i="18"/>
  <c r="Q203" i="18"/>
  <c r="P203" i="18"/>
  <c r="AH203" i="18" s="1"/>
  <c r="AV203" i="18" s="1"/>
  <c r="O203" i="18"/>
  <c r="N203" i="18"/>
  <c r="M203" i="18"/>
  <c r="L203" i="18"/>
  <c r="AF203" i="18" s="1"/>
  <c r="AT203" i="18" s="1"/>
  <c r="K203" i="18"/>
  <c r="J203" i="18"/>
  <c r="Z203" i="18" s="1"/>
  <c r="AN203" i="18" s="1"/>
  <c r="I203" i="18"/>
  <c r="H203" i="18"/>
  <c r="AE203" i="18" s="1"/>
  <c r="AS203" i="18" s="1"/>
  <c r="G203" i="18"/>
  <c r="F203" i="18"/>
  <c r="E203" i="18"/>
  <c r="D203" i="18"/>
  <c r="AK202" i="18"/>
  <c r="X202" i="18"/>
  <c r="AD202" i="18" s="1"/>
  <c r="W202" i="18"/>
  <c r="AC202" i="18" s="1"/>
  <c r="AR202" i="18" s="1"/>
  <c r="V202" i="18"/>
  <c r="U202" i="18"/>
  <c r="T202" i="18"/>
  <c r="S202" i="18"/>
  <c r="AA202" i="18" s="1"/>
  <c r="AO202" i="18" s="1"/>
  <c r="R202" i="18"/>
  <c r="Q202" i="18"/>
  <c r="P202" i="18"/>
  <c r="AH202" i="18" s="1"/>
  <c r="AV202" i="18" s="1"/>
  <c r="O202" i="18"/>
  <c r="N202" i="18"/>
  <c r="M202" i="18"/>
  <c r="L202" i="18"/>
  <c r="AF202" i="18" s="1"/>
  <c r="AT202" i="18" s="1"/>
  <c r="K202" i="18"/>
  <c r="J202" i="18"/>
  <c r="Z202" i="18" s="1"/>
  <c r="I202" i="18"/>
  <c r="H202" i="18"/>
  <c r="AE202" i="18" s="1"/>
  <c r="AS202" i="18" s="1"/>
  <c r="G202" i="18"/>
  <c r="F202" i="18"/>
  <c r="E202" i="18"/>
  <c r="D202" i="18"/>
  <c r="A202" i="18" s="1"/>
  <c r="AK201" i="18"/>
  <c r="X201" i="18"/>
  <c r="AD201" i="18" s="1"/>
  <c r="W201" i="18"/>
  <c r="AC201" i="18" s="1"/>
  <c r="AR201" i="18" s="1"/>
  <c r="V201" i="18"/>
  <c r="U201" i="18"/>
  <c r="T201" i="18"/>
  <c r="S201" i="18"/>
  <c r="AA201" i="18" s="1"/>
  <c r="AO201" i="18" s="1"/>
  <c r="R201" i="18"/>
  <c r="Q201" i="18"/>
  <c r="P201" i="18"/>
  <c r="AH201" i="18" s="1"/>
  <c r="AV201" i="18" s="1"/>
  <c r="O201" i="18"/>
  <c r="N201" i="18"/>
  <c r="M201" i="18"/>
  <c r="L201" i="18"/>
  <c r="AF201" i="18" s="1"/>
  <c r="AT201" i="18" s="1"/>
  <c r="K201" i="18"/>
  <c r="J201" i="18"/>
  <c r="Z201" i="18" s="1"/>
  <c r="AN201" i="18" s="1"/>
  <c r="I201" i="18"/>
  <c r="H201" i="18"/>
  <c r="AE201" i="18" s="1"/>
  <c r="AS201" i="18" s="1"/>
  <c r="G201" i="18"/>
  <c r="F201" i="18"/>
  <c r="E201" i="18"/>
  <c r="D201" i="18"/>
  <c r="AK200" i="18"/>
  <c r="X200" i="18"/>
  <c r="AD200" i="18" s="1"/>
  <c r="W200" i="18"/>
  <c r="AC200" i="18" s="1"/>
  <c r="AR200" i="18" s="1"/>
  <c r="V200" i="18"/>
  <c r="U200" i="18"/>
  <c r="T200" i="18"/>
  <c r="S200" i="18"/>
  <c r="AA200" i="18" s="1"/>
  <c r="AO200" i="18" s="1"/>
  <c r="R200" i="18"/>
  <c r="Q200" i="18"/>
  <c r="P200" i="18"/>
  <c r="AH200" i="18" s="1"/>
  <c r="AV200" i="18" s="1"/>
  <c r="O200" i="18"/>
  <c r="N200" i="18"/>
  <c r="M200" i="18"/>
  <c r="L200" i="18"/>
  <c r="AF200" i="18" s="1"/>
  <c r="AT200" i="18" s="1"/>
  <c r="K200" i="18"/>
  <c r="J200" i="18"/>
  <c r="Z200" i="18" s="1"/>
  <c r="AN200" i="18" s="1"/>
  <c r="I200" i="18"/>
  <c r="H200" i="18"/>
  <c r="AE200" i="18" s="1"/>
  <c r="AS200" i="18" s="1"/>
  <c r="G200" i="18"/>
  <c r="F200" i="18"/>
  <c r="E200" i="18"/>
  <c r="D200" i="18"/>
  <c r="AL200" i="18" s="1"/>
  <c r="AK199" i="18"/>
  <c r="X199" i="18"/>
  <c r="AD199" i="18" s="1"/>
  <c r="W199" i="18"/>
  <c r="AC199" i="18" s="1"/>
  <c r="AR199" i="18" s="1"/>
  <c r="V199" i="18"/>
  <c r="U199" i="18"/>
  <c r="T199" i="18"/>
  <c r="S199" i="18"/>
  <c r="AA199" i="18" s="1"/>
  <c r="AO199" i="18" s="1"/>
  <c r="R199" i="18"/>
  <c r="Q199" i="18"/>
  <c r="P199" i="18"/>
  <c r="AH199" i="18" s="1"/>
  <c r="AV199" i="18" s="1"/>
  <c r="O199" i="18"/>
  <c r="N199" i="18"/>
  <c r="M199" i="18"/>
  <c r="L199" i="18"/>
  <c r="AF199" i="18" s="1"/>
  <c r="AT199" i="18" s="1"/>
  <c r="K199" i="18"/>
  <c r="J199" i="18"/>
  <c r="Z199" i="18" s="1"/>
  <c r="AN199" i="18" s="1"/>
  <c r="I199" i="18"/>
  <c r="H199" i="18"/>
  <c r="AE199" i="18" s="1"/>
  <c r="AS199" i="18" s="1"/>
  <c r="G199" i="18"/>
  <c r="F199" i="18"/>
  <c r="E199" i="18"/>
  <c r="D199" i="18"/>
  <c r="AL199" i="18" s="1"/>
  <c r="AK198" i="18"/>
  <c r="X198" i="18"/>
  <c r="AD198" i="18" s="1"/>
  <c r="W198" i="18"/>
  <c r="AC198" i="18" s="1"/>
  <c r="AR198" i="18" s="1"/>
  <c r="V198" i="18"/>
  <c r="U198" i="18"/>
  <c r="T198" i="18"/>
  <c r="S198" i="18"/>
  <c r="AA198" i="18" s="1"/>
  <c r="AO198" i="18" s="1"/>
  <c r="R198" i="18"/>
  <c r="Q198" i="18"/>
  <c r="P198" i="18"/>
  <c r="AH198" i="18" s="1"/>
  <c r="AV198" i="18" s="1"/>
  <c r="O198" i="18"/>
  <c r="N198" i="18"/>
  <c r="M198" i="18"/>
  <c r="L198" i="18"/>
  <c r="AF198" i="18" s="1"/>
  <c r="AT198" i="18" s="1"/>
  <c r="K198" i="18"/>
  <c r="J198" i="18"/>
  <c r="Z198" i="18" s="1"/>
  <c r="AN198" i="18" s="1"/>
  <c r="I198" i="18"/>
  <c r="H198" i="18"/>
  <c r="AE198" i="18" s="1"/>
  <c r="AS198" i="18" s="1"/>
  <c r="G198" i="18"/>
  <c r="F198" i="18"/>
  <c r="E198" i="18"/>
  <c r="D198" i="18"/>
  <c r="A198" i="18" s="1"/>
  <c r="AK197" i="18"/>
  <c r="X197" i="18"/>
  <c r="AD197" i="18" s="1"/>
  <c r="W197" i="18"/>
  <c r="AC197" i="18" s="1"/>
  <c r="AR197" i="18" s="1"/>
  <c r="V197" i="18"/>
  <c r="U197" i="18"/>
  <c r="T197" i="18"/>
  <c r="S197" i="18"/>
  <c r="AA197" i="18" s="1"/>
  <c r="AO197" i="18" s="1"/>
  <c r="R197" i="18"/>
  <c r="Q197" i="18"/>
  <c r="P197" i="18"/>
  <c r="AH197" i="18" s="1"/>
  <c r="AV197" i="18" s="1"/>
  <c r="O197" i="18"/>
  <c r="N197" i="18"/>
  <c r="M197" i="18"/>
  <c r="L197" i="18"/>
  <c r="AF197" i="18" s="1"/>
  <c r="AT197" i="18" s="1"/>
  <c r="K197" i="18"/>
  <c r="J197" i="18"/>
  <c r="Z197" i="18" s="1"/>
  <c r="AN197" i="18" s="1"/>
  <c r="I197" i="18"/>
  <c r="H197" i="18"/>
  <c r="AE197" i="18" s="1"/>
  <c r="AS197" i="18" s="1"/>
  <c r="G197" i="18"/>
  <c r="F197" i="18"/>
  <c r="E197" i="18"/>
  <c r="D197" i="18"/>
  <c r="AL197" i="18" s="1"/>
  <c r="AK196" i="18"/>
  <c r="X196" i="18"/>
  <c r="AD196" i="18" s="1"/>
  <c r="W196" i="18"/>
  <c r="AC196" i="18" s="1"/>
  <c r="AR196" i="18" s="1"/>
  <c r="V196" i="18"/>
  <c r="U196" i="18"/>
  <c r="T196" i="18"/>
  <c r="S196" i="18"/>
  <c r="AA196" i="18" s="1"/>
  <c r="AO196" i="18" s="1"/>
  <c r="R196" i="18"/>
  <c r="Q196" i="18"/>
  <c r="P196" i="18"/>
  <c r="AH196" i="18" s="1"/>
  <c r="AV196" i="18" s="1"/>
  <c r="O196" i="18"/>
  <c r="N196" i="18"/>
  <c r="M196" i="18"/>
  <c r="L196" i="18"/>
  <c r="AF196" i="18" s="1"/>
  <c r="AT196" i="18" s="1"/>
  <c r="K196" i="18"/>
  <c r="J196" i="18"/>
  <c r="Z196" i="18" s="1"/>
  <c r="I196" i="18"/>
  <c r="H196" i="18"/>
  <c r="AE196" i="18" s="1"/>
  <c r="AS196" i="18" s="1"/>
  <c r="G196" i="18"/>
  <c r="F196" i="18"/>
  <c r="E196" i="18"/>
  <c r="D196" i="18"/>
  <c r="A196" i="18" s="1"/>
  <c r="AK195" i="18"/>
  <c r="X195" i="18"/>
  <c r="AD195" i="18" s="1"/>
  <c r="W195" i="18"/>
  <c r="AC195" i="18" s="1"/>
  <c r="AR195" i="18" s="1"/>
  <c r="V195" i="18"/>
  <c r="U195" i="18"/>
  <c r="T195" i="18"/>
  <c r="S195" i="18"/>
  <c r="AA195" i="18" s="1"/>
  <c r="AO195" i="18" s="1"/>
  <c r="R195" i="18"/>
  <c r="Q195" i="18"/>
  <c r="P195" i="18"/>
  <c r="AH195" i="18" s="1"/>
  <c r="AV195" i="18" s="1"/>
  <c r="O195" i="18"/>
  <c r="N195" i="18"/>
  <c r="M195" i="18"/>
  <c r="L195" i="18"/>
  <c r="AF195" i="18" s="1"/>
  <c r="AT195" i="18" s="1"/>
  <c r="K195" i="18"/>
  <c r="J195" i="18"/>
  <c r="Z195" i="18" s="1"/>
  <c r="AN195" i="18" s="1"/>
  <c r="I195" i="18"/>
  <c r="H195" i="18"/>
  <c r="AE195" i="18" s="1"/>
  <c r="AS195" i="18" s="1"/>
  <c r="G195" i="18"/>
  <c r="F195" i="18"/>
  <c r="E195" i="18"/>
  <c r="D195" i="18"/>
  <c r="AL195" i="18" s="1"/>
  <c r="AK194" i="18"/>
  <c r="AA194" i="18"/>
  <c r="AO194" i="18" s="1"/>
  <c r="X194" i="18"/>
  <c r="AD194" i="18" s="1"/>
  <c r="W194" i="18"/>
  <c r="AC194" i="18" s="1"/>
  <c r="AR194" i="18" s="1"/>
  <c r="V194" i="18"/>
  <c r="U194" i="18"/>
  <c r="T194" i="18"/>
  <c r="S194" i="18"/>
  <c r="R194" i="18"/>
  <c r="Q194" i="18"/>
  <c r="P194" i="18"/>
  <c r="AH194" i="18" s="1"/>
  <c r="AV194" i="18" s="1"/>
  <c r="O194" i="18"/>
  <c r="N194" i="18"/>
  <c r="M194" i="18"/>
  <c r="L194" i="18"/>
  <c r="AF194" i="18" s="1"/>
  <c r="AT194" i="18" s="1"/>
  <c r="K194" i="18"/>
  <c r="J194" i="18"/>
  <c r="Z194" i="18" s="1"/>
  <c r="AN194" i="18" s="1"/>
  <c r="I194" i="18"/>
  <c r="H194" i="18"/>
  <c r="AE194" i="18" s="1"/>
  <c r="AS194" i="18" s="1"/>
  <c r="G194" i="18"/>
  <c r="F194" i="18"/>
  <c r="E194" i="18"/>
  <c r="D194" i="18"/>
  <c r="AL194" i="18" s="1"/>
  <c r="AK193" i="18"/>
  <c r="X193" i="18"/>
  <c r="AD193" i="18" s="1"/>
  <c r="W193" i="18"/>
  <c r="AC193" i="18" s="1"/>
  <c r="AR193" i="18" s="1"/>
  <c r="V193" i="18"/>
  <c r="U193" i="18"/>
  <c r="T193" i="18"/>
  <c r="S193" i="18"/>
  <c r="AA193" i="18" s="1"/>
  <c r="AO193" i="18" s="1"/>
  <c r="R193" i="18"/>
  <c r="Q193" i="18"/>
  <c r="P193" i="18"/>
  <c r="AH193" i="18" s="1"/>
  <c r="AV193" i="18" s="1"/>
  <c r="O193" i="18"/>
  <c r="N193" i="18"/>
  <c r="M193" i="18"/>
  <c r="L193" i="18"/>
  <c r="AF193" i="18" s="1"/>
  <c r="AT193" i="18" s="1"/>
  <c r="K193" i="18"/>
  <c r="J193" i="18"/>
  <c r="Z193" i="18" s="1"/>
  <c r="AN193" i="18" s="1"/>
  <c r="I193" i="18"/>
  <c r="H193" i="18"/>
  <c r="AE193" i="18" s="1"/>
  <c r="AS193" i="18" s="1"/>
  <c r="G193" i="18"/>
  <c r="F193" i="18"/>
  <c r="E193" i="18"/>
  <c r="D193" i="18"/>
  <c r="AL193" i="18" s="1"/>
  <c r="AK192" i="18"/>
  <c r="X192" i="18"/>
  <c r="AD192" i="18" s="1"/>
  <c r="W192" i="18"/>
  <c r="AC192" i="18" s="1"/>
  <c r="AR192" i="18" s="1"/>
  <c r="V192" i="18"/>
  <c r="U192" i="18"/>
  <c r="T192" i="18"/>
  <c r="S192" i="18"/>
  <c r="AA192" i="18" s="1"/>
  <c r="AO192" i="18" s="1"/>
  <c r="R192" i="18"/>
  <c r="Q192" i="18"/>
  <c r="P192" i="18"/>
  <c r="AH192" i="18" s="1"/>
  <c r="AV192" i="18" s="1"/>
  <c r="O192" i="18"/>
  <c r="N192" i="18"/>
  <c r="M192" i="18"/>
  <c r="L192" i="18"/>
  <c r="AF192" i="18" s="1"/>
  <c r="AT192" i="18" s="1"/>
  <c r="K192" i="18"/>
  <c r="J192" i="18"/>
  <c r="Z192" i="18" s="1"/>
  <c r="AN192" i="18" s="1"/>
  <c r="I192" i="18"/>
  <c r="H192" i="18"/>
  <c r="AE192" i="18" s="1"/>
  <c r="AS192" i="18" s="1"/>
  <c r="G192" i="18"/>
  <c r="F192" i="18"/>
  <c r="E192" i="18"/>
  <c r="D192" i="18"/>
  <c r="AK191" i="18"/>
  <c r="X191" i="18"/>
  <c r="AD191" i="18" s="1"/>
  <c r="W191" i="18"/>
  <c r="AC191" i="18" s="1"/>
  <c r="AR191" i="18" s="1"/>
  <c r="V191" i="18"/>
  <c r="U191" i="18"/>
  <c r="T191" i="18"/>
  <c r="S191" i="18"/>
  <c r="AA191" i="18" s="1"/>
  <c r="AO191" i="18" s="1"/>
  <c r="R191" i="18"/>
  <c r="Q191" i="18"/>
  <c r="P191" i="18"/>
  <c r="AH191" i="18" s="1"/>
  <c r="AV191" i="18" s="1"/>
  <c r="O191" i="18"/>
  <c r="N191" i="18"/>
  <c r="M191" i="18"/>
  <c r="L191" i="18"/>
  <c r="AF191" i="18" s="1"/>
  <c r="AT191" i="18" s="1"/>
  <c r="K191" i="18"/>
  <c r="J191" i="18"/>
  <c r="Z191" i="18" s="1"/>
  <c r="AN191" i="18" s="1"/>
  <c r="I191" i="18"/>
  <c r="H191" i="18"/>
  <c r="AE191" i="18" s="1"/>
  <c r="AS191" i="18" s="1"/>
  <c r="G191" i="18"/>
  <c r="F191" i="18"/>
  <c r="E191" i="18"/>
  <c r="D191" i="18"/>
  <c r="AL191" i="18" s="1"/>
  <c r="AK190" i="18"/>
  <c r="X190" i="18"/>
  <c r="AD190" i="18" s="1"/>
  <c r="W190" i="18"/>
  <c r="AC190" i="18" s="1"/>
  <c r="AR190" i="18" s="1"/>
  <c r="V190" i="18"/>
  <c r="U190" i="18"/>
  <c r="T190" i="18"/>
  <c r="AB190" i="18" s="1"/>
  <c r="S190" i="18"/>
  <c r="AA190" i="18" s="1"/>
  <c r="AO190" i="18" s="1"/>
  <c r="R190" i="18"/>
  <c r="Q190" i="18"/>
  <c r="P190" i="18"/>
  <c r="AH190" i="18" s="1"/>
  <c r="AV190" i="18" s="1"/>
  <c r="O190" i="18"/>
  <c r="N190" i="18"/>
  <c r="M190" i="18"/>
  <c r="L190" i="18"/>
  <c r="AF190" i="18" s="1"/>
  <c r="AT190" i="18" s="1"/>
  <c r="K190" i="18"/>
  <c r="J190" i="18"/>
  <c r="Z190" i="18" s="1"/>
  <c r="AN190" i="18" s="1"/>
  <c r="I190" i="18"/>
  <c r="H190" i="18"/>
  <c r="AE190" i="18" s="1"/>
  <c r="AS190" i="18" s="1"/>
  <c r="G190" i="18"/>
  <c r="F190" i="18"/>
  <c r="E190" i="18"/>
  <c r="D190" i="18"/>
  <c r="AL190" i="18" s="1"/>
  <c r="AK189" i="18"/>
  <c r="X189" i="18"/>
  <c r="AD189" i="18" s="1"/>
  <c r="W189" i="18"/>
  <c r="AC189" i="18" s="1"/>
  <c r="AR189" i="18" s="1"/>
  <c r="V189" i="18"/>
  <c r="U189" i="18"/>
  <c r="T189" i="18"/>
  <c r="S189" i="18"/>
  <c r="AA189" i="18" s="1"/>
  <c r="AO189" i="18" s="1"/>
  <c r="R189" i="18"/>
  <c r="Q189" i="18"/>
  <c r="P189" i="18"/>
  <c r="AH189" i="18" s="1"/>
  <c r="AV189" i="18" s="1"/>
  <c r="O189" i="18"/>
  <c r="N189" i="18"/>
  <c r="M189" i="18"/>
  <c r="L189" i="18"/>
  <c r="AF189" i="18" s="1"/>
  <c r="AT189" i="18" s="1"/>
  <c r="K189" i="18"/>
  <c r="J189" i="18"/>
  <c r="Z189" i="18" s="1"/>
  <c r="AN189" i="18" s="1"/>
  <c r="I189" i="18"/>
  <c r="H189" i="18"/>
  <c r="AE189" i="18" s="1"/>
  <c r="AS189" i="18" s="1"/>
  <c r="G189" i="18"/>
  <c r="F189" i="18"/>
  <c r="E189" i="18"/>
  <c r="D189" i="18"/>
  <c r="AL189" i="18" s="1"/>
  <c r="AK188" i="18"/>
  <c r="AF188" i="18"/>
  <c r="AT188" i="18" s="1"/>
  <c r="X188" i="18"/>
  <c r="AD188" i="18" s="1"/>
  <c r="W188" i="18"/>
  <c r="AC188" i="18" s="1"/>
  <c r="AR188" i="18" s="1"/>
  <c r="V188" i="18"/>
  <c r="U188" i="18"/>
  <c r="T188" i="18"/>
  <c r="S188" i="18"/>
  <c r="AA188" i="18" s="1"/>
  <c r="AO188" i="18" s="1"/>
  <c r="R188" i="18"/>
  <c r="Q188" i="18"/>
  <c r="P188" i="18"/>
  <c r="AH188" i="18" s="1"/>
  <c r="AV188" i="18" s="1"/>
  <c r="O188" i="18"/>
  <c r="N188" i="18"/>
  <c r="M188" i="18"/>
  <c r="L188" i="18"/>
  <c r="K188" i="18"/>
  <c r="J188" i="18"/>
  <c r="Z188" i="18" s="1"/>
  <c r="AN188" i="18" s="1"/>
  <c r="I188" i="18"/>
  <c r="H188" i="18"/>
  <c r="AE188" i="18" s="1"/>
  <c r="AS188" i="18" s="1"/>
  <c r="G188" i="18"/>
  <c r="F188" i="18"/>
  <c r="E188" i="18"/>
  <c r="D188" i="18"/>
  <c r="AL188" i="18" s="1"/>
  <c r="AK187" i="18"/>
  <c r="X187" i="18"/>
  <c r="AD187" i="18" s="1"/>
  <c r="W187" i="18"/>
  <c r="AC187" i="18" s="1"/>
  <c r="AR187" i="18" s="1"/>
  <c r="V187" i="18"/>
  <c r="U187" i="18"/>
  <c r="T187" i="18"/>
  <c r="S187" i="18"/>
  <c r="AA187" i="18" s="1"/>
  <c r="AO187" i="18" s="1"/>
  <c r="R187" i="18"/>
  <c r="Q187" i="18"/>
  <c r="P187" i="18"/>
  <c r="AH187" i="18" s="1"/>
  <c r="AV187" i="18" s="1"/>
  <c r="O187" i="18"/>
  <c r="N187" i="18"/>
  <c r="M187" i="18"/>
  <c r="L187" i="18"/>
  <c r="AF187" i="18" s="1"/>
  <c r="AT187" i="18" s="1"/>
  <c r="K187" i="18"/>
  <c r="J187" i="18"/>
  <c r="Z187" i="18" s="1"/>
  <c r="AN187" i="18" s="1"/>
  <c r="I187" i="18"/>
  <c r="H187" i="18"/>
  <c r="AE187" i="18" s="1"/>
  <c r="AS187" i="18" s="1"/>
  <c r="G187" i="18"/>
  <c r="F187" i="18"/>
  <c r="E187" i="18"/>
  <c r="D187" i="18"/>
  <c r="AK186" i="18"/>
  <c r="X186" i="18"/>
  <c r="AD186" i="18" s="1"/>
  <c r="W186" i="18"/>
  <c r="AC186" i="18" s="1"/>
  <c r="AR186" i="18" s="1"/>
  <c r="V186" i="18"/>
  <c r="U186" i="18"/>
  <c r="T186" i="18"/>
  <c r="S186" i="18"/>
  <c r="AA186" i="18" s="1"/>
  <c r="AO186" i="18" s="1"/>
  <c r="R186" i="18"/>
  <c r="Q186" i="18"/>
  <c r="P186" i="18"/>
  <c r="AH186" i="18" s="1"/>
  <c r="AV186" i="18" s="1"/>
  <c r="O186" i="18"/>
  <c r="N186" i="18"/>
  <c r="M186" i="18"/>
  <c r="AG186" i="18" s="1"/>
  <c r="L186" i="18"/>
  <c r="AF186" i="18" s="1"/>
  <c r="AT186" i="18" s="1"/>
  <c r="K186" i="18"/>
  <c r="J186" i="18"/>
  <c r="Z186" i="18" s="1"/>
  <c r="AN186" i="18" s="1"/>
  <c r="I186" i="18"/>
  <c r="H186" i="18"/>
  <c r="AE186" i="18" s="1"/>
  <c r="AS186" i="18" s="1"/>
  <c r="G186" i="18"/>
  <c r="F186" i="18"/>
  <c r="E186" i="18"/>
  <c r="D186" i="18"/>
  <c r="AL186" i="18" s="1"/>
  <c r="AK185" i="18"/>
  <c r="X185" i="18"/>
  <c r="AD185" i="18" s="1"/>
  <c r="W185" i="18"/>
  <c r="AC185" i="18" s="1"/>
  <c r="AR185" i="18" s="1"/>
  <c r="V185" i="18"/>
  <c r="U185" i="18"/>
  <c r="T185" i="18"/>
  <c r="S185" i="18"/>
  <c r="AA185" i="18" s="1"/>
  <c r="AO185" i="18" s="1"/>
  <c r="R185" i="18"/>
  <c r="Q185" i="18"/>
  <c r="P185" i="18"/>
  <c r="AH185" i="18" s="1"/>
  <c r="AV185" i="18" s="1"/>
  <c r="O185" i="18"/>
  <c r="N185" i="18"/>
  <c r="M185" i="18"/>
  <c r="L185" i="18"/>
  <c r="AF185" i="18" s="1"/>
  <c r="AT185" i="18" s="1"/>
  <c r="K185" i="18"/>
  <c r="J185" i="18"/>
  <c r="Z185" i="18" s="1"/>
  <c r="AN185" i="18" s="1"/>
  <c r="I185" i="18"/>
  <c r="H185" i="18"/>
  <c r="AE185" i="18" s="1"/>
  <c r="AS185" i="18" s="1"/>
  <c r="G185" i="18"/>
  <c r="F185" i="18"/>
  <c r="E185" i="18"/>
  <c r="D185" i="18"/>
  <c r="AL185" i="18" s="1"/>
  <c r="A185" i="18"/>
  <c r="AK184" i="18"/>
  <c r="X184" i="18"/>
  <c r="AD184" i="18" s="1"/>
  <c r="W184" i="18"/>
  <c r="AC184" i="18" s="1"/>
  <c r="AR184" i="18" s="1"/>
  <c r="V184" i="18"/>
  <c r="U184" i="18"/>
  <c r="T184" i="18"/>
  <c r="S184" i="18"/>
  <c r="AA184" i="18" s="1"/>
  <c r="AO184" i="18" s="1"/>
  <c r="R184" i="18"/>
  <c r="Q184" i="18"/>
  <c r="P184" i="18"/>
  <c r="AH184" i="18" s="1"/>
  <c r="AV184" i="18" s="1"/>
  <c r="O184" i="18"/>
  <c r="N184" i="18"/>
  <c r="M184" i="18"/>
  <c r="AG184" i="18" s="1"/>
  <c r="L184" i="18"/>
  <c r="AF184" i="18" s="1"/>
  <c r="AT184" i="18" s="1"/>
  <c r="K184" i="18"/>
  <c r="J184" i="18"/>
  <c r="Z184" i="18" s="1"/>
  <c r="AN184" i="18" s="1"/>
  <c r="I184" i="18"/>
  <c r="H184" i="18"/>
  <c r="AE184" i="18" s="1"/>
  <c r="AS184" i="18" s="1"/>
  <c r="G184" i="18"/>
  <c r="F184" i="18"/>
  <c r="E184" i="18"/>
  <c r="D184" i="18"/>
  <c r="AL184" i="18" s="1"/>
  <c r="AK183" i="18"/>
  <c r="X183" i="18"/>
  <c r="AD183" i="18" s="1"/>
  <c r="W183" i="18"/>
  <c r="AC183" i="18" s="1"/>
  <c r="AR183" i="18" s="1"/>
  <c r="V183" i="18"/>
  <c r="U183" i="18"/>
  <c r="T183" i="18"/>
  <c r="S183" i="18"/>
  <c r="AA183" i="18" s="1"/>
  <c r="AO183" i="18" s="1"/>
  <c r="R183" i="18"/>
  <c r="Q183" i="18"/>
  <c r="P183" i="18"/>
  <c r="AH183" i="18" s="1"/>
  <c r="AV183" i="18" s="1"/>
  <c r="O183" i="18"/>
  <c r="N183" i="18"/>
  <c r="M183" i="18"/>
  <c r="L183" i="18"/>
  <c r="AF183" i="18" s="1"/>
  <c r="AT183" i="18" s="1"/>
  <c r="K183" i="18"/>
  <c r="J183" i="18"/>
  <c r="Z183" i="18" s="1"/>
  <c r="AN183" i="18" s="1"/>
  <c r="I183" i="18"/>
  <c r="H183" i="18"/>
  <c r="AE183" i="18" s="1"/>
  <c r="AS183" i="18" s="1"/>
  <c r="G183" i="18"/>
  <c r="F183" i="18"/>
  <c r="E183" i="18"/>
  <c r="D183" i="18"/>
  <c r="AL183" i="18" s="1"/>
  <c r="AK182" i="18"/>
  <c r="X182" i="18"/>
  <c r="AD182" i="18" s="1"/>
  <c r="W182" i="18"/>
  <c r="AC182" i="18" s="1"/>
  <c r="AR182" i="18" s="1"/>
  <c r="V182" i="18"/>
  <c r="U182" i="18"/>
  <c r="T182" i="18"/>
  <c r="S182" i="18"/>
  <c r="AA182" i="18" s="1"/>
  <c r="AO182" i="18" s="1"/>
  <c r="R182" i="18"/>
  <c r="Q182" i="18"/>
  <c r="P182" i="18"/>
  <c r="AH182" i="18" s="1"/>
  <c r="AV182" i="18" s="1"/>
  <c r="O182" i="18"/>
  <c r="N182" i="18"/>
  <c r="M182" i="18"/>
  <c r="L182" i="18"/>
  <c r="AF182" i="18" s="1"/>
  <c r="AT182" i="18" s="1"/>
  <c r="K182" i="18"/>
  <c r="J182" i="18"/>
  <c r="Z182" i="18" s="1"/>
  <c r="AN182" i="18" s="1"/>
  <c r="I182" i="18"/>
  <c r="H182" i="18"/>
  <c r="AE182" i="18" s="1"/>
  <c r="AS182" i="18" s="1"/>
  <c r="G182" i="18"/>
  <c r="F182" i="18"/>
  <c r="E182" i="18"/>
  <c r="D182" i="18"/>
  <c r="AL182" i="18" s="1"/>
  <c r="AK181" i="18"/>
  <c r="X181" i="18"/>
  <c r="AD181" i="18" s="1"/>
  <c r="W181" i="18"/>
  <c r="AC181" i="18" s="1"/>
  <c r="AR181" i="18" s="1"/>
  <c r="V181" i="18"/>
  <c r="U181" i="18"/>
  <c r="T181" i="18"/>
  <c r="S181" i="18"/>
  <c r="AA181" i="18" s="1"/>
  <c r="AO181" i="18" s="1"/>
  <c r="R181" i="18"/>
  <c r="Q181" i="18"/>
  <c r="P181" i="18"/>
  <c r="AH181" i="18" s="1"/>
  <c r="AV181" i="18" s="1"/>
  <c r="O181" i="18"/>
  <c r="N181" i="18"/>
  <c r="M181" i="18"/>
  <c r="L181" i="18"/>
  <c r="AF181" i="18" s="1"/>
  <c r="AT181" i="18" s="1"/>
  <c r="K181" i="18"/>
  <c r="J181" i="18"/>
  <c r="Z181" i="18" s="1"/>
  <c r="AN181" i="18" s="1"/>
  <c r="I181" i="18"/>
  <c r="H181" i="18"/>
  <c r="AE181" i="18" s="1"/>
  <c r="AS181" i="18" s="1"/>
  <c r="G181" i="18"/>
  <c r="F181" i="18"/>
  <c r="E181" i="18"/>
  <c r="D181" i="18"/>
  <c r="AK180" i="18"/>
  <c r="X180" i="18"/>
  <c r="AD180" i="18" s="1"/>
  <c r="W180" i="18"/>
  <c r="AC180" i="18" s="1"/>
  <c r="AR180" i="18" s="1"/>
  <c r="V180" i="18"/>
  <c r="U180" i="18"/>
  <c r="T180" i="18"/>
  <c r="S180" i="18"/>
  <c r="AA180" i="18" s="1"/>
  <c r="AO180" i="18" s="1"/>
  <c r="R180" i="18"/>
  <c r="Q180" i="18"/>
  <c r="P180" i="18"/>
  <c r="AH180" i="18" s="1"/>
  <c r="AV180" i="18" s="1"/>
  <c r="O180" i="18"/>
  <c r="N180" i="18"/>
  <c r="M180" i="18"/>
  <c r="L180" i="18"/>
  <c r="AF180" i="18" s="1"/>
  <c r="AT180" i="18" s="1"/>
  <c r="K180" i="18"/>
  <c r="J180" i="18"/>
  <c r="Z180" i="18" s="1"/>
  <c r="I180" i="18"/>
  <c r="H180" i="18"/>
  <c r="AE180" i="18" s="1"/>
  <c r="AS180" i="18" s="1"/>
  <c r="G180" i="18"/>
  <c r="F180" i="18"/>
  <c r="E180" i="18"/>
  <c r="D180" i="18"/>
  <c r="AL180" i="18" s="1"/>
  <c r="AK179" i="18"/>
  <c r="X179" i="18"/>
  <c r="AD179" i="18" s="1"/>
  <c r="W179" i="18"/>
  <c r="AC179" i="18" s="1"/>
  <c r="AR179" i="18" s="1"/>
  <c r="V179" i="18"/>
  <c r="U179" i="18"/>
  <c r="T179" i="18"/>
  <c r="S179" i="18"/>
  <c r="AA179" i="18" s="1"/>
  <c r="AO179" i="18" s="1"/>
  <c r="R179" i="18"/>
  <c r="Q179" i="18"/>
  <c r="P179" i="18"/>
  <c r="AH179" i="18" s="1"/>
  <c r="AV179" i="18" s="1"/>
  <c r="O179" i="18"/>
  <c r="N179" i="18"/>
  <c r="M179" i="18"/>
  <c r="L179" i="18"/>
  <c r="AF179" i="18" s="1"/>
  <c r="AT179" i="18" s="1"/>
  <c r="K179" i="18"/>
  <c r="J179" i="18"/>
  <c r="Z179" i="18" s="1"/>
  <c r="AN179" i="18" s="1"/>
  <c r="I179" i="18"/>
  <c r="H179" i="18"/>
  <c r="AE179" i="18" s="1"/>
  <c r="AS179" i="18" s="1"/>
  <c r="G179" i="18"/>
  <c r="F179" i="18"/>
  <c r="E179" i="18"/>
  <c r="D179" i="18"/>
  <c r="AK178" i="18"/>
  <c r="X178" i="18"/>
  <c r="AD178" i="18" s="1"/>
  <c r="W178" i="18"/>
  <c r="AC178" i="18" s="1"/>
  <c r="AR178" i="18" s="1"/>
  <c r="V178" i="18"/>
  <c r="U178" i="18"/>
  <c r="T178" i="18"/>
  <c r="S178" i="18"/>
  <c r="AA178" i="18" s="1"/>
  <c r="AO178" i="18" s="1"/>
  <c r="R178" i="18"/>
  <c r="Q178" i="18"/>
  <c r="P178" i="18"/>
  <c r="AH178" i="18" s="1"/>
  <c r="AV178" i="18" s="1"/>
  <c r="O178" i="18"/>
  <c r="N178" i="18"/>
  <c r="M178" i="18"/>
  <c r="L178" i="18"/>
  <c r="AF178" i="18" s="1"/>
  <c r="AT178" i="18" s="1"/>
  <c r="K178" i="18"/>
  <c r="J178" i="18"/>
  <c r="Z178" i="18" s="1"/>
  <c r="AN178" i="18" s="1"/>
  <c r="I178" i="18"/>
  <c r="H178" i="18"/>
  <c r="AE178" i="18" s="1"/>
  <c r="AS178" i="18" s="1"/>
  <c r="G178" i="18"/>
  <c r="F178" i="18"/>
  <c r="E178" i="18"/>
  <c r="D178" i="18"/>
  <c r="AL178" i="18" s="1"/>
  <c r="AK177" i="18"/>
  <c r="X177" i="18"/>
  <c r="AD177" i="18" s="1"/>
  <c r="W177" i="18"/>
  <c r="AC177" i="18" s="1"/>
  <c r="AR177" i="18" s="1"/>
  <c r="V177" i="18"/>
  <c r="U177" i="18"/>
  <c r="T177" i="18"/>
  <c r="S177" i="18"/>
  <c r="AA177" i="18" s="1"/>
  <c r="AO177" i="18" s="1"/>
  <c r="R177" i="18"/>
  <c r="Q177" i="18"/>
  <c r="P177" i="18"/>
  <c r="AH177" i="18" s="1"/>
  <c r="AV177" i="18" s="1"/>
  <c r="O177" i="18"/>
  <c r="N177" i="18"/>
  <c r="M177" i="18"/>
  <c r="L177" i="18"/>
  <c r="AF177" i="18" s="1"/>
  <c r="AT177" i="18" s="1"/>
  <c r="K177" i="18"/>
  <c r="J177" i="18"/>
  <c r="Z177" i="18" s="1"/>
  <c r="AN177" i="18" s="1"/>
  <c r="I177" i="18"/>
  <c r="H177" i="18"/>
  <c r="AE177" i="18" s="1"/>
  <c r="AS177" i="18" s="1"/>
  <c r="G177" i="18"/>
  <c r="F177" i="18"/>
  <c r="E177" i="18"/>
  <c r="D177" i="18"/>
  <c r="AK176" i="18"/>
  <c r="X176" i="18"/>
  <c r="AD176" i="18" s="1"/>
  <c r="W176" i="18"/>
  <c r="AC176" i="18" s="1"/>
  <c r="AR176" i="18" s="1"/>
  <c r="V176" i="18"/>
  <c r="U176" i="18"/>
  <c r="T176" i="18"/>
  <c r="S176" i="18"/>
  <c r="AA176" i="18" s="1"/>
  <c r="AO176" i="18" s="1"/>
  <c r="R176" i="18"/>
  <c r="Q176" i="18"/>
  <c r="P176" i="18"/>
  <c r="AH176" i="18" s="1"/>
  <c r="AV176" i="18" s="1"/>
  <c r="O176" i="18"/>
  <c r="N176" i="18"/>
  <c r="M176" i="18"/>
  <c r="L176" i="18"/>
  <c r="AF176" i="18" s="1"/>
  <c r="AT176" i="18" s="1"/>
  <c r="K176" i="18"/>
  <c r="J176" i="18"/>
  <c r="Z176" i="18" s="1"/>
  <c r="AN176" i="18" s="1"/>
  <c r="I176" i="18"/>
  <c r="H176" i="18"/>
  <c r="AE176" i="18" s="1"/>
  <c r="AS176" i="18" s="1"/>
  <c r="G176" i="18"/>
  <c r="F176" i="18"/>
  <c r="E176" i="18"/>
  <c r="D176" i="18"/>
  <c r="AL176" i="18" s="1"/>
  <c r="AK175" i="18"/>
  <c r="X175" i="18"/>
  <c r="AD175" i="18" s="1"/>
  <c r="W175" i="18"/>
  <c r="AC175" i="18" s="1"/>
  <c r="AR175" i="18" s="1"/>
  <c r="V175" i="18"/>
  <c r="U175" i="18"/>
  <c r="T175" i="18"/>
  <c r="S175" i="18"/>
  <c r="AA175" i="18" s="1"/>
  <c r="AO175" i="18" s="1"/>
  <c r="R175" i="18"/>
  <c r="Q175" i="18"/>
  <c r="P175" i="18"/>
  <c r="AH175" i="18" s="1"/>
  <c r="AV175" i="18" s="1"/>
  <c r="O175" i="18"/>
  <c r="N175" i="18"/>
  <c r="M175" i="18"/>
  <c r="L175" i="18"/>
  <c r="AF175" i="18" s="1"/>
  <c r="AT175" i="18" s="1"/>
  <c r="K175" i="18"/>
  <c r="J175" i="18"/>
  <c r="Z175" i="18" s="1"/>
  <c r="AN175" i="18" s="1"/>
  <c r="I175" i="18"/>
  <c r="H175" i="18"/>
  <c r="AE175" i="18" s="1"/>
  <c r="AS175" i="18" s="1"/>
  <c r="G175" i="18"/>
  <c r="F175" i="18"/>
  <c r="E175" i="18"/>
  <c r="D175" i="18"/>
  <c r="AL175" i="18" s="1"/>
  <c r="AK174" i="18"/>
  <c r="X174" i="18"/>
  <c r="AD174" i="18" s="1"/>
  <c r="W174" i="18"/>
  <c r="AC174" i="18" s="1"/>
  <c r="AR174" i="18" s="1"/>
  <c r="V174" i="18"/>
  <c r="U174" i="18"/>
  <c r="T174" i="18"/>
  <c r="S174" i="18"/>
  <c r="AA174" i="18" s="1"/>
  <c r="AO174" i="18" s="1"/>
  <c r="R174" i="18"/>
  <c r="Q174" i="18"/>
  <c r="P174" i="18"/>
  <c r="AH174" i="18" s="1"/>
  <c r="AV174" i="18" s="1"/>
  <c r="O174" i="18"/>
  <c r="N174" i="18"/>
  <c r="M174" i="18"/>
  <c r="L174" i="18"/>
  <c r="AF174" i="18" s="1"/>
  <c r="AT174" i="18" s="1"/>
  <c r="K174" i="18"/>
  <c r="J174" i="18"/>
  <c r="Z174" i="18" s="1"/>
  <c r="AN174" i="18" s="1"/>
  <c r="I174" i="18"/>
  <c r="H174" i="18"/>
  <c r="AE174" i="18" s="1"/>
  <c r="AS174" i="18" s="1"/>
  <c r="G174" i="18"/>
  <c r="F174" i="18"/>
  <c r="E174" i="18"/>
  <c r="D174" i="18"/>
  <c r="A174" i="18" s="1"/>
  <c r="AK173" i="18"/>
  <c r="X173" i="18"/>
  <c r="AD173" i="18" s="1"/>
  <c r="W173" i="18"/>
  <c r="AC173" i="18" s="1"/>
  <c r="AR173" i="18" s="1"/>
  <c r="V173" i="18"/>
  <c r="U173" i="18"/>
  <c r="T173" i="18"/>
  <c r="S173" i="18"/>
  <c r="AA173" i="18" s="1"/>
  <c r="AO173" i="18" s="1"/>
  <c r="R173" i="18"/>
  <c r="Q173" i="18"/>
  <c r="P173" i="18"/>
  <c r="AH173" i="18" s="1"/>
  <c r="AV173" i="18" s="1"/>
  <c r="O173" i="18"/>
  <c r="N173" i="18"/>
  <c r="M173" i="18"/>
  <c r="L173" i="18"/>
  <c r="AF173" i="18" s="1"/>
  <c r="AT173" i="18" s="1"/>
  <c r="K173" i="18"/>
  <c r="J173" i="18"/>
  <c r="Z173" i="18" s="1"/>
  <c r="AN173" i="18" s="1"/>
  <c r="I173" i="18"/>
  <c r="H173" i="18"/>
  <c r="AE173" i="18" s="1"/>
  <c r="AS173" i="18" s="1"/>
  <c r="G173" i="18"/>
  <c r="F173" i="18"/>
  <c r="E173" i="18"/>
  <c r="D173" i="18"/>
  <c r="AK172" i="18"/>
  <c r="X172" i="18"/>
  <c r="AD172" i="18" s="1"/>
  <c r="W172" i="18"/>
  <c r="AC172" i="18" s="1"/>
  <c r="AR172" i="18" s="1"/>
  <c r="V172" i="18"/>
  <c r="U172" i="18"/>
  <c r="T172" i="18"/>
  <c r="S172" i="18"/>
  <c r="AA172" i="18" s="1"/>
  <c r="AO172" i="18" s="1"/>
  <c r="R172" i="18"/>
  <c r="Q172" i="18"/>
  <c r="P172" i="18"/>
  <c r="AH172" i="18" s="1"/>
  <c r="AV172" i="18" s="1"/>
  <c r="O172" i="18"/>
  <c r="N172" i="18"/>
  <c r="M172" i="18"/>
  <c r="L172" i="18"/>
  <c r="AF172" i="18" s="1"/>
  <c r="AT172" i="18" s="1"/>
  <c r="K172" i="18"/>
  <c r="J172" i="18"/>
  <c r="Z172" i="18" s="1"/>
  <c r="I172" i="18"/>
  <c r="H172" i="18"/>
  <c r="AE172" i="18" s="1"/>
  <c r="AS172" i="18" s="1"/>
  <c r="G172" i="18"/>
  <c r="F172" i="18"/>
  <c r="E172" i="18"/>
  <c r="D172" i="18"/>
  <c r="AL172" i="18" s="1"/>
  <c r="AK171" i="18"/>
  <c r="X171" i="18"/>
  <c r="AD171" i="18" s="1"/>
  <c r="W171" i="18"/>
  <c r="AC171" i="18" s="1"/>
  <c r="AR171" i="18" s="1"/>
  <c r="V171" i="18"/>
  <c r="U171" i="18"/>
  <c r="T171" i="18"/>
  <c r="S171" i="18"/>
  <c r="AA171" i="18" s="1"/>
  <c r="AO171" i="18" s="1"/>
  <c r="R171" i="18"/>
  <c r="Q171" i="18"/>
  <c r="P171" i="18"/>
  <c r="AH171" i="18" s="1"/>
  <c r="AV171" i="18" s="1"/>
  <c r="O171" i="18"/>
  <c r="N171" i="18"/>
  <c r="M171" i="18"/>
  <c r="L171" i="18"/>
  <c r="AF171" i="18" s="1"/>
  <c r="AT171" i="18" s="1"/>
  <c r="K171" i="18"/>
  <c r="J171" i="18"/>
  <c r="Z171" i="18" s="1"/>
  <c r="AN171" i="18" s="1"/>
  <c r="I171" i="18"/>
  <c r="H171" i="18"/>
  <c r="AE171" i="18" s="1"/>
  <c r="AS171" i="18" s="1"/>
  <c r="G171" i="18"/>
  <c r="F171" i="18"/>
  <c r="E171" i="18"/>
  <c r="D171" i="18"/>
  <c r="A171" i="18" s="1"/>
  <c r="AK170" i="18"/>
  <c r="X170" i="18"/>
  <c r="AD170" i="18" s="1"/>
  <c r="W170" i="18"/>
  <c r="AC170" i="18" s="1"/>
  <c r="AR170" i="18" s="1"/>
  <c r="V170" i="18"/>
  <c r="U170" i="18"/>
  <c r="T170" i="18"/>
  <c r="S170" i="18"/>
  <c r="AA170" i="18" s="1"/>
  <c r="AO170" i="18" s="1"/>
  <c r="AY170" i="18" s="1"/>
  <c r="R170" i="18"/>
  <c r="Q170" i="18"/>
  <c r="P170" i="18"/>
  <c r="AH170" i="18" s="1"/>
  <c r="AV170" i="18" s="1"/>
  <c r="O170" i="18"/>
  <c r="N170" i="18"/>
  <c r="M170" i="18"/>
  <c r="L170" i="18"/>
  <c r="AF170" i="18" s="1"/>
  <c r="AT170" i="18" s="1"/>
  <c r="K170" i="18"/>
  <c r="J170" i="18"/>
  <c r="Z170" i="18" s="1"/>
  <c r="AN170" i="18" s="1"/>
  <c r="I170" i="18"/>
  <c r="H170" i="18"/>
  <c r="AE170" i="18" s="1"/>
  <c r="AS170" i="18" s="1"/>
  <c r="G170" i="18"/>
  <c r="F170" i="18"/>
  <c r="E170" i="18"/>
  <c r="D170" i="18"/>
  <c r="AK169" i="18"/>
  <c r="X169" i="18"/>
  <c r="AD169" i="18" s="1"/>
  <c r="W169" i="18"/>
  <c r="AC169" i="18" s="1"/>
  <c r="AR169" i="18" s="1"/>
  <c r="V169" i="18"/>
  <c r="U169" i="18"/>
  <c r="T169" i="18"/>
  <c r="S169" i="18"/>
  <c r="AA169" i="18" s="1"/>
  <c r="AO169" i="18" s="1"/>
  <c r="R169" i="18"/>
  <c r="Q169" i="18"/>
  <c r="P169" i="18"/>
  <c r="AH169" i="18" s="1"/>
  <c r="AV169" i="18" s="1"/>
  <c r="O169" i="18"/>
  <c r="N169" i="18"/>
  <c r="M169" i="18"/>
  <c r="L169" i="18"/>
  <c r="AF169" i="18" s="1"/>
  <c r="AT169" i="18" s="1"/>
  <c r="K169" i="18"/>
  <c r="J169" i="18"/>
  <c r="Z169" i="18" s="1"/>
  <c r="AN169" i="18" s="1"/>
  <c r="I169" i="18"/>
  <c r="H169" i="18"/>
  <c r="AE169" i="18" s="1"/>
  <c r="AS169" i="18" s="1"/>
  <c r="G169" i="18"/>
  <c r="F169" i="18"/>
  <c r="E169" i="18"/>
  <c r="D169" i="18"/>
  <c r="AL169" i="18" s="1"/>
  <c r="AK168" i="18"/>
  <c r="X168" i="18"/>
  <c r="AD168" i="18" s="1"/>
  <c r="W168" i="18"/>
  <c r="AC168" i="18" s="1"/>
  <c r="AR168" i="18" s="1"/>
  <c r="V168" i="18"/>
  <c r="U168" i="18"/>
  <c r="T168" i="18"/>
  <c r="S168" i="18"/>
  <c r="AA168" i="18" s="1"/>
  <c r="AO168" i="18" s="1"/>
  <c r="R168" i="18"/>
  <c r="Q168" i="18"/>
  <c r="P168" i="18"/>
  <c r="AH168" i="18" s="1"/>
  <c r="AV168" i="18" s="1"/>
  <c r="O168" i="18"/>
  <c r="N168" i="18"/>
  <c r="M168" i="18"/>
  <c r="L168" i="18"/>
  <c r="AF168" i="18" s="1"/>
  <c r="AT168" i="18" s="1"/>
  <c r="K168" i="18"/>
  <c r="J168" i="18"/>
  <c r="Z168" i="18" s="1"/>
  <c r="AN168" i="18" s="1"/>
  <c r="I168" i="18"/>
  <c r="H168" i="18"/>
  <c r="AE168" i="18" s="1"/>
  <c r="AS168" i="18" s="1"/>
  <c r="G168" i="18"/>
  <c r="F168" i="18"/>
  <c r="E168" i="18"/>
  <c r="D168" i="18"/>
  <c r="AL168" i="18" s="1"/>
  <c r="AK167" i="18"/>
  <c r="X167" i="18"/>
  <c r="AD167" i="18" s="1"/>
  <c r="W167" i="18"/>
  <c r="AC167" i="18" s="1"/>
  <c r="AR167" i="18" s="1"/>
  <c r="V167" i="18"/>
  <c r="U167" i="18"/>
  <c r="T167" i="18"/>
  <c r="S167" i="18"/>
  <c r="AA167" i="18" s="1"/>
  <c r="AO167" i="18" s="1"/>
  <c r="R167" i="18"/>
  <c r="Q167" i="18"/>
  <c r="P167" i="18"/>
  <c r="AH167" i="18" s="1"/>
  <c r="AV167" i="18" s="1"/>
  <c r="O167" i="18"/>
  <c r="N167" i="18"/>
  <c r="M167" i="18"/>
  <c r="L167" i="18"/>
  <c r="AF167" i="18" s="1"/>
  <c r="AT167" i="18" s="1"/>
  <c r="K167" i="18"/>
  <c r="J167" i="18"/>
  <c r="Z167" i="18" s="1"/>
  <c r="I167" i="18"/>
  <c r="H167" i="18"/>
  <c r="AE167" i="18" s="1"/>
  <c r="AS167" i="18" s="1"/>
  <c r="G167" i="18"/>
  <c r="F167" i="18"/>
  <c r="E167" i="18"/>
  <c r="D167" i="18"/>
  <c r="AL167" i="18" s="1"/>
  <c r="AK166" i="18"/>
  <c r="X166" i="18"/>
  <c r="AD166" i="18" s="1"/>
  <c r="W166" i="18"/>
  <c r="AC166" i="18" s="1"/>
  <c r="AR166" i="18" s="1"/>
  <c r="V166" i="18"/>
  <c r="U166" i="18"/>
  <c r="T166" i="18"/>
  <c r="S166" i="18"/>
  <c r="AA166" i="18" s="1"/>
  <c r="AO166" i="18" s="1"/>
  <c r="R166" i="18"/>
  <c r="Q166" i="18"/>
  <c r="P166" i="18"/>
  <c r="AH166" i="18" s="1"/>
  <c r="AV166" i="18" s="1"/>
  <c r="O166" i="18"/>
  <c r="N166" i="18"/>
  <c r="M166" i="18"/>
  <c r="L166" i="18"/>
  <c r="AF166" i="18" s="1"/>
  <c r="AT166" i="18" s="1"/>
  <c r="K166" i="18"/>
  <c r="J166" i="18"/>
  <c r="Z166" i="18" s="1"/>
  <c r="AN166" i="18" s="1"/>
  <c r="I166" i="18"/>
  <c r="H166" i="18"/>
  <c r="AE166" i="18" s="1"/>
  <c r="AS166" i="18" s="1"/>
  <c r="G166" i="18"/>
  <c r="F166" i="18"/>
  <c r="E166" i="18"/>
  <c r="D166" i="18"/>
  <c r="AL166" i="18" s="1"/>
  <c r="AK165" i="18"/>
  <c r="X165" i="18"/>
  <c r="AD165" i="18" s="1"/>
  <c r="W165" i="18"/>
  <c r="AC165" i="18" s="1"/>
  <c r="AR165" i="18" s="1"/>
  <c r="V165" i="18"/>
  <c r="U165" i="18"/>
  <c r="T165" i="18"/>
  <c r="S165" i="18"/>
  <c r="AA165" i="18" s="1"/>
  <c r="AO165" i="18" s="1"/>
  <c r="R165" i="18"/>
  <c r="Q165" i="18"/>
  <c r="P165" i="18"/>
  <c r="AH165" i="18" s="1"/>
  <c r="AV165" i="18" s="1"/>
  <c r="O165" i="18"/>
  <c r="N165" i="18"/>
  <c r="M165" i="18"/>
  <c r="L165" i="18"/>
  <c r="AF165" i="18" s="1"/>
  <c r="AT165" i="18" s="1"/>
  <c r="K165" i="18"/>
  <c r="J165" i="18"/>
  <c r="Z165" i="18" s="1"/>
  <c r="AN165" i="18" s="1"/>
  <c r="I165" i="18"/>
  <c r="H165" i="18"/>
  <c r="AE165" i="18" s="1"/>
  <c r="AS165" i="18" s="1"/>
  <c r="G165" i="18"/>
  <c r="F165" i="18"/>
  <c r="E165" i="18"/>
  <c r="D165" i="18"/>
  <c r="A165" i="18" s="1"/>
  <c r="AK164" i="18"/>
  <c r="X164" i="18"/>
  <c r="AD164" i="18" s="1"/>
  <c r="W164" i="18"/>
  <c r="AC164" i="18" s="1"/>
  <c r="AR164" i="18" s="1"/>
  <c r="V164" i="18"/>
  <c r="U164" i="18"/>
  <c r="T164" i="18"/>
  <c r="S164" i="18"/>
  <c r="AA164" i="18" s="1"/>
  <c r="AO164" i="18" s="1"/>
  <c r="R164" i="18"/>
  <c r="Q164" i="18"/>
  <c r="P164" i="18"/>
  <c r="AH164" i="18" s="1"/>
  <c r="AV164" i="18" s="1"/>
  <c r="O164" i="18"/>
  <c r="N164" i="18"/>
  <c r="M164" i="18"/>
  <c r="L164" i="18"/>
  <c r="AF164" i="18" s="1"/>
  <c r="AT164" i="18" s="1"/>
  <c r="K164" i="18"/>
  <c r="J164" i="18"/>
  <c r="Z164" i="18" s="1"/>
  <c r="AN164" i="18" s="1"/>
  <c r="I164" i="18"/>
  <c r="H164" i="18"/>
  <c r="AE164" i="18" s="1"/>
  <c r="AS164" i="18" s="1"/>
  <c r="G164" i="18"/>
  <c r="F164" i="18"/>
  <c r="E164" i="18"/>
  <c r="D164" i="18"/>
  <c r="AL164" i="18" s="1"/>
  <c r="AK163" i="18"/>
  <c r="X163" i="18"/>
  <c r="AD163" i="18" s="1"/>
  <c r="W163" i="18"/>
  <c r="AC163" i="18" s="1"/>
  <c r="AR163" i="18" s="1"/>
  <c r="V163" i="18"/>
  <c r="U163" i="18"/>
  <c r="T163" i="18"/>
  <c r="S163" i="18"/>
  <c r="AA163" i="18" s="1"/>
  <c r="AO163" i="18" s="1"/>
  <c r="R163" i="18"/>
  <c r="Q163" i="18"/>
  <c r="P163" i="18"/>
  <c r="AH163" i="18" s="1"/>
  <c r="AV163" i="18" s="1"/>
  <c r="O163" i="18"/>
  <c r="N163" i="18"/>
  <c r="M163" i="18"/>
  <c r="L163" i="18"/>
  <c r="AF163" i="18" s="1"/>
  <c r="AT163" i="18" s="1"/>
  <c r="K163" i="18"/>
  <c r="J163" i="18"/>
  <c r="Z163" i="18" s="1"/>
  <c r="I163" i="18"/>
  <c r="H163" i="18"/>
  <c r="AE163" i="18" s="1"/>
  <c r="AS163" i="18" s="1"/>
  <c r="G163" i="18"/>
  <c r="F163" i="18"/>
  <c r="E163" i="18"/>
  <c r="D163" i="18"/>
  <c r="A163" i="18" s="1"/>
  <c r="AK162" i="18"/>
  <c r="X162" i="18"/>
  <c r="AD162" i="18" s="1"/>
  <c r="W162" i="18"/>
  <c r="AC162" i="18" s="1"/>
  <c r="AR162" i="18" s="1"/>
  <c r="V162" i="18"/>
  <c r="U162" i="18"/>
  <c r="T162" i="18"/>
  <c r="S162" i="18"/>
  <c r="AA162" i="18" s="1"/>
  <c r="AO162" i="18" s="1"/>
  <c r="R162" i="18"/>
  <c r="Q162" i="18"/>
  <c r="P162" i="18"/>
  <c r="AH162" i="18" s="1"/>
  <c r="AV162" i="18" s="1"/>
  <c r="O162" i="18"/>
  <c r="N162" i="18"/>
  <c r="M162" i="18"/>
  <c r="L162" i="18"/>
  <c r="AF162" i="18" s="1"/>
  <c r="AT162" i="18" s="1"/>
  <c r="K162" i="18"/>
  <c r="J162" i="18"/>
  <c r="Z162" i="18" s="1"/>
  <c r="AN162" i="18" s="1"/>
  <c r="I162" i="18"/>
  <c r="H162" i="18"/>
  <c r="AE162" i="18" s="1"/>
  <c r="AS162" i="18" s="1"/>
  <c r="G162" i="18"/>
  <c r="F162" i="18"/>
  <c r="E162" i="18"/>
  <c r="D162" i="18"/>
  <c r="A162" i="18" s="1"/>
  <c r="AK161" i="18"/>
  <c r="X161" i="18"/>
  <c r="AD161" i="18" s="1"/>
  <c r="W161" i="18"/>
  <c r="AC161" i="18" s="1"/>
  <c r="AR161" i="18" s="1"/>
  <c r="V161" i="18"/>
  <c r="U161" i="18"/>
  <c r="T161" i="18"/>
  <c r="S161" i="18"/>
  <c r="AA161" i="18" s="1"/>
  <c r="AO161" i="18" s="1"/>
  <c r="R161" i="18"/>
  <c r="Q161" i="18"/>
  <c r="P161" i="18"/>
  <c r="AH161" i="18" s="1"/>
  <c r="AV161" i="18" s="1"/>
  <c r="O161" i="18"/>
  <c r="N161" i="18"/>
  <c r="M161" i="18"/>
  <c r="L161" i="18"/>
  <c r="AF161" i="18" s="1"/>
  <c r="AT161" i="18" s="1"/>
  <c r="K161" i="18"/>
  <c r="J161" i="18"/>
  <c r="Z161" i="18" s="1"/>
  <c r="AN161" i="18" s="1"/>
  <c r="I161" i="18"/>
  <c r="H161" i="18"/>
  <c r="AE161" i="18" s="1"/>
  <c r="AS161" i="18" s="1"/>
  <c r="G161" i="18"/>
  <c r="F161" i="18"/>
  <c r="E161" i="18"/>
  <c r="D161" i="18"/>
  <c r="AL161" i="18" s="1"/>
  <c r="AK160" i="18"/>
  <c r="X160" i="18"/>
  <c r="AD160" i="18" s="1"/>
  <c r="W160" i="18"/>
  <c r="AC160" i="18" s="1"/>
  <c r="AR160" i="18" s="1"/>
  <c r="V160" i="18"/>
  <c r="U160" i="18"/>
  <c r="T160" i="18"/>
  <c r="S160" i="18"/>
  <c r="AA160" i="18" s="1"/>
  <c r="AO160" i="18" s="1"/>
  <c r="R160" i="18"/>
  <c r="Q160" i="18"/>
  <c r="P160" i="18"/>
  <c r="AH160" i="18" s="1"/>
  <c r="AV160" i="18" s="1"/>
  <c r="O160" i="18"/>
  <c r="N160" i="18"/>
  <c r="M160" i="18"/>
  <c r="L160" i="18"/>
  <c r="AF160" i="18" s="1"/>
  <c r="AT160" i="18" s="1"/>
  <c r="K160" i="18"/>
  <c r="J160" i="18"/>
  <c r="Z160" i="18" s="1"/>
  <c r="AN160" i="18" s="1"/>
  <c r="I160" i="18"/>
  <c r="H160" i="18"/>
  <c r="AE160" i="18" s="1"/>
  <c r="AS160" i="18" s="1"/>
  <c r="G160" i="18"/>
  <c r="F160" i="18"/>
  <c r="E160" i="18"/>
  <c r="D160" i="18"/>
  <c r="AL160" i="18" s="1"/>
  <c r="AK159" i="18"/>
  <c r="X159" i="18"/>
  <c r="AD159" i="18" s="1"/>
  <c r="W159" i="18"/>
  <c r="AC159" i="18" s="1"/>
  <c r="AR159" i="18" s="1"/>
  <c r="V159" i="18"/>
  <c r="U159" i="18"/>
  <c r="T159" i="18"/>
  <c r="S159" i="18"/>
  <c r="AA159" i="18" s="1"/>
  <c r="AO159" i="18" s="1"/>
  <c r="R159" i="18"/>
  <c r="Q159" i="18"/>
  <c r="P159" i="18"/>
  <c r="AH159" i="18" s="1"/>
  <c r="AV159" i="18" s="1"/>
  <c r="O159" i="18"/>
  <c r="N159" i="18"/>
  <c r="M159" i="18"/>
  <c r="L159" i="18"/>
  <c r="AF159" i="18" s="1"/>
  <c r="AT159" i="18" s="1"/>
  <c r="K159" i="18"/>
  <c r="J159" i="18"/>
  <c r="Z159" i="18" s="1"/>
  <c r="AN159" i="18" s="1"/>
  <c r="I159" i="18"/>
  <c r="H159" i="18"/>
  <c r="AE159" i="18" s="1"/>
  <c r="AS159" i="18" s="1"/>
  <c r="G159" i="18"/>
  <c r="F159" i="18"/>
  <c r="E159" i="18"/>
  <c r="D159" i="18"/>
  <c r="AL159" i="18" s="1"/>
  <c r="AK158" i="18"/>
  <c r="X158" i="18"/>
  <c r="AD158" i="18" s="1"/>
  <c r="W158" i="18"/>
  <c r="AC158" i="18" s="1"/>
  <c r="AR158" i="18" s="1"/>
  <c r="V158" i="18"/>
  <c r="U158" i="18"/>
  <c r="T158" i="18"/>
  <c r="S158" i="18"/>
  <c r="AA158" i="18" s="1"/>
  <c r="AO158" i="18" s="1"/>
  <c r="R158" i="18"/>
  <c r="Q158" i="18"/>
  <c r="P158" i="18"/>
  <c r="AH158" i="18" s="1"/>
  <c r="AV158" i="18" s="1"/>
  <c r="O158" i="18"/>
  <c r="N158" i="18"/>
  <c r="M158" i="18"/>
  <c r="L158" i="18"/>
  <c r="AF158" i="18" s="1"/>
  <c r="AT158" i="18" s="1"/>
  <c r="K158" i="18"/>
  <c r="J158" i="18"/>
  <c r="Z158" i="18" s="1"/>
  <c r="AN158" i="18" s="1"/>
  <c r="I158" i="18"/>
  <c r="H158" i="18"/>
  <c r="AE158" i="18" s="1"/>
  <c r="AS158" i="18" s="1"/>
  <c r="G158" i="18"/>
  <c r="F158" i="18"/>
  <c r="E158" i="18"/>
  <c r="D158" i="18"/>
  <c r="AL158" i="18" s="1"/>
  <c r="AK157" i="18"/>
  <c r="X157" i="18"/>
  <c r="AD157" i="18" s="1"/>
  <c r="W157" i="18"/>
  <c r="AC157" i="18" s="1"/>
  <c r="AR157" i="18" s="1"/>
  <c r="V157" i="18"/>
  <c r="U157" i="18"/>
  <c r="T157" i="18"/>
  <c r="S157" i="18"/>
  <c r="AA157" i="18" s="1"/>
  <c r="AO157" i="18" s="1"/>
  <c r="R157" i="18"/>
  <c r="Q157" i="18"/>
  <c r="P157" i="18"/>
  <c r="AH157" i="18" s="1"/>
  <c r="AV157" i="18" s="1"/>
  <c r="O157" i="18"/>
  <c r="N157" i="18"/>
  <c r="M157" i="18"/>
  <c r="L157" i="18"/>
  <c r="AF157" i="18" s="1"/>
  <c r="AT157" i="18" s="1"/>
  <c r="K157" i="18"/>
  <c r="J157" i="18"/>
  <c r="Z157" i="18" s="1"/>
  <c r="AN157" i="18" s="1"/>
  <c r="I157" i="18"/>
  <c r="H157" i="18"/>
  <c r="AE157" i="18" s="1"/>
  <c r="AS157" i="18" s="1"/>
  <c r="G157" i="18"/>
  <c r="F157" i="18"/>
  <c r="E157" i="18"/>
  <c r="D157" i="18"/>
  <c r="AK156" i="18"/>
  <c r="X156" i="18"/>
  <c r="AD156" i="18" s="1"/>
  <c r="W156" i="18"/>
  <c r="AC156" i="18" s="1"/>
  <c r="AR156" i="18" s="1"/>
  <c r="V156" i="18"/>
  <c r="U156" i="18"/>
  <c r="T156" i="18"/>
  <c r="S156" i="18"/>
  <c r="AA156" i="18" s="1"/>
  <c r="AO156" i="18" s="1"/>
  <c r="R156" i="18"/>
  <c r="Q156" i="18"/>
  <c r="P156" i="18"/>
  <c r="AH156" i="18" s="1"/>
  <c r="AV156" i="18" s="1"/>
  <c r="O156" i="18"/>
  <c r="N156" i="18"/>
  <c r="M156" i="18"/>
  <c r="L156" i="18"/>
  <c r="AF156" i="18" s="1"/>
  <c r="AT156" i="18" s="1"/>
  <c r="K156" i="18"/>
  <c r="J156" i="18"/>
  <c r="Z156" i="18" s="1"/>
  <c r="AN156" i="18" s="1"/>
  <c r="I156" i="18"/>
  <c r="H156" i="18"/>
  <c r="AE156" i="18" s="1"/>
  <c r="AS156" i="18" s="1"/>
  <c r="G156" i="18"/>
  <c r="F156" i="18"/>
  <c r="E156" i="18"/>
  <c r="D156" i="18"/>
  <c r="AL156" i="18" s="1"/>
  <c r="AK155" i="18"/>
  <c r="X155" i="18"/>
  <c r="AD155" i="18" s="1"/>
  <c r="W155" i="18"/>
  <c r="AC155" i="18" s="1"/>
  <c r="AR155" i="18" s="1"/>
  <c r="V155" i="18"/>
  <c r="U155" i="18"/>
  <c r="T155" i="18"/>
  <c r="S155" i="18"/>
  <c r="AA155" i="18" s="1"/>
  <c r="AO155" i="18" s="1"/>
  <c r="R155" i="18"/>
  <c r="Q155" i="18"/>
  <c r="P155" i="18"/>
  <c r="AH155" i="18" s="1"/>
  <c r="AV155" i="18" s="1"/>
  <c r="O155" i="18"/>
  <c r="N155" i="18"/>
  <c r="M155" i="18"/>
  <c r="L155" i="18"/>
  <c r="AF155" i="18" s="1"/>
  <c r="AT155" i="18" s="1"/>
  <c r="K155" i="18"/>
  <c r="J155" i="18"/>
  <c r="Z155" i="18" s="1"/>
  <c r="AN155" i="18" s="1"/>
  <c r="I155" i="18"/>
  <c r="H155" i="18"/>
  <c r="AE155" i="18" s="1"/>
  <c r="AS155" i="18" s="1"/>
  <c r="G155" i="18"/>
  <c r="F155" i="18"/>
  <c r="E155" i="18"/>
  <c r="D155" i="18"/>
  <c r="A155" i="18" s="1"/>
  <c r="AK154" i="18"/>
  <c r="X154" i="18"/>
  <c r="AD154" i="18" s="1"/>
  <c r="W154" i="18"/>
  <c r="AC154" i="18" s="1"/>
  <c r="AR154" i="18" s="1"/>
  <c r="V154" i="18"/>
  <c r="U154" i="18"/>
  <c r="T154" i="18"/>
  <c r="S154" i="18"/>
  <c r="AA154" i="18" s="1"/>
  <c r="AO154" i="18" s="1"/>
  <c r="R154" i="18"/>
  <c r="Q154" i="18"/>
  <c r="P154" i="18"/>
  <c r="AH154" i="18" s="1"/>
  <c r="AV154" i="18" s="1"/>
  <c r="O154" i="18"/>
  <c r="N154" i="18"/>
  <c r="M154" i="18"/>
  <c r="L154" i="18"/>
  <c r="AF154" i="18" s="1"/>
  <c r="AT154" i="18" s="1"/>
  <c r="K154" i="18"/>
  <c r="J154" i="18"/>
  <c r="Z154" i="18" s="1"/>
  <c r="AN154" i="18" s="1"/>
  <c r="I154" i="18"/>
  <c r="H154" i="18"/>
  <c r="AE154" i="18" s="1"/>
  <c r="AS154" i="18" s="1"/>
  <c r="G154" i="18"/>
  <c r="F154" i="18"/>
  <c r="E154" i="18"/>
  <c r="D154" i="18"/>
  <c r="A154" i="18" s="1"/>
  <c r="AK153" i="18"/>
  <c r="X153" i="18"/>
  <c r="AD153" i="18" s="1"/>
  <c r="W153" i="18"/>
  <c r="AC153" i="18" s="1"/>
  <c r="AR153" i="18" s="1"/>
  <c r="V153" i="18"/>
  <c r="U153" i="18"/>
  <c r="T153" i="18"/>
  <c r="S153" i="18"/>
  <c r="AA153" i="18" s="1"/>
  <c r="AO153" i="18" s="1"/>
  <c r="R153" i="18"/>
  <c r="Q153" i="18"/>
  <c r="P153" i="18"/>
  <c r="AH153" i="18" s="1"/>
  <c r="AV153" i="18" s="1"/>
  <c r="O153" i="18"/>
  <c r="N153" i="18"/>
  <c r="M153" i="18"/>
  <c r="AG153" i="18" s="1"/>
  <c r="L153" i="18"/>
  <c r="AF153" i="18" s="1"/>
  <c r="AT153" i="18" s="1"/>
  <c r="K153" i="18"/>
  <c r="J153" i="18"/>
  <c r="Z153" i="18" s="1"/>
  <c r="I153" i="18"/>
  <c r="H153" i="18"/>
  <c r="AE153" i="18" s="1"/>
  <c r="AS153" i="18" s="1"/>
  <c r="G153" i="18"/>
  <c r="F153" i="18"/>
  <c r="E153" i="18"/>
  <c r="D153" i="18"/>
  <c r="AL153" i="18" s="1"/>
  <c r="AK152" i="18"/>
  <c r="X152" i="18"/>
  <c r="AD152" i="18" s="1"/>
  <c r="W152" i="18"/>
  <c r="AC152" i="18" s="1"/>
  <c r="AR152" i="18" s="1"/>
  <c r="V152" i="18"/>
  <c r="U152" i="18"/>
  <c r="T152" i="18"/>
  <c r="S152" i="18"/>
  <c r="AA152" i="18" s="1"/>
  <c r="AO152" i="18" s="1"/>
  <c r="R152" i="18"/>
  <c r="Q152" i="18"/>
  <c r="P152" i="18"/>
  <c r="AH152" i="18" s="1"/>
  <c r="AV152" i="18" s="1"/>
  <c r="O152" i="18"/>
  <c r="N152" i="18"/>
  <c r="M152" i="18"/>
  <c r="L152" i="18"/>
  <c r="AF152" i="18" s="1"/>
  <c r="AT152" i="18" s="1"/>
  <c r="K152" i="18"/>
  <c r="J152" i="18"/>
  <c r="Z152" i="18" s="1"/>
  <c r="AN152" i="18" s="1"/>
  <c r="I152" i="18"/>
  <c r="H152" i="18"/>
  <c r="AE152" i="18" s="1"/>
  <c r="AS152" i="18" s="1"/>
  <c r="G152" i="18"/>
  <c r="F152" i="18"/>
  <c r="E152" i="18"/>
  <c r="D152" i="18"/>
  <c r="AL152" i="18" s="1"/>
  <c r="AK151" i="18"/>
  <c r="X151" i="18"/>
  <c r="AD151" i="18" s="1"/>
  <c r="W151" i="18"/>
  <c r="AC151" i="18" s="1"/>
  <c r="AR151" i="18" s="1"/>
  <c r="V151" i="18"/>
  <c r="AB151" i="18" s="1"/>
  <c r="U151" i="18"/>
  <c r="T151" i="18"/>
  <c r="S151" i="18"/>
  <c r="AA151" i="18" s="1"/>
  <c r="AO151" i="18" s="1"/>
  <c r="R151" i="18"/>
  <c r="Q151" i="18"/>
  <c r="P151" i="18"/>
  <c r="AH151" i="18" s="1"/>
  <c r="AV151" i="18" s="1"/>
  <c r="O151" i="18"/>
  <c r="N151" i="18"/>
  <c r="M151" i="18"/>
  <c r="L151" i="18"/>
  <c r="AF151" i="18" s="1"/>
  <c r="AT151" i="18" s="1"/>
  <c r="K151" i="18"/>
  <c r="J151" i="18"/>
  <c r="Z151" i="18" s="1"/>
  <c r="AN151" i="18" s="1"/>
  <c r="I151" i="18"/>
  <c r="H151" i="18"/>
  <c r="AE151" i="18" s="1"/>
  <c r="AS151" i="18" s="1"/>
  <c r="G151" i="18"/>
  <c r="F151" i="18"/>
  <c r="E151" i="18"/>
  <c r="D151" i="18"/>
  <c r="AL151" i="18" s="1"/>
  <c r="AK150" i="18"/>
  <c r="X150" i="18"/>
  <c r="AD150" i="18" s="1"/>
  <c r="W150" i="18"/>
  <c r="AC150" i="18" s="1"/>
  <c r="AR150" i="18" s="1"/>
  <c r="V150" i="18"/>
  <c r="U150" i="18"/>
  <c r="T150" i="18"/>
  <c r="S150" i="18"/>
  <c r="AA150" i="18" s="1"/>
  <c r="AO150" i="18" s="1"/>
  <c r="R150" i="18"/>
  <c r="Q150" i="18"/>
  <c r="P150" i="18"/>
  <c r="AH150" i="18" s="1"/>
  <c r="AV150" i="18" s="1"/>
  <c r="O150" i="18"/>
  <c r="N150" i="18"/>
  <c r="M150" i="18"/>
  <c r="L150" i="18"/>
  <c r="AF150" i="18" s="1"/>
  <c r="AT150" i="18" s="1"/>
  <c r="K150" i="18"/>
  <c r="J150" i="18"/>
  <c r="Z150" i="18" s="1"/>
  <c r="AN150" i="18" s="1"/>
  <c r="I150" i="18"/>
  <c r="H150" i="18"/>
  <c r="AE150" i="18" s="1"/>
  <c r="AS150" i="18" s="1"/>
  <c r="G150" i="18"/>
  <c r="F150" i="18"/>
  <c r="E150" i="18"/>
  <c r="D150" i="18"/>
  <c r="AL150" i="18" s="1"/>
  <c r="AK149" i="18"/>
  <c r="X149" i="18"/>
  <c r="AD149" i="18" s="1"/>
  <c r="W149" i="18"/>
  <c r="AC149" i="18" s="1"/>
  <c r="AR149" i="18" s="1"/>
  <c r="V149" i="18"/>
  <c r="U149" i="18"/>
  <c r="T149" i="18"/>
  <c r="S149" i="18"/>
  <c r="AA149" i="18" s="1"/>
  <c r="AO149" i="18" s="1"/>
  <c r="R149" i="18"/>
  <c r="Q149" i="18"/>
  <c r="P149" i="18"/>
  <c r="AH149" i="18" s="1"/>
  <c r="AV149" i="18" s="1"/>
  <c r="O149" i="18"/>
  <c r="N149" i="18"/>
  <c r="M149" i="18"/>
  <c r="L149" i="18"/>
  <c r="AF149" i="18" s="1"/>
  <c r="AT149" i="18" s="1"/>
  <c r="K149" i="18"/>
  <c r="J149" i="18"/>
  <c r="Z149" i="18" s="1"/>
  <c r="AN149" i="18" s="1"/>
  <c r="I149" i="18"/>
  <c r="H149" i="18"/>
  <c r="AE149" i="18" s="1"/>
  <c r="AS149" i="18" s="1"/>
  <c r="G149" i="18"/>
  <c r="F149" i="18"/>
  <c r="E149" i="18"/>
  <c r="D149" i="18"/>
  <c r="AK148" i="18"/>
  <c r="X148" i="18"/>
  <c r="AD148" i="18" s="1"/>
  <c r="W148" i="18"/>
  <c r="AC148" i="18" s="1"/>
  <c r="AR148" i="18" s="1"/>
  <c r="V148" i="18"/>
  <c r="U148" i="18"/>
  <c r="T148" i="18"/>
  <c r="S148" i="18"/>
  <c r="AA148" i="18" s="1"/>
  <c r="AO148" i="18" s="1"/>
  <c r="R148" i="18"/>
  <c r="Q148" i="18"/>
  <c r="P148" i="18"/>
  <c r="AH148" i="18" s="1"/>
  <c r="AV148" i="18" s="1"/>
  <c r="O148" i="18"/>
  <c r="N148" i="18"/>
  <c r="M148" i="18"/>
  <c r="L148" i="18"/>
  <c r="AF148" i="18" s="1"/>
  <c r="AT148" i="18" s="1"/>
  <c r="K148" i="18"/>
  <c r="J148" i="18"/>
  <c r="Z148" i="18" s="1"/>
  <c r="AN148" i="18" s="1"/>
  <c r="I148" i="18"/>
  <c r="H148" i="18"/>
  <c r="AE148" i="18" s="1"/>
  <c r="AS148" i="18" s="1"/>
  <c r="G148" i="18"/>
  <c r="F148" i="18"/>
  <c r="E148" i="18"/>
  <c r="D148" i="18"/>
  <c r="AL148" i="18" s="1"/>
  <c r="AK147" i="18"/>
  <c r="X147" i="18"/>
  <c r="AD147" i="18" s="1"/>
  <c r="W147" i="18"/>
  <c r="AC147" i="18" s="1"/>
  <c r="AR147" i="18" s="1"/>
  <c r="V147" i="18"/>
  <c r="U147" i="18"/>
  <c r="T147" i="18"/>
  <c r="S147" i="18"/>
  <c r="AA147" i="18" s="1"/>
  <c r="AO147" i="18" s="1"/>
  <c r="R147" i="18"/>
  <c r="Q147" i="18"/>
  <c r="P147" i="18"/>
  <c r="AH147" i="18" s="1"/>
  <c r="AV147" i="18" s="1"/>
  <c r="O147" i="18"/>
  <c r="N147" i="18"/>
  <c r="M147" i="18"/>
  <c r="L147" i="18"/>
  <c r="AF147" i="18" s="1"/>
  <c r="AT147" i="18" s="1"/>
  <c r="K147" i="18"/>
  <c r="J147" i="18"/>
  <c r="Z147" i="18" s="1"/>
  <c r="AN147" i="18" s="1"/>
  <c r="I147" i="18"/>
  <c r="H147" i="18"/>
  <c r="AE147" i="18" s="1"/>
  <c r="AS147" i="18" s="1"/>
  <c r="G147" i="18"/>
  <c r="F147" i="18"/>
  <c r="E147" i="18"/>
  <c r="D147" i="18"/>
  <c r="A147" i="18" s="1"/>
  <c r="AK146" i="18"/>
  <c r="X146" i="18"/>
  <c r="AD146" i="18" s="1"/>
  <c r="W146" i="18"/>
  <c r="AC146" i="18" s="1"/>
  <c r="AR146" i="18" s="1"/>
  <c r="V146" i="18"/>
  <c r="U146" i="18"/>
  <c r="T146" i="18"/>
  <c r="AB146" i="18" s="1"/>
  <c r="S146" i="18"/>
  <c r="AA146" i="18" s="1"/>
  <c r="AO146" i="18" s="1"/>
  <c r="R146" i="18"/>
  <c r="Q146" i="18"/>
  <c r="P146" i="18"/>
  <c r="AH146" i="18" s="1"/>
  <c r="AV146" i="18" s="1"/>
  <c r="O146" i="18"/>
  <c r="N146" i="18"/>
  <c r="M146" i="18"/>
  <c r="L146" i="18"/>
  <c r="AF146" i="18" s="1"/>
  <c r="AT146" i="18" s="1"/>
  <c r="K146" i="18"/>
  <c r="J146" i="18"/>
  <c r="Z146" i="18" s="1"/>
  <c r="AN146" i="18" s="1"/>
  <c r="I146" i="18"/>
  <c r="H146" i="18"/>
  <c r="AE146" i="18" s="1"/>
  <c r="AS146" i="18" s="1"/>
  <c r="G146" i="18"/>
  <c r="F146" i="18"/>
  <c r="E146" i="18"/>
  <c r="D146" i="18"/>
  <c r="A146" i="18" s="1"/>
  <c r="AK145" i="18"/>
  <c r="X145" i="18"/>
  <c r="AD145" i="18" s="1"/>
  <c r="W145" i="18"/>
  <c r="AC145" i="18" s="1"/>
  <c r="AR145" i="18" s="1"/>
  <c r="V145" i="18"/>
  <c r="U145" i="18"/>
  <c r="T145" i="18"/>
  <c r="S145" i="18"/>
  <c r="AA145" i="18" s="1"/>
  <c r="AO145" i="18" s="1"/>
  <c r="R145" i="18"/>
  <c r="Q145" i="18"/>
  <c r="P145" i="18"/>
  <c r="AH145" i="18" s="1"/>
  <c r="AV145" i="18" s="1"/>
  <c r="O145" i="18"/>
  <c r="N145" i="18"/>
  <c r="M145" i="18"/>
  <c r="L145" i="18"/>
  <c r="AF145" i="18" s="1"/>
  <c r="AT145" i="18" s="1"/>
  <c r="K145" i="18"/>
  <c r="J145" i="18"/>
  <c r="Z145" i="18" s="1"/>
  <c r="AN145" i="18" s="1"/>
  <c r="I145" i="18"/>
  <c r="H145" i="18"/>
  <c r="AE145" i="18" s="1"/>
  <c r="AS145" i="18" s="1"/>
  <c r="G145" i="18"/>
  <c r="F145" i="18"/>
  <c r="E145" i="18"/>
  <c r="D145" i="18"/>
  <c r="AL145" i="18" s="1"/>
  <c r="AK144" i="18"/>
  <c r="X144" i="18"/>
  <c r="AD144" i="18" s="1"/>
  <c r="W144" i="18"/>
  <c r="AC144" i="18" s="1"/>
  <c r="AR144" i="18" s="1"/>
  <c r="V144" i="18"/>
  <c r="U144" i="18"/>
  <c r="T144" i="18"/>
  <c r="S144" i="18"/>
  <c r="AA144" i="18" s="1"/>
  <c r="AO144" i="18" s="1"/>
  <c r="R144" i="18"/>
  <c r="Q144" i="18"/>
  <c r="P144" i="18"/>
  <c r="AH144" i="18" s="1"/>
  <c r="AV144" i="18" s="1"/>
  <c r="O144" i="18"/>
  <c r="N144" i="18"/>
  <c r="M144" i="18"/>
  <c r="L144" i="18"/>
  <c r="AF144" i="18" s="1"/>
  <c r="AT144" i="18" s="1"/>
  <c r="K144" i="18"/>
  <c r="J144" i="18"/>
  <c r="Z144" i="18" s="1"/>
  <c r="AN144" i="18" s="1"/>
  <c r="I144" i="18"/>
  <c r="H144" i="18"/>
  <c r="AE144" i="18" s="1"/>
  <c r="AS144" i="18" s="1"/>
  <c r="G144" i="18"/>
  <c r="F144" i="18"/>
  <c r="E144" i="18"/>
  <c r="D144" i="18"/>
  <c r="AK143" i="18"/>
  <c r="X143" i="18"/>
  <c r="AD143" i="18" s="1"/>
  <c r="W143" i="18"/>
  <c r="AC143" i="18" s="1"/>
  <c r="AR143" i="18" s="1"/>
  <c r="V143" i="18"/>
  <c r="U143" i="18"/>
  <c r="T143" i="18"/>
  <c r="S143" i="18"/>
  <c r="AA143" i="18" s="1"/>
  <c r="AO143" i="18" s="1"/>
  <c r="R143" i="18"/>
  <c r="Q143" i="18"/>
  <c r="P143" i="18"/>
  <c r="AH143" i="18" s="1"/>
  <c r="AV143" i="18" s="1"/>
  <c r="O143" i="18"/>
  <c r="N143" i="18"/>
  <c r="M143" i="18"/>
  <c r="L143" i="18"/>
  <c r="AF143" i="18" s="1"/>
  <c r="AT143" i="18" s="1"/>
  <c r="K143" i="18"/>
  <c r="J143" i="18"/>
  <c r="Z143" i="18" s="1"/>
  <c r="AN143" i="18" s="1"/>
  <c r="I143" i="18"/>
  <c r="H143" i="18"/>
  <c r="AE143" i="18" s="1"/>
  <c r="AS143" i="18" s="1"/>
  <c r="G143" i="18"/>
  <c r="F143" i="18"/>
  <c r="E143" i="18"/>
  <c r="D143" i="18"/>
  <c r="A143" i="18" s="1"/>
  <c r="AK142" i="18"/>
  <c r="X142" i="18"/>
  <c r="AD142" i="18" s="1"/>
  <c r="W142" i="18"/>
  <c r="AC142" i="18" s="1"/>
  <c r="AR142" i="18" s="1"/>
  <c r="V142" i="18"/>
  <c r="U142" i="18"/>
  <c r="T142" i="18"/>
  <c r="S142" i="18"/>
  <c r="AA142" i="18" s="1"/>
  <c r="AO142" i="18" s="1"/>
  <c r="R142" i="18"/>
  <c r="Q142" i="18"/>
  <c r="P142" i="18"/>
  <c r="AH142" i="18" s="1"/>
  <c r="AV142" i="18" s="1"/>
  <c r="O142" i="18"/>
  <c r="N142" i="18"/>
  <c r="M142" i="18"/>
  <c r="L142" i="18"/>
  <c r="AF142" i="18" s="1"/>
  <c r="AT142" i="18" s="1"/>
  <c r="K142" i="18"/>
  <c r="J142" i="18"/>
  <c r="Z142" i="18" s="1"/>
  <c r="AN142" i="18" s="1"/>
  <c r="I142" i="18"/>
  <c r="H142" i="18"/>
  <c r="AE142" i="18" s="1"/>
  <c r="AS142" i="18" s="1"/>
  <c r="G142" i="18"/>
  <c r="F142" i="18"/>
  <c r="E142" i="18"/>
  <c r="D142" i="18"/>
  <c r="AL142" i="18" s="1"/>
  <c r="AK141" i="18"/>
  <c r="X141" i="18"/>
  <c r="AD141" i="18" s="1"/>
  <c r="W141" i="18"/>
  <c r="AC141" i="18" s="1"/>
  <c r="AR141" i="18" s="1"/>
  <c r="V141" i="18"/>
  <c r="U141" i="18"/>
  <c r="T141" i="18"/>
  <c r="S141" i="18"/>
  <c r="AA141" i="18" s="1"/>
  <c r="AO141" i="18" s="1"/>
  <c r="R141" i="18"/>
  <c r="Q141" i="18"/>
  <c r="P141" i="18"/>
  <c r="AH141" i="18" s="1"/>
  <c r="AV141" i="18" s="1"/>
  <c r="O141" i="18"/>
  <c r="N141" i="18"/>
  <c r="M141" i="18"/>
  <c r="L141" i="18"/>
  <c r="AF141" i="18" s="1"/>
  <c r="AT141" i="18" s="1"/>
  <c r="K141" i="18"/>
  <c r="J141" i="18"/>
  <c r="Z141" i="18" s="1"/>
  <c r="AN141" i="18" s="1"/>
  <c r="I141" i="18"/>
  <c r="H141" i="18"/>
  <c r="AE141" i="18" s="1"/>
  <c r="AS141" i="18" s="1"/>
  <c r="G141" i="18"/>
  <c r="F141" i="18"/>
  <c r="E141" i="18"/>
  <c r="D141" i="18"/>
  <c r="AL141" i="18" s="1"/>
  <c r="AK140" i="18"/>
  <c r="X140" i="18"/>
  <c r="AD140" i="18" s="1"/>
  <c r="W140" i="18"/>
  <c r="AC140" i="18" s="1"/>
  <c r="AR140" i="18" s="1"/>
  <c r="V140" i="18"/>
  <c r="U140" i="18"/>
  <c r="T140" i="18"/>
  <c r="S140" i="18"/>
  <c r="AA140" i="18" s="1"/>
  <c r="AO140" i="18" s="1"/>
  <c r="R140" i="18"/>
  <c r="Q140" i="18"/>
  <c r="P140" i="18"/>
  <c r="AH140" i="18" s="1"/>
  <c r="AV140" i="18" s="1"/>
  <c r="O140" i="18"/>
  <c r="N140" i="18"/>
  <c r="M140" i="18"/>
  <c r="L140" i="18"/>
  <c r="AF140" i="18" s="1"/>
  <c r="AT140" i="18" s="1"/>
  <c r="K140" i="18"/>
  <c r="J140" i="18"/>
  <c r="Z140" i="18" s="1"/>
  <c r="AN140" i="18" s="1"/>
  <c r="I140" i="18"/>
  <c r="H140" i="18"/>
  <c r="AE140" i="18" s="1"/>
  <c r="AS140" i="18" s="1"/>
  <c r="G140" i="18"/>
  <c r="F140" i="18"/>
  <c r="E140" i="18"/>
  <c r="D140" i="18"/>
  <c r="AL140" i="18" s="1"/>
  <c r="AK139" i="18"/>
  <c r="X139" i="18"/>
  <c r="AD139" i="18" s="1"/>
  <c r="W139" i="18"/>
  <c r="AC139" i="18" s="1"/>
  <c r="AR139" i="18" s="1"/>
  <c r="V139" i="18"/>
  <c r="U139" i="18"/>
  <c r="T139" i="18"/>
  <c r="S139" i="18"/>
  <c r="AA139" i="18" s="1"/>
  <c r="AO139" i="18" s="1"/>
  <c r="R139" i="18"/>
  <c r="Q139" i="18"/>
  <c r="P139" i="18"/>
  <c r="AH139" i="18" s="1"/>
  <c r="AV139" i="18" s="1"/>
  <c r="O139" i="18"/>
  <c r="N139" i="18"/>
  <c r="M139" i="18"/>
  <c r="L139" i="18"/>
  <c r="AF139" i="18" s="1"/>
  <c r="AT139" i="18" s="1"/>
  <c r="K139" i="18"/>
  <c r="J139" i="18"/>
  <c r="Z139" i="18" s="1"/>
  <c r="AN139" i="18" s="1"/>
  <c r="I139" i="18"/>
  <c r="H139" i="18"/>
  <c r="AE139" i="18" s="1"/>
  <c r="AS139" i="18" s="1"/>
  <c r="G139" i="18"/>
  <c r="F139" i="18"/>
  <c r="E139" i="18"/>
  <c r="D139" i="18"/>
  <c r="AL139" i="18" s="1"/>
  <c r="AK138" i="18"/>
  <c r="X138" i="18"/>
  <c r="AD138" i="18" s="1"/>
  <c r="W138" i="18"/>
  <c r="AC138" i="18" s="1"/>
  <c r="AR138" i="18" s="1"/>
  <c r="V138" i="18"/>
  <c r="U138" i="18"/>
  <c r="T138" i="18"/>
  <c r="S138" i="18"/>
  <c r="AA138" i="18" s="1"/>
  <c r="AO138" i="18" s="1"/>
  <c r="R138" i="18"/>
  <c r="Q138" i="18"/>
  <c r="P138" i="18"/>
  <c r="AH138" i="18" s="1"/>
  <c r="AV138" i="18" s="1"/>
  <c r="O138" i="18"/>
  <c r="N138" i="18"/>
  <c r="M138" i="18"/>
  <c r="L138" i="18"/>
  <c r="AF138" i="18" s="1"/>
  <c r="AT138" i="18" s="1"/>
  <c r="K138" i="18"/>
  <c r="J138" i="18"/>
  <c r="Z138" i="18" s="1"/>
  <c r="AN138" i="18" s="1"/>
  <c r="I138" i="18"/>
  <c r="H138" i="18"/>
  <c r="AE138" i="18" s="1"/>
  <c r="AS138" i="18" s="1"/>
  <c r="G138" i="18"/>
  <c r="F138" i="18"/>
  <c r="E138" i="18"/>
  <c r="D138" i="18"/>
  <c r="A138" i="18" s="1"/>
  <c r="AK137" i="18"/>
  <c r="X137" i="18"/>
  <c r="AD137" i="18" s="1"/>
  <c r="W137" i="18"/>
  <c r="AC137" i="18" s="1"/>
  <c r="AR137" i="18" s="1"/>
  <c r="V137" i="18"/>
  <c r="U137" i="18"/>
  <c r="T137" i="18"/>
  <c r="S137" i="18"/>
  <c r="AA137" i="18" s="1"/>
  <c r="AO137" i="18" s="1"/>
  <c r="R137" i="18"/>
  <c r="Q137" i="18"/>
  <c r="P137" i="18"/>
  <c r="AH137" i="18" s="1"/>
  <c r="AV137" i="18" s="1"/>
  <c r="O137" i="18"/>
  <c r="N137" i="18"/>
  <c r="M137" i="18"/>
  <c r="L137" i="18"/>
  <c r="AF137" i="18" s="1"/>
  <c r="AT137" i="18" s="1"/>
  <c r="K137" i="18"/>
  <c r="J137" i="18"/>
  <c r="Z137" i="18" s="1"/>
  <c r="AN137" i="18" s="1"/>
  <c r="I137" i="18"/>
  <c r="H137" i="18"/>
  <c r="AE137" i="18" s="1"/>
  <c r="AS137" i="18" s="1"/>
  <c r="G137" i="18"/>
  <c r="F137" i="18"/>
  <c r="E137" i="18"/>
  <c r="D137" i="18"/>
  <c r="AK136" i="18"/>
  <c r="X136" i="18"/>
  <c r="AD136" i="18" s="1"/>
  <c r="W136" i="18"/>
  <c r="AC136" i="18" s="1"/>
  <c r="AR136" i="18" s="1"/>
  <c r="V136" i="18"/>
  <c r="U136" i="18"/>
  <c r="T136" i="18"/>
  <c r="S136" i="18"/>
  <c r="AA136" i="18" s="1"/>
  <c r="AO136" i="18" s="1"/>
  <c r="R136" i="18"/>
  <c r="Q136" i="18"/>
  <c r="P136" i="18"/>
  <c r="AH136" i="18" s="1"/>
  <c r="AV136" i="18" s="1"/>
  <c r="O136" i="18"/>
  <c r="N136" i="18"/>
  <c r="M136" i="18"/>
  <c r="L136" i="18"/>
  <c r="AF136" i="18" s="1"/>
  <c r="AT136" i="18" s="1"/>
  <c r="K136" i="18"/>
  <c r="J136" i="18"/>
  <c r="Z136" i="18" s="1"/>
  <c r="AN136" i="18" s="1"/>
  <c r="I136" i="18"/>
  <c r="H136" i="18"/>
  <c r="AE136" i="18" s="1"/>
  <c r="AS136" i="18" s="1"/>
  <c r="G136" i="18"/>
  <c r="F136" i="18"/>
  <c r="E136" i="18"/>
  <c r="D136" i="18"/>
  <c r="AK135" i="18"/>
  <c r="X135" i="18"/>
  <c r="AD135" i="18" s="1"/>
  <c r="W135" i="18"/>
  <c r="AC135" i="18" s="1"/>
  <c r="AR135" i="18" s="1"/>
  <c r="V135" i="18"/>
  <c r="U135" i="18"/>
  <c r="T135" i="18"/>
  <c r="S135" i="18"/>
  <c r="AA135" i="18" s="1"/>
  <c r="AO135" i="18" s="1"/>
  <c r="R135" i="18"/>
  <c r="Q135" i="18"/>
  <c r="P135" i="18"/>
  <c r="AH135" i="18" s="1"/>
  <c r="AV135" i="18" s="1"/>
  <c r="O135" i="18"/>
  <c r="N135" i="18"/>
  <c r="M135" i="18"/>
  <c r="L135" i="18"/>
  <c r="AF135" i="18" s="1"/>
  <c r="AT135" i="18" s="1"/>
  <c r="K135" i="18"/>
  <c r="J135" i="18"/>
  <c r="Z135" i="18" s="1"/>
  <c r="AN135" i="18" s="1"/>
  <c r="I135" i="18"/>
  <c r="H135" i="18"/>
  <c r="AE135" i="18" s="1"/>
  <c r="AS135" i="18" s="1"/>
  <c r="G135" i="18"/>
  <c r="F135" i="18"/>
  <c r="E135" i="18"/>
  <c r="D135" i="18"/>
  <c r="A135" i="18" s="1"/>
  <c r="AK134" i="18"/>
  <c r="X134" i="18"/>
  <c r="AD134" i="18" s="1"/>
  <c r="W134" i="18"/>
  <c r="AC134" i="18" s="1"/>
  <c r="AR134" i="18" s="1"/>
  <c r="V134" i="18"/>
  <c r="U134" i="18"/>
  <c r="T134" i="18"/>
  <c r="S134" i="18"/>
  <c r="AA134" i="18" s="1"/>
  <c r="AO134" i="18" s="1"/>
  <c r="R134" i="18"/>
  <c r="Q134" i="18"/>
  <c r="P134" i="18"/>
  <c r="AH134" i="18" s="1"/>
  <c r="AV134" i="18" s="1"/>
  <c r="O134" i="18"/>
  <c r="N134" i="18"/>
  <c r="M134" i="18"/>
  <c r="L134" i="18"/>
  <c r="AF134" i="18" s="1"/>
  <c r="AT134" i="18" s="1"/>
  <c r="K134" i="18"/>
  <c r="J134" i="18"/>
  <c r="Z134" i="18" s="1"/>
  <c r="AN134" i="18" s="1"/>
  <c r="I134" i="18"/>
  <c r="H134" i="18"/>
  <c r="AE134" i="18" s="1"/>
  <c r="AS134" i="18" s="1"/>
  <c r="G134" i="18"/>
  <c r="F134" i="18"/>
  <c r="E134" i="18"/>
  <c r="D134" i="18"/>
  <c r="AL134" i="18" s="1"/>
  <c r="AK133" i="18"/>
  <c r="X133" i="18"/>
  <c r="AD133" i="18" s="1"/>
  <c r="W133" i="18"/>
  <c r="AC133" i="18" s="1"/>
  <c r="AR133" i="18" s="1"/>
  <c r="V133" i="18"/>
  <c r="U133" i="18"/>
  <c r="T133" i="18"/>
  <c r="S133" i="18"/>
  <c r="AA133" i="18" s="1"/>
  <c r="AO133" i="18" s="1"/>
  <c r="R133" i="18"/>
  <c r="Q133" i="18"/>
  <c r="P133" i="18"/>
  <c r="AH133" i="18" s="1"/>
  <c r="AV133" i="18" s="1"/>
  <c r="O133" i="18"/>
  <c r="N133" i="18"/>
  <c r="M133" i="18"/>
  <c r="L133" i="18"/>
  <c r="AF133" i="18" s="1"/>
  <c r="AT133" i="18" s="1"/>
  <c r="K133" i="18"/>
  <c r="J133" i="18"/>
  <c r="Z133" i="18" s="1"/>
  <c r="AN133" i="18" s="1"/>
  <c r="I133" i="18"/>
  <c r="H133" i="18"/>
  <c r="AE133" i="18" s="1"/>
  <c r="AS133" i="18" s="1"/>
  <c r="G133" i="18"/>
  <c r="F133" i="18"/>
  <c r="E133" i="18"/>
  <c r="D133" i="18"/>
  <c r="AL133" i="18" s="1"/>
  <c r="AK132" i="18"/>
  <c r="X132" i="18"/>
  <c r="AD132" i="18" s="1"/>
  <c r="W132" i="18"/>
  <c r="AC132" i="18" s="1"/>
  <c r="AR132" i="18" s="1"/>
  <c r="V132" i="18"/>
  <c r="U132" i="18"/>
  <c r="T132" i="18"/>
  <c r="S132" i="18"/>
  <c r="AA132" i="18" s="1"/>
  <c r="AO132" i="18" s="1"/>
  <c r="R132" i="18"/>
  <c r="Q132" i="18"/>
  <c r="P132" i="18"/>
  <c r="AH132" i="18" s="1"/>
  <c r="AV132" i="18" s="1"/>
  <c r="O132" i="18"/>
  <c r="N132" i="18"/>
  <c r="M132" i="18"/>
  <c r="L132" i="18"/>
  <c r="AF132" i="18" s="1"/>
  <c r="AT132" i="18" s="1"/>
  <c r="K132" i="18"/>
  <c r="J132" i="18"/>
  <c r="Z132" i="18" s="1"/>
  <c r="AN132" i="18" s="1"/>
  <c r="I132" i="18"/>
  <c r="H132" i="18"/>
  <c r="AE132" i="18" s="1"/>
  <c r="AS132" i="18" s="1"/>
  <c r="G132" i="18"/>
  <c r="F132" i="18"/>
  <c r="E132" i="18"/>
  <c r="D132" i="18"/>
  <c r="AK131" i="18"/>
  <c r="X131" i="18"/>
  <c r="AD131" i="18" s="1"/>
  <c r="W131" i="18"/>
  <c r="AC131" i="18" s="1"/>
  <c r="AR131" i="18" s="1"/>
  <c r="V131" i="18"/>
  <c r="U131" i="18"/>
  <c r="T131" i="18"/>
  <c r="S131" i="18"/>
  <c r="AA131" i="18" s="1"/>
  <c r="AO131" i="18" s="1"/>
  <c r="R131" i="18"/>
  <c r="Q131" i="18"/>
  <c r="P131" i="18"/>
  <c r="AH131" i="18" s="1"/>
  <c r="AV131" i="18" s="1"/>
  <c r="O131" i="18"/>
  <c r="N131" i="18"/>
  <c r="M131" i="18"/>
  <c r="L131" i="18"/>
  <c r="AF131" i="18" s="1"/>
  <c r="AT131" i="18" s="1"/>
  <c r="K131" i="18"/>
  <c r="J131" i="18"/>
  <c r="Z131" i="18" s="1"/>
  <c r="AN131" i="18" s="1"/>
  <c r="I131" i="18"/>
  <c r="H131" i="18"/>
  <c r="AE131" i="18" s="1"/>
  <c r="AS131" i="18" s="1"/>
  <c r="G131" i="18"/>
  <c r="F131" i="18"/>
  <c r="E131" i="18"/>
  <c r="D131" i="18"/>
  <c r="A131" i="18" s="1"/>
  <c r="AK130" i="18"/>
  <c r="X130" i="18"/>
  <c r="AD130" i="18" s="1"/>
  <c r="W130" i="18"/>
  <c r="AC130" i="18" s="1"/>
  <c r="AR130" i="18" s="1"/>
  <c r="V130" i="18"/>
  <c r="U130" i="18"/>
  <c r="T130" i="18"/>
  <c r="S130" i="18"/>
  <c r="AA130" i="18" s="1"/>
  <c r="AO130" i="18" s="1"/>
  <c r="R130" i="18"/>
  <c r="Q130" i="18"/>
  <c r="P130" i="18"/>
  <c r="AH130" i="18" s="1"/>
  <c r="AV130" i="18" s="1"/>
  <c r="O130" i="18"/>
  <c r="N130" i="18"/>
  <c r="M130" i="18"/>
  <c r="L130" i="18"/>
  <c r="AF130" i="18" s="1"/>
  <c r="AT130" i="18" s="1"/>
  <c r="K130" i="18"/>
  <c r="J130" i="18"/>
  <c r="Z130" i="18" s="1"/>
  <c r="AN130" i="18" s="1"/>
  <c r="I130" i="18"/>
  <c r="H130" i="18"/>
  <c r="AE130" i="18" s="1"/>
  <c r="AS130" i="18" s="1"/>
  <c r="G130" i="18"/>
  <c r="F130" i="18"/>
  <c r="E130" i="18"/>
  <c r="D130" i="18"/>
  <c r="A130" i="18" s="1"/>
  <c r="AK129" i="18"/>
  <c r="X129" i="18"/>
  <c r="AD129" i="18" s="1"/>
  <c r="W129" i="18"/>
  <c r="AC129" i="18" s="1"/>
  <c r="AR129" i="18" s="1"/>
  <c r="V129" i="18"/>
  <c r="U129" i="18"/>
  <c r="T129" i="18"/>
  <c r="S129" i="18"/>
  <c r="AA129" i="18" s="1"/>
  <c r="AO129" i="18" s="1"/>
  <c r="R129" i="18"/>
  <c r="Q129" i="18"/>
  <c r="P129" i="18"/>
  <c r="AH129" i="18" s="1"/>
  <c r="AV129" i="18" s="1"/>
  <c r="O129" i="18"/>
  <c r="N129" i="18"/>
  <c r="M129" i="18"/>
  <c r="L129" i="18"/>
  <c r="AF129" i="18" s="1"/>
  <c r="AT129" i="18" s="1"/>
  <c r="K129" i="18"/>
  <c r="J129" i="18"/>
  <c r="Z129" i="18" s="1"/>
  <c r="I129" i="18"/>
  <c r="H129" i="18"/>
  <c r="AE129" i="18" s="1"/>
  <c r="AS129" i="18" s="1"/>
  <c r="G129" i="18"/>
  <c r="F129" i="18"/>
  <c r="E129" i="18"/>
  <c r="D129" i="18"/>
  <c r="AL129" i="18" s="1"/>
  <c r="AK128" i="18"/>
  <c r="X128" i="18"/>
  <c r="AD128" i="18" s="1"/>
  <c r="W128" i="18"/>
  <c r="AC128" i="18" s="1"/>
  <c r="AR128" i="18" s="1"/>
  <c r="V128" i="18"/>
  <c r="U128" i="18"/>
  <c r="T128" i="18"/>
  <c r="S128" i="18"/>
  <c r="AA128" i="18" s="1"/>
  <c r="AO128" i="18" s="1"/>
  <c r="R128" i="18"/>
  <c r="Q128" i="18"/>
  <c r="P128" i="18"/>
  <c r="AH128" i="18" s="1"/>
  <c r="AV128" i="18" s="1"/>
  <c r="O128" i="18"/>
  <c r="N128" i="18"/>
  <c r="M128" i="18"/>
  <c r="L128" i="18"/>
  <c r="AF128" i="18" s="1"/>
  <c r="AT128" i="18" s="1"/>
  <c r="K128" i="18"/>
  <c r="J128" i="18"/>
  <c r="Z128" i="18" s="1"/>
  <c r="AN128" i="18" s="1"/>
  <c r="I128" i="18"/>
  <c r="H128" i="18"/>
  <c r="AE128" i="18" s="1"/>
  <c r="AS128" i="18" s="1"/>
  <c r="G128" i="18"/>
  <c r="F128" i="18"/>
  <c r="E128" i="18"/>
  <c r="D128" i="18"/>
  <c r="AL128" i="18" s="1"/>
  <c r="AK127" i="18"/>
  <c r="X127" i="18"/>
  <c r="AD127" i="18" s="1"/>
  <c r="W127" i="18"/>
  <c r="AC127" i="18" s="1"/>
  <c r="AR127" i="18" s="1"/>
  <c r="V127" i="18"/>
  <c r="U127" i="18"/>
  <c r="T127" i="18"/>
  <c r="S127" i="18"/>
  <c r="AA127" i="18" s="1"/>
  <c r="AO127" i="18" s="1"/>
  <c r="R127" i="18"/>
  <c r="Q127" i="18"/>
  <c r="P127" i="18"/>
  <c r="AH127" i="18" s="1"/>
  <c r="AV127" i="18" s="1"/>
  <c r="O127" i="18"/>
  <c r="N127" i="18"/>
  <c r="M127" i="18"/>
  <c r="L127" i="18"/>
  <c r="AF127" i="18" s="1"/>
  <c r="AT127" i="18" s="1"/>
  <c r="K127" i="18"/>
  <c r="J127" i="18"/>
  <c r="Z127" i="18" s="1"/>
  <c r="AN127" i="18" s="1"/>
  <c r="I127" i="18"/>
  <c r="H127" i="18"/>
  <c r="AE127" i="18" s="1"/>
  <c r="AS127" i="18" s="1"/>
  <c r="G127" i="18"/>
  <c r="F127" i="18"/>
  <c r="E127" i="18"/>
  <c r="D127" i="18"/>
  <c r="AL127" i="18" s="1"/>
  <c r="AK126" i="18"/>
  <c r="X126" i="18"/>
  <c r="AD126" i="18" s="1"/>
  <c r="W126" i="18"/>
  <c r="AC126" i="18" s="1"/>
  <c r="AR126" i="18" s="1"/>
  <c r="V126" i="18"/>
  <c r="U126" i="18"/>
  <c r="T126" i="18"/>
  <c r="S126" i="18"/>
  <c r="AA126" i="18" s="1"/>
  <c r="AO126" i="18" s="1"/>
  <c r="R126" i="18"/>
  <c r="Q126" i="18"/>
  <c r="P126" i="18"/>
  <c r="AH126" i="18" s="1"/>
  <c r="AV126" i="18" s="1"/>
  <c r="O126" i="18"/>
  <c r="AG126" i="18" s="1"/>
  <c r="N126" i="18"/>
  <c r="M126" i="18"/>
  <c r="L126" i="18"/>
  <c r="AF126" i="18" s="1"/>
  <c r="AT126" i="18" s="1"/>
  <c r="K126" i="18"/>
  <c r="J126" i="18"/>
  <c r="Z126" i="18" s="1"/>
  <c r="AN126" i="18" s="1"/>
  <c r="I126" i="18"/>
  <c r="H126" i="18"/>
  <c r="AE126" i="18" s="1"/>
  <c r="AS126" i="18" s="1"/>
  <c r="G126" i="18"/>
  <c r="F126" i="18"/>
  <c r="E126" i="18"/>
  <c r="D126" i="18"/>
  <c r="AL126" i="18" s="1"/>
  <c r="AK125" i="18"/>
  <c r="X125" i="18"/>
  <c r="AD125" i="18" s="1"/>
  <c r="W125" i="18"/>
  <c r="AC125" i="18" s="1"/>
  <c r="AR125" i="18" s="1"/>
  <c r="V125" i="18"/>
  <c r="U125" i="18"/>
  <c r="T125" i="18"/>
  <c r="S125" i="18"/>
  <c r="AA125" i="18" s="1"/>
  <c r="AO125" i="18" s="1"/>
  <c r="R125" i="18"/>
  <c r="Q125" i="18"/>
  <c r="P125" i="18"/>
  <c r="AH125" i="18" s="1"/>
  <c r="AV125" i="18" s="1"/>
  <c r="O125" i="18"/>
  <c r="N125" i="18"/>
  <c r="M125" i="18"/>
  <c r="L125" i="18"/>
  <c r="AF125" i="18" s="1"/>
  <c r="AT125" i="18" s="1"/>
  <c r="K125" i="18"/>
  <c r="J125" i="18"/>
  <c r="Z125" i="18" s="1"/>
  <c r="AN125" i="18" s="1"/>
  <c r="I125" i="18"/>
  <c r="H125" i="18"/>
  <c r="AE125" i="18" s="1"/>
  <c r="AS125" i="18" s="1"/>
  <c r="G125" i="18"/>
  <c r="F125" i="18"/>
  <c r="E125" i="18"/>
  <c r="D125" i="18"/>
  <c r="AL125" i="18" s="1"/>
  <c r="AK124" i="18"/>
  <c r="X124" i="18"/>
  <c r="AD124" i="18" s="1"/>
  <c r="W124" i="18"/>
  <c r="AC124" i="18" s="1"/>
  <c r="AR124" i="18" s="1"/>
  <c r="V124" i="18"/>
  <c r="U124" i="18"/>
  <c r="T124" i="18"/>
  <c r="S124" i="18"/>
  <c r="AA124" i="18" s="1"/>
  <c r="AO124" i="18" s="1"/>
  <c r="R124" i="18"/>
  <c r="Q124" i="18"/>
  <c r="P124" i="18"/>
  <c r="AH124" i="18" s="1"/>
  <c r="AV124" i="18" s="1"/>
  <c r="O124" i="18"/>
  <c r="N124" i="18"/>
  <c r="M124" i="18"/>
  <c r="L124" i="18"/>
  <c r="AF124" i="18" s="1"/>
  <c r="AT124" i="18" s="1"/>
  <c r="K124" i="18"/>
  <c r="J124" i="18"/>
  <c r="Z124" i="18" s="1"/>
  <c r="AN124" i="18" s="1"/>
  <c r="I124" i="18"/>
  <c r="H124" i="18"/>
  <c r="AE124" i="18" s="1"/>
  <c r="AS124" i="18" s="1"/>
  <c r="G124" i="18"/>
  <c r="F124" i="18"/>
  <c r="E124" i="18"/>
  <c r="D124" i="18"/>
  <c r="AK123" i="18"/>
  <c r="X123" i="18"/>
  <c r="AD123" i="18" s="1"/>
  <c r="W123" i="18"/>
  <c r="AC123" i="18" s="1"/>
  <c r="AR123" i="18" s="1"/>
  <c r="V123" i="18"/>
  <c r="U123" i="18"/>
  <c r="T123" i="18"/>
  <c r="S123" i="18"/>
  <c r="AA123" i="18" s="1"/>
  <c r="AO123" i="18" s="1"/>
  <c r="R123" i="18"/>
  <c r="Q123" i="18"/>
  <c r="P123" i="18"/>
  <c r="AH123" i="18" s="1"/>
  <c r="AV123" i="18" s="1"/>
  <c r="O123" i="18"/>
  <c r="N123" i="18"/>
  <c r="M123" i="18"/>
  <c r="L123" i="18"/>
  <c r="AF123" i="18" s="1"/>
  <c r="AT123" i="18" s="1"/>
  <c r="K123" i="18"/>
  <c r="J123" i="18"/>
  <c r="Z123" i="18" s="1"/>
  <c r="AN123" i="18" s="1"/>
  <c r="I123" i="18"/>
  <c r="H123" i="18"/>
  <c r="AE123" i="18" s="1"/>
  <c r="AS123" i="18" s="1"/>
  <c r="G123" i="18"/>
  <c r="F123" i="18"/>
  <c r="E123" i="18"/>
  <c r="D123" i="18"/>
  <c r="A123" i="18" s="1"/>
  <c r="AK122" i="18"/>
  <c r="X122" i="18"/>
  <c r="AD122" i="18" s="1"/>
  <c r="W122" i="18"/>
  <c r="AC122" i="18" s="1"/>
  <c r="AR122" i="18" s="1"/>
  <c r="V122" i="18"/>
  <c r="U122" i="18"/>
  <c r="T122" i="18"/>
  <c r="S122" i="18"/>
  <c r="AA122" i="18" s="1"/>
  <c r="AO122" i="18" s="1"/>
  <c r="R122" i="18"/>
  <c r="Q122" i="18"/>
  <c r="P122" i="18"/>
  <c r="AH122" i="18" s="1"/>
  <c r="AV122" i="18" s="1"/>
  <c r="O122" i="18"/>
  <c r="N122" i="18"/>
  <c r="M122" i="18"/>
  <c r="L122" i="18"/>
  <c r="AF122" i="18" s="1"/>
  <c r="AT122" i="18" s="1"/>
  <c r="K122" i="18"/>
  <c r="J122" i="18"/>
  <c r="Z122" i="18" s="1"/>
  <c r="AN122" i="18" s="1"/>
  <c r="I122" i="18"/>
  <c r="H122" i="18"/>
  <c r="AE122" i="18" s="1"/>
  <c r="AS122" i="18" s="1"/>
  <c r="G122" i="18"/>
  <c r="F122" i="18"/>
  <c r="E122" i="18"/>
  <c r="D122" i="18"/>
  <c r="AK121" i="18"/>
  <c r="X121" i="18"/>
  <c r="AD121" i="18" s="1"/>
  <c r="W121" i="18"/>
  <c r="AC121" i="18" s="1"/>
  <c r="AR121" i="18" s="1"/>
  <c r="V121" i="18"/>
  <c r="U121" i="18"/>
  <c r="T121" i="18"/>
  <c r="S121" i="18"/>
  <c r="AA121" i="18" s="1"/>
  <c r="AO121" i="18" s="1"/>
  <c r="R121" i="18"/>
  <c r="Q121" i="18"/>
  <c r="P121" i="18"/>
  <c r="AH121" i="18" s="1"/>
  <c r="AV121" i="18" s="1"/>
  <c r="O121" i="18"/>
  <c r="N121" i="18"/>
  <c r="M121" i="18"/>
  <c r="L121" i="18"/>
  <c r="AF121" i="18" s="1"/>
  <c r="AT121" i="18" s="1"/>
  <c r="K121" i="18"/>
  <c r="J121" i="18"/>
  <c r="Z121" i="18" s="1"/>
  <c r="AN121" i="18" s="1"/>
  <c r="I121" i="18"/>
  <c r="H121" i="18"/>
  <c r="AE121" i="18" s="1"/>
  <c r="AS121" i="18" s="1"/>
  <c r="G121" i="18"/>
  <c r="F121" i="18"/>
  <c r="E121" i="18"/>
  <c r="D121" i="18"/>
  <c r="AL121" i="18" s="1"/>
  <c r="AK120" i="18"/>
  <c r="X120" i="18"/>
  <c r="AD120" i="18" s="1"/>
  <c r="W120" i="18"/>
  <c r="AC120" i="18" s="1"/>
  <c r="AR120" i="18" s="1"/>
  <c r="V120" i="18"/>
  <c r="U120" i="18"/>
  <c r="T120" i="18"/>
  <c r="S120" i="18"/>
  <c r="AA120" i="18" s="1"/>
  <c r="AO120" i="18" s="1"/>
  <c r="R120" i="18"/>
  <c r="Q120" i="18"/>
  <c r="P120" i="18"/>
  <c r="AH120" i="18" s="1"/>
  <c r="AV120" i="18" s="1"/>
  <c r="O120" i="18"/>
  <c r="N120" i="18"/>
  <c r="M120" i="18"/>
  <c r="L120" i="18"/>
  <c r="AF120" i="18" s="1"/>
  <c r="AT120" i="18" s="1"/>
  <c r="K120" i="18"/>
  <c r="J120" i="18"/>
  <c r="Z120" i="18" s="1"/>
  <c r="AN120" i="18" s="1"/>
  <c r="I120" i="18"/>
  <c r="H120" i="18"/>
  <c r="AE120" i="18" s="1"/>
  <c r="AS120" i="18" s="1"/>
  <c r="G120" i="18"/>
  <c r="F120" i="18"/>
  <c r="E120" i="18"/>
  <c r="D120" i="18"/>
  <c r="AL120" i="18" s="1"/>
  <c r="AK119" i="18"/>
  <c r="X119" i="18"/>
  <c r="AD119" i="18" s="1"/>
  <c r="W119" i="18"/>
  <c r="AC119" i="18" s="1"/>
  <c r="AR119" i="18" s="1"/>
  <c r="V119" i="18"/>
  <c r="U119" i="18"/>
  <c r="T119" i="18"/>
  <c r="S119" i="18"/>
  <c r="AA119" i="18" s="1"/>
  <c r="AO119" i="18" s="1"/>
  <c r="R119" i="18"/>
  <c r="Q119" i="18"/>
  <c r="P119" i="18"/>
  <c r="AH119" i="18" s="1"/>
  <c r="AV119" i="18" s="1"/>
  <c r="O119" i="18"/>
  <c r="N119" i="18"/>
  <c r="M119" i="18"/>
  <c r="L119" i="18"/>
  <c r="AF119" i="18" s="1"/>
  <c r="AT119" i="18" s="1"/>
  <c r="K119" i="18"/>
  <c r="J119" i="18"/>
  <c r="Z119" i="18" s="1"/>
  <c r="AN119" i="18" s="1"/>
  <c r="I119" i="18"/>
  <c r="H119" i="18"/>
  <c r="AE119" i="18" s="1"/>
  <c r="AS119" i="18" s="1"/>
  <c r="G119" i="18"/>
  <c r="F119" i="18"/>
  <c r="E119" i="18"/>
  <c r="D119" i="18"/>
  <c r="AL119" i="18" s="1"/>
  <c r="AK118" i="18"/>
  <c r="X118" i="18"/>
  <c r="AD118" i="18" s="1"/>
  <c r="W118" i="18"/>
  <c r="AC118" i="18" s="1"/>
  <c r="AR118" i="18" s="1"/>
  <c r="V118" i="18"/>
  <c r="U118" i="18"/>
  <c r="T118" i="18"/>
  <c r="S118" i="18"/>
  <c r="AA118" i="18" s="1"/>
  <c r="AO118" i="18" s="1"/>
  <c r="R118" i="18"/>
  <c r="Q118" i="18"/>
  <c r="P118" i="18"/>
  <c r="AH118" i="18" s="1"/>
  <c r="AV118" i="18" s="1"/>
  <c r="O118" i="18"/>
  <c r="N118" i="18"/>
  <c r="M118" i="18"/>
  <c r="L118" i="18"/>
  <c r="AF118" i="18" s="1"/>
  <c r="AT118" i="18" s="1"/>
  <c r="K118" i="18"/>
  <c r="J118" i="18"/>
  <c r="Z118" i="18" s="1"/>
  <c r="AN118" i="18" s="1"/>
  <c r="I118" i="18"/>
  <c r="H118" i="18"/>
  <c r="AE118" i="18" s="1"/>
  <c r="AS118" i="18" s="1"/>
  <c r="G118" i="18"/>
  <c r="F118" i="18"/>
  <c r="E118" i="18"/>
  <c r="D118" i="18"/>
  <c r="AL118" i="18" s="1"/>
  <c r="AK117" i="18"/>
  <c r="X117" i="18"/>
  <c r="AD117" i="18" s="1"/>
  <c r="W117" i="18"/>
  <c r="AC117" i="18" s="1"/>
  <c r="AR117" i="18" s="1"/>
  <c r="V117" i="18"/>
  <c r="U117" i="18"/>
  <c r="T117" i="18"/>
  <c r="S117" i="18"/>
  <c r="AA117" i="18" s="1"/>
  <c r="AO117" i="18" s="1"/>
  <c r="R117" i="18"/>
  <c r="Q117" i="18"/>
  <c r="P117" i="18"/>
  <c r="AH117" i="18" s="1"/>
  <c r="AV117" i="18" s="1"/>
  <c r="O117" i="18"/>
  <c r="N117" i="18"/>
  <c r="M117" i="18"/>
  <c r="L117" i="18"/>
  <c r="AF117" i="18" s="1"/>
  <c r="AT117" i="18" s="1"/>
  <c r="K117" i="18"/>
  <c r="J117" i="18"/>
  <c r="Z117" i="18" s="1"/>
  <c r="AN117" i="18" s="1"/>
  <c r="I117" i="18"/>
  <c r="H117" i="18"/>
  <c r="AE117" i="18" s="1"/>
  <c r="AS117" i="18" s="1"/>
  <c r="G117" i="18"/>
  <c r="F117" i="18"/>
  <c r="E117" i="18"/>
  <c r="D117" i="18"/>
  <c r="AL117" i="18" s="1"/>
  <c r="AK116" i="18"/>
  <c r="X116" i="18"/>
  <c r="AD116" i="18" s="1"/>
  <c r="W116" i="18"/>
  <c r="AC116" i="18" s="1"/>
  <c r="AR116" i="18" s="1"/>
  <c r="V116" i="18"/>
  <c r="U116" i="18"/>
  <c r="T116" i="18"/>
  <c r="S116" i="18"/>
  <c r="AA116" i="18" s="1"/>
  <c r="AO116" i="18" s="1"/>
  <c r="R116" i="18"/>
  <c r="Q116" i="18"/>
  <c r="P116" i="18"/>
  <c r="AH116" i="18" s="1"/>
  <c r="AV116" i="18" s="1"/>
  <c r="O116" i="18"/>
  <c r="N116" i="18"/>
  <c r="M116" i="18"/>
  <c r="L116" i="18"/>
  <c r="AF116" i="18" s="1"/>
  <c r="AT116" i="18" s="1"/>
  <c r="K116" i="18"/>
  <c r="J116" i="18"/>
  <c r="Z116" i="18" s="1"/>
  <c r="AN116" i="18" s="1"/>
  <c r="I116" i="18"/>
  <c r="H116" i="18"/>
  <c r="AE116" i="18" s="1"/>
  <c r="AS116" i="18" s="1"/>
  <c r="G116" i="18"/>
  <c r="F116" i="18"/>
  <c r="E116" i="18"/>
  <c r="D116" i="18"/>
  <c r="AL116" i="18" s="1"/>
  <c r="A116" i="18"/>
  <c r="AK115" i="18"/>
  <c r="X115" i="18"/>
  <c r="AD115" i="18" s="1"/>
  <c r="W115" i="18"/>
  <c r="AC115" i="18" s="1"/>
  <c r="AR115" i="18" s="1"/>
  <c r="V115" i="18"/>
  <c r="U115" i="18"/>
  <c r="T115" i="18"/>
  <c r="S115" i="18"/>
  <c r="AA115" i="18" s="1"/>
  <c r="AO115" i="18" s="1"/>
  <c r="R115" i="18"/>
  <c r="Q115" i="18"/>
  <c r="P115" i="18"/>
  <c r="AH115" i="18" s="1"/>
  <c r="AV115" i="18" s="1"/>
  <c r="O115" i="18"/>
  <c r="N115" i="18"/>
  <c r="M115" i="18"/>
  <c r="L115" i="18"/>
  <c r="AF115" i="18" s="1"/>
  <c r="AT115" i="18" s="1"/>
  <c r="K115" i="18"/>
  <c r="J115" i="18"/>
  <c r="Z115" i="18" s="1"/>
  <c r="AN115" i="18" s="1"/>
  <c r="I115" i="18"/>
  <c r="H115" i="18"/>
  <c r="AE115" i="18" s="1"/>
  <c r="AS115" i="18" s="1"/>
  <c r="G115" i="18"/>
  <c r="F115" i="18"/>
  <c r="E115" i="18"/>
  <c r="D115" i="18"/>
  <c r="AK114" i="18"/>
  <c r="X114" i="18"/>
  <c r="AD114" i="18" s="1"/>
  <c r="W114" i="18"/>
  <c r="AC114" i="18" s="1"/>
  <c r="AR114" i="18" s="1"/>
  <c r="V114" i="18"/>
  <c r="U114" i="18"/>
  <c r="T114" i="18"/>
  <c r="S114" i="18"/>
  <c r="AA114" i="18" s="1"/>
  <c r="AO114" i="18" s="1"/>
  <c r="R114" i="18"/>
  <c r="Q114" i="18"/>
  <c r="P114" i="18"/>
  <c r="AH114" i="18" s="1"/>
  <c r="AV114" i="18" s="1"/>
  <c r="O114" i="18"/>
  <c r="N114" i="18"/>
  <c r="M114" i="18"/>
  <c r="L114" i="18"/>
  <c r="AF114" i="18" s="1"/>
  <c r="AT114" i="18" s="1"/>
  <c r="K114" i="18"/>
  <c r="J114" i="18"/>
  <c r="Z114" i="18" s="1"/>
  <c r="AN114" i="18" s="1"/>
  <c r="I114" i="18"/>
  <c r="H114" i="18"/>
  <c r="AE114" i="18" s="1"/>
  <c r="AS114" i="18" s="1"/>
  <c r="G114" i="18"/>
  <c r="F114" i="18"/>
  <c r="E114" i="18"/>
  <c r="D114" i="18"/>
  <c r="A114" i="18" s="1"/>
  <c r="AK113" i="18"/>
  <c r="X113" i="18"/>
  <c r="AD113" i="18" s="1"/>
  <c r="W113" i="18"/>
  <c r="AC113" i="18" s="1"/>
  <c r="AR113" i="18" s="1"/>
  <c r="V113" i="18"/>
  <c r="U113" i="18"/>
  <c r="Y113" i="18" s="1"/>
  <c r="AM113" i="18" s="1"/>
  <c r="T113" i="18"/>
  <c r="S113" i="18"/>
  <c r="AA113" i="18" s="1"/>
  <c r="AO113" i="18" s="1"/>
  <c r="R113" i="18"/>
  <c r="Q113" i="18"/>
  <c r="P113" i="18"/>
  <c r="AH113" i="18" s="1"/>
  <c r="AV113" i="18" s="1"/>
  <c r="O113" i="18"/>
  <c r="N113" i="18"/>
  <c r="M113" i="18"/>
  <c r="L113" i="18"/>
  <c r="AF113" i="18" s="1"/>
  <c r="AT113" i="18" s="1"/>
  <c r="K113" i="18"/>
  <c r="J113" i="18"/>
  <c r="Z113" i="18" s="1"/>
  <c r="AN113" i="18" s="1"/>
  <c r="I113" i="18"/>
  <c r="H113" i="18"/>
  <c r="AE113" i="18" s="1"/>
  <c r="AS113" i="18" s="1"/>
  <c r="G113" i="18"/>
  <c r="F113" i="18"/>
  <c r="E113" i="18"/>
  <c r="D113" i="18"/>
  <c r="AL113" i="18" s="1"/>
  <c r="AK112" i="18"/>
  <c r="X112" i="18"/>
  <c r="AD112" i="18" s="1"/>
  <c r="W112" i="18"/>
  <c r="AC112" i="18" s="1"/>
  <c r="AR112" i="18" s="1"/>
  <c r="V112" i="18"/>
  <c r="U112" i="18"/>
  <c r="T112" i="18"/>
  <c r="S112" i="18"/>
  <c r="AA112" i="18" s="1"/>
  <c r="AO112" i="18" s="1"/>
  <c r="R112" i="18"/>
  <c r="Q112" i="18"/>
  <c r="P112" i="18"/>
  <c r="AH112" i="18" s="1"/>
  <c r="AV112" i="18" s="1"/>
  <c r="O112" i="18"/>
  <c r="N112" i="18"/>
  <c r="M112" i="18"/>
  <c r="L112" i="18"/>
  <c r="AF112" i="18" s="1"/>
  <c r="AT112" i="18" s="1"/>
  <c r="K112" i="18"/>
  <c r="J112" i="18"/>
  <c r="Z112" i="18" s="1"/>
  <c r="AN112" i="18" s="1"/>
  <c r="I112" i="18"/>
  <c r="H112" i="18"/>
  <c r="AE112" i="18" s="1"/>
  <c r="AS112" i="18" s="1"/>
  <c r="G112" i="18"/>
  <c r="F112" i="18"/>
  <c r="E112" i="18"/>
  <c r="D112" i="18"/>
  <c r="AL112" i="18" s="1"/>
  <c r="AK111" i="18"/>
  <c r="X111" i="18"/>
  <c r="AD111" i="18" s="1"/>
  <c r="W111" i="18"/>
  <c r="AC111" i="18" s="1"/>
  <c r="AR111" i="18" s="1"/>
  <c r="V111" i="18"/>
  <c r="U111" i="18"/>
  <c r="T111" i="18"/>
  <c r="S111" i="18"/>
  <c r="AA111" i="18" s="1"/>
  <c r="AO111" i="18" s="1"/>
  <c r="R111" i="18"/>
  <c r="Q111" i="18"/>
  <c r="P111" i="18"/>
  <c r="AH111" i="18" s="1"/>
  <c r="AV111" i="18" s="1"/>
  <c r="O111" i="18"/>
  <c r="N111" i="18"/>
  <c r="M111" i="18"/>
  <c r="L111" i="18"/>
  <c r="AF111" i="18" s="1"/>
  <c r="AT111" i="18" s="1"/>
  <c r="K111" i="18"/>
  <c r="J111" i="18"/>
  <c r="Z111" i="18" s="1"/>
  <c r="AN111" i="18" s="1"/>
  <c r="I111" i="18"/>
  <c r="H111" i="18"/>
  <c r="AE111" i="18" s="1"/>
  <c r="AS111" i="18" s="1"/>
  <c r="G111" i="18"/>
  <c r="F111" i="18"/>
  <c r="E111" i="18"/>
  <c r="D111" i="18"/>
  <c r="AK110" i="18"/>
  <c r="X110" i="18"/>
  <c r="AD110" i="18" s="1"/>
  <c r="W110" i="18"/>
  <c r="AC110" i="18" s="1"/>
  <c r="AR110" i="18" s="1"/>
  <c r="V110" i="18"/>
  <c r="U110" i="18"/>
  <c r="T110" i="18"/>
  <c r="S110" i="18"/>
  <c r="AA110" i="18" s="1"/>
  <c r="AO110" i="18" s="1"/>
  <c r="R110" i="18"/>
  <c r="Q110" i="18"/>
  <c r="P110" i="18"/>
  <c r="AH110" i="18" s="1"/>
  <c r="AV110" i="18" s="1"/>
  <c r="O110" i="18"/>
  <c r="N110" i="18"/>
  <c r="M110" i="18"/>
  <c r="L110" i="18"/>
  <c r="AF110" i="18" s="1"/>
  <c r="AT110" i="18" s="1"/>
  <c r="K110" i="18"/>
  <c r="J110" i="18"/>
  <c r="Z110" i="18" s="1"/>
  <c r="AN110" i="18" s="1"/>
  <c r="I110" i="18"/>
  <c r="H110" i="18"/>
  <c r="AE110" i="18" s="1"/>
  <c r="AS110" i="18" s="1"/>
  <c r="G110" i="18"/>
  <c r="F110" i="18"/>
  <c r="E110" i="18"/>
  <c r="D110" i="18"/>
  <c r="AL110" i="18" s="1"/>
  <c r="AK109" i="18"/>
  <c r="X109" i="18"/>
  <c r="AD109" i="18" s="1"/>
  <c r="W109" i="18"/>
  <c r="AC109" i="18" s="1"/>
  <c r="AR109" i="18" s="1"/>
  <c r="V109" i="18"/>
  <c r="U109" i="18"/>
  <c r="T109" i="18"/>
  <c r="S109" i="18"/>
  <c r="AA109" i="18" s="1"/>
  <c r="AO109" i="18" s="1"/>
  <c r="R109" i="18"/>
  <c r="Q109" i="18"/>
  <c r="P109" i="18"/>
  <c r="AH109" i="18" s="1"/>
  <c r="AV109" i="18" s="1"/>
  <c r="O109" i="18"/>
  <c r="N109" i="18"/>
  <c r="M109" i="18"/>
  <c r="L109" i="18"/>
  <c r="AF109" i="18" s="1"/>
  <c r="AT109" i="18" s="1"/>
  <c r="K109" i="18"/>
  <c r="J109" i="18"/>
  <c r="Z109" i="18" s="1"/>
  <c r="AN109" i="18" s="1"/>
  <c r="I109" i="18"/>
  <c r="H109" i="18"/>
  <c r="AE109" i="18" s="1"/>
  <c r="AS109" i="18" s="1"/>
  <c r="G109" i="18"/>
  <c r="F109" i="18"/>
  <c r="E109" i="18"/>
  <c r="D109" i="18"/>
  <c r="A109" i="18" s="1"/>
  <c r="AK108" i="18"/>
  <c r="X108" i="18"/>
  <c r="AD108" i="18" s="1"/>
  <c r="W108" i="18"/>
  <c r="AC108" i="18" s="1"/>
  <c r="AR108" i="18" s="1"/>
  <c r="V108" i="18"/>
  <c r="U108" i="18"/>
  <c r="T108" i="18"/>
  <c r="S108" i="18"/>
  <c r="AA108" i="18" s="1"/>
  <c r="AO108" i="18" s="1"/>
  <c r="R108" i="18"/>
  <c r="Q108" i="18"/>
  <c r="P108" i="18"/>
  <c r="AH108" i="18" s="1"/>
  <c r="AV108" i="18" s="1"/>
  <c r="O108" i="18"/>
  <c r="N108" i="18"/>
  <c r="M108" i="18"/>
  <c r="L108" i="18"/>
  <c r="AF108" i="18" s="1"/>
  <c r="AT108" i="18" s="1"/>
  <c r="K108" i="18"/>
  <c r="J108" i="18"/>
  <c r="Z108" i="18" s="1"/>
  <c r="AN108" i="18" s="1"/>
  <c r="I108" i="18"/>
  <c r="H108" i="18"/>
  <c r="AE108" i="18" s="1"/>
  <c r="AS108" i="18" s="1"/>
  <c r="G108" i="18"/>
  <c r="F108" i="18"/>
  <c r="E108" i="18"/>
  <c r="D108" i="18"/>
  <c r="A108" i="18" s="1"/>
  <c r="AK107" i="18"/>
  <c r="X107" i="18"/>
  <c r="AD107" i="18" s="1"/>
  <c r="W107" i="18"/>
  <c r="AC107" i="18" s="1"/>
  <c r="AR107" i="18" s="1"/>
  <c r="V107" i="18"/>
  <c r="U107" i="18"/>
  <c r="T107" i="18"/>
  <c r="S107" i="18"/>
  <c r="AA107" i="18" s="1"/>
  <c r="AO107" i="18" s="1"/>
  <c r="R107" i="18"/>
  <c r="Q107" i="18"/>
  <c r="P107" i="18"/>
  <c r="AH107" i="18" s="1"/>
  <c r="AV107" i="18" s="1"/>
  <c r="O107" i="18"/>
  <c r="N107" i="18"/>
  <c r="M107" i="18"/>
  <c r="L107" i="18"/>
  <c r="AF107" i="18" s="1"/>
  <c r="AT107" i="18" s="1"/>
  <c r="K107" i="18"/>
  <c r="J107" i="18"/>
  <c r="Z107" i="18" s="1"/>
  <c r="I107" i="18"/>
  <c r="H107" i="18"/>
  <c r="AE107" i="18" s="1"/>
  <c r="AS107" i="18" s="1"/>
  <c r="G107" i="18"/>
  <c r="F107" i="18"/>
  <c r="E107" i="18"/>
  <c r="D107" i="18"/>
  <c r="AL107" i="18" s="1"/>
  <c r="AK106" i="18"/>
  <c r="X106" i="18"/>
  <c r="AD106" i="18" s="1"/>
  <c r="W106" i="18"/>
  <c r="AC106" i="18" s="1"/>
  <c r="AR106" i="18" s="1"/>
  <c r="V106" i="18"/>
  <c r="U106" i="18"/>
  <c r="T106" i="18"/>
  <c r="S106" i="18"/>
  <c r="AA106" i="18" s="1"/>
  <c r="AO106" i="18" s="1"/>
  <c r="R106" i="18"/>
  <c r="Q106" i="18"/>
  <c r="P106" i="18"/>
  <c r="AH106" i="18" s="1"/>
  <c r="AV106" i="18" s="1"/>
  <c r="O106" i="18"/>
  <c r="N106" i="18"/>
  <c r="M106" i="18"/>
  <c r="L106" i="18"/>
  <c r="AF106" i="18" s="1"/>
  <c r="AT106" i="18" s="1"/>
  <c r="K106" i="18"/>
  <c r="J106" i="18"/>
  <c r="Z106" i="18" s="1"/>
  <c r="AN106" i="18" s="1"/>
  <c r="I106" i="18"/>
  <c r="H106" i="18"/>
  <c r="AE106" i="18" s="1"/>
  <c r="AS106" i="18" s="1"/>
  <c r="G106" i="18"/>
  <c r="F106" i="18"/>
  <c r="E106" i="18"/>
  <c r="D106" i="18"/>
  <c r="A106" i="18" s="1"/>
  <c r="AK105" i="18"/>
  <c r="X105" i="18"/>
  <c r="AD105" i="18" s="1"/>
  <c r="W105" i="18"/>
  <c r="AC105" i="18" s="1"/>
  <c r="AR105" i="18" s="1"/>
  <c r="V105" i="18"/>
  <c r="U105" i="18"/>
  <c r="T105" i="18"/>
  <c r="S105" i="18"/>
  <c r="AA105" i="18" s="1"/>
  <c r="AO105" i="18" s="1"/>
  <c r="R105" i="18"/>
  <c r="Q105" i="18"/>
  <c r="P105" i="18"/>
  <c r="AH105" i="18" s="1"/>
  <c r="AV105" i="18" s="1"/>
  <c r="O105" i="18"/>
  <c r="N105" i="18"/>
  <c r="M105" i="18"/>
  <c r="L105" i="18"/>
  <c r="AF105" i="18" s="1"/>
  <c r="AT105" i="18" s="1"/>
  <c r="K105" i="18"/>
  <c r="J105" i="18"/>
  <c r="Z105" i="18" s="1"/>
  <c r="AN105" i="18" s="1"/>
  <c r="I105" i="18"/>
  <c r="H105" i="18"/>
  <c r="AE105" i="18" s="1"/>
  <c r="AS105" i="18" s="1"/>
  <c r="G105" i="18"/>
  <c r="F105" i="18"/>
  <c r="E105" i="18"/>
  <c r="D105" i="18"/>
  <c r="A105" i="18" s="1"/>
  <c r="AK104" i="18"/>
  <c r="X104" i="18"/>
  <c r="AD104" i="18" s="1"/>
  <c r="W104" i="18"/>
  <c r="AC104" i="18" s="1"/>
  <c r="AR104" i="18" s="1"/>
  <c r="V104" i="18"/>
  <c r="U104" i="18"/>
  <c r="T104" i="18"/>
  <c r="S104" i="18"/>
  <c r="AA104" i="18" s="1"/>
  <c r="AO104" i="18" s="1"/>
  <c r="R104" i="18"/>
  <c r="Q104" i="18"/>
  <c r="P104" i="18"/>
  <c r="AH104" i="18" s="1"/>
  <c r="AV104" i="18" s="1"/>
  <c r="O104" i="18"/>
  <c r="N104" i="18"/>
  <c r="M104" i="18"/>
  <c r="L104" i="18"/>
  <c r="AF104" i="18" s="1"/>
  <c r="AT104" i="18" s="1"/>
  <c r="K104" i="18"/>
  <c r="J104" i="18"/>
  <c r="Z104" i="18" s="1"/>
  <c r="AN104" i="18" s="1"/>
  <c r="I104" i="18"/>
  <c r="H104" i="18"/>
  <c r="AE104" i="18" s="1"/>
  <c r="AS104" i="18" s="1"/>
  <c r="G104" i="18"/>
  <c r="F104" i="18"/>
  <c r="E104" i="18"/>
  <c r="D104" i="18"/>
  <c r="A104" i="18" s="1"/>
  <c r="AK103" i="18"/>
  <c r="X103" i="18"/>
  <c r="AD103" i="18" s="1"/>
  <c r="W103" i="18"/>
  <c r="AC103" i="18" s="1"/>
  <c r="AR103" i="18" s="1"/>
  <c r="V103" i="18"/>
  <c r="U103" i="18"/>
  <c r="T103" i="18"/>
  <c r="S103" i="18"/>
  <c r="AA103" i="18" s="1"/>
  <c r="AO103" i="18" s="1"/>
  <c r="R103" i="18"/>
  <c r="Q103" i="18"/>
  <c r="P103" i="18"/>
  <c r="AH103" i="18" s="1"/>
  <c r="AV103" i="18" s="1"/>
  <c r="O103" i="18"/>
  <c r="N103" i="18"/>
  <c r="M103" i="18"/>
  <c r="L103" i="18"/>
  <c r="AF103" i="18" s="1"/>
  <c r="AT103" i="18" s="1"/>
  <c r="K103" i="18"/>
  <c r="J103" i="18"/>
  <c r="Z103" i="18" s="1"/>
  <c r="AN103" i="18" s="1"/>
  <c r="I103" i="18"/>
  <c r="H103" i="18"/>
  <c r="AE103" i="18" s="1"/>
  <c r="AS103" i="18" s="1"/>
  <c r="G103" i="18"/>
  <c r="F103" i="18"/>
  <c r="E103" i="18"/>
  <c r="D103" i="18"/>
  <c r="AL103" i="18" s="1"/>
  <c r="AK102" i="18"/>
  <c r="X102" i="18"/>
  <c r="AD102" i="18" s="1"/>
  <c r="W102" i="18"/>
  <c r="AC102" i="18" s="1"/>
  <c r="AR102" i="18" s="1"/>
  <c r="V102" i="18"/>
  <c r="U102" i="18"/>
  <c r="T102" i="18"/>
  <c r="S102" i="18"/>
  <c r="AA102" i="18" s="1"/>
  <c r="AO102" i="18" s="1"/>
  <c r="R102" i="18"/>
  <c r="Q102" i="18"/>
  <c r="P102" i="18"/>
  <c r="AH102" i="18" s="1"/>
  <c r="AV102" i="18" s="1"/>
  <c r="O102" i="18"/>
  <c r="N102" i="18"/>
  <c r="M102" i="18"/>
  <c r="L102" i="18"/>
  <c r="AF102" i="18" s="1"/>
  <c r="AT102" i="18" s="1"/>
  <c r="K102" i="18"/>
  <c r="J102" i="18"/>
  <c r="Z102" i="18" s="1"/>
  <c r="AN102" i="18" s="1"/>
  <c r="I102" i="18"/>
  <c r="H102" i="18"/>
  <c r="AE102" i="18" s="1"/>
  <c r="AS102" i="18" s="1"/>
  <c r="G102" i="18"/>
  <c r="F102" i="18"/>
  <c r="E102" i="18"/>
  <c r="D102" i="18"/>
  <c r="AL102" i="18" s="1"/>
  <c r="AK101" i="18"/>
  <c r="X101" i="18"/>
  <c r="AD101" i="18" s="1"/>
  <c r="W101" i="18"/>
  <c r="AC101" i="18" s="1"/>
  <c r="AR101" i="18" s="1"/>
  <c r="V101" i="18"/>
  <c r="U101" i="18"/>
  <c r="T101" i="18"/>
  <c r="S101" i="18"/>
  <c r="AA101" i="18" s="1"/>
  <c r="AO101" i="18" s="1"/>
  <c r="R101" i="18"/>
  <c r="Q101" i="18"/>
  <c r="P101" i="18"/>
  <c r="AH101" i="18" s="1"/>
  <c r="AV101" i="18" s="1"/>
  <c r="O101" i="18"/>
  <c r="N101" i="18"/>
  <c r="M101" i="18"/>
  <c r="L101" i="18"/>
  <c r="AF101" i="18" s="1"/>
  <c r="AT101" i="18" s="1"/>
  <c r="K101" i="18"/>
  <c r="J101" i="18"/>
  <c r="Z101" i="18" s="1"/>
  <c r="AN101" i="18" s="1"/>
  <c r="I101" i="18"/>
  <c r="H101" i="18"/>
  <c r="AE101" i="18" s="1"/>
  <c r="AS101" i="18" s="1"/>
  <c r="G101" i="18"/>
  <c r="F101" i="18"/>
  <c r="E101" i="18"/>
  <c r="D101" i="18"/>
  <c r="AL101" i="18" s="1"/>
  <c r="AK100" i="18"/>
  <c r="X100" i="18"/>
  <c r="AD100" i="18" s="1"/>
  <c r="W100" i="18"/>
  <c r="AC100" i="18" s="1"/>
  <c r="AR100" i="18" s="1"/>
  <c r="V100" i="18"/>
  <c r="U100" i="18"/>
  <c r="T100" i="18"/>
  <c r="S100" i="18"/>
  <c r="AA100" i="18" s="1"/>
  <c r="AO100" i="18" s="1"/>
  <c r="R100" i="18"/>
  <c r="Q100" i="18"/>
  <c r="P100" i="18"/>
  <c r="AH100" i="18" s="1"/>
  <c r="AV100" i="18" s="1"/>
  <c r="O100" i="18"/>
  <c r="N100" i="18"/>
  <c r="M100" i="18"/>
  <c r="L100" i="18"/>
  <c r="AF100" i="18" s="1"/>
  <c r="AT100" i="18" s="1"/>
  <c r="K100" i="18"/>
  <c r="J100" i="18"/>
  <c r="Z100" i="18" s="1"/>
  <c r="AN100" i="18" s="1"/>
  <c r="I100" i="18"/>
  <c r="H100" i="18"/>
  <c r="AE100" i="18" s="1"/>
  <c r="AS100" i="18" s="1"/>
  <c r="G100" i="18"/>
  <c r="F100" i="18"/>
  <c r="E100" i="18"/>
  <c r="D100" i="18"/>
  <c r="AL100" i="18" s="1"/>
  <c r="AK99" i="18"/>
  <c r="X99" i="18"/>
  <c r="AD99" i="18" s="1"/>
  <c r="W99" i="18"/>
  <c r="AC99" i="18" s="1"/>
  <c r="AR99" i="18" s="1"/>
  <c r="V99" i="18"/>
  <c r="U99" i="18"/>
  <c r="T99" i="18"/>
  <c r="S99" i="18"/>
  <c r="AA99" i="18" s="1"/>
  <c r="AO99" i="18" s="1"/>
  <c r="R99" i="18"/>
  <c r="Q99" i="18"/>
  <c r="P99" i="18"/>
  <c r="AH99" i="18" s="1"/>
  <c r="AV99" i="18" s="1"/>
  <c r="O99" i="18"/>
  <c r="N99" i="18"/>
  <c r="M99" i="18"/>
  <c r="L99" i="18"/>
  <c r="AF99" i="18" s="1"/>
  <c r="AT99" i="18" s="1"/>
  <c r="K99" i="18"/>
  <c r="J99" i="18"/>
  <c r="Z99" i="18" s="1"/>
  <c r="AN99" i="18" s="1"/>
  <c r="I99" i="18"/>
  <c r="H99" i="18"/>
  <c r="AE99" i="18" s="1"/>
  <c r="AS99" i="18" s="1"/>
  <c r="G99" i="18"/>
  <c r="F99" i="18"/>
  <c r="E99" i="18"/>
  <c r="D99" i="18"/>
  <c r="A99" i="18" s="1"/>
  <c r="AK98" i="18"/>
  <c r="X98" i="18"/>
  <c r="AD98" i="18" s="1"/>
  <c r="W98" i="18"/>
  <c r="AC98" i="18" s="1"/>
  <c r="AR98" i="18" s="1"/>
  <c r="V98" i="18"/>
  <c r="U98" i="18"/>
  <c r="T98" i="18"/>
  <c r="S98" i="18"/>
  <c r="AA98" i="18" s="1"/>
  <c r="AO98" i="18" s="1"/>
  <c r="R98" i="18"/>
  <c r="Q98" i="18"/>
  <c r="P98" i="18"/>
  <c r="AH98" i="18" s="1"/>
  <c r="AV98" i="18" s="1"/>
  <c r="O98" i="18"/>
  <c r="N98" i="18"/>
  <c r="M98" i="18"/>
  <c r="L98" i="18"/>
  <c r="AF98" i="18" s="1"/>
  <c r="AT98" i="18" s="1"/>
  <c r="K98" i="18"/>
  <c r="J98" i="18"/>
  <c r="Z98" i="18" s="1"/>
  <c r="AN98" i="18" s="1"/>
  <c r="I98" i="18"/>
  <c r="H98" i="18"/>
  <c r="AE98" i="18" s="1"/>
  <c r="AS98" i="18" s="1"/>
  <c r="G98" i="18"/>
  <c r="F98" i="18"/>
  <c r="E98" i="18"/>
  <c r="D98" i="18"/>
  <c r="AL98" i="18" s="1"/>
  <c r="AK97" i="18"/>
  <c r="X97" i="18"/>
  <c r="AD97" i="18" s="1"/>
  <c r="W97" i="18"/>
  <c r="AC97" i="18" s="1"/>
  <c r="AR97" i="18" s="1"/>
  <c r="V97" i="18"/>
  <c r="U97" i="18"/>
  <c r="T97" i="18"/>
  <c r="S97" i="18"/>
  <c r="AA97" i="18" s="1"/>
  <c r="AO97" i="18" s="1"/>
  <c r="R97" i="18"/>
  <c r="Q97" i="18"/>
  <c r="P97" i="18"/>
  <c r="AH97" i="18" s="1"/>
  <c r="AV97" i="18" s="1"/>
  <c r="O97" i="18"/>
  <c r="N97" i="18"/>
  <c r="M97" i="18"/>
  <c r="L97" i="18"/>
  <c r="AF97" i="18" s="1"/>
  <c r="AT97" i="18" s="1"/>
  <c r="K97" i="18"/>
  <c r="J97" i="18"/>
  <c r="Z97" i="18" s="1"/>
  <c r="AN97" i="18" s="1"/>
  <c r="I97" i="18"/>
  <c r="H97" i="18"/>
  <c r="AE97" i="18" s="1"/>
  <c r="AS97" i="18" s="1"/>
  <c r="G97" i="18"/>
  <c r="F97" i="18"/>
  <c r="E97" i="18"/>
  <c r="D97" i="18"/>
  <c r="A97" i="18" s="1"/>
  <c r="AK96" i="18"/>
  <c r="X96" i="18"/>
  <c r="AD96" i="18" s="1"/>
  <c r="W96" i="18"/>
  <c r="AC96" i="18" s="1"/>
  <c r="AR96" i="18" s="1"/>
  <c r="V96" i="18"/>
  <c r="U96" i="18"/>
  <c r="T96" i="18"/>
  <c r="S96" i="18"/>
  <c r="AA96" i="18" s="1"/>
  <c r="AO96" i="18" s="1"/>
  <c r="R96" i="18"/>
  <c r="Q96" i="18"/>
  <c r="P96" i="18"/>
  <c r="AH96" i="18" s="1"/>
  <c r="AV96" i="18" s="1"/>
  <c r="O96" i="18"/>
  <c r="N96" i="18"/>
  <c r="M96" i="18"/>
  <c r="L96" i="18"/>
  <c r="AF96" i="18" s="1"/>
  <c r="AT96" i="18" s="1"/>
  <c r="K96" i="18"/>
  <c r="J96" i="18"/>
  <c r="Z96" i="18" s="1"/>
  <c r="AN96" i="18" s="1"/>
  <c r="I96" i="18"/>
  <c r="H96" i="18"/>
  <c r="AE96" i="18" s="1"/>
  <c r="AS96" i="18" s="1"/>
  <c r="G96" i="18"/>
  <c r="F96" i="18"/>
  <c r="E96" i="18"/>
  <c r="D96" i="18"/>
  <c r="AL96" i="18" s="1"/>
  <c r="AK95" i="18"/>
  <c r="X95" i="18"/>
  <c r="AD95" i="18" s="1"/>
  <c r="W95" i="18"/>
  <c r="AC95" i="18" s="1"/>
  <c r="AR95" i="18" s="1"/>
  <c r="V95" i="18"/>
  <c r="U95" i="18"/>
  <c r="T95" i="18"/>
  <c r="S95" i="18"/>
  <c r="AA95" i="18" s="1"/>
  <c r="AO95" i="18" s="1"/>
  <c r="R95" i="18"/>
  <c r="Q95" i="18"/>
  <c r="P95" i="18"/>
  <c r="AH95" i="18" s="1"/>
  <c r="AV95" i="18" s="1"/>
  <c r="O95" i="18"/>
  <c r="N95" i="18"/>
  <c r="M95" i="18"/>
  <c r="L95" i="18"/>
  <c r="AF95" i="18" s="1"/>
  <c r="AT95" i="18" s="1"/>
  <c r="K95" i="18"/>
  <c r="J95" i="18"/>
  <c r="Z95" i="18" s="1"/>
  <c r="AN95" i="18" s="1"/>
  <c r="I95" i="18"/>
  <c r="H95" i="18"/>
  <c r="AE95" i="18" s="1"/>
  <c r="AS95" i="18" s="1"/>
  <c r="G95" i="18"/>
  <c r="F95" i="18"/>
  <c r="E95" i="18"/>
  <c r="D95" i="18"/>
  <c r="AL95" i="18" s="1"/>
  <c r="AK94" i="18"/>
  <c r="X94" i="18"/>
  <c r="AD94" i="18" s="1"/>
  <c r="W94" i="18"/>
  <c r="AC94" i="18" s="1"/>
  <c r="AR94" i="18" s="1"/>
  <c r="V94" i="18"/>
  <c r="U94" i="18"/>
  <c r="T94" i="18"/>
  <c r="S94" i="18"/>
  <c r="AA94" i="18" s="1"/>
  <c r="AO94" i="18" s="1"/>
  <c r="R94" i="18"/>
  <c r="Q94" i="18"/>
  <c r="P94" i="18"/>
  <c r="AH94" i="18" s="1"/>
  <c r="AV94" i="18" s="1"/>
  <c r="O94" i="18"/>
  <c r="N94" i="18"/>
  <c r="M94" i="18"/>
  <c r="L94" i="18"/>
  <c r="AF94" i="18" s="1"/>
  <c r="AT94" i="18" s="1"/>
  <c r="K94" i="18"/>
  <c r="J94" i="18"/>
  <c r="Z94" i="18" s="1"/>
  <c r="AN94" i="18" s="1"/>
  <c r="I94" i="18"/>
  <c r="H94" i="18"/>
  <c r="AE94" i="18" s="1"/>
  <c r="AS94" i="18" s="1"/>
  <c r="G94" i="18"/>
  <c r="F94" i="18"/>
  <c r="E94" i="18"/>
  <c r="D94" i="18"/>
  <c r="AL94" i="18" s="1"/>
  <c r="AK93" i="18"/>
  <c r="X93" i="18"/>
  <c r="AD93" i="18" s="1"/>
  <c r="W93" i="18"/>
  <c r="AC93" i="18" s="1"/>
  <c r="AR93" i="18" s="1"/>
  <c r="V93" i="18"/>
  <c r="U93" i="18"/>
  <c r="T93" i="18"/>
  <c r="S93" i="18"/>
  <c r="AA93" i="18" s="1"/>
  <c r="AO93" i="18" s="1"/>
  <c r="R93" i="18"/>
  <c r="Q93" i="18"/>
  <c r="P93" i="18"/>
  <c r="AH93" i="18" s="1"/>
  <c r="AV93" i="18" s="1"/>
  <c r="O93" i="18"/>
  <c r="N93" i="18"/>
  <c r="M93" i="18"/>
  <c r="L93" i="18"/>
  <c r="AF93" i="18" s="1"/>
  <c r="AT93" i="18" s="1"/>
  <c r="K93" i="18"/>
  <c r="J93" i="18"/>
  <c r="Z93" i="18" s="1"/>
  <c r="AN93" i="18" s="1"/>
  <c r="I93" i="18"/>
  <c r="H93" i="18"/>
  <c r="AE93" i="18" s="1"/>
  <c r="AS93" i="18" s="1"/>
  <c r="G93" i="18"/>
  <c r="F93" i="18"/>
  <c r="E93" i="18"/>
  <c r="D93" i="18"/>
  <c r="AL93" i="18" s="1"/>
  <c r="AK92" i="18"/>
  <c r="X92" i="18"/>
  <c r="AD92" i="18" s="1"/>
  <c r="W92" i="18"/>
  <c r="AC92" i="18" s="1"/>
  <c r="AR92" i="18" s="1"/>
  <c r="V92" i="18"/>
  <c r="U92" i="18"/>
  <c r="T92" i="18"/>
  <c r="S92" i="18"/>
  <c r="AA92" i="18" s="1"/>
  <c r="AO92" i="18" s="1"/>
  <c r="R92" i="18"/>
  <c r="Q92" i="18"/>
  <c r="P92" i="18"/>
  <c r="AH92" i="18" s="1"/>
  <c r="AV92" i="18" s="1"/>
  <c r="O92" i="18"/>
  <c r="N92" i="18"/>
  <c r="M92" i="18"/>
  <c r="L92" i="18"/>
  <c r="AF92" i="18" s="1"/>
  <c r="AT92" i="18" s="1"/>
  <c r="K92" i="18"/>
  <c r="J92" i="18"/>
  <c r="Z92" i="18" s="1"/>
  <c r="AN92" i="18" s="1"/>
  <c r="I92" i="18"/>
  <c r="H92" i="18"/>
  <c r="AE92" i="18" s="1"/>
  <c r="AS92" i="18" s="1"/>
  <c r="G92" i="18"/>
  <c r="F92" i="18"/>
  <c r="E92" i="18"/>
  <c r="D92" i="18"/>
  <c r="AL92" i="18" s="1"/>
  <c r="AK91" i="18"/>
  <c r="X91" i="18"/>
  <c r="AD91" i="18" s="1"/>
  <c r="W91" i="18"/>
  <c r="AC91" i="18" s="1"/>
  <c r="AR91" i="18" s="1"/>
  <c r="V91" i="18"/>
  <c r="U91" i="18"/>
  <c r="T91" i="18"/>
  <c r="S91" i="18"/>
  <c r="AA91" i="18" s="1"/>
  <c r="AO91" i="18" s="1"/>
  <c r="R91" i="18"/>
  <c r="Q91" i="18"/>
  <c r="P91" i="18"/>
  <c r="AH91" i="18" s="1"/>
  <c r="AV91" i="18" s="1"/>
  <c r="O91" i="18"/>
  <c r="N91" i="18"/>
  <c r="M91" i="18"/>
  <c r="L91" i="18"/>
  <c r="AF91" i="18" s="1"/>
  <c r="AT91" i="18" s="1"/>
  <c r="K91" i="18"/>
  <c r="J91" i="18"/>
  <c r="Z91" i="18" s="1"/>
  <c r="AN91" i="18" s="1"/>
  <c r="I91" i="18"/>
  <c r="H91" i="18"/>
  <c r="AE91" i="18" s="1"/>
  <c r="AS91" i="18" s="1"/>
  <c r="G91" i="18"/>
  <c r="F91" i="18"/>
  <c r="E91" i="18"/>
  <c r="D91" i="18"/>
  <c r="AK90" i="18"/>
  <c r="X90" i="18"/>
  <c r="AD90" i="18" s="1"/>
  <c r="W90" i="18"/>
  <c r="AC90" i="18" s="1"/>
  <c r="AR90" i="18" s="1"/>
  <c r="V90" i="18"/>
  <c r="U90" i="18"/>
  <c r="T90" i="18"/>
  <c r="S90" i="18"/>
  <c r="AA90" i="18" s="1"/>
  <c r="AO90" i="18" s="1"/>
  <c r="R90" i="18"/>
  <c r="Q90" i="18"/>
  <c r="P90" i="18"/>
  <c r="AH90" i="18" s="1"/>
  <c r="AV90" i="18" s="1"/>
  <c r="O90" i="18"/>
  <c r="N90" i="18"/>
  <c r="M90" i="18"/>
  <c r="L90" i="18"/>
  <c r="AF90" i="18" s="1"/>
  <c r="AT90" i="18" s="1"/>
  <c r="K90" i="18"/>
  <c r="J90" i="18"/>
  <c r="Z90" i="18" s="1"/>
  <c r="AN90" i="18" s="1"/>
  <c r="I90" i="18"/>
  <c r="H90" i="18"/>
  <c r="AE90" i="18" s="1"/>
  <c r="AS90" i="18" s="1"/>
  <c r="G90" i="18"/>
  <c r="F90" i="18"/>
  <c r="E90" i="18"/>
  <c r="D90" i="18"/>
  <c r="AL90" i="18" s="1"/>
  <c r="AK89" i="18"/>
  <c r="X89" i="18"/>
  <c r="AD89" i="18" s="1"/>
  <c r="W89" i="18"/>
  <c r="AC89" i="18" s="1"/>
  <c r="AR89" i="18" s="1"/>
  <c r="V89" i="18"/>
  <c r="U89" i="18"/>
  <c r="T89" i="18"/>
  <c r="S89" i="18"/>
  <c r="AA89" i="18" s="1"/>
  <c r="AO89" i="18" s="1"/>
  <c r="R89" i="18"/>
  <c r="Q89" i="18"/>
  <c r="P89" i="18"/>
  <c r="AH89" i="18" s="1"/>
  <c r="AV89" i="18" s="1"/>
  <c r="O89" i="18"/>
  <c r="N89" i="18"/>
  <c r="M89" i="18"/>
  <c r="L89" i="18"/>
  <c r="AF89" i="18" s="1"/>
  <c r="AT89" i="18" s="1"/>
  <c r="K89" i="18"/>
  <c r="J89" i="18"/>
  <c r="Z89" i="18" s="1"/>
  <c r="AN89" i="18" s="1"/>
  <c r="I89" i="18"/>
  <c r="H89" i="18"/>
  <c r="AE89" i="18" s="1"/>
  <c r="AS89" i="18" s="1"/>
  <c r="G89" i="18"/>
  <c r="F89" i="18"/>
  <c r="E89" i="18"/>
  <c r="D89" i="18"/>
  <c r="AL89" i="18" s="1"/>
  <c r="AK88" i="18"/>
  <c r="X88" i="18"/>
  <c r="AD88" i="18" s="1"/>
  <c r="W88" i="18"/>
  <c r="AC88" i="18" s="1"/>
  <c r="AR88" i="18" s="1"/>
  <c r="V88" i="18"/>
  <c r="U88" i="18"/>
  <c r="T88" i="18"/>
  <c r="S88" i="18"/>
  <c r="AA88" i="18" s="1"/>
  <c r="AO88" i="18" s="1"/>
  <c r="R88" i="18"/>
  <c r="Q88" i="18"/>
  <c r="P88" i="18"/>
  <c r="AH88" i="18" s="1"/>
  <c r="AV88" i="18" s="1"/>
  <c r="O88" i="18"/>
  <c r="N88" i="18"/>
  <c r="M88" i="18"/>
  <c r="L88" i="18"/>
  <c r="AF88" i="18" s="1"/>
  <c r="AT88" i="18" s="1"/>
  <c r="K88" i="18"/>
  <c r="J88" i="18"/>
  <c r="Z88" i="18" s="1"/>
  <c r="AN88" i="18" s="1"/>
  <c r="I88" i="18"/>
  <c r="H88" i="18"/>
  <c r="AE88" i="18" s="1"/>
  <c r="AS88" i="18" s="1"/>
  <c r="G88" i="18"/>
  <c r="F88" i="18"/>
  <c r="E88" i="18"/>
  <c r="D88" i="18"/>
  <c r="A88" i="18" s="1"/>
  <c r="AK87" i="18"/>
  <c r="X87" i="18"/>
  <c r="AD87" i="18" s="1"/>
  <c r="W87" i="18"/>
  <c r="AC87" i="18" s="1"/>
  <c r="AR87" i="18" s="1"/>
  <c r="V87" i="18"/>
  <c r="U87" i="18"/>
  <c r="T87" i="18"/>
  <c r="S87" i="18"/>
  <c r="AA87" i="18" s="1"/>
  <c r="AO87" i="18" s="1"/>
  <c r="R87" i="18"/>
  <c r="Q87" i="18"/>
  <c r="P87" i="18"/>
  <c r="AH87" i="18" s="1"/>
  <c r="AV87" i="18" s="1"/>
  <c r="O87" i="18"/>
  <c r="N87" i="18"/>
  <c r="M87" i="18"/>
  <c r="AG87" i="18" s="1"/>
  <c r="L87" i="18"/>
  <c r="AF87" i="18" s="1"/>
  <c r="AT87" i="18" s="1"/>
  <c r="K87" i="18"/>
  <c r="J87" i="18"/>
  <c r="Z87" i="18" s="1"/>
  <c r="AN87" i="18" s="1"/>
  <c r="I87" i="18"/>
  <c r="H87" i="18"/>
  <c r="AE87" i="18" s="1"/>
  <c r="AS87" i="18" s="1"/>
  <c r="G87" i="18"/>
  <c r="F87" i="18"/>
  <c r="E87" i="18"/>
  <c r="D87" i="18"/>
  <c r="AL87" i="18" s="1"/>
  <c r="AK86" i="18"/>
  <c r="X86" i="18"/>
  <c r="AD86" i="18" s="1"/>
  <c r="W86" i="18"/>
  <c r="AC86" i="18" s="1"/>
  <c r="AR86" i="18" s="1"/>
  <c r="V86" i="18"/>
  <c r="U86" i="18"/>
  <c r="T86" i="18"/>
  <c r="S86" i="18"/>
  <c r="AA86" i="18" s="1"/>
  <c r="AO86" i="18" s="1"/>
  <c r="R86" i="18"/>
  <c r="Q86" i="18"/>
  <c r="P86" i="18"/>
  <c r="AH86" i="18" s="1"/>
  <c r="AV86" i="18" s="1"/>
  <c r="O86" i="18"/>
  <c r="N86" i="18"/>
  <c r="M86" i="18"/>
  <c r="L86" i="18"/>
  <c r="AF86" i="18" s="1"/>
  <c r="AT86" i="18" s="1"/>
  <c r="K86" i="18"/>
  <c r="J86" i="18"/>
  <c r="Z86" i="18" s="1"/>
  <c r="AN86" i="18" s="1"/>
  <c r="I86" i="18"/>
  <c r="H86" i="18"/>
  <c r="AE86" i="18" s="1"/>
  <c r="AS86" i="18" s="1"/>
  <c r="G86" i="18"/>
  <c r="F86" i="18"/>
  <c r="E86" i="18"/>
  <c r="D86" i="18"/>
  <c r="AL86" i="18" s="1"/>
  <c r="AK85" i="18"/>
  <c r="X85" i="18"/>
  <c r="AD85" i="18" s="1"/>
  <c r="W85" i="18"/>
  <c r="AC85" i="18" s="1"/>
  <c r="AR85" i="18" s="1"/>
  <c r="V85" i="18"/>
  <c r="U85" i="18"/>
  <c r="T85" i="18"/>
  <c r="S85" i="18"/>
  <c r="AA85" i="18" s="1"/>
  <c r="AO85" i="18" s="1"/>
  <c r="R85" i="18"/>
  <c r="Q85" i="18"/>
  <c r="P85" i="18"/>
  <c r="AH85" i="18" s="1"/>
  <c r="AV85" i="18" s="1"/>
  <c r="O85" i="18"/>
  <c r="N85" i="18"/>
  <c r="M85" i="18"/>
  <c r="L85" i="18"/>
  <c r="AF85" i="18" s="1"/>
  <c r="AT85" i="18" s="1"/>
  <c r="K85" i="18"/>
  <c r="J85" i="18"/>
  <c r="Z85" i="18" s="1"/>
  <c r="AN85" i="18" s="1"/>
  <c r="I85" i="18"/>
  <c r="H85" i="18"/>
  <c r="AE85" i="18" s="1"/>
  <c r="AS85" i="18" s="1"/>
  <c r="G85" i="18"/>
  <c r="F85" i="18"/>
  <c r="E85" i="18"/>
  <c r="D85" i="18"/>
  <c r="AL85" i="18" s="1"/>
  <c r="AK84" i="18"/>
  <c r="X84" i="18"/>
  <c r="AD84" i="18" s="1"/>
  <c r="W84" i="18"/>
  <c r="AC84" i="18" s="1"/>
  <c r="AR84" i="18" s="1"/>
  <c r="V84" i="18"/>
  <c r="U84" i="18"/>
  <c r="T84" i="18"/>
  <c r="S84" i="18"/>
  <c r="AA84" i="18" s="1"/>
  <c r="AO84" i="18" s="1"/>
  <c r="R84" i="18"/>
  <c r="Q84" i="18"/>
  <c r="P84" i="18"/>
  <c r="AH84" i="18" s="1"/>
  <c r="AV84" i="18" s="1"/>
  <c r="O84" i="18"/>
  <c r="N84" i="18"/>
  <c r="M84" i="18"/>
  <c r="L84" i="18"/>
  <c r="AF84" i="18" s="1"/>
  <c r="AT84" i="18" s="1"/>
  <c r="K84" i="18"/>
  <c r="J84" i="18"/>
  <c r="Z84" i="18" s="1"/>
  <c r="AN84" i="18" s="1"/>
  <c r="I84" i="18"/>
  <c r="H84" i="18"/>
  <c r="AE84" i="18" s="1"/>
  <c r="AS84" i="18" s="1"/>
  <c r="G84" i="18"/>
  <c r="F84" i="18"/>
  <c r="E84" i="18"/>
  <c r="D84" i="18"/>
  <c r="AL84" i="18" s="1"/>
  <c r="AK83" i="18"/>
  <c r="X83" i="18"/>
  <c r="AD83" i="18" s="1"/>
  <c r="W83" i="18"/>
  <c r="AC83" i="18" s="1"/>
  <c r="AR83" i="18" s="1"/>
  <c r="V83" i="18"/>
  <c r="U83" i="18"/>
  <c r="T83" i="18"/>
  <c r="S83" i="18"/>
  <c r="AA83" i="18" s="1"/>
  <c r="AO83" i="18" s="1"/>
  <c r="R83" i="18"/>
  <c r="Q83" i="18"/>
  <c r="P83" i="18"/>
  <c r="AH83" i="18" s="1"/>
  <c r="AV83" i="18" s="1"/>
  <c r="O83" i="18"/>
  <c r="N83" i="18"/>
  <c r="M83" i="18"/>
  <c r="L83" i="18"/>
  <c r="AF83" i="18" s="1"/>
  <c r="AT83" i="18" s="1"/>
  <c r="K83" i="18"/>
  <c r="J83" i="18"/>
  <c r="Z83" i="18" s="1"/>
  <c r="AN83" i="18" s="1"/>
  <c r="I83" i="18"/>
  <c r="H83" i="18"/>
  <c r="AE83" i="18" s="1"/>
  <c r="AS83" i="18" s="1"/>
  <c r="G83" i="18"/>
  <c r="F83" i="18"/>
  <c r="E83" i="18"/>
  <c r="D83" i="18"/>
  <c r="A83" i="18" s="1"/>
  <c r="AK82" i="18"/>
  <c r="X82" i="18"/>
  <c r="AD82" i="18" s="1"/>
  <c r="W82" i="18"/>
  <c r="AC82" i="18" s="1"/>
  <c r="AR82" i="18" s="1"/>
  <c r="V82" i="18"/>
  <c r="U82" i="18"/>
  <c r="T82" i="18"/>
  <c r="S82" i="18"/>
  <c r="AA82" i="18" s="1"/>
  <c r="AO82" i="18" s="1"/>
  <c r="R82" i="18"/>
  <c r="Q82" i="18"/>
  <c r="P82" i="18"/>
  <c r="AH82" i="18" s="1"/>
  <c r="AV82" i="18" s="1"/>
  <c r="O82" i="18"/>
  <c r="N82" i="18"/>
  <c r="M82" i="18"/>
  <c r="L82" i="18"/>
  <c r="AF82" i="18" s="1"/>
  <c r="AT82" i="18" s="1"/>
  <c r="K82" i="18"/>
  <c r="J82" i="18"/>
  <c r="Z82" i="18" s="1"/>
  <c r="AN82" i="18" s="1"/>
  <c r="I82" i="18"/>
  <c r="H82" i="18"/>
  <c r="AE82" i="18" s="1"/>
  <c r="AS82" i="18" s="1"/>
  <c r="G82" i="18"/>
  <c r="F82" i="18"/>
  <c r="E82" i="18"/>
  <c r="D82" i="18"/>
  <c r="AL82" i="18" s="1"/>
  <c r="AK81" i="18"/>
  <c r="X81" i="18"/>
  <c r="AD81" i="18" s="1"/>
  <c r="W81" i="18"/>
  <c r="AC81" i="18" s="1"/>
  <c r="AR81" i="18" s="1"/>
  <c r="V81" i="18"/>
  <c r="U81" i="18"/>
  <c r="T81" i="18"/>
  <c r="S81" i="18"/>
  <c r="AA81" i="18" s="1"/>
  <c r="AO81" i="18" s="1"/>
  <c r="R81" i="18"/>
  <c r="Q81" i="18"/>
  <c r="P81" i="18"/>
  <c r="AH81" i="18" s="1"/>
  <c r="AV81" i="18" s="1"/>
  <c r="O81" i="18"/>
  <c r="N81" i="18"/>
  <c r="M81" i="18"/>
  <c r="L81" i="18"/>
  <c r="AF81" i="18" s="1"/>
  <c r="AT81" i="18" s="1"/>
  <c r="K81" i="18"/>
  <c r="J81" i="18"/>
  <c r="Z81" i="18" s="1"/>
  <c r="I81" i="18"/>
  <c r="H81" i="18"/>
  <c r="AE81" i="18" s="1"/>
  <c r="AS81" i="18" s="1"/>
  <c r="G81" i="18"/>
  <c r="F81" i="18"/>
  <c r="E81" i="18"/>
  <c r="D81" i="18"/>
  <c r="A81" i="18" s="1"/>
  <c r="AK80" i="18"/>
  <c r="X80" i="18"/>
  <c r="AD80" i="18" s="1"/>
  <c r="W80" i="18"/>
  <c r="AC80" i="18" s="1"/>
  <c r="AR80" i="18" s="1"/>
  <c r="V80" i="18"/>
  <c r="U80" i="18"/>
  <c r="T80" i="18"/>
  <c r="S80" i="18"/>
  <c r="AA80" i="18" s="1"/>
  <c r="AO80" i="18" s="1"/>
  <c r="R80" i="18"/>
  <c r="Q80" i="18"/>
  <c r="P80" i="18"/>
  <c r="AH80" i="18" s="1"/>
  <c r="AV80" i="18" s="1"/>
  <c r="O80" i="18"/>
  <c r="N80" i="18"/>
  <c r="M80" i="18"/>
  <c r="L80" i="18"/>
  <c r="AF80" i="18" s="1"/>
  <c r="AT80" i="18" s="1"/>
  <c r="K80" i="18"/>
  <c r="J80" i="18"/>
  <c r="Z80" i="18" s="1"/>
  <c r="AN80" i="18" s="1"/>
  <c r="I80" i="18"/>
  <c r="H80" i="18"/>
  <c r="AE80" i="18" s="1"/>
  <c r="AS80" i="18" s="1"/>
  <c r="G80" i="18"/>
  <c r="F80" i="18"/>
  <c r="E80" i="18"/>
  <c r="D80" i="18"/>
  <c r="AL80" i="18" s="1"/>
  <c r="A80" i="18"/>
  <c r="AK79" i="18"/>
  <c r="X79" i="18"/>
  <c r="AD79" i="18" s="1"/>
  <c r="W79" i="18"/>
  <c r="AC79" i="18" s="1"/>
  <c r="AR79" i="18" s="1"/>
  <c r="V79" i="18"/>
  <c r="U79" i="18"/>
  <c r="T79" i="18"/>
  <c r="S79" i="18"/>
  <c r="AA79" i="18" s="1"/>
  <c r="AO79" i="18" s="1"/>
  <c r="R79" i="18"/>
  <c r="Q79" i="18"/>
  <c r="P79" i="18"/>
  <c r="AH79" i="18" s="1"/>
  <c r="AV79" i="18" s="1"/>
  <c r="O79" i="18"/>
  <c r="N79" i="18"/>
  <c r="M79" i="18"/>
  <c r="L79" i="18"/>
  <c r="AF79" i="18" s="1"/>
  <c r="AT79" i="18" s="1"/>
  <c r="K79" i="18"/>
  <c r="J79" i="18"/>
  <c r="Z79" i="18" s="1"/>
  <c r="AN79" i="18" s="1"/>
  <c r="I79" i="18"/>
  <c r="H79" i="18"/>
  <c r="AE79" i="18" s="1"/>
  <c r="AS79" i="18" s="1"/>
  <c r="G79" i="18"/>
  <c r="F79" i="18"/>
  <c r="E79" i="18"/>
  <c r="D79" i="18"/>
  <c r="AL79" i="18" s="1"/>
  <c r="AK78" i="18"/>
  <c r="X78" i="18"/>
  <c r="AD78" i="18" s="1"/>
  <c r="W78" i="18"/>
  <c r="AC78" i="18" s="1"/>
  <c r="AR78" i="18" s="1"/>
  <c r="V78" i="18"/>
  <c r="U78" i="18"/>
  <c r="T78" i="18"/>
  <c r="S78" i="18"/>
  <c r="AA78" i="18" s="1"/>
  <c r="AO78" i="18" s="1"/>
  <c r="R78" i="18"/>
  <c r="Q78" i="18"/>
  <c r="P78" i="18"/>
  <c r="AH78" i="18" s="1"/>
  <c r="AV78" i="18" s="1"/>
  <c r="O78" i="18"/>
  <c r="N78" i="18"/>
  <c r="M78" i="18"/>
  <c r="L78" i="18"/>
  <c r="AF78" i="18" s="1"/>
  <c r="AT78" i="18" s="1"/>
  <c r="K78" i="18"/>
  <c r="J78" i="18"/>
  <c r="Z78" i="18" s="1"/>
  <c r="I78" i="18"/>
  <c r="H78" i="18"/>
  <c r="AE78" i="18" s="1"/>
  <c r="AS78" i="18" s="1"/>
  <c r="G78" i="18"/>
  <c r="F78" i="18"/>
  <c r="E78" i="18"/>
  <c r="D78" i="18"/>
  <c r="AL78" i="18" s="1"/>
  <c r="AK77" i="18"/>
  <c r="X77" i="18"/>
  <c r="AD77" i="18" s="1"/>
  <c r="W77" i="18"/>
  <c r="AC77" i="18" s="1"/>
  <c r="AR77" i="18" s="1"/>
  <c r="V77" i="18"/>
  <c r="U77" i="18"/>
  <c r="T77" i="18"/>
  <c r="S77" i="18"/>
  <c r="AA77" i="18" s="1"/>
  <c r="AO77" i="18" s="1"/>
  <c r="R77" i="18"/>
  <c r="Q77" i="18"/>
  <c r="P77" i="18"/>
  <c r="AH77" i="18" s="1"/>
  <c r="AV77" i="18" s="1"/>
  <c r="O77" i="18"/>
  <c r="N77" i="18"/>
  <c r="M77" i="18"/>
  <c r="L77" i="18"/>
  <c r="AF77" i="18" s="1"/>
  <c r="AT77" i="18" s="1"/>
  <c r="K77" i="18"/>
  <c r="J77" i="18"/>
  <c r="Z77" i="18" s="1"/>
  <c r="AN77" i="18" s="1"/>
  <c r="I77" i="18"/>
  <c r="H77" i="18"/>
  <c r="AE77" i="18" s="1"/>
  <c r="AS77" i="18" s="1"/>
  <c r="G77" i="18"/>
  <c r="F77" i="18"/>
  <c r="E77" i="18"/>
  <c r="D77" i="18"/>
  <c r="AL77" i="18" s="1"/>
  <c r="AK76" i="18"/>
  <c r="X76" i="18"/>
  <c r="AD76" i="18" s="1"/>
  <c r="W76" i="18"/>
  <c r="AC76" i="18" s="1"/>
  <c r="AR76" i="18" s="1"/>
  <c r="V76" i="18"/>
  <c r="U76" i="18"/>
  <c r="T76" i="18"/>
  <c r="S76" i="18"/>
  <c r="AA76" i="18" s="1"/>
  <c r="AO76" i="18" s="1"/>
  <c r="R76" i="18"/>
  <c r="Q76" i="18"/>
  <c r="P76" i="18"/>
  <c r="AH76" i="18" s="1"/>
  <c r="AV76" i="18" s="1"/>
  <c r="O76" i="18"/>
  <c r="N76" i="18"/>
  <c r="M76" i="18"/>
  <c r="L76" i="18"/>
  <c r="AF76" i="18" s="1"/>
  <c r="AT76" i="18" s="1"/>
  <c r="K76" i="18"/>
  <c r="J76" i="18"/>
  <c r="Z76" i="18" s="1"/>
  <c r="AN76" i="18" s="1"/>
  <c r="I76" i="18"/>
  <c r="H76" i="18"/>
  <c r="AE76" i="18" s="1"/>
  <c r="AS76" i="18" s="1"/>
  <c r="G76" i="18"/>
  <c r="F76" i="18"/>
  <c r="E76" i="18"/>
  <c r="D76" i="18"/>
  <c r="A76" i="18" s="1"/>
  <c r="AK75" i="18"/>
  <c r="X75" i="18"/>
  <c r="AD75" i="18" s="1"/>
  <c r="W75" i="18"/>
  <c r="AC75" i="18" s="1"/>
  <c r="AR75" i="18" s="1"/>
  <c r="V75" i="18"/>
  <c r="U75" i="18"/>
  <c r="T75" i="18"/>
  <c r="S75" i="18"/>
  <c r="AA75" i="18" s="1"/>
  <c r="AO75" i="18" s="1"/>
  <c r="R75" i="18"/>
  <c r="Q75" i="18"/>
  <c r="P75" i="18"/>
  <c r="AH75" i="18" s="1"/>
  <c r="AV75" i="18" s="1"/>
  <c r="O75" i="18"/>
  <c r="N75" i="18"/>
  <c r="M75" i="18"/>
  <c r="L75" i="18"/>
  <c r="AF75" i="18" s="1"/>
  <c r="AT75" i="18" s="1"/>
  <c r="K75" i="18"/>
  <c r="J75" i="18"/>
  <c r="Z75" i="18" s="1"/>
  <c r="AN75" i="18" s="1"/>
  <c r="I75" i="18"/>
  <c r="H75" i="18"/>
  <c r="AE75" i="18" s="1"/>
  <c r="AS75" i="18" s="1"/>
  <c r="G75" i="18"/>
  <c r="F75" i="18"/>
  <c r="E75" i="18"/>
  <c r="D75" i="18"/>
  <c r="A75" i="18" s="1"/>
  <c r="AK74" i="18"/>
  <c r="X74" i="18"/>
  <c r="AD74" i="18" s="1"/>
  <c r="W74" i="18"/>
  <c r="AC74" i="18" s="1"/>
  <c r="AR74" i="18" s="1"/>
  <c r="V74" i="18"/>
  <c r="U74" i="18"/>
  <c r="T74" i="18"/>
  <c r="S74" i="18"/>
  <c r="AA74" i="18" s="1"/>
  <c r="AO74" i="18" s="1"/>
  <c r="R74" i="18"/>
  <c r="Q74" i="18"/>
  <c r="P74" i="18"/>
  <c r="AH74" i="18" s="1"/>
  <c r="AV74" i="18" s="1"/>
  <c r="O74" i="18"/>
  <c r="N74" i="18"/>
  <c r="M74" i="18"/>
  <c r="L74" i="18"/>
  <c r="AF74" i="18" s="1"/>
  <c r="AT74" i="18" s="1"/>
  <c r="K74" i="18"/>
  <c r="J74" i="18"/>
  <c r="Z74" i="18" s="1"/>
  <c r="AN74" i="18" s="1"/>
  <c r="I74" i="18"/>
  <c r="H74" i="18"/>
  <c r="AE74" i="18" s="1"/>
  <c r="AS74" i="18" s="1"/>
  <c r="G74" i="18"/>
  <c r="F74" i="18"/>
  <c r="E74" i="18"/>
  <c r="D74" i="18"/>
  <c r="AL74" i="18" s="1"/>
  <c r="AK73" i="18"/>
  <c r="X73" i="18"/>
  <c r="AD73" i="18" s="1"/>
  <c r="W73" i="18"/>
  <c r="AC73" i="18" s="1"/>
  <c r="AR73" i="18" s="1"/>
  <c r="V73" i="18"/>
  <c r="U73" i="18"/>
  <c r="T73" i="18"/>
  <c r="S73" i="18"/>
  <c r="AA73" i="18" s="1"/>
  <c r="AO73" i="18" s="1"/>
  <c r="R73" i="18"/>
  <c r="Q73" i="18"/>
  <c r="P73" i="18"/>
  <c r="AH73" i="18" s="1"/>
  <c r="AV73" i="18" s="1"/>
  <c r="O73" i="18"/>
  <c r="N73" i="18"/>
  <c r="M73" i="18"/>
  <c r="L73" i="18"/>
  <c r="AF73" i="18" s="1"/>
  <c r="AT73" i="18" s="1"/>
  <c r="K73" i="18"/>
  <c r="J73" i="18"/>
  <c r="Z73" i="18" s="1"/>
  <c r="I73" i="18"/>
  <c r="H73" i="18"/>
  <c r="AE73" i="18" s="1"/>
  <c r="AS73" i="18" s="1"/>
  <c r="G73" i="18"/>
  <c r="F73" i="18"/>
  <c r="E73" i="18"/>
  <c r="D73" i="18"/>
  <c r="A73" i="18" s="1"/>
  <c r="AK72" i="18"/>
  <c r="X72" i="18"/>
  <c r="AD72" i="18" s="1"/>
  <c r="W72" i="18"/>
  <c r="AC72" i="18" s="1"/>
  <c r="AR72" i="18" s="1"/>
  <c r="V72" i="18"/>
  <c r="U72" i="18"/>
  <c r="T72" i="18"/>
  <c r="S72" i="18"/>
  <c r="AA72" i="18" s="1"/>
  <c r="AO72" i="18" s="1"/>
  <c r="R72" i="18"/>
  <c r="Q72" i="18"/>
  <c r="P72" i="18"/>
  <c r="AH72" i="18" s="1"/>
  <c r="AV72" i="18" s="1"/>
  <c r="O72" i="18"/>
  <c r="N72" i="18"/>
  <c r="M72" i="18"/>
  <c r="L72" i="18"/>
  <c r="AF72" i="18" s="1"/>
  <c r="AT72" i="18" s="1"/>
  <c r="K72" i="18"/>
  <c r="J72" i="18"/>
  <c r="Z72" i="18" s="1"/>
  <c r="AN72" i="18" s="1"/>
  <c r="I72" i="18"/>
  <c r="H72" i="18"/>
  <c r="AE72" i="18" s="1"/>
  <c r="AS72" i="18" s="1"/>
  <c r="G72" i="18"/>
  <c r="F72" i="18"/>
  <c r="E72" i="18"/>
  <c r="D72" i="18"/>
  <c r="AL72" i="18" s="1"/>
  <c r="AK71" i="18"/>
  <c r="X71" i="18"/>
  <c r="AD71" i="18" s="1"/>
  <c r="W71" i="18"/>
  <c r="AC71" i="18" s="1"/>
  <c r="AR71" i="18" s="1"/>
  <c r="V71" i="18"/>
  <c r="U71" i="18"/>
  <c r="T71" i="18"/>
  <c r="S71" i="18"/>
  <c r="AA71" i="18" s="1"/>
  <c r="AO71" i="18" s="1"/>
  <c r="R71" i="18"/>
  <c r="Q71" i="18"/>
  <c r="P71" i="18"/>
  <c r="AH71" i="18" s="1"/>
  <c r="AV71" i="18" s="1"/>
  <c r="O71" i="18"/>
  <c r="N71" i="18"/>
  <c r="M71" i="18"/>
  <c r="AG71" i="18" s="1"/>
  <c r="L71" i="18"/>
  <c r="AF71" i="18" s="1"/>
  <c r="AT71" i="18" s="1"/>
  <c r="K71" i="18"/>
  <c r="J71" i="18"/>
  <c r="Z71" i="18" s="1"/>
  <c r="AN71" i="18" s="1"/>
  <c r="I71" i="18"/>
  <c r="H71" i="18"/>
  <c r="AE71" i="18" s="1"/>
  <c r="AS71" i="18" s="1"/>
  <c r="G71" i="18"/>
  <c r="F71" i="18"/>
  <c r="E71" i="18"/>
  <c r="D71" i="18"/>
  <c r="AL71" i="18" s="1"/>
  <c r="A71" i="18"/>
  <c r="AK70" i="18"/>
  <c r="X70" i="18"/>
  <c r="AD70" i="18" s="1"/>
  <c r="W70" i="18"/>
  <c r="AC70" i="18" s="1"/>
  <c r="AR70" i="18" s="1"/>
  <c r="V70" i="18"/>
  <c r="U70" i="18"/>
  <c r="T70" i="18"/>
  <c r="S70" i="18"/>
  <c r="AA70" i="18" s="1"/>
  <c r="AO70" i="18" s="1"/>
  <c r="R70" i="18"/>
  <c r="Q70" i="18"/>
  <c r="P70" i="18"/>
  <c r="AH70" i="18" s="1"/>
  <c r="AV70" i="18" s="1"/>
  <c r="O70" i="18"/>
  <c r="N70" i="18"/>
  <c r="M70" i="18"/>
  <c r="L70" i="18"/>
  <c r="AF70" i="18" s="1"/>
  <c r="AT70" i="18" s="1"/>
  <c r="K70" i="18"/>
  <c r="J70" i="18"/>
  <c r="Z70" i="18" s="1"/>
  <c r="AN70" i="18" s="1"/>
  <c r="I70" i="18"/>
  <c r="H70" i="18"/>
  <c r="AE70" i="18" s="1"/>
  <c r="AS70" i="18" s="1"/>
  <c r="G70" i="18"/>
  <c r="F70" i="18"/>
  <c r="E70" i="18"/>
  <c r="D70" i="18"/>
  <c r="AL70" i="18" s="1"/>
  <c r="AK69" i="18"/>
  <c r="X69" i="18"/>
  <c r="AD69" i="18" s="1"/>
  <c r="W69" i="18"/>
  <c r="AC69" i="18" s="1"/>
  <c r="AR69" i="18" s="1"/>
  <c r="V69" i="18"/>
  <c r="U69" i="18"/>
  <c r="T69" i="18"/>
  <c r="S69" i="18"/>
  <c r="AA69" i="18" s="1"/>
  <c r="AO69" i="18" s="1"/>
  <c r="R69" i="18"/>
  <c r="Q69" i="18"/>
  <c r="P69" i="18"/>
  <c r="AH69" i="18" s="1"/>
  <c r="AV69" i="18" s="1"/>
  <c r="O69" i="18"/>
  <c r="N69" i="18"/>
  <c r="M69" i="18"/>
  <c r="L69" i="18"/>
  <c r="AF69" i="18" s="1"/>
  <c r="AT69" i="18" s="1"/>
  <c r="K69" i="18"/>
  <c r="J69" i="18"/>
  <c r="Z69" i="18" s="1"/>
  <c r="AN69" i="18" s="1"/>
  <c r="I69" i="18"/>
  <c r="H69" i="18"/>
  <c r="AE69" i="18" s="1"/>
  <c r="AS69" i="18" s="1"/>
  <c r="G69" i="18"/>
  <c r="F69" i="18"/>
  <c r="E69" i="18"/>
  <c r="D69" i="18"/>
  <c r="AL69" i="18" s="1"/>
  <c r="AK68" i="18"/>
  <c r="X68" i="18"/>
  <c r="AD68" i="18" s="1"/>
  <c r="W68" i="18"/>
  <c r="AC68" i="18" s="1"/>
  <c r="AR68" i="18" s="1"/>
  <c r="V68" i="18"/>
  <c r="U68" i="18"/>
  <c r="T68" i="18"/>
  <c r="S68" i="18"/>
  <c r="AA68" i="18" s="1"/>
  <c r="AO68" i="18" s="1"/>
  <c r="R68" i="18"/>
  <c r="Q68" i="18"/>
  <c r="P68" i="18"/>
  <c r="AH68" i="18" s="1"/>
  <c r="AV68" i="18" s="1"/>
  <c r="O68" i="18"/>
  <c r="N68" i="18"/>
  <c r="M68" i="18"/>
  <c r="L68" i="18"/>
  <c r="AF68" i="18" s="1"/>
  <c r="AT68" i="18" s="1"/>
  <c r="K68" i="18"/>
  <c r="J68" i="18"/>
  <c r="Z68" i="18" s="1"/>
  <c r="AN68" i="18" s="1"/>
  <c r="I68" i="18"/>
  <c r="H68" i="18"/>
  <c r="AE68" i="18" s="1"/>
  <c r="AS68" i="18" s="1"/>
  <c r="G68" i="18"/>
  <c r="F68" i="18"/>
  <c r="E68" i="18"/>
  <c r="D68" i="18"/>
  <c r="AL68" i="18" s="1"/>
  <c r="AK67" i="18"/>
  <c r="X67" i="18"/>
  <c r="AD67" i="18" s="1"/>
  <c r="W67" i="18"/>
  <c r="AC67" i="18" s="1"/>
  <c r="AR67" i="18" s="1"/>
  <c r="V67" i="18"/>
  <c r="AB67" i="18" s="1"/>
  <c r="U67" i="18"/>
  <c r="T67" i="18"/>
  <c r="S67" i="18"/>
  <c r="AA67" i="18" s="1"/>
  <c r="AO67" i="18" s="1"/>
  <c r="R67" i="18"/>
  <c r="Q67" i="18"/>
  <c r="P67" i="18"/>
  <c r="AH67" i="18" s="1"/>
  <c r="AV67" i="18" s="1"/>
  <c r="O67" i="18"/>
  <c r="N67" i="18"/>
  <c r="M67" i="18"/>
  <c r="L67" i="18"/>
  <c r="AF67" i="18" s="1"/>
  <c r="AT67" i="18" s="1"/>
  <c r="K67" i="18"/>
  <c r="J67" i="18"/>
  <c r="Z67" i="18" s="1"/>
  <c r="AN67" i="18" s="1"/>
  <c r="I67" i="18"/>
  <c r="H67" i="18"/>
  <c r="AE67" i="18" s="1"/>
  <c r="AS67" i="18" s="1"/>
  <c r="G67" i="18"/>
  <c r="F67" i="18"/>
  <c r="E67" i="18"/>
  <c r="D67" i="18"/>
  <c r="AL67" i="18" s="1"/>
  <c r="AK66" i="18"/>
  <c r="X66" i="18"/>
  <c r="AD66" i="18" s="1"/>
  <c r="W66" i="18"/>
  <c r="AC66" i="18" s="1"/>
  <c r="AR66" i="18" s="1"/>
  <c r="V66" i="18"/>
  <c r="U66" i="18"/>
  <c r="T66" i="18"/>
  <c r="AB66" i="18" s="1"/>
  <c r="S66" i="18"/>
  <c r="AA66" i="18" s="1"/>
  <c r="AO66" i="18" s="1"/>
  <c r="R66" i="18"/>
  <c r="Q66" i="18"/>
  <c r="P66" i="18"/>
  <c r="AH66" i="18" s="1"/>
  <c r="AV66" i="18" s="1"/>
  <c r="O66" i="18"/>
  <c r="N66" i="18"/>
  <c r="M66" i="18"/>
  <c r="L66" i="18"/>
  <c r="AF66" i="18" s="1"/>
  <c r="AT66" i="18" s="1"/>
  <c r="K66" i="18"/>
  <c r="J66" i="18"/>
  <c r="Z66" i="18" s="1"/>
  <c r="AN66" i="18" s="1"/>
  <c r="I66" i="18"/>
  <c r="H66" i="18"/>
  <c r="AE66" i="18" s="1"/>
  <c r="AS66" i="18" s="1"/>
  <c r="G66" i="18"/>
  <c r="F66" i="18"/>
  <c r="E66" i="18"/>
  <c r="D66" i="18"/>
  <c r="AL66" i="18" s="1"/>
  <c r="AK65" i="18"/>
  <c r="X65" i="18"/>
  <c r="AD65" i="18" s="1"/>
  <c r="W65" i="18"/>
  <c r="AC65" i="18" s="1"/>
  <c r="AR65" i="18" s="1"/>
  <c r="V65" i="18"/>
  <c r="U65" i="18"/>
  <c r="T65" i="18"/>
  <c r="S65" i="18"/>
  <c r="AA65" i="18" s="1"/>
  <c r="AO65" i="18" s="1"/>
  <c r="R65" i="18"/>
  <c r="Q65" i="18"/>
  <c r="P65" i="18"/>
  <c r="AH65" i="18" s="1"/>
  <c r="AV65" i="18" s="1"/>
  <c r="O65" i="18"/>
  <c r="N65" i="18"/>
  <c r="M65" i="18"/>
  <c r="L65" i="18"/>
  <c r="AF65" i="18" s="1"/>
  <c r="AT65" i="18" s="1"/>
  <c r="K65" i="18"/>
  <c r="J65" i="18"/>
  <c r="Z65" i="18" s="1"/>
  <c r="AN65" i="18" s="1"/>
  <c r="I65" i="18"/>
  <c r="H65" i="18"/>
  <c r="AE65" i="18" s="1"/>
  <c r="AS65" i="18" s="1"/>
  <c r="G65" i="18"/>
  <c r="F65" i="18"/>
  <c r="E65" i="18"/>
  <c r="D65" i="18"/>
  <c r="AL65" i="18" s="1"/>
  <c r="AK64" i="18"/>
  <c r="X64" i="18"/>
  <c r="AD64" i="18" s="1"/>
  <c r="W64" i="18"/>
  <c r="AC64" i="18" s="1"/>
  <c r="AR64" i="18" s="1"/>
  <c r="V64" i="18"/>
  <c r="U64" i="18"/>
  <c r="T64" i="18"/>
  <c r="S64" i="18"/>
  <c r="AA64" i="18" s="1"/>
  <c r="AO64" i="18" s="1"/>
  <c r="R64" i="18"/>
  <c r="Q64" i="18"/>
  <c r="P64" i="18"/>
  <c r="AH64" i="18" s="1"/>
  <c r="AV64" i="18" s="1"/>
  <c r="O64" i="18"/>
  <c r="N64" i="18"/>
  <c r="M64" i="18"/>
  <c r="L64" i="18"/>
  <c r="AF64" i="18" s="1"/>
  <c r="AT64" i="18" s="1"/>
  <c r="K64" i="18"/>
  <c r="J64" i="18"/>
  <c r="Z64" i="18" s="1"/>
  <c r="AN64" i="18" s="1"/>
  <c r="I64" i="18"/>
  <c r="H64" i="18"/>
  <c r="AE64" i="18" s="1"/>
  <c r="AS64" i="18" s="1"/>
  <c r="G64" i="18"/>
  <c r="F64" i="18"/>
  <c r="E64" i="18"/>
  <c r="D64" i="18"/>
  <c r="A64" i="18" s="1"/>
  <c r="AK63" i="18"/>
  <c r="X63" i="18"/>
  <c r="AD63" i="18" s="1"/>
  <c r="W63" i="18"/>
  <c r="AC63" i="18" s="1"/>
  <c r="AR63" i="18" s="1"/>
  <c r="V63" i="18"/>
  <c r="U63" i="18"/>
  <c r="T63" i="18"/>
  <c r="S63" i="18"/>
  <c r="AA63" i="18" s="1"/>
  <c r="AO63" i="18" s="1"/>
  <c r="R63" i="18"/>
  <c r="Q63" i="18"/>
  <c r="P63" i="18"/>
  <c r="AH63" i="18" s="1"/>
  <c r="AV63" i="18" s="1"/>
  <c r="O63" i="18"/>
  <c r="N63" i="18"/>
  <c r="M63" i="18"/>
  <c r="AG63" i="18" s="1"/>
  <c r="L63" i="18"/>
  <c r="AF63" i="18" s="1"/>
  <c r="AT63" i="18" s="1"/>
  <c r="K63" i="18"/>
  <c r="J63" i="18"/>
  <c r="Z63" i="18" s="1"/>
  <c r="AN63" i="18" s="1"/>
  <c r="I63" i="18"/>
  <c r="H63" i="18"/>
  <c r="AE63" i="18" s="1"/>
  <c r="AS63" i="18" s="1"/>
  <c r="G63" i="18"/>
  <c r="F63" i="18"/>
  <c r="E63" i="18"/>
  <c r="D63" i="18"/>
  <c r="AL63" i="18" s="1"/>
  <c r="AK62" i="18"/>
  <c r="X62" i="18"/>
  <c r="AD62" i="18" s="1"/>
  <c r="W62" i="18"/>
  <c r="AC62" i="18" s="1"/>
  <c r="AR62" i="18" s="1"/>
  <c r="V62" i="18"/>
  <c r="U62" i="18"/>
  <c r="T62" i="18"/>
  <c r="S62" i="18"/>
  <c r="AA62" i="18" s="1"/>
  <c r="AO62" i="18" s="1"/>
  <c r="R62" i="18"/>
  <c r="Q62" i="18"/>
  <c r="P62" i="18"/>
  <c r="AH62" i="18" s="1"/>
  <c r="AV62" i="18" s="1"/>
  <c r="O62" i="18"/>
  <c r="N62" i="18"/>
  <c r="M62" i="18"/>
  <c r="L62" i="18"/>
  <c r="AF62" i="18" s="1"/>
  <c r="AT62" i="18" s="1"/>
  <c r="K62" i="18"/>
  <c r="J62" i="18"/>
  <c r="Z62" i="18" s="1"/>
  <c r="AN62" i="18" s="1"/>
  <c r="I62" i="18"/>
  <c r="H62" i="18"/>
  <c r="AE62" i="18" s="1"/>
  <c r="AS62" i="18" s="1"/>
  <c r="G62" i="18"/>
  <c r="F62" i="18"/>
  <c r="E62" i="18"/>
  <c r="D62" i="18"/>
  <c r="AL62" i="18" s="1"/>
  <c r="AK61" i="18"/>
  <c r="X61" i="18"/>
  <c r="AD61" i="18" s="1"/>
  <c r="W61" i="18"/>
  <c r="AC61" i="18" s="1"/>
  <c r="AR61" i="18" s="1"/>
  <c r="V61" i="18"/>
  <c r="U61" i="18"/>
  <c r="T61" i="18"/>
  <c r="S61" i="18"/>
  <c r="AA61" i="18" s="1"/>
  <c r="AO61" i="18" s="1"/>
  <c r="R61" i="18"/>
  <c r="Q61" i="18"/>
  <c r="P61" i="18"/>
  <c r="AH61" i="18" s="1"/>
  <c r="AV61" i="18" s="1"/>
  <c r="O61" i="18"/>
  <c r="N61" i="18"/>
  <c r="M61" i="18"/>
  <c r="L61" i="18"/>
  <c r="AF61" i="18" s="1"/>
  <c r="AT61" i="18" s="1"/>
  <c r="K61" i="18"/>
  <c r="J61" i="18"/>
  <c r="Z61" i="18" s="1"/>
  <c r="AN61" i="18" s="1"/>
  <c r="I61" i="18"/>
  <c r="H61" i="18"/>
  <c r="AE61" i="18" s="1"/>
  <c r="AS61" i="18" s="1"/>
  <c r="G61" i="18"/>
  <c r="F61" i="18"/>
  <c r="E61" i="18"/>
  <c r="D61" i="18"/>
  <c r="AL61" i="18" s="1"/>
  <c r="AK60" i="18"/>
  <c r="X60" i="18"/>
  <c r="AD60" i="18" s="1"/>
  <c r="W60" i="18"/>
  <c r="AC60" i="18" s="1"/>
  <c r="AR60" i="18" s="1"/>
  <c r="V60" i="18"/>
  <c r="U60" i="18"/>
  <c r="T60" i="18"/>
  <c r="S60" i="18"/>
  <c r="AA60" i="18" s="1"/>
  <c r="AO60" i="18" s="1"/>
  <c r="R60" i="18"/>
  <c r="Q60" i="18"/>
  <c r="P60" i="18"/>
  <c r="AH60" i="18" s="1"/>
  <c r="AV60" i="18" s="1"/>
  <c r="O60" i="18"/>
  <c r="N60" i="18"/>
  <c r="M60" i="18"/>
  <c r="L60" i="18"/>
  <c r="AF60" i="18" s="1"/>
  <c r="AT60" i="18" s="1"/>
  <c r="K60" i="18"/>
  <c r="J60" i="18"/>
  <c r="Z60" i="18" s="1"/>
  <c r="AN60" i="18" s="1"/>
  <c r="I60" i="18"/>
  <c r="H60" i="18"/>
  <c r="AE60" i="18" s="1"/>
  <c r="AS60" i="18" s="1"/>
  <c r="G60" i="18"/>
  <c r="F60" i="18"/>
  <c r="E60" i="18"/>
  <c r="D60" i="18"/>
  <c r="AL60" i="18" s="1"/>
  <c r="AK59" i="18"/>
  <c r="X59" i="18"/>
  <c r="AD59" i="18" s="1"/>
  <c r="W59" i="18"/>
  <c r="AC59" i="18" s="1"/>
  <c r="AR59" i="18" s="1"/>
  <c r="V59" i="18"/>
  <c r="U59" i="18"/>
  <c r="T59" i="18"/>
  <c r="S59" i="18"/>
  <c r="AA59" i="18" s="1"/>
  <c r="AO59" i="18" s="1"/>
  <c r="R59" i="18"/>
  <c r="Q59" i="18"/>
  <c r="P59" i="18"/>
  <c r="AH59" i="18" s="1"/>
  <c r="AV59" i="18" s="1"/>
  <c r="O59" i="18"/>
  <c r="N59" i="18"/>
  <c r="M59" i="18"/>
  <c r="L59" i="18"/>
  <c r="AF59" i="18" s="1"/>
  <c r="AT59" i="18" s="1"/>
  <c r="K59" i="18"/>
  <c r="J59" i="18"/>
  <c r="Z59" i="18" s="1"/>
  <c r="AN59" i="18" s="1"/>
  <c r="I59" i="18"/>
  <c r="H59" i="18"/>
  <c r="AE59" i="18" s="1"/>
  <c r="AS59" i="18" s="1"/>
  <c r="G59" i="18"/>
  <c r="F59" i="18"/>
  <c r="E59" i="18"/>
  <c r="D59" i="18"/>
  <c r="AL59" i="18" s="1"/>
  <c r="AK58" i="18"/>
  <c r="X58" i="18"/>
  <c r="AD58" i="18" s="1"/>
  <c r="W58" i="18"/>
  <c r="AC58" i="18" s="1"/>
  <c r="AR58" i="18" s="1"/>
  <c r="V58" i="18"/>
  <c r="U58" i="18"/>
  <c r="T58" i="18"/>
  <c r="S58" i="18"/>
  <c r="AA58" i="18" s="1"/>
  <c r="AO58" i="18" s="1"/>
  <c r="R58" i="18"/>
  <c r="Q58" i="18"/>
  <c r="P58" i="18"/>
  <c r="AH58" i="18" s="1"/>
  <c r="AV58" i="18" s="1"/>
  <c r="O58" i="18"/>
  <c r="N58" i="18"/>
  <c r="M58" i="18"/>
  <c r="L58" i="18"/>
  <c r="AF58" i="18" s="1"/>
  <c r="AT58" i="18" s="1"/>
  <c r="K58" i="18"/>
  <c r="J58" i="18"/>
  <c r="Z58" i="18" s="1"/>
  <c r="AN58" i="18" s="1"/>
  <c r="I58" i="18"/>
  <c r="H58" i="18"/>
  <c r="AE58" i="18" s="1"/>
  <c r="AS58" i="18" s="1"/>
  <c r="G58" i="18"/>
  <c r="F58" i="18"/>
  <c r="E58" i="18"/>
  <c r="D58" i="18"/>
  <c r="AL58" i="18" s="1"/>
  <c r="AK57" i="18"/>
  <c r="X57" i="18"/>
  <c r="AD57" i="18" s="1"/>
  <c r="W57" i="18"/>
  <c r="AC57" i="18" s="1"/>
  <c r="AR57" i="18" s="1"/>
  <c r="V57" i="18"/>
  <c r="U57" i="18"/>
  <c r="T57" i="18"/>
  <c r="S57" i="18"/>
  <c r="AA57" i="18" s="1"/>
  <c r="AO57" i="18" s="1"/>
  <c r="R57" i="18"/>
  <c r="Q57" i="18"/>
  <c r="P57" i="18"/>
  <c r="AH57" i="18" s="1"/>
  <c r="AV57" i="18" s="1"/>
  <c r="O57" i="18"/>
  <c r="N57" i="18"/>
  <c r="M57" i="18"/>
  <c r="L57" i="18"/>
  <c r="AF57" i="18" s="1"/>
  <c r="AT57" i="18" s="1"/>
  <c r="K57" i="18"/>
  <c r="J57" i="18"/>
  <c r="Z57" i="18" s="1"/>
  <c r="AN57" i="18" s="1"/>
  <c r="I57" i="18"/>
  <c r="H57" i="18"/>
  <c r="AE57" i="18" s="1"/>
  <c r="AS57" i="18" s="1"/>
  <c r="G57" i="18"/>
  <c r="F57" i="18"/>
  <c r="E57" i="18"/>
  <c r="D57" i="18"/>
  <c r="AL57" i="18" s="1"/>
  <c r="AK56" i="18"/>
  <c r="X56" i="18"/>
  <c r="AD56" i="18" s="1"/>
  <c r="W56" i="18"/>
  <c r="AC56" i="18" s="1"/>
  <c r="AR56" i="18" s="1"/>
  <c r="V56" i="18"/>
  <c r="U56" i="18"/>
  <c r="T56" i="18"/>
  <c r="S56" i="18"/>
  <c r="AA56" i="18" s="1"/>
  <c r="AO56" i="18" s="1"/>
  <c r="R56" i="18"/>
  <c r="Q56" i="18"/>
  <c r="P56" i="18"/>
  <c r="AH56" i="18" s="1"/>
  <c r="AV56" i="18" s="1"/>
  <c r="O56" i="18"/>
  <c r="N56" i="18"/>
  <c r="M56" i="18"/>
  <c r="L56" i="18"/>
  <c r="AF56" i="18" s="1"/>
  <c r="AT56" i="18" s="1"/>
  <c r="K56" i="18"/>
  <c r="J56" i="18"/>
  <c r="Z56" i="18" s="1"/>
  <c r="AN56" i="18" s="1"/>
  <c r="I56" i="18"/>
  <c r="H56" i="18"/>
  <c r="AE56" i="18" s="1"/>
  <c r="AS56" i="18" s="1"/>
  <c r="G56" i="18"/>
  <c r="F56" i="18"/>
  <c r="E56" i="18"/>
  <c r="D56" i="18"/>
  <c r="A56" i="18" s="1"/>
  <c r="AK55" i="18"/>
  <c r="X55" i="18"/>
  <c r="AD55" i="18" s="1"/>
  <c r="W55" i="18"/>
  <c r="AC55" i="18" s="1"/>
  <c r="AR55" i="18" s="1"/>
  <c r="V55" i="18"/>
  <c r="U55" i="18"/>
  <c r="T55" i="18"/>
  <c r="S55" i="18"/>
  <c r="AA55" i="18" s="1"/>
  <c r="AO55" i="18" s="1"/>
  <c r="R55" i="18"/>
  <c r="Q55" i="18"/>
  <c r="P55" i="18"/>
  <c r="AH55" i="18" s="1"/>
  <c r="AV55" i="18" s="1"/>
  <c r="O55" i="18"/>
  <c r="N55" i="18"/>
  <c r="M55" i="18"/>
  <c r="L55" i="18"/>
  <c r="AF55" i="18" s="1"/>
  <c r="AT55" i="18" s="1"/>
  <c r="K55" i="18"/>
  <c r="J55" i="18"/>
  <c r="Z55" i="18" s="1"/>
  <c r="AN55" i="18" s="1"/>
  <c r="I55" i="18"/>
  <c r="H55" i="18"/>
  <c r="AE55" i="18" s="1"/>
  <c r="AS55" i="18" s="1"/>
  <c r="G55" i="18"/>
  <c r="F55" i="18"/>
  <c r="E55" i="18"/>
  <c r="D55" i="18"/>
  <c r="A55" i="18" s="1"/>
  <c r="AK54" i="18"/>
  <c r="X54" i="18"/>
  <c r="AD54" i="18" s="1"/>
  <c r="W54" i="18"/>
  <c r="AC54" i="18" s="1"/>
  <c r="AR54" i="18" s="1"/>
  <c r="V54" i="18"/>
  <c r="U54" i="18"/>
  <c r="T54" i="18"/>
  <c r="S54" i="18"/>
  <c r="AA54" i="18" s="1"/>
  <c r="AO54" i="18" s="1"/>
  <c r="R54" i="18"/>
  <c r="Q54" i="18"/>
  <c r="P54" i="18"/>
  <c r="AH54" i="18" s="1"/>
  <c r="AV54" i="18" s="1"/>
  <c r="O54" i="18"/>
  <c r="N54" i="18"/>
  <c r="M54" i="18"/>
  <c r="L54" i="18"/>
  <c r="AF54" i="18" s="1"/>
  <c r="AT54" i="18" s="1"/>
  <c r="K54" i="18"/>
  <c r="J54" i="18"/>
  <c r="Z54" i="18" s="1"/>
  <c r="AN54" i="18" s="1"/>
  <c r="I54" i="18"/>
  <c r="H54" i="18"/>
  <c r="AE54" i="18" s="1"/>
  <c r="AS54" i="18" s="1"/>
  <c r="G54" i="18"/>
  <c r="F54" i="18"/>
  <c r="E54" i="18"/>
  <c r="D54" i="18"/>
  <c r="AL54" i="18" s="1"/>
  <c r="AK53" i="18"/>
  <c r="X53" i="18"/>
  <c r="AD53" i="18" s="1"/>
  <c r="W53" i="18"/>
  <c r="AC53" i="18" s="1"/>
  <c r="AR53" i="18" s="1"/>
  <c r="V53" i="18"/>
  <c r="U53" i="18"/>
  <c r="T53" i="18"/>
  <c r="S53" i="18"/>
  <c r="AA53" i="18" s="1"/>
  <c r="AO53" i="18" s="1"/>
  <c r="R53" i="18"/>
  <c r="Q53" i="18"/>
  <c r="P53" i="18"/>
  <c r="AH53" i="18" s="1"/>
  <c r="AV53" i="18" s="1"/>
  <c r="O53" i="18"/>
  <c r="N53" i="18"/>
  <c r="M53" i="18"/>
  <c r="L53" i="18"/>
  <c r="AF53" i="18" s="1"/>
  <c r="AT53" i="18" s="1"/>
  <c r="K53" i="18"/>
  <c r="J53" i="18"/>
  <c r="Z53" i="18" s="1"/>
  <c r="AN53" i="18" s="1"/>
  <c r="I53" i="18"/>
  <c r="H53" i="18"/>
  <c r="AE53" i="18" s="1"/>
  <c r="AS53" i="18" s="1"/>
  <c r="G53" i="18"/>
  <c r="F53" i="18"/>
  <c r="E53" i="18"/>
  <c r="D53" i="18"/>
  <c r="AK52" i="18"/>
  <c r="X52" i="18"/>
  <c r="AD52" i="18" s="1"/>
  <c r="W52" i="18"/>
  <c r="AC52" i="18" s="1"/>
  <c r="AR52" i="18" s="1"/>
  <c r="V52" i="18"/>
  <c r="U52" i="18"/>
  <c r="T52" i="18"/>
  <c r="S52" i="18"/>
  <c r="AA52" i="18" s="1"/>
  <c r="AO52" i="18" s="1"/>
  <c r="R52" i="18"/>
  <c r="Q52" i="18"/>
  <c r="P52" i="18"/>
  <c r="AH52" i="18" s="1"/>
  <c r="AV52" i="18" s="1"/>
  <c r="O52" i="18"/>
  <c r="N52" i="18"/>
  <c r="M52" i="18"/>
  <c r="L52" i="18"/>
  <c r="AF52" i="18" s="1"/>
  <c r="AT52" i="18" s="1"/>
  <c r="K52" i="18"/>
  <c r="J52" i="18"/>
  <c r="Z52" i="18" s="1"/>
  <c r="AN52" i="18" s="1"/>
  <c r="I52" i="18"/>
  <c r="H52" i="18"/>
  <c r="AE52" i="18" s="1"/>
  <c r="AS52" i="18" s="1"/>
  <c r="G52" i="18"/>
  <c r="F52" i="18"/>
  <c r="E52" i="18"/>
  <c r="D52" i="18"/>
  <c r="AL52" i="18" s="1"/>
  <c r="AK51" i="18"/>
  <c r="X51" i="18"/>
  <c r="AD51" i="18" s="1"/>
  <c r="W51" i="18"/>
  <c r="AC51" i="18" s="1"/>
  <c r="AR51" i="18" s="1"/>
  <c r="V51" i="18"/>
  <c r="U51" i="18"/>
  <c r="T51" i="18"/>
  <c r="S51" i="18"/>
  <c r="AA51" i="18" s="1"/>
  <c r="AO51" i="18" s="1"/>
  <c r="R51" i="18"/>
  <c r="Q51" i="18"/>
  <c r="P51" i="18"/>
  <c r="AH51" i="18" s="1"/>
  <c r="AV51" i="18" s="1"/>
  <c r="O51" i="18"/>
  <c r="N51" i="18"/>
  <c r="M51" i="18"/>
  <c r="L51" i="18"/>
  <c r="AF51" i="18" s="1"/>
  <c r="AT51" i="18" s="1"/>
  <c r="K51" i="18"/>
  <c r="J51" i="18"/>
  <c r="Z51" i="18" s="1"/>
  <c r="AN51" i="18" s="1"/>
  <c r="I51" i="18"/>
  <c r="H51" i="18"/>
  <c r="AE51" i="18" s="1"/>
  <c r="AS51" i="18" s="1"/>
  <c r="G51" i="18"/>
  <c r="F51" i="18"/>
  <c r="E51" i="18"/>
  <c r="D51" i="18"/>
  <c r="AL51" i="18" s="1"/>
  <c r="AK50" i="18"/>
  <c r="X50" i="18"/>
  <c r="AD50" i="18" s="1"/>
  <c r="W50" i="18"/>
  <c r="AC50" i="18" s="1"/>
  <c r="AR50" i="18" s="1"/>
  <c r="V50" i="18"/>
  <c r="U50" i="18"/>
  <c r="T50" i="18"/>
  <c r="AB50" i="18" s="1"/>
  <c r="S50" i="18"/>
  <c r="AA50" i="18" s="1"/>
  <c r="AO50" i="18" s="1"/>
  <c r="R50" i="18"/>
  <c r="Q50" i="18"/>
  <c r="P50" i="18"/>
  <c r="AH50" i="18" s="1"/>
  <c r="AV50" i="18" s="1"/>
  <c r="O50" i="18"/>
  <c r="N50" i="18"/>
  <c r="M50" i="18"/>
  <c r="L50" i="18"/>
  <c r="AF50" i="18" s="1"/>
  <c r="AT50" i="18" s="1"/>
  <c r="K50" i="18"/>
  <c r="J50" i="18"/>
  <c r="Z50" i="18" s="1"/>
  <c r="AN50" i="18" s="1"/>
  <c r="I50" i="18"/>
  <c r="H50" i="18"/>
  <c r="AE50" i="18" s="1"/>
  <c r="AS50" i="18" s="1"/>
  <c r="G50" i="18"/>
  <c r="F50" i="18"/>
  <c r="E50" i="18"/>
  <c r="D50" i="18"/>
  <c r="AL50" i="18" s="1"/>
  <c r="AK49" i="18"/>
  <c r="X49" i="18"/>
  <c r="AD49" i="18" s="1"/>
  <c r="W49" i="18"/>
  <c r="AC49" i="18" s="1"/>
  <c r="AR49" i="18" s="1"/>
  <c r="V49" i="18"/>
  <c r="U49" i="18"/>
  <c r="T49" i="18"/>
  <c r="S49" i="18"/>
  <c r="AA49" i="18" s="1"/>
  <c r="AO49" i="18" s="1"/>
  <c r="R49" i="18"/>
  <c r="Q49" i="18"/>
  <c r="P49" i="18"/>
  <c r="AH49" i="18" s="1"/>
  <c r="AV49" i="18" s="1"/>
  <c r="O49" i="18"/>
  <c r="N49" i="18"/>
  <c r="M49" i="18"/>
  <c r="L49" i="18"/>
  <c r="AF49" i="18" s="1"/>
  <c r="AT49" i="18" s="1"/>
  <c r="K49" i="18"/>
  <c r="J49" i="18"/>
  <c r="Z49" i="18" s="1"/>
  <c r="AN49" i="18" s="1"/>
  <c r="I49" i="18"/>
  <c r="H49" i="18"/>
  <c r="AE49" i="18" s="1"/>
  <c r="AS49" i="18" s="1"/>
  <c r="G49" i="18"/>
  <c r="F49" i="18"/>
  <c r="E49" i="18"/>
  <c r="D49" i="18"/>
  <c r="A49" i="18" s="1"/>
  <c r="AK48" i="18"/>
  <c r="X48" i="18"/>
  <c r="AD48" i="18" s="1"/>
  <c r="W48" i="18"/>
  <c r="AC48" i="18" s="1"/>
  <c r="AR48" i="18" s="1"/>
  <c r="V48" i="18"/>
  <c r="U48" i="18"/>
  <c r="T48" i="18"/>
  <c r="S48" i="18"/>
  <c r="AA48" i="18" s="1"/>
  <c r="AO48" i="18" s="1"/>
  <c r="R48" i="18"/>
  <c r="Q48" i="18"/>
  <c r="P48" i="18"/>
  <c r="AH48" i="18" s="1"/>
  <c r="AV48" i="18" s="1"/>
  <c r="O48" i="18"/>
  <c r="N48" i="18"/>
  <c r="M48" i="18"/>
  <c r="L48" i="18"/>
  <c r="AF48" i="18" s="1"/>
  <c r="AT48" i="18" s="1"/>
  <c r="K48" i="18"/>
  <c r="J48" i="18"/>
  <c r="Z48" i="18" s="1"/>
  <c r="AN48" i="18" s="1"/>
  <c r="AW48" i="18" s="1"/>
  <c r="I48" i="18"/>
  <c r="H48" i="18"/>
  <c r="AE48" i="18" s="1"/>
  <c r="AS48" i="18" s="1"/>
  <c r="G48" i="18"/>
  <c r="F48" i="18"/>
  <c r="E48" i="18"/>
  <c r="D48" i="18"/>
  <c r="AL48" i="18" s="1"/>
  <c r="AK47" i="18"/>
  <c r="X47" i="18"/>
  <c r="AD47" i="18" s="1"/>
  <c r="W47" i="18"/>
  <c r="AC47" i="18" s="1"/>
  <c r="AR47" i="18" s="1"/>
  <c r="V47" i="18"/>
  <c r="U47" i="18"/>
  <c r="T47" i="18"/>
  <c r="S47" i="18"/>
  <c r="AA47" i="18" s="1"/>
  <c r="AO47" i="18" s="1"/>
  <c r="R47" i="18"/>
  <c r="Q47" i="18"/>
  <c r="P47" i="18"/>
  <c r="AH47" i="18" s="1"/>
  <c r="AV47" i="18" s="1"/>
  <c r="O47" i="18"/>
  <c r="N47" i="18"/>
  <c r="M47" i="18"/>
  <c r="L47" i="18"/>
  <c r="AF47" i="18" s="1"/>
  <c r="AT47" i="18" s="1"/>
  <c r="K47" i="18"/>
  <c r="J47" i="18"/>
  <c r="Z47" i="18" s="1"/>
  <c r="AN47" i="18" s="1"/>
  <c r="I47" i="18"/>
  <c r="H47" i="18"/>
  <c r="AE47" i="18" s="1"/>
  <c r="AS47" i="18" s="1"/>
  <c r="G47" i="18"/>
  <c r="F47" i="18"/>
  <c r="E47" i="18"/>
  <c r="D47" i="18"/>
  <c r="A47" i="18" s="1"/>
  <c r="AK46" i="18"/>
  <c r="X46" i="18"/>
  <c r="AD46" i="18" s="1"/>
  <c r="W46" i="18"/>
  <c r="AC46" i="18" s="1"/>
  <c r="AR46" i="18" s="1"/>
  <c r="V46" i="18"/>
  <c r="U46" i="18"/>
  <c r="T46" i="18"/>
  <c r="S46" i="18"/>
  <c r="AA46" i="18" s="1"/>
  <c r="AO46" i="18" s="1"/>
  <c r="R46" i="18"/>
  <c r="Q46" i="18"/>
  <c r="P46" i="18"/>
  <c r="AH46" i="18" s="1"/>
  <c r="AV46" i="18" s="1"/>
  <c r="O46" i="18"/>
  <c r="N46" i="18"/>
  <c r="M46" i="18"/>
  <c r="L46" i="18"/>
  <c r="AF46" i="18" s="1"/>
  <c r="AT46" i="18" s="1"/>
  <c r="K46" i="18"/>
  <c r="J46" i="18"/>
  <c r="Z46" i="18" s="1"/>
  <c r="AN46" i="18" s="1"/>
  <c r="I46" i="18"/>
  <c r="H46" i="18"/>
  <c r="AE46" i="18" s="1"/>
  <c r="AS46" i="18" s="1"/>
  <c r="G46" i="18"/>
  <c r="F46" i="18"/>
  <c r="E46" i="18"/>
  <c r="D46" i="18"/>
  <c r="AL46" i="18" s="1"/>
  <c r="AK45" i="18"/>
  <c r="X45" i="18"/>
  <c r="AD45" i="18" s="1"/>
  <c r="W45" i="18"/>
  <c r="AC45" i="18" s="1"/>
  <c r="AR45" i="18" s="1"/>
  <c r="V45" i="18"/>
  <c r="U45" i="18"/>
  <c r="T45" i="18"/>
  <c r="S45" i="18"/>
  <c r="AA45" i="18" s="1"/>
  <c r="AO45" i="18" s="1"/>
  <c r="R45" i="18"/>
  <c r="Q45" i="18"/>
  <c r="P45" i="18"/>
  <c r="AH45" i="18" s="1"/>
  <c r="AV45" i="18" s="1"/>
  <c r="O45" i="18"/>
  <c r="N45" i="18"/>
  <c r="M45" i="18"/>
  <c r="L45" i="18"/>
  <c r="AF45" i="18" s="1"/>
  <c r="AT45" i="18" s="1"/>
  <c r="K45" i="18"/>
  <c r="J45" i="18"/>
  <c r="Z45" i="18" s="1"/>
  <c r="I45" i="18"/>
  <c r="H45" i="18"/>
  <c r="AE45" i="18" s="1"/>
  <c r="AS45" i="18" s="1"/>
  <c r="G45" i="18"/>
  <c r="F45" i="18"/>
  <c r="E45" i="18"/>
  <c r="D45" i="18"/>
  <c r="AK44" i="18"/>
  <c r="X44" i="18"/>
  <c r="AD44" i="18" s="1"/>
  <c r="W44" i="18"/>
  <c r="AC44" i="18" s="1"/>
  <c r="AR44" i="18" s="1"/>
  <c r="V44" i="18"/>
  <c r="U44" i="18"/>
  <c r="T44" i="18"/>
  <c r="S44" i="18"/>
  <c r="AA44" i="18" s="1"/>
  <c r="AO44" i="18" s="1"/>
  <c r="R44" i="18"/>
  <c r="Q44" i="18"/>
  <c r="P44" i="18"/>
  <c r="AH44" i="18" s="1"/>
  <c r="AV44" i="18" s="1"/>
  <c r="O44" i="18"/>
  <c r="N44" i="18"/>
  <c r="M44" i="18"/>
  <c r="L44" i="18"/>
  <c r="AF44" i="18" s="1"/>
  <c r="AT44" i="18" s="1"/>
  <c r="K44" i="18"/>
  <c r="J44" i="18"/>
  <c r="Z44" i="18" s="1"/>
  <c r="AN44" i="18" s="1"/>
  <c r="I44" i="18"/>
  <c r="H44" i="18"/>
  <c r="AE44" i="18" s="1"/>
  <c r="AS44" i="18" s="1"/>
  <c r="G44" i="18"/>
  <c r="F44" i="18"/>
  <c r="E44" i="18"/>
  <c r="D44" i="18"/>
  <c r="AL44" i="18" s="1"/>
  <c r="AK43" i="18"/>
  <c r="X43" i="18"/>
  <c r="AD43" i="18" s="1"/>
  <c r="W43" i="18"/>
  <c r="AC43" i="18" s="1"/>
  <c r="AR43" i="18" s="1"/>
  <c r="V43" i="18"/>
  <c r="U43" i="18"/>
  <c r="T43" i="18"/>
  <c r="S43" i="18"/>
  <c r="AA43" i="18" s="1"/>
  <c r="AO43" i="18" s="1"/>
  <c r="R43" i="18"/>
  <c r="Q43" i="18"/>
  <c r="P43" i="18"/>
  <c r="AH43" i="18" s="1"/>
  <c r="AV43" i="18" s="1"/>
  <c r="O43" i="18"/>
  <c r="N43" i="18"/>
  <c r="M43" i="18"/>
  <c r="L43" i="18"/>
  <c r="AF43" i="18" s="1"/>
  <c r="AT43" i="18" s="1"/>
  <c r="K43" i="18"/>
  <c r="J43" i="18"/>
  <c r="Z43" i="18" s="1"/>
  <c r="AN43" i="18" s="1"/>
  <c r="I43" i="18"/>
  <c r="H43" i="18"/>
  <c r="AE43" i="18" s="1"/>
  <c r="AS43" i="18" s="1"/>
  <c r="G43" i="18"/>
  <c r="F43" i="18"/>
  <c r="E43" i="18"/>
  <c r="D43" i="18"/>
  <c r="A43" i="18" s="1"/>
  <c r="AK42" i="18"/>
  <c r="X42" i="18"/>
  <c r="AD42" i="18" s="1"/>
  <c r="W42" i="18"/>
  <c r="AC42" i="18" s="1"/>
  <c r="AR42" i="18" s="1"/>
  <c r="V42" i="18"/>
  <c r="U42" i="18"/>
  <c r="T42" i="18"/>
  <c r="S42" i="18"/>
  <c r="AA42" i="18" s="1"/>
  <c r="AO42" i="18" s="1"/>
  <c r="R42" i="18"/>
  <c r="Q42" i="18"/>
  <c r="P42" i="18"/>
  <c r="AH42" i="18" s="1"/>
  <c r="AV42" i="18" s="1"/>
  <c r="O42" i="18"/>
  <c r="N42" i="18"/>
  <c r="M42" i="18"/>
  <c r="L42" i="18"/>
  <c r="AF42" i="18" s="1"/>
  <c r="AT42" i="18" s="1"/>
  <c r="K42" i="18"/>
  <c r="J42" i="18"/>
  <c r="Z42" i="18" s="1"/>
  <c r="AN42" i="18" s="1"/>
  <c r="I42" i="18"/>
  <c r="H42" i="18"/>
  <c r="AE42" i="18" s="1"/>
  <c r="AS42" i="18" s="1"/>
  <c r="G42" i="18"/>
  <c r="F42" i="18"/>
  <c r="E42" i="18"/>
  <c r="D42" i="18"/>
  <c r="AK41" i="18"/>
  <c r="X41" i="18"/>
  <c r="AD41" i="18" s="1"/>
  <c r="W41" i="18"/>
  <c r="AC41" i="18" s="1"/>
  <c r="AR41" i="18" s="1"/>
  <c r="V41" i="18"/>
  <c r="U41" i="18"/>
  <c r="T41" i="18"/>
  <c r="S41" i="18"/>
  <c r="AA41" i="18" s="1"/>
  <c r="AO41" i="18" s="1"/>
  <c r="R41" i="18"/>
  <c r="Q41" i="18"/>
  <c r="P41" i="18"/>
  <c r="AH41" i="18" s="1"/>
  <c r="AV41" i="18" s="1"/>
  <c r="O41" i="18"/>
  <c r="N41" i="18"/>
  <c r="M41" i="18"/>
  <c r="L41" i="18"/>
  <c r="AF41" i="18" s="1"/>
  <c r="AT41" i="18" s="1"/>
  <c r="K41" i="18"/>
  <c r="J41" i="18"/>
  <c r="Z41" i="18" s="1"/>
  <c r="AN41" i="18" s="1"/>
  <c r="I41" i="18"/>
  <c r="H41" i="18"/>
  <c r="AE41" i="18" s="1"/>
  <c r="AS41" i="18" s="1"/>
  <c r="G41" i="18"/>
  <c r="F41" i="18"/>
  <c r="E41" i="18"/>
  <c r="D41" i="18"/>
  <c r="A41" i="18" s="1"/>
  <c r="AK40" i="18"/>
  <c r="X40" i="18"/>
  <c r="AD40" i="18" s="1"/>
  <c r="W40" i="18"/>
  <c r="AC40" i="18" s="1"/>
  <c r="AR40" i="18" s="1"/>
  <c r="V40" i="18"/>
  <c r="U40" i="18"/>
  <c r="T40" i="18"/>
  <c r="S40" i="18"/>
  <c r="AA40" i="18" s="1"/>
  <c r="AO40" i="18" s="1"/>
  <c r="R40" i="18"/>
  <c r="Q40" i="18"/>
  <c r="P40" i="18"/>
  <c r="AH40" i="18" s="1"/>
  <c r="AV40" i="18" s="1"/>
  <c r="O40" i="18"/>
  <c r="N40" i="18"/>
  <c r="M40" i="18"/>
  <c r="L40" i="18"/>
  <c r="AF40" i="18" s="1"/>
  <c r="AT40" i="18" s="1"/>
  <c r="K40" i="18"/>
  <c r="J40" i="18"/>
  <c r="Z40" i="18" s="1"/>
  <c r="AN40" i="18" s="1"/>
  <c r="AW40" i="18" s="1"/>
  <c r="I40" i="18"/>
  <c r="H40" i="18"/>
  <c r="AE40" i="18" s="1"/>
  <c r="AS40" i="18" s="1"/>
  <c r="G40" i="18"/>
  <c r="F40" i="18"/>
  <c r="E40" i="18"/>
  <c r="D40" i="18"/>
  <c r="A40" i="18" s="1"/>
  <c r="AK39" i="18"/>
  <c r="X39" i="18"/>
  <c r="AD39" i="18" s="1"/>
  <c r="W39" i="18"/>
  <c r="AC39" i="18" s="1"/>
  <c r="AR39" i="18" s="1"/>
  <c r="V39" i="18"/>
  <c r="U39" i="18"/>
  <c r="T39" i="18"/>
  <c r="S39" i="18"/>
  <c r="AA39" i="18" s="1"/>
  <c r="AO39" i="18" s="1"/>
  <c r="R39" i="18"/>
  <c r="Q39" i="18"/>
  <c r="P39" i="18"/>
  <c r="AH39" i="18" s="1"/>
  <c r="AV39" i="18" s="1"/>
  <c r="O39" i="18"/>
  <c r="N39" i="18"/>
  <c r="M39" i="18"/>
  <c r="L39" i="18"/>
  <c r="AF39" i="18" s="1"/>
  <c r="AT39" i="18" s="1"/>
  <c r="K39" i="18"/>
  <c r="J39" i="18"/>
  <c r="Z39" i="18" s="1"/>
  <c r="AN39" i="18" s="1"/>
  <c r="I39" i="18"/>
  <c r="H39" i="18"/>
  <c r="AE39" i="18" s="1"/>
  <c r="AS39" i="18" s="1"/>
  <c r="G39" i="18"/>
  <c r="F39" i="18"/>
  <c r="E39" i="18"/>
  <c r="D39" i="18"/>
  <c r="A39" i="18" s="1"/>
  <c r="AK38" i="18"/>
  <c r="X38" i="18"/>
  <c r="AD38" i="18" s="1"/>
  <c r="W38" i="18"/>
  <c r="AC38" i="18" s="1"/>
  <c r="AR38" i="18" s="1"/>
  <c r="V38" i="18"/>
  <c r="U38" i="18"/>
  <c r="T38" i="18"/>
  <c r="S38" i="18"/>
  <c r="AA38" i="18" s="1"/>
  <c r="AO38" i="18" s="1"/>
  <c r="R38" i="18"/>
  <c r="Q38" i="18"/>
  <c r="P38" i="18"/>
  <c r="AH38" i="18" s="1"/>
  <c r="AV38" i="18" s="1"/>
  <c r="O38" i="18"/>
  <c r="N38" i="18"/>
  <c r="M38" i="18"/>
  <c r="L38" i="18"/>
  <c r="AF38" i="18" s="1"/>
  <c r="AT38" i="18" s="1"/>
  <c r="K38" i="18"/>
  <c r="J38" i="18"/>
  <c r="Z38" i="18" s="1"/>
  <c r="I38" i="18"/>
  <c r="H38" i="18"/>
  <c r="AE38" i="18" s="1"/>
  <c r="AS38" i="18" s="1"/>
  <c r="G38" i="18"/>
  <c r="F38" i="18"/>
  <c r="E38" i="18"/>
  <c r="D38" i="18"/>
  <c r="A38" i="18" s="1"/>
  <c r="AK37" i="18"/>
  <c r="X37" i="18"/>
  <c r="AD37" i="18" s="1"/>
  <c r="W37" i="18"/>
  <c r="AC37" i="18" s="1"/>
  <c r="AR37" i="18" s="1"/>
  <c r="V37" i="18"/>
  <c r="U37" i="18"/>
  <c r="T37" i="18"/>
  <c r="S37" i="18"/>
  <c r="AA37" i="18" s="1"/>
  <c r="AO37" i="18" s="1"/>
  <c r="R37" i="18"/>
  <c r="Q37" i="18"/>
  <c r="P37" i="18"/>
  <c r="AH37" i="18" s="1"/>
  <c r="AV37" i="18" s="1"/>
  <c r="O37" i="18"/>
  <c r="N37" i="18"/>
  <c r="M37" i="18"/>
  <c r="L37" i="18"/>
  <c r="AF37" i="18" s="1"/>
  <c r="AT37" i="18" s="1"/>
  <c r="K37" i="18"/>
  <c r="J37" i="18"/>
  <c r="Z37" i="18" s="1"/>
  <c r="AN37" i="18" s="1"/>
  <c r="I37" i="18"/>
  <c r="H37" i="18"/>
  <c r="AE37" i="18" s="1"/>
  <c r="AS37" i="18" s="1"/>
  <c r="G37" i="18"/>
  <c r="F37" i="18"/>
  <c r="E37" i="18"/>
  <c r="D37" i="18"/>
  <c r="AL37" i="18" s="1"/>
  <c r="AK36" i="18"/>
  <c r="X36" i="18"/>
  <c r="AD36" i="18" s="1"/>
  <c r="W36" i="18"/>
  <c r="AC36" i="18" s="1"/>
  <c r="AR36" i="18" s="1"/>
  <c r="V36" i="18"/>
  <c r="U36" i="18"/>
  <c r="T36" i="18"/>
  <c r="S36" i="18"/>
  <c r="AA36" i="18" s="1"/>
  <c r="AO36" i="18" s="1"/>
  <c r="R36" i="18"/>
  <c r="Q36" i="18"/>
  <c r="P36" i="18"/>
  <c r="AH36" i="18" s="1"/>
  <c r="AV36" i="18" s="1"/>
  <c r="O36" i="18"/>
  <c r="N36" i="18"/>
  <c r="M36" i="18"/>
  <c r="L36" i="18"/>
  <c r="AF36" i="18" s="1"/>
  <c r="AT36" i="18" s="1"/>
  <c r="K36" i="18"/>
  <c r="J36" i="18"/>
  <c r="Z36" i="18" s="1"/>
  <c r="AN36" i="18" s="1"/>
  <c r="I36" i="18"/>
  <c r="H36" i="18"/>
  <c r="AE36" i="18" s="1"/>
  <c r="AS36" i="18" s="1"/>
  <c r="G36" i="18"/>
  <c r="F36" i="18"/>
  <c r="E36" i="18"/>
  <c r="D36" i="18"/>
  <c r="AL36" i="18" s="1"/>
  <c r="AK35" i="18"/>
  <c r="X35" i="18"/>
  <c r="AD35" i="18" s="1"/>
  <c r="W35" i="18"/>
  <c r="AC35" i="18" s="1"/>
  <c r="AR35" i="18" s="1"/>
  <c r="V35" i="18"/>
  <c r="U35" i="18"/>
  <c r="T35" i="18"/>
  <c r="S35" i="18"/>
  <c r="AA35" i="18" s="1"/>
  <c r="AO35" i="18" s="1"/>
  <c r="R35" i="18"/>
  <c r="Q35" i="18"/>
  <c r="P35" i="18"/>
  <c r="AH35" i="18" s="1"/>
  <c r="AV35" i="18" s="1"/>
  <c r="O35" i="18"/>
  <c r="AG35" i="18" s="1"/>
  <c r="N35" i="18"/>
  <c r="M35" i="18"/>
  <c r="L35" i="18"/>
  <c r="AF35" i="18" s="1"/>
  <c r="AT35" i="18" s="1"/>
  <c r="K35" i="18"/>
  <c r="J35" i="18"/>
  <c r="Z35" i="18" s="1"/>
  <c r="AN35" i="18" s="1"/>
  <c r="I35" i="18"/>
  <c r="H35" i="18"/>
  <c r="AE35" i="18" s="1"/>
  <c r="AS35" i="18" s="1"/>
  <c r="G35" i="18"/>
  <c r="F35" i="18"/>
  <c r="E35" i="18"/>
  <c r="D35" i="18"/>
  <c r="A35" i="18" s="1"/>
  <c r="AK34" i="18"/>
  <c r="X34" i="18"/>
  <c r="AD34" i="18" s="1"/>
  <c r="W34" i="18"/>
  <c r="AC34" i="18" s="1"/>
  <c r="AR34" i="18" s="1"/>
  <c r="V34" i="18"/>
  <c r="U34" i="18"/>
  <c r="T34" i="18"/>
  <c r="S34" i="18"/>
  <c r="AA34" i="18" s="1"/>
  <c r="AO34" i="18" s="1"/>
  <c r="R34" i="18"/>
  <c r="Q34" i="18"/>
  <c r="P34" i="18"/>
  <c r="AH34" i="18" s="1"/>
  <c r="AV34" i="18" s="1"/>
  <c r="O34" i="18"/>
  <c r="N34" i="18"/>
  <c r="M34" i="18"/>
  <c r="L34" i="18"/>
  <c r="AF34" i="18" s="1"/>
  <c r="AT34" i="18" s="1"/>
  <c r="K34" i="18"/>
  <c r="J34" i="18"/>
  <c r="Z34" i="18" s="1"/>
  <c r="AN34" i="18" s="1"/>
  <c r="I34" i="18"/>
  <c r="H34" i="18"/>
  <c r="AE34" i="18" s="1"/>
  <c r="AS34" i="18" s="1"/>
  <c r="G34" i="18"/>
  <c r="F34" i="18"/>
  <c r="E34" i="18"/>
  <c r="D34" i="18"/>
  <c r="A34" i="18" s="1"/>
  <c r="AK33" i="18"/>
  <c r="X33" i="18"/>
  <c r="AD33" i="18" s="1"/>
  <c r="W33" i="18"/>
  <c r="AC33" i="18" s="1"/>
  <c r="AR33" i="18" s="1"/>
  <c r="V33" i="18"/>
  <c r="U33" i="18"/>
  <c r="T33" i="18"/>
  <c r="S33" i="18"/>
  <c r="AA33" i="18" s="1"/>
  <c r="AO33" i="18" s="1"/>
  <c r="R33" i="18"/>
  <c r="Q33" i="18"/>
  <c r="P33" i="18"/>
  <c r="AH33" i="18" s="1"/>
  <c r="AV33" i="18" s="1"/>
  <c r="O33" i="18"/>
  <c r="N33" i="18"/>
  <c r="M33" i="18"/>
  <c r="L33" i="18"/>
  <c r="AF33" i="18" s="1"/>
  <c r="AT33" i="18" s="1"/>
  <c r="K33" i="18"/>
  <c r="J33" i="18"/>
  <c r="Z33" i="18" s="1"/>
  <c r="AN33" i="18" s="1"/>
  <c r="I33" i="18"/>
  <c r="H33" i="18"/>
  <c r="AE33" i="18" s="1"/>
  <c r="AS33" i="18" s="1"/>
  <c r="G33" i="18"/>
  <c r="F33" i="18"/>
  <c r="E33" i="18"/>
  <c r="D33" i="18"/>
  <c r="AL33" i="18" s="1"/>
  <c r="AK32" i="18"/>
  <c r="X32" i="18"/>
  <c r="AD32" i="18" s="1"/>
  <c r="W32" i="18"/>
  <c r="AC32" i="18" s="1"/>
  <c r="AR32" i="18" s="1"/>
  <c r="V32" i="18"/>
  <c r="U32" i="18"/>
  <c r="T32" i="18"/>
  <c r="S32" i="18"/>
  <c r="AA32" i="18" s="1"/>
  <c r="AO32" i="18" s="1"/>
  <c r="R32" i="18"/>
  <c r="Q32" i="18"/>
  <c r="P32" i="18"/>
  <c r="AH32" i="18" s="1"/>
  <c r="AV32" i="18" s="1"/>
  <c r="O32" i="18"/>
  <c r="N32" i="18"/>
  <c r="M32" i="18"/>
  <c r="AG32" i="18" s="1"/>
  <c r="L32" i="18"/>
  <c r="AF32" i="18" s="1"/>
  <c r="AT32" i="18" s="1"/>
  <c r="K32" i="18"/>
  <c r="J32" i="18"/>
  <c r="Z32" i="18" s="1"/>
  <c r="I32" i="18"/>
  <c r="H32" i="18"/>
  <c r="AE32" i="18" s="1"/>
  <c r="AS32" i="18" s="1"/>
  <c r="G32" i="18"/>
  <c r="F32" i="18"/>
  <c r="E32" i="18"/>
  <c r="D32" i="18"/>
  <c r="AL32" i="18" s="1"/>
  <c r="AK31" i="18"/>
  <c r="X31" i="18"/>
  <c r="AD31" i="18" s="1"/>
  <c r="W31" i="18"/>
  <c r="AC31" i="18" s="1"/>
  <c r="AR31" i="18" s="1"/>
  <c r="V31" i="18"/>
  <c r="U31" i="18"/>
  <c r="T31" i="18"/>
  <c r="S31" i="18"/>
  <c r="AA31" i="18" s="1"/>
  <c r="AO31" i="18" s="1"/>
  <c r="R31" i="18"/>
  <c r="Q31" i="18"/>
  <c r="P31" i="18"/>
  <c r="AH31" i="18" s="1"/>
  <c r="AV31" i="18" s="1"/>
  <c r="O31" i="18"/>
  <c r="N31" i="18"/>
  <c r="M31" i="18"/>
  <c r="L31" i="18"/>
  <c r="AF31" i="18" s="1"/>
  <c r="AT31" i="18" s="1"/>
  <c r="K31" i="18"/>
  <c r="J31" i="18"/>
  <c r="Z31" i="18" s="1"/>
  <c r="AN31" i="18" s="1"/>
  <c r="I31" i="18"/>
  <c r="H31" i="18"/>
  <c r="AE31" i="18" s="1"/>
  <c r="AS31" i="18" s="1"/>
  <c r="G31" i="18"/>
  <c r="F31" i="18"/>
  <c r="E31" i="18"/>
  <c r="D31" i="18"/>
  <c r="AL31" i="18" s="1"/>
  <c r="AK30" i="18"/>
  <c r="X30" i="18"/>
  <c r="AD30" i="18" s="1"/>
  <c r="W30" i="18"/>
  <c r="AC30" i="18" s="1"/>
  <c r="AR30" i="18" s="1"/>
  <c r="V30" i="18"/>
  <c r="U30" i="18"/>
  <c r="T30" i="18"/>
  <c r="S30" i="18"/>
  <c r="AA30" i="18" s="1"/>
  <c r="AO30" i="18" s="1"/>
  <c r="R30" i="18"/>
  <c r="Q30" i="18"/>
  <c r="P30" i="18"/>
  <c r="AH30" i="18" s="1"/>
  <c r="AV30" i="18" s="1"/>
  <c r="O30" i="18"/>
  <c r="N30" i="18"/>
  <c r="M30" i="18"/>
  <c r="L30" i="18"/>
  <c r="AF30" i="18" s="1"/>
  <c r="AT30" i="18" s="1"/>
  <c r="K30" i="18"/>
  <c r="J30" i="18"/>
  <c r="Z30" i="18" s="1"/>
  <c r="AN30" i="18" s="1"/>
  <c r="I30" i="18"/>
  <c r="H30" i="18"/>
  <c r="AE30" i="18" s="1"/>
  <c r="AS30" i="18" s="1"/>
  <c r="G30" i="18"/>
  <c r="F30" i="18"/>
  <c r="E30" i="18"/>
  <c r="D30" i="18"/>
  <c r="AL30" i="18" s="1"/>
  <c r="AK29" i="18"/>
  <c r="X29" i="18"/>
  <c r="AD29" i="18" s="1"/>
  <c r="W29" i="18"/>
  <c r="AC29" i="18" s="1"/>
  <c r="AR29" i="18" s="1"/>
  <c r="V29" i="18"/>
  <c r="U29" i="18"/>
  <c r="T29" i="18"/>
  <c r="S29" i="18"/>
  <c r="AA29" i="18" s="1"/>
  <c r="AO29" i="18" s="1"/>
  <c r="R29" i="18"/>
  <c r="Q29" i="18"/>
  <c r="P29" i="18"/>
  <c r="AH29" i="18" s="1"/>
  <c r="AV29" i="18" s="1"/>
  <c r="O29" i="18"/>
  <c r="N29" i="18"/>
  <c r="M29" i="18"/>
  <c r="L29" i="18"/>
  <c r="AF29" i="18" s="1"/>
  <c r="AT29" i="18" s="1"/>
  <c r="K29" i="18"/>
  <c r="J29" i="18"/>
  <c r="Z29" i="18" s="1"/>
  <c r="AN29" i="18" s="1"/>
  <c r="I29" i="18"/>
  <c r="H29" i="18"/>
  <c r="AE29" i="18" s="1"/>
  <c r="AS29" i="18" s="1"/>
  <c r="G29" i="18"/>
  <c r="F29" i="18"/>
  <c r="E29" i="18"/>
  <c r="D29" i="18"/>
  <c r="AL29" i="18" s="1"/>
  <c r="AK28" i="18"/>
  <c r="X28" i="18"/>
  <c r="AD28" i="18" s="1"/>
  <c r="W28" i="18"/>
  <c r="AC28" i="18" s="1"/>
  <c r="AR28" i="18" s="1"/>
  <c r="V28" i="18"/>
  <c r="U28" i="18"/>
  <c r="T28" i="18"/>
  <c r="S28" i="18"/>
  <c r="AA28" i="18" s="1"/>
  <c r="AO28" i="18" s="1"/>
  <c r="R28" i="18"/>
  <c r="Q28" i="18"/>
  <c r="P28" i="18"/>
  <c r="AH28" i="18" s="1"/>
  <c r="AV28" i="18" s="1"/>
  <c r="O28" i="18"/>
  <c r="N28" i="18"/>
  <c r="M28" i="18"/>
  <c r="L28" i="18"/>
  <c r="AF28" i="18" s="1"/>
  <c r="AT28" i="18" s="1"/>
  <c r="K28" i="18"/>
  <c r="J28" i="18"/>
  <c r="Z28" i="18" s="1"/>
  <c r="AN28" i="18" s="1"/>
  <c r="I28" i="18"/>
  <c r="H28" i="18"/>
  <c r="AE28" i="18" s="1"/>
  <c r="AS28" i="18" s="1"/>
  <c r="G28" i="18"/>
  <c r="F28" i="18"/>
  <c r="E28" i="18"/>
  <c r="D28" i="18"/>
  <c r="AL28" i="18" s="1"/>
  <c r="AK27" i="18"/>
  <c r="X27" i="18"/>
  <c r="AD27" i="18" s="1"/>
  <c r="W27" i="18"/>
  <c r="AC27" i="18" s="1"/>
  <c r="AR27" i="18" s="1"/>
  <c r="V27" i="18"/>
  <c r="U27" i="18"/>
  <c r="T27" i="18"/>
  <c r="S27" i="18"/>
  <c r="AA27" i="18" s="1"/>
  <c r="AO27" i="18" s="1"/>
  <c r="R27" i="18"/>
  <c r="Q27" i="18"/>
  <c r="P27" i="18"/>
  <c r="AH27" i="18" s="1"/>
  <c r="AV27" i="18" s="1"/>
  <c r="O27" i="18"/>
  <c r="N27" i="18"/>
  <c r="M27" i="18"/>
  <c r="L27" i="18"/>
  <c r="AF27" i="18" s="1"/>
  <c r="AT27" i="18" s="1"/>
  <c r="K27" i="18"/>
  <c r="J27" i="18"/>
  <c r="Z27" i="18" s="1"/>
  <c r="AN27" i="18" s="1"/>
  <c r="I27" i="18"/>
  <c r="H27" i="18"/>
  <c r="AE27" i="18" s="1"/>
  <c r="AS27" i="18" s="1"/>
  <c r="G27" i="18"/>
  <c r="F27" i="18"/>
  <c r="E27" i="18"/>
  <c r="D27" i="18"/>
  <c r="AL27" i="18" s="1"/>
  <c r="AK26" i="18"/>
  <c r="X26" i="18"/>
  <c r="AD26" i="18" s="1"/>
  <c r="W26" i="18"/>
  <c r="AC26" i="18" s="1"/>
  <c r="AR26" i="18" s="1"/>
  <c r="V26" i="18"/>
  <c r="U26" i="18"/>
  <c r="T26" i="18"/>
  <c r="S26" i="18"/>
  <c r="AA26" i="18" s="1"/>
  <c r="AO26" i="18" s="1"/>
  <c r="R26" i="18"/>
  <c r="Q26" i="18"/>
  <c r="P26" i="18"/>
  <c r="AH26" i="18" s="1"/>
  <c r="AV26" i="18" s="1"/>
  <c r="O26" i="18"/>
  <c r="N26" i="18"/>
  <c r="M26" i="18"/>
  <c r="L26" i="18"/>
  <c r="AF26" i="18" s="1"/>
  <c r="AT26" i="18" s="1"/>
  <c r="K26" i="18"/>
  <c r="J26" i="18"/>
  <c r="Z26" i="18" s="1"/>
  <c r="AN26" i="18" s="1"/>
  <c r="I26" i="18"/>
  <c r="H26" i="18"/>
  <c r="AE26" i="18" s="1"/>
  <c r="AS26" i="18" s="1"/>
  <c r="G26" i="18"/>
  <c r="F26" i="18"/>
  <c r="E26" i="18"/>
  <c r="D26" i="18"/>
  <c r="A26" i="18" s="1"/>
  <c r="AK25" i="18"/>
  <c r="X25" i="18"/>
  <c r="AD25" i="18" s="1"/>
  <c r="W25" i="18"/>
  <c r="AC25" i="18" s="1"/>
  <c r="AR25" i="18" s="1"/>
  <c r="V25" i="18"/>
  <c r="U25" i="18"/>
  <c r="T25" i="18"/>
  <c r="S25" i="18"/>
  <c r="AA25" i="18" s="1"/>
  <c r="AO25" i="18" s="1"/>
  <c r="R25" i="18"/>
  <c r="Q25" i="18"/>
  <c r="P25" i="18"/>
  <c r="AH25" i="18" s="1"/>
  <c r="AV25" i="18" s="1"/>
  <c r="O25" i="18"/>
  <c r="N25" i="18"/>
  <c r="M25" i="18"/>
  <c r="L25" i="18"/>
  <c r="AF25" i="18" s="1"/>
  <c r="AT25" i="18" s="1"/>
  <c r="K25" i="18"/>
  <c r="J25" i="18"/>
  <c r="Z25" i="18" s="1"/>
  <c r="I25" i="18"/>
  <c r="H25" i="18"/>
  <c r="AE25" i="18" s="1"/>
  <c r="AS25" i="18" s="1"/>
  <c r="G25" i="18"/>
  <c r="F25" i="18"/>
  <c r="E25" i="18"/>
  <c r="D25" i="18"/>
  <c r="AL25" i="18" s="1"/>
  <c r="AK24" i="18"/>
  <c r="X24" i="18"/>
  <c r="AD24" i="18" s="1"/>
  <c r="W24" i="18"/>
  <c r="AC24" i="18" s="1"/>
  <c r="AR24" i="18" s="1"/>
  <c r="V24" i="18"/>
  <c r="U24" i="18"/>
  <c r="T24" i="18"/>
  <c r="S24" i="18"/>
  <c r="AA24" i="18" s="1"/>
  <c r="AO24" i="18" s="1"/>
  <c r="R24" i="18"/>
  <c r="Q24" i="18"/>
  <c r="P24" i="18"/>
  <c r="AH24" i="18" s="1"/>
  <c r="AV24" i="18" s="1"/>
  <c r="O24" i="18"/>
  <c r="N24" i="18"/>
  <c r="M24" i="18"/>
  <c r="L24" i="18"/>
  <c r="AF24" i="18" s="1"/>
  <c r="AT24" i="18" s="1"/>
  <c r="K24" i="18"/>
  <c r="J24" i="18"/>
  <c r="Z24" i="18" s="1"/>
  <c r="AN24" i="18" s="1"/>
  <c r="I24" i="18"/>
  <c r="H24" i="18"/>
  <c r="AE24" i="18" s="1"/>
  <c r="AS24" i="18" s="1"/>
  <c r="G24" i="18"/>
  <c r="F24" i="18"/>
  <c r="E24" i="18"/>
  <c r="D24" i="18"/>
  <c r="A24" i="18" s="1"/>
  <c r="AK23" i="18"/>
  <c r="X23" i="18"/>
  <c r="AD23" i="18" s="1"/>
  <c r="W23" i="18"/>
  <c r="AC23" i="18" s="1"/>
  <c r="AR23" i="18" s="1"/>
  <c r="V23" i="18"/>
  <c r="U23" i="18"/>
  <c r="T23" i="18"/>
  <c r="S23" i="18"/>
  <c r="AA23" i="18" s="1"/>
  <c r="AO23" i="18" s="1"/>
  <c r="R23" i="18"/>
  <c r="Q23" i="18"/>
  <c r="P23" i="18"/>
  <c r="AH23" i="18" s="1"/>
  <c r="AV23" i="18" s="1"/>
  <c r="O23" i="18"/>
  <c r="N23" i="18"/>
  <c r="M23" i="18"/>
  <c r="L23" i="18"/>
  <c r="AF23" i="18" s="1"/>
  <c r="AT23" i="18" s="1"/>
  <c r="K23" i="18"/>
  <c r="J23" i="18"/>
  <c r="Z23" i="18" s="1"/>
  <c r="AN23" i="18" s="1"/>
  <c r="I23" i="18"/>
  <c r="H23" i="18"/>
  <c r="AE23" i="18" s="1"/>
  <c r="AS23" i="18" s="1"/>
  <c r="G23" i="18"/>
  <c r="F23" i="18"/>
  <c r="E23" i="18"/>
  <c r="D23" i="18"/>
  <c r="AL23" i="18" s="1"/>
  <c r="AK22" i="18"/>
  <c r="X22" i="18"/>
  <c r="AD22" i="18" s="1"/>
  <c r="W22" i="18"/>
  <c r="AC22" i="18" s="1"/>
  <c r="AR22" i="18" s="1"/>
  <c r="V22" i="18"/>
  <c r="U22" i="18"/>
  <c r="T22" i="18"/>
  <c r="AB22" i="18" s="1"/>
  <c r="S22" i="18"/>
  <c r="AA22" i="18" s="1"/>
  <c r="AO22" i="18" s="1"/>
  <c r="R22" i="18"/>
  <c r="Q22" i="18"/>
  <c r="P22" i="18"/>
  <c r="AH22" i="18" s="1"/>
  <c r="AV22" i="18" s="1"/>
  <c r="O22" i="18"/>
  <c r="N22" i="18"/>
  <c r="M22" i="18"/>
  <c r="L22" i="18"/>
  <c r="AF22" i="18" s="1"/>
  <c r="AT22" i="18" s="1"/>
  <c r="K22" i="18"/>
  <c r="J22" i="18"/>
  <c r="Z22" i="18" s="1"/>
  <c r="AN22" i="18" s="1"/>
  <c r="I22" i="18"/>
  <c r="H22" i="18"/>
  <c r="AE22" i="18" s="1"/>
  <c r="AS22" i="18" s="1"/>
  <c r="G22" i="18"/>
  <c r="F22" i="18"/>
  <c r="E22" i="18"/>
  <c r="D22" i="18"/>
  <c r="AL22" i="18" s="1"/>
  <c r="AK21" i="18"/>
  <c r="X21" i="18"/>
  <c r="AD21" i="18" s="1"/>
  <c r="W21" i="18"/>
  <c r="AC21" i="18" s="1"/>
  <c r="AR21" i="18" s="1"/>
  <c r="V21" i="18"/>
  <c r="U21" i="18"/>
  <c r="T21" i="18"/>
  <c r="S21" i="18"/>
  <c r="AA21" i="18" s="1"/>
  <c r="AO21" i="18" s="1"/>
  <c r="R21" i="18"/>
  <c r="Q21" i="18"/>
  <c r="P21" i="18"/>
  <c r="AH21" i="18" s="1"/>
  <c r="AV21" i="18" s="1"/>
  <c r="O21" i="18"/>
  <c r="N21" i="18"/>
  <c r="M21" i="18"/>
  <c r="L21" i="18"/>
  <c r="AF21" i="18" s="1"/>
  <c r="AT21" i="18" s="1"/>
  <c r="K21" i="18"/>
  <c r="J21" i="18"/>
  <c r="Z21" i="18" s="1"/>
  <c r="AN21" i="18" s="1"/>
  <c r="I21" i="18"/>
  <c r="H21" i="18"/>
  <c r="AE21" i="18" s="1"/>
  <c r="AS21" i="18" s="1"/>
  <c r="G21" i="18"/>
  <c r="F21" i="18"/>
  <c r="E21" i="18"/>
  <c r="D21" i="18"/>
  <c r="AL21" i="18" s="1"/>
  <c r="AK20" i="18"/>
  <c r="X20" i="18"/>
  <c r="AD20" i="18" s="1"/>
  <c r="W20" i="18"/>
  <c r="AC20" i="18" s="1"/>
  <c r="AR20" i="18" s="1"/>
  <c r="V20" i="18"/>
  <c r="U20" i="18"/>
  <c r="T20" i="18"/>
  <c r="S20" i="18"/>
  <c r="AA20" i="18" s="1"/>
  <c r="AO20" i="18" s="1"/>
  <c r="R20" i="18"/>
  <c r="Q20" i="18"/>
  <c r="P20" i="18"/>
  <c r="AH20" i="18" s="1"/>
  <c r="AV20" i="18" s="1"/>
  <c r="O20" i="18"/>
  <c r="N20" i="18"/>
  <c r="M20" i="18"/>
  <c r="L20" i="18"/>
  <c r="AF20" i="18" s="1"/>
  <c r="AT20" i="18" s="1"/>
  <c r="K20" i="18"/>
  <c r="J20" i="18"/>
  <c r="Z20" i="18" s="1"/>
  <c r="AN20" i="18" s="1"/>
  <c r="I20" i="18"/>
  <c r="H20" i="18"/>
  <c r="AE20" i="18" s="1"/>
  <c r="AS20" i="18" s="1"/>
  <c r="G20" i="18"/>
  <c r="F20" i="18"/>
  <c r="E20" i="18"/>
  <c r="D20" i="18"/>
  <c r="AL20" i="18" s="1"/>
  <c r="AK19" i="18"/>
  <c r="X19" i="18"/>
  <c r="AD19" i="18" s="1"/>
  <c r="W19" i="18"/>
  <c r="AC19" i="18" s="1"/>
  <c r="AR19" i="18" s="1"/>
  <c r="V19" i="18"/>
  <c r="U19" i="18"/>
  <c r="T19" i="18"/>
  <c r="S19" i="18"/>
  <c r="AA19" i="18" s="1"/>
  <c r="AO19" i="18" s="1"/>
  <c r="R19" i="18"/>
  <c r="Q19" i="18"/>
  <c r="P19" i="18"/>
  <c r="AH19" i="18" s="1"/>
  <c r="AV19" i="18" s="1"/>
  <c r="O19" i="18"/>
  <c r="N19" i="18"/>
  <c r="M19" i="18"/>
  <c r="L19" i="18"/>
  <c r="AF19" i="18" s="1"/>
  <c r="AT19" i="18" s="1"/>
  <c r="K19" i="18"/>
  <c r="J19" i="18"/>
  <c r="Z19" i="18" s="1"/>
  <c r="AN19" i="18" s="1"/>
  <c r="I19" i="18"/>
  <c r="H19" i="18"/>
  <c r="AE19" i="18" s="1"/>
  <c r="AS19" i="18" s="1"/>
  <c r="G19" i="18"/>
  <c r="F19" i="18"/>
  <c r="E19" i="18"/>
  <c r="D19" i="18"/>
  <c r="A19" i="18" s="1"/>
  <c r="AK18" i="18"/>
  <c r="X18" i="18"/>
  <c r="AD18" i="18" s="1"/>
  <c r="W18" i="18"/>
  <c r="AC18" i="18" s="1"/>
  <c r="AR18" i="18" s="1"/>
  <c r="V18" i="18"/>
  <c r="U18" i="18"/>
  <c r="T18" i="18"/>
  <c r="S18" i="18"/>
  <c r="AA18" i="18" s="1"/>
  <c r="AO18" i="18" s="1"/>
  <c r="R18" i="18"/>
  <c r="Q18" i="18"/>
  <c r="P18" i="18"/>
  <c r="AH18" i="18" s="1"/>
  <c r="AV18" i="18" s="1"/>
  <c r="O18" i="18"/>
  <c r="N18" i="18"/>
  <c r="M18" i="18"/>
  <c r="L18" i="18"/>
  <c r="AF18" i="18" s="1"/>
  <c r="AT18" i="18" s="1"/>
  <c r="K18" i="18"/>
  <c r="J18" i="18"/>
  <c r="Z18" i="18" s="1"/>
  <c r="AN18" i="18" s="1"/>
  <c r="I18" i="18"/>
  <c r="H18" i="18"/>
  <c r="AE18" i="18" s="1"/>
  <c r="AS18" i="18" s="1"/>
  <c r="G18" i="18"/>
  <c r="F18" i="18"/>
  <c r="E18" i="18"/>
  <c r="D18" i="18"/>
  <c r="A18" i="18" s="1"/>
  <c r="AK17" i="18"/>
  <c r="X17" i="18"/>
  <c r="AD17" i="18" s="1"/>
  <c r="W17" i="18"/>
  <c r="AC17" i="18" s="1"/>
  <c r="AR17" i="18" s="1"/>
  <c r="V17" i="18"/>
  <c r="U17" i="18"/>
  <c r="T17" i="18"/>
  <c r="S17" i="18"/>
  <c r="AA17" i="18" s="1"/>
  <c r="AO17" i="18" s="1"/>
  <c r="R17" i="18"/>
  <c r="Q17" i="18"/>
  <c r="P17" i="18"/>
  <c r="AH17" i="18" s="1"/>
  <c r="AV17" i="18" s="1"/>
  <c r="O17" i="18"/>
  <c r="N17" i="18"/>
  <c r="M17" i="18"/>
  <c r="L17" i="18"/>
  <c r="AF17" i="18" s="1"/>
  <c r="AT17" i="18" s="1"/>
  <c r="K17" i="18"/>
  <c r="J17" i="18"/>
  <c r="Z17" i="18" s="1"/>
  <c r="AN17" i="18" s="1"/>
  <c r="I17" i="18"/>
  <c r="H17" i="18"/>
  <c r="AE17" i="18" s="1"/>
  <c r="AS17" i="18" s="1"/>
  <c r="G17" i="18"/>
  <c r="F17" i="18"/>
  <c r="E17" i="18"/>
  <c r="D17" i="18"/>
  <c r="AL17" i="18" s="1"/>
  <c r="AK16" i="18"/>
  <c r="X16" i="18"/>
  <c r="AD16" i="18" s="1"/>
  <c r="W16" i="18"/>
  <c r="AC16" i="18" s="1"/>
  <c r="AR16" i="18" s="1"/>
  <c r="V16" i="18"/>
  <c r="U16" i="18"/>
  <c r="T16" i="18"/>
  <c r="S16" i="18"/>
  <c r="AA16" i="18" s="1"/>
  <c r="AO16" i="18" s="1"/>
  <c r="R16" i="18"/>
  <c r="Q16" i="18"/>
  <c r="P16" i="18"/>
  <c r="AH16" i="18" s="1"/>
  <c r="AV16" i="18" s="1"/>
  <c r="O16" i="18"/>
  <c r="N16" i="18"/>
  <c r="M16" i="18"/>
  <c r="L16" i="18"/>
  <c r="AF16" i="18" s="1"/>
  <c r="AT16" i="18" s="1"/>
  <c r="K16" i="18"/>
  <c r="J16" i="18"/>
  <c r="Z16" i="18" s="1"/>
  <c r="AN16" i="18" s="1"/>
  <c r="I16" i="18"/>
  <c r="H16" i="18"/>
  <c r="AE16" i="18" s="1"/>
  <c r="AS16" i="18" s="1"/>
  <c r="G16" i="18"/>
  <c r="F16" i="18"/>
  <c r="E16" i="18"/>
  <c r="D16" i="18"/>
  <c r="A16" i="18" s="1"/>
  <c r="AK15" i="18"/>
  <c r="X15" i="18"/>
  <c r="AD15" i="18" s="1"/>
  <c r="W15" i="18"/>
  <c r="AC15" i="18" s="1"/>
  <c r="AR15" i="18" s="1"/>
  <c r="V15" i="18"/>
  <c r="U15" i="18"/>
  <c r="T15" i="18"/>
  <c r="S15" i="18"/>
  <c r="AA15" i="18" s="1"/>
  <c r="AO15" i="18" s="1"/>
  <c r="R15" i="18"/>
  <c r="Q15" i="18"/>
  <c r="P15" i="18"/>
  <c r="AH15" i="18" s="1"/>
  <c r="AV15" i="18" s="1"/>
  <c r="O15" i="18"/>
  <c r="N15" i="18"/>
  <c r="M15" i="18"/>
  <c r="L15" i="18"/>
  <c r="AF15" i="18" s="1"/>
  <c r="AT15" i="18" s="1"/>
  <c r="K15" i="18"/>
  <c r="J15" i="18"/>
  <c r="Z15" i="18" s="1"/>
  <c r="AN15" i="18" s="1"/>
  <c r="I15" i="18"/>
  <c r="H15" i="18"/>
  <c r="AE15" i="18" s="1"/>
  <c r="AS15" i="18" s="1"/>
  <c r="G15" i="18"/>
  <c r="F15" i="18"/>
  <c r="E15" i="18"/>
  <c r="D15" i="18"/>
  <c r="AL15" i="18" s="1"/>
  <c r="AK14" i="18"/>
  <c r="AC14" i="18"/>
  <c r="AR14" i="18" s="1"/>
  <c r="X14" i="18"/>
  <c r="AD14" i="18" s="1"/>
  <c r="W14" i="18"/>
  <c r="V14" i="18"/>
  <c r="U14" i="18"/>
  <c r="T14" i="18"/>
  <c r="S14" i="18"/>
  <c r="AA14" i="18" s="1"/>
  <c r="AO14" i="18" s="1"/>
  <c r="R14" i="18"/>
  <c r="Q14" i="18"/>
  <c r="P14" i="18"/>
  <c r="AH14" i="18" s="1"/>
  <c r="AV14" i="18" s="1"/>
  <c r="O14" i="18"/>
  <c r="N14" i="18"/>
  <c r="M14" i="18"/>
  <c r="L14" i="18"/>
  <c r="AF14" i="18" s="1"/>
  <c r="AT14" i="18" s="1"/>
  <c r="K14" i="18"/>
  <c r="J14" i="18"/>
  <c r="Z14" i="18" s="1"/>
  <c r="AN14" i="18" s="1"/>
  <c r="I14" i="18"/>
  <c r="H14" i="18"/>
  <c r="AE14" i="18" s="1"/>
  <c r="AS14" i="18" s="1"/>
  <c r="G14" i="18"/>
  <c r="F14" i="18"/>
  <c r="E14" i="18"/>
  <c r="D14" i="18"/>
  <c r="AL14" i="18" s="1"/>
  <c r="AK13" i="18"/>
  <c r="X13" i="18"/>
  <c r="AD13" i="18" s="1"/>
  <c r="W13" i="18"/>
  <c r="AC13" i="18" s="1"/>
  <c r="AR13" i="18" s="1"/>
  <c r="V13" i="18"/>
  <c r="U13" i="18"/>
  <c r="T13" i="18"/>
  <c r="S13" i="18"/>
  <c r="AA13" i="18" s="1"/>
  <c r="AO13" i="18" s="1"/>
  <c r="R13" i="18"/>
  <c r="Q13" i="18"/>
  <c r="P13" i="18"/>
  <c r="AH13" i="18" s="1"/>
  <c r="AV13" i="18" s="1"/>
  <c r="O13" i="18"/>
  <c r="N13" i="18"/>
  <c r="M13" i="18"/>
  <c r="L13" i="18"/>
  <c r="AF13" i="18" s="1"/>
  <c r="AT13" i="18" s="1"/>
  <c r="K13" i="18"/>
  <c r="J13" i="18"/>
  <c r="Z13" i="18" s="1"/>
  <c r="AN13" i="18" s="1"/>
  <c r="I13" i="18"/>
  <c r="H13" i="18"/>
  <c r="AE13" i="18" s="1"/>
  <c r="AS13" i="18" s="1"/>
  <c r="G13" i="18"/>
  <c r="F13" i="18"/>
  <c r="E13" i="18"/>
  <c r="D13" i="18"/>
  <c r="AL13" i="18" s="1"/>
  <c r="AK12" i="18"/>
  <c r="X12" i="18"/>
  <c r="AD12" i="18" s="1"/>
  <c r="W12" i="18"/>
  <c r="AC12" i="18" s="1"/>
  <c r="AR12" i="18" s="1"/>
  <c r="V12" i="18"/>
  <c r="U12" i="18"/>
  <c r="T12" i="18"/>
  <c r="S12" i="18"/>
  <c r="AA12" i="18" s="1"/>
  <c r="AO12" i="18" s="1"/>
  <c r="R12" i="18"/>
  <c r="Q12" i="18"/>
  <c r="P12" i="18"/>
  <c r="AH12" i="18" s="1"/>
  <c r="AV12" i="18" s="1"/>
  <c r="O12" i="18"/>
  <c r="N12" i="18"/>
  <c r="M12" i="18"/>
  <c r="L12" i="18"/>
  <c r="AF12" i="18" s="1"/>
  <c r="AT12" i="18" s="1"/>
  <c r="K12" i="18"/>
  <c r="J12" i="18"/>
  <c r="Z12" i="18" s="1"/>
  <c r="AN12" i="18" s="1"/>
  <c r="I12" i="18"/>
  <c r="H12" i="18"/>
  <c r="AE12" i="18" s="1"/>
  <c r="AS12" i="18" s="1"/>
  <c r="G12" i="18"/>
  <c r="F12" i="18"/>
  <c r="E12" i="18"/>
  <c r="D12" i="18"/>
  <c r="A12" i="18" s="1"/>
  <c r="AK11" i="18"/>
  <c r="X11" i="18"/>
  <c r="AD11" i="18" s="1"/>
  <c r="W11" i="18"/>
  <c r="AC11" i="18" s="1"/>
  <c r="AR11" i="18" s="1"/>
  <c r="V11" i="18"/>
  <c r="U11" i="18"/>
  <c r="T11" i="18"/>
  <c r="S11" i="18"/>
  <c r="AA11" i="18" s="1"/>
  <c r="AO11" i="18" s="1"/>
  <c r="R11" i="18"/>
  <c r="Q11" i="18"/>
  <c r="P11" i="18"/>
  <c r="AH11" i="18" s="1"/>
  <c r="AV11" i="18" s="1"/>
  <c r="O11" i="18"/>
  <c r="AG11" i="18" s="1"/>
  <c r="N11" i="18"/>
  <c r="M11" i="18"/>
  <c r="L11" i="18"/>
  <c r="AF11" i="18" s="1"/>
  <c r="AT11" i="18" s="1"/>
  <c r="K11" i="18"/>
  <c r="J11" i="18"/>
  <c r="Z11" i="18" s="1"/>
  <c r="AN11" i="18" s="1"/>
  <c r="I11" i="18"/>
  <c r="H11" i="18"/>
  <c r="AE11" i="18" s="1"/>
  <c r="AS11" i="18" s="1"/>
  <c r="G11" i="18"/>
  <c r="F11" i="18"/>
  <c r="E11" i="18"/>
  <c r="D11" i="18"/>
  <c r="A11" i="18" s="1"/>
  <c r="AK10" i="18"/>
  <c r="X10" i="18"/>
  <c r="AD10" i="18" s="1"/>
  <c r="W10" i="18"/>
  <c r="AC10" i="18" s="1"/>
  <c r="AR10" i="18" s="1"/>
  <c r="V10" i="18"/>
  <c r="U10" i="18"/>
  <c r="T10" i="18"/>
  <c r="S10" i="18"/>
  <c r="AA10" i="18" s="1"/>
  <c r="AO10" i="18" s="1"/>
  <c r="R10" i="18"/>
  <c r="Q10" i="18"/>
  <c r="P10" i="18"/>
  <c r="AH10" i="18" s="1"/>
  <c r="AV10" i="18" s="1"/>
  <c r="O10" i="18"/>
  <c r="N10" i="18"/>
  <c r="M10" i="18"/>
  <c r="L10" i="18"/>
  <c r="AF10" i="18" s="1"/>
  <c r="AT10" i="18" s="1"/>
  <c r="K10" i="18"/>
  <c r="J10" i="18"/>
  <c r="Z10" i="18" s="1"/>
  <c r="AN10" i="18" s="1"/>
  <c r="I10" i="18"/>
  <c r="H10" i="18"/>
  <c r="AE10" i="18" s="1"/>
  <c r="AS10" i="18" s="1"/>
  <c r="G10" i="18"/>
  <c r="F10" i="18"/>
  <c r="E10" i="18"/>
  <c r="D10" i="18"/>
  <c r="AL10" i="18" s="1"/>
  <c r="A10" i="18"/>
  <c r="AK9" i="18"/>
  <c r="X9" i="18"/>
  <c r="AD9" i="18" s="1"/>
  <c r="W9" i="18"/>
  <c r="AC9" i="18" s="1"/>
  <c r="AR9" i="18" s="1"/>
  <c r="V9" i="18"/>
  <c r="U9" i="18"/>
  <c r="T9" i="18"/>
  <c r="S9" i="18"/>
  <c r="AA9" i="18" s="1"/>
  <c r="AO9" i="18" s="1"/>
  <c r="R9" i="18"/>
  <c r="Q9" i="18"/>
  <c r="P9" i="18"/>
  <c r="AH9" i="18" s="1"/>
  <c r="AV9" i="18" s="1"/>
  <c r="O9" i="18"/>
  <c r="N9" i="18"/>
  <c r="M9" i="18"/>
  <c r="L9" i="18"/>
  <c r="AF9" i="18" s="1"/>
  <c r="AT9" i="18" s="1"/>
  <c r="K9" i="18"/>
  <c r="J9" i="18"/>
  <c r="Z9" i="18" s="1"/>
  <c r="I9" i="18"/>
  <c r="H9" i="18"/>
  <c r="AE9" i="18" s="1"/>
  <c r="AS9" i="18" s="1"/>
  <c r="G9" i="18"/>
  <c r="F9" i="18"/>
  <c r="E9" i="18"/>
  <c r="D9" i="18"/>
  <c r="AL9" i="18" s="1"/>
  <c r="AK8" i="18"/>
  <c r="X8" i="18"/>
  <c r="AD8" i="18" s="1"/>
  <c r="W8" i="18"/>
  <c r="AC8" i="18" s="1"/>
  <c r="AR8" i="18" s="1"/>
  <c r="V8" i="18"/>
  <c r="U8" i="18"/>
  <c r="T8" i="18"/>
  <c r="S8" i="18"/>
  <c r="AA8" i="18" s="1"/>
  <c r="AO8" i="18" s="1"/>
  <c r="R8" i="18"/>
  <c r="Q8" i="18"/>
  <c r="P8" i="18"/>
  <c r="AH8" i="18" s="1"/>
  <c r="AV8" i="18" s="1"/>
  <c r="O8" i="18"/>
  <c r="N8" i="18"/>
  <c r="M8" i="18"/>
  <c r="L8" i="18"/>
  <c r="AF8" i="18" s="1"/>
  <c r="AT8" i="18" s="1"/>
  <c r="K8" i="18"/>
  <c r="J8" i="18"/>
  <c r="Z8" i="18" s="1"/>
  <c r="AN8" i="18" s="1"/>
  <c r="I8" i="18"/>
  <c r="H8" i="18"/>
  <c r="AE8" i="18" s="1"/>
  <c r="AS8" i="18" s="1"/>
  <c r="G8" i="18"/>
  <c r="F8" i="18"/>
  <c r="E8" i="18"/>
  <c r="D8" i="18"/>
  <c r="A8" i="18" s="1"/>
  <c r="AK7" i="18"/>
  <c r="X7" i="18"/>
  <c r="AD7" i="18" s="1"/>
  <c r="W7" i="18"/>
  <c r="AC7" i="18" s="1"/>
  <c r="AR7" i="18" s="1"/>
  <c r="V7" i="18"/>
  <c r="U7" i="18"/>
  <c r="T7" i="18"/>
  <c r="S7" i="18"/>
  <c r="AA7" i="18" s="1"/>
  <c r="AO7" i="18" s="1"/>
  <c r="R7" i="18"/>
  <c r="Q7" i="18"/>
  <c r="P7" i="18"/>
  <c r="AH7" i="18" s="1"/>
  <c r="AV7" i="18" s="1"/>
  <c r="O7" i="18"/>
  <c r="N7" i="18"/>
  <c r="M7" i="18"/>
  <c r="L7" i="18"/>
  <c r="AF7" i="18" s="1"/>
  <c r="AT7" i="18" s="1"/>
  <c r="K7" i="18"/>
  <c r="J7" i="18"/>
  <c r="Z7" i="18" s="1"/>
  <c r="AN7" i="18" s="1"/>
  <c r="I7" i="18"/>
  <c r="H7" i="18"/>
  <c r="AE7" i="18" s="1"/>
  <c r="AS7" i="18" s="1"/>
  <c r="G7" i="18"/>
  <c r="F7" i="18"/>
  <c r="E7" i="18"/>
  <c r="D7" i="18"/>
  <c r="A7" i="18" s="1"/>
  <c r="AK6" i="18"/>
  <c r="X6" i="18"/>
  <c r="AD6" i="18" s="1"/>
  <c r="W6" i="18"/>
  <c r="AC6" i="18" s="1"/>
  <c r="AR6" i="18" s="1"/>
  <c r="V6" i="18"/>
  <c r="U6" i="18"/>
  <c r="T6" i="18"/>
  <c r="S6" i="18"/>
  <c r="AA6" i="18" s="1"/>
  <c r="AO6" i="18" s="1"/>
  <c r="R6" i="18"/>
  <c r="Q6" i="18"/>
  <c r="P6" i="18"/>
  <c r="AH6" i="18" s="1"/>
  <c r="AV6" i="18" s="1"/>
  <c r="O6" i="18"/>
  <c r="N6" i="18"/>
  <c r="M6" i="18"/>
  <c r="L6" i="18"/>
  <c r="AF6" i="18" s="1"/>
  <c r="AT6" i="18" s="1"/>
  <c r="K6" i="18"/>
  <c r="J6" i="18"/>
  <c r="Z6" i="18" s="1"/>
  <c r="AN6" i="18" s="1"/>
  <c r="I6" i="18"/>
  <c r="H6" i="18"/>
  <c r="AE6" i="18" s="1"/>
  <c r="AS6" i="18" s="1"/>
  <c r="G6" i="18"/>
  <c r="F6" i="18"/>
  <c r="E6" i="18"/>
  <c r="D6" i="18"/>
  <c r="AL6" i="18" s="1"/>
  <c r="AK5" i="18"/>
  <c r="X5" i="18"/>
  <c r="AD5" i="18" s="1"/>
  <c r="W5" i="18"/>
  <c r="AC5" i="18" s="1"/>
  <c r="AR5" i="18" s="1"/>
  <c r="V5" i="18"/>
  <c r="U5" i="18"/>
  <c r="T5" i="18"/>
  <c r="S5" i="18"/>
  <c r="AA5" i="18" s="1"/>
  <c r="AO5" i="18" s="1"/>
  <c r="R5" i="18"/>
  <c r="Q5" i="18"/>
  <c r="P5" i="18"/>
  <c r="AH5" i="18" s="1"/>
  <c r="AV5" i="18" s="1"/>
  <c r="O5" i="18"/>
  <c r="N5" i="18"/>
  <c r="M5" i="18"/>
  <c r="L5" i="18"/>
  <c r="AF5" i="18" s="1"/>
  <c r="AT5" i="18" s="1"/>
  <c r="K5" i="18"/>
  <c r="J5" i="18"/>
  <c r="Z5" i="18" s="1"/>
  <c r="AN5" i="18" s="1"/>
  <c r="I5" i="18"/>
  <c r="H5" i="18"/>
  <c r="AE5" i="18" s="1"/>
  <c r="AS5" i="18" s="1"/>
  <c r="G5" i="18"/>
  <c r="F5" i="18"/>
  <c r="E5" i="18"/>
  <c r="D5" i="18"/>
  <c r="A5" i="18" s="1"/>
  <c r="AK4" i="18"/>
  <c r="X4" i="18"/>
  <c r="AD4" i="18" s="1"/>
  <c r="W4" i="18"/>
  <c r="AC4" i="18" s="1"/>
  <c r="AR4" i="18" s="1"/>
  <c r="V4" i="18"/>
  <c r="U4" i="18"/>
  <c r="T4" i="18"/>
  <c r="S4" i="18"/>
  <c r="AA4" i="18" s="1"/>
  <c r="AO4" i="18" s="1"/>
  <c r="R4" i="18"/>
  <c r="Q4" i="18"/>
  <c r="P4" i="18"/>
  <c r="AH4" i="18" s="1"/>
  <c r="AV4" i="18" s="1"/>
  <c r="O4" i="18"/>
  <c r="N4" i="18"/>
  <c r="M4" i="18"/>
  <c r="L4" i="18"/>
  <c r="AF4" i="18" s="1"/>
  <c r="AT4" i="18" s="1"/>
  <c r="K4" i="18"/>
  <c r="J4" i="18"/>
  <c r="Z4" i="18" s="1"/>
  <c r="AN4" i="18" s="1"/>
  <c r="I4" i="18"/>
  <c r="H4" i="18"/>
  <c r="AE4" i="18" s="1"/>
  <c r="AS4" i="18" s="1"/>
  <c r="G4" i="18"/>
  <c r="F4" i="18"/>
  <c r="E4" i="18"/>
  <c r="D4" i="18"/>
  <c r="AL4" i="18" s="1"/>
  <c r="AK3" i="18"/>
  <c r="X3" i="18"/>
  <c r="AD3" i="18" s="1"/>
  <c r="W3" i="18"/>
  <c r="AC3" i="18" s="1"/>
  <c r="AR3" i="18" s="1"/>
  <c r="V3" i="18"/>
  <c r="U3" i="18"/>
  <c r="T3" i="18"/>
  <c r="S3" i="18"/>
  <c r="AA3" i="18" s="1"/>
  <c r="AO3" i="18" s="1"/>
  <c r="R3" i="18"/>
  <c r="Q3" i="18"/>
  <c r="P3" i="18"/>
  <c r="AH3" i="18" s="1"/>
  <c r="AV3" i="18" s="1"/>
  <c r="O3" i="18"/>
  <c r="N3" i="18"/>
  <c r="M3" i="18"/>
  <c r="L3" i="18"/>
  <c r="AF3" i="18" s="1"/>
  <c r="AT3" i="18" s="1"/>
  <c r="K3" i="18"/>
  <c r="J3" i="18"/>
  <c r="Z3" i="18" s="1"/>
  <c r="AN3" i="18" s="1"/>
  <c r="I3" i="18"/>
  <c r="H3" i="18"/>
  <c r="AE3" i="18" s="1"/>
  <c r="AS3" i="18" s="1"/>
  <c r="G3" i="18"/>
  <c r="F3" i="18"/>
  <c r="E3" i="18"/>
  <c r="D3" i="18"/>
  <c r="AL3" i="18" s="1"/>
  <c r="AK2" i="18"/>
  <c r="X2" i="18"/>
  <c r="AD2" i="18" s="1"/>
  <c r="W2" i="18"/>
  <c r="AC2" i="18" s="1"/>
  <c r="AR2" i="18" s="1"/>
  <c r="V2" i="18"/>
  <c r="U2" i="18"/>
  <c r="T2" i="18"/>
  <c r="S2" i="18"/>
  <c r="AA2" i="18" s="1"/>
  <c r="AO2" i="18" s="1"/>
  <c r="R2" i="18"/>
  <c r="Q2" i="18"/>
  <c r="P2" i="18"/>
  <c r="AH2" i="18" s="1"/>
  <c r="AV2" i="18" s="1"/>
  <c r="O2" i="18"/>
  <c r="N2" i="18"/>
  <c r="M2" i="18"/>
  <c r="L2" i="18"/>
  <c r="AF2" i="18" s="1"/>
  <c r="AT2" i="18" s="1"/>
  <c r="K2" i="18"/>
  <c r="J2" i="18"/>
  <c r="Z2" i="18" s="1"/>
  <c r="AN2" i="18" s="1"/>
  <c r="I2" i="18"/>
  <c r="H2" i="18"/>
  <c r="AE2" i="18" s="1"/>
  <c r="AS2" i="18" s="1"/>
  <c r="G2" i="18"/>
  <c r="F2" i="18"/>
  <c r="E2" i="18"/>
  <c r="D2" i="18"/>
  <c r="AL2" i="18" s="1"/>
  <c r="AV1" i="18"/>
  <c r="AT1" i="18"/>
  <c r="AS1" i="18"/>
  <c r="AR1" i="18"/>
  <c r="AO1" i="18"/>
  <c r="AN1" i="18"/>
  <c r="AM1" i="18"/>
  <c r="AK1" i="18"/>
  <c r="X1" i="18"/>
  <c r="W1" i="18"/>
  <c r="V1" i="18"/>
  <c r="U1" i="18"/>
  <c r="T1" i="18"/>
  <c r="S1" i="18"/>
  <c r="R1" i="18"/>
  <c r="Q1" i="18"/>
  <c r="P1" i="18"/>
  <c r="O1" i="18"/>
  <c r="N1" i="18"/>
  <c r="M1" i="18"/>
  <c r="L1" i="18"/>
  <c r="K1" i="18"/>
  <c r="J1" i="18"/>
  <c r="I1" i="18"/>
  <c r="H1" i="18"/>
  <c r="G1" i="18"/>
  <c r="F1" i="18"/>
  <c r="E1" i="18"/>
  <c r="D1" i="18"/>
  <c r="AL1" i="18" s="1"/>
  <c r="AB158" i="18" l="1"/>
  <c r="AP160" i="18"/>
  <c r="AB140" i="18"/>
  <c r="AY164" i="18"/>
  <c r="AB219" i="18"/>
  <c r="AB61" i="18"/>
  <c r="A98" i="18"/>
  <c r="AB193" i="18"/>
  <c r="AG257" i="18"/>
  <c r="A175" i="18"/>
  <c r="AB14" i="18"/>
  <c r="AB101" i="18"/>
  <c r="A246" i="18"/>
  <c r="AW140" i="18"/>
  <c r="AB191" i="18"/>
  <c r="AZ19" i="18"/>
  <c r="AB30" i="18"/>
  <c r="BB155" i="18"/>
  <c r="A207" i="18"/>
  <c r="AB160" i="18"/>
  <c r="AB257" i="18"/>
  <c r="BB238" i="18"/>
  <c r="AP62" i="18"/>
  <c r="AB68" i="18"/>
  <c r="AY118" i="18"/>
  <c r="AW75" i="18"/>
  <c r="AB150" i="18"/>
  <c r="AG8" i="18"/>
  <c r="AG47" i="18"/>
  <c r="AB7" i="18"/>
  <c r="A126" i="18"/>
  <c r="A188" i="18"/>
  <c r="AZ136" i="18"/>
  <c r="AP22" i="18"/>
  <c r="AB49" i="18"/>
  <c r="AY145" i="18"/>
  <c r="AZ175" i="18"/>
  <c r="Y193" i="18"/>
  <c r="AM193" i="18" s="1"/>
  <c r="AG231" i="18"/>
  <c r="AY232" i="18"/>
  <c r="AP17" i="18"/>
  <c r="AB95" i="18"/>
  <c r="AQ95" i="18" s="1"/>
  <c r="AX95" i="18" s="1"/>
  <c r="AG96" i="18"/>
  <c r="AB142" i="18"/>
  <c r="AG164" i="18"/>
  <c r="AB178" i="18"/>
  <c r="AG189" i="18"/>
  <c r="AU189" i="18" s="1"/>
  <c r="BA189" i="18" s="1"/>
  <c r="AB248" i="18"/>
  <c r="Y61" i="18"/>
  <c r="AM61" i="18" s="1"/>
  <c r="AP95" i="18"/>
  <c r="AB153" i="18"/>
  <c r="BB157" i="18"/>
  <c r="AW7" i="18"/>
  <c r="AG102" i="18"/>
  <c r="AU102" i="18" s="1"/>
  <c r="BA102" i="18" s="1"/>
  <c r="AG157" i="18"/>
  <c r="A169" i="18"/>
  <c r="AB3" i="18"/>
  <c r="AP80" i="18"/>
  <c r="AG92" i="18"/>
  <c r="A164" i="18"/>
  <c r="AG180" i="18"/>
  <c r="AB169" i="18"/>
  <c r="AP47" i="18"/>
  <c r="AB76" i="18"/>
  <c r="A94" i="18"/>
  <c r="AB112" i="18"/>
  <c r="AG67" i="18"/>
  <c r="A89" i="18"/>
  <c r="A107" i="18"/>
  <c r="AY107" i="18"/>
  <c r="AG108" i="18"/>
  <c r="AB133" i="18"/>
  <c r="AB141" i="18"/>
  <c r="AG235" i="18"/>
  <c r="AU235" i="18" s="1"/>
  <c r="BA235" i="18" s="1"/>
  <c r="AG253" i="18"/>
  <c r="AP11" i="18"/>
  <c r="AW21" i="18"/>
  <c r="A22" i="18"/>
  <c r="AB128" i="18"/>
  <c r="AQ128" i="18" s="1"/>
  <c r="AX128" i="18" s="1"/>
  <c r="AB170" i="18"/>
  <c r="AB255" i="18"/>
  <c r="AY5" i="18"/>
  <c r="A17" i="18"/>
  <c r="AG19" i="18"/>
  <c r="AY68" i="18"/>
  <c r="AL83" i="18"/>
  <c r="A172" i="18"/>
  <c r="AZ246" i="18"/>
  <c r="A28" i="18"/>
  <c r="AY128" i="18"/>
  <c r="AB238" i="18"/>
  <c r="AG5" i="18"/>
  <c r="AB12" i="18"/>
  <c r="AW118" i="18"/>
  <c r="A119" i="18"/>
  <c r="AB200" i="18"/>
  <c r="AB209" i="18"/>
  <c r="AB228" i="18"/>
  <c r="AG233" i="18"/>
  <c r="AB242" i="18"/>
  <c r="BB253" i="18"/>
  <c r="A20" i="18"/>
  <c r="AG21" i="18"/>
  <c r="AG28" i="18"/>
  <c r="AP51" i="18"/>
  <c r="AB129" i="18"/>
  <c r="AP134" i="18"/>
  <c r="AB189" i="18"/>
  <c r="AG195" i="18"/>
  <c r="AU195" i="18" s="1"/>
  <c r="BA195" i="18" s="1"/>
  <c r="AG199" i="18"/>
  <c r="AU199" i="18" s="1"/>
  <c r="BA199" i="18" s="1"/>
  <c r="AG200" i="18"/>
  <c r="AU200" i="18" s="1"/>
  <c r="BA200" i="18" s="1"/>
  <c r="AG203" i="18"/>
  <c r="AU203" i="18" s="1"/>
  <c r="BA203" i="18" s="1"/>
  <c r="AP216" i="18"/>
  <c r="AB218" i="18"/>
  <c r="AB8" i="18"/>
  <c r="AP116" i="18"/>
  <c r="AG123" i="18"/>
  <c r="AB127" i="18"/>
  <c r="AW157" i="18"/>
  <c r="AG159" i="18"/>
  <c r="AU159" i="18" s="1"/>
  <c r="BA159" i="18" s="1"/>
  <c r="AG227" i="18"/>
  <c r="AU227" i="18" s="1"/>
  <c r="BA227" i="18" s="1"/>
  <c r="AB252" i="18"/>
  <c r="A25" i="18"/>
  <c r="BB26" i="18"/>
  <c r="AB139" i="18"/>
  <c r="BB174" i="18"/>
  <c r="AP177" i="18"/>
  <c r="AG223" i="18"/>
  <c r="AU223" i="18" s="1"/>
  <c r="BA223" i="18" s="1"/>
  <c r="A251" i="18"/>
  <c r="BB10" i="18"/>
  <c r="AB39" i="18"/>
  <c r="AY65" i="18"/>
  <c r="AG214" i="18"/>
  <c r="AB2" i="18"/>
  <c r="AB52" i="18"/>
  <c r="AP63" i="18"/>
  <c r="AY82" i="18"/>
  <c r="AG93" i="18"/>
  <c r="AU93" i="18" s="1"/>
  <c r="BA93" i="18" s="1"/>
  <c r="AB134" i="18"/>
  <c r="AW150" i="18"/>
  <c r="AG152" i="18"/>
  <c r="A205" i="18"/>
  <c r="AY208" i="18"/>
  <c r="BB218" i="18"/>
  <c r="AG225" i="18"/>
  <c r="AP227" i="18"/>
  <c r="AP237" i="18"/>
  <c r="AB249" i="18"/>
  <c r="AG251" i="18"/>
  <c r="Y4" i="18"/>
  <c r="AM4" i="18" s="1"/>
  <c r="AG12" i="18"/>
  <c r="Y41" i="18"/>
  <c r="AM41" i="18" s="1"/>
  <c r="AG52" i="18"/>
  <c r="AU52" i="18" s="1"/>
  <c r="BA52" i="18" s="1"/>
  <c r="Y53" i="18"/>
  <c r="AM53" i="18" s="1"/>
  <c r="AW71" i="18"/>
  <c r="AB92" i="18"/>
  <c r="Y101" i="18"/>
  <c r="AM101" i="18" s="1"/>
  <c r="AW110" i="18"/>
  <c r="AP161" i="18"/>
  <c r="A191" i="18"/>
  <c r="AG192" i="18"/>
  <c r="AG212" i="18"/>
  <c r="AG238" i="18"/>
  <c r="AG10" i="18"/>
  <c r="A44" i="18"/>
  <c r="Y52" i="18"/>
  <c r="AM52" i="18" s="1"/>
  <c r="AB63" i="18"/>
  <c r="A70" i="18"/>
  <c r="A72" i="18"/>
  <c r="AG82" i="18"/>
  <c r="AG112" i="18"/>
  <c r="AG181" i="18"/>
  <c r="AB198" i="18"/>
  <c r="AP200" i="18"/>
  <c r="AQ200" i="18" s="1"/>
  <c r="AX200" i="18" s="1"/>
  <c r="AG243" i="18"/>
  <c r="AU243" i="18" s="1"/>
  <c r="BA243" i="18" s="1"/>
  <c r="AP246" i="18"/>
  <c r="AG3" i="18"/>
  <c r="AB18" i="18"/>
  <c r="AW26" i="18"/>
  <c r="AP26" i="18"/>
  <c r="Y51" i="18"/>
  <c r="AM51" i="18" s="1"/>
  <c r="AB70" i="18"/>
  <c r="AG73" i="18"/>
  <c r="AU73" i="18" s="1"/>
  <c r="BA73" i="18" s="1"/>
  <c r="A90" i="18"/>
  <c r="AB99" i="18"/>
  <c r="AY108" i="18"/>
  <c r="Y121" i="18"/>
  <c r="AM121" i="18" s="1"/>
  <c r="Y124" i="18"/>
  <c r="AM124" i="18" s="1"/>
  <c r="AB126" i="18"/>
  <c r="AG127" i="18"/>
  <c r="AU127" i="18" s="1"/>
  <c r="AP145" i="18"/>
  <c r="AQ145" i="18" s="1"/>
  <c r="AX145" i="18" s="1"/>
  <c r="A148" i="18"/>
  <c r="AB171" i="18"/>
  <c r="AZ172" i="18"/>
  <c r="AG190" i="18"/>
  <c r="AU190" i="18" s="1"/>
  <c r="BA190" i="18" s="1"/>
  <c r="AW220" i="18"/>
  <c r="A221" i="18"/>
  <c r="AY254" i="18"/>
  <c r="AB256" i="18"/>
  <c r="Y14" i="18"/>
  <c r="AM14" i="18" s="1"/>
  <c r="A68" i="18"/>
  <c r="AB121" i="18"/>
  <c r="AG125" i="18"/>
  <c r="AY141" i="18"/>
  <c r="AB233" i="18"/>
  <c r="BB252" i="18"/>
  <c r="Y245" i="18"/>
  <c r="AM245" i="18" s="1"/>
  <c r="Y108" i="18"/>
  <c r="AM108" i="18" s="1"/>
  <c r="Y12" i="18"/>
  <c r="AM12" i="18" s="1"/>
  <c r="AW106" i="18"/>
  <c r="AL106" i="18"/>
  <c r="BB149" i="18"/>
  <c r="BB18" i="18"/>
  <c r="AW11" i="18"/>
  <c r="AP9" i="18"/>
  <c r="AL11" i="18"/>
  <c r="AY57" i="18"/>
  <c r="AZ65" i="18"/>
  <c r="AG80" i="18"/>
  <c r="Y93" i="18"/>
  <c r="AM93" i="18" s="1"/>
  <c r="BB96" i="18"/>
  <c r="Y153" i="18"/>
  <c r="AM153" i="18" s="1"/>
  <c r="AP171" i="18"/>
  <c r="AQ171" i="18" s="1"/>
  <c r="AX171" i="18" s="1"/>
  <c r="A206" i="18"/>
  <c r="AG239" i="18"/>
  <c r="AG248" i="18"/>
  <c r="AL76" i="18"/>
  <c r="AZ2" i="18"/>
  <c r="AB23" i="18"/>
  <c r="AB25" i="18"/>
  <c r="AP27" i="18"/>
  <c r="BB36" i="18"/>
  <c r="AB54" i="18"/>
  <c r="AW56" i="18"/>
  <c r="AG65" i="18"/>
  <c r="AP79" i="18"/>
  <c r="BB80" i="18"/>
  <c r="AB84" i="18"/>
  <c r="AQ84" i="18" s="1"/>
  <c r="AX84" i="18" s="1"/>
  <c r="A93" i="18"/>
  <c r="AB122" i="18"/>
  <c r="AW138" i="18"/>
  <c r="AB144" i="18"/>
  <c r="Y152" i="18"/>
  <c r="AM152" i="18" s="1"/>
  <c r="Y183" i="18"/>
  <c r="AM183" i="18" s="1"/>
  <c r="AB192" i="18"/>
  <c r="AB206" i="18"/>
  <c r="Y8" i="18"/>
  <c r="AM8" i="18" s="1"/>
  <c r="AG36" i="18"/>
  <c r="AG48" i="18"/>
  <c r="AU48" i="18" s="1"/>
  <c r="BA48" i="18" s="1"/>
  <c r="AP68" i="18"/>
  <c r="AG74" i="18"/>
  <c r="AB117" i="18"/>
  <c r="A127" i="18"/>
  <c r="A197" i="18"/>
  <c r="AP201" i="18"/>
  <c r="A215" i="18"/>
  <c r="Y249" i="18"/>
  <c r="AM249" i="18" s="1"/>
  <c r="AB168" i="18"/>
  <c r="AP245" i="18"/>
  <c r="A248" i="18"/>
  <c r="A255" i="18"/>
  <c r="AZ21" i="18"/>
  <c r="AW14" i="18"/>
  <c r="AG44" i="18"/>
  <c r="AU44" i="18" s="1"/>
  <c r="BA44" i="18" s="1"/>
  <c r="AZ57" i="18"/>
  <c r="A103" i="18"/>
  <c r="AB120" i="18"/>
  <c r="BB131" i="18"/>
  <c r="AB135" i="18"/>
  <c r="AP144" i="18"/>
  <c r="AQ144" i="18" s="1"/>
  <c r="AX144" i="18" s="1"/>
  <c r="AL165" i="18"/>
  <c r="AG173" i="18"/>
  <c r="AY188" i="18"/>
  <c r="AB26" i="18"/>
  <c r="AG39" i="18"/>
  <c r="AU39" i="18" s="1"/>
  <c r="BA39" i="18" s="1"/>
  <c r="A48" i="18"/>
  <c r="AG49" i="18"/>
  <c r="AU49" i="18" s="1"/>
  <c r="BA49" i="18" s="1"/>
  <c r="AG56" i="18"/>
  <c r="A67" i="18"/>
  <c r="AB71" i="18"/>
  <c r="A78" i="18"/>
  <c r="AG79" i="18"/>
  <c r="AG81" i="18"/>
  <c r="AG90" i="18"/>
  <c r="AP100" i="18"/>
  <c r="AB103" i="18"/>
  <c r="AG131" i="18"/>
  <c r="AU131" i="18" s="1"/>
  <c r="BA131" i="18" s="1"/>
  <c r="AB166" i="18"/>
  <c r="AP179" i="18"/>
  <c r="AB213" i="18"/>
  <c r="AG221" i="18"/>
  <c r="AU221" i="18" s="1"/>
  <c r="BA221" i="18" s="1"/>
  <c r="AB225" i="18"/>
  <c r="AG228" i="18"/>
  <c r="AU228" i="18" s="1"/>
  <c r="BA228" i="18" s="1"/>
  <c r="AP257" i="18"/>
  <c r="AG7" i="18"/>
  <c r="AP19" i="18"/>
  <c r="Y33" i="18"/>
  <c r="AM33" i="18" s="1"/>
  <c r="AY71" i="18"/>
  <c r="A96" i="18"/>
  <c r="AG97" i="18"/>
  <c r="AG114" i="18"/>
  <c r="AU114" i="18" s="1"/>
  <c r="BA114" i="18" s="1"/>
  <c r="AP149" i="18"/>
  <c r="AQ149" i="18" s="1"/>
  <c r="AX149" i="18" s="1"/>
  <c r="A182" i="18"/>
  <c r="Y188" i="18"/>
  <c r="AM188" i="18" s="1"/>
  <c r="AG194" i="18"/>
  <c r="AP234" i="18"/>
  <c r="BB242" i="18"/>
  <c r="AN73" i="18"/>
  <c r="AP73" i="18"/>
  <c r="AZ227" i="18"/>
  <c r="AY161" i="18"/>
  <c r="AZ190" i="18"/>
  <c r="AU36" i="18"/>
  <c r="BA36" i="18" s="1"/>
  <c r="Y129" i="18"/>
  <c r="AM129" i="18" s="1"/>
  <c r="AB13" i="18"/>
  <c r="AP40" i="18"/>
  <c r="AB43" i="18"/>
  <c r="AB57" i="18"/>
  <c r="AG62" i="18"/>
  <c r="AU62" i="18" s="1"/>
  <c r="BA62" i="18" s="1"/>
  <c r="AB93" i="18"/>
  <c r="AP112" i="18"/>
  <c r="AQ112" i="18" s="1"/>
  <c r="AX112" i="18" s="1"/>
  <c r="AG118" i="18"/>
  <c r="AB119" i="18"/>
  <c r="BB122" i="18"/>
  <c r="AB132" i="18"/>
  <c r="AZ140" i="18"/>
  <c r="AG144" i="18"/>
  <c r="AG146" i="18"/>
  <c r="AU146" i="18" s="1"/>
  <c r="BA146" i="18" s="1"/>
  <c r="AB147" i="18"/>
  <c r="AG148" i="18"/>
  <c r="AG156" i="18"/>
  <c r="AG162" i="18"/>
  <c r="Y169" i="18"/>
  <c r="AM169" i="18" s="1"/>
  <c r="AB173" i="18"/>
  <c r="AB175" i="18"/>
  <c r="AB177" i="18"/>
  <c r="AG198" i="18"/>
  <c r="AU198" i="18" s="1"/>
  <c r="BA198" i="18" s="1"/>
  <c r="AB199" i="18"/>
  <c r="AB201" i="18"/>
  <c r="AG210" i="18"/>
  <c r="AU210" i="18" s="1"/>
  <c r="BA210" i="18" s="1"/>
  <c r="Y211" i="18"/>
  <c r="AM211" i="18" s="1"/>
  <c r="AB215" i="18"/>
  <c r="AG216" i="18"/>
  <c r="BB245" i="18"/>
  <c r="AB246" i="18"/>
  <c r="AQ246" i="18" s="1"/>
  <c r="AX246" i="18" s="1"/>
  <c r="AP7" i="18"/>
  <c r="AG24" i="18"/>
  <c r="AG64" i="18"/>
  <c r="BB76" i="18"/>
  <c r="A15" i="18"/>
  <c r="AG20" i="18"/>
  <c r="AU20" i="18" s="1"/>
  <c r="BA20" i="18" s="1"/>
  <c r="A31" i="18"/>
  <c r="BB34" i="18"/>
  <c r="AL34" i="18"/>
  <c r="AY37" i="18"/>
  <c r="AY41" i="18"/>
  <c r="AB45" i="18"/>
  <c r="AZ46" i="18"/>
  <c r="Y55" i="18"/>
  <c r="AM55" i="18" s="1"/>
  <c r="AP67" i="18"/>
  <c r="AQ67" i="18" s="1"/>
  <c r="AX67" i="18" s="1"/>
  <c r="AP71" i="18"/>
  <c r="AQ71" i="18" s="1"/>
  <c r="AX71" i="18" s="1"/>
  <c r="AB77" i="18"/>
  <c r="Y97" i="18"/>
  <c r="AM97" i="18" s="1"/>
  <c r="AL104" i="18"/>
  <c r="AW108" i="18"/>
  <c r="AB115" i="18"/>
  <c r="AG120" i="18"/>
  <c r="AU120" i="18" s="1"/>
  <c r="BA120" i="18" s="1"/>
  <c r="A121" i="18"/>
  <c r="AG122" i="18"/>
  <c r="AU122" i="18" s="1"/>
  <c r="BA122" i="18" s="1"/>
  <c r="AG133" i="18"/>
  <c r="AG137" i="18"/>
  <c r="AU137" i="18" s="1"/>
  <c r="BA137" i="18" s="1"/>
  <c r="AG160" i="18"/>
  <c r="AU160" i="18" s="1"/>
  <c r="BA160" i="18" s="1"/>
  <c r="Y161" i="18"/>
  <c r="AM161" i="18" s="1"/>
  <c r="AZ167" i="18"/>
  <c r="AG172" i="18"/>
  <c r="AB181" i="18"/>
  <c r="AB197" i="18"/>
  <c r="AP203" i="18"/>
  <c r="AG204" i="18"/>
  <c r="AB211" i="18"/>
  <c r="AG220" i="18"/>
  <c r="AW231" i="18"/>
  <c r="AB254" i="18"/>
  <c r="AP21" i="18"/>
  <c r="AB29" i="18"/>
  <c r="AB31" i="18"/>
  <c r="A33" i="18"/>
  <c r="AG34" i="18"/>
  <c r="AU34" i="18" s="1"/>
  <c r="BA34" i="18" s="1"/>
  <c r="AG38" i="18"/>
  <c r="AU38" i="18" s="1"/>
  <c r="BA38" i="18" s="1"/>
  <c r="AB41" i="18"/>
  <c r="Y45" i="18"/>
  <c r="AM45" i="18" s="1"/>
  <c r="Y48" i="18"/>
  <c r="AM48" i="18" s="1"/>
  <c r="AB51" i="18"/>
  <c r="AB53" i="18"/>
  <c r="Y77" i="18"/>
  <c r="AM77" i="18" s="1"/>
  <c r="Y78" i="18"/>
  <c r="AM78" i="18" s="1"/>
  <c r="AB111" i="18"/>
  <c r="A141" i="18"/>
  <c r="AG154" i="18"/>
  <c r="AU154" i="18" s="1"/>
  <c r="BA154" i="18" s="1"/>
  <c r="AZ163" i="18"/>
  <c r="AG176" i="18"/>
  <c r="AU176" i="18" s="1"/>
  <c r="BA176" i="18" s="1"/>
  <c r="Y179" i="18"/>
  <c r="AM179" i="18" s="1"/>
  <c r="Y181" i="18"/>
  <c r="AM181" i="18" s="1"/>
  <c r="AB183" i="18"/>
  <c r="A193" i="18"/>
  <c r="AB195" i="18"/>
  <c r="BB196" i="18"/>
  <c r="Y197" i="18"/>
  <c r="AM197" i="18" s="1"/>
  <c r="BB203" i="18"/>
  <c r="AB234" i="18"/>
  <c r="BB237" i="18"/>
  <c r="AG247" i="18"/>
  <c r="AN221" i="18"/>
  <c r="AW221" i="18" s="1"/>
  <c r="A240" i="18"/>
  <c r="AY211" i="18"/>
  <c r="Y252" i="18"/>
  <c r="AM252" i="18" s="1"/>
  <c r="AW47" i="18"/>
  <c r="Y70" i="18"/>
  <c r="AM70" i="18" s="1"/>
  <c r="A74" i="18"/>
  <c r="A82" i="18"/>
  <c r="AG89" i="18"/>
  <c r="Y103" i="18"/>
  <c r="AM103" i="18" s="1"/>
  <c r="AB124" i="18"/>
  <c r="AW134" i="18"/>
  <c r="A139" i="18"/>
  <c r="AG140" i="18"/>
  <c r="Y191" i="18"/>
  <c r="AM191" i="18" s="1"/>
  <c r="AG196" i="18"/>
  <c r="A204" i="18"/>
  <c r="A208" i="18"/>
  <c r="AW213" i="18"/>
  <c r="AW219" i="18"/>
  <c r="Y224" i="18"/>
  <c r="AM224" i="18" s="1"/>
  <c r="AB224" i="18"/>
  <c r="AG241" i="18"/>
  <c r="AG16" i="18"/>
  <c r="AU16" i="18" s="1"/>
  <c r="BA16" i="18" s="1"/>
  <c r="AB90" i="18"/>
  <c r="AG104" i="18"/>
  <c r="AG229" i="18"/>
  <c r="AU229" i="18" s="1"/>
  <c r="BA229" i="18" s="1"/>
  <c r="AW248" i="18"/>
  <c r="AY255" i="18"/>
  <c r="AB15" i="18"/>
  <c r="AL47" i="18"/>
  <c r="AL49" i="18"/>
  <c r="Y86" i="18"/>
  <c r="AM86" i="18" s="1"/>
  <c r="AW17" i="18"/>
  <c r="AB24" i="18"/>
  <c r="AP33" i="18"/>
  <c r="AG40" i="18"/>
  <c r="AY48" i="18"/>
  <c r="AY56" i="18"/>
  <c r="AB58" i="18"/>
  <c r="AB60" i="18"/>
  <c r="BB63" i="18"/>
  <c r="Y69" i="18"/>
  <c r="AM69" i="18" s="1"/>
  <c r="AB72" i="18"/>
  <c r="AG83" i="18"/>
  <c r="AP97" i="18"/>
  <c r="Y102" i="18"/>
  <c r="AM102" i="18" s="1"/>
  <c r="BB104" i="18"/>
  <c r="AP109" i="18"/>
  <c r="AW115" i="18"/>
  <c r="A120" i="18"/>
  <c r="AZ130" i="18"/>
  <c r="AP130" i="18"/>
  <c r="AY133" i="18"/>
  <c r="A160" i="18"/>
  <c r="AB162" i="18"/>
  <c r="AB164" i="18"/>
  <c r="BB171" i="18"/>
  <c r="Y177" i="18"/>
  <c r="AM177" i="18" s="1"/>
  <c r="Y180" i="18"/>
  <c r="AM180" i="18" s="1"/>
  <c r="AB185" i="18"/>
  <c r="AG188" i="18"/>
  <c r="AB202" i="18"/>
  <c r="Y208" i="18"/>
  <c r="AM208" i="18" s="1"/>
  <c r="AB214" i="18"/>
  <c r="AB216" i="18"/>
  <c r="AQ216" i="18" s="1"/>
  <c r="AX216" i="18" s="1"/>
  <c r="AG217" i="18"/>
  <c r="AU217" i="18" s="1"/>
  <c r="BA217" i="18" s="1"/>
  <c r="AP232" i="18"/>
  <c r="AY66" i="18"/>
  <c r="Y6" i="18"/>
  <c r="AM6" i="18" s="1"/>
  <c r="AW43" i="18"/>
  <c r="AW93" i="18"/>
  <c r="AW155" i="18"/>
  <c r="AW2" i="18"/>
  <c r="AB20" i="18"/>
  <c r="Y24" i="18"/>
  <c r="AM24" i="18" s="1"/>
  <c r="Y50" i="18"/>
  <c r="AM50" i="18" s="1"/>
  <c r="AG61" i="18"/>
  <c r="AG69" i="18"/>
  <c r="AB82" i="18"/>
  <c r="Y83" i="18"/>
  <c r="AM83" i="18" s="1"/>
  <c r="AL105" i="18"/>
  <c r="BB106" i="18"/>
  <c r="AG117" i="18"/>
  <c r="AP128" i="18"/>
  <c r="AG129" i="18"/>
  <c r="AG145" i="18"/>
  <c r="AU145" i="18" s="1"/>
  <c r="BA145" i="18" s="1"/>
  <c r="AG149" i="18"/>
  <c r="AU149" i="18" s="1"/>
  <c r="BA149" i="18" s="1"/>
  <c r="AG165" i="18"/>
  <c r="BB173" i="18"/>
  <c r="BB175" i="18"/>
  <c r="A176" i="18"/>
  <c r="A180" i="18"/>
  <c r="AZ191" i="18"/>
  <c r="AP191" i="18"/>
  <c r="Y204" i="18"/>
  <c r="AM204" i="18" s="1"/>
  <c r="AB208" i="18"/>
  <c r="AG213" i="18"/>
  <c r="AU213" i="18" s="1"/>
  <c r="BA213" i="18" s="1"/>
  <c r="AG219" i="18"/>
  <c r="AU219" i="18" s="1"/>
  <c r="BA219" i="18" s="1"/>
  <c r="AP228" i="18"/>
  <c r="AQ228" i="18" s="1"/>
  <c r="Y237" i="18"/>
  <c r="AM237" i="18" s="1"/>
  <c r="A247" i="18"/>
  <c r="AG254" i="18"/>
  <c r="AU254" i="18" s="1"/>
  <c r="BA254" i="18" s="1"/>
  <c r="AG13" i="18"/>
  <c r="AU13" i="18" s="1"/>
  <c r="BA13" i="18" s="1"/>
  <c r="AY16" i="18"/>
  <c r="Y18" i="18"/>
  <c r="AM18" i="18" s="1"/>
  <c r="Y20" i="18"/>
  <c r="AM20" i="18" s="1"/>
  <c r="AB28" i="18"/>
  <c r="AB34" i="18"/>
  <c r="AL35" i="18"/>
  <c r="Y36" i="18"/>
  <c r="AM36" i="18" s="1"/>
  <c r="AB38" i="18"/>
  <c r="AW39" i="18"/>
  <c r="AG43" i="18"/>
  <c r="AU43" i="18" s="1"/>
  <c r="BA43" i="18" s="1"/>
  <c r="AY44" i="18"/>
  <c r="A52" i="18"/>
  <c r="AP84" i="18"/>
  <c r="AW97" i="18"/>
  <c r="AW101" i="18"/>
  <c r="AW113" i="18"/>
  <c r="AB118" i="18"/>
  <c r="AG119" i="18"/>
  <c r="AL130" i="18"/>
  <c r="AG132" i="18"/>
  <c r="AU132" i="18" s="1"/>
  <c r="BA132" i="18" s="1"/>
  <c r="AG151" i="18"/>
  <c r="AG155" i="18"/>
  <c r="AG161" i="18"/>
  <c r="AU161" i="18" s="1"/>
  <c r="BA161" i="18" s="1"/>
  <c r="AB176" i="18"/>
  <c r="AG177" i="18"/>
  <c r="AU177" i="18" s="1"/>
  <c r="BA177" i="18" s="1"/>
  <c r="AB182" i="18"/>
  <c r="AP189" i="18"/>
  <c r="AQ189" i="18" s="1"/>
  <c r="AX189" i="18" s="1"/>
  <c r="AG201" i="18"/>
  <c r="AP206" i="18"/>
  <c r="AQ206" i="18" s="1"/>
  <c r="AW232" i="18"/>
  <c r="AG246" i="18"/>
  <c r="AU246" i="18" s="1"/>
  <c r="BA246" i="18" s="1"/>
  <c r="AB247" i="18"/>
  <c r="AY97" i="18"/>
  <c r="Y189" i="18"/>
  <c r="AM189" i="18" s="1"/>
  <c r="BB15" i="18"/>
  <c r="AB16" i="18"/>
  <c r="AG17" i="18"/>
  <c r="Y28" i="18"/>
  <c r="AM28" i="18" s="1"/>
  <c r="AB32" i="18"/>
  <c r="A36" i="18"/>
  <c r="Y40" i="18"/>
  <c r="AM40" i="18" s="1"/>
  <c r="AZ76" i="18"/>
  <c r="AG77" i="18"/>
  <c r="AU77" i="18" s="1"/>
  <c r="BA77" i="18" s="1"/>
  <c r="AW90" i="18"/>
  <c r="AL97" i="18"/>
  <c r="BB105" i="18"/>
  <c r="AB110" i="18"/>
  <c r="AG115" i="18"/>
  <c r="AU115" i="18" s="1"/>
  <c r="BA115" i="18" s="1"/>
  <c r="AW126" i="18"/>
  <c r="AB131" i="18"/>
  <c r="AP135" i="18"/>
  <c r="AP139" i="18"/>
  <c r="AQ139" i="18" s="1"/>
  <c r="AX139" i="18" s="1"/>
  <c r="AB152" i="18"/>
  <c r="Y154" i="18"/>
  <c r="AM154" i="18" s="1"/>
  <c r="BB163" i="18"/>
  <c r="Y176" i="18"/>
  <c r="AM176" i="18" s="1"/>
  <c r="AB184" i="18"/>
  <c r="AG197" i="18"/>
  <c r="AU197" i="18" s="1"/>
  <c r="BA197" i="18" s="1"/>
  <c r="AP220" i="18"/>
  <c r="AB243" i="18"/>
  <c r="AG244" i="18"/>
  <c r="Y257" i="18"/>
  <c r="AM257" i="18" s="1"/>
  <c r="AY201" i="18"/>
  <c r="BB7" i="18"/>
  <c r="Y16" i="18"/>
  <c r="AM16" i="18" s="1"/>
  <c r="AG29" i="18"/>
  <c r="AU29" i="18" s="1"/>
  <c r="BA29" i="18" s="1"/>
  <c r="AG31" i="18"/>
  <c r="AU31" i="18" s="1"/>
  <c r="BA31" i="18" s="1"/>
  <c r="AB36" i="18"/>
  <c r="AG37" i="18"/>
  <c r="AU37" i="18" s="1"/>
  <c r="BA37" i="18" s="1"/>
  <c r="BB39" i="18"/>
  <c r="AG41" i="18"/>
  <c r="AU41" i="18" s="1"/>
  <c r="BA41" i="18" s="1"/>
  <c r="Y44" i="18"/>
  <c r="AM44" i="18" s="1"/>
  <c r="AZ50" i="18"/>
  <c r="AY106" i="18"/>
  <c r="Y131" i="18"/>
  <c r="AM131" i="18" s="1"/>
  <c r="AY140" i="18"/>
  <c r="AZ150" i="18"/>
  <c r="AW168" i="18"/>
  <c r="AW185" i="18"/>
  <c r="AG230" i="18"/>
  <c r="AU230" i="18" s="1"/>
  <c r="BA230" i="18" s="1"/>
  <c r="AB231" i="18"/>
  <c r="Y233" i="18"/>
  <c r="AM233" i="18" s="1"/>
  <c r="AB235" i="18"/>
  <c r="AY241" i="18"/>
  <c r="AG242" i="18"/>
  <c r="AG15" i="18"/>
  <c r="AU15" i="18" s="1"/>
  <c r="BA15" i="18" s="1"/>
  <c r="Y3" i="18"/>
  <c r="AM3" i="18" s="1"/>
  <c r="AQ22" i="18"/>
  <c r="AX22" i="18" s="1"/>
  <c r="A102" i="18"/>
  <c r="Y104" i="18"/>
  <c r="AM104" i="18" s="1"/>
  <c r="AZ116" i="18"/>
  <c r="A129" i="18"/>
  <c r="AY165" i="18"/>
  <c r="AZ178" i="18"/>
  <c r="Y192" i="18"/>
  <c r="AM192" i="18" s="1"/>
  <c r="AW198" i="18"/>
  <c r="AB65" i="18"/>
  <c r="AB69" i="18"/>
  <c r="AG70" i="18"/>
  <c r="AU70" i="18" s="1"/>
  <c r="BA70" i="18" s="1"/>
  <c r="AB73" i="18"/>
  <c r="AB85" i="18"/>
  <c r="AG99" i="18"/>
  <c r="AB100" i="18"/>
  <c r="AG103" i="18"/>
  <c r="AU103" i="18" s="1"/>
  <c r="BA103" i="18" s="1"/>
  <c r="AG128" i="18"/>
  <c r="AU128" i="18" s="1"/>
  <c r="BA128" i="18" s="1"/>
  <c r="AW148" i="18"/>
  <c r="AW156" i="18"/>
  <c r="AB157" i="18"/>
  <c r="AB159" i="18"/>
  <c r="AB167" i="18"/>
  <c r="AG191" i="18"/>
  <c r="AU191" i="18" s="1"/>
  <c r="BA191" i="18" s="1"/>
  <c r="AB203" i="18"/>
  <c r="AW214" i="18"/>
  <c r="AP253" i="18"/>
  <c r="AB9" i="18"/>
  <c r="AQ9" i="18" s="1"/>
  <c r="AX9" i="18" s="1"/>
  <c r="AP30" i="18"/>
  <c r="AQ30" i="18" s="1"/>
  <c r="AX30" i="18" s="1"/>
  <c r="AB59" i="18"/>
  <c r="AB21" i="18"/>
  <c r="AG26" i="18"/>
  <c r="AU26" i="18" s="1"/>
  <c r="BA26" i="18" s="1"/>
  <c r="A27" i="18"/>
  <c r="AG60" i="18"/>
  <c r="AU60" i="18" s="1"/>
  <c r="BA60" i="18" s="1"/>
  <c r="A63" i="18"/>
  <c r="AG66" i="18"/>
  <c r="AU66" i="18" s="1"/>
  <c r="BA66" i="18" s="1"/>
  <c r="AG68" i="18"/>
  <c r="AG72" i="18"/>
  <c r="AB81" i="18"/>
  <c r="AB83" i="18"/>
  <c r="AG84" i="18"/>
  <c r="AU84" i="18" s="1"/>
  <c r="BA84" i="18" s="1"/>
  <c r="Y85" i="18"/>
  <c r="AM85" i="18" s="1"/>
  <c r="AG86" i="18"/>
  <c r="AG88" i="18"/>
  <c r="AU88" i="18" s="1"/>
  <c r="BA88" i="18" s="1"/>
  <c r="AP89" i="18"/>
  <c r="AB98" i="18"/>
  <c r="AG113" i="18"/>
  <c r="AY117" i="18"/>
  <c r="AB123" i="18"/>
  <c r="A134" i="18"/>
  <c r="AY134" i="18"/>
  <c r="AY149" i="18"/>
  <c r="AB163" i="18"/>
  <c r="Y165" i="18"/>
  <c r="AM165" i="18" s="1"/>
  <c r="Y167" i="18"/>
  <c r="AM167" i="18" s="1"/>
  <c r="AP184" i="18"/>
  <c r="AG185" i="18"/>
  <c r="AU185" i="18" s="1"/>
  <c r="BA185" i="18" s="1"/>
  <c r="AB188" i="18"/>
  <c r="AP194" i="18"/>
  <c r="AB207" i="18"/>
  <c r="AB217" i="18"/>
  <c r="AL218" i="18"/>
  <c r="AG222" i="18"/>
  <c r="AU222" i="18" s="1"/>
  <c r="BA222" i="18" s="1"/>
  <c r="AB223" i="18"/>
  <c r="AG236" i="18"/>
  <c r="AU236" i="18" s="1"/>
  <c r="BA236" i="18" s="1"/>
  <c r="AW3" i="18"/>
  <c r="AW87" i="18"/>
  <c r="AP2" i="18"/>
  <c r="BB11" i="18"/>
  <c r="AY13" i="18"/>
  <c r="AU12" i="18"/>
  <c r="BA12" i="18" s="1"/>
  <c r="AZ12" i="18"/>
  <c r="AZ29" i="18"/>
  <c r="AW72" i="18"/>
  <c r="AZ18" i="18"/>
  <c r="AY85" i="18"/>
  <c r="AZ42" i="18"/>
  <c r="BB24" i="18"/>
  <c r="AP38" i="18"/>
  <c r="AQ38" i="18" s="1"/>
  <c r="AX38" i="18" s="1"/>
  <c r="AN38" i="18"/>
  <c r="AY52" i="18"/>
  <c r="AW34" i="18"/>
  <c r="BB108" i="18"/>
  <c r="AZ108" i="18"/>
  <c r="AY60" i="18"/>
  <c r="AW76" i="18"/>
  <c r="BB89" i="18"/>
  <c r="AW57" i="18"/>
  <c r="AL8" i="18"/>
  <c r="AP14" i="18"/>
  <c r="AQ14" i="18" s="1"/>
  <c r="AY29" i="18"/>
  <c r="Y31" i="18"/>
  <c r="AM31" i="18" s="1"/>
  <c r="AL39" i="18"/>
  <c r="AW60" i="18"/>
  <c r="AY93" i="18"/>
  <c r="AG98" i="18"/>
  <c r="Y99" i="18"/>
  <c r="AM99" i="18" s="1"/>
  <c r="AG105" i="18"/>
  <c r="AU105" i="18" s="1"/>
  <c r="BA105" i="18" s="1"/>
  <c r="BA127" i="18"/>
  <c r="AZ132" i="18"/>
  <c r="AQ134" i="18"/>
  <c r="AX134" i="18" s="1"/>
  <c r="AZ254" i="18"/>
  <c r="AW53" i="18"/>
  <c r="AY58" i="18"/>
  <c r="A2" i="18"/>
  <c r="BB8" i="18"/>
  <c r="AY24" i="18"/>
  <c r="AB33" i="18"/>
  <c r="AQ33" i="18" s="1"/>
  <c r="AX33" i="18" s="1"/>
  <c r="AL38" i="18"/>
  <c r="AB40" i="18"/>
  <c r="AQ40" i="18" s="1"/>
  <c r="AX40" i="18" s="1"/>
  <c r="AL43" i="18"/>
  <c r="Y49" i="18"/>
  <c r="AM49" i="18" s="1"/>
  <c r="Y60" i="18"/>
  <c r="AM60" i="18" s="1"/>
  <c r="AW64" i="18"/>
  <c r="AW77" i="18"/>
  <c r="AB80" i="18"/>
  <c r="AB91" i="18"/>
  <c r="AW92" i="18"/>
  <c r="AU248" i="18"/>
  <c r="BA248" i="18" s="1"/>
  <c r="AG45" i="18"/>
  <c r="AB6" i="18"/>
  <c r="A9" i="18"/>
  <c r="AP10" i="18"/>
  <c r="A23" i="18"/>
  <c r="A32" i="18"/>
  <c r="AP41" i="18"/>
  <c r="AQ41" i="18" s="1"/>
  <c r="AB46" i="18"/>
  <c r="AG53" i="18"/>
  <c r="AL56" i="18"/>
  <c r="Y57" i="18"/>
  <c r="AM57" i="18" s="1"/>
  <c r="Y65" i="18"/>
  <c r="AM65" i="18" s="1"/>
  <c r="AG76" i="18"/>
  <c r="AU76" i="18" s="1"/>
  <c r="BA76" i="18" s="1"/>
  <c r="AG78" i="18"/>
  <c r="AU78" i="18" s="1"/>
  <c r="BA78" i="18" s="1"/>
  <c r="Y80" i="18"/>
  <c r="AM80" i="18" s="1"/>
  <c r="AW86" i="18"/>
  <c r="AG94" i="18"/>
  <c r="A95" i="18"/>
  <c r="AG101" i="18"/>
  <c r="AU101" i="18" s="1"/>
  <c r="BA101" i="18" s="1"/>
  <c r="AW104" i="18"/>
  <c r="BB123" i="18"/>
  <c r="AU186" i="18"/>
  <c r="BA186" i="18" s="1"/>
  <c r="AW211" i="18"/>
  <c r="AG57" i="18"/>
  <c r="AW29" i="18"/>
  <c r="AW50" i="18"/>
  <c r="AY73" i="18"/>
  <c r="A79" i="18"/>
  <c r="AW85" i="18"/>
  <c r="Y94" i="18"/>
  <c r="AM94" i="18" s="1"/>
  <c r="AG100" i="18"/>
  <c r="AU100" i="18" s="1"/>
  <c r="BA100" i="18" s="1"/>
  <c r="Y105" i="18"/>
  <c r="AM105" i="18" s="1"/>
  <c r="AY120" i="18"/>
  <c r="AW143" i="18"/>
  <c r="AL144" i="18"/>
  <c r="A144" i="18"/>
  <c r="AW173" i="18"/>
  <c r="Y185" i="18"/>
  <c r="AM185" i="18" s="1"/>
  <c r="AW215" i="18"/>
  <c r="AZ242" i="18"/>
  <c r="AU242" i="18"/>
  <c r="AL111" i="18"/>
  <c r="A111" i="18"/>
  <c r="AL177" i="18"/>
  <c r="A177" i="18"/>
  <c r="AW4" i="18"/>
  <c r="AP3" i="18"/>
  <c r="AQ3" i="18" s="1"/>
  <c r="AX3" i="18" s="1"/>
  <c r="Y9" i="18"/>
  <c r="AM9" i="18" s="1"/>
  <c r="AW16" i="18"/>
  <c r="AW24" i="18"/>
  <c r="AW41" i="18"/>
  <c r="AP59" i="18"/>
  <c r="AQ59" i="18" s="1"/>
  <c r="AW70" i="18"/>
  <c r="AZ75" i="18"/>
  <c r="AW103" i="18"/>
  <c r="AP107" i="18"/>
  <c r="AN107" i="18"/>
  <c r="AW107" i="18" s="1"/>
  <c r="BB132" i="18"/>
  <c r="BB147" i="18"/>
  <c r="AL216" i="18"/>
  <c r="A216" i="18"/>
  <c r="BB227" i="18"/>
  <c r="BB12" i="18"/>
  <c r="AW28" i="18"/>
  <c r="AW33" i="18"/>
  <c r="AG51" i="18"/>
  <c r="AU51" i="18" s="1"/>
  <c r="BA51" i="18" s="1"/>
  <c r="AP54" i="18"/>
  <c r="AQ54" i="18" s="1"/>
  <c r="AX54" i="18" s="1"/>
  <c r="AG55" i="18"/>
  <c r="AL55" i="18"/>
  <c r="Y73" i="18"/>
  <c r="AM73" i="18" s="1"/>
  <c r="AW84" i="18"/>
  <c r="AW99" i="18"/>
  <c r="AB102" i="18"/>
  <c r="AB105" i="18"/>
  <c r="AW230" i="18"/>
  <c r="AL245" i="18"/>
  <c r="A245" i="18"/>
  <c r="AY249" i="18"/>
  <c r="AG4" i="18"/>
  <c r="AU4" i="18" s="1"/>
  <c r="BA4" i="18" s="1"/>
  <c r="AB5" i="18"/>
  <c r="AP6" i="18"/>
  <c r="AL12" i="18"/>
  <c r="AL16" i="18"/>
  <c r="AP18" i="18"/>
  <c r="AQ18" i="18" s="1"/>
  <c r="AX18" i="18" s="1"/>
  <c r="BB19" i="18"/>
  <c r="Y26" i="18"/>
  <c r="AM26" i="18" s="1"/>
  <c r="AY28" i="18"/>
  <c r="AW36" i="18"/>
  <c r="AB44" i="18"/>
  <c r="AW46" i="18"/>
  <c r="AG59" i="18"/>
  <c r="AU59" i="18" s="1"/>
  <c r="BA59" i="18" s="1"/>
  <c r="AB62" i="18"/>
  <c r="AQ62" i="18" s="1"/>
  <c r="AX62" i="18" s="1"/>
  <c r="AB79" i="18"/>
  <c r="AQ79" i="18" s="1"/>
  <c r="AX79" i="18" s="1"/>
  <c r="AL81" i="18"/>
  <c r="AG85" i="18"/>
  <c r="AU85" i="18" s="1"/>
  <c r="BA85" i="18" s="1"/>
  <c r="A87" i="18"/>
  <c r="AU164" i="18"/>
  <c r="Y172" i="18"/>
  <c r="AM172" i="18" s="1"/>
  <c r="AW193" i="18"/>
  <c r="AZ224" i="18"/>
  <c r="AU224" i="18"/>
  <c r="BA224" i="18" s="1"/>
  <c r="AW226" i="18"/>
  <c r="AZ226" i="18"/>
  <c r="AQ68" i="18"/>
  <c r="AP31" i="18"/>
  <c r="AQ31" i="18" s="1"/>
  <c r="AZ38" i="18"/>
  <c r="AW98" i="18"/>
  <c r="AB4" i="18"/>
  <c r="AW13" i="18"/>
  <c r="Y5" i="18"/>
  <c r="AM5" i="18" s="1"/>
  <c r="Y11" i="18"/>
  <c r="AM11" i="18" s="1"/>
  <c r="A14" i="18"/>
  <c r="AW55" i="18"/>
  <c r="Y56" i="18"/>
  <c r="AM56" i="18" s="1"/>
  <c r="Y72" i="18"/>
  <c r="AM72" i="18" s="1"/>
  <c r="AL75" i="18"/>
  <c r="Y76" i="18"/>
  <c r="AM76" i="18" s="1"/>
  <c r="AW80" i="18"/>
  <c r="AW88" i="18"/>
  <c r="AW91" i="18"/>
  <c r="BB130" i="18"/>
  <c r="AU148" i="18"/>
  <c r="BA148" i="18" s="1"/>
  <c r="AZ148" i="18"/>
  <c r="AY192" i="18"/>
  <c r="AZ222" i="18"/>
  <c r="AP8" i="18"/>
  <c r="AQ8" i="18" s="1"/>
  <c r="AX8" i="18" s="1"/>
  <c r="AL19" i="18"/>
  <c r="Y34" i="18"/>
  <c r="AM34" i="18" s="1"/>
  <c r="BB37" i="18"/>
  <c r="BB55" i="18"/>
  <c r="Y87" i="18"/>
  <c r="AM87" i="18" s="1"/>
  <c r="AY89" i="18"/>
  <c r="AU133" i="18"/>
  <c r="AZ133" i="18"/>
  <c r="AL192" i="18"/>
  <c r="A192" i="18"/>
  <c r="AW52" i="18"/>
  <c r="Y2" i="18"/>
  <c r="AM2" i="18" s="1"/>
  <c r="AY22" i="18"/>
  <c r="AW23" i="18"/>
  <c r="AL24" i="18"/>
  <c r="BB27" i="18"/>
  <c r="AW35" i="18"/>
  <c r="BB40" i="18"/>
  <c r="AG46" i="18"/>
  <c r="AU46" i="18" s="1"/>
  <c r="BA46" i="18" s="1"/>
  <c r="AB48" i="18"/>
  <c r="AB56" i="18"/>
  <c r="A60" i="18"/>
  <c r="Y64" i="18"/>
  <c r="AM64" i="18" s="1"/>
  <c r="AW69" i="18"/>
  <c r="AW73" i="18"/>
  <c r="AB78" i="18"/>
  <c r="AB87" i="18"/>
  <c r="BB88" i="18"/>
  <c r="AB89" i="18"/>
  <c r="Y92" i="18"/>
  <c r="AM92" i="18" s="1"/>
  <c r="AB94" i="18"/>
  <c r="AP98" i="18"/>
  <c r="AQ98" i="18" s="1"/>
  <c r="AX98" i="18" s="1"/>
  <c r="AL99" i="18"/>
  <c r="AP102" i="18"/>
  <c r="BB124" i="18"/>
  <c r="AZ124" i="18"/>
  <c r="A157" i="18"/>
  <c r="AL157" i="18"/>
  <c r="AY30" i="18"/>
  <c r="AW61" i="18"/>
  <c r="AW15" i="18"/>
  <c r="Y21" i="18"/>
  <c r="AM21" i="18" s="1"/>
  <c r="Y25" i="18"/>
  <c r="AM25" i="18" s="1"/>
  <c r="Y30" i="18"/>
  <c r="AM30" i="18" s="1"/>
  <c r="Y32" i="18"/>
  <c r="AM32" i="18" s="1"/>
  <c r="AG33" i="18"/>
  <c r="AU33" i="18" s="1"/>
  <c r="BA33" i="18" s="1"/>
  <c r="Y37" i="18"/>
  <c r="AM37" i="18" s="1"/>
  <c r="AL40" i="18"/>
  <c r="AB42" i="18"/>
  <c r="AW44" i="18"/>
  <c r="AG54" i="18"/>
  <c r="AU54" i="18" s="1"/>
  <c r="AW62" i="18"/>
  <c r="AY64" i="18"/>
  <c r="AW65" i="18"/>
  <c r="A77" i="18"/>
  <c r="AW83" i="18"/>
  <c r="Y89" i="18"/>
  <c r="AM89" i="18" s="1"/>
  <c r="AG91" i="18"/>
  <c r="AU91" i="18" s="1"/>
  <c r="BA91" i="18" s="1"/>
  <c r="AB97" i="18"/>
  <c r="AQ97" i="18" s="1"/>
  <c r="AX97" i="18" s="1"/>
  <c r="AG106" i="18"/>
  <c r="AU106" i="18" s="1"/>
  <c r="BA106" i="18" s="1"/>
  <c r="AL203" i="18"/>
  <c r="A203" i="18"/>
  <c r="AP43" i="18"/>
  <c r="AG2" i="18"/>
  <c r="AG6" i="18"/>
  <c r="AU6" i="18" s="1"/>
  <c r="BA6" i="18" s="1"/>
  <c r="Y7" i="18"/>
  <c r="AM7" i="18" s="1"/>
  <c r="AG18" i="18"/>
  <c r="AU18" i="18" s="1"/>
  <c r="BA18" i="18" s="1"/>
  <c r="AZ34" i="18"/>
  <c r="AP34" i="18"/>
  <c r="AQ34" i="18" s="1"/>
  <c r="Y47" i="18"/>
  <c r="AM47" i="18" s="1"/>
  <c r="A51" i="18"/>
  <c r="AY51" i="18"/>
  <c r="AW58" i="18"/>
  <c r="AB64" i="18"/>
  <c r="AW68" i="18"/>
  <c r="Y71" i="18"/>
  <c r="AM71" i="18" s="1"/>
  <c r="A86" i="18"/>
  <c r="AP87" i="18"/>
  <c r="Y91" i="18"/>
  <c r="AM91" i="18" s="1"/>
  <c r="AW95" i="18"/>
  <c r="AW105" i="18"/>
  <c r="AW142" i="18"/>
  <c r="AP142" i="18"/>
  <c r="AZ194" i="18"/>
  <c r="AU194" i="18"/>
  <c r="AY47" i="18"/>
  <c r="A4" i="18"/>
  <c r="AW5" i="18"/>
  <c r="Y17" i="18"/>
  <c r="AM17" i="18" s="1"/>
  <c r="Y19" i="18"/>
  <c r="AM19" i="18" s="1"/>
  <c r="AY21" i="18"/>
  <c r="AG23" i="18"/>
  <c r="AU23" i="18" s="1"/>
  <c r="BA23" i="18" s="1"/>
  <c r="AG27" i="18"/>
  <c r="AU27" i="18" s="1"/>
  <c r="BA27" i="18" s="1"/>
  <c r="AB37" i="18"/>
  <c r="AB55" i="18"/>
  <c r="A59" i="18"/>
  <c r="AP61" i="18"/>
  <c r="AQ61" i="18" s="1"/>
  <c r="AX61" i="18" s="1"/>
  <c r="Y68" i="18"/>
  <c r="AM68" i="18" s="1"/>
  <c r="AY81" i="18"/>
  <c r="A85" i="18"/>
  <c r="AB86" i="18"/>
  <c r="AG95" i="18"/>
  <c r="AB104" i="18"/>
  <c r="Y149" i="18"/>
  <c r="AM149" i="18" s="1"/>
  <c r="BB236" i="18"/>
  <c r="Y110" i="18"/>
  <c r="AM110" i="18" s="1"/>
  <c r="AG116" i="18"/>
  <c r="AU116" i="18" s="1"/>
  <c r="BA116" i="18" s="1"/>
  <c r="Y117" i="18"/>
  <c r="AM117" i="18" s="1"/>
  <c r="Y118" i="18"/>
  <c r="AM118" i="18" s="1"/>
  <c r="AW119" i="18"/>
  <c r="AG121" i="18"/>
  <c r="AU121" i="18" s="1"/>
  <c r="BA121" i="18" s="1"/>
  <c r="AP146" i="18"/>
  <c r="AQ146" i="18" s="1"/>
  <c r="AB154" i="18"/>
  <c r="AP155" i="18"/>
  <c r="Y160" i="18"/>
  <c r="AM160" i="18" s="1"/>
  <c r="AZ182" i="18"/>
  <c r="Y229" i="18"/>
  <c r="AM229" i="18" s="1"/>
  <c r="AW249" i="18"/>
  <c r="AZ122" i="18"/>
  <c r="AP122" i="18"/>
  <c r="AQ122" i="18" s="1"/>
  <c r="AX122" i="18" s="1"/>
  <c r="AY124" i="18"/>
  <c r="AY125" i="18"/>
  <c r="AQ160" i="18"/>
  <c r="AX160" i="18" s="1"/>
  <c r="AW201" i="18"/>
  <c r="AP204" i="18"/>
  <c r="AG205" i="18"/>
  <c r="AU205" i="18" s="1"/>
  <c r="BA205" i="18" s="1"/>
  <c r="Y209" i="18"/>
  <c r="AM209" i="18" s="1"/>
  <c r="AL213" i="18"/>
  <c r="AW225" i="18"/>
  <c r="BB228" i="18"/>
  <c r="AW234" i="18"/>
  <c r="AL235" i="18"/>
  <c r="AW238" i="18"/>
  <c r="Y240" i="18"/>
  <c r="AM240" i="18" s="1"/>
  <c r="Y248" i="18"/>
  <c r="AM248" i="18" s="1"/>
  <c r="BB116" i="18"/>
  <c r="AU125" i="18"/>
  <c r="BA125" i="18" s="1"/>
  <c r="A128" i="18"/>
  <c r="AG130" i="18"/>
  <c r="AU130" i="18" s="1"/>
  <c r="BA130" i="18" s="1"/>
  <c r="AB137" i="18"/>
  <c r="AQ137" i="18" s="1"/>
  <c r="AX137" i="18" s="1"/>
  <c r="AG139" i="18"/>
  <c r="AU139" i="18" s="1"/>
  <c r="Y162" i="18"/>
  <c r="AM162" i="18" s="1"/>
  <c r="AW171" i="18"/>
  <c r="AB180" i="18"/>
  <c r="AY199" i="18"/>
  <c r="AW200" i="18"/>
  <c r="Y215" i="18"/>
  <c r="AM215" i="18" s="1"/>
  <c r="AY217" i="18"/>
  <c r="Y222" i="18"/>
  <c r="AM222" i="18" s="1"/>
  <c r="Y225" i="18"/>
  <c r="AM225" i="18" s="1"/>
  <c r="Y226" i="18"/>
  <c r="AM226" i="18" s="1"/>
  <c r="AP229" i="18"/>
  <c r="AQ229" i="18" s="1"/>
  <c r="AX229" i="18" s="1"/>
  <c r="AB241" i="18"/>
  <c r="AW242" i="18"/>
  <c r="AW247" i="18"/>
  <c r="AW252" i="18"/>
  <c r="AP256" i="18"/>
  <c r="AQ256" i="18" s="1"/>
  <c r="AL109" i="18"/>
  <c r="AW112" i="18"/>
  <c r="AW122" i="18"/>
  <c r="AL135" i="18"/>
  <c r="Y136" i="18"/>
  <c r="AM136" i="18" s="1"/>
  <c r="A140" i="18"/>
  <c r="AG142" i="18"/>
  <c r="AB148" i="18"/>
  <c r="A156" i="18"/>
  <c r="AB165" i="18"/>
  <c r="AG178" i="18"/>
  <c r="AU178" i="18" s="1"/>
  <c r="BA178" i="18" s="1"/>
  <c r="A183" i="18"/>
  <c r="AW199" i="18"/>
  <c r="AG218" i="18"/>
  <c r="AU218" i="18" s="1"/>
  <c r="BA218" i="18" s="1"/>
  <c r="AB222" i="18"/>
  <c r="A232" i="18"/>
  <c r="BB234" i="18"/>
  <c r="A236" i="18"/>
  <c r="AW237" i="18"/>
  <c r="Y242" i="18"/>
  <c r="AM242" i="18" s="1"/>
  <c r="AW255" i="18"/>
  <c r="AG109" i="18"/>
  <c r="Y116" i="18"/>
  <c r="AM116" i="18" s="1"/>
  <c r="AW145" i="18"/>
  <c r="AW229" i="18"/>
  <c r="AZ237" i="18"/>
  <c r="BB247" i="18"/>
  <c r="Y251" i="18"/>
  <c r="AM251" i="18" s="1"/>
  <c r="AB136" i="18"/>
  <c r="AG138" i="18"/>
  <c r="AU138" i="18" s="1"/>
  <c r="BA138" i="18" s="1"/>
  <c r="AP141" i="18"/>
  <c r="AB143" i="18"/>
  <c r="A152" i="18"/>
  <c r="AW154" i="18"/>
  <c r="AL163" i="18"/>
  <c r="AW166" i="18"/>
  <c r="AG167" i="18"/>
  <c r="AY167" i="18"/>
  <c r="AB179" i="18"/>
  <c r="AQ179" i="18" s="1"/>
  <c r="AX179" i="18" s="1"/>
  <c r="AW184" i="18"/>
  <c r="AB187" i="18"/>
  <c r="AZ197" i="18"/>
  <c r="AP197" i="18"/>
  <c r="AG209" i="18"/>
  <c r="AU209" i="18" s="1"/>
  <c r="BA209" i="18" s="1"/>
  <c r="Y223" i="18"/>
  <c r="AM223" i="18" s="1"/>
  <c r="AL225" i="18"/>
  <c r="Y234" i="18"/>
  <c r="AM234" i="18" s="1"/>
  <c r="Y236" i="18"/>
  <c r="AM236" i="18" s="1"/>
  <c r="AL108" i="18"/>
  <c r="AP114" i="18"/>
  <c r="AB116" i="18"/>
  <c r="AQ116" i="18" s="1"/>
  <c r="AX116" i="18" s="1"/>
  <c r="AP137" i="18"/>
  <c r="Y143" i="18"/>
  <c r="AM143" i="18" s="1"/>
  <c r="Y147" i="18"/>
  <c r="AM147" i="18" s="1"/>
  <c r="AY153" i="18"/>
  <c r="AB156" i="18"/>
  <c r="AB161" i="18"/>
  <c r="AG163" i="18"/>
  <c r="AU163" i="18" s="1"/>
  <c r="BA163" i="18" s="1"/>
  <c r="A168" i="18"/>
  <c r="Y184" i="18"/>
  <c r="AM184" i="18" s="1"/>
  <c r="AW190" i="18"/>
  <c r="AW192" i="18"/>
  <c r="Y196" i="18"/>
  <c r="AM196" i="18" s="1"/>
  <c r="Y206" i="18"/>
  <c r="AM206" i="18" s="1"/>
  <c r="AW216" i="18"/>
  <c r="Y228" i="18"/>
  <c r="AM228" i="18" s="1"/>
  <c r="AL229" i="18"/>
  <c r="AG237" i="18"/>
  <c r="AU237" i="18" s="1"/>
  <c r="AL238" i="18"/>
  <c r="AW241" i="18"/>
  <c r="AL242" i="18"/>
  <c r="AB244" i="18"/>
  <c r="AB250" i="18"/>
  <c r="AW254" i="18"/>
  <c r="AG255" i="18"/>
  <c r="AU255" i="18" s="1"/>
  <c r="BA255" i="18" s="1"/>
  <c r="Y109" i="18"/>
  <c r="AM109" i="18" s="1"/>
  <c r="AW117" i="18"/>
  <c r="Y120" i="18"/>
  <c r="AM120" i="18" s="1"/>
  <c r="Y127" i="18"/>
  <c r="AM127" i="18" s="1"/>
  <c r="AW141" i="18"/>
  <c r="AY156" i="18"/>
  <c r="AW162" i="18"/>
  <c r="BB170" i="18"/>
  <c r="AL171" i="18"/>
  <c r="AY175" i="18"/>
  <c r="AW188" i="18"/>
  <c r="Y202" i="18"/>
  <c r="AM202" i="18" s="1"/>
  <c r="AG208" i="18"/>
  <c r="AU208" i="18" s="1"/>
  <c r="BA208" i="18" s="1"/>
  <c r="AP211" i="18"/>
  <c r="AQ211" i="18" s="1"/>
  <c r="AX211" i="18" s="1"/>
  <c r="AB221" i="18"/>
  <c r="AQ221" i="18" s="1"/>
  <c r="AX221" i="18" s="1"/>
  <c r="AW222" i="18"/>
  <c r="AB239" i="18"/>
  <c r="Y244" i="18"/>
  <c r="AM244" i="18" s="1"/>
  <c r="Y250" i="18"/>
  <c r="AM250" i="18" s="1"/>
  <c r="AP251" i="18"/>
  <c r="AB253" i="18"/>
  <c r="AQ253" i="18" s="1"/>
  <c r="AX253" i="18" s="1"/>
  <c r="AG256" i="18"/>
  <c r="Y123" i="18"/>
  <c r="AM123" i="18" s="1"/>
  <c r="BB148" i="18"/>
  <c r="AW175" i="18"/>
  <c r="AB205" i="18"/>
  <c r="AB210" i="18"/>
  <c r="AB226" i="18"/>
  <c r="A227" i="18"/>
  <c r="A231" i="18"/>
  <c r="AQ232" i="18"/>
  <c r="AX232" i="18" s="1"/>
  <c r="Y253" i="18"/>
  <c r="AM253" i="18" s="1"/>
  <c r="AB109" i="18"/>
  <c r="AG111" i="18"/>
  <c r="AU111" i="18" s="1"/>
  <c r="BA111" i="18" s="1"/>
  <c r="A113" i="18"/>
  <c r="AZ125" i="18"/>
  <c r="AW128" i="18"/>
  <c r="Y137" i="18"/>
  <c r="AM137" i="18" s="1"/>
  <c r="AP147" i="18"/>
  <c r="Y151" i="18"/>
  <c r="AM151" i="18" s="1"/>
  <c r="AW165" i="18"/>
  <c r="Y173" i="18"/>
  <c r="AM173" i="18" s="1"/>
  <c r="AB186" i="18"/>
  <c r="Y205" i="18"/>
  <c r="AM205" i="18" s="1"/>
  <c r="AB108" i="18"/>
  <c r="AL114" i="18"/>
  <c r="Y119" i="18"/>
  <c r="AM119" i="18" s="1"/>
  <c r="AP120" i="18"/>
  <c r="AQ120" i="18" s="1"/>
  <c r="AX120" i="18" s="1"/>
  <c r="AW121" i="18"/>
  <c r="AW131" i="18"/>
  <c r="Y133" i="18"/>
  <c r="AM133" i="18" s="1"/>
  <c r="Y134" i="18"/>
  <c r="AM134" i="18" s="1"/>
  <c r="Y157" i="18"/>
  <c r="AM157" i="18" s="1"/>
  <c r="AP169" i="18"/>
  <c r="AG170" i="18"/>
  <c r="AW183" i="18"/>
  <c r="A195" i="18"/>
  <c r="BB220" i="18"/>
  <c r="Y227" i="18"/>
  <c r="AM227" i="18" s="1"/>
  <c r="BB229" i="18"/>
  <c r="Y231" i="18"/>
  <c r="AM231" i="18" s="1"/>
  <c r="Y235" i="18"/>
  <c r="AM235" i="18" s="1"/>
  <c r="AP236" i="18"/>
  <c r="AY238" i="18"/>
  <c r="Y241" i="18"/>
  <c r="AM241" i="18" s="1"/>
  <c r="AP244" i="18"/>
  <c r="Y122" i="18"/>
  <c r="AM122" i="18" s="1"/>
  <c r="AG124" i="18"/>
  <c r="AU124" i="18" s="1"/>
  <c r="BA124" i="18" s="1"/>
  <c r="AW136" i="18"/>
  <c r="Y141" i="18"/>
  <c r="AM141" i="18" s="1"/>
  <c r="AB155" i="18"/>
  <c r="AW174" i="18"/>
  <c r="AG175" i="18"/>
  <c r="Y178" i="18"/>
  <c r="AM178" i="18" s="1"/>
  <c r="AW179" i="18"/>
  <c r="AL198" i="18"/>
  <c r="Y199" i="18"/>
  <c r="AM199" i="18" s="1"/>
  <c r="Y200" i="18"/>
  <c r="AM200" i="18" s="1"/>
  <c r="BB207" i="18"/>
  <c r="AB227" i="18"/>
  <c r="AQ227" i="18" s="1"/>
  <c r="AX227" i="18" s="1"/>
  <c r="A112" i="18"/>
  <c r="AB113" i="18"/>
  <c r="AW120" i="18"/>
  <c r="Y125" i="18"/>
  <c r="AM125" i="18" s="1"/>
  <c r="Y126" i="18"/>
  <c r="AM126" i="18" s="1"/>
  <c r="AW127" i="18"/>
  <c r="AG141" i="18"/>
  <c r="AP173" i="18"/>
  <c r="Y194" i="18"/>
  <c r="AM194" i="18" s="1"/>
  <c r="Y195" i="18"/>
  <c r="AM195" i="18" s="1"/>
  <c r="A200" i="18"/>
  <c r="Y201" i="18"/>
  <c r="AM201" i="18" s="1"/>
  <c r="AY204" i="18"/>
  <c r="AG207" i="18"/>
  <c r="AW210" i="18"/>
  <c r="AY213" i="18"/>
  <c r="Y220" i="18"/>
  <c r="AM220" i="18" s="1"/>
  <c r="A224" i="18"/>
  <c r="AL228" i="18"/>
  <c r="AW250" i="18"/>
  <c r="Y256" i="18"/>
  <c r="AM256" i="18" s="1"/>
  <c r="Y132" i="18"/>
  <c r="AM132" i="18" s="1"/>
  <c r="AW135" i="18"/>
  <c r="BB136" i="18"/>
  <c r="AW146" i="18"/>
  <c r="AW151" i="18"/>
  <c r="AW159" i="18"/>
  <c r="AW161" i="18"/>
  <c r="AW169" i="18"/>
  <c r="BB179" i="18"/>
  <c r="AG183" i="18"/>
  <c r="AU183" i="18" s="1"/>
  <c r="AP186" i="18"/>
  <c r="AB194" i="18"/>
  <c r="AQ194" i="18" s="1"/>
  <c r="AX194" i="18" s="1"/>
  <c r="AL202" i="18"/>
  <c r="AP205" i="18"/>
  <c r="AG232" i="18"/>
  <c r="AU232" i="18" s="1"/>
  <c r="BA232" i="18" s="1"/>
  <c r="AB237" i="18"/>
  <c r="AQ237" i="18" s="1"/>
  <c r="AX237" i="18" s="1"/>
  <c r="AW239" i="18"/>
  <c r="Y243" i="18"/>
  <c r="AM243" i="18" s="1"/>
  <c r="AW253" i="18"/>
  <c r="A256" i="18"/>
  <c r="AU108" i="18"/>
  <c r="BA108" i="18" s="1"/>
  <c r="AB125" i="18"/>
  <c r="AG136" i="18"/>
  <c r="AU136" i="18" s="1"/>
  <c r="BA136" i="18" s="1"/>
  <c r="AG143" i="18"/>
  <c r="Y144" i="18"/>
  <c r="AM144" i="18" s="1"/>
  <c r="Y145" i="18"/>
  <c r="AM145" i="18" s="1"/>
  <c r="AB145" i="18"/>
  <c r="AG147" i="18"/>
  <c r="AU147" i="18" s="1"/>
  <c r="BA147" i="18" s="1"/>
  <c r="AB149" i="18"/>
  <c r="Y158" i="18"/>
  <c r="AM158" i="18" s="1"/>
  <c r="AW160" i="18"/>
  <c r="AW164" i="18"/>
  <c r="AG169" i="18"/>
  <c r="AU169" i="18" s="1"/>
  <c r="AB172" i="18"/>
  <c r="AL174" i="18"/>
  <c r="AG179" i="18"/>
  <c r="AW182" i="18"/>
  <c r="A184" i="18"/>
  <c r="AG187" i="18"/>
  <c r="AU187" i="18" s="1"/>
  <c r="BA187" i="18" s="1"/>
  <c r="AG206" i="18"/>
  <c r="AU206" i="18" s="1"/>
  <c r="BA206" i="18" s="1"/>
  <c r="Y216" i="18"/>
  <c r="AM216" i="18" s="1"/>
  <c r="Y217" i="18"/>
  <c r="AM217" i="18" s="1"/>
  <c r="AP218" i="18"/>
  <c r="AQ218" i="18" s="1"/>
  <c r="AX218" i="18" s="1"/>
  <c r="Y232" i="18"/>
  <c r="AM232" i="18" s="1"/>
  <c r="AG240" i="18"/>
  <c r="AU240" i="18" s="1"/>
  <c r="BA240" i="18" s="1"/>
  <c r="Y255" i="18"/>
  <c r="AM255" i="18" s="1"/>
  <c r="BB14" i="18"/>
  <c r="AZ25" i="18"/>
  <c r="AY27" i="18"/>
  <c r="AP4" i="18"/>
  <c r="AY6" i="18"/>
  <c r="BB30" i="18"/>
  <c r="AZ4" i="18"/>
  <c r="AZ10" i="18"/>
  <c r="AU10" i="18"/>
  <c r="BA10" i="18" s="1"/>
  <c r="AZ16" i="18"/>
  <c r="AP16" i="18"/>
  <c r="BB22" i="18"/>
  <c r="AZ24" i="18"/>
  <c r="AU24" i="18"/>
  <c r="BA24" i="18" s="1"/>
  <c r="AP24" i="18"/>
  <c r="AN25" i="18"/>
  <c r="AW25" i="18" s="1"/>
  <c r="AP25" i="18"/>
  <c r="AQ25" i="18" s="1"/>
  <c r="AY10" i="18"/>
  <c r="AY15" i="18"/>
  <c r="AZ33" i="18"/>
  <c r="AW10" i="18"/>
  <c r="BB51" i="18"/>
  <c r="AZ3" i="18"/>
  <c r="AU3" i="18"/>
  <c r="BB4" i="18"/>
  <c r="AY4" i="18"/>
  <c r="AY31" i="18"/>
  <c r="AX31" i="18"/>
  <c r="BB20" i="18"/>
  <c r="BB41" i="18"/>
  <c r="AZ41" i="18"/>
  <c r="BB31" i="18"/>
  <c r="AZ9" i="18"/>
  <c r="AX14" i="18"/>
  <c r="AY18" i="18"/>
  <c r="AY2" i="18"/>
  <c r="BB3" i="18"/>
  <c r="BA3" i="18"/>
  <c r="AW6" i="18"/>
  <c r="BB6" i="18"/>
  <c r="AU8" i="18"/>
  <c r="BA8" i="18" s="1"/>
  <c r="AZ8" i="18"/>
  <c r="AY11" i="18"/>
  <c r="AY12" i="18"/>
  <c r="AY23" i="18"/>
  <c r="BB28" i="18"/>
  <c r="AZ44" i="18"/>
  <c r="AZ6" i="18"/>
  <c r="AY7" i="18"/>
  <c r="AY17" i="18"/>
  <c r="AN32" i="18"/>
  <c r="AW32" i="18" s="1"/>
  <c r="AP32" i="18"/>
  <c r="AZ7" i="18"/>
  <c r="AU7" i="18"/>
  <c r="BA7" i="18" s="1"/>
  <c r="AZ22" i="18"/>
  <c r="BB2" i="18"/>
  <c r="AZ5" i="18"/>
  <c r="AU5" i="18"/>
  <c r="BA5" i="18" s="1"/>
  <c r="AY3" i="18"/>
  <c r="AW8" i="18"/>
  <c r="AY8" i="18"/>
  <c r="BB23" i="18"/>
  <c r="BB32" i="18"/>
  <c r="BB5" i="18"/>
  <c r="AU17" i="18"/>
  <c r="BA17" i="18" s="1"/>
  <c r="AZ17" i="18"/>
  <c r="AP5" i="18"/>
  <c r="AY19" i="18"/>
  <c r="AY20" i="18"/>
  <c r="AW19" i="18"/>
  <c r="AP23" i="18"/>
  <c r="A42" i="18"/>
  <c r="AL42" i="18"/>
  <c r="BB52" i="18"/>
  <c r="AP52" i="18"/>
  <c r="AQ52" i="18" s="1"/>
  <c r="AX52" i="18" s="1"/>
  <c r="BB53" i="18"/>
  <c r="AZ53" i="18"/>
  <c r="AU53" i="18"/>
  <c r="BA53" i="18" s="1"/>
  <c r="BB66" i="18"/>
  <c r="BB138" i="18"/>
  <c r="AZ138" i="18"/>
  <c r="AZ218" i="18"/>
  <c r="AY26" i="18"/>
  <c r="AU2" i="18"/>
  <c r="BA2" i="18" s="1"/>
  <c r="AN9" i="18"/>
  <c r="AW9" i="18" s="1"/>
  <c r="AP12" i="18"/>
  <c r="AQ12" i="18" s="1"/>
  <c r="AX12" i="18" s="1"/>
  <c r="AG14" i="18"/>
  <c r="AU14" i="18" s="1"/>
  <c r="BA14" i="18" s="1"/>
  <c r="AZ14" i="18"/>
  <c r="Y23" i="18"/>
  <c r="AM23" i="18" s="1"/>
  <c r="AU28" i="18"/>
  <c r="BA28" i="18" s="1"/>
  <c r="AZ31" i="18"/>
  <c r="Y42" i="18"/>
  <c r="AM42" i="18" s="1"/>
  <c r="AU69" i="18"/>
  <c r="BA69" i="18" s="1"/>
  <c r="AZ69" i="18"/>
  <c r="AP69" i="18"/>
  <c r="AQ69" i="18" s="1"/>
  <c r="AW12" i="18"/>
  <c r="AY9" i="18"/>
  <c r="AB11" i="18"/>
  <c r="AQ11" i="18" s="1"/>
  <c r="AX11" i="18" s="1"/>
  <c r="AU11" i="18"/>
  <c r="BA11" i="18" s="1"/>
  <c r="Y13" i="18"/>
  <c r="AM13" i="18" s="1"/>
  <c r="AB19" i="18"/>
  <c r="AU19" i="18"/>
  <c r="BA19" i="18" s="1"/>
  <c r="AW27" i="18"/>
  <c r="AW30" i="18"/>
  <c r="BB33" i="18"/>
  <c r="AZ43" i="18"/>
  <c r="AN45" i="18"/>
  <c r="AW45" i="18" s="1"/>
  <c r="AP45" i="18"/>
  <c r="AY46" i="18"/>
  <c r="AP49" i="18"/>
  <c r="AQ49" i="18" s="1"/>
  <c r="AY53" i="18"/>
  <c r="AY59" i="18"/>
  <c r="AX59" i="18"/>
  <c r="AP99" i="18"/>
  <c r="AW20" i="18"/>
  <c r="AY25" i="18"/>
  <c r="AX25" i="18"/>
  <c r="AW22" i="18"/>
  <c r="AY34" i="18"/>
  <c r="AX34" i="18"/>
  <c r="AW38" i="18"/>
  <c r="AY40" i="18"/>
  <c r="AP46" i="18"/>
  <c r="AQ46" i="18" s="1"/>
  <c r="AX46" i="18" s="1"/>
  <c r="BB62" i="18"/>
  <c r="AY67" i="18"/>
  <c r="AZ68" i="18"/>
  <c r="AU68" i="18"/>
  <c r="BA68" i="18" s="1"/>
  <c r="BB84" i="18"/>
  <c r="BB85" i="18"/>
  <c r="AZ99" i="18"/>
  <c r="AU99" i="18"/>
  <c r="BB17" i="18"/>
  <c r="AQ21" i="18"/>
  <c r="AX21" i="18" s="1"/>
  <c r="Y22" i="18"/>
  <c r="AM22" i="18" s="1"/>
  <c r="AY38" i="18"/>
  <c r="AW49" i="18"/>
  <c r="AZ49" i="18"/>
  <c r="BB56" i="18"/>
  <c r="AZ56" i="18"/>
  <c r="BB93" i="18"/>
  <c r="AZ11" i="18"/>
  <c r="AU21" i="18"/>
  <c r="BA21" i="18" s="1"/>
  <c r="AZ23" i="18"/>
  <c r="AB27" i="18"/>
  <c r="AQ27" i="18" s="1"/>
  <c r="AX27" i="18" s="1"/>
  <c r="AZ27" i="18"/>
  <c r="AP29" i="18"/>
  <c r="AU35" i="18"/>
  <c r="BA35" i="18" s="1"/>
  <c r="AY45" i="18"/>
  <c r="BB49" i="18"/>
  <c r="AZ60" i="18"/>
  <c r="AZ13" i="18"/>
  <c r="BB21" i="18"/>
  <c r="Y27" i="18"/>
  <c r="AM27" i="18" s="1"/>
  <c r="AZ32" i="18"/>
  <c r="AU32" i="18"/>
  <c r="BA32" i="18" s="1"/>
  <c r="AZ35" i="18"/>
  <c r="AZ36" i="18"/>
  <c r="AZ37" i="18"/>
  <c r="BB43" i="18"/>
  <c r="AY63" i="18"/>
  <c r="BB69" i="18"/>
  <c r="AP83" i="18"/>
  <c r="AP15" i="18"/>
  <c r="AQ15" i="18" s="1"/>
  <c r="AX15" i="18" s="1"/>
  <c r="BB29" i="18"/>
  <c r="BB35" i="18"/>
  <c r="BB61" i="18"/>
  <c r="AZ61" i="18"/>
  <c r="AU61" i="18"/>
  <c r="BA61" i="18" s="1"/>
  <c r="BB68" i="18"/>
  <c r="BB79" i="18"/>
  <c r="AZ83" i="18"/>
  <c r="AU83" i="18"/>
  <c r="BA83" i="18" s="1"/>
  <c r="A137" i="18"/>
  <c r="AL137" i="18"/>
  <c r="AP13" i="18"/>
  <c r="AQ13" i="18" s="1"/>
  <c r="AX13" i="18" s="1"/>
  <c r="Y15" i="18"/>
  <c r="AM15" i="18" s="1"/>
  <c r="AL18" i="18"/>
  <c r="AZ26" i="18"/>
  <c r="AY32" i="18"/>
  <c r="AB35" i="18"/>
  <c r="AY36" i="18"/>
  <c r="AU40" i="18"/>
  <c r="BA40" i="18" s="1"/>
  <c r="AZ40" i="18"/>
  <c r="BB45" i="18"/>
  <c r="AZ64" i="18"/>
  <c r="AY54" i="18"/>
  <c r="BB215" i="18"/>
  <c r="AP37" i="18"/>
  <c r="A3" i="18"/>
  <c r="BB16" i="18"/>
  <c r="AY33" i="18"/>
  <c r="Y35" i="18"/>
  <c r="AM35" i="18" s="1"/>
  <c r="AP48" i="18"/>
  <c r="AQ48" i="18" s="1"/>
  <c r="AX48" i="18" s="1"/>
  <c r="BB60" i="18"/>
  <c r="BB13" i="18"/>
  <c r="AW18" i="18"/>
  <c r="AZ20" i="18"/>
  <c r="AW31" i="18"/>
  <c r="AW42" i="18"/>
  <c r="AN78" i="18"/>
  <c r="AW78" i="18" s="1"/>
  <c r="AP78" i="18"/>
  <c r="BB78" i="18"/>
  <c r="AW37" i="18"/>
  <c r="AY42" i="18"/>
  <c r="AB17" i="18"/>
  <c r="AG25" i="18"/>
  <c r="AU25" i="18" s="1"/>
  <c r="BA25" i="18" s="1"/>
  <c r="AZ28" i="18"/>
  <c r="AG30" i="18"/>
  <c r="AU30" i="18" s="1"/>
  <c r="BA30" i="18" s="1"/>
  <c r="AZ30" i="18"/>
  <c r="AZ55" i="18"/>
  <c r="AU55" i="18"/>
  <c r="BA55" i="18" s="1"/>
  <c r="AZ63" i="18"/>
  <c r="AU63" i="18"/>
  <c r="BA63" i="18" s="1"/>
  <c r="AY14" i="18"/>
  <c r="BB25" i="18"/>
  <c r="AL7" i="18"/>
  <c r="AB10" i="18"/>
  <c r="AP20" i="18"/>
  <c r="AG22" i="18"/>
  <c r="AU22" i="18" s="1"/>
  <c r="BA22" i="18" s="1"/>
  <c r="AL26" i="18"/>
  <c r="Y29" i="18"/>
  <c r="AM29" i="18" s="1"/>
  <c r="AP35" i="18"/>
  <c r="AZ39" i="18"/>
  <c r="AP39" i="18"/>
  <c r="AQ39" i="18" s="1"/>
  <c r="AX39" i="18" s="1"/>
  <c r="A45" i="18"/>
  <c r="AL45" i="18"/>
  <c r="BB47" i="18"/>
  <c r="BB48" i="18"/>
  <c r="AZ48" i="18"/>
  <c r="AP53" i="18"/>
  <c r="AQ53" i="18" s="1"/>
  <c r="AX53" i="18" s="1"/>
  <c r="BB64" i="18"/>
  <c r="BB67" i="18"/>
  <c r="AY72" i="18"/>
  <c r="AL5" i="18"/>
  <c r="A6" i="18"/>
  <c r="AG9" i="18"/>
  <c r="AU9" i="18" s="1"/>
  <c r="BA9" i="18" s="1"/>
  <c r="BB9" i="18"/>
  <c r="Y10" i="18"/>
  <c r="AM10" i="18" s="1"/>
  <c r="AZ15" i="18"/>
  <c r="AP28" i="18"/>
  <c r="AY35" i="18"/>
  <c r="AP36" i="18"/>
  <c r="AY39" i="18"/>
  <c r="AY49" i="18"/>
  <c r="AX49" i="18"/>
  <c r="AW54" i="18"/>
  <c r="BB59" i="18"/>
  <c r="AZ67" i="18"/>
  <c r="AU67" i="18"/>
  <c r="BA67" i="18" s="1"/>
  <c r="AZ70" i="18"/>
  <c r="AP70" i="18"/>
  <c r="AQ70" i="18" s="1"/>
  <c r="AX70" i="18" s="1"/>
  <c r="BB71" i="18"/>
  <c r="A13" i="18"/>
  <c r="A21" i="18"/>
  <c r="A29" i="18"/>
  <c r="A37" i="18"/>
  <c r="Y38" i="18"/>
  <c r="AM38" i="18" s="1"/>
  <c r="AZ47" i="18"/>
  <c r="AU47" i="18"/>
  <c r="BA47" i="18" s="1"/>
  <c r="AW63" i="18"/>
  <c r="AL64" i="18"/>
  <c r="AY69" i="18"/>
  <c r="AX69" i="18"/>
  <c r="BB72" i="18"/>
  <c r="BB83" i="18"/>
  <c r="AZ84" i="18"/>
  <c r="AY94" i="18"/>
  <c r="BB38" i="18"/>
  <c r="AP50" i="18"/>
  <c r="AQ50" i="18" s="1"/>
  <c r="AX50" i="18" s="1"/>
  <c r="AZ52" i="18"/>
  <c r="AY61" i="18"/>
  <c r="AY62" i="18"/>
  <c r="AY78" i="18"/>
  <c r="BB91" i="18"/>
  <c r="AZ102" i="18"/>
  <c r="BB111" i="18"/>
  <c r="A30" i="18"/>
  <c r="AL41" i="18"/>
  <c r="AW66" i="18"/>
  <c r="BB77" i="18"/>
  <c r="AW82" i="18"/>
  <c r="AU82" i="18"/>
  <c r="BA82" i="18" s="1"/>
  <c r="AZ82" i="18"/>
  <c r="AY98" i="18"/>
  <c r="AW102" i="18"/>
  <c r="Y46" i="18"/>
  <c r="AM46" i="18" s="1"/>
  <c r="AB47" i="18"/>
  <c r="AG50" i="18"/>
  <c r="AU50" i="18" s="1"/>
  <c r="BA50" i="18" s="1"/>
  <c r="BB50" i="18"/>
  <c r="Y58" i="18"/>
  <c r="AM58" i="18" s="1"/>
  <c r="Y59" i="18"/>
  <c r="AM59" i="18" s="1"/>
  <c r="BB82" i="18"/>
  <c r="AY90" i="18"/>
  <c r="BB95" i="18"/>
  <c r="AP129" i="18"/>
  <c r="AQ129" i="18" s="1"/>
  <c r="AN129" i="18"/>
  <c r="AW129" i="18" s="1"/>
  <c r="AP42" i="18"/>
  <c r="AQ42" i="18" s="1"/>
  <c r="AX42" i="18" s="1"/>
  <c r="AP44" i="18"/>
  <c r="AW51" i="18"/>
  <c r="AY70" i="18"/>
  <c r="AY74" i="18"/>
  <c r="AZ120" i="18"/>
  <c r="Y43" i="18"/>
  <c r="AM43" i="18" s="1"/>
  <c r="AL53" i="18"/>
  <c r="A53" i="18"/>
  <c r="Y54" i="18"/>
  <c r="AM54" i="18" s="1"/>
  <c r="AW74" i="18"/>
  <c r="AN81" i="18"/>
  <c r="AW81" i="18" s="1"/>
  <c r="AP81" i="18"/>
  <c r="AU89" i="18"/>
  <c r="BA89" i="18" s="1"/>
  <c r="AZ89" i="18"/>
  <c r="AY101" i="18"/>
  <c r="AY105" i="18"/>
  <c r="AG42" i="18"/>
  <c r="AU42" i="18" s="1"/>
  <c r="BA42" i="18" s="1"/>
  <c r="BB42" i="18"/>
  <c r="Y63" i="18"/>
  <c r="AM63" i="18" s="1"/>
  <c r="Y66" i="18"/>
  <c r="AM66" i="18" s="1"/>
  <c r="Y67" i="18"/>
  <c r="AM67" i="18" s="1"/>
  <c r="AU74" i="18"/>
  <c r="BA74" i="18" s="1"/>
  <c r="AZ74" i="18"/>
  <c r="Y75" i="18"/>
  <c r="AM75" i="18" s="1"/>
  <c r="BB87" i="18"/>
  <c r="AU97" i="18"/>
  <c r="BA97" i="18" s="1"/>
  <c r="AZ97" i="18"/>
  <c r="AZ105" i="18"/>
  <c r="AP55" i="18"/>
  <c r="AU56" i="18"/>
  <c r="BA56" i="18" s="1"/>
  <c r="AP57" i="18"/>
  <c r="Y62" i="18"/>
  <c r="AM62" i="18" s="1"/>
  <c r="BB74" i="18"/>
  <c r="AZ77" i="18"/>
  <c r="BB81" i="18"/>
  <c r="AZ81" i="18"/>
  <c r="AP85" i="18"/>
  <c r="AQ85" i="18" s="1"/>
  <c r="AX85" i="18" s="1"/>
  <c r="AY96" i="18"/>
  <c r="AY100" i="18"/>
  <c r="BB101" i="18"/>
  <c r="AZ119" i="18"/>
  <c r="AU119" i="18"/>
  <c r="BA119" i="18" s="1"/>
  <c r="Y39" i="18"/>
  <c r="AM39" i="18" s="1"/>
  <c r="AZ45" i="18"/>
  <c r="AU45" i="18"/>
  <c r="BA45" i="18" s="1"/>
  <c r="AZ54" i="18"/>
  <c r="AY55" i="18"/>
  <c r="AU57" i="18"/>
  <c r="BA57" i="18" s="1"/>
  <c r="AP58" i="18"/>
  <c r="AW59" i="18"/>
  <c r="AX41" i="18"/>
  <c r="AY43" i="18"/>
  <c r="AY50" i="18"/>
  <c r="AP56" i="18"/>
  <c r="AQ56" i="18" s="1"/>
  <c r="AX56" i="18" s="1"/>
  <c r="BB57" i="18"/>
  <c r="AZ58" i="18"/>
  <c r="AQ63" i="18"/>
  <c r="AX63" i="18" s="1"/>
  <c r="BB73" i="18"/>
  <c r="AZ73" i="18"/>
  <c r="AZ80" i="18"/>
  <c r="AU80" i="18"/>
  <c r="BA80" i="18" s="1"/>
  <c r="AY84" i="18"/>
  <c r="AP86" i="18"/>
  <c r="AQ86" i="18" s="1"/>
  <c r="AX86" i="18" s="1"/>
  <c r="Y88" i="18"/>
  <c r="AM88" i="18" s="1"/>
  <c r="A91" i="18"/>
  <c r="AL91" i="18"/>
  <c r="Y96" i="18"/>
  <c r="AM96" i="18" s="1"/>
  <c r="AP104" i="18"/>
  <c r="BB46" i="18"/>
  <c r="AZ51" i="18"/>
  <c r="BB58" i="18"/>
  <c r="AZ62" i="18"/>
  <c r="AU64" i="18"/>
  <c r="BA64" i="18" s="1"/>
  <c r="AP65" i="18"/>
  <c r="AQ65" i="18" s="1"/>
  <c r="AX65" i="18" s="1"/>
  <c r="AL73" i="18"/>
  <c r="BB86" i="18"/>
  <c r="BB100" i="18"/>
  <c r="AZ100" i="18"/>
  <c r="AZ103" i="18"/>
  <c r="AP103" i="18"/>
  <c r="AZ104" i="18"/>
  <c r="AU104" i="18"/>
  <c r="BA104" i="18" s="1"/>
  <c r="AY114" i="18"/>
  <c r="AG58" i="18"/>
  <c r="AU58" i="18" s="1"/>
  <c r="BA58" i="18" s="1"/>
  <c r="AU65" i="18"/>
  <c r="BA65" i="18" s="1"/>
  <c r="AP66" i="18"/>
  <c r="AQ66" i="18" s="1"/>
  <c r="AX66" i="18" s="1"/>
  <c r="AW67" i="18"/>
  <c r="AP74" i="18"/>
  <c r="BB92" i="18"/>
  <c r="BB115" i="18"/>
  <c r="BB44" i="18"/>
  <c r="BB54" i="18"/>
  <c r="BA54" i="18"/>
  <c r="AZ59" i="18"/>
  <c r="AP60" i="18"/>
  <c r="AQ60" i="18" s="1"/>
  <c r="AX60" i="18" s="1"/>
  <c r="AP64" i="18"/>
  <c r="BB65" i="18"/>
  <c r="AZ66" i="18"/>
  <c r="AX68" i="18"/>
  <c r="AP88" i="18"/>
  <c r="Y95" i="18"/>
  <c r="AM95" i="18" s="1"/>
  <c r="AY102" i="18"/>
  <c r="A57" i="18"/>
  <c r="A65" i="18"/>
  <c r="AP75" i="18"/>
  <c r="AY76" i="18"/>
  <c r="AW79" i="18"/>
  <c r="AZ86" i="18"/>
  <c r="AU86" i="18"/>
  <c r="BA86" i="18" s="1"/>
  <c r="AZ87" i="18"/>
  <c r="AU87" i="18"/>
  <c r="BA87" i="18" s="1"/>
  <c r="AW89" i="18"/>
  <c r="AP90" i="18"/>
  <c r="AQ90" i="18" s="1"/>
  <c r="AX90" i="18" s="1"/>
  <c r="AY92" i="18"/>
  <c r="AP93" i="18"/>
  <c r="AU98" i="18"/>
  <c r="BA98" i="18" s="1"/>
  <c r="BA99" i="18"/>
  <c r="BB112" i="18"/>
  <c r="AY122" i="18"/>
  <c r="AU123" i="18"/>
  <c r="AZ123" i="18"/>
  <c r="AN167" i="18"/>
  <c r="AW167" i="18" s="1"/>
  <c r="AP167" i="18"/>
  <c r="AY195" i="18"/>
  <c r="BB70" i="18"/>
  <c r="AZ71" i="18"/>
  <c r="AU71" i="18"/>
  <c r="BA71" i="18" s="1"/>
  <c r="AY79" i="18"/>
  <c r="AZ88" i="18"/>
  <c r="AZ95" i="18"/>
  <c r="AU95" i="18"/>
  <c r="BA95" i="18" s="1"/>
  <c r="BB98" i="18"/>
  <c r="BB102" i="18"/>
  <c r="A122" i="18"/>
  <c r="AL122" i="18"/>
  <c r="AY123" i="18"/>
  <c r="A136" i="18"/>
  <c r="AL136" i="18"/>
  <c r="A50" i="18"/>
  <c r="A58" i="18"/>
  <c r="A66" i="18"/>
  <c r="AU90" i="18"/>
  <c r="BA90" i="18" s="1"/>
  <c r="AP91" i="18"/>
  <c r="Y112" i="18"/>
  <c r="AM112" i="18" s="1"/>
  <c r="AW123" i="18"/>
  <c r="AY130" i="18"/>
  <c r="AZ131" i="18"/>
  <c r="AN172" i="18"/>
  <c r="AW172" i="18" s="1"/>
  <c r="AP172" i="18"/>
  <c r="AQ172" i="18" s="1"/>
  <c r="AX172" i="18" s="1"/>
  <c r="AG75" i="18"/>
  <c r="AU75" i="18" s="1"/>
  <c r="BA75" i="18" s="1"/>
  <c r="AP76" i="18"/>
  <c r="AP77" i="18"/>
  <c r="AQ77" i="18" s="1"/>
  <c r="AX77" i="18" s="1"/>
  <c r="AL88" i="18"/>
  <c r="BB90" i="18"/>
  <c r="AZ91" i="18"/>
  <c r="AP92" i="18"/>
  <c r="AQ92" i="18" s="1"/>
  <c r="AX92" i="18" s="1"/>
  <c r="AZ94" i="18"/>
  <c r="AU94" i="18"/>
  <c r="BA94" i="18" s="1"/>
  <c r="AP96" i="18"/>
  <c r="AY103" i="18"/>
  <c r="BB110" i="18"/>
  <c r="AZ110" i="18"/>
  <c r="AZ114" i="18"/>
  <c r="AY116" i="18"/>
  <c r="AY152" i="18"/>
  <c r="AP154" i="18"/>
  <c r="AQ154" i="18" s="1"/>
  <c r="AX154" i="18" s="1"/>
  <c r="BB158" i="18"/>
  <c r="AZ158" i="18"/>
  <c r="AW94" i="18"/>
  <c r="AZ96" i="18"/>
  <c r="AU96" i="18"/>
  <c r="BA96" i="18" s="1"/>
  <c r="AZ107" i="18"/>
  <c r="AU117" i="18"/>
  <c r="BA117" i="18" s="1"/>
  <c r="AZ117" i="18"/>
  <c r="BB120" i="18"/>
  <c r="AY80" i="18"/>
  <c r="Y84" i="18"/>
  <c r="AM84" i="18" s="1"/>
  <c r="Y100" i="18"/>
  <c r="AM100" i="18" s="1"/>
  <c r="BB103" i="18"/>
  <c r="AU109" i="18"/>
  <c r="BA109" i="18" s="1"/>
  <c r="AZ109" i="18"/>
  <c r="AZ128" i="18"/>
  <c r="AY77" i="18"/>
  <c r="Y79" i="18"/>
  <c r="AM79" i="18" s="1"/>
  <c r="AY83" i="18"/>
  <c r="AY86" i="18"/>
  <c r="BB94" i="18"/>
  <c r="BB99" i="18"/>
  <c r="AZ101" i="18"/>
  <c r="AZ106" i="18"/>
  <c r="AP106" i="18"/>
  <c r="BB107" i="18"/>
  <c r="BB109" i="18"/>
  <c r="BB118" i="18"/>
  <c r="AY121" i="18"/>
  <c r="AP72" i="18"/>
  <c r="AB74" i="18"/>
  <c r="Y81" i="18"/>
  <c r="AM81" i="18" s="1"/>
  <c r="AY87" i="18"/>
  <c r="AU92" i="18"/>
  <c r="BA92" i="18" s="1"/>
  <c r="AW96" i="18"/>
  <c r="AZ98" i="18"/>
  <c r="AY99" i="18"/>
  <c r="AY104" i="18"/>
  <c r="AY111" i="18"/>
  <c r="AL124" i="18"/>
  <c r="A124" i="18"/>
  <c r="AZ147" i="18"/>
  <c r="A61" i="18"/>
  <c r="A69" i="18"/>
  <c r="AZ72" i="18"/>
  <c r="AU72" i="18"/>
  <c r="BA72" i="18" s="1"/>
  <c r="Y74" i="18"/>
  <c r="AM74" i="18" s="1"/>
  <c r="AZ78" i="18"/>
  <c r="Y82" i="18"/>
  <c r="AM82" i="18" s="1"/>
  <c r="AZ85" i="18"/>
  <c r="AY95" i="18"/>
  <c r="BB97" i="18"/>
  <c r="AW114" i="18"/>
  <c r="AY115" i="18"/>
  <c r="AY75" i="18"/>
  <c r="AZ79" i="18"/>
  <c r="AU79" i="18"/>
  <c r="BA79" i="18" s="1"/>
  <c r="AP94" i="18"/>
  <c r="AY109" i="18"/>
  <c r="AW109" i="18"/>
  <c r="AZ113" i="18"/>
  <c r="AU113" i="18"/>
  <c r="BA113" i="18" s="1"/>
  <c r="AP113" i="18"/>
  <c r="A115" i="18"/>
  <c r="AL115" i="18"/>
  <c r="BB126" i="18"/>
  <c r="AL132" i="18"/>
  <c r="A132" i="18"/>
  <c r="A46" i="18"/>
  <c r="A54" i="18"/>
  <c r="A62" i="18"/>
  <c r="AB75" i="18"/>
  <c r="BB75" i="18"/>
  <c r="AU81" i="18"/>
  <c r="BA81" i="18" s="1"/>
  <c r="AY88" i="18"/>
  <c r="AZ92" i="18"/>
  <c r="AP105" i="18"/>
  <c r="AY110" i="18"/>
  <c r="Y115" i="18"/>
  <c r="AM115" i="18" s="1"/>
  <c r="AP82" i="18"/>
  <c r="AQ82" i="18" s="1"/>
  <c r="AX82" i="18" s="1"/>
  <c r="AB88" i="18"/>
  <c r="AZ90" i="18"/>
  <c r="AY91" i="18"/>
  <c r="AZ93" i="18"/>
  <c r="Y98" i="18"/>
  <c r="AM98" i="18" s="1"/>
  <c r="AP101" i="18"/>
  <c r="AQ101" i="18" s="1"/>
  <c r="AX101" i="18" s="1"/>
  <c r="AZ121" i="18"/>
  <c r="AP121" i="18"/>
  <c r="AQ121" i="18" s="1"/>
  <c r="AX121" i="18" s="1"/>
  <c r="BB143" i="18"/>
  <c r="Y90" i="18"/>
  <c r="AM90" i="18" s="1"/>
  <c r="AB96" i="18"/>
  <c r="AW100" i="18"/>
  <c r="AY112" i="18"/>
  <c r="AZ115" i="18"/>
  <c r="AZ129" i="18"/>
  <c r="AU129" i="18"/>
  <c r="BA129" i="18" s="1"/>
  <c r="AZ111" i="18"/>
  <c r="AY119" i="18"/>
  <c r="BB128" i="18"/>
  <c r="AY132" i="18"/>
  <c r="BB139" i="18"/>
  <c r="BA139" i="18"/>
  <c r="AZ139" i="18"/>
  <c r="AN163" i="18"/>
  <c r="AW163" i="18" s="1"/>
  <c r="AP163" i="18"/>
  <c r="AQ163" i="18" s="1"/>
  <c r="AX163" i="18" s="1"/>
  <c r="AY196" i="18"/>
  <c r="AY209" i="18"/>
  <c r="AP108" i="18"/>
  <c r="AP115" i="18"/>
  <c r="AY126" i="18"/>
  <c r="AY127" i="18"/>
  <c r="AY129" i="18"/>
  <c r="AX129" i="18"/>
  <c r="AB130" i="18"/>
  <c r="AQ130" i="18" s="1"/>
  <c r="AX130" i="18" s="1"/>
  <c r="AZ142" i="18"/>
  <c r="AU142" i="18"/>
  <c r="BA142" i="18" s="1"/>
  <c r="BB150" i="18"/>
  <c r="BB159" i="18"/>
  <c r="AB107" i="18"/>
  <c r="AP110" i="18"/>
  <c r="Y111" i="18"/>
  <c r="AM111" i="18" s="1"/>
  <c r="BB113" i="18"/>
  <c r="Y130" i="18"/>
  <c r="AM130" i="18" s="1"/>
  <c r="AZ137" i="18"/>
  <c r="Y107" i="18"/>
  <c r="AM107" i="18" s="1"/>
  <c r="AG110" i="18"/>
  <c r="AU110" i="18" s="1"/>
  <c r="BA110" i="18" s="1"/>
  <c r="AP123" i="18"/>
  <c r="AQ123" i="18" s="1"/>
  <c r="AX123" i="18" s="1"/>
  <c r="Y128" i="18"/>
  <c r="AM128" i="18" s="1"/>
  <c r="AP131" i="18"/>
  <c r="AQ131" i="18" s="1"/>
  <c r="AX131" i="18" s="1"/>
  <c r="Y135" i="18"/>
  <c r="AM135" i="18" s="1"/>
  <c r="AY137" i="18"/>
  <c r="AW149" i="18"/>
  <c r="AU156" i="18"/>
  <c r="AZ156" i="18"/>
  <c r="AY160" i="18"/>
  <c r="AY131" i="18"/>
  <c r="AY144" i="18"/>
  <c r="AP153" i="18"/>
  <c r="AQ153" i="18" s="1"/>
  <c r="AX153" i="18" s="1"/>
  <c r="AN153" i="18"/>
  <c r="AW153" i="18" s="1"/>
  <c r="A84" i="18"/>
  <c r="A92" i="18"/>
  <c r="A100" i="18"/>
  <c r="AZ112" i="18"/>
  <c r="AU112" i="18"/>
  <c r="BA112" i="18" s="1"/>
  <c r="AW116" i="18"/>
  <c r="AY136" i="18"/>
  <c r="BB142" i="18"/>
  <c r="BB162" i="18"/>
  <c r="AP165" i="18"/>
  <c r="AZ170" i="18"/>
  <c r="AU170" i="18"/>
  <c r="BA170" i="18" s="1"/>
  <c r="AZ185" i="18"/>
  <c r="A187" i="18"/>
  <c r="AL187" i="18"/>
  <c r="AW111" i="18"/>
  <c r="AP117" i="18"/>
  <c r="AQ117" i="18" s="1"/>
  <c r="AX117" i="18" s="1"/>
  <c r="AP118" i="18"/>
  <c r="AQ118" i="18" s="1"/>
  <c r="AX118" i="18" s="1"/>
  <c r="BA123" i="18"/>
  <c r="AW124" i="18"/>
  <c r="AZ127" i="18"/>
  <c r="AW132" i="18"/>
  <c r="BB137" i="18"/>
  <c r="AY139" i="18"/>
  <c r="AU141" i="18"/>
  <c r="BA141" i="18" s="1"/>
  <c r="AZ141" i="18"/>
  <c r="A149" i="18"/>
  <c r="AL149" i="18"/>
  <c r="AY181" i="18"/>
  <c r="AY189" i="18"/>
  <c r="AW189" i="18"/>
  <c r="A101" i="18"/>
  <c r="BB117" i="18"/>
  <c r="AU118" i="18"/>
  <c r="BA118" i="18" s="1"/>
  <c r="AZ118" i="18"/>
  <c r="AP124" i="18"/>
  <c r="AW125" i="18"/>
  <c r="AP125" i="18"/>
  <c r="AP132" i="18"/>
  <c r="AP136" i="18"/>
  <c r="Y138" i="18"/>
  <c r="AM138" i="18" s="1"/>
  <c r="AZ146" i="18"/>
  <c r="AY148" i="18"/>
  <c r="AW152" i="18"/>
  <c r="AP152" i="18"/>
  <c r="AQ152" i="18" s="1"/>
  <c r="AX152" i="18" s="1"/>
  <c r="AY158" i="18"/>
  <c r="AW158" i="18"/>
  <c r="AP119" i="18"/>
  <c r="BB125" i="18"/>
  <c r="AP126" i="18"/>
  <c r="AW133" i="18"/>
  <c r="AP133" i="18"/>
  <c r="AQ133" i="18" s="1"/>
  <c r="AX133" i="18" s="1"/>
  <c r="AY138" i="18"/>
  <c r="Y139" i="18"/>
  <c r="AM139" i="18" s="1"/>
  <c r="AU140" i="18"/>
  <c r="BA140" i="18" s="1"/>
  <c r="BB146" i="18"/>
  <c r="BB152" i="18"/>
  <c r="AZ160" i="18"/>
  <c r="BB161" i="18"/>
  <c r="AN180" i="18"/>
  <c r="AW180" i="18" s="1"/>
  <c r="AP180" i="18"/>
  <c r="AQ180" i="18" s="1"/>
  <c r="AX180" i="18" s="1"/>
  <c r="BB121" i="18"/>
  <c r="AL123" i="18"/>
  <c r="AU126" i="18"/>
  <c r="BA126" i="18" s="1"/>
  <c r="AZ126" i="18"/>
  <c r="AL131" i="18"/>
  <c r="BB133" i="18"/>
  <c r="BA133" i="18"/>
  <c r="AU144" i="18"/>
  <c r="BA144" i="18" s="1"/>
  <c r="AZ144" i="18"/>
  <c r="Y148" i="18"/>
  <c r="AM148" i="18" s="1"/>
  <c r="AP111" i="18"/>
  <c r="AY113" i="18"/>
  <c r="AP127" i="18"/>
  <c r="BB129" i="18"/>
  <c r="AW130" i="18"/>
  <c r="AZ134" i="18"/>
  <c r="BB141" i="18"/>
  <c r="BB145" i="18"/>
  <c r="AY146" i="18"/>
  <c r="AX146" i="18"/>
  <c r="AZ155" i="18"/>
  <c r="AU155" i="18"/>
  <c r="BA155" i="18" s="1"/>
  <c r="AY157" i="18"/>
  <c r="AP164" i="18"/>
  <c r="AQ164" i="18" s="1"/>
  <c r="AX164" i="18" s="1"/>
  <c r="AB106" i="18"/>
  <c r="AG107" i="18"/>
  <c r="AU107" i="18" s="1"/>
  <c r="BA107" i="18" s="1"/>
  <c r="AB114" i="18"/>
  <c r="AQ114" i="18" s="1"/>
  <c r="AX114" i="18" s="1"/>
  <c r="BB114" i="18"/>
  <c r="BB119" i="18"/>
  <c r="AG134" i="18"/>
  <c r="AU134" i="18" s="1"/>
  <c r="BA134" i="18" s="1"/>
  <c r="BB134" i="18"/>
  <c r="AZ135" i="18"/>
  <c r="AW144" i="18"/>
  <c r="BB151" i="18"/>
  <c r="BB164" i="18"/>
  <c r="BA164" i="18"/>
  <c r="Y106" i="18"/>
  <c r="AM106" i="18" s="1"/>
  <c r="Y114" i="18"/>
  <c r="AM114" i="18" s="1"/>
  <c r="BB135" i="18"/>
  <c r="BB140" i="18"/>
  <c r="BB127" i="18"/>
  <c r="AZ176" i="18"/>
  <c r="A117" i="18"/>
  <c r="A125" i="18"/>
  <c r="A133" i="18"/>
  <c r="AP143" i="18"/>
  <c r="AQ143" i="18" s="1"/>
  <c r="AX143" i="18" s="1"/>
  <c r="AW147" i="18"/>
  <c r="AZ151" i="18"/>
  <c r="AZ154" i="18"/>
  <c r="Y159" i="18"/>
  <c r="AM159" i="18" s="1"/>
  <c r="AL162" i="18"/>
  <c r="AU165" i="18"/>
  <c r="BA165" i="18" s="1"/>
  <c r="AZ165" i="18"/>
  <c r="AP166" i="18"/>
  <c r="AQ166" i="18" s="1"/>
  <c r="AX166" i="18" s="1"/>
  <c r="AP168" i="18"/>
  <c r="AQ168" i="18" s="1"/>
  <c r="AX168" i="18" s="1"/>
  <c r="AY176" i="18"/>
  <c r="AW195" i="18"/>
  <c r="BB210" i="18"/>
  <c r="AW137" i="18"/>
  <c r="AQ142" i="18"/>
  <c r="AX142" i="18" s="1"/>
  <c r="AL146" i="18"/>
  <c r="AP156" i="18"/>
  <c r="BB169" i="18"/>
  <c r="BA169" i="18"/>
  <c r="A110" i="18"/>
  <c r="A118" i="18"/>
  <c r="AP138" i="18"/>
  <c r="AP140" i="18"/>
  <c r="AQ140" i="18" s="1"/>
  <c r="AX140" i="18" s="1"/>
  <c r="AY143" i="18"/>
  <c r="AU151" i="18"/>
  <c r="BA151" i="18" s="1"/>
  <c r="BB156" i="18"/>
  <c r="AP157" i="18"/>
  <c r="AQ157" i="18" s="1"/>
  <c r="AX157" i="18" s="1"/>
  <c r="BB168" i="18"/>
  <c r="AW178" i="18"/>
  <c r="AY191" i="18"/>
  <c r="AL147" i="18"/>
  <c r="AP148" i="18"/>
  <c r="AQ148" i="18" s="1"/>
  <c r="AX148" i="18" s="1"/>
  <c r="Y150" i="18"/>
  <c r="AM150" i="18" s="1"/>
  <c r="AL154" i="18"/>
  <c r="AL155" i="18"/>
  <c r="AU157" i="18"/>
  <c r="BA157" i="18" s="1"/>
  <c r="AZ157" i="18"/>
  <c r="AP159" i="18"/>
  <c r="AQ159" i="18" s="1"/>
  <c r="AX159" i="18" s="1"/>
  <c r="AY162" i="18"/>
  <c r="AG166" i="18"/>
  <c r="AU166" i="18" s="1"/>
  <c r="BA166" i="18" s="1"/>
  <c r="AG168" i="18"/>
  <c r="AY178" i="18"/>
  <c r="AL181" i="18"/>
  <c r="A181" i="18"/>
  <c r="AY187" i="18"/>
  <c r="AZ193" i="18"/>
  <c r="AY166" i="18"/>
  <c r="AZ171" i="18"/>
  <c r="A173" i="18"/>
  <c r="AL173" i="18"/>
  <c r="AX206" i="18"/>
  <c r="AY206" i="18"/>
  <c r="AN208" i="18"/>
  <c r="AW208" i="18" s="1"/>
  <c r="AP208" i="18"/>
  <c r="AZ152" i="18"/>
  <c r="AU152" i="18"/>
  <c r="BA152" i="18" s="1"/>
  <c r="AP158" i="18"/>
  <c r="AQ158" i="18" s="1"/>
  <c r="AX158" i="18" s="1"/>
  <c r="AY159" i="18"/>
  <c r="BB166" i="18"/>
  <c r="AU167" i="18"/>
  <c r="BA167" i="18" s="1"/>
  <c r="A170" i="18"/>
  <c r="AL170" i="18"/>
  <c r="BB183" i="18"/>
  <c r="BA183" i="18"/>
  <c r="AY194" i="18"/>
  <c r="BB199" i="18"/>
  <c r="AY142" i="18"/>
  <c r="AZ149" i="18"/>
  <c r="BB153" i="18"/>
  <c r="AY154" i="18"/>
  <c r="AU168" i="18"/>
  <c r="BA168" i="18" s="1"/>
  <c r="AZ179" i="18"/>
  <c r="AU179" i="18"/>
  <c r="BA179" i="18" s="1"/>
  <c r="AY185" i="18"/>
  <c r="BB187" i="18"/>
  <c r="AL138" i="18"/>
  <c r="AL143" i="18"/>
  <c r="Y146" i="18"/>
  <c r="AM146" i="18" s="1"/>
  <c r="AP151" i="18"/>
  <c r="AQ151" i="18" s="1"/>
  <c r="AX151" i="18" s="1"/>
  <c r="AG158" i="18"/>
  <c r="AU158" i="18" s="1"/>
  <c r="BA158" i="18" s="1"/>
  <c r="AY163" i="18"/>
  <c r="AZ164" i="18"/>
  <c r="AZ168" i="18"/>
  <c r="Y171" i="18"/>
  <c r="AM171" i="18" s="1"/>
  <c r="AY172" i="18"/>
  <c r="AW176" i="18"/>
  <c r="AW177" i="18"/>
  <c r="BB192" i="18"/>
  <c r="BB193" i="18"/>
  <c r="AZ145" i="18"/>
  <c r="AZ166" i="18"/>
  <c r="BB167" i="18"/>
  <c r="AY169" i="18"/>
  <c r="AU173" i="18"/>
  <c r="AZ173" i="18"/>
  <c r="AZ177" i="18"/>
  <c r="BB178" i="18"/>
  <c r="BB182" i="18"/>
  <c r="AW139" i="18"/>
  <c r="AY147" i="18"/>
  <c r="AP150" i="18"/>
  <c r="AQ150" i="18" s="1"/>
  <c r="AX150" i="18" s="1"/>
  <c r="AY151" i="18"/>
  <c r="BB154" i="18"/>
  <c r="AZ161" i="18"/>
  <c r="Y163" i="18"/>
  <c r="AM163" i="18" s="1"/>
  <c r="Y164" i="18"/>
  <c r="AM164" i="18" s="1"/>
  <c r="BB165" i="18"/>
  <c r="AY168" i="18"/>
  <c r="AZ174" i="18"/>
  <c r="BB177" i="18"/>
  <c r="AY179" i="18"/>
  <c r="AW181" i="18"/>
  <c r="AY135" i="18"/>
  <c r="AZ143" i="18"/>
  <c r="BB144" i="18"/>
  <c r="AY155" i="18"/>
  <c r="AW170" i="18"/>
  <c r="AL179" i="18"/>
  <c r="A179" i="18"/>
  <c r="BB181" i="18"/>
  <c r="BB200" i="18"/>
  <c r="AB138" i="18"/>
  <c r="Y140" i="18"/>
  <c r="AM140" i="18" s="1"/>
  <c r="Y142" i="18"/>
  <c r="AM142" i="18" s="1"/>
  <c r="AG150" i="18"/>
  <c r="AU150" i="18" s="1"/>
  <c r="BA150" i="18" s="1"/>
  <c r="BA156" i="18"/>
  <c r="Y166" i="18"/>
  <c r="AM166" i="18" s="1"/>
  <c r="Y168" i="18"/>
  <c r="AM168" i="18" s="1"/>
  <c r="AP185" i="18"/>
  <c r="AQ185" i="18" s="1"/>
  <c r="AX185" i="18" s="1"/>
  <c r="A201" i="18"/>
  <c r="AL201" i="18"/>
  <c r="AG135" i="18"/>
  <c r="AU135" i="18" s="1"/>
  <c r="BA135" i="18" s="1"/>
  <c r="AU143" i="18"/>
  <c r="BA143" i="18" s="1"/>
  <c r="AZ153" i="18"/>
  <c r="AU153" i="18"/>
  <c r="BA153" i="18" s="1"/>
  <c r="Y155" i="18"/>
  <c r="AM155" i="18" s="1"/>
  <c r="Y156" i="18"/>
  <c r="AM156" i="18" s="1"/>
  <c r="BB160" i="18"/>
  <c r="AP162" i="18"/>
  <c r="AU172" i="18"/>
  <c r="BA172" i="18" s="1"/>
  <c r="AU175" i="18"/>
  <c r="BA175" i="18" s="1"/>
  <c r="AY177" i="18"/>
  <c r="AZ180" i="18"/>
  <c r="AY183" i="18"/>
  <c r="BB189" i="18"/>
  <c r="AY150" i="18"/>
  <c r="AZ159" i="18"/>
  <c r="AZ162" i="18"/>
  <c r="AU162" i="18"/>
  <c r="BA162" i="18" s="1"/>
  <c r="AY173" i="18"/>
  <c r="BB180" i="18"/>
  <c r="AY184" i="18"/>
  <c r="BB209" i="18"/>
  <c r="BB239" i="18"/>
  <c r="AY245" i="18"/>
  <c r="AP170" i="18"/>
  <c r="AG182" i="18"/>
  <c r="AU182" i="18" s="1"/>
  <c r="BA182" i="18" s="1"/>
  <c r="AZ183" i="18"/>
  <c r="BB184" i="18"/>
  <c r="BB185" i="18"/>
  <c r="AY198" i="18"/>
  <c r="AZ202" i="18"/>
  <c r="AY205" i="18"/>
  <c r="BB172" i="18"/>
  <c r="AY174" i="18"/>
  <c r="AP175" i="18"/>
  <c r="AW186" i="18"/>
  <c r="AZ192" i="18"/>
  <c r="AU192" i="18"/>
  <c r="BA192" i="18" s="1"/>
  <c r="AW203" i="18"/>
  <c r="AY186" i="18"/>
  <c r="AY190" i="18"/>
  <c r="AZ201" i="18"/>
  <c r="AU201" i="18"/>
  <c r="BA201" i="18" s="1"/>
  <c r="AP202" i="18"/>
  <c r="AQ202" i="18" s="1"/>
  <c r="AX202" i="18" s="1"/>
  <c r="AN202" i="18"/>
  <c r="AW202" i="18" s="1"/>
  <c r="AU220" i="18"/>
  <c r="BA220" i="18" s="1"/>
  <c r="AZ220" i="18"/>
  <c r="A142" i="18"/>
  <c r="A150" i="18"/>
  <c r="A158" i="18"/>
  <c r="A166" i="18"/>
  <c r="AZ186" i="18"/>
  <c r="AZ187" i="18"/>
  <c r="AZ188" i="18"/>
  <c r="AP196" i="18"/>
  <c r="AN196" i="18"/>
  <c r="AW196" i="18" s="1"/>
  <c r="AZ198" i="18"/>
  <c r="AY203" i="18"/>
  <c r="AW207" i="18"/>
  <c r="AY212" i="18"/>
  <c r="AN217" i="18"/>
  <c r="AW217" i="18" s="1"/>
  <c r="AP217" i="18"/>
  <c r="AY223" i="18"/>
  <c r="AB174" i="18"/>
  <c r="AY180" i="18"/>
  <c r="Y190" i="18"/>
  <c r="AM190" i="18" s="1"/>
  <c r="AU196" i="18"/>
  <c r="BA196" i="18" s="1"/>
  <c r="AZ196" i="18"/>
  <c r="AZ207" i="18"/>
  <c r="AU207" i="18"/>
  <c r="BA207" i="18" s="1"/>
  <c r="AN212" i="18"/>
  <c r="AW212" i="18" s="1"/>
  <c r="AP212" i="18"/>
  <c r="A219" i="18"/>
  <c r="AL219" i="18"/>
  <c r="AN223" i="18"/>
  <c r="AW223" i="18" s="1"/>
  <c r="AP223" i="18"/>
  <c r="AQ223" i="18" s="1"/>
  <c r="AX223" i="18" s="1"/>
  <c r="AZ241" i="18"/>
  <c r="AU241" i="18"/>
  <c r="BA241" i="18" s="1"/>
  <c r="AZ247" i="18"/>
  <c r="AU247" i="18"/>
  <c r="BA247" i="18" s="1"/>
  <c r="A151" i="18"/>
  <c r="A159" i="18"/>
  <c r="A167" i="18"/>
  <c r="Y174" i="18"/>
  <c r="AM174" i="18" s="1"/>
  <c r="AZ184" i="18"/>
  <c r="AU184" i="18"/>
  <c r="BA184" i="18" s="1"/>
  <c r="AP195" i="18"/>
  <c r="AQ195" i="18" s="1"/>
  <c r="AX195" i="18" s="1"/>
  <c r="AP199" i="18"/>
  <c r="AQ199" i="18" s="1"/>
  <c r="AY200" i="18"/>
  <c r="BB202" i="18"/>
  <c r="AW206" i="18"/>
  <c r="AZ211" i="18"/>
  <c r="AU211" i="18"/>
  <c r="BA211" i="18" s="1"/>
  <c r="AU212" i="18"/>
  <c r="BA212" i="18" s="1"/>
  <c r="AZ212" i="18"/>
  <c r="BA173" i="18"/>
  <c r="AP178" i="18"/>
  <c r="AY182" i="18"/>
  <c r="Y186" i="18"/>
  <c r="AM186" i="18" s="1"/>
  <c r="AW194" i="18"/>
  <c r="BB197" i="18"/>
  <c r="AZ199" i="18"/>
  <c r="BB201" i="18"/>
  <c r="BB212" i="18"/>
  <c r="BB223" i="18"/>
  <c r="BB233" i="18"/>
  <c r="AP241" i="18"/>
  <c r="AQ241" i="18" s="1"/>
  <c r="AX241" i="18" s="1"/>
  <c r="AZ205" i="18"/>
  <c r="AZ169" i="18"/>
  <c r="Y170" i="18"/>
  <c r="AM170" i="18" s="1"/>
  <c r="AY171" i="18"/>
  <c r="Y182" i="18"/>
  <c r="AM182" i="18" s="1"/>
  <c r="Y187" i="18"/>
  <c r="AM187" i="18" s="1"/>
  <c r="AW191" i="18"/>
  <c r="AP193" i="18"/>
  <c r="AQ193" i="18" s="1"/>
  <c r="AX193" i="18" s="1"/>
  <c r="BB194" i="18"/>
  <c r="BA194" i="18"/>
  <c r="AZ200" i="18"/>
  <c r="Y203" i="18"/>
  <c r="AM203" i="18" s="1"/>
  <c r="BB205" i="18"/>
  <c r="AN240" i="18"/>
  <c r="AW240" i="18" s="1"/>
  <c r="AP240" i="18"/>
  <c r="AQ240" i="18" s="1"/>
  <c r="AX240" i="18" s="1"/>
  <c r="A145" i="18"/>
  <c r="A153" i="18"/>
  <c r="A161" i="18"/>
  <c r="AP190" i="18"/>
  <c r="AQ190" i="18" s="1"/>
  <c r="AX190" i="18" s="1"/>
  <c r="BB195" i="18"/>
  <c r="AU204" i="18"/>
  <c r="BA204" i="18" s="1"/>
  <c r="AZ204" i="18"/>
  <c r="AY210" i="18"/>
  <c r="AY214" i="18"/>
  <c r="AG171" i="18"/>
  <c r="AU171" i="18" s="1"/>
  <c r="BA171" i="18" s="1"/>
  <c r="AP174" i="18"/>
  <c r="Y175" i="18"/>
  <c r="AM175" i="18" s="1"/>
  <c r="AU180" i="18"/>
  <c r="BA180" i="18" s="1"/>
  <c r="AP183" i="18"/>
  <c r="AP192" i="18"/>
  <c r="AQ192" i="18" s="1"/>
  <c r="AX192" i="18" s="1"/>
  <c r="AY197" i="18"/>
  <c r="AW197" i="18"/>
  <c r="BB206" i="18"/>
  <c r="AZ206" i="18"/>
  <c r="AP176" i="18"/>
  <c r="AQ176" i="18" s="1"/>
  <c r="AX176" i="18" s="1"/>
  <c r="AP181" i="18"/>
  <c r="AP187" i="18"/>
  <c r="AU188" i="18"/>
  <c r="BA188" i="18" s="1"/>
  <c r="AP188" i="18"/>
  <c r="AQ188" i="18" s="1"/>
  <c r="AX188" i="18" s="1"/>
  <c r="AZ189" i="18"/>
  <c r="BB190" i="18"/>
  <c r="AZ195" i="18"/>
  <c r="BB198" i="18"/>
  <c r="AY202" i="18"/>
  <c r="AZ203" i="18"/>
  <c r="AW204" i="18"/>
  <c r="AW205" i="18"/>
  <c r="AY216" i="18"/>
  <c r="AY207" i="18"/>
  <c r="AZ213" i="18"/>
  <c r="AG174" i="18"/>
  <c r="AU174" i="18" s="1"/>
  <c r="BA174" i="18" s="1"/>
  <c r="BB176" i="18"/>
  <c r="AU181" i="18"/>
  <c r="BA181" i="18" s="1"/>
  <c r="AZ181" i="18"/>
  <c r="AP182" i="18"/>
  <c r="BB186" i="18"/>
  <c r="AW187" i="18"/>
  <c r="BB188" i="18"/>
  <c r="BB191" i="18"/>
  <c r="AG193" i="18"/>
  <c r="AU193" i="18" s="1"/>
  <c r="BA193" i="18" s="1"/>
  <c r="AY193" i="18"/>
  <c r="AZ208" i="18"/>
  <c r="AW209" i="18"/>
  <c r="AZ210" i="18"/>
  <c r="BB221" i="18"/>
  <c r="AP209" i="18"/>
  <c r="AQ209" i="18" s="1"/>
  <c r="AX209" i="18" s="1"/>
  <c r="AZ215" i="18"/>
  <c r="BB219" i="18"/>
  <c r="AY220" i="18"/>
  <c r="BB224" i="18"/>
  <c r="BB243" i="18"/>
  <c r="BB257" i="18"/>
  <c r="A189" i="18"/>
  <c r="AP198" i="18"/>
  <c r="AX199" i="18"/>
  <c r="AP213" i="18"/>
  <c r="AQ213" i="18" s="1"/>
  <c r="AX213" i="18" s="1"/>
  <c r="AZ214" i="18"/>
  <c r="AU214" i="18"/>
  <c r="BA214" i="18" s="1"/>
  <c r="AG215" i="18"/>
  <c r="AU215" i="18" s="1"/>
  <c r="BA215" i="18" s="1"/>
  <c r="AZ216" i="18"/>
  <c r="AU216" i="18"/>
  <c r="BA216" i="18" s="1"/>
  <c r="AZ217" i="18"/>
  <c r="A220" i="18"/>
  <c r="AL220" i="18"/>
  <c r="AB220" i="18"/>
  <c r="BB222" i="18"/>
  <c r="BB225" i="18"/>
  <c r="AZ231" i="18"/>
  <c r="AU231" i="18"/>
  <c r="BB241" i="18"/>
  <c r="AZ243" i="18"/>
  <c r="BB211" i="18"/>
  <c r="AY228" i="18"/>
  <c r="AX228" i="18"/>
  <c r="AZ229" i="18"/>
  <c r="BB232" i="18"/>
  <c r="AZ233" i="18"/>
  <c r="AZ240" i="18"/>
  <c r="AY244" i="18"/>
  <c r="AP250" i="18"/>
  <c r="AZ251" i="18"/>
  <c r="AU251" i="18"/>
  <c r="BA251" i="18" s="1"/>
  <c r="AP252" i="18"/>
  <c r="AU256" i="18"/>
  <c r="BA256" i="18" s="1"/>
  <c r="AZ256" i="18"/>
  <c r="A190" i="18"/>
  <c r="BB204" i="18"/>
  <c r="BB213" i="18"/>
  <c r="A226" i="18"/>
  <c r="AL226" i="18"/>
  <c r="BB230" i="18"/>
  <c r="AU233" i="18"/>
  <c r="BA233" i="18" s="1"/>
  <c r="AU239" i="18"/>
  <c r="BA239" i="18" s="1"/>
  <c r="AZ239" i="18"/>
  <c r="BB240" i="18"/>
  <c r="AY253" i="18"/>
  <c r="BB214" i="18"/>
  <c r="AY219" i="18"/>
  <c r="AZ223" i="18"/>
  <c r="AZ232" i="18"/>
  <c r="AW245" i="18"/>
  <c r="AU245" i="18"/>
  <c r="BA245" i="18" s="1"/>
  <c r="AZ245" i="18"/>
  <c r="AY248" i="18"/>
  <c r="AW251" i="18"/>
  <c r="A253" i="18"/>
  <c r="AL253" i="18"/>
  <c r="AP255" i="18"/>
  <c r="AQ255" i="18" s="1"/>
  <c r="AX255" i="18" s="1"/>
  <c r="AW256" i="18"/>
  <c r="BB231" i="18"/>
  <c r="BA231" i="18"/>
  <c r="A234" i="18"/>
  <c r="AL234" i="18"/>
  <c r="AY235" i="18"/>
  <c r="AZ236" i="18"/>
  <c r="AZ238" i="18"/>
  <c r="AU238" i="18"/>
  <c r="BA238" i="18" s="1"/>
  <c r="AZ250" i="18"/>
  <c r="BB256" i="18"/>
  <c r="A199" i="18"/>
  <c r="AP210" i="18"/>
  <c r="AQ210" i="18" s="1"/>
  <c r="AX210" i="18" s="1"/>
  <c r="BB216" i="18"/>
  <c r="Y219" i="18"/>
  <c r="AM219" i="18" s="1"/>
  <c r="BB248" i="18"/>
  <c r="AZ248" i="18"/>
  <c r="BB251" i="18"/>
  <c r="BB254" i="18"/>
  <c r="Y207" i="18"/>
  <c r="AM207" i="18" s="1"/>
  <c r="AZ209" i="18"/>
  <c r="AY215" i="18"/>
  <c r="Y221" i="18"/>
  <c r="AM221" i="18" s="1"/>
  <c r="AZ228" i="18"/>
  <c r="AY243" i="18"/>
  <c r="AP248" i="18"/>
  <c r="A252" i="18"/>
  <c r="AL252" i="18"/>
  <c r="Y212" i="18"/>
  <c r="AM212" i="18" s="1"/>
  <c r="AL214" i="18"/>
  <c r="A214" i="18"/>
  <c r="BB217" i="18"/>
  <c r="AY218" i="18"/>
  <c r="AZ221" i="18"/>
  <c r="AY226" i="18"/>
  <c r="AY237" i="18"/>
  <c r="BB244" i="18"/>
  <c r="AG249" i="18"/>
  <c r="AU249" i="18" s="1"/>
  <c r="BA249" i="18" s="1"/>
  <c r="AZ249" i="18"/>
  <c r="AL250" i="18"/>
  <c r="AU253" i="18"/>
  <c r="BA253" i="18" s="1"/>
  <c r="AZ253" i="18"/>
  <c r="Y198" i="18"/>
  <c r="AM198" i="18" s="1"/>
  <c r="Y213" i="18"/>
  <c r="AM213" i="18" s="1"/>
  <c r="AZ219" i="18"/>
  <c r="AP219" i="18"/>
  <c r="AQ219" i="18" s="1"/>
  <c r="AX219" i="18" s="1"/>
  <c r="AW228" i="18"/>
  <c r="AY230" i="18"/>
  <c r="AY240" i="18"/>
  <c r="AW244" i="18"/>
  <c r="AW246" i="18"/>
  <c r="BB249" i="18"/>
  <c r="AL196" i="18"/>
  <c r="AB204" i="18"/>
  <c r="AQ204" i="18" s="1"/>
  <c r="AX204" i="18" s="1"/>
  <c r="AP207" i="18"/>
  <c r="BB208" i="18"/>
  <c r="Y218" i="18"/>
  <c r="AM218" i="18" s="1"/>
  <c r="AZ225" i="18"/>
  <c r="AU225" i="18"/>
  <c r="BA225" i="18" s="1"/>
  <c r="AP225" i="18"/>
  <c r="AY227" i="18"/>
  <c r="AY234" i="18"/>
  <c r="AZ235" i="18"/>
  <c r="AN236" i="18"/>
  <c r="AW236" i="18" s="1"/>
  <c r="BB246" i="18"/>
  <c r="A178" i="18"/>
  <c r="A186" i="18"/>
  <c r="A194" i="18"/>
  <c r="AG202" i="18"/>
  <c r="AU202" i="18" s="1"/>
  <c r="BA202" i="18" s="1"/>
  <c r="AY225" i="18"/>
  <c r="BB226" i="18"/>
  <c r="AP226" i="18"/>
  <c r="AW227" i="18"/>
  <c r="AL230" i="18"/>
  <c r="A230" i="18"/>
  <c r="AB230" i="18"/>
  <c r="AY239" i="18"/>
  <c r="AP242" i="18"/>
  <c r="AQ242" i="18" s="1"/>
  <c r="AX242" i="18" s="1"/>
  <c r="AY246" i="18"/>
  <c r="AP249" i="18"/>
  <c r="AQ249" i="18" s="1"/>
  <c r="AX249" i="18" s="1"/>
  <c r="BB250" i="18"/>
  <c r="AU252" i="18"/>
  <c r="BA252" i="18" s="1"/>
  <c r="AZ252" i="18"/>
  <c r="AZ255" i="18"/>
  <c r="AB196" i="18"/>
  <c r="AP215" i="18"/>
  <c r="AQ215" i="18" s="1"/>
  <c r="AX215" i="18" s="1"/>
  <c r="AY221" i="18"/>
  <c r="AY231" i="18"/>
  <c r="AP235" i="18"/>
  <c r="AN235" i="18"/>
  <c r="AW235" i="18" s="1"/>
  <c r="AY236" i="18"/>
  <c r="AY242" i="18"/>
  <c r="AU244" i="18"/>
  <c r="BA244" i="18" s="1"/>
  <c r="AZ244" i="18"/>
  <c r="AY247" i="18"/>
  <c r="AZ257" i="18"/>
  <c r="AU257" i="18"/>
  <c r="BA257" i="18" s="1"/>
  <c r="AQ257" i="18"/>
  <c r="AX257" i="18" s="1"/>
  <c r="AP233" i="18"/>
  <c r="AN233" i="18"/>
  <c r="AW233" i="18" s="1"/>
  <c r="AY233" i="18"/>
  <c r="AQ234" i="18"/>
  <c r="AX234" i="18" s="1"/>
  <c r="AY251" i="18"/>
  <c r="AY252" i="18"/>
  <c r="AY256" i="18"/>
  <c r="AX256" i="18"/>
  <c r="AY257" i="18"/>
  <c r="Y210" i="18"/>
  <c r="AM210" i="18" s="1"/>
  <c r="AY222" i="18"/>
  <c r="AP224" i="18"/>
  <c r="AQ224" i="18" s="1"/>
  <c r="AX224" i="18" s="1"/>
  <c r="AN224" i="18"/>
  <c r="AW224" i="18" s="1"/>
  <c r="AY224" i="18"/>
  <c r="BB235" i="18"/>
  <c r="AP243" i="18"/>
  <c r="AQ243" i="18" s="1"/>
  <c r="AX243" i="18" s="1"/>
  <c r="AN243" i="18"/>
  <c r="AW243" i="18" s="1"/>
  <c r="AB251" i="18"/>
  <c r="AW257" i="18"/>
  <c r="AL209" i="18"/>
  <c r="A210" i="18"/>
  <c r="A211" i="18"/>
  <c r="A212" i="18"/>
  <c r="A222" i="18"/>
  <c r="AL223" i="18"/>
  <c r="AY229" i="18"/>
  <c r="AZ230" i="18"/>
  <c r="AG250" i="18"/>
  <c r="AU250" i="18" s="1"/>
  <c r="BA250" i="18" s="1"/>
  <c r="A254" i="18"/>
  <c r="AB212" i="18"/>
  <c r="A237" i="18"/>
  <c r="AZ234" i="18"/>
  <c r="Y254" i="18"/>
  <c r="AM254" i="18" s="1"/>
  <c r="AP239" i="18"/>
  <c r="BA242" i="18"/>
  <c r="Y247" i="18"/>
  <c r="AM247" i="18" s="1"/>
  <c r="AP214" i="18"/>
  <c r="AG226" i="18"/>
  <c r="AU226" i="18" s="1"/>
  <c r="BA226" i="18" s="1"/>
  <c r="Y230" i="18"/>
  <c r="AM230" i="18" s="1"/>
  <c r="AG234" i="18"/>
  <c r="AU234" i="18" s="1"/>
  <c r="BA234" i="18" s="1"/>
  <c r="AB236" i="18"/>
  <c r="AQ236" i="18" s="1"/>
  <c r="AX236" i="18" s="1"/>
  <c r="AP238" i="18"/>
  <c r="AQ238" i="18" s="1"/>
  <c r="AX238" i="18" s="1"/>
  <c r="AL243" i="18"/>
  <c r="AY250" i="18"/>
  <c r="AP254" i="18"/>
  <c r="AL217" i="18"/>
  <c r="A239" i="18"/>
  <c r="Y246" i="18"/>
  <c r="AM246" i="18" s="1"/>
  <c r="AP222" i="18"/>
  <c r="BA237" i="18"/>
  <c r="Y239" i="18"/>
  <c r="AM239" i="18" s="1"/>
  <c r="AP247" i="18"/>
  <c r="Y214" i="18"/>
  <c r="AM214" i="18" s="1"/>
  <c r="AP230" i="18"/>
  <c r="AP231" i="18"/>
  <c r="AQ231" i="18" s="1"/>
  <c r="AX231" i="18" s="1"/>
  <c r="AB245" i="18"/>
  <c r="Y238" i="18"/>
  <c r="AM238" i="18" s="1"/>
  <c r="A233" i="18"/>
  <c r="A241" i="18"/>
  <c r="A249" i="18"/>
  <c r="A257" i="18"/>
  <c r="AQ214" i="18" l="1"/>
  <c r="AX214" i="18" s="1"/>
  <c r="AQ198" i="18"/>
  <c r="AX198" i="18" s="1"/>
  <c r="AQ126" i="18"/>
  <c r="AX126" i="18" s="1"/>
  <c r="AQ100" i="18"/>
  <c r="AX100" i="18" s="1"/>
  <c r="AQ191" i="18"/>
  <c r="AX191" i="18" s="1"/>
  <c r="AQ161" i="18"/>
  <c r="AX161" i="18" s="1"/>
  <c r="AQ7" i="18"/>
  <c r="AX7" i="18" s="1"/>
  <c r="AQ113" i="18"/>
  <c r="AX113" i="18" s="1"/>
  <c r="AQ76" i="18"/>
  <c r="AX76" i="18" s="1"/>
  <c r="AQ222" i="18"/>
  <c r="AX222" i="18" s="1"/>
  <c r="AQ233" i="18"/>
  <c r="AX233" i="18" s="1"/>
  <c r="AQ170" i="18"/>
  <c r="AX170" i="18" s="1"/>
  <c r="AQ115" i="18"/>
  <c r="AX115" i="18" s="1"/>
  <c r="AQ51" i="18"/>
  <c r="AX51" i="18" s="1"/>
  <c r="AQ105" i="18"/>
  <c r="AX105" i="18" s="1"/>
  <c r="AQ135" i="18"/>
  <c r="AX135" i="18" s="1"/>
  <c r="AQ57" i="18"/>
  <c r="AX57" i="18" s="1"/>
  <c r="AQ173" i="18"/>
  <c r="AX173" i="18" s="1"/>
  <c r="AQ73" i="18"/>
  <c r="AX73" i="18" s="1"/>
  <c r="AQ220" i="18"/>
  <c r="AX220" i="18" s="1"/>
  <c r="AQ4" i="18"/>
  <c r="AX4" i="18" s="1"/>
  <c r="AQ6" i="18"/>
  <c r="AX6" i="18" s="1"/>
  <c r="AQ169" i="18"/>
  <c r="AX169" i="18" s="1"/>
  <c r="AQ201" i="18"/>
  <c r="AX201" i="18" s="1"/>
  <c r="AQ248" i="18"/>
  <c r="AX248" i="18" s="1"/>
  <c r="AQ182" i="18"/>
  <c r="AX182" i="18" s="1"/>
  <c r="AQ111" i="18"/>
  <c r="AX111" i="18" s="1"/>
  <c r="AQ47" i="18"/>
  <c r="AX47" i="18" s="1"/>
  <c r="AQ43" i="18"/>
  <c r="AX43" i="18" s="1"/>
  <c r="AQ178" i="18"/>
  <c r="AX178" i="18" s="1"/>
  <c r="AQ64" i="18"/>
  <c r="AX64" i="18" s="1"/>
  <c r="AQ103" i="18"/>
  <c r="AX103" i="18" s="1"/>
  <c r="AQ177" i="18"/>
  <c r="AX177" i="18" s="1"/>
  <c r="AQ17" i="18"/>
  <c r="AX17" i="18" s="1"/>
  <c r="AQ141" i="18"/>
  <c r="AX141" i="18" s="1"/>
  <c r="AQ252" i="18"/>
  <c r="AX252" i="18" s="1"/>
  <c r="AQ127" i="18"/>
  <c r="AX127" i="18" s="1"/>
  <c r="AQ89" i="18"/>
  <c r="AX89" i="18" s="1"/>
  <c r="AQ20" i="18"/>
  <c r="AX20" i="18" s="1"/>
  <c r="AQ16" i="18"/>
  <c r="AX16" i="18" s="1"/>
  <c r="AQ217" i="18"/>
  <c r="AX217" i="18" s="1"/>
  <c r="AQ19" i="18"/>
  <c r="AX19" i="18" s="1"/>
  <c r="AQ197" i="18"/>
  <c r="AX197" i="18" s="1"/>
  <c r="AQ80" i="18"/>
  <c r="AX80" i="18" s="1"/>
  <c r="AQ235" i="18"/>
  <c r="AX235" i="18" s="1"/>
  <c r="AQ136" i="18"/>
  <c r="AX136" i="18" s="1"/>
  <c r="AQ58" i="18"/>
  <c r="AX58" i="18" s="1"/>
  <c r="AQ99" i="18"/>
  <c r="AX99" i="18" s="1"/>
  <c r="AQ132" i="18"/>
  <c r="AX132" i="18" s="1"/>
  <c r="AQ2" i="18"/>
  <c r="AX2" i="18" s="1"/>
  <c r="AQ37" i="18"/>
  <c r="AX37" i="18" s="1"/>
  <c r="AQ207" i="18"/>
  <c r="AX207" i="18" s="1"/>
  <c r="AQ181" i="18"/>
  <c r="AX181" i="18" s="1"/>
  <c r="AQ23" i="18"/>
  <c r="AX23" i="18" s="1"/>
  <c r="AQ247" i="18"/>
  <c r="AX247" i="18" s="1"/>
  <c r="AQ162" i="18"/>
  <c r="AX162" i="18" s="1"/>
  <c r="AQ124" i="18"/>
  <c r="AX124" i="18" s="1"/>
  <c r="AQ72" i="18"/>
  <c r="AX72" i="18" s="1"/>
  <c r="AQ36" i="18"/>
  <c r="AX36" i="18" s="1"/>
  <c r="AQ239" i="18"/>
  <c r="AX239" i="18" s="1"/>
  <c r="AQ251" i="18"/>
  <c r="AX251" i="18" s="1"/>
  <c r="AQ94" i="18"/>
  <c r="AX94" i="18" s="1"/>
  <c r="AQ55" i="18"/>
  <c r="AX55" i="18" s="1"/>
  <c r="AQ28" i="18"/>
  <c r="AX28" i="18" s="1"/>
  <c r="AQ45" i="18"/>
  <c r="AX45" i="18" s="1"/>
  <c r="AQ147" i="18"/>
  <c r="AX147" i="18" s="1"/>
  <c r="AQ26" i="18"/>
  <c r="AX26" i="18" s="1"/>
  <c r="AQ110" i="18"/>
  <c r="AX110" i="18" s="1"/>
  <c r="AQ186" i="18"/>
  <c r="AX186" i="18" s="1"/>
  <c r="AQ245" i="18"/>
  <c r="AX245" i="18" s="1"/>
  <c r="AQ81" i="18"/>
  <c r="AX81" i="18" s="1"/>
  <c r="AQ119" i="18"/>
  <c r="AX119" i="18" s="1"/>
  <c r="AQ91" i="18"/>
  <c r="AX91" i="18" s="1"/>
  <c r="AQ83" i="18"/>
  <c r="AX83" i="18" s="1"/>
  <c r="AQ109" i="18"/>
  <c r="AX109" i="18" s="1"/>
  <c r="AQ183" i="18"/>
  <c r="AX183" i="18" s="1"/>
  <c r="AQ167" i="18"/>
  <c r="AX167" i="18" s="1"/>
  <c r="AQ225" i="18"/>
  <c r="AX225" i="18" s="1"/>
  <c r="AQ93" i="18"/>
  <c r="AX93" i="18" s="1"/>
  <c r="AQ29" i="18"/>
  <c r="AX29" i="18" s="1"/>
  <c r="AQ208" i="18"/>
  <c r="AX208" i="18" s="1"/>
  <c r="AQ125" i="18"/>
  <c r="AX125" i="18" s="1"/>
  <c r="AQ165" i="18"/>
  <c r="AX165" i="18" s="1"/>
  <c r="AQ10" i="18"/>
  <c r="AX10" i="18" s="1"/>
  <c r="AQ24" i="18"/>
  <c r="AX24" i="18" s="1"/>
  <c r="AQ203" i="18"/>
  <c r="AX203" i="18" s="1"/>
  <c r="AQ254" i="18"/>
  <c r="AX254" i="18" s="1"/>
  <c r="AQ226" i="18"/>
  <c r="AX226" i="18" s="1"/>
  <c r="AQ104" i="18"/>
  <c r="AX104" i="18" s="1"/>
  <c r="AQ78" i="18"/>
  <c r="AX78" i="18" s="1"/>
  <c r="AQ107" i="18"/>
  <c r="AX107" i="18" s="1"/>
  <c r="AQ184" i="18"/>
  <c r="AX184" i="18" s="1"/>
  <c r="AQ106" i="18"/>
  <c r="AX106" i="18" s="1"/>
  <c r="AQ87" i="18"/>
  <c r="AX87" i="18" s="1"/>
  <c r="AQ5" i="18"/>
  <c r="AX5" i="18" s="1"/>
  <c r="AQ32" i="18"/>
  <c r="AX32" i="18" s="1"/>
  <c r="AQ250" i="18"/>
  <c r="AX250" i="18" s="1"/>
  <c r="AQ175" i="18"/>
  <c r="AX175" i="18" s="1"/>
  <c r="AQ187" i="18"/>
  <c r="AX187" i="18" s="1"/>
  <c r="AQ156" i="18"/>
  <c r="AX156" i="18" s="1"/>
  <c r="AQ102" i="18"/>
  <c r="AX102" i="18" s="1"/>
  <c r="AQ44" i="18"/>
  <c r="AX44" i="18" s="1"/>
  <c r="AQ108" i="18"/>
  <c r="AX108" i="18" s="1"/>
  <c r="AQ205" i="18"/>
  <c r="AX205" i="18" s="1"/>
  <c r="AQ244" i="18"/>
  <c r="AX244" i="18" s="1"/>
  <c r="AQ155" i="18"/>
  <c r="AX155" i="18" s="1"/>
  <c r="AQ230" i="18"/>
  <c r="AX230" i="18" s="1"/>
  <c r="AQ35" i="18"/>
  <c r="AX35" i="18" s="1"/>
  <c r="AQ174" i="18"/>
  <c r="AX174" i="18" s="1"/>
  <c r="AQ88" i="18"/>
  <c r="AX88" i="18" s="1"/>
  <c r="AQ212" i="18"/>
  <c r="AX212" i="18" s="1"/>
  <c r="AQ96" i="18"/>
  <c r="AX96" i="18" s="1"/>
  <c r="AQ74" i="18"/>
  <c r="AX74" i="18" s="1"/>
  <c r="AQ138" i="18"/>
  <c r="AX138" i="18" s="1"/>
  <c r="AQ196" i="18"/>
  <c r="AX196" i="18" s="1"/>
  <c r="AQ75" i="18"/>
  <c r="AX75" i="18" s="1"/>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T43" i="16" l="1"/>
  <c r="B42" i="16"/>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26" i="16"/>
  <c r="C25" i="16"/>
  <c r="C22" i="16"/>
  <c r="C21" i="16"/>
  <c r="C10" i="16"/>
  <c r="A47" i="16"/>
  <c r="A46" i="16"/>
  <c r="A45" i="16"/>
  <c r="A44" i="16"/>
  <c r="C29" i="16"/>
  <c r="C6" i="16"/>
  <c r="C40" i="16" s="1"/>
  <c r="C5" i="16"/>
  <c r="C4" i="16"/>
  <c r="C3" i="16"/>
  <c r="S48" i="16" l="1"/>
  <c r="A48" i="16"/>
  <c r="C18" i="16"/>
  <c r="S49" i="16" l="1"/>
  <c r="A49" i="16"/>
  <c r="S50" i="16" l="1"/>
  <c r="A50" i="16"/>
  <c r="S51" i="16" l="1"/>
  <c r="A51" i="16"/>
  <c r="A52" i="16" l="1"/>
  <c r="S52" i="16"/>
  <c r="A53" i="16" l="1"/>
  <c r="S53" i="16"/>
  <c r="S54" i="16" l="1"/>
  <c r="A54" i="16"/>
  <c r="S55" i="16" l="1"/>
  <c r="A55" i="16"/>
  <c r="S56" i="16" l="1"/>
  <c r="A56" i="16"/>
  <c r="S57" i="16" l="1"/>
  <c r="A57" i="16"/>
  <c r="S58" i="16" l="1"/>
  <c r="A58" i="16"/>
  <c r="A59" i="16" l="1"/>
  <c r="S59" i="16"/>
  <c r="S60" i="16" l="1"/>
  <c r="A60" i="16"/>
  <c r="S61" i="16" l="1"/>
  <c r="A61" i="16"/>
  <c r="A62" i="16" l="1"/>
  <c r="S62" i="16"/>
  <c r="S63" i="16" l="1"/>
  <c r="A63" i="16"/>
  <c r="A64" i="16" l="1"/>
  <c r="S64" i="16"/>
  <c r="S65" i="16" l="1"/>
  <c r="A65" i="16"/>
  <c r="S66" i="16" l="1"/>
  <c r="A66" i="16"/>
  <c r="A67" i="16" l="1"/>
  <c r="S67" i="16"/>
  <c r="S68" i="16" l="1"/>
  <c r="A68" i="16"/>
  <c r="A69" i="16" l="1"/>
  <c r="S69" i="16"/>
  <c r="S70" i="16" l="1"/>
  <c r="A70" i="16"/>
  <c r="A71" i="16" l="1"/>
  <c r="S71" i="16"/>
  <c r="S72" i="16" l="1"/>
  <c r="A72" i="16"/>
  <c r="S73" i="16" l="1"/>
  <c r="A73" i="16"/>
  <c r="S74" i="16" l="1"/>
  <c r="A74" i="16"/>
  <c r="S75" i="16" l="1"/>
  <c r="A75" i="16"/>
  <c r="S76" i="16" l="1"/>
  <c r="A76" i="16"/>
  <c r="S77" i="16" l="1"/>
  <c r="A77" i="16"/>
  <c r="S78" i="16" l="1"/>
  <c r="A78" i="16"/>
  <c r="S79" i="16" l="1"/>
  <c r="A79" i="16"/>
  <c r="A80" i="16" l="1"/>
  <c r="S80" i="16"/>
  <c r="S81" i="16" l="1"/>
  <c r="A81" i="16"/>
  <c r="S82" i="16" l="1"/>
  <c r="A82" i="16"/>
  <c r="S83" i="16" l="1"/>
  <c r="A83" i="16"/>
  <c r="A84" i="16" l="1"/>
  <c r="S84" i="16"/>
  <c r="S85" i="16" l="1"/>
  <c r="A85" i="16"/>
  <c r="A86" i="16" l="1"/>
  <c r="S86" i="16"/>
  <c r="S87" i="16" l="1"/>
  <c r="A87" i="16"/>
  <c r="S88" i="16" l="1"/>
  <c r="A88" i="16"/>
  <c r="A89" i="16" l="1"/>
  <c r="S89" i="16"/>
  <c r="A90" i="16" l="1"/>
  <c r="S90" i="16"/>
  <c r="A91" i="16" l="1"/>
  <c r="S91" i="16"/>
  <c r="A92" i="16" l="1"/>
  <c r="S92" i="16"/>
  <c r="A93" i="16" l="1"/>
  <c r="S93" i="16"/>
  <c r="S94" i="16" l="1"/>
  <c r="A94" i="16"/>
  <c r="S95" i="16" l="1"/>
  <c r="A95" i="16"/>
  <c r="S96" i="16" l="1"/>
  <c r="A96" i="16"/>
  <c r="S97" i="16" l="1"/>
  <c r="A97" i="16"/>
  <c r="S98" i="16" l="1"/>
  <c r="A98" i="16"/>
  <c r="S99" i="16" l="1"/>
  <c r="A99" i="16"/>
  <c r="A100" i="16" l="1"/>
  <c r="S100" i="16"/>
  <c r="S101" i="16" l="1"/>
  <c r="A101" i="16"/>
  <c r="S102" i="16" l="1"/>
  <c r="A102" i="16"/>
  <c r="A103" i="16" l="1"/>
  <c r="S103" i="16"/>
  <c r="A104" i="16" l="1"/>
  <c r="S104" i="16"/>
  <c r="S105" i="16" l="1"/>
  <c r="A105" i="16"/>
  <c r="S106" i="16" l="1"/>
  <c r="A106" i="16"/>
  <c r="S107" i="16" l="1"/>
  <c r="A107" i="16"/>
  <c r="S108" i="16" l="1"/>
  <c r="A108" i="16"/>
  <c r="S109" i="16" l="1"/>
  <c r="A109" i="16"/>
  <c r="S110" i="16" l="1"/>
  <c r="A110" i="16"/>
  <c r="S111" i="16" l="1"/>
  <c r="A111" i="16"/>
  <c r="S112" i="16" l="1"/>
  <c r="A112" i="16"/>
  <c r="S113" i="16" l="1"/>
  <c r="A113" i="16"/>
  <c r="S114" i="16" l="1"/>
  <c r="A114" i="16"/>
  <c r="S115" i="16" l="1"/>
  <c r="A115" i="16"/>
  <c r="S116" i="16" l="1"/>
  <c r="A116" i="16"/>
  <c r="S117" i="16" l="1"/>
  <c r="A117" i="16"/>
  <c r="S118" i="16" l="1"/>
  <c r="A118" i="16"/>
  <c r="A119" i="16" l="1"/>
  <c r="S119" i="16"/>
  <c r="S120" i="16" l="1"/>
  <c r="A120" i="16"/>
  <c r="S121" i="16" l="1"/>
  <c r="A121" i="16"/>
  <c r="S122" i="16" l="1"/>
  <c r="A122" i="16"/>
  <c r="A123" i="16" l="1"/>
  <c r="S123" i="16"/>
  <c r="A124" i="16" l="1"/>
  <c r="S124" i="16"/>
  <c r="S125" i="16" l="1"/>
  <c r="A125" i="16"/>
  <c r="A126" i="16" l="1"/>
  <c r="S126" i="16"/>
  <c r="S127" i="16" l="1"/>
  <c r="A127" i="16"/>
  <c r="A128" i="16" l="1"/>
  <c r="S128" i="16"/>
  <c r="S129" i="16" l="1"/>
  <c r="A129" i="16"/>
  <c r="S130" i="16" l="1"/>
  <c r="A130" i="16"/>
  <c r="S131" i="16" l="1"/>
  <c r="A131" i="16"/>
  <c r="S132" i="16" l="1"/>
  <c r="A132" i="16"/>
  <c r="S133" i="16" l="1"/>
  <c r="A133" i="16"/>
  <c r="S134" i="16" l="1"/>
  <c r="A134" i="16"/>
  <c r="S135" i="16" l="1"/>
  <c r="A135" i="16"/>
  <c r="A136" i="16" l="1"/>
  <c r="S136" i="16"/>
  <c r="S137" i="16" l="1"/>
  <c r="A137" i="16"/>
  <c r="S138" i="16" l="1"/>
  <c r="A138" i="16"/>
  <c r="S139" i="16" l="1"/>
  <c r="A139" i="16"/>
  <c r="S140" i="16" l="1"/>
  <c r="A140" i="16"/>
  <c r="A141" i="16" l="1"/>
  <c r="S141" i="16"/>
  <c r="S142" i="16" l="1"/>
  <c r="A142" i="16"/>
  <c r="S143" i="16" l="1"/>
  <c r="A143" i="16"/>
  <c r="S144" i="16" l="1"/>
  <c r="A144" i="16"/>
  <c r="A145" i="16" l="1"/>
  <c r="S145" i="16"/>
  <c r="S146" i="16" l="1"/>
  <c r="A146" i="16"/>
  <c r="S147" i="16" l="1"/>
  <c r="A147" i="16"/>
  <c r="S148" i="16" l="1"/>
  <c r="A148" i="16"/>
  <c r="S149" i="16" l="1"/>
  <c r="A149" i="16"/>
  <c r="S150" i="16" l="1"/>
  <c r="A150" i="16"/>
  <c r="S151" i="16" l="1"/>
  <c r="A151" i="16"/>
  <c r="S152" i="16" l="1"/>
  <c r="A152" i="16"/>
  <c r="S153" i="16" l="1"/>
  <c r="A153" i="16"/>
  <c r="S154" i="16" l="1"/>
  <c r="A154" i="16"/>
  <c r="S155" i="16" l="1"/>
  <c r="A155" i="16"/>
  <c r="S156" i="16" l="1"/>
  <c r="A156" i="16"/>
  <c r="S157" i="16" l="1"/>
  <c r="A157" i="16"/>
  <c r="S158" i="16" l="1"/>
  <c r="A158" i="16"/>
  <c r="A159" i="16" l="1"/>
  <c r="S159" i="16"/>
  <c r="S160" i="16" l="1"/>
  <c r="A160" i="16"/>
  <c r="S161" i="16" l="1"/>
  <c r="A161" i="16"/>
  <c r="A162" i="16" l="1"/>
  <c r="S162" i="16"/>
  <c r="S163" i="16" l="1"/>
  <c r="A163" i="16"/>
  <c r="S164" i="16" l="1"/>
  <c r="A164" i="16"/>
  <c r="S165" i="16" l="1"/>
  <c r="A165" i="16"/>
  <c r="S166" i="16" l="1"/>
  <c r="A166" i="16"/>
  <c r="A167" i="16" l="1"/>
  <c r="S167" i="16"/>
  <c r="S168" i="16" l="1"/>
  <c r="A168" i="16"/>
  <c r="S169" i="16" l="1"/>
  <c r="A169" i="16"/>
  <c r="S170" i="16" l="1"/>
  <c r="A170" i="16"/>
  <c r="S171" i="16" l="1"/>
  <c r="A171" i="16"/>
  <c r="S172" i="16" l="1"/>
  <c r="A172" i="16"/>
  <c r="S173" i="16" l="1"/>
  <c r="A173" i="16"/>
  <c r="A174" i="16" l="1"/>
  <c r="S174" i="16"/>
  <c r="S175" i="16" l="1"/>
  <c r="A175" i="16"/>
  <c r="A176" i="16" l="1"/>
  <c r="S176" i="16"/>
  <c r="A177" i="16" l="1"/>
  <c r="S177" i="16"/>
  <c r="S178" i="16" l="1"/>
  <c r="A178" i="16"/>
  <c r="S179" i="16" l="1"/>
  <c r="A179" i="16"/>
  <c r="S180" i="16" l="1"/>
  <c r="A180" i="16"/>
  <c r="A181" i="16" l="1"/>
  <c r="S181" i="16"/>
  <c r="S182" i="16" l="1"/>
  <c r="A182" i="16"/>
  <c r="A183" i="16" l="1"/>
  <c r="S183" i="16"/>
  <c r="S184" i="16" l="1"/>
  <c r="A184" i="16"/>
  <c r="A185" i="16" l="1"/>
  <c r="S185" i="16"/>
  <c r="S186" i="16" l="1"/>
  <c r="A186" i="16"/>
  <c r="S187" i="16" l="1"/>
  <c r="A187" i="16"/>
  <c r="S188" i="16" l="1"/>
  <c r="A188" i="16"/>
  <c r="S189" i="16" l="1"/>
  <c r="A189" i="16"/>
  <c r="A190" i="16" l="1"/>
  <c r="S190" i="16"/>
  <c r="S191" i="16" l="1"/>
  <c r="A191" i="16"/>
  <c r="S192" i="16" l="1"/>
  <c r="A192" i="16"/>
  <c r="A193" i="16" l="1"/>
  <c r="S193" i="16"/>
  <c r="S194" i="16" l="1"/>
  <c r="A194" i="16"/>
  <c r="S195" i="16" l="1"/>
  <c r="A195" i="16"/>
  <c r="S196" i="16" l="1"/>
  <c r="A196" i="16"/>
  <c r="S197" i="16" l="1"/>
  <c r="A197" i="16"/>
  <c r="A198" i="16" l="1"/>
  <c r="S198" i="16"/>
  <c r="A199" i="16" l="1"/>
  <c r="S199" i="16"/>
  <c r="S200" i="16" l="1"/>
  <c r="A200" i="16"/>
  <c r="S201" i="16" l="1"/>
  <c r="A201" i="16"/>
  <c r="S202" i="16" l="1"/>
  <c r="A202" i="16"/>
  <c r="S203" i="16" l="1"/>
  <c r="A203" i="16"/>
  <c r="S204" i="16" l="1"/>
  <c r="A204" i="16"/>
  <c r="S205" i="16" l="1"/>
  <c r="A205" i="16"/>
  <c r="S206" i="16" l="1"/>
  <c r="A206" i="16"/>
  <c r="S207" i="16" l="1"/>
  <c r="A207" i="16"/>
  <c r="S208" i="16" l="1"/>
  <c r="A208" i="16"/>
  <c r="S209" i="16" l="1"/>
  <c r="A209" i="16"/>
  <c r="S210" i="16" l="1"/>
  <c r="A210" i="16"/>
  <c r="S211" i="16" l="1"/>
  <c r="A211" i="16"/>
  <c r="S212" i="16" l="1"/>
  <c r="A212" i="16"/>
  <c r="S213" i="16" l="1"/>
  <c r="A213" i="16"/>
  <c r="S214" i="16" l="1"/>
  <c r="A214" i="16"/>
  <c r="A215" i="16" l="1"/>
  <c r="S215" i="16"/>
  <c r="S216" i="16" l="1"/>
  <c r="A216" i="16"/>
  <c r="S217" i="16" l="1"/>
  <c r="A217" i="16"/>
  <c r="A218" i="16" l="1"/>
  <c r="S218" i="16"/>
  <c r="S219" i="16" l="1"/>
  <c r="A219" i="16"/>
  <c r="S220" i="16" l="1"/>
  <c r="A220" i="16"/>
  <c r="S221" i="16" l="1"/>
  <c r="A221" i="16"/>
  <c r="S222" i="16" l="1"/>
  <c r="A222" i="16"/>
  <c r="S223" i="16" l="1"/>
  <c r="A223" i="16"/>
  <c r="S224" i="16" l="1"/>
  <c r="A224" i="16"/>
  <c r="S225" i="16" l="1"/>
  <c r="A225" i="16"/>
  <c r="S226" i="16" l="1"/>
  <c r="A226" i="16"/>
  <c r="S227" i="16" l="1"/>
  <c r="A227" i="16"/>
  <c r="S228" i="16" l="1"/>
  <c r="A228" i="16"/>
  <c r="S229" i="16" l="1"/>
  <c r="A229" i="16"/>
  <c r="S230" i="16" l="1"/>
  <c r="A230" i="16"/>
  <c r="A231" i="16" l="1"/>
  <c r="S231" i="16"/>
  <c r="A232" i="16" l="1"/>
  <c r="S232" i="16"/>
  <c r="S233" i="16" l="1"/>
  <c r="A233" i="16"/>
  <c r="A234" i="16" l="1"/>
  <c r="S234" i="16"/>
  <c r="S235" i="16" l="1"/>
  <c r="A235" i="16"/>
  <c r="S236" i="16" l="1"/>
  <c r="A236" i="16"/>
  <c r="S237" i="16" l="1"/>
  <c r="A237" i="16"/>
  <c r="S238" i="16" l="1"/>
  <c r="A238" i="16"/>
  <c r="S239" i="16" l="1"/>
  <c r="A239" i="16"/>
  <c r="S240" i="16" l="1"/>
  <c r="A240" i="16"/>
  <c r="A241" i="16" l="1"/>
  <c r="S241" i="16"/>
  <c r="S242" i="16" l="1"/>
  <c r="A242" i="16"/>
  <c r="S243" i="16" l="1"/>
  <c r="A243" i="16"/>
  <c r="S244" i="16" l="1"/>
  <c r="A244" i="16"/>
  <c r="A245" i="16" l="1"/>
  <c r="S245" i="16"/>
  <c r="S246" i="16" l="1"/>
  <c r="A246" i="16"/>
  <c r="S247" i="16" l="1"/>
  <c r="A247" i="16"/>
  <c r="S248" i="16" l="1"/>
  <c r="A248" i="16"/>
  <c r="A249" i="16" l="1"/>
  <c r="S249" i="16"/>
  <c r="S250" i="16" l="1"/>
  <c r="A250" i="16"/>
  <c r="S251" i="16" l="1"/>
  <c r="A251" i="16"/>
  <c r="S252" i="16" l="1"/>
  <c r="A252" i="16"/>
  <c r="A253" i="16" l="1"/>
  <c r="S253" i="16"/>
  <c r="S254" i="16" l="1"/>
  <c r="A254" i="16"/>
  <c r="S255" i="16" l="1"/>
  <c r="A255" i="16"/>
  <c r="S256" i="16" l="1"/>
  <c r="A256" i="16"/>
  <c r="S257" i="16" l="1"/>
  <c r="A257" i="16"/>
  <c r="S258" i="16" l="1"/>
  <c r="A258" i="16"/>
  <c r="S259" i="16" l="1"/>
  <c r="A259" i="16"/>
  <c r="A260" i="16" l="1"/>
  <c r="S260" i="16"/>
  <c r="S261" i="16" l="1"/>
  <c r="A261" i="16"/>
  <c r="S262" i="16" l="1"/>
  <c r="A262" i="16"/>
  <c r="A263" i="16" l="1"/>
  <c r="S263" i="16"/>
  <c r="S264" i="16" l="1"/>
  <c r="A264" i="16"/>
  <c r="S265" i="16" l="1"/>
  <c r="A265" i="16"/>
  <c r="A266" i="16" l="1"/>
  <c r="S266" i="16"/>
  <c r="S267" i="16" l="1"/>
  <c r="A267" i="16"/>
  <c r="S268" i="16" l="1"/>
  <c r="A268" i="16"/>
  <c r="S269" i="16" l="1"/>
  <c r="A269" i="16"/>
  <c r="S270" i="16" l="1"/>
  <c r="A270" i="16"/>
  <c r="S271" i="16" l="1"/>
  <c r="A271" i="16"/>
  <c r="A272" i="16" l="1"/>
  <c r="S272" i="16"/>
  <c r="S273" i="16" l="1"/>
  <c r="A273" i="16"/>
  <c r="S274" i="16" l="1"/>
  <c r="A274" i="16"/>
  <c r="S275" i="16" l="1"/>
  <c r="A275" i="16"/>
  <c r="A276" i="16" l="1"/>
  <c r="S276" i="16"/>
  <c r="S277" i="16" l="1"/>
  <c r="A277" i="16"/>
  <c r="S278" i="16" l="1"/>
  <c r="A278" i="16"/>
  <c r="A279" i="16" l="1"/>
  <c r="S279" i="16"/>
  <c r="A280" i="16" l="1"/>
  <c r="S280" i="16"/>
  <c r="A281" i="16" l="1"/>
  <c r="S281" i="16"/>
  <c r="A282" i="16" l="1"/>
  <c r="S282" i="16"/>
  <c r="S283" i="16" l="1"/>
  <c r="A283" i="16"/>
  <c r="S284" i="16" l="1"/>
  <c r="A284" i="16"/>
  <c r="S285" i="16" l="1"/>
  <c r="A285" i="16"/>
  <c r="S286" i="16" l="1"/>
  <c r="A286" i="16"/>
  <c r="A287" i="16" l="1"/>
  <c r="S287" i="16"/>
  <c r="A288" i="16" l="1"/>
  <c r="S288" i="16"/>
  <c r="A289" i="16" l="1"/>
  <c r="S289" i="16"/>
  <c r="S290" i="16" l="1"/>
  <c r="A290" i="16"/>
  <c r="S291" i="16" l="1"/>
  <c r="A291" i="16"/>
  <c r="S292" i="16" l="1"/>
  <c r="A292" i="16"/>
  <c r="S293" i="16" l="1"/>
  <c r="A293" i="16"/>
  <c r="S294" i="16" l="1"/>
  <c r="A294" i="16"/>
  <c r="A295" i="16" l="1"/>
  <c r="S295" i="16"/>
  <c r="A296" i="16" l="1"/>
  <c r="S296" i="16"/>
  <c r="S297" i="16" l="1"/>
  <c r="A297" i="16"/>
  <c r="S298" i="16" l="1"/>
  <c r="A298" i="16"/>
  <c r="S299" i="16" l="1"/>
  <c r="A299" i="16"/>
  <c r="A300" i="16" l="1"/>
  <c r="S300" i="16"/>
  <c r="S301" i="16" l="1"/>
  <c r="A301" i="16"/>
  <c r="A302" i="16" l="1"/>
  <c r="S302" i="16"/>
  <c r="S303" i="16" l="1"/>
  <c r="A303" i="16"/>
  <c r="S304" i="16" l="1"/>
  <c r="A304" i="16"/>
  <c r="S305" i="16" l="1"/>
  <c r="A305" i="16"/>
  <c r="S306" i="16" l="1"/>
  <c r="A306" i="16"/>
  <c r="S307" i="16" l="1"/>
  <c r="A307" i="16"/>
  <c r="S308" i="16" l="1"/>
  <c r="A308" i="16"/>
  <c r="S309" i="16" l="1"/>
  <c r="A309" i="16"/>
  <c r="S310" i="16" l="1"/>
  <c r="A310" i="16"/>
  <c r="A311" i="16" l="1"/>
  <c r="S311" i="16"/>
  <c r="S312" i="16" l="1"/>
  <c r="A312" i="16"/>
  <c r="S313" i="16" l="1"/>
  <c r="A313" i="16"/>
  <c r="S314" i="16" l="1"/>
  <c r="A314" i="16"/>
  <c r="S315" i="16" l="1"/>
  <c r="A315" i="16"/>
  <c r="S316" i="16" l="1"/>
  <c r="A316" i="16"/>
  <c r="S317" i="16" l="1"/>
  <c r="A317" i="16"/>
  <c r="A318" i="16" l="1"/>
  <c r="S318" i="16"/>
  <c r="S319" i="16" l="1"/>
  <c r="A319" i="16"/>
  <c r="S320" i="16" l="1"/>
  <c r="A320" i="16"/>
  <c r="S321" i="16" l="1"/>
  <c r="A321" i="16"/>
  <c r="S322" i="16" l="1"/>
  <c r="A322" i="16"/>
  <c r="A323" i="16" l="1"/>
  <c r="S323" i="16"/>
  <c r="S324" i="16" l="1"/>
  <c r="A324" i="16"/>
  <c r="S325" i="16" l="1"/>
  <c r="A325" i="16"/>
  <c r="S326" i="16" l="1"/>
  <c r="A326" i="16"/>
  <c r="S327" i="16" l="1"/>
  <c r="A327" i="16"/>
  <c r="S328" i="16" l="1"/>
  <c r="A328" i="16"/>
  <c r="S329" i="16" l="1"/>
  <c r="A329" i="16"/>
  <c r="A330" i="16" l="1"/>
  <c r="S330" i="16"/>
  <c r="S331" i="16" l="1"/>
  <c r="A331" i="16"/>
  <c r="S332" i="16" l="1"/>
  <c r="A332" i="16"/>
  <c r="A333" i="16" l="1"/>
  <c r="S333" i="16"/>
  <c r="S334" i="16" l="1"/>
  <c r="A334" i="16"/>
  <c r="A335" i="16" l="1"/>
  <c r="S335" i="16"/>
  <c r="S336" i="16" l="1"/>
  <c r="A336" i="16"/>
  <c r="S337" i="16" l="1"/>
  <c r="A337" i="16"/>
  <c r="S338" i="16" l="1"/>
  <c r="A338" i="16"/>
  <c r="S339" i="16" l="1"/>
  <c r="A339" i="16"/>
  <c r="S340" i="16" l="1"/>
  <c r="A340" i="16"/>
  <c r="A341" i="16" l="1"/>
  <c r="S341" i="16"/>
  <c r="S342" i="16" l="1"/>
  <c r="A342" i="16"/>
  <c r="S343" i="16" l="1"/>
  <c r="A343" i="16"/>
  <c r="S344" i="16" l="1"/>
  <c r="A344" i="16"/>
  <c r="S345" i="16" l="1"/>
  <c r="A345" i="16"/>
  <c r="S346" i="16" l="1"/>
  <c r="A346" i="16"/>
  <c r="S347" i="16" l="1"/>
  <c r="A347" i="16"/>
  <c r="S348" i="16" l="1"/>
  <c r="A348" i="16"/>
  <c r="S349" i="16" l="1"/>
  <c r="A349" i="16"/>
  <c r="S350" i="16" l="1"/>
  <c r="A350" i="16"/>
  <c r="A351" i="16" l="1"/>
  <c r="S351" i="16"/>
  <c r="S352" i="16" l="1"/>
  <c r="A352" i="16"/>
  <c r="S353" i="16" l="1"/>
  <c r="A353" i="16"/>
  <c r="A354" i="16" l="1"/>
  <c r="S354" i="16"/>
  <c r="S355" i="16" l="1"/>
  <c r="A355" i="16"/>
  <c r="S356" i="16" l="1"/>
  <c r="A356" i="16"/>
  <c r="S357" i="16" l="1"/>
  <c r="A357" i="16"/>
  <c r="S358" i="16" l="1"/>
  <c r="A358" i="16"/>
  <c r="S359" i="16" l="1"/>
  <c r="A359" i="16"/>
  <c r="S360" i="16" l="1"/>
  <c r="A360" i="16"/>
  <c r="S361" i="16" l="1"/>
  <c r="A361" i="16"/>
  <c r="A362" i="16" l="1"/>
  <c r="S362" i="16"/>
  <c r="S363" i="16" l="1"/>
  <c r="A363" i="16"/>
  <c r="S364" i="16" l="1"/>
  <c r="A364" i="16"/>
  <c r="A365" i="16" l="1"/>
  <c r="S365" i="16"/>
  <c r="S366" i="16" l="1"/>
  <c r="A366" i="16"/>
  <c r="A367" i="16" l="1"/>
  <c r="S367" i="16"/>
  <c r="S368" i="16" l="1"/>
  <c r="A368" i="16"/>
  <c r="S369" i="16" l="1"/>
  <c r="A369" i="16"/>
  <c r="S370" i="16" l="1"/>
  <c r="A370" i="16"/>
  <c r="A371" i="16" l="1"/>
  <c r="S371" i="16"/>
  <c r="S372" i="16" l="1"/>
  <c r="A372" i="16"/>
  <c r="S373" i="16" l="1"/>
  <c r="A373" i="16"/>
  <c r="A374" i="16" l="1"/>
  <c r="S374" i="16"/>
  <c r="A375" i="16" l="1"/>
  <c r="S375" i="16"/>
  <c r="S376" i="16" l="1"/>
  <c r="A376" i="16"/>
  <c r="S377" i="16" l="1"/>
  <c r="A377" i="16"/>
  <c r="A378" i="16" l="1"/>
  <c r="S378" i="16"/>
  <c r="S379" i="16" l="1"/>
  <c r="A379" i="16"/>
  <c r="S380" i="16" l="1"/>
  <c r="A380" i="16"/>
  <c r="S381" i="16" l="1"/>
  <c r="A381" i="16"/>
  <c r="S382" i="16" l="1"/>
  <c r="A382" i="16"/>
  <c r="A383" i="16" l="1"/>
  <c r="S383" i="16"/>
  <c r="S384" i="16" l="1"/>
  <c r="A384" i="16"/>
  <c r="S385" i="16" l="1"/>
  <c r="A385" i="16"/>
  <c r="S386" i="16" l="1"/>
  <c r="A386" i="16"/>
  <c r="S387" i="16" l="1"/>
  <c r="A387" i="16"/>
  <c r="A388" i="16" l="1"/>
  <c r="S388" i="16"/>
  <c r="S389" i="16" l="1"/>
  <c r="A389" i="16"/>
  <c r="A390" i="16" l="1"/>
  <c r="S390" i="16"/>
  <c r="S391" i="16" l="1"/>
  <c r="A391" i="16"/>
  <c r="S392" i="16" l="1"/>
  <c r="A392" i="16"/>
  <c r="S393" i="16" l="1"/>
  <c r="A393" i="16"/>
  <c r="A394" i="16" l="1"/>
  <c r="S394" i="16"/>
  <c r="S395" i="16" l="1"/>
  <c r="A395" i="16"/>
  <c r="S396" i="16" l="1"/>
  <c r="A396" i="16"/>
  <c r="S397" i="16" l="1"/>
  <c r="A397" i="16"/>
  <c r="S398" i="16" l="1"/>
  <c r="A398" i="16"/>
  <c r="S399" i="16" l="1"/>
  <c r="A399" i="16"/>
  <c r="S400" i="16" l="1"/>
  <c r="A400" i="16"/>
  <c r="S401" i="16" l="1"/>
  <c r="A401" i="16"/>
  <c r="A402" i="16" l="1"/>
  <c r="S402" i="16"/>
  <c r="S403" i="16" l="1"/>
  <c r="A403" i="16"/>
  <c r="S404" i="16" l="1"/>
  <c r="A404" i="16"/>
  <c r="A405" i="16" l="1"/>
  <c r="S405" i="16"/>
  <c r="S406" i="16" l="1"/>
  <c r="A406" i="16"/>
  <c r="A407" i="16" l="1"/>
  <c r="S407" i="16"/>
  <c r="S408" i="16" l="1"/>
  <c r="A408" i="16"/>
  <c r="S409" i="16" l="1"/>
  <c r="A409" i="16"/>
  <c r="A410" i="16" l="1"/>
  <c r="S410" i="16"/>
  <c r="S411" i="16" l="1"/>
  <c r="A411" i="16"/>
  <c r="S412" i="16" l="1"/>
  <c r="A412" i="16"/>
  <c r="S413" i="16" l="1"/>
  <c r="A413" i="16"/>
  <c r="S414" i="16" l="1"/>
  <c r="A414" i="16"/>
  <c r="A415" i="16" l="1"/>
  <c r="S415" i="16"/>
  <c r="S416" i="16" l="1"/>
  <c r="A416" i="16"/>
  <c r="S417" i="16" l="1"/>
  <c r="A417" i="16"/>
  <c r="A418" i="16" l="1"/>
  <c r="S418" i="16"/>
  <c r="S419" i="16" l="1"/>
  <c r="A419" i="16"/>
  <c r="S420" i="16" l="1"/>
  <c r="A420" i="16"/>
  <c r="A421" i="16" l="1"/>
  <c r="S421" i="16"/>
  <c r="S422" i="16" l="1"/>
  <c r="A422" i="16"/>
  <c r="S423" i="16" l="1"/>
  <c r="A423" i="16"/>
  <c r="S424" i="16" l="1"/>
  <c r="A424" i="16"/>
  <c r="S425" i="16" l="1"/>
  <c r="A425" i="16"/>
  <c r="A426" i="16" l="1"/>
  <c r="S426" i="16"/>
  <c r="A427" i="16" l="1"/>
  <c r="S427" i="16"/>
  <c r="S428" i="16" l="1"/>
  <c r="A428" i="16"/>
  <c r="S429" i="16" l="1"/>
  <c r="A429" i="16"/>
  <c r="S430" i="16" l="1"/>
  <c r="A430" i="16"/>
  <c r="A431" i="16" l="1"/>
  <c r="S431" i="16"/>
  <c r="S432" i="16" l="1"/>
  <c r="A432" i="16"/>
  <c r="S433" i="16" l="1"/>
  <c r="A433" i="16"/>
  <c r="S434" i="16" l="1"/>
  <c r="A434" i="16"/>
  <c r="S435" i="16" l="1"/>
  <c r="A435" i="16"/>
  <c r="S436" i="16" l="1"/>
  <c r="A436" i="16"/>
  <c r="S437" i="16" l="1"/>
  <c r="A437" i="16"/>
  <c r="A438" i="16" l="1"/>
  <c r="S438" i="16"/>
  <c r="S439" i="16" l="1"/>
  <c r="A439" i="16"/>
  <c r="S440" i="16" l="1"/>
  <c r="A440" i="16"/>
  <c r="S441" i="16" l="1"/>
  <c r="A441" i="16"/>
  <c r="S442" i="16" l="1"/>
  <c r="A442" i="16"/>
  <c r="S443" i="16" l="1"/>
  <c r="A443" i="16"/>
  <c r="S444" i="16" l="1"/>
  <c r="A444" i="16"/>
  <c r="S445" i="16" l="1"/>
  <c r="A445" i="16"/>
  <c r="S446" i="16" l="1"/>
  <c r="A446" i="16"/>
  <c r="S447" i="16" l="1"/>
  <c r="A447" i="16"/>
  <c r="S448" i="16" l="1"/>
  <c r="A448" i="16"/>
  <c r="S449" i="16" l="1"/>
  <c r="A449" i="16"/>
  <c r="S450" i="16" l="1"/>
  <c r="A450" i="16"/>
  <c r="A451" i="16" l="1"/>
  <c r="S451" i="16"/>
  <c r="S452" i="16" l="1"/>
  <c r="A452" i="16"/>
  <c r="S453" i="16" l="1"/>
  <c r="A453" i="16"/>
  <c r="A454" i="16" l="1"/>
  <c r="S454" i="16"/>
  <c r="A455" i="16" l="1"/>
  <c r="S455" i="16"/>
  <c r="S456" i="16" l="1"/>
  <c r="A456" i="16"/>
  <c r="A457" i="16" l="1"/>
  <c r="S457" i="16"/>
  <c r="S458" i="16" l="1"/>
  <c r="A458" i="16"/>
  <c r="S459" i="16" l="1"/>
  <c r="A459" i="16"/>
  <c r="A460" i="16" l="1"/>
  <c r="S460" i="16"/>
  <c r="S461" i="16" l="1"/>
  <c r="A461" i="16"/>
  <c r="A462" i="16" l="1"/>
  <c r="S462" i="16"/>
  <c r="S463" i="16" l="1"/>
  <c r="A463" i="16"/>
  <c r="S464" i="16" l="1"/>
  <c r="A464" i="16"/>
  <c r="S465" i="16" l="1"/>
  <c r="A465" i="16"/>
  <c r="S466" i="16" l="1"/>
  <c r="A466" i="16"/>
  <c r="S467" i="16" l="1"/>
  <c r="A467" i="16"/>
  <c r="S468" i="16" l="1"/>
  <c r="A468" i="16"/>
  <c r="S469" i="16" l="1"/>
  <c r="A469" i="16"/>
  <c r="S470" i="16" l="1"/>
  <c r="A470" i="16"/>
  <c r="S471" i="16" l="1"/>
  <c r="A471" i="16"/>
  <c r="S472" i="16" l="1"/>
  <c r="A472" i="16"/>
  <c r="S473" i="16" l="1"/>
  <c r="A473" i="16"/>
  <c r="A474" i="16" l="1"/>
  <c r="S474" i="16"/>
  <c r="S475" i="16" l="1"/>
  <c r="A475" i="16"/>
  <c r="A476" i="16" l="1"/>
  <c r="S476" i="16"/>
  <c r="S477" i="16" l="1"/>
  <c r="A477" i="16"/>
  <c r="A478" i="16" l="1"/>
  <c r="S478" i="16"/>
  <c r="S479" i="16" l="1"/>
  <c r="A479" i="16"/>
  <c r="S480" i="16" l="1"/>
  <c r="A480" i="16"/>
  <c r="S481" i="16" l="1"/>
  <c r="A481" i="16"/>
  <c r="S482" i="16" l="1"/>
  <c r="A482" i="16"/>
  <c r="A483" i="16" l="1"/>
  <c r="S483" i="16"/>
  <c r="S484" i="16" l="1"/>
  <c r="A484" i="16"/>
  <c r="S485" i="16" l="1"/>
  <c r="A485" i="16"/>
  <c r="S486" i="16" l="1"/>
  <c r="A486" i="16"/>
  <c r="A487" i="16" l="1"/>
  <c r="S487" i="16"/>
  <c r="S488" i="16" l="1"/>
  <c r="A488" i="16"/>
  <c r="A489" i="16" l="1"/>
  <c r="S489" i="16"/>
  <c r="S490" i="16" l="1"/>
  <c r="A490" i="16"/>
  <c r="S491" i="16" l="1"/>
  <c r="A491" i="16"/>
  <c r="S492" i="16" l="1"/>
  <c r="A492" i="16"/>
  <c r="S493" i="16" l="1"/>
  <c r="A493" i="16"/>
  <c r="S494" i="16" l="1"/>
  <c r="A494" i="16"/>
  <c r="A495" i="16" l="1"/>
  <c r="S495" i="16"/>
  <c r="S496" i="16" l="1"/>
  <c r="A496" i="16"/>
  <c r="S497" i="16" l="1"/>
  <c r="A497" i="16"/>
  <c r="S498" i="16" l="1"/>
  <c r="A498" i="16"/>
  <c r="S499" i="16" l="1"/>
  <c r="A499" i="16"/>
  <c r="A500" i="16" l="1"/>
  <c r="S500" i="16"/>
  <c r="A501" i="16" l="1"/>
  <c r="S501" i="16"/>
  <c r="S502" i="16" l="1"/>
  <c r="A502" i="16"/>
  <c r="S503" i="16" l="1"/>
  <c r="A503" i="16"/>
  <c r="S504" i="16" l="1"/>
  <c r="A504" i="16"/>
  <c r="S505" i="16" l="1"/>
  <c r="A505" i="16"/>
  <c r="S506" i="16" l="1"/>
  <c r="A506" i="16"/>
  <c r="S507" i="16" l="1"/>
  <c r="A507" i="16"/>
  <c r="S508" i="16" l="1"/>
  <c r="A508" i="16"/>
  <c r="A509" i="16" l="1"/>
  <c r="S509" i="16"/>
  <c r="S510" i="16" l="1"/>
  <c r="A510" i="16"/>
  <c r="S511" i="16" l="1"/>
  <c r="A511" i="16"/>
  <c r="S512" i="16" l="1"/>
  <c r="A512" i="16"/>
  <c r="S513" i="16" l="1"/>
  <c r="A513" i="16"/>
  <c r="A514" i="16" l="1"/>
  <c r="S514" i="16"/>
  <c r="S515" i="16" l="1"/>
  <c r="A515" i="16"/>
  <c r="S516" i="16" l="1"/>
  <c r="A516" i="16"/>
  <c r="A517" i="16" l="1"/>
  <c r="S517" i="16"/>
  <c r="S518" i="16" l="1"/>
  <c r="A518" i="16"/>
  <c r="A519" i="16" l="1"/>
  <c r="S519" i="16"/>
  <c r="S520" i="16" l="1"/>
  <c r="A520" i="16"/>
  <c r="S521" i="16" l="1"/>
  <c r="A521" i="16"/>
  <c r="S522" i="16" l="1"/>
  <c r="A522" i="16"/>
  <c r="S523" i="16" l="1"/>
  <c r="A523" i="16"/>
  <c r="S524" i="16" l="1"/>
  <c r="A524" i="16"/>
  <c r="S525" i="16" l="1"/>
  <c r="A525" i="16"/>
  <c r="A526" i="16" l="1"/>
  <c r="S526" i="16"/>
  <c r="S527" i="16" l="1"/>
  <c r="A527" i="16"/>
  <c r="S528" i="16" l="1"/>
  <c r="A528" i="16"/>
  <c r="A529" i="16" l="1"/>
  <c r="S529" i="16"/>
  <c r="S530" i="16" l="1"/>
  <c r="A530" i="16"/>
  <c r="S531" i="16" l="1"/>
  <c r="A531" i="16"/>
  <c r="A532" i="16" l="1"/>
  <c r="S532" i="16"/>
  <c r="S533" i="16" l="1"/>
  <c r="A533" i="16"/>
  <c r="S534" i="16" l="1"/>
  <c r="A534" i="16"/>
  <c r="S535" i="16" l="1"/>
  <c r="A535" i="16"/>
  <c r="A536" i="16" l="1"/>
  <c r="S536" i="16"/>
  <c r="S537" i="16" l="1"/>
  <c r="A537" i="16"/>
  <c r="A538" i="16" l="1"/>
  <c r="S538" i="16"/>
  <c r="S539" i="16" l="1"/>
  <c r="A539" i="16"/>
  <c r="S540" i="16" l="1"/>
  <c r="A540" i="16"/>
  <c r="S541" i="16" l="1"/>
  <c r="A541" i="16"/>
  <c r="S542" i="16" l="1"/>
  <c r="A542" i="16"/>
  <c r="S543" i="16" l="1"/>
  <c r="A543" i="16"/>
  <c r="S544" i="16" l="1"/>
  <c r="A544" i="16"/>
  <c r="A545" i="16" l="1"/>
  <c r="S545" i="16"/>
  <c r="S546" i="16" l="1"/>
  <c r="A546" i="16"/>
  <c r="S547" i="16" l="1"/>
  <c r="A547" i="16"/>
  <c r="S548" i="16" l="1"/>
  <c r="A548" i="16"/>
  <c r="S549" i="16" l="1"/>
  <c r="A549" i="16"/>
  <c r="S550" i="16" l="1"/>
  <c r="A550" i="16"/>
  <c r="A551" i="16" l="1"/>
  <c r="S551" i="16"/>
  <c r="S552" i="16" l="1"/>
  <c r="A552" i="16"/>
  <c r="S553" i="16" l="1"/>
  <c r="A553" i="16"/>
  <c r="S554" i="16" l="1"/>
  <c r="A554" i="16"/>
  <c r="S555" i="16" l="1"/>
  <c r="A555" i="16"/>
  <c r="S556" i="16" l="1"/>
  <c r="A556" i="16"/>
  <c r="S557" i="16" l="1"/>
  <c r="A557" i="16"/>
  <c r="S558" i="16" l="1"/>
  <c r="A558" i="16"/>
  <c r="S559" i="16" l="1"/>
  <c r="A559" i="16"/>
  <c r="S560" i="16" l="1"/>
  <c r="A560" i="16"/>
  <c r="A561" i="16" l="1"/>
  <c r="S561" i="16"/>
  <c r="S562" i="16" l="1"/>
  <c r="A562" i="16"/>
  <c r="S563" i="16" l="1"/>
  <c r="A563" i="16"/>
  <c r="S564" i="16" l="1"/>
  <c r="A564" i="16"/>
  <c r="S565" i="16" l="1"/>
  <c r="A565" i="16"/>
  <c r="S566" i="16" l="1"/>
  <c r="A566" i="16"/>
  <c r="S567" i="16" l="1"/>
  <c r="A567" i="16"/>
  <c r="S568" i="16" l="1"/>
  <c r="A568" i="16"/>
  <c r="A569" i="16" l="1"/>
  <c r="S569" i="16"/>
  <c r="A570" i="16" l="1"/>
  <c r="S570" i="16"/>
  <c r="A571" i="16" l="1"/>
  <c r="S571" i="16"/>
  <c r="A572" i="16" l="1"/>
  <c r="S572" i="16"/>
  <c r="S573" i="16" l="1"/>
  <c r="A573" i="16"/>
  <c r="S574" i="16" l="1"/>
  <c r="A574" i="16"/>
  <c r="S575" i="16" l="1"/>
  <c r="A575" i="16"/>
  <c r="S576" i="16" l="1"/>
  <c r="A576" i="16"/>
  <c r="S577" i="16" l="1"/>
  <c r="A577" i="16"/>
  <c r="S578" i="16" l="1"/>
  <c r="A578" i="16"/>
  <c r="A579" i="16" l="1"/>
  <c r="S579" i="16"/>
  <c r="S580" i="16" l="1"/>
  <c r="A580" i="16"/>
  <c r="A581" i="16" l="1"/>
  <c r="S581" i="16"/>
  <c r="S582" i="16" l="1"/>
  <c r="A582" i="16"/>
  <c r="S583" i="16" l="1"/>
  <c r="A583" i="16"/>
  <c r="S584" i="16" l="1"/>
  <c r="A584" i="16"/>
  <c r="S585" i="16" l="1"/>
  <c r="A585" i="16"/>
  <c r="S586" i="16" l="1"/>
  <c r="A586" i="16"/>
  <c r="S587" i="16" l="1"/>
  <c r="A587" i="16"/>
  <c r="S588" i="16" l="1"/>
  <c r="A588" i="16"/>
  <c r="S589" i="16" l="1"/>
  <c r="A589" i="16"/>
  <c r="A590" i="16" l="1"/>
  <c r="S590" i="16"/>
  <c r="A591" i="16" l="1"/>
  <c r="S591" i="16"/>
  <c r="S592" i="16" l="1"/>
  <c r="A592" i="16"/>
  <c r="S593" i="16" l="1"/>
  <c r="A593" i="16"/>
  <c r="S594" i="16" l="1"/>
  <c r="A594" i="16"/>
  <c r="S595" i="16" l="1"/>
  <c r="A595" i="16"/>
  <c r="S596" i="16" l="1"/>
  <c r="A596" i="16"/>
  <c r="A597" i="16" l="1"/>
  <c r="S597" i="16"/>
  <c r="S598" i="16" l="1"/>
  <c r="A598" i="16"/>
  <c r="S599" i="16" l="1"/>
  <c r="A599" i="16"/>
  <c r="S600" i="16" l="1"/>
  <c r="A600" i="16"/>
  <c r="S601" i="16" l="1"/>
  <c r="A601" i="16"/>
  <c r="A602" i="16" l="1"/>
  <c r="S602" i="16"/>
  <c r="S603" i="16" l="1"/>
  <c r="A603" i="16"/>
  <c r="S604" i="16" l="1"/>
  <c r="A604" i="16"/>
  <c r="S605" i="16" l="1"/>
  <c r="A605" i="16"/>
  <c r="A606" i="16" l="1"/>
  <c r="S606" i="16"/>
  <c r="S607" i="16" l="1"/>
  <c r="A607" i="16"/>
  <c r="S608" i="16" l="1"/>
  <c r="A608" i="16"/>
  <c r="S609" i="16" l="1"/>
  <c r="A609" i="16"/>
  <c r="S610" i="16" l="1"/>
  <c r="A610" i="16"/>
  <c r="S611" i="16" l="1"/>
  <c r="A611" i="16"/>
  <c r="S612" i="16" l="1"/>
  <c r="A612" i="16"/>
  <c r="S613" i="16" l="1"/>
  <c r="A613" i="16"/>
  <c r="S614" i="16" l="1"/>
  <c r="A614" i="16"/>
  <c r="S615" i="16" l="1"/>
  <c r="A615" i="16"/>
  <c r="A616" i="16" l="1"/>
  <c r="S616" i="16"/>
  <c r="S617" i="16" l="1"/>
  <c r="A617" i="16"/>
  <c r="S618" i="16" l="1"/>
  <c r="A618" i="16"/>
  <c r="S619" i="16" l="1"/>
  <c r="A619" i="16"/>
  <c r="S620" i="16" l="1"/>
  <c r="A620" i="16"/>
  <c r="S621" i="16" l="1"/>
  <c r="A621" i="16"/>
  <c r="S622" i="16" l="1"/>
  <c r="A622" i="16"/>
  <c r="A623" i="16" l="1"/>
  <c r="S623" i="16"/>
  <c r="S624" i="16" l="1"/>
  <c r="A624" i="16"/>
  <c r="S625" i="16" l="1"/>
  <c r="A625" i="16"/>
  <c r="S626" i="16" l="1"/>
  <c r="A626" i="16"/>
  <c r="S627" i="16" l="1"/>
  <c r="A627" i="16"/>
  <c r="A628" i="16" l="1"/>
  <c r="S628" i="16"/>
  <c r="A629" i="16" l="1"/>
  <c r="S629" i="16"/>
  <c r="S630" i="16" l="1"/>
  <c r="A630" i="16"/>
  <c r="S631" i="16" l="1"/>
  <c r="A631" i="16"/>
  <c r="S632" i="16" l="1"/>
  <c r="A632" i="16"/>
  <c r="A633" i="16" l="1"/>
  <c r="S633" i="16"/>
  <c r="S634" i="16" l="1"/>
  <c r="A634" i="16"/>
  <c r="A635" i="16" l="1"/>
  <c r="S635" i="16"/>
  <c r="S636" i="16" l="1"/>
  <c r="A636" i="16"/>
  <c r="A637" i="16" l="1"/>
  <c r="S637" i="16"/>
  <c r="S638" i="16" l="1"/>
  <c r="A638" i="16"/>
  <c r="A639" i="16" l="1"/>
  <c r="S639" i="16"/>
  <c r="S640" i="16" l="1"/>
  <c r="A640" i="16"/>
  <c r="S641" i="16" l="1"/>
  <c r="A641" i="16"/>
  <c r="S642" i="16" l="1"/>
  <c r="A642" i="16"/>
  <c r="S643" i="16" l="1"/>
  <c r="A643" i="16"/>
  <c r="A644" i="16" l="1"/>
  <c r="S644" i="16"/>
  <c r="S645" i="16" l="1"/>
  <c r="A645" i="16"/>
  <c r="S646" i="16" l="1"/>
  <c r="A646" i="16"/>
  <c r="S647" i="16" l="1"/>
  <c r="A647" i="16"/>
  <c r="S648" i="16" l="1"/>
  <c r="A648" i="16"/>
  <c r="A649" i="16" l="1"/>
  <c r="S649" i="16"/>
  <c r="A650" i="16" l="1"/>
  <c r="S650" i="16"/>
  <c r="S651" i="16" l="1"/>
  <c r="A651" i="16"/>
  <c r="S652" i="16" l="1"/>
  <c r="A652" i="16"/>
  <c r="S653" i="16" l="1"/>
  <c r="A653" i="16"/>
  <c r="S654" i="16" l="1"/>
  <c r="A654" i="16"/>
  <c r="S655" i="16" l="1"/>
  <c r="A655" i="16"/>
  <c r="S656" i="16" l="1"/>
  <c r="A656" i="16"/>
  <c r="S657" i="16" l="1"/>
  <c r="A657" i="16"/>
  <c r="S658" i="16" l="1"/>
  <c r="A658" i="16"/>
  <c r="S659" i="16" l="1"/>
  <c r="A659" i="16"/>
  <c r="A660" i="16" l="1"/>
  <c r="S660" i="16"/>
  <c r="S661" i="16" l="1"/>
  <c r="A661" i="16"/>
  <c r="A662" i="16" l="1"/>
  <c r="S662" i="16"/>
  <c r="A663" i="16" l="1"/>
  <c r="S663" i="16"/>
  <c r="S664" i="16" l="1"/>
  <c r="A664" i="16"/>
  <c r="S665" i="16" l="1"/>
  <c r="A665" i="16"/>
  <c r="S666" i="16" l="1"/>
  <c r="A666" i="16"/>
  <c r="A667" i="16" l="1"/>
  <c r="S667" i="16"/>
  <c r="A668" i="16" l="1"/>
  <c r="S668" i="16"/>
  <c r="S669" i="16" l="1"/>
  <c r="A669" i="16"/>
  <c r="S670" i="16" l="1"/>
  <c r="A670" i="16"/>
  <c r="S671" i="16" l="1"/>
  <c r="A671" i="16"/>
  <c r="A672" i="16" l="1"/>
  <c r="S672" i="16"/>
  <c r="S673" i="16" l="1"/>
  <c r="A673" i="16"/>
  <c r="A674" i="16" l="1"/>
  <c r="S674" i="16"/>
  <c r="S675" i="16" l="1"/>
  <c r="A675" i="16"/>
  <c r="S676" i="16" l="1"/>
  <c r="A676" i="16"/>
  <c r="A677" i="16" l="1"/>
  <c r="S677" i="16"/>
  <c r="S678" i="16" l="1"/>
  <c r="A678" i="16"/>
  <c r="S679" i="16" l="1"/>
  <c r="A679" i="16"/>
  <c r="S680" i="16" l="1"/>
  <c r="A680" i="16"/>
  <c r="S681" i="16" l="1"/>
  <c r="A681" i="16"/>
  <c r="A682" i="16" l="1"/>
  <c r="S682" i="16"/>
  <c r="A683" i="16" l="1"/>
  <c r="S683" i="16"/>
  <c r="S684" i="16" l="1"/>
  <c r="A684" i="16"/>
  <c r="S685" i="16" l="1"/>
  <c r="A685" i="16"/>
  <c r="S686" i="16" l="1"/>
  <c r="A686" i="16"/>
  <c r="S687" i="16" l="1"/>
  <c r="A687" i="16"/>
  <c r="A688" i="16" l="1"/>
  <c r="S688" i="16"/>
  <c r="S689" i="16" l="1"/>
  <c r="A689" i="16"/>
  <c r="S690" i="16" l="1"/>
  <c r="A690" i="16"/>
  <c r="S691" i="16" l="1"/>
  <c r="A691" i="16"/>
  <c r="A692" i="16" l="1"/>
  <c r="S692" i="16"/>
  <c r="A693" i="16" l="1"/>
  <c r="S693" i="16"/>
  <c r="S694" i="16" l="1"/>
  <c r="A694" i="16"/>
  <c r="S695" i="16" l="1"/>
  <c r="A695" i="16"/>
  <c r="S696" i="16" l="1"/>
  <c r="A696" i="16"/>
  <c r="S697" i="16" l="1"/>
  <c r="A697" i="16"/>
  <c r="S698" i="16" l="1"/>
  <c r="A698" i="16"/>
  <c r="S699" i="16" l="1"/>
  <c r="A699" i="16"/>
  <c r="S700" i="16" l="1"/>
  <c r="A700" i="16"/>
  <c r="S701" i="16" l="1"/>
  <c r="A701" i="16"/>
  <c r="S702" i="16" l="1"/>
  <c r="A702" i="16"/>
  <c r="S703" i="16" l="1"/>
  <c r="A703" i="16"/>
  <c r="A704" i="16" l="1"/>
  <c r="S704" i="16"/>
  <c r="A705" i="16" l="1"/>
  <c r="S705" i="16"/>
  <c r="A706" i="16" l="1"/>
  <c r="S706" i="16"/>
  <c r="A707" i="16" l="1"/>
  <c r="S707" i="16"/>
  <c r="S708" i="16" l="1"/>
  <c r="A708" i="16"/>
  <c r="S709" i="16" l="1"/>
  <c r="A709" i="16"/>
  <c r="A710" i="16" l="1"/>
  <c r="S710" i="16"/>
  <c r="S711" i="16" l="1"/>
  <c r="A711" i="16"/>
  <c r="S712" i="16" l="1"/>
  <c r="A712" i="16"/>
  <c r="S713" i="16" l="1"/>
  <c r="A713" i="16"/>
  <c r="S714" i="16" l="1"/>
  <c r="A714" i="16"/>
  <c r="S715" i="16" l="1"/>
  <c r="A715" i="16"/>
  <c r="S716" i="16" l="1"/>
  <c r="A716" i="16"/>
  <c r="S717" i="16" l="1"/>
  <c r="A717" i="16"/>
  <c r="S718" i="16" l="1"/>
  <c r="A718" i="16"/>
  <c r="S719" i="16" l="1"/>
  <c r="A719" i="16"/>
  <c r="S720" i="16" l="1"/>
  <c r="A720" i="16"/>
  <c r="S721" i="16" l="1"/>
  <c r="A721" i="16"/>
  <c r="A722" i="16" l="1"/>
  <c r="S722" i="16"/>
  <c r="S723" i="16" l="1"/>
  <c r="A723" i="16"/>
  <c r="S724" i="16" l="1"/>
  <c r="A724" i="16"/>
  <c r="A725" i="16" l="1"/>
  <c r="S725" i="16"/>
  <c r="S726" i="16" l="1"/>
  <c r="A726" i="16"/>
  <c r="S727" i="16" l="1"/>
  <c r="A727" i="16"/>
  <c r="S728" i="16" l="1"/>
  <c r="A728" i="16"/>
  <c r="S729" i="16" l="1"/>
  <c r="A729" i="16"/>
  <c r="S730" i="16" l="1"/>
  <c r="A730" i="16"/>
  <c r="S731" i="16" l="1"/>
  <c r="A731" i="16"/>
  <c r="S732" i="16" l="1"/>
  <c r="A732" i="16"/>
  <c r="S733" i="16" l="1"/>
  <c r="A733" i="16"/>
  <c r="S734" i="16" l="1"/>
  <c r="A734" i="16"/>
  <c r="S735" i="16" l="1"/>
  <c r="A735" i="16"/>
  <c r="A736" i="16" l="1"/>
  <c r="S736" i="16"/>
  <c r="S737" i="16" l="1"/>
  <c r="A737" i="16"/>
  <c r="A738" i="16" l="1"/>
  <c r="S738" i="16"/>
  <c r="S739" i="16" l="1"/>
  <c r="A739" i="16"/>
  <c r="S740" i="16" l="1"/>
  <c r="A740" i="16"/>
  <c r="A741" i="16" l="1"/>
  <c r="S741" i="16"/>
  <c r="A742" i="16" l="1"/>
  <c r="S742" i="16"/>
  <c r="S743" i="16" l="1"/>
  <c r="A743" i="16"/>
  <c r="A744" i="16" l="1"/>
  <c r="S744" i="16"/>
  <c r="A745" i="16" l="1"/>
  <c r="S745" i="16"/>
  <c r="S746" i="16" l="1"/>
  <c r="A746" i="16"/>
  <c r="A747" i="16" l="1"/>
  <c r="S747" i="16"/>
  <c r="S748" i="16" l="1"/>
  <c r="A748" i="16"/>
  <c r="S749" i="16" l="1"/>
  <c r="A749" i="16"/>
  <c r="S750" i="16" l="1"/>
  <c r="A750" i="16"/>
  <c r="S751" i="16" l="1"/>
  <c r="A751" i="16"/>
  <c r="S752" i="16" l="1"/>
  <c r="A752" i="16"/>
  <c r="S753" i="16" l="1"/>
  <c r="A753" i="16"/>
  <c r="A754" i="16" l="1"/>
  <c r="S754" i="16"/>
  <c r="S755" i="16" l="1"/>
  <c r="A755" i="16"/>
  <c r="S756" i="16" l="1"/>
  <c r="A756" i="16"/>
  <c r="S757" i="16" l="1"/>
  <c r="A757" i="16"/>
  <c r="S758" i="16" l="1"/>
  <c r="A758" i="16"/>
  <c r="A759" i="16" l="1"/>
  <c r="S759" i="16"/>
  <c r="S760" i="16" l="1"/>
  <c r="A760" i="16"/>
  <c r="A761" i="16" l="1"/>
  <c r="S761" i="16"/>
  <c r="A762" i="16" l="1"/>
  <c r="S762" i="16"/>
  <c r="S763" i="16" l="1"/>
  <c r="A763" i="16"/>
  <c r="S764" i="16" l="1"/>
  <c r="A764" i="16"/>
  <c r="S765" i="16" l="1"/>
  <c r="A765" i="16"/>
  <c r="S766" i="16" l="1"/>
  <c r="A766" i="16"/>
  <c r="A767" i="16" l="1"/>
  <c r="S767" i="16"/>
  <c r="S768" i="16" l="1"/>
  <c r="A768" i="16"/>
  <c r="S769" i="16" l="1"/>
  <c r="A769" i="16"/>
  <c r="S770" i="16" l="1"/>
  <c r="A770" i="16"/>
  <c r="S771" i="16" l="1"/>
  <c r="A771" i="16"/>
  <c r="A772" i="16" l="1"/>
  <c r="S772" i="16"/>
  <c r="S773" i="16" l="1"/>
  <c r="A773" i="16"/>
  <c r="S774" i="16" l="1"/>
  <c r="A774" i="16"/>
  <c r="S775" i="16" l="1"/>
  <c r="A775" i="16"/>
  <c r="A776" i="16" l="1"/>
  <c r="S776" i="16"/>
  <c r="S777" i="16" l="1"/>
  <c r="A777" i="16"/>
  <c r="S778" i="16" l="1"/>
  <c r="A778" i="16"/>
  <c r="A779" i="16" l="1"/>
  <c r="S779" i="16"/>
  <c r="S780" i="16" l="1"/>
  <c r="A780" i="16"/>
  <c r="A781" i="16" l="1"/>
  <c r="S781" i="16"/>
  <c r="S782" i="16" l="1"/>
  <c r="A782" i="16"/>
  <c r="S783" i="16" l="1"/>
  <c r="A783" i="16"/>
  <c r="S784" i="16" l="1"/>
  <c r="A784" i="16"/>
  <c r="S785" i="16" l="1"/>
  <c r="A785" i="16"/>
  <c r="S786" i="16" l="1"/>
  <c r="A786" i="16"/>
  <c r="S787" i="16" l="1"/>
  <c r="A787" i="16"/>
  <c r="A788" i="16" l="1"/>
  <c r="S788" i="16"/>
  <c r="S789" i="16" l="1"/>
  <c r="A789" i="16"/>
  <c r="S790" i="16" l="1"/>
  <c r="A790" i="16"/>
  <c r="A791" i="16" l="1"/>
  <c r="S791" i="16"/>
  <c r="S792" i="16" l="1"/>
  <c r="A792" i="16"/>
  <c r="A793" i="16" l="1"/>
  <c r="S793" i="16"/>
  <c r="S794" i="16" l="1"/>
  <c r="A794" i="16"/>
  <c r="A795" i="16" l="1"/>
  <c r="S795" i="16"/>
  <c r="S796" i="16" l="1"/>
  <c r="A796" i="16"/>
  <c r="A797" i="16" l="1"/>
  <c r="S797" i="16"/>
  <c r="A798" i="16" l="1"/>
  <c r="S798" i="16"/>
  <c r="A799" i="16" l="1"/>
  <c r="S799" i="16"/>
  <c r="S800" i="16" l="1"/>
  <c r="A800" i="16"/>
  <c r="S801" i="16" l="1"/>
  <c r="A801" i="16"/>
  <c r="S802" i="16" l="1"/>
  <c r="A802" i="16"/>
  <c r="S803" i="16" l="1"/>
  <c r="A803" i="16"/>
  <c r="S804" i="16" l="1"/>
  <c r="A804" i="16"/>
  <c r="S805" i="16" l="1"/>
  <c r="A805" i="16"/>
  <c r="S806" i="16" l="1"/>
  <c r="A806" i="16"/>
  <c r="S807" i="16" l="1"/>
  <c r="A807" i="16"/>
  <c r="A808" i="16" l="1"/>
  <c r="S808" i="16"/>
  <c r="S809" i="16" l="1"/>
  <c r="A809" i="16"/>
  <c r="A810" i="16" l="1"/>
  <c r="S810" i="16"/>
  <c r="A811" i="16" l="1"/>
  <c r="S811" i="16"/>
  <c r="S812" i="16" l="1"/>
  <c r="A812" i="16"/>
  <c r="S813" i="16" l="1"/>
  <c r="A813" i="16"/>
  <c r="S814" i="16" l="1"/>
  <c r="A814" i="16"/>
  <c r="S815" i="16" l="1"/>
  <c r="A815" i="16"/>
  <c r="S816" i="16" l="1"/>
  <c r="A816" i="16"/>
  <c r="A817" i="16" l="1"/>
  <c r="S817" i="16"/>
  <c r="S818" i="16" l="1"/>
  <c r="A818" i="16"/>
  <c r="S819" i="16" l="1"/>
  <c r="A819" i="16"/>
  <c r="S820" i="16" l="1"/>
  <c r="A820" i="16"/>
  <c r="S821" i="16" l="1"/>
  <c r="A821" i="16"/>
  <c r="S822" i="16" l="1"/>
  <c r="A822" i="16"/>
  <c r="A823" i="16" l="1"/>
  <c r="S823" i="16"/>
  <c r="S824" i="16" l="1"/>
  <c r="A824" i="16"/>
  <c r="S825" i="16" l="1"/>
  <c r="A825" i="16"/>
  <c r="A826" i="16" l="1"/>
  <c r="S826" i="16"/>
  <c r="S827" i="16" l="1"/>
  <c r="A827" i="16"/>
  <c r="S828" i="16" l="1"/>
  <c r="A828" i="16"/>
  <c r="S829" i="16" l="1"/>
  <c r="A829" i="16"/>
  <c r="S830" i="16" l="1"/>
  <c r="A830" i="16"/>
  <c r="S831" i="16" l="1"/>
  <c r="A831" i="16"/>
  <c r="S832" i="16" l="1"/>
  <c r="A832" i="16"/>
  <c r="S833" i="16" l="1"/>
  <c r="A833" i="16"/>
  <c r="S834" i="16" l="1"/>
  <c r="A834" i="16"/>
  <c r="S835" i="16" l="1"/>
  <c r="A835" i="16"/>
  <c r="A836" i="16" l="1"/>
  <c r="S836" i="16"/>
  <c r="S837" i="16" l="1"/>
  <c r="A837" i="16"/>
  <c r="S838" i="16" l="1"/>
  <c r="A838" i="16"/>
  <c r="S839" i="16" l="1"/>
  <c r="A839" i="16"/>
  <c r="A840" i="16" l="1"/>
  <c r="S840" i="16"/>
  <c r="S841" i="16" l="1"/>
  <c r="A841" i="16"/>
  <c r="A842" i="16" l="1"/>
  <c r="S842" i="16"/>
  <c r="S843" i="16" l="1"/>
  <c r="A843" i="16"/>
  <c r="S844" i="16" l="1"/>
  <c r="A844" i="16"/>
  <c r="S845" i="16" l="1"/>
  <c r="A845" i="16"/>
  <c r="S846" i="16" l="1"/>
  <c r="A846" i="16"/>
  <c r="A847" i="16" l="1"/>
  <c r="S847" i="16"/>
  <c r="S848" i="16" l="1"/>
  <c r="A848" i="16"/>
  <c r="S849" i="16" l="1"/>
  <c r="A849" i="16"/>
  <c r="S850" i="16" l="1"/>
  <c r="A850" i="16"/>
  <c r="S851" i="16" l="1"/>
  <c r="A851" i="16"/>
  <c r="A852" i="16" l="1"/>
  <c r="S852" i="16"/>
  <c r="S853" i="16" l="1"/>
  <c r="A853" i="16"/>
  <c r="S854" i="16" l="1"/>
  <c r="A854" i="16"/>
  <c r="S855" i="16" l="1"/>
  <c r="A855" i="16"/>
  <c r="S856" i="16" l="1"/>
  <c r="A856" i="16"/>
  <c r="S857" i="16" l="1"/>
  <c r="A857" i="16"/>
  <c r="A858" i="16" l="1"/>
  <c r="S858" i="16"/>
  <c r="S859" i="16" l="1"/>
  <c r="A859" i="16"/>
  <c r="S860" i="16" l="1"/>
  <c r="A860" i="16"/>
  <c r="A861" i="16" l="1"/>
  <c r="S861" i="16"/>
  <c r="A862" i="16" l="1"/>
  <c r="S862" i="16"/>
  <c r="S863" i="16" l="1"/>
  <c r="A863" i="16"/>
  <c r="S864" i="16" l="1"/>
  <c r="A864" i="16"/>
  <c r="A865" i="16" l="1"/>
  <c r="S865" i="16"/>
  <c r="S866" i="16" l="1"/>
  <c r="A866" i="16"/>
  <c r="A867" i="16" l="1"/>
  <c r="S867" i="16"/>
  <c r="A868" i="16" l="1"/>
  <c r="S868" i="16"/>
  <c r="S869" i="16" l="1"/>
  <c r="A869" i="16"/>
  <c r="A870" i="16" l="1"/>
  <c r="S870" i="16"/>
  <c r="A871" i="16" l="1"/>
  <c r="S871" i="16"/>
  <c r="S872" i="16" l="1"/>
  <c r="A872" i="16"/>
  <c r="S873" i="16" l="1"/>
  <c r="A873" i="16"/>
  <c r="S874" i="16" l="1"/>
  <c r="A874" i="16"/>
  <c r="S875" i="16" l="1"/>
  <c r="A875" i="16"/>
  <c r="A876" i="16" l="1"/>
  <c r="S876" i="16"/>
  <c r="S877" i="16" l="1"/>
  <c r="A877" i="16"/>
  <c r="S878" i="16" l="1"/>
  <c r="A878" i="16"/>
  <c r="S879" i="16" l="1"/>
  <c r="A879" i="16"/>
  <c r="S880" i="16" l="1"/>
  <c r="A880" i="16"/>
  <c r="A881" i="16" l="1"/>
  <c r="S881" i="16"/>
  <c r="S882" i="16" l="1"/>
  <c r="A882" i="16"/>
  <c r="A883" i="16" l="1"/>
  <c r="S883" i="16"/>
  <c r="S884" i="16" l="1"/>
  <c r="A884" i="16"/>
  <c r="S885" i="16" l="1"/>
  <c r="A885" i="16"/>
  <c r="A886" i="16" l="1"/>
  <c r="S886" i="16"/>
  <c r="S887" i="16" l="1"/>
  <c r="A887" i="16"/>
  <c r="S888" i="16" l="1"/>
  <c r="A888" i="16"/>
  <c r="S889" i="16" l="1"/>
  <c r="A889" i="16"/>
  <c r="A890" i="16" l="1"/>
  <c r="S890" i="16"/>
  <c r="A891" i="16" l="1"/>
  <c r="S891" i="16"/>
  <c r="A892" i="16" l="1"/>
  <c r="S892" i="16"/>
  <c r="S893" i="16" l="1"/>
  <c r="A893" i="16"/>
  <c r="S894" i="16" l="1"/>
  <c r="A894" i="16"/>
  <c r="A895" i="16" l="1"/>
  <c r="S895" i="16"/>
  <c r="S896" i="16" l="1"/>
  <c r="A896" i="16"/>
  <c r="S897" i="16" l="1"/>
  <c r="A897" i="16"/>
  <c r="S898" i="16" l="1"/>
  <c r="A898" i="16"/>
  <c r="S899" i="16" l="1"/>
  <c r="A899" i="16"/>
  <c r="A900" i="16" l="1"/>
  <c r="S900" i="16"/>
  <c r="S901" i="16" l="1"/>
  <c r="A901" i="16"/>
  <c r="A902" i="16" l="1"/>
  <c r="S902" i="16"/>
  <c r="S903" i="16" l="1"/>
  <c r="A903" i="16"/>
  <c r="S904" i="16" l="1"/>
  <c r="A904" i="16"/>
  <c r="A905" i="16" l="1"/>
  <c r="S905" i="16"/>
  <c r="S906" i="16" l="1"/>
  <c r="A906" i="16"/>
  <c r="S907" i="16" l="1"/>
  <c r="A907" i="16"/>
  <c r="S908" i="16" l="1"/>
  <c r="A908" i="16"/>
  <c r="S909" i="16" l="1"/>
  <c r="A909" i="16"/>
  <c r="A910" i="16" l="1"/>
  <c r="S910" i="16"/>
  <c r="S911" i="16" l="1"/>
  <c r="A911" i="16"/>
  <c r="A912" i="16" l="1"/>
  <c r="S912" i="16"/>
  <c r="S913" i="16" l="1"/>
  <c r="A913" i="16"/>
  <c r="S914" i="16" l="1"/>
  <c r="A914" i="16"/>
  <c r="A915" i="16" l="1"/>
  <c r="S915" i="16"/>
  <c r="S916" i="16" l="1"/>
  <c r="A916" i="16"/>
  <c r="S917" i="16" l="1"/>
  <c r="A917" i="16"/>
  <c r="S918" i="16" l="1"/>
  <c r="A918" i="16"/>
  <c r="S919" i="16" l="1"/>
  <c r="A919" i="16"/>
  <c r="S920" i="16" l="1"/>
  <c r="A920" i="16"/>
  <c r="A921" i="16" l="1"/>
  <c r="S921" i="16"/>
  <c r="S922" i="16" l="1"/>
  <c r="A922" i="16"/>
  <c r="A923" i="16" l="1"/>
  <c r="S923" i="16"/>
  <c r="S924" i="16" l="1"/>
  <c r="A924" i="16"/>
  <c r="S925" i="16" l="1"/>
  <c r="A925" i="16"/>
  <c r="S926" i="16" l="1"/>
  <c r="A926" i="16"/>
  <c r="S927" i="16" l="1"/>
  <c r="A927" i="16"/>
  <c r="S928" i="16" l="1"/>
  <c r="A928" i="16"/>
  <c r="A929" i="16" l="1"/>
  <c r="S929" i="16"/>
  <c r="A930" i="16" l="1"/>
  <c r="S930" i="16"/>
  <c r="A931" i="16" l="1"/>
  <c r="S931" i="16"/>
  <c r="S932" i="16" l="1"/>
  <c r="A932" i="16"/>
  <c r="S933" i="16" l="1"/>
  <c r="A933" i="16"/>
  <c r="A934" i="16" l="1"/>
  <c r="S934" i="16"/>
  <c r="S935" i="16" l="1"/>
  <c r="A935" i="16"/>
  <c r="S936" i="16" l="1"/>
  <c r="A936" i="16"/>
  <c r="S937" i="16" l="1"/>
  <c r="A937" i="16"/>
  <c r="A938" i="16" l="1"/>
  <c r="S938" i="16"/>
  <c r="S939" i="16" l="1"/>
  <c r="A939" i="16"/>
  <c r="S940" i="16" l="1"/>
  <c r="A940" i="16"/>
  <c r="A941" i="16" l="1"/>
  <c r="S941" i="16"/>
  <c r="S942" i="16" l="1"/>
  <c r="A942" i="16"/>
  <c r="A943" i="16" l="1"/>
  <c r="S943" i="16"/>
  <c r="S944" i="16" l="1"/>
  <c r="A944" i="16"/>
  <c r="S945" i="16" l="1"/>
  <c r="A945" i="16"/>
  <c r="S946" i="16" l="1"/>
  <c r="A946" i="16"/>
  <c r="A947" i="16" l="1"/>
  <c r="S947" i="16"/>
  <c r="S948" i="16" l="1"/>
  <c r="A948" i="16"/>
  <c r="S949" i="16" l="1"/>
  <c r="A949" i="16"/>
  <c r="S950" i="16" l="1"/>
  <c r="A950" i="16"/>
  <c r="S951" i="16" l="1"/>
  <c r="A951" i="16"/>
  <c r="A952" i="16" l="1"/>
  <c r="S952" i="16"/>
  <c r="S953" i="16" l="1"/>
  <c r="A953" i="16"/>
  <c r="S954" i="16" l="1"/>
  <c r="A954" i="16"/>
  <c r="S955" i="16" l="1"/>
  <c r="A955" i="16"/>
  <c r="S956" i="16" l="1"/>
  <c r="A956" i="16"/>
  <c r="A957" i="16" l="1"/>
  <c r="S957" i="16"/>
  <c r="S958" i="16" l="1"/>
  <c r="A958" i="16"/>
  <c r="S959" i="16" l="1"/>
  <c r="A959" i="16"/>
  <c r="S960" i="16" l="1"/>
  <c r="A960" i="16"/>
  <c r="A961" i="16" l="1"/>
  <c r="S961" i="16"/>
  <c r="S962" i="16" l="1"/>
  <c r="A962" i="16"/>
  <c r="S963" i="16" l="1"/>
  <c r="A963" i="16"/>
  <c r="S964" i="16" l="1"/>
  <c r="A964" i="16"/>
  <c r="S965" i="16" l="1"/>
  <c r="A965" i="16"/>
  <c r="S966" i="16" l="1"/>
  <c r="A966" i="16"/>
  <c r="S967" i="16" l="1"/>
  <c r="A967" i="16"/>
  <c r="S968" i="16" l="1"/>
  <c r="A968" i="16"/>
  <c r="S969" i="16" l="1"/>
  <c r="A969" i="16"/>
  <c r="A970" i="16" l="1"/>
  <c r="S970" i="16"/>
  <c r="S971" i="16" l="1"/>
  <c r="A971" i="16"/>
  <c r="S972" i="16" l="1"/>
  <c r="A972" i="16"/>
  <c r="S973" i="16" l="1"/>
  <c r="A973" i="16"/>
  <c r="S974" i="16" l="1"/>
  <c r="A974" i="16"/>
  <c r="S975" i="16" l="1"/>
  <c r="A975" i="16"/>
  <c r="S976" i="16" l="1"/>
  <c r="A976" i="16"/>
  <c r="S977" i="16" l="1"/>
  <c r="A977" i="16"/>
  <c r="A978" i="16" l="1"/>
  <c r="S978" i="16"/>
  <c r="S979" i="16" l="1"/>
  <c r="A979" i="16"/>
  <c r="S980" i="16" l="1"/>
  <c r="A980" i="16"/>
  <c r="S981" i="16" l="1"/>
  <c r="A981" i="16"/>
  <c r="S982" i="16" l="1"/>
  <c r="A982" i="16"/>
  <c r="A983" i="16" l="1"/>
  <c r="S983" i="16"/>
  <c r="A984" i="16" l="1"/>
  <c r="S984" i="16"/>
  <c r="S985" i="16" l="1"/>
  <c r="A985" i="16"/>
  <c r="S986" i="16" l="1"/>
  <c r="A986" i="16"/>
  <c r="S987" i="16" l="1"/>
  <c r="A987" i="16"/>
  <c r="S988" i="16" l="1"/>
  <c r="A988" i="16"/>
  <c r="S989" i="16" l="1"/>
  <c r="A989" i="16"/>
  <c r="S990" i="16" l="1"/>
  <c r="A990" i="16"/>
  <c r="A991" i="16" l="1"/>
  <c r="S991" i="16"/>
  <c r="S992" i="16" l="1"/>
  <c r="A992" i="16"/>
  <c r="S993" i="16" l="1"/>
  <c r="A993" i="16"/>
  <c r="S994" i="16" l="1"/>
  <c r="A994" i="16"/>
  <c r="S995" i="16" l="1"/>
  <c r="A995" i="16"/>
  <c r="S996" i="16" l="1"/>
  <c r="A996" i="16"/>
  <c r="S997" i="16" l="1"/>
  <c r="A997" i="16"/>
  <c r="S998" i="16" l="1"/>
  <c r="A998" i="16"/>
  <c r="S999" i="16" l="1"/>
  <c r="A999" i="16"/>
  <c r="A1000" i="16" l="1"/>
  <c r="S1000" i="16"/>
  <c r="S1001" i="16" l="1"/>
  <c r="A1001" i="16"/>
  <c r="S1002" i="16" l="1"/>
  <c r="A1002" i="16"/>
  <c r="S1003" i="16" l="1"/>
  <c r="A1003" i="16"/>
  <c r="A1004" i="16" l="1"/>
  <c r="S1004" i="16"/>
  <c r="S1005" i="16" l="1"/>
  <c r="A1005" i="16"/>
  <c r="A1006" i="16" l="1"/>
  <c r="S1006" i="16"/>
  <c r="S1007" i="16" l="1"/>
  <c r="A1007" i="16"/>
  <c r="S1008" i="16" l="1"/>
  <c r="A1008" i="16"/>
  <c r="S1009" i="16" l="1"/>
  <c r="A1009" i="16"/>
  <c r="S1010" i="16" l="1"/>
  <c r="A1010" i="16"/>
  <c r="S1011" i="16" l="1"/>
  <c r="A1011" i="16"/>
  <c r="A1012" i="16" l="1"/>
  <c r="S1012" i="16"/>
  <c r="A1013" i="16" l="1"/>
  <c r="S1013" i="16"/>
  <c r="S1014" i="16" l="1"/>
  <c r="A1014" i="16"/>
  <c r="S1015" i="16" l="1"/>
  <c r="A1015" i="16"/>
  <c r="A1016" i="16" l="1"/>
  <c r="S1016" i="16"/>
  <c r="S1017" i="16" l="1"/>
  <c r="A1017" i="16"/>
  <c r="A1018" i="16" l="1"/>
  <c r="S1018" i="16"/>
  <c r="S1019" i="16" l="1"/>
  <c r="A1019" i="16"/>
  <c r="S1020" i="16" l="1"/>
  <c r="A1020" i="16"/>
  <c r="S1021" i="16" l="1"/>
  <c r="A1021" i="16"/>
  <c r="S1022" i="16" l="1"/>
  <c r="A1022" i="16"/>
  <c r="S1023" i="16" l="1"/>
  <c r="A1023" i="16"/>
  <c r="S1024" i="16" l="1"/>
  <c r="A1024" i="16"/>
  <c r="S1025" i="16" l="1"/>
  <c r="A1025" i="16"/>
  <c r="S1026" i="16" l="1"/>
  <c r="A1026" i="16"/>
  <c r="S1027" i="16" l="1"/>
  <c r="A1027" i="16"/>
  <c r="A1028" i="16" l="1"/>
  <c r="S1028" i="16"/>
  <c r="S1029" i="16" l="1"/>
  <c r="A1029" i="16"/>
  <c r="S1030" i="16" l="1"/>
  <c r="A1030" i="16"/>
  <c r="S1031" i="16" l="1"/>
  <c r="A1031" i="16"/>
  <c r="A1032" i="16" l="1"/>
  <c r="S1032" i="16"/>
  <c r="S1033" i="16" l="1"/>
  <c r="A1033" i="16"/>
  <c r="A1034" i="16" l="1"/>
  <c r="S1034" i="16"/>
  <c r="S1035" i="16" l="1"/>
  <c r="A1035" i="16"/>
  <c r="S1036" i="16" l="1"/>
  <c r="A1036" i="16"/>
  <c r="S1037" i="16" l="1"/>
  <c r="A1037" i="16"/>
  <c r="A1038" i="16" l="1"/>
  <c r="S1038" i="16"/>
  <c r="A1039" i="16" l="1"/>
  <c r="S1039" i="16"/>
  <c r="S1040" i="16" l="1"/>
  <c r="A1040" i="16"/>
  <c r="S1041" i="16" l="1"/>
  <c r="A1041" i="16"/>
  <c r="A1042" i="16" l="1"/>
  <c r="S1042" i="16"/>
  <c r="S1043" i="16" l="1"/>
  <c r="A1043" i="16"/>
  <c r="S1044" i="16" l="1"/>
  <c r="A1044" i="16"/>
  <c r="S1045" i="16" l="1"/>
  <c r="A1045" i="16"/>
  <c r="A1046" i="16" l="1"/>
  <c r="S1046" i="16"/>
  <c r="S1047" i="16" l="1"/>
  <c r="A1047" i="16"/>
  <c r="S1048" i="16" l="1"/>
  <c r="A1048" i="16"/>
  <c r="S1049" i="16" l="1"/>
  <c r="A1049" i="16"/>
  <c r="S1050" i="16" l="1"/>
  <c r="A1050" i="16"/>
  <c r="A1051" i="16" l="1"/>
  <c r="S1051" i="16"/>
  <c r="S1052" i="16" l="1"/>
  <c r="A1052" i="16"/>
  <c r="S1053" i="16" l="1"/>
  <c r="A1053" i="16"/>
  <c r="S1054" i="16" l="1"/>
  <c r="A1054" i="16"/>
  <c r="S1055" i="16" l="1"/>
  <c r="A1055" i="16"/>
  <c r="S1056" i="16" l="1"/>
  <c r="A1056" i="16"/>
  <c r="S1057" i="16" l="1"/>
  <c r="A1057" i="16"/>
  <c r="A1058" i="16" l="1"/>
  <c r="S1058" i="16"/>
  <c r="S1059" i="16" l="1"/>
  <c r="A1059" i="16"/>
  <c r="A1060" i="16" l="1"/>
  <c r="S1060" i="16"/>
  <c r="S1061" i="16" l="1"/>
  <c r="A1061" i="16"/>
  <c r="A1062" i="16" l="1"/>
  <c r="S1062" i="16"/>
  <c r="S1063" i="16" l="1"/>
  <c r="A1063" i="16"/>
  <c r="S1064" i="16" l="1"/>
  <c r="A1064" i="16"/>
  <c r="A1065" i="16" l="1"/>
  <c r="S1065" i="16"/>
  <c r="S1066" i="16" l="1"/>
  <c r="A1066" i="16"/>
  <c r="S1067" i="16" l="1"/>
  <c r="A1067" i="16"/>
  <c r="S1068" i="16" l="1"/>
  <c r="A1068" i="16"/>
  <c r="S1069" i="16" l="1"/>
  <c r="A1069" i="16"/>
  <c r="S1070" i="16" l="1"/>
  <c r="A1070" i="16"/>
  <c r="S1071" i="16" l="1"/>
  <c r="A1071" i="16"/>
  <c r="S1072" i="16" l="1"/>
  <c r="A1072" i="16"/>
  <c r="S1073" i="16" l="1"/>
  <c r="A1073" i="16"/>
  <c r="S1074" i="16" l="1"/>
  <c r="A1074" i="16"/>
  <c r="S1075" i="16" l="1"/>
  <c r="A1075" i="16"/>
  <c r="S1076" i="16" l="1"/>
  <c r="A1076" i="16"/>
  <c r="A1077" i="16" l="1"/>
  <c r="S1077" i="16"/>
  <c r="S1078" i="16" l="1"/>
  <c r="A1078" i="16"/>
  <c r="A1079" i="16" l="1"/>
  <c r="S1079" i="16"/>
  <c r="S1080" i="16" l="1"/>
  <c r="A1080" i="16"/>
  <c r="S1081" i="16" l="1"/>
  <c r="A1081" i="16"/>
  <c r="A1082" i="16" l="1"/>
  <c r="S1082" i="16"/>
  <c r="S1083" i="16" l="1"/>
  <c r="A1083" i="16"/>
  <c r="A1084" i="16" l="1"/>
  <c r="S1084" i="16"/>
  <c r="S1085" i="16" l="1"/>
  <c r="A1085" i="16"/>
  <c r="S1086" i="16" l="1"/>
  <c r="A1086" i="16"/>
  <c r="S1087" i="16" l="1"/>
  <c r="A1087" i="16"/>
  <c r="S1088" i="16" l="1"/>
  <c r="A1088" i="16"/>
  <c r="S1089" i="16" l="1"/>
  <c r="A1089" i="16"/>
  <c r="A1090" i="16" l="1"/>
  <c r="S1090" i="16"/>
  <c r="S1091" i="16" l="1"/>
  <c r="A1091" i="16"/>
  <c r="S1092" i="16" l="1"/>
  <c r="A1092" i="16"/>
  <c r="S1093" i="16" l="1"/>
  <c r="A1093" i="16"/>
  <c r="S1094" i="16" l="1"/>
  <c r="A1094" i="16"/>
  <c r="S1095" i="16" l="1"/>
  <c r="A1095" i="16"/>
  <c r="A1096" i="16" l="1"/>
  <c r="S1096" i="16"/>
  <c r="S1097" i="16" l="1"/>
  <c r="A1097" i="16"/>
  <c r="A1098" i="16" l="1"/>
  <c r="S1098" i="16"/>
  <c r="S1099" i="16" l="1"/>
  <c r="A1099" i="16"/>
  <c r="S1100" i="16" l="1"/>
  <c r="A1100" i="16"/>
  <c r="S1101" i="16" l="1"/>
  <c r="A1101" i="16"/>
  <c r="S1102" i="16" l="1"/>
  <c r="A1102" i="16"/>
  <c r="S1103" i="16" l="1"/>
  <c r="A1103" i="16"/>
  <c r="S1104" i="16" l="1"/>
  <c r="A1104" i="16"/>
  <c r="S1105" i="16" l="1"/>
  <c r="A1105" i="16"/>
  <c r="S1106" i="16" l="1"/>
  <c r="A1106" i="16"/>
  <c r="S1107" i="16" l="1"/>
  <c r="A1107" i="16"/>
  <c r="S1108" i="16" l="1"/>
  <c r="A1108" i="16"/>
  <c r="A1109" i="16" l="1"/>
  <c r="S1109" i="16"/>
  <c r="A1110" i="16" l="1"/>
  <c r="S1110" i="16"/>
  <c r="A1111" i="16" l="1"/>
  <c r="S1111" i="16"/>
  <c r="A1112" i="16" l="1"/>
  <c r="S1112" i="16"/>
  <c r="S1113" i="16" l="1"/>
  <c r="A1113" i="16"/>
  <c r="S1114" i="16" l="1"/>
  <c r="A1114" i="16"/>
  <c r="S1115" i="16" l="1"/>
  <c r="A1115" i="16"/>
  <c r="S1116" i="16" l="1"/>
  <c r="A1116" i="16"/>
  <c r="S1117" i="16" l="1"/>
  <c r="A1117" i="16"/>
  <c r="A1118" i="16" l="1"/>
  <c r="S1118" i="16"/>
  <c r="S1119" i="16" l="1"/>
  <c r="A1119" i="16"/>
  <c r="S1120" i="16" l="1"/>
  <c r="A1120" i="16"/>
  <c r="S1121" i="16" l="1"/>
  <c r="A1121" i="16"/>
  <c r="S1122" i="16" l="1"/>
  <c r="A1122" i="16"/>
  <c r="A1123" i="16" l="1"/>
  <c r="S1123" i="16"/>
  <c r="S1124" i="16" l="1"/>
  <c r="A1124" i="16"/>
  <c r="S1125" i="16" l="1"/>
  <c r="A1125" i="16"/>
  <c r="S1126" i="16" l="1"/>
  <c r="A1126" i="16"/>
  <c r="S1127" i="16" l="1"/>
  <c r="A1127" i="16"/>
  <c r="S1128" i="16" l="1"/>
  <c r="A1128" i="16"/>
  <c r="S1129" i="16" l="1"/>
  <c r="A1129" i="16"/>
  <c r="S1130" i="16" l="1"/>
  <c r="A1130" i="16"/>
  <c r="S1131" i="16" l="1"/>
  <c r="A1131" i="16"/>
  <c r="A1132" i="16" l="1"/>
  <c r="S1132" i="16"/>
  <c r="A1133" i="16" l="1"/>
  <c r="S1133" i="16"/>
  <c r="S1134" i="16" l="1"/>
  <c r="A1134" i="16"/>
  <c r="S1135" i="16" l="1"/>
  <c r="A1135" i="16"/>
  <c r="A1136" i="16" l="1"/>
  <c r="S1136" i="16"/>
  <c r="S1137" i="16" l="1"/>
  <c r="A1137" i="16"/>
  <c r="S1138" i="16" l="1"/>
  <c r="A1138" i="16"/>
  <c r="A1139" i="16" l="1"/>
  <c r="S1139" i="16"/>
  <c r="A1140" i="16" l="1"/>
  <c r="S1140" i="16"/>
  <c r="A1141" i="16" l="1"/>
  <c r="S1141" i="16"/>
  <c r="A1142" i="16" l="1"/>
  <c r="S1142" i="16"/>
  <c r="A1143" i="16" l="1"/>
  <c r="S1143" i="16"/>
  <c r="S1144" i="16" l="1"/>
  <c r="A1144" i="16"/>
  <c r="S1145" i="16" l="1"/>
  <c r="A1145" i="16"/>
  <c r="A1146" i="16" l="1"/>
  <c r="S1146" i="16"/>
  <c r="S1147" i="16" l="1"/>
  <c r="A1147" i="16"/>
  <c r="S1148" i="16" l="1"/>
  <c r="A1148" i="16"/>
  <c r="S1149" i="16" l="1"/>
  <c r="A1149" i="16"/>
  <c r="A1150" i="16" l="1"/>
  <c r="S1150" i="16"/>
  <c r="S1151" i="16" l="1"/>
  <c r="A1151" i="16"/>
  <c r="A1152" i="16" l="1"/>
  <c r="S1152" i="16"/>
  <c r="S1153" i="16" l="1"/>
  <c r="A1153" i="16"/>
  <c r="A1154" i="16" l="1"/>
  <c r="S1154" i="16"/>
  <c r="A1155" i="16" l="1"/>
  <c r="S1155" i="16"/>
  <c r="A1156" i="16" l="1"/>
  <c r="S1156" i="16"/>
  <c r="A1157" i="16" l="1"/>
  <c r="S1157" i="16"/>
  <c r="S1158" i="16" l="1"/>
  <c r="A1158" i="16"/>
  <c r="S1159" i="16" l="1"/>
  <c r="A1159" i="16"/>
  <c r="S1160" i="16" l="1"/>
  <c r="A1160" i="16"/>
  <c r="A1161" i="16" l="1"/>
  <c r="S1161" i="16"/>
  <c r="S1162" i="16" l="1"/>
  <c r="A1162" i="16"/>
  <c r="S1163" i="16" l="1"/>
  <c r="A1163" i="16"/>
  <c r="S1164" i="16" l="1"/>
  <c r="A1164" i="16"/>
  <c r="S1165" i="16" l="1"/>
  <c r="A1165" i="16"/>
  <c r="S1166" i="16" l="1"/>
  <c r="A1166" i="16"/>
  <c r="A1167" i="16" l="1"/>
  <c r="S1167" i="16"/>
  <c r="S1168" i="16" l="1"/>
  <c r="A1168" i="16"/>
  <c r="S1169" i="16" l="1"/>
  <c r="A1169" i="16"/>
  <c r="S1170" i="16" l="1"/>
  <c r="A1170" i="16"/>
  <c r="A1171" i="16" l="1"/>
  <c r="S1171" i="16"/>
  <c r="S1172" i="16" l="1"/>
  <c r="A1172" i="16"/>
  <c r="S1173" i="16" l="1"/>
  <c r="A1173" i="16"/>
  <c r="A1174" i="16" l="1"/>
  <c r="S1174" i="16"/>
  <c r="A1175" i="16" l="1"/>
  <c r="S1175" i="16"/>
  <c r="S1176" i="16" l="1"/>
  <c r="A1176" i="16"/>
  <c r="S1177" i="16" l="1"/>
  <c r="A1177" i="16"/>
  <c r="S1178" i="16" l="1"/>
  <c r="A1178" i="16"/>
  <c r="S1179" i="16" l="1"/>
  <c r="A1179" i="16"/>
  <c r="S1180" i="16" l="1"/>
  <c r="A1180" i="16"/>
  <c r="S1181" i="16" l="1"/>
  <c r="A1181" i="16"/>
  <c r="S1182" i="16" l="1"/>
  <c r="A1182" i="16"/>
  <c r="S1183" i="16" l="1"/>
  <c r="A1183" i="16"/>
  <c r="S1184" i="16" l="1"/>
  <c r="A1184" i="16"/>
  <c r="S1185" i="16" l="1"/>
  <c r="A1185" i="16"/>
  <c r="S1186" i="16" l="1"/>
  <c r="A1186" i="16"/>
  <c r="S1187" i="16" l="1"/>
  <c r="A1187" i="16"/>
  <c r="S1188" i="16" l="1"/>
  <c r="A1188" i="16"/>
  <c r="S1189" i="16" l="1"/>
  <c r="A1189" i="16"/>
  <c r="A1190" i="16" l="1"/>
  <c r="S1190" i="16"/>
  <c r="S1191" i="16" l="1"/>
  <c r="A1191" i="16"/>
  <c r="S1192" i="16" l="1"/>
  <c r="A1192" i="16"/>
  <c r="A1193" i="16" l="1"/>
  <c r="S1193" i="16"/>
  <c r="S1194" i="16" l="1"/>
  <c r="A1194" i="16"/>
  <c r="S1195" i="16" l="1"/>
  <c r="A1195" i="16"/>
  <c r="S1196" i="16" l="1"/>
  <c r="A1196" i="16"/>
  <c r="S1197" i="16" l="1"/>
  <c r="A1197" i="16"/>
  <c r="S1198" i="16" l="1"/>
  <c r="A1198" i="16"/>
  <c r="A1199" i="16" l="1"/>
  <c r="S1199" i="16"/>
  <c r="S1200" i="16" l="1"/>
  <c r="A1200" i="16"/>
  <c r="S1201" i="16" l="1"/>
  <c r="A1201" i="16"/>
  <c r="S1202" i="16" l="1"/>
  <c r="A1202" i="16"/>
  <c r="A1203" i="16" l="1"/>
  <c r="S1203" i="16"/>
  <c r="S1204" i="16" l="1"/>
  <c r="A1204" i="16"/>
  <c r="S1205" i="16" l="1"/>
  <c r="A1205" i="16"/>
  <c r="S1206" i="16" l="1"/>
  <c r="A1206" i="16"/>
  <c r="S1207" i="16" l="1"/>
  <c r="A1207" i="16"/>
  <c r="A1208" i="16" l="1"/>
  <c r="S1208" i="16"/>
  <c r="S1209" i="16" l="1"/>
  <c r="A1209" i="16"/>
  <c r="A1210" i="16" l="1"/>
  <c r="S1210" i="16"/>
  <c r="S1211" i="16" l="1"/>
  <c r="A1211" i="16"/>
  <c r="S1212" i="16" l="1"/>
  <c r="A1212" i="16"/>
  <c r="S1213" i="16" l="1"/>
  <c r="A1213" i="16"/>
  <c r="S1214" i="16" l="1"/>
  <c r="A1214" i="16"/>
  <c r="S1215" i="16" l="1"/>
  <c r="A1215" i="16"/>
  <c r="S1216" i="16" l="1"/>
  <c r="A1216" i="16"/>
  <c r="S1217" i="16" l="1"/>
  <c r="A1217" i="16"/>
  <c r="S1218" i="16" l="1"/>
  <c r="A1218" i="16"/>
  <c r="S1219" i="16" l="1"/>
  <c r="A1219" i="16"/>
  <c r="S1220" i="16" l="1"/>
  <c r="A1220" i="16"/>
  <c r="S1221" i="16" l="1"/>
  <c r="A1221" i="16"/>
  <c r="S1222" i="16" l="1"/>
  <c r="A1222" i="16"/>
  <c r="S1223" i="16" l="1"/>
  <c r="A1223" i="16"/>
  <c r="S1224" i="16" l="1"/>
  <c r="A1224" i="16"/>
  <c r="S1225" i="16" l="1"/>
  <c r="A1225" i="16"/>
  <c r="S1226" i="16" l="1"/>
  <c r="A1226" i="16"/>
  <c r="A1227" i="16" l="1"/>
  <c r="S1227" i="16"/>
  <c r="A1228" i="16" l="1"/>
  <c r="S1228" i="16"/>
  <c r="A1229" i="16" l="1"/>
  <c r="S1229" i="16"/>
  <c r="A1230" i="16" l="1"/>
  <c r="S1230" i="16"/>
  <c r="S1231" i="16" l="1"/>
  <c r="A1231" i="16"/>
  <c r="S1232" i="16" l="1"/>
  <c r="A1232" i="16"/>
  <c r="A1233" i="16" l="1"/>
  <c r="S1233" i="16"/>
  <c r="S1234" i="16" l="1"/>
  <c r="A1234" i="16"/>
  <c r="S1235" i="16" l="1"/>
  <c r="A1235" i="16"/>
  <c r="S1236" i="16" l="1"/>
  <c r="A1236" i="16"/>
  <c r="A1237" i="16" l="1"/>
  <c r="S1237" i="16"/>
  <c r="S1238" i="16" l="1"/>
  <c r="A1238" i="16"/>
  <c r="S1239" i="16" l="1"/>
  <c r="A1239" i="16"/>
  <c r="S1240" i="16" l="1"/>
  <c r="A1240" i="16"/>
  <c r="S1241" i="16" l="1"/>
  <c r="A1241" i="16"/>
  <c r="S1242" i="16" l="1"/>
  <c r="A1242" i="16"/>
  <c r="S1243" i="16" l="1"/>
  <c r="A1243" i="16"/>
  <c r="S1244" i="16" l="1"/>
  <c r="A1244" i="16"/>
  <c r="S1245" i="16" l="1"/>
  <c r="A1245" i="16"/>
  <c r="S1246" i="16" l="1"/>
  <c r="A1246" i="16"/>
  <c r="S1247" i="16" l="1"/>
  <c r="A1247" i="16"/>
  <c r="S1248" i="16" l="1"/>
  <c r="A1248" i="16"/>
  <c r="S1249" i="16" l="1"/>
  <c r="A1249" i="16"/>
  <c r="S1250" i="16" l="1"/>
  <c r="A1250" i="16"/>
  <c r="S1251" i="16" l="1"/>
  <c r="A1251" i="16"/>
  <c r="S1252" i="16" l="1"/>
  <c r="A1252" i="16"/>
  <c r="S1253" i="16" l="1"/>
  <c r="A1253" i="16"/>
  <c r="A1254" i="16" l="1"/>
  <c r="S1254" i="16"/>
  <c r="A1255" i="16" l="1"/>
  <c r="S1255" i="16"/>
  <c r="S1256" i="16" l="1"/>
  <c r="A1256" i="16"/>
  <c r="S1257" i="16" l="1"/>
  <c r="A1257" i="16"/>
  <c r="A1258" i="16" l="1"/>
  <c r="S1258" i="16"/>
  <c r="S1259" i="16" l="1"/>
  <c r="A1259" i="16"/>
  <c r="S1260" i="16" l="1"/>
  <c r="A1260" i="16"/>
  <c r="S1261" i="16" l="1"/>
  <c r="A1261" i="16"/>
  <c r="S1262" i="16" l="1"/>
  <c r="A1262" i="16"/>
  <c r="A1263" i="16" l="1"/>
  <c r="S1263" i="16"/>
  <c r="S1264" i="16" l="1"/>
  <c r="A1264" i="16"/>
  <c r="S1265" i="16" l="1"/>
  <c r="A1265" i="16"/>
  <c r="S1266" i="16" l="1"/>
  <c r="A1266" i="16"/>
  <c r="S1267" i="16" l="1"/>
  <c r="A1267" i="16"/>
  <c r="S1268" i="16" l="1"/>
  <c r="A1268" i="16"/>
  <c r="S1269" i="16" l="1"/>
  <c r="A1269" i="16"/>
  <c r="A1270" i="16" l="1"/>
  <c r="S1270" i="16"/>
  <c r="S1271" i="16" l="1"/>
  <c r="A1271" i="16"/>
  <c r="S1272" i="16" l="1"/>
  <c r="A1272" i="16"/>
  <c r="S1273" i="16" l="1"/>
  <c r="A1273" i="16"/>
  <c r="S1274" i="16" l="1"/>
  <c r="A1274" i="16"/>
  <c r="A1275" i="16" l="1"/>
  <c r="S1275" i="16"/>
  <c r="S1276" i="16" l="1"/>
  <c r="A1276" i="16"/>
  <c r="S1277" i="16" l="1"/>
  <c r="A1277" i="16"/>
  <c r="A1278" i="16" l="1"/>
  <c r="S1278" i="16"/>
  <c r="S1279" i="16" l="1"/>
  <c r="A1279" i="16"/>
  <c r="S1280" i="16" l="1"/>
  <c r="A1280" i="16"/>
  <c r="A1281" i="16" l="1"/>
  <c r="S1281" i="16"/>
  <c r="S1282" i="16" l="1"/>
  <c r="A1282" i="16"/>
  <c r="A1283" i="16" l="1"/>
  <c r="S1283" i="16"/>
  <c r="S1284" i="16" l="1"/>
  <c r="A1284" i="16"/>
  <c r="S1285" i="16" l="1"/>
  <c r="A1285" i="16"/>
  <c r="S1286" i="16" l="1"/>
  <c r="A1286" i="16"/>
  <c r="S1287" i="16" l="1"/>
  <c r="A1287" i="16"/>
  <c r="A1288" i="16" l="1"/>
  <c r="S1288" i="16"/>
  <c r="S1289" i="16" l="1"/>
  <c r="A1289" i="16"/>
  <c r="S1290" i="16" l="1"/>
  <c r="A1290" i="16"/>
  <c r="S1291" i="16" l="1"/>
  <c r="A1291" i="16"/>
  <c r="S1292" i="16" l="1"/>
  <c r="A1292" i="16"/>
  <c r="A1293" i="16" l="1"/>
  <c r="S1293" i="16"/>
  <c r="S1294" i="16" l="1"/>
  <c r="A1294" i="16"/>
  <c r="S1295" i="16" l="1"/>
  <c r="A1295" i="16"/>
  <c r="S1296" i="16" l="1"/>
  <c r="A1296" i="16"/>
  <c r="S1297" i="16" l="1"/>
  <c r="A1297" i="16"/>
  <c r="S1298" i="16" l="1"/>
  <c r="A1298" i="16"/>
  <c r="A1299" i="16" l="1"/>
  <c r="S1299" i="16"/>
  <c r="S1300" i="16" l="1"/>
  <c r="A1300" i="16"/>
  <c r="S1301" i="16" l="1"/>
  <c r="A1301" i="16"/>
  <c r="S1302" i="16" l="1"/>
  <c r="A1302" i="16"/>
  <c r="S1303" i="16" l="1"/>
  <c r="A1303" i="16"/>
  <c r="S1304" i="16" l="1"/>
  <c r="A1304" i="16"/>
  <c r="S1305" i="16" l="1"/>
  <c r="A1305" i="16"/>
  <c r="S1306" i="16" l="1"/>
  <c r="A1306" i="16"/>
  <c r="S1307" i="16" l="1"/>
  <c r="A1307" i="16"/>
  <c r="S1308" i="16" l="1"/>
  <c r="A1308" i="16"/>
  <c r="S1309" i="16" l="1"/>
  <c r="A1309" i="16"/>
  <c r="A1310" i="16" l="1"/>
  <c r="S1310" i="16"/>
  <c r="S1311" i="16" l="1"/>
  <c r="A1311" i="16"/>
  <c r="S1312" i="16" l="1"/>
  <c r="A1312" i="16"/>
  <c r="S1313" i="16" l="1"/>
  <c r="A1313" i="16"/>
  <c r="A1314" i="16" l="1"/>
  <c r="S1314" i="16"/>
  <c r="A1315" i="16" l="1"/>
  <c r="S1315" i="16"/>
  <c r="S1316" i="16" l="1"/>
  <c r="A1316" i="16"/>
  <c r="S1317" i="16" l="1"/>
  <c r="A1317" i="16"/>
  <c r="S1318" i="16" l="1"/>
  <c r="A1318" i="16"/>
  <c r="S1319" i="16" l="1"/>
  <c r="A1319" i="16"/>
  <c r="S1320" i="16" l="1"/>
  <c r="A1320" i="16"/>
  <c r="S1321" i="16" l="1"/>
  <c r="A1321" i="16"/>
  <c r="S1322" i="16" l="1"/>
  <c r="A1322" i="16"/>
  <c r="S1323" i="16" l="1"/>
  <c r="A1323" i="16"/>
  <c r="S1324" i="16" l="1"/>
  <c r="A1324" i="16"/>
  <c r="A1325" i="16" l="1"/>
  <c r="S1325" i="16"/>
  <c r="S1326" i="16" l="1"/>
  <c r="A1326" i="16"/>
  <c r="S1327" i="16" l="1"/>
  <c r="A1327" i="16"/>
  <c r="S1328" i="16" l="1"/>
  <c r="A1328" i="16"/>
  <c r="S1329" i="16" l="1"/>
  <c r="A1329" i="16"/>
  <c r="S1330" i="16" l="1"/>
  <c r="A1330" i="16"/>
  <c r="A1331" i="16" l="1"/>
  <c r="S1331" i="16"/>
  <c r="A1332" i="16" l="1"/>
  <c r="S1332" i="16"/>
  <c r="A1333" i="16" l="1"/>
  <c r="S1333" i="16"/>
  <c r="S1334" i="16" l="1"/>
  <c r="A1334" i="16"/>
  <c r="S1335" i="16" l="1"/>
  <c r="A1335" i="16"/>
  <c r="A1336" i="16" l="1"/>
  <c r="S1336" i="16"/>
  <c r="S1337" i="16" l="1"/>
  <c r="A1337" i="16"/>
  <c r="S1338" i="16" l="1"/>
  <c r="A1338" i="16"/>
  <c r="A1339" i="16" l="1"/>
  <c r="S1339" i="16"/>
  <c r="S1340" i="16" l="1"/>
  <c r="A1340" i="16"/>
  <c r="S1341" i="16" l="1"/>
  <c r="A1341" i="16"/>
  <c r="S1342" i="16" l="1"/>
  <c r="A1342" i="16"/>
  <c r="A1343" i="16" l="1"/>
  <c r="S1343" i="16"/>
  <c r="S1344" i="16" l="1"/>
  <c r="A1344" i="16"/>
  <c r="S1345" i="16" l="1"/>
  <c r="A1345" i="16"/>
  <c r="A1346" i="16" l="1"/>
  <c r="S1346" i="16"/>
  <c r="S1347" i="16" l="1"/>
  <c r="A1347" i="16"/>
  <c r="A1348" i="16" l="1"/>
  <c r="S1348" i="16"/>
  <c r="A1349" i="16" l="1"/>
  <c r="S1349" i="16"/>
  <c r="S1350" i="16" l="1"/>
  <c r="A1350" i="16"/>
  <c r="A1351" i="16" l="1"/>
  <c r="S1351" i="16"/>
  <c r="A1352" i="16" l="1"/>
  <c r="S1352" i="16"/>
  <c r="S1353" i="16" l="1"/>
  <c r="A1353" i="16"/>
  <c r="S1354" i="16" l="1"/>
  <c r="A1354" i="16"/>
  <c r="A1355" i="16" l="1"/>
  <c r="S1355" i="16"/>
  <c r="S1356" i="16" l="1"/>
  <c r="A1356" i="16"/>
  <c r="S1357" i="16" l="1"/>
  <c r="A1357" i="16"/>
  <c r="S1358" i="16" l="1"/>
  <c r="A1358" i="16"/>
  <c r="A1359" i="16" l="1"/>
  <c r="S1359" i="16"/>
  <c r="S1360" i="16" l="1"/>
  <c r="A1360" i="16"/>
  <c r="S1361" i="16" l="1"/>
  <c r="A1361" i="16"/>
  <c r="S1362" i="16" l="1"/>
  <c r="A1362" i="16"/>
  <c r="S1363" i="16" l="1"/>
  <c r="A1363" i="16"/>
  <c r="A1364" i="16" l="1"/>
  <c r="S1364" i="16"/>
  <c r="S1365" i="16" l="1"/>
  <c r="A1365" i="16"/>
  <c r="A1366" i="16" l="1"/>
  <c r="S1366" i="16"/>
  <c r="S1367" i="16" l="1"/>
  <c r="A1367" i="16"/>
  <c r="S1368" i="16" l="1"/>
  <c r="A1368" i="16"/>
  <c r="S1369" i="16" l="1"/>
  <c r="A1369" i="16"/>
  <c r="A1370" i="16" l="1"/>
  <c r="S1370" i="16"/>
  <c r="A1371" i="16" l="1"/>
  <c r="S1371" i="16"/>
  <c r="S1372" i="16" l="1"/>
  <c r="A1372" i="16"/>
  <c r="S1373" i="16" l="1"/>
  <c r="A1373" i="16"/>
  <c r="A1374" i="16" l="1"/>
  <c r="S1374" i="16"/>
  <c r="S1375" i="16" l="1"/>
  <c r="A1375" i="16"/>
  <c r="S1376" i="16" l="1"/>
  <c r="A1376" i="16"/>
  <c r="S1377" i="16" l="1"/>
  <c r="A1377" i="16"/>
  <c r="S1378" i="16" l="1"/>
  <c r="A1378" i="16"/>
  <c r="S1379" i="16" l="1"/>
  <c r="A1379" i="16"/>
  <c r="S1380" i="16" l="1"/>
  <c r="A1380" i="16"/>
  <c r="S1381" i="16" l="1"/>
  <c r="A1381" i="16"/>
  <c r="S1382" i="16" l="1"/>
  <c r="A1382" i="16"/>
  <c r="A1383" i="16" l="1"/>
  <c r="S1383" i="16"/>
  <c r="S1384" i="16" l="1"/>
  <c r="A1384" i="16"/>
  <c r="S1385" i="16" l="1"/>
  <c r="A1385" i="16"/>
  <c r="A1386" i="16" l="1"/>
  <c r="S1386" i="16"/>
  <c r="S1387" i="16" l="1"/>
  <c r="A1387" i="16"/>
  <c r="S1388" i="16" l="1"/>
  <c r="A1388" i="16"/>
  <c r="S1389" i="16" l="1"/>
  <c r="A1389" i="16"/>
  <c r="S1390" i="16" l="1"/>
  <c r="A1390" i="16"/>
  <c r="A1391" i="16" l="1"/>
  <c r="S1391" i="16"/>
  <c r="S1392" i="16" l="1"/>
  <c r="A1392" i="16"/>
  <c r="S1393" i="16" l="1"/>
  <c r="A1393" i="16"/>
  <c r="A1394" i="16" l="1"/>
  <c r="S1394" i="16"/>
  <c r="S1395" i="16" l="1"/>
  <c r="A1395" i="16"/>
  <c r="S1396" i="16" l="1"/>
  <c r="A1396" i="16"/>
  <c r="S1397" i="16" l="1"/>
  <c r="A1397" i="16"/>
  <c r="S1398" i="16" l="1"/>
  <c r="A1398" i="16"/>
  <c r="A1399" i="16" l="1"/>
  <c r="S1399" i="16"/>
  <c r="S1400" i="16" l="1"/>
  <c r="A1400" i="16"/>
  <c r="A1401" i="16" l="1"/>
  <c r="S1401" i="16"/>
  <c r="A1402" i="16" l="1"/>
  <c r="S1402" i="16"/>
  <c r="S1403" i="16" l="1"/>
  <c r="A1403" i="16"/>
  <c r="A1404" i="16" l="1"/>
  <c r="S1404" i="16"/>
  <c r="S1405" i="16" l="1"/>
  <c r="A1405" i="16"/>
  <c r="S1406" i="16" l="1"/>
  <c r="A1406" i="16"/>
  <c r="S1407" i="16" l="1"/>
  <c r="A1407" i="16"/>
  <c r="S1408" i="16" l="1"/>
  <c r="A1408" i="16"/>
  <c r="S1409" i="16" l="1"/>
  <c r="A1409" i="16"/>
  <c r="S1410" i="16" l="1"/>
  <c r="A1410" i="16"/>
  <c r="S1411" i="16" l="1"/>
  <c r="A1411" i="16"/>
  <c r="S1412" i="16" l="1"/>
  <c r="A1412" i="16"/>
  <c r="S1413" i="16" l="1"/>
  <c r="A1413" i="16"/>
  <c r="S1414" i="16" l="1"/>
  <c r="A1414" i="16"/>
  <c r="S1415" i="16" l="1"/>
  <c r="A1415" i="16"/>
  <c r="S1416" i="16" l="1"/>
  <c r="A1416" i="16"/>
  <c r="A1417" i="16" l="1"/>
  <c r="S1417" i="16"/>
  <c r="S1418" i="16" l="1"/>
  <c r="A1418" i="16"/>
  <c r="S1419" i="16" l="1"/>
  <c r="A1419" i="16"/>
  <c r="A1420" i="16" l="1"/>
  <c r="S1420" i="16"/>
  <c r="S1421" i="16" l="1"/>
  <c r="A1421" i="16"/>
  <c r="S1422" i="16" l="1"/>
  <c r="A1422" i="16"/>
  <c r="A1423" i="16" l="1"/>
  <c r="S1423" i="16"/>
  <c r="S1424" i="16" l="1"/>
  <c r="A1424" i="16"/>
  <c r="S1425" i="16" l="1"/>
  <c r="A1425" i="16"/>
  <c r="S1426" i="16" l="1"/>
  <c r="A1426" i="16"/>
  <c r="S1427" i="16" l="1"/>
  <c r="A1427" i="16"/>
  <c r="S1428" i="16" l="1"/>
  <c r="A1428" i="16"/>
  <c r="S1429" i="16" l="1"/>
  <c r="A1429" i="16"/>
  <c r="S1430" i="16" l="1"/>
  <c r="A1430" i="16"/>
  <c r="S1431" i="16" l="1"/>
  <c r="A1431" i="16"/>
  <c r="S1432" i="16" l="1"/>
  <c r="A1432" i="16"/>
  <c r="S1433" i="16" l="1"/>
  <c r="A1433" i="16"/>
  <c r="S1434" i="16" l="1"/>
  <c r="A1434" i="16"/>
  <c r="S1435" i="16" l="1"/>
  <c r="A1435" i="16"/>
  <c r="S1436" i="16" l="1"/>
  <c r="A1436" i="16"/>
  <c r="A1437" i="16" l="1"/>
  <c r="S1437" i="16"/>
  <c r="A1438" i="16" l="1"/>
  <c r="S1438" i="16"/>
  <c r="A1439" i="16" l="1"/>
  <c r="S1439" i="16"/>
  <c r="S1440" i="16" l="1"/>
  <c r="A1440" i="16"/>
  <c r="S1441" i="16" l="1"/>
  <c r="A1441" i="16"/>
  <c r="S1442" i="16" l="1"/>
  <c r="A1442" i="16"/>
  <c r="A1443" i="16" l="1"/>
  <c r="S1443" i="16"/>
  <c r="S1444" i="16" l="1"/>
  <c r="A1444" i="16"/>
  <c r="A1445" i="16" l="1"/>
  <c r="S1445" i="16"/>
  <c r="S1446" i="16" l="1"/>
  <c r="A1446" i="16"/>
  <c r="A1447" i="16" l="1"/>
  <c r="S1447" i="16"/>
  <c r="S1448" i="16" l="1"/>
  <c r="A1448" i="16"/>
  <c r="A1449" i="16" l="1"/>
  <c r="S1449" i="16"/>
  <c r="A1450" i="16" l="1"/>
  <c r="S1450" i="16"/>
  <c r="A1451" i="16" l="1"/>
  <c r="S1451" i="16"/>
  <c r="S1452" i="16" l="1"/>
  <c r="A1452" i="16"/>
  <c r="S1453" i="16" l="1"/>
  <c r="A1453" i="16"/>
  <c r="A1454" i="16" l="1"/>
  <c r="S1454" i="16"/>
  <c r="S1455" i="16" l="1"/>
  <c r="A1455" i="16"/>
  <c r="S1456" i="16" l="1"/>
  <c r="A1456" i="16"/>
  <c r="S1457" i="16" l="1"/>
  <c r="A1457" i="16"/>
  <c r="S1458" i="16" l="1"/>
  <c r="A1458" i="16"/>
  <c r="S1459" i="16" l="1"/>
  <c r="A1459" i="16"/>
  <c r="S1460" i="16" l="1"/>
  <c r="A1460" i="16"/>
  <c r="S1461" i="16" l="1"/>
  <c r="A1461" i="16"/>
  <c r="S1462" i="16" l="1"/>
  <c r="A1462" i="16"/>
  <c r="A1463" i="16" l="1"/>
  <c r="S1463" i="16"/>
  <c r="S1464" i="16" l="1"/>
  <c r="A1464" i="16"/>
  <c r="S1465" i="16" l="1"/>
  <c r="A1465" i="16"/>
  <c r="S1466" i="16" l="1"/>
  <c r="A1466" i="16"/>
  <c r="S1467" i="16" l="1"/>
  <c r="A1467" i="16"/>
  <c r="A1468" i="16" l="1"/>
  <c r="S1468" i="16"/>
  <c r="S1469" i="16" l="1"/>
  <c r="A1469" i="16"/>
  <c r="S1470" i="16" l="1"/>
  <c r="A1470" i="16"/>
  <c r="S1471" i="16" l="1"/>
  <c r="A1471" i="16"/>
  <c r="A1472" i="16" l="1"/>
  <c r="S1472" i="16"/>
  <c r="S1473" i="16" l="1"/>
  <c r="A1473" i="16"/>
  <c r="S1474" i="16" l="1"/>
  <c r="A1474" i="16"/>
  <c r="S1475" i="16" l="1"/>
  <c r="A1475" i="16"/>
  <c r="S1476" i="16" l="1"/>
  <c r="A1476" i="16"/>
  <c r="S1477" i="16" l="1"/>
  <c r="A1477" i="16"/>
  <c r="S1478" i="16" l="1"/>
  <c r="A1478" i="16"/>
  <c r="A1479" i="16" l="1"/>
  <c r="S1479" i="16"/>
  <c r="S1480" i="16" l="1"/>
  <c r="A1480" i="16"/>
  <c r="S1481" i="16" l="1"/>
  <c r="A1481" i="16"/>
  <c r="S1482" i="16" l="1"/>
  <c r="A1482" i="16"/>
  <c r="A1483" i="16" l="1"/>
  <c r="S1483" i="16"/>
  <c r="S1484" i="16" l="1"/>
  <c r="A1484" i="16"/>
  <c r="A1485" i="16" l="1"/>
  <c r="S1485" i="16"/>
  <c r="S1486" i="16" l="1"/>
  <c r="A1486" i="16"/>
  <c r="S1487" i="16" l="1"/>
  <c r="A1487" i="16"/>
  <c r="S1488" i="16" l="1"/>
  <c r="A1488" i="16"/>
  <c r="S1489" i="16" l="1"/>
  <c r="A1489" i="16"/>
  <c r="S1490" i="16" l="1"/>
  <c r="A1490" i="16"/>
  <c r="S1491" i="16" l="1"/>
  <c r="A1491" i="16"/>
  <c r="S1492" i="16" l="1"/>
  <c r="A1492" i="16"/>
  <c r="S1493" i="16" l="1"/>
  <c r="A1493" i="16"/>
  <c r="A1494" i="16" l="1"/>
  <c r="S1494" i="16"/>
  <c r="S1495" i="16" l="1"/>
  <c r="A1495" i="16"/>
  <c r="A1496" i="16" l="1"/>
  <c r="S1496" i="16"/>
  <c r="S1497" i="16" l="1"/>
  <c r="A1497" i="16"/>
  <c r="S1498" i="16" l="1"/>
  <c r="A1498" i="16"/>
  <c r="A1499" i="16" l="1"/>
  <c r="S1499" i="16"/>
  <c r="A1500" i="16" l="1"/>
  <c r="S1500" i="16"/>
  <c r="S1501" i="16" l="1"/>
  <c r="A1501" i="16"/>
  <c r="S1502" i="16" l="1"/>
  <c r="A1502" i="16"/>
  <c r="S1503" i="16" l="1"/>
  <c r="A1503" i="16"/>
  <c r="A1504" i="16" l="1"/>
  <c r="S1504" i="16"/>
  <c r="S1505" i="16" l="1"/>
  <c r="A1505" i="16"/>
  <c r="S1506" i="16" l="1"/>
  <c r="A1506" i="16"/>
  <c r="S1507" i="16" l="1"/>
  <c r="A1507" i="16"/>
  <c r="A1508" i="16" l="1"/>
  <c r="S1508" i="16"/>
  <c r="S1509" i="16" l="1"/>
  <c r="A1509" i="16"/>
  <c r="S1510" i="16" l="1"/>
  <c r="A1510" i="16"/>
  <c r="S1511" i="16" l="1"/>
  <c r="A1511" i="16"/>
  <c r="S1512" i="16" l="1"/>
  <c r="A1512" i="16"/>
  <c r="S1513" i="16" l="1"/>
  <c r="A1513" i="16"/>
  <c r="S1514" i="16" l="1"/>
  <c r="A1514" i="16"/>
  <c r="A1515" i="16" l="1"/>
  <c r="S1515" i="16"/>
  <c r="S1516" i="16" l="1"/>
  <c r="A1516" i="16"/>
  <c r="A1517" i="16" l="1"/>
  <c r="S1517" i="16"/>
  <c r="S1518" i="16" l="1"/>
  <c r="A1518" i="16"/>
  <c r="S1519" i="16" l="1"/>
  <c r="A1519" i="16"/>
  <c r="A1520" i="16" l="1"/>
  <c r="S1520" i="16"/>
  <c r="S1521" i="16" l="1"/>
  <c r="A1521" i="16"/>
  <c r="S1522" i="16" l="1"/>
  <c r="A1522" i="16"/>
  <c r="S1523" i="16" l="1"/>
  <c r="A1523" i="16"/>
  <c r="S1524" i="16" l="1"/>
  <c r="A1524" i="16"/>
  <c r="S1525" i="16" l="1"/>
  <c r="A1525" i="16"/>
  <c r="S1526" i="16" l="1"/>
  <c r="A1526" i="16"/>
  <c r="S1527" i="16" l="1"/>
  <c r="A1527" i="16"/>
  <c r="S1528" i="16" l="1"/>
  <c r="A1528" i="16"/>
  <c r="S1529" i="16" l="1"/>
  <c r="A1529" i="16"/>
  <c r="S1530" i="16" l="1"/>
  <c r="A1530" i="16"/>
  <c r="A1531" i="16" l="1"/>
  <c r="S1531" i="16"/>
  <c r="S1532" i="16" l="1"/>
  <c r="A1532" i="16"/>
  <c r="A1533" i="16" l="1"/>
  <c r="S1533" i="16"/>
  <c r="S1534" i="16" l="1"/>
  <c r="A1534" i="16"/>
  <c r="S1535" i="16" l="1"/>
  <c r="A1535" i="16"/>
  <c r="S1536" i="16" l="1"/>
  <c r="A1536" i="16"/>
  <c r="A1537" i="16" l="1"/>
  <c r="S1537" i="16"/>
  <c r="S1538" i="16" l="1"/>
  <c r="A1538" i="16"/>
  <c r="S1539" i="16" l="1"/>
  <c r="A1539" i="16"/>
  <c r="S1540" i="16" l="1"/>
  <c r="A1540" i="16"/>
  <c r="A1541" i="16" l="1"/>
  <c r="S1541" i="16"/>
  <c r="S1542" i="16" l="1"/>
  <c r="A1542" i="16"/>
  <c r="S1543" i="16" l="1"/>
  <c r="A1543" i="16"/>
  <c r="S1544" i="16" l="1"/>
  <c r="A1544" i="16"/>
  <c r="A1545" i="16" l="1"/>
  <c r="S1545" i="16"/>
  <c r="A1546" i="16" l="1"/>
  <c r="S1546" i="16"/>
  <c r="S1547" i="16" l="1"/>
  <c r="A1547" i="16"/>
  <c r="S1548" i="16" l="1"/>
  <c r="A1548" i="16"/>
  <c r="A1549" i="16" l="1"/>
  <c r="S1549" i="16"/>
  <c r="S1550" i="16" l="1"/>
  <c r="A1550" i="16"/>
  <c r="S1551" i="16" l="1"/>
  <c r="A1551" i="16"/>
  <c r="S1552" i="16" l="1"/>
  <c r="A1552" i="16"/>
  <c r="S1553" i="16" l="1"/>
  <c r="A1553" i="16"/>
  <c r="S1554" i="16" l="1"/>
  <c r="A1554" i="16"/>
  <c r="S1555" i="16" l="1"/>
  <c r="A1555" i="16"/>
  <c r="A1556" i="16" l="1"/>
  <c r="S1556" i="16"/>
  <c r="S1557" i="16" l="1"/>
  <c r="A1557" i="16"/>
  <c r="S1558" i="16" l="1"/>
  <c r="A1558" i="16"/>
  <c r="S1559" i="16" l="1"/>
  <c r="A1559" i="16"/>
  <c r="S1560" i="16" l="1"/>
  <c r="A1560" i="16"/>
  <c r="S1561" i="16" l="1"/>
  <c r="A1561" i="16"/>
  <c r="S1562" i="16" l="1"/>
  <c r="A1562" i="16"/>
  <c r="A1563" i="16" l="1"/>
  <c r="S1563" i="16"/>
  <c r="A1564" i="16" l="1"/>
  <c r="S1564" i="16"/>
  <c r="S1565" i="16" l="1"/>
  <c r="A1565" i="16"/>
  <c r="S1566" i="16" l="1"/>
  <c r="A1566" i="16"/>
  <c r="A1567" i="16" l="1"/>
  <c r="S1567" i="16"/>
  <c r="S1568" i="16" l="1"/>
  <c r="A1568" i="16"/>
  <c r="S1569" i="16" l="1"/>
  <c r="A1569" i="16"/>
  <c r="S1570" i="16" l="1"/>
  <c r="A1570" i="16"/>
  <c r="S1571" i="16" l="1"/>
  <c r="A1571" i="16"/>
  <c r="A1572" i="16" l="1"/>
  <c r="S1572" i="16"/>
  <c r="S1573" i="16" l="1"/>
  <c r="A1573" i="16"/>
  <c r="S1574" i="16" l="1"/>
  <c r="A1574" i="16"/>
  <c r="S1575" i="16" l="1"/>
  <c r="A1575" i="16"/>
  <c r="S1576" i="16" l="1"/>
  <c r="A1576" i="16"/>
  <c r="S1577" i="16" l="1"/>
  <c r="A1577" i="16"/>
  <c r="S1578" i="16" l="1"/>
  <c r="A1578" i="16"/>
  <c r="S1579" i="16" l="1"/>
  <c r="A1579" i="16"/>
  <c r="S1580" i="16" l="1"/>
  <c r="A1580" i="16"/>
  <c r="S1581" i="16" l="1"/>
  <c r="A1581" i="16"/>
  <c r="S1582" i="16" l="1"/>
  <c r="A1582" i="16"/>
  <c r="A1583" i="16" l="1"/>
  <c r="S1583" i="16"/>
  <c r="S1584" i="16" l="1"/>
  <c r="A1584" i="16"/>
  <c r="S1585" i="16" l="1"/>
  <c r="A1585" i="16"/>
  <c r="A1586" i="16" l="1"/>
  <c r="S1586" i="16"/>
  <c r="S1587" i="16" l="1"/>
  <c r="A1587" i="16"/>
  <c r="S1588" i="16" l="1"/>
  <c r="A1588" i="16"/>
  <c r="S1589" i="16" l="1"/>
  <c r="A1589" i="16"/>
  <c r="S1590" i="16" l="1"/>
  <c r="A1590" i="16"/>
  <c r="S1591" i="16" l="1"/>
  <c r="A1591" i="16"/>
  <c r="S1592" i="16" l="1"/>
  <c r="A1592" i="16"/>
  <c r="S1593" i="16" l="1"/>
  <c r="A1593" i="16"/>
  <c r="S1594" i="16" l="1"/>
  <c r="A1594" i="16"/>
  <c r="S1595" i="16" l="1"/>
  <c r="A1595" i="16"/>
  <c r="S1596" i="16" l="1"/>
  <c r="A1596" i="16"/>
  <c r="A1597" i="16" l="1"/>
  <c r="S1597" i="16"/>
  <c r="A1598" i="16" l="1"/>
  <c r="S1598" i="16"/>
  <c r="S1599" i="16" l="1"/>
  <c r="A1599" i="16"/>
  <c r="S1600" i="16" l="1"/>
  <c r="A1600" i="16"/>
  <c r="A1601" i="16" l="1"/>
  <c r="S1601" i="16"/>
  <c r="A1602" i="16" l="1"/>
  <c r="S1602" i="16"/>
  <c r="S1603" i="16" l="1"/>
  <c r="A1603" i="16"/>
  <c r="S1604" i="16" l="1"/>
  <c r="A1604" i="16"/>
  <c r="S1605" i="16" l="1"/>
  <c r="A1605" i="16"/>
  <c r="A1606" i="16" l="1"/>
  <c r="S1606" i="16"/>
  <c r="S1607" i="16" l="1"/>
  <c r="A1607" i="16"/>
  <c r="S1608" i="16" l="1"/>
  <c r="A1608" i="16"/>
  <c r="S1609" i="16" l="1"/>
  <c r="A1609" i="16"/>
  <c r="S1610" i="16" l="1"/>
  <c r="A1610" i="16"/>
  <c r="S1611" i="16" l="1"/>
  <c r="A1611" i="16"/>
  <c r="A1612" i="16" l="1"/>
  <c r="S1612" i="16"/>
  <c r="S1613" i="16" l="1"/>
  <c r="A1613" i="16"/>
  <c r="S1614" i="16" l="1"/>
  <c r="A1614" i="16"/>
  <c r="S1615" i="16" l="1"/>
  <c r="A1615" i="16"/>
  <c r="A1616" i="16" l="1"/>
  <c r="S1616" i="16"/>
  <c r="S1617" i="16" l="1"/>
  <c r="A1617" i="16"/>
  <c r="A1618" i="16" l="1"/>
  <c r="S1618" i="16"/>
  <c r="A1619" i="16" l="1"/>
  <c r="S1619" i="16"/>
  <c r="A1620" i="16" l="1"/>
  <c r="S1620" i="16"/>
  <c r="S1621" i="16" l="1"/>
  <c r="A1621" i="16"/>
  <c r="A1622" i="16" l="1"/>
  <c r="S1622" i="16"/>
  <c r="S1623" i="16" l="1"/>
  <c r="A1623" i="16"/>
  <c r="S1624" i="16" l="1"/>
  <c r="A1624" i="16"/>
  <c r="S1625" i="16" l="1"/>
  <c r="A1625" i="16"/>
  <c r="S1626" i="16" l="1"/>
  <c r="A1626" i="16"/>
  <c r="S1627" i="16" l="1"/>
  <c r="A1627" i="16"/>
  <c r="S1628" i="16" l="1"/>
  <c r="A1628" i="16"/>
  <c r="A1629" i="16" l="1"/>
  <c r="S1629" i="16"/>
  <c r="S1630" i="16" l="1"/>
  <c r="A1630" i="16"/>
  <c r="A1631" i="16" l="1"/>
  <c r="S1631" i="16"/>
  <c r="A1632" i="16" l="1"/>
  <c r="S1632" i="16"/>
  <c r="S1633" i="16" l="1"/>
  <c r="A1633" i="16"/>
  <c r="S1634" i="16" l="1"/>
  <c r="A1634" i="16"/>
  <c r="A1635" i="16" l="1"/>
  <c r="S1635" i="16"/>
  <c r="A1636" i="16" l="1"/>
  <c r="S1636" i="16"/>
  <c r="A1637" i="16" l="1"/>
  <c r="S1637" i="16"/>
  <c r="S1638" i="16" l="1"/>
  <c r="A1638" i="16"/>
  <c r="A1639" i="16" l="1"/>
  <c r="S1639" i="16"/>
  <c r="S1640" i="16" l="1"/>
  <c r="A1640" i="16"/>
  <c r="S1641" i="16" l="1"/>
  <c r="A1641" i="16"/>
  <c r="A1642" i="16" l="1"/>
  <c r="S1642" i="16"/>
  <c r="S1643" i="16" l="1"/>
  <c r="A1643" i="16"/>
  <c r="A1644" i="16" l="1"/>
  <c r="S1644" i="16"/>
  <c r="S1645" i="16" l="1"/>
  <c r="A1645" i="16"/>
  <c r="S1646" i="16" l="1"/>
  <c r="A1646" i="16"/>
  <c r="A1647" i="16" l="1"/>
  <c r="S1647" i="16"/>
  <c r="S1648" i="16" l="1"/>
  <c r="A1648" i="16"/>
  <c r="A1649" i="16" l="1"/>
  <c r="S1649" i="16"/>
  <c r="S1650" i="16" l="1"/>
  <c r="A1650" i="16"/>
  <c r="S1651" i="16" l="1"/>
  <c r="A1651" i="16"/>
  <c r="S1652" i="16" l="1"/>
  <c r="A1652" i="16"/>
  <c r="A1653" i="16" l="1"/>
  <c r="S1653" i="16"/>
  <c r="S1654" i="16" l="1"/>
  <c r="A1654" i="16"/>
  <c r="S1655" i="16" l="1"/>
  <c r="A1655" i="16"/>
  <c r="A1656" i="16" l="1"/>
  <c r="S1656" i="16"/>
  <c r="S1657" i="16" l="1"/>
  <c r="A1657" i="16"/>
  <c r="S1658" i="16" l="1"/>
  <c r="A1658" i="16"/>
  <c r="S1659" i="16" l="1"/>
  <c r="A1659" i="16"/>
  <c r="S1660" i="16" l="1"/>
  <c r="A1660" i="16"/>
  <c r="A1661" i="16" l="1"/>
  <c r="S1661" i="16"/>
  <c r="S1662" i="16" l="1"/>
  <c r="A1662" i="16"/>
  <c r="A1663" i="16" l="1"/>
  <c r="S1663" i="16"/>
  <c r="S1664" i="16" l="1"/>
  <c r="A1664" i="16"/>
  <c r="A1665" i="16" l="1"/>
  <c r="S1665" i="16"/>
  <c r="A1666" i="16" l="1"/>
  <c r="S1666" i="16"/>
  <c r="S1667" i="16" l="1"/>
  <c r="A1667" i="16"/>
  <c r="A1668" i="16" l="1"/>
  <c r="S1668" i="16"/>
  <c r="S1669" i="16" l="1"/>
  <c r="A1669" i="16"/>
  <c r="S1670" i="16" l="1"/>
  <c r="A1670" i="16"/>
  <c r="S1671" i="16" l="1"/>
  <c r="A1671" i="16"/>
  <c r="A1672" i="16" l="1"/>
  <c r="S1672" i="16"/>
  <c r="S1673" i="16" l="1"/>
  <c r="A1673" i="16"/>
  <c r="S1674" i="16" l="1"/>
  <c r="A1674" i="16"/>
  <c r="S1675" i="16" l="1"/>
  <c r="A1675" i="16"/>
  <c r="A1676" i="16" l="1"/>
  <c r="S1676" i="16"/>
  <c r="S1677" i="16" l="1"/>
  <c r="A1677" i="16"/>
  <c r="S1678" i="16" l="1"/>
  <c r="A1678" i="16"/>
  <c r="S1679" i="16" l="1"/>
  <c r="A1679" i="16"/>
  <c r="S1680" i="16" l="1"/>
  <c r="A1680" i="16"/>
  <c r="S1681" i="16" l="1"/>
  <c r="A1681" i="16"/>
  <c r="S1682" i="16" l="1"/>
  <c r="A1682" i="16"/>
  <c r="A1683" i="16" l="1"/>
  <c r="S1683" i="16"/>
  <c r="A1684" i="16" l="1"/>
  <c r="S1684" i="16"/>
  <c r="S1685" i="16" l="1"/>
  <c r="A1685" i="16"/>
  <c r="A1686" i="16" l="1"/>
  <c r="S1686" i="16"/>
  <c r="S1687" i="16" l="1"/>
  <c r="A1687" i="16"/>
  <c r="A1688" i="16" l="1"/>
  <c r="S1688" i="16"/>
  <c r="S1689" i="16" l="1"/>
  <c r="A1689" i="16"/>
  <c r="S1690" i="16" l="1"/>
  <c r="A1690" i="16"/>
  <c r="A1691" i="16" l="1"/>
  <c r="S1691" i="16"/>
  <c r="A1692" i="16" l="1"/>
  <c r="S1692" i="16"/>
  <c r="S1693" i="16" l="1"/>
  <c r="A1693" i="16"/>
  <c r="S1694" i="16" l="1"/>
  <c r="A1694" i="16"/>
  <c r="S1695" i="16" l="1"/>
  <c r="A1695" i="16"/>
  <c r="S1696" i="16" l="1"/>
  <c r="A1696" i="16"/>
  <c r="S1697" i="16" l="1"/>
  <c r="A1697" i="16"/>
  <c r="S1698" i="16" l="1"/>
  <c r="A1698" i="16"/>
  <c r="S1699" i="16" l="1"/>
  <c r="A1699" i="16"/>
  <c r="S1700" i="16" l="1"/>
  <c r="A1700" i="16"/>
  <c r="S1701" i="16" l="1"/>
  <c r="A1701" i="16"/>
  <c r="S1702" i="16" l="1"/>
  <c r="A1702" i="16"/>
  <c r="S1703" i="16" l="1"/>
  <c r="A1703" i="16"/>
  <c r="S1704" i="16" l="1"/>
  <c r="A1704" i="16"/>
  <c r="A1705" i="16" l="1"/>
  <c r="S1705" i="16"/>
  <c r="S1706" i="16" l="1"/>
  <c r="A1706" i="16"/>
  <c r="S1707" i="16" l="1"/>
  <c r="A1707" i="16"/>
  <c r="A1708" i="16" l="1"/>
  <c r="S1708" i="16"/>
  <c r="S1709" i="16" l="1"/>
  <c r="A1709" i="16"/>
  <c r="A1710" i="16" l="1"/>
  <c r="S1710" i="16"/>
  <c r="S1711" i="16" l="1"/>
  <c r="A1711" i="16"/>
  <c r="S1712" i="16" l="1"/>
  <c r="A1712" i="16"/>
  <c r="S1713" i="16" l="1"/>
  <c r="A1713" i="16"/>
  <c r="S1714" i="16" l="1"/>
  <c r="A1714" i="16"/>
  <c r="S1715" i="16" l="1"/>
  <c r="A1715" i="16"/>
  <c r="A1716" i="16" l="1"/>
  <c r="S1716" i="16"/>
  <c r="S1717" i="16" l="1"/>
  <c r="A1717" i="16"/>
  <c r="S1718" i="16" l="1"/>
  <c r="A1718" i="16"/>
  <c r="A1719" i="16" l="1"/>
  <c r="S1719" i="16"/>
  <c r="S1720" i="16" l="1"/>
  <c r="A1720" i="16"/>
  <c r="S1721" i="16" l="1"/>
  <c r="A1721" i="16"/>
  <c r="S1722" i="16" l="1"/>
  <c r="A1722" i="16"/>
  <c r="S1723" i="16" l="1"/>
  <c r="A1723" i="16"/>
  <c r="A1724" i="16" l="1"/>
  <c r="S1724" i="16"/>
  <c r="S1725" i="16" l="1"/>
  <c r="A1725" i="16"/>
  <c r="S1726" i="16" l="1"/>
  <c r="A1726" i="16"/>
  <c r="A1727" i="16" l="1"/>
  <c r="S1727" i="16"/>
  <c r="A1728" i="16" l="1"/>
  <c r="S1728" i="16"/>
  <c r="S1729" i="16" l="1"/>
  <c r="A1729" i="16"/>
  <c r="S1730" i="16" l="1"/>
  <c r="A1730" i="16"/>
  <c r="S1731" i="16" l="1"/>
  <c r="A1731" i="16"/>
  <c r="S1732" i="16" l="1"/>
  <c r="A1732" i="16"/>
  <c r="A1733" i="16" l="1"/>
  <c r="S1733" i="16"/>
  <c r="A1734" i="16" l="1"/>
  <c r="S1734" i="16"/>
  <c r="S1735" i="16" l="1"/>
  <c r="A1735" i="16"/>
  <c r="S1736" i="16" l="1"/>
  <c r="A1736" i="16"/>
  <c r="S1737" i="16" l="1"/>
  <c r="A1737" i="16"/>
  <c r="A1738" i="16" l="1"/>
  <c r="S1738" i="16"/>
  <c r="S1739" i="16" l="1"/>
  <c r="A1739" i="16"/>
  <c r="S1740" i="16" l="1"/>
  <c r="A1740" i="16"/>
  <c r="A1741" i="16" l="1"/>
  <c r="S1741" i="16"/>
  <c r="A1742" i="16" l="1"/>
  <c r="S1742" i="16"/>
  <c r="S1743" i="16" l="1"/>
  <c r="A1743" i="16"/>
  <c r="A1744" i="16" l="1"/>
  <c r="S1744" i="16"/>
  <c r="S1745" i="16" l="1"/>
  <c r="A1745" i="16"/>
  <c r="S1746" i="16" l="1"/>
  <c r="A1746" i="16"/>
  <c r="A1747" i="16" l="1"/>
  <c r="S1747" i="16"/>
  <c r="S1748" i="16" l="1"/>
  <c r="A1748" i="16"/>
  <c r="S1749" i="16" l="1"/>
  <c r="A1749" i="16"/>
  <c r="A1750" i="16" l="1"/>
  <c r="S1750" i="16"/>
  <c r="S1751" i="16" l="1"/>
  <c r="A1751" i="16"/>
  <c r="S1752" i="16" l="1"/>
  <c r="A1752" i="16"/>
  <c r="S1753" i="16" l="1"/>
  <c r="A1753" i="16"/>
  <c r="S1754" i="16" l="1"/>
  <c r="A1754" i="16"/>
  <c r="A1755" i="16" l="1"/>
  <c r="S1755" i="16"/>
  <c r="A1756" i="16" l="1"/>
  <c r="S1756" i="16"/>
  <c r="S1757" i="16" l="1"/>
  <c r="A1757" i="16"/>
  <c r="S1758" i="16" l="1"/>
  <c r="A1758" i="16"/>
  <c r="A1759" i="16" l="1"/>
  <c r="S1759" i="16"/>
  <c r="S1760" i="16" l="1"/>
  <c r="A1760" i="16"/>
  <c r="S1761" i="16" l="1"/>
  <c r="A1761" i="16"/>
  <c r="S1762" i="16" l="1"/>
  <c r="A1762" i="16"/>
  <c r="S1763" i="16" l="1"/>
  <c r="A1763" i="16"/>
  <c r="S1764" i="16" l="1"/>
  <c r="A1764" i="16"/>
  <c r="S1765" i="16" l="1"/>
  <c r="A1765" i="16"/>
  <c r="S1766" i="16" l="1"/>
  <c r="A1766" i="16"/>
  <c r="A1767" i="16" l="1"/>
  <c r="S1767" i="16"/>
  <c r="S1768" i="16" l="1"/>
  <c r="A1768" i="16"/>
  <c r="A1769" i="16" l="1"/>
  <c r="S1769" i="16"/>
  <c r="S1770" i="16" l="1"/>
  <c r="A1770" i="16"/>
  <c r="A1771" i="16" l="1"/>
  <c r="S1771" i="16"/>
  <c r="S1772" i="16" l="1"/>
  <c r="A1772" i="16"/>
  <c r="S1773" i="16" l="1"/>
  <c r="A1773" i="16"/>
  <c r="S1774" i="16" l="1"/>
  <c r="A1774" i="16"/>
  <c r="S1775" i="16" l="1"/>
  <c r="A1775" i="16"/>
  <c r="S1776" i="16" l="1"/>
  <c r="A1776" i="16"/>
  <c r="S1777" i="16" l="1"/>
  <c r="A1777" i="16"/>
  <c r="S1778" i="16" l="1"/>
  <c r="A1778" i="16"/>
  <c r="A1779" i="16" l="1"/>
  <c r="S1779" i="16"/>
  <c r="S1780" i="16" l="1"/>
  <c r="A1780" i="16"/>
  <c r="S1781" i="16" l="1"/>
  <c r="A1781" i="16"/>
  <c r="A1782" i="16" l="1"/>
  <c r="S1782" i="16"/>
  <c r="A1783" i="16" l="1"/>
  <c r="S1783" i="16"/>
  <c r="S1784" i="16" l="1"/>
  <c r="A1784" i="16"/>
  <c r="A1785" i="16" l="1"/>
  <c r="S1785" i="16"/>
  <c r="S1786" i="16" l="1"/>
  <c r="A1786" i="16"/>
  <c r="S1787" i="16" l="1"/>
  <c r="A1787" i="16"/>
  <c r="S1788" i="16" l="1"/>
  <c r="A1788" i="16"/>
  <c r="S1789" i="16" l="1"/>
  <c r="A1789" i="16"/>
  <c r="S1790" i="16" l="1"/>
  <c r="A1790" i="16"/>
  <c r="S1791" i="16" l="1"/>
  <c r="A1791" i="16"/>
  <c r="S1792" i="16" l="1"/>
  <c r="A1792" i="16"/>
  <c r="S1793" i="16" l="1"/>
  <c r="A1793" i="16"/>
  <c r="S1794" i="16" l="1"/>
  <c r="A1794" i="16"/>
  <c r="S1795" i="16" l="1"/>
  <c r="A1795" i="16"/>
  <c r="S1796" i="16" l="1"/>
  <c r="A1796" i="16"/>
  <c r="S1797" i="16" l="1"/>
  <c r="A1797" i="16"/>
  <c r="A1798" i="16" l="1"/>
  <c r="S1798" i="16"/>
  <c r="S1799" i="16" l="1"/>
  <c r="A1799" i="16"/>
  <c r="A1800" i="16" l="1"/>
  <c r="S1800" i="16"/>
  <c r="A1801" i="16" l="1"/>
  <c r="S1801" i="16"/>
  <c r="S1802" i="16" l="1"/>
  <c r="A1802" i="16"/>
  <c r="S1803" i="16" l="1"/>
  <c r="A1803" i="16"/>
  <c r="S1804" i="16" l="1"/>
  <c r="A1804" i="16"/>
  <c r="S1805" i="16" l="1"/>
  <c r="A1805" i="16"/>
  <c r="S1806" i="16" l="1"/>
  <c r="A1806" i="16"/>
  <c r="S1807" i="16" l="1"/>
  <c r="A1807" i="16"/>
  <c r="A1808" i="16" l="1"/>
  <c r="S1808" i="16"/>
  <c r="S1809" i="16" l="1"/>
  <c r="A1809" i="16"/>
  <c r="S1810" i="16" l="1"/>
  <c r="A1810" i="16"/>
  <c r="S1811" i="16" l="1"/>
  <c r="A1811" i="16"/>
  <c r="S1812" i="16" l="1"/>
  <c r="A1812" i="16"/>
  <c r="A1813" i="16" l="1"/>
  <c r="S1813" i="16"/>
  <c r="A1814" i="16" l="1"/>
  <c r="S1814" i="16"/>
  <c r="S1815" i="16" l="1"/>
  <c r="A1815" i="16"/>
  <c r="A1816" i="16" l="1"/>
  <c r="S1816" i="16"/>
  <c r="A1817" i="16" l="1"/>
  <c r="S1817" i="16"/>
  <c r="A1818" i="16" l="1"/>
  <c r="S1818" i="16"/>
  <c r="A1819" i="16" l="1"/>
  <c r="S1819" i="16"/>
  <c r="S1820" i="16" l="1"/>
  <c r="A1820" i="16"/>
  <c r="S1821" i="16" l="1"/>
  <c r="A1821" i="16"/>
  <c r="S1822" i="16" l="1"/>
  <c r="A1822" i="16"/>
  <c r="S1823" i="16" l="1"/>
  <c r="A1823" i="16"/>
  <c r="S1824" i="16" l="1"/>
  <c r="A1824" i="16"/>
  <c r="S1825" i="16" l="1"/>
  <c r="A1825" i="16"/>
  <c r="S1826" i="16" l="1"/>
  <c r="A1826" i="16"/>
  <c r="A1827" i="16" l="1"/>
  <c r="S1827" i="16"/>
  <c r="S1828" i="16" l="1"/>
  <c r="A1828" i="16"/>
  <c r="S1829" i="16" l="1"/>
  <c r="A1829" i="16"/>
  <c r="S1830" i="16" l="1"/>
  <c r="A1830" i="16"/>
  <c r="A1831" i="16" l="1"/>
  <c r="S1831" i="16"/>
  <c r="S1832" i="16" l="1"/>
  <c r="A1832" i="16"/>
  <c r="A1833" i="16" l="1"/>
  <c r="S1833" i="16"/>
  <c r="S1834" i="16" l="1"/>
  <c r="A1834" i="16"/>
  <c r="A1835" i="16" l="1"/>
  <c r="S1835" i="16"/>
  <c r="S1836" i="16" l="1"/>
  <c r="A1836" i="16"/>
  <c r="S1837" i="16" l="1"/>
  <c r="A1837" i="16"/>
  <c r="S1838" i="16" l="1"/>
  <c r="A1838" i="16"/>
  <c r="S1839" i="16" l="1"/>
  <c r="A1839" i="16"/>
  <c r="S1840" i="16" l="1"/>
  <c r="A1840" i="16"/>
  <c r="A1841" i="16" l="1"/>
  <c r="S1841" i="16"/>
  <c r="S1842" i="16" l="1"/>
  <c r="A1842" i="16"/>
  <c r="S1843" i="16" l="1"/>
  <c r="A1843" i="16"/>
  <c r="S1844" i="16" l="1"/>
  <c r="A1844" i="16"/>
  <c r="S1845" i="16" l="1"/>
  <c r="A1845" i="16"/>
  <c r="S1846" i="16" l="1"/>
  <c r="A1846" i="16"/>
  <c r="S1847" i="16" l="1"/>
  <c r="A1847" i="16"/>
  <c r="A1848" i="16" l="1"/>
  <c r="S1848" i="16"/>
  <c r="S1849" i="16" l="1"/>
  <c r="A1849" i="16"/>
  <c r="S1850" i="16" l="1"/>
  <c r="A1850" i="16"/>
  <c r="S1851" i="16" l="1"/>
  <c r="A1851" i="16"/>
  <c r="S1852" i="16" l="1"/>
  <c r="A1852" i="16"/>
  <c r="A1853" i="16" l="1"/>
  <c r="S1853" i="16"/>
  <c r="S1854" i="16" l="1"/>
  <c r="A1854" i="16"/>
  <c r="S1855" i="16" l="1"/>
  <c r="A1855" i="16"/>
  <c r="S1856" i="16" l="1"/>
  <c r="A1856" i="16"/>
  <c r="S1857" i="16" l="1"/>
  <c r="A1857" i="16"/>
  <c r="S1858" i="16" l="1"/>
  <c r="A1858" i="16"/>
  <c r="S1859" i="16" l="1"/>
  <c r="A1859" i="16"/>
  <c r="S1860" i="16" l="1"/>
  <c r="A1860" i="16"/>
  <c r="S1861" i="16" l="1"/>
  <c r="A1861" i="16"/>
  <c r="S1862" i="16" l="1"/>
  <c r="A1862" i="16"/>
  <c r="A1863" i="16" l="1"/>
  <c r="S1863" i="16"/>
  <c r="S1864" i="16" l="1"/>
  <c r="A1864" i="16"/>
  <c r="A1865" i="16" l="1"/>
  <c r="S1865" i="16"/>
  <c r="S1866" i="16" l="1"/>
  <c r="A1866" i="16"/>
  <c r="S1867" i="16" l="1"/>
  <c r="A1867" i="16"/>
  <c r="S1868" i="16" l="1"/>
  <c r="A1868" i="16"/>
  <c r="A1869" i="16" l="1"/>
  <c r="S1869" i="16"/>
  <c r="S1870" i="16" l="1"/>
  <c r="A1870" i="16"/>
  <c r="S1871" i="16" l="1"/>
  <c r="A1871" i="16"/>
  <c r="S1872" i="16" l="1"/>
  <c r="A1872" i="16"/>
  <c r="A1873" i="16" l="1"/>
  <c r="S1873" i="16"/>
  <c r="S1874" i="16" l="1"/>
  <c r="A1874" i="16"/>
  <c r="A1875" i="16" l="1"/>
  <c r="S1875" i="16"/>
  <c r="S1876" i="16" l="1"/>
  <c r="A1876" i="16"/>
  <c r="S1877" i="16" l="1"/>
  <c r="A1877" i="16"/>
  <c r="S1878" i="16" l="1"/>
  <c r="A1878" i="16"/>
  <c r="A1879" i="16" l="1"/>
  <c r="S1879" i="16"/>
  <c r="A1880" i="16" l="1"/>
  <c r="S1880" i="16"/>
  <c r="A1881" i="16" l="1"/>
  <c r="S1881" i="16"/>
  <c r="S1882" i="16" l="1"/>
  <c r="A1882" i="16"/>
  <c r="S1883" i="16" l="1"/>
  <c r="A1883" i="16"/>
  <c r="A1884" i="16" l="1"/>
  <c r="S1884" i="16"/>
  <c r="S1885" i="16" l="1"/>
  <c r="A1885" i="16"/>
  <c r="S1886" i="16" l="1"/>
  <c r="A1886" i="16"/>
  <c r="S1887" i="16" l="1"/>
  <c r="A1887" i="16"/>
  <c r="S1888" i="16" l="1"/>
  <c r="A1888" i="16"/>
  <c r="A1889" i="16" l="1"/>
  <c r="S1889" i="16"/>
  <c r="S1890" i="16" l="1"/>
  <c r="A1890" i="16"/>
  <c r="S1891" i="16" l="1"/>
  <c r="A1891" i="16"/>
  <c r="S1892" i="16" l="1"/>
  <c r="A1892" i="16"/>
  <c r="S1893" i="16" l="1"/>
  <c r="A1893" i="16"/>
  <c r="S1894" i="16" l="1"/>
  <c r="A1894" i="16"/>
  <c r="S1895" i="16" l="1"/>
  <c r="A1895" i="16"/>
  <c r="S1896" i="16" l="1"/>
  <c r="A1896" i="16"/>
  <c r="S1897" i="16" l="1"/>
  <c r="A1897" i="16"/>
  <c r="S1898" i="16" l="1"/>
  <c r="A1898" i="16"/>
  <c r="A1899" i="16" l="1"/>
  <c r="S1899" i="16"/>
  <c r="S1900" i="16" l="1"/>
  <c r="A1900" i="16"/>
  <c r="A1901" i="16" l="1"/>
  <c r="S1901" i="16"/>
  <c r="S1902" i="16" l="1"/>
  <c r="A1902" i="16"/>
  <c r="S1903" i="16" l="1"/>
  <c r="A1903" i="16"/>
  <c r="S1904" i="16" l="1"/>
  <c r="A1904" i="16"/>
  <c r="S1905" i="16" l="1"/>
  <c r="A1905" i="16"/>
  <c r="S1906" i="16" l="1"/>
  <c r="A1906" i="16"/>
  <c r="S1907" i="16" l="1"/>
  <c r="A1907" i="16"/>
  <c r="S1908" i="16" l="1"/>
  <c r="A1908" i="16"/>
  <c r="A1909" i="16" l="1"/>
  <c r="S1909" i="16"/>
  <c r="S1910" i="16" l="1"/>
  <c r="A1910" i="16"/>
  <c r="A1911" i="16" l="1"/>
  <c r="S1911" i="16"/>
  <c r="S1912" i="16" l="1"/>
  <c r="A1912" i="16"/>
  <c r="A1913" i="16" l="1"/>
  <c r="S1913" i="16"/>
  <c r="S1914" i="16" l="1"/>
  <c r="A1914" i="16"/>
  <c r="S1915" i="16" l="1"/>
  <c r="A1915" i="16"/>
  <c r="S1916" i="16" l="1"/>
  <c r="A1916" i="16"/>
  <c r="S1917" i="16" l="1"/>
  <c r="A1917" i="16"/>
  <c r="S1918" i="16" l="1"/>
  <c r="A1918" i="16"/>
  <c r="A1919" i="16" l="1"/>
  <c r="S1919" i="16"/>
  <c r="S1920" i="16" l="1"/>
  <c r="A1920" i="16"/>
  <c r="S1921" i="16" l="1"/>
  <c r="A1921" i="16"/>
  <c r="A1922" i="16" l="1"/>
  <c r="S1922" i="16"/>
  <c r="S1923" i="16" l="1"/>
  <c r="A1923" i="16"/>
  <c r="S1924" i="16" l="1"/>
  <c r="A1924" i="16"/>
  <c r="A1925" i="16" l="1"/>
  <c r="S1925" i="16"/>
  <c r="S1926" i="16" l="1"/>
  <c r="A1926" i="16"/>
  <c r="S1927" i="16" l="1"/>
  <c r="A1927" i="16"/>
  <c r="S1928" i="16" l="1"/>
  <c r="A1928" i="16"/>
  <c r="S1929" i="16" l="1"/>
  <c r="A1929" i="16"/>
  <c r="S1930" i="16" l="1"/>
  <c r="A1930" i="16"/>
  <c r="S1931" i="16" l="1"/>
  <c r="A1931" i="16"/>
  <c r="A1932" i="16" l="1"/>
  <c r="S1932" i="16"/>
  <c r="S1933" i="16" l="1"/>
  <c r="A1933" i="16"/>
  <c r="S1934" i="16" l="1"/>
  <c r="A1934" i="16"/>
  <c r="A1935" i="16" l="1"/>
  <c r="S1935" i="16"/>
  <c r="S1936" i="16" l="1"/>
  <c r="A1936" i="16"/>
  <c r="S1937" i="16" l="1"/>
  <c r="A1937" i="16"/>
  <c r="S1938" i="16" l="1"/>
  <c r="A1938" i="16"/>
  <c r="S1939" i="16" l="1"/>
  <c r="A1939" i="16"/>
  <c r="S1940" i="16" l="1"/>
  <c r="A1940" i="16"/>
  <c r="S1941" i="16" l="1"/>
  <c r="A1941" i="16"/>
  <c r="S1942" i="16" l="1"/>
  <c r="A1942" i="16"/>
  <c r="S1943" i="16" l="1"/>
  <c r="A1943" i="16"/>
  <c r="A1944" i="16" l="1"/>
  <c r="S1944" i="16"/>
  <c r="S1945" i="16" l="1"/>
  <c r="A1945" i="16"/>
  <c r="S1946" i="16" l="1"/>
  <c r="A1946" i="16"/>
  <c r="A1947" i="16" l="1"/>
  <c r="S1947" i="16"/>
  <c r="S1948" i="16" l="1"/>
  <c r="A1948" i="16"/>
  <c r="S1949" i="16" l="1"/>
  <c r="A1949" i="16"/>
  <c r="A1950" i="16" l="1"/>
  <c r="S1950" i="16"/>
  <c r="S1951" i="16" l="1"/>
  <c r="A1951" i="16"/>
  <c r="S1952" i="16" l="1"/>
  <c r="A1952" i="16"/>
  <c r="S1953" i="16" l="1"/>
  <c r="A1953" i="16"/>
  <c r="S1954" i="16" l="1"/>
  <c r="A1954" i="16"/>
  <c r="S1955" i="16" l="1"/>
  <c r="A1955" i="16"/>
  <c r="S1956" i="16" l="1"/>
  <c r="A1956" i="16"/>
  <c r="S1957" i="16" l="1"/>
  <c r="A1957" i="16"/>
  <c r="S1958" i="16" l="1"/>
  <c r="A1958" i="16"/>
  <c r="A1959" i="16" l="1"/>
  <c r="S1959" i="16"/>
  <c r="S1960" i="16" l="1"/>
  <c r="A1960" i="16"/>
  <c r="S1961" i="16" l="1"/>
  <c r="A1961" i="16"/>
  <c r="S1962" i="16" l="1"/>
  <c r="A1962" i="16"/>
  <c r="S1963" i="16" l="1"/>
  <c r="A1963" i="16"/>
  <c r="S1964" i="16" l="1"/>
  <c r="A1964" i="16"/>
  <c r="S1965" i="16" l="1"/>
  <c r="A1965" i="16"/>
  <c r="S1966" i="16" l="1"/>
  <c r="A1966" i="16"/>
  <c r="A1967" i="16" l="1"/>
  <c r="S1967" i="16"/>
  <c r="A1968" i="16" l="1"/>
  <c r="S1968" i="16"/>
  <c r="S1969" i="16" l="1"/>
  <c r="A1969" i="16"/>
  <c r="S1970" i="16" l="1"/>
  <c r="A1970" i="16"/>
  <c r="S1971" i="16" l="1"/>
  <c r="A1971" i="16"/>
  <c r="S1972" i="16" l="1"/>
  <c r="A1972" i="16"/>
  <c r="S1973" i="16" l="1"/>
  <c r="A1973" i="16"/>
  <c r="S1974" i="16" l="1"/>
  <c r="A1974" i="16"/>
  <c r="A1975" i="16" l="1"/>
  <c r="S1975" i="16"/>
  <c r="S1976" i="16" l="1"/>
  <c r="A1976" i="16"/>
  <c r="A1977" i="16" l="1"/>
  <c r="S1977" i="16"/>
  <c r="S1978" i="16" l="1"/>
  <c r="A1978" i="16"/>
  <c r="A1979" i="16" l="1"/>
  <c r="S1979" i="16"/>
  <c r="S1980" i="16" l="1"/>
  <c r="A1980" i="16"/>
  <c r="A1981" i="16" l="1"/>
  <c r="S1981" i="16"/>
  <c r="S1982" i="16" l="1"/>
  <c r="A1982" i="16"/>
  <c r="A1983" i="16" l="1"/>
  <c r="S1983" i="16"/>
  <c r="S1984" i="16" l="1"/>
  <c r="A1984" i="16"/>
  <c r="S1985" i="16" l="1"/>
  <c r="A1985" i="16"/>
  <c r="S1986" i="16" l="1"/>
  <c r="A1986" i="16"/>
  <c r="S1987" i="16" l="1"/>
  <c r="A1987" i="16"/>
  <c r="A1988" i="16" l="1"/>
  <c r="S1988" i="16"/>
  <c r="S1989" i="16" l="1"/>
  <c r="A1989" i="16"/>
  <c r="S1990" i="16" l="1"/>
  <c r="A1990" i="16"/>
  <c r="S1991" i="16" l="1"/>
  <c r="A1991" i="16"/>
  <c r="S1992" i="16" l="1"/>
  <c r="A1992" i="16"/>
  <c r="S1993" i="16" l="1"/>
  <c r="A1993" i="16"/>
  <c r="S1994" i="16" l="1"/>
  <c r="A1994" i="16"/>
  <c r="A1995" i="16" l="1"/>
  <c r="S1995" i="16"/>
  <c r="S1996" i="16" l="1"/>
  <c r="A1996" i="16"/>
  <c r="S1997" i="16" l="1"/>
  <c r="A1997" i="16"/>
  <c r="S1998" i="16" l="1"/>
  <c r="A1998" i="16"/>
  <c r="S1999" i="16" l="1"/>
  <c r="A1999" i="16"/>
  <c r="S2000" i="16" l="1"/>
  <c r="A2000" i="16"/>
  <c r="A2001" i="16" l="1"/>
  <c r="S2001" i="16"/>
  <c r="S2002" i="16" l="1"/>
  <c r="A2002" i="16"/>
  <c r="A2003" i="16" l="1"/>
  <c r="S2003" i="16"/>
  <c r="S2004" i="16" l="1"/>
  <c r="A2004" i="16"/>
  <c r="A2005" i="16" l="1"/>
  <c r="S2005" i="16"/>
  <c r="S2006" i="16" l="1"/>
  <c r="A2006" i="16"/>
  <c r="S2007" i="16" l="1"/>
  <c r="A2007" i="16"/>
  <c r="S2008" i="16" l="1"/>
  <c r="A2008" i="16"/>
  <c r="A2009" i="16" l="1"/>
  <c r="S2009" i="16"/>
  <c r="S2010" i="16" l="1"/>
  <c r="A2010" i="16"/>
  <c r="S2011" i="16" l="1"/>
  <c r="A2011" i="16"/>
  <c r="A2012" i="16" l="1"/>
  <c r="S2012" i="16"/>
  <c r="S2013" i="16" l="1"/>
  <c r="A2013" i="16"/>
  <c r="S2014" i="16" l="1"/>
  <c r="A2014" i="16"/>
  <c r="A2015" i="16" l="1"/>
  <c r="S2015" i="16"/>
  <c r="S2016" i="16" l="1"/>
  <c r="A2016" i="16"/>
  <c r="S2017" i="16" l="1"/>
  <c r="A2017" i="16"/>
  <c r="S2018" i="16" l="1"/>
  <c r="A2018" i="16"/>
  <c r="S2019" i="16" l="1"/>
  <c r="A2019" i="16"/>
  <c r="S2020" i="16" l="1"/>
  <c r="A2020" i="16"/>
  <c r="S2021" i="16" l="1"/>
  <c r="A2021" i="16"/>
  <c r="S2022" i="16" l="1"/>
  <c r="A2022" i="16"/>
  <c r="A2023" i="16" l="1"/>
  <c r="S2023" i="16"/>
  <c r="S2024" i="16" l="1"/>
  <c r="A2024" i="16"/>
  <c r="S2025" i="16" l="1"/>
  <c r="A2025" i="16"/>
  <c r="S2026" i="16" l="1"/>
  <c r="A2026" i="16"/>
  <c r="S2027" i="16" l="1"/>
  <c r="A2027" i="16"/>
  <c r="S2028" i="16" l="1"/>
  <c r="A2028" i="16"/>
  <c r="A2029" i="16" l="1"/>
  <c r="S2029" i="16"/>
  <c r="S2030" i="16" l="1"/>
  <c r="A2030" i="16"/>
  <c r="S2031" i="16" l="1"/>
  <c r="A2031" i="16"/>
  <c r="A2032" i="16" l="1"/>
  <c r="S2032" i="16"/>
  <c r="A2033" i="16" l="1"/>
  <c r="S2033" i="16"/>
  <c r="S2034" i="16" l="1"/>
  <c r="A2034" i="16"/>
  <c r="S2035" i="16" l="1"/>
  <c r="A2035" i="16"/>
  <c r="S2036" i="16" l="1"/>
  <c r="A2036" i="16"/>
  <c r="S2037" i="16" l="1"/>
  <c r="A2037" i="16"/>
  <c r="A2038" i="16" l="1"/>
  <c r="S2038" i="16"/>
  <c r="A2039" i="16" l="1"/>
  <c r="S2039" i="16"/>
  <c r="S2040" i="16" l="1"/>
  <c r="A2040" i="16"/>
  <c r="S2041" i="16" l="1"/>
  <c r="A2041" i="16"/>
  <c r="A2042" i="16" l="1"/>
  <c r="S2042" i="16"/>
  <c r="A2043" i="16" l="1"/>
  <c r="S2043" i="16"/>
  <c r="S2044" i="16" l="1"/>
  <c r="A2044" i="16"/>
  <c r="S2045" i="16" l="1"/>
  <c r="A2045" i="16"/>
  <c r="S2046" i="16" l="1"/>
  <c r="A2046" i="16"/>
  <c r="S2047" i="16" l="1"/>
  <c r="A2047" i="16"/>
  <c r="S2048" i="16" l="1"/>
  <c r="A2048" i="16"/>
  <c r="A2049" i="16" l="1"/>
  <c r="S2049" i="16"/>
  <c r="A2050" i="16" l="1"/>
  <c r="S2050" i="16"/>
  <c r="S2051" i="16" l="1"/>
  <c r="A2051" i="16"/>
  <c r="S2052" i="16" l="1"/>
  <c r="A2052" i="16"/>
  <c r="S2053" i="16" l="1"/>
  <c r="A2053" i="16"/>
  <c r="S2054" i="16" l="1"/>
  <c r="A2054" i="16"/>
  <c r="S2055" i="16" l="1"/>
  <c r="A2055" i="16"/>
  <c r="S2056" i="16" l="1"/>
  <c r="A2056" i="16"/>
  <c r="S2057" i="16" l="1"/>
  <c r="A2057" i="16"/>
  <c r="S2058" i="16" l="1"/>
  <c r="A2058" i="16"/>
  <c r="A2059" i="16" l="1"/>
  <c r="S2059" i="16"/>
  <c r="S2060" i="16" l="1"/>
  <c r="A2060" i="16"/>
  <c r="A2061" i="16" l="1"/>
  <c r="S2061" i="16"/>
  <c r="S2062" i="16" l="1"/>
  <c r="A2062" i="16"/>
  <c r="S2063" i="16" l="1"/>
  <c r="A2063" i="16"/>
  <c r="S2064" i="16" l="1"/>
  <c r="A2064" i="16"/>
  <c r="S2065" i="16" l="1"/>
  <c r="A2065" i="16"/>
  <c r="A2066" i="16" l="1"/>
  <c r="S2066" i="16"/>
  <c r="S2067" i="16" l="1"/>
  <c r="A2067" i="16"/>
  <c r="S2068" i="16" l="1"/>
  <c r="A2068" i="16"/>
  <c r="S2069" i="16" l="1"/>
  <c r="A2069" i="16"/>
  <c r="S2070" i="16" l="1"/>
  <c r="A2070" i="16"/>
  <c r="S2071" i="16" l="1"/>
  <c r="A2071" i="16"/>
  <c r="A2072" i="16" l="1"/>
  <c r="S2072" i="16"/>
  <c r="S2073" i="16" l="1"/>
  <c r="A2073" i="16"/>
  <c r="S2074" i="16" l="1"/>
  <c r="A2074" i="16"/>
  <c r="A2075" i="16" l="1"/>
  <c r="S2075" i="16"/>
  <c r="S2076" i="16" l="1"/>
  <c r="A2076" i="16"/>
  <c r="S2077" i="16" l="1"/>
  <c r="A2077" i="16"/>
  <c r="S2078" i="16" l="1"/>
  <c r="A2078" i="16"/>
  <c r="S2079" i="16" l="1"/>
  <c r="A2079" i="16"/>
  <c r="S2080" i="16" l="1"/>
  <c r="A2080" i="16"/>
  <c r="S2081" i="16" l="1"/>
  <c r="A2081" i="16"/>
  <c r="S2082" i="16" l="1"/>
  <c r="A2082" i="16"/>
  <c r="S2083" i="16" l="1"/>
  <c r="A2083" i="16"/>
  <c r="A2084" i="16" l="1"/>
  <c r="S2084" i="16"/>
  <c r="S2085" i="16" l="1"/>
  <c r="A2085" i="16"/>
  <c r="S2086" i="16" l="1"/>
  <c r="A2086" i="16"/>
  <c r="S2087" i="16" l="1"/>
  <c r="A2087" i="16"/>
  <c r="S2088" i="16" l="1"/>
  <c r="A2088" i="16"/>
  <c r="S2089" i="16" l="1"/>
  <c r="A2089" i="16"/>
  <c r="S2090" i="16" l="1"/>
  <c r="A2090" i="16"/>
  <c r="A2091" i="16" l="1"/>
  <c r="S2091" i="16"/>
  <c r="S2092" i="16" l="1"/>
  <c r="A2092" i="16"/>
  <c r="S2093" i="16" l="1"/>
  <c r="A2093" i="16"/>
  <c r="S2094" i="16" l="1"/>
  <c r="A2094" i="16"/>
  <c r="S2095" i="16" l="1"/>
  <c r="A2095" i="16"/>
  <c r="S2096" i="16" l="1"/>
  <c r="A2096" i="16"/>
  <c r="S2097" i="16" l="1"/>
  <c r="A2097" i="16"/>
  <c r="S2098" i="16" l="1"/>
  <c r="A2098" i="16"/>
  <c r="S2099" i="16" l="1"/>
  <c r="A2099" i="16"/>
  <c r="S2100" i="16" l="1"/>
  <c r="A2100" i="16"/>
  <c r="S2101" i="16" l="1"/>
  <c r="A2101" i="16"/>
  <c r="S2102" i="16" l="1"/>
  <c r="A2102" i="16"/>
  <c r="S2103" i="16" l="1"/>
  <c r="A2103" i="16"/>
  <c r="S2104" i="16" l="1"/>
  <c r="A2104" i="16"/>
  <c r="S2105" i="16" l="1"/>
  <c r="A2105" i="16"/>
  <c r="A2106" i="16" l="1"/>
  <c r="S2106" i="16"/>
  <c r="S2107" i="16" l="1"/>
  <c r="A2107" i="16"/>
  <c r="S2108" i="16" l="1"/>
  <c r="A2108" i="16"/>
  <c r="S2109" i="16" l="1"/>
  <c r="A2109" i="16"/>
  <c r="A2110" i="16" l="1"/>
  <c r="S2110" i="16"/>
  <c r="S2111" i="16" l="1"/>
  <c r="A2111" i="16"/>
  <c r="S2112" i="16" l="1"/>
  <c r="A2112" i="16"/>
  <c r="S2113" i="16" l="1"/>
  <c r="A2113" i="16"/>
  <c r="S2114" i="16" l="1"/>
  <c r="A2114" i="16"/>
  <c r="S2115" i="16" l="1"/>
  <c r="A2115" i="16"/>
  <c r="S2116" i="16" l="1"/>
  <c r="A2116" i="16"/>
  <c r="S2117" i="16" l="1"/>
  <c r="A2117" i="16"/>
  <c r="S2118" i="16" l="1"/>
  <c r="A2118" i="16"/>
  <c r="S2119" i="16" l="1"/>
  <c r="A2119" i="16"/>
  <c r="S2120" i="16" l="1"/>
  <c r="A2120" i="16"/>
  <c r="S2121" i="16" l="1"/>
  <c r="A2121" i="16"/>
  <c r="S2122" i="16" l="1"/>
  <c r="A2122" i="16"/>
  <c r="S2123" i="16" l="1"/>
  <c r="A2123" i="16"/>
  <c r="S2124" i="16" l="1"/>
  <c r="A2124" i="16"/>
  <c r="S2125" i="16" l="1"/>
  <c r="A2125" i="16"/>
  <c r="S2126" i="16" l="1"/>
  <c r="A2126" i="16"/>
  <c r="S2127" i="16" l="1"/>
  <c r="A2127" i="16"/>
  <c r="S2128" i="16" l="1"/>
  <c r="A2128" i="16"/>
  <c r="S2129" i="16" l="1"/>
  <c r="A2129" i="16"/>
  <c r="A2130" i="16" l="1"/>
  <c r="S2130" i="16"/>
  <c r="S2131" i="16" l="1"/>
  <c r="A2131" i="16"/>
  <c r="S2132" i="16" l="1"/>
  <c r="A2132" i="16"/>
  <c r="S2133" i="16" l="1"/>
  <c r="A2133" i="16"/>
  <c r="S2134" i="16" l="1"/>
  <c r="A2134" i="16"/>
  <c r="A2135" i="16" l="1"/>
  <c r="S2135" i="16"/>
  <c r="A2136" i="16" l="1"/>
  <c r="S2136" i="16"/>
  <c r="S2137" i="16" l="1"/>
  <c r="A2137" i="16"/>
  <c r="S2138" i="16" l="1"/>
  <c r="A2138" i="16"/>
  <c r="S2139" i="16" l="1"/>
  <c r="A2139" i="16"/>
  <c r="A2140" i="16" l="1"/>
  <c r="S2140" i="16"/>
  <c r="S2141" i="16" l="1"/>
  <c r="A2141" i="16"/>
  <c r="S2142" i="16" l="1"/>
  <c r="A2142" i="16"/>
  <c r="S2143" i="16" l="1"/>
  <c r="A2143" i="16"/>
  <c r="S2144" i="16" l="1"/>
  <c r="A2144" i="16"/>
  <c r="S2145" i="16" l="1"/>
  <c r="A2145" i="16"/>
  <c r="S2146" i="16" l="1"/>
  <c r="A2146" i="16"/>
  <c r="A2147" i="16" l="1"/>
  <c r="S2147" i="16"/>
  <c r="A2148" i="16" l="1"/>
  <c r="S2148" i="16"/>
  <c r="S2149" i="16" l="1"/>
  <c r="A2149" i="16"/>
  <c r="S2150" i="16" l="1"/>
  <c r="A2150" i="16"/>
  <c r="S2151" i="16" l="1"/>
  <c r="A2151" i="16"/>
  <c r="S2152" i="16" l="1"/>
  <c r="A2152" i="16"/>
  <c r="S2153" i="16" l="1"/>
  <c r="A2153" i="16"/>
  <c r="S2154" i="16" l="1"/>
  <c r="A2154" i="16"/>
  <c r="S2155" i="16" l="1"/>
  <c r="A2155" i="16"/>
  <c r="S2156" i="16" l="1"/>
  <c r="A2156" i="16"/>
  <c r="S2157" i="16" l="1"/>
  <c r="A2157" i="16"/>
  <c r="S2158" i="16" l="1"/>
  <c r="A2158" i="16"/>
  <c r="S2159" i="16" l="1"/>
  <c r="A2159" i="16"/>
  <c r="S2160" i="16" l="1"/>
  <c r="A2160" i="16"/>
  <c r="S2161" i="16" l="1"/>
  <c r="A2161" i="16"/>
  <c r="S2162" i="16" l="1"/>
  <c r="A2162" i="16"/>
  <c r="S2163" i="16" l="1"/>
  <c r="A2163" i="16"/>
  <c r="A2164" i="16" l="1"/>
  <c r="S2164" i="16"/>
  <c r="A2165" i="16" l="1"/>
  <c r="S2165" i="16"/>
  <c r="A2166" i="16" l="1"/>
  <c r="S2166" i="16"/>
  <c r="S2167" i="16" l="1"/>
  <c r="A2167" i="16"/>
  <c r="S2168" i="16" l="1"/>
  <c r="A2168" i="16"/>
  <c r="S2169" i="16" l="1"/>
  <c r="A2169" i="16"/>
  <c r="S2170" i="16" l="1"/>
  <c r="A2170" i="16"/>
  <c r="S2171" i="16" l="1"/>
  <c r="A2171" i="16"/>
  <c r="S2172" i="16" l="1"/>
  <c r="A2172" i="16"/>
  <c r="S2173" i="16" l="1"/>
  <c r="A2173" i="16"/>
  <c r="S2174" i="16" l="1"/>
  <c r="A2174" i="16"/>
  <c r="S2175" i="16" l="1"/>
  <c r="A2175" i="16"/>
  <c r="S2176" i="16" l="1"/>
  <c r="A2176" i="16"/>
  <c r="A2177" i="16" l="1"/>
  <c r="S2177" i="16"/>
  <c r="A2178" i="16" l="1"/>
  <c r="S2178" i="16"/>
  <c r="A2179" i="16" l="1"/>
  <c r="S2179" i="16"/>
  <c r="A2180" i="16" l="1"/>
  <c r="S2180" i="16"/>
  <c r="S2181" i="16" l="1"/>
  <c r="A2181" i="16"/>
  <c r="A2182" i="16" l="1"/>
  <c r="S2182" i="16"/>
  <c r="S2183" i="16" l="1"/>
  <c r="A2183" i="16"/>
  <c r="S2184" i="16" l="1"/>
  <c r="A2184" i="16"/>
  <c r="S2185" i="16" l="1"/>
  <c r="A2185" i="16"/>
  <c r="S2186" i="16" l="1"/>
  <c r="A2186" i="16"/>
  <c r="S2187" i="16" l="1"/>
  <c r="A2187" i="16"/>
  <c r="S2188" i="16" l="1"/>
  <c r="A2188" i="16"/>
  <c r="S2189" i="16" l="1"/>
  <c r="A2189" i="16"/>
  <c r="S2190" i="16" l="1"/>
  <c r="A2190" i="16"/>
  <c r="S2191" i="16" l="1"/>
  <c r="A2191" i="16"/>
  <c r="S2192" i="16" l="1"/>
  <c r="A2192" i="16"/>
  <c r="S2193" i="16" l="1"/>
  <c r="A2193" i="16"/>
  <c r="A2194" i="16" l="1"/>
  <c r="S2194" i="16"/>
  <c r="S2195" i="16" l="1"/>
  <c r="A2195" i="16"/>
  <c r="S2196" i="16" l="1"/>
  <c r="A2196" i="16"/>
  <c r="S2197" i="16" l="1"/>
  <c r="A2197" i="16"/>
  <c r="S2198" i="16" l="1"/>
  <c r="A2198" i="16"/>
  <c r="A2199" i="16" l="1"/>
  <c r="S2199" i="16"/>
  <c r="S2200" i="16" l="1"/>
  <c r="A2200" i="16"/>
  <c r="S2201" i="16" l="1"/>
  <c r="A2201" i="16"/>
  <c r="S2202" i="16" l="1"/>
  <c r="A2202" i="16"/>
  <c r="A2203" i="16" l="1"/>
  <c r="S2203" i="16"/>
  <c r="S2204" i="16" l="1"/>
  <c r="A2204" i="16"/>
  <c r="S2205" i="16" l="1"/>
  <c r="A2205" i="16"/>
  <c r="S2206" i="16" l="1"/>
  <c r="A2206" i="16"/>
  <c r="S2207" i="16" l="1"/>
  <c r="A2207" i="16"/>
  <c r="S2208" i="16" l="1"/>
  <c r="A2208" i="16"/>
  <c r="S2209" i="16" l="1"/>
  <c r="A2209" i="16"/>
  <c r="S2210" i="16" l="1"/>
  <c r="A2210" i="16"/>
  <c r="S2211" i="16" l="1"/>
  <c r="A2211" i="16"/>
  <c r="S2212" i="16" l="1"/>
  <c r="A2212" i="16"/>
  <c r="S2213" i="16" l="1"/>
  <c r="A2213" i="16"/>
  <c r="S2214" i="16" l="1"/>
  <c r="A2214" i="16"/>
  <c r="A2215" i="16" l="1"/>
  <c r="S2215" i="16"/>
  <c r="A2216" i="16" l="1"/>
  <c r="S2216" i="16"/>
  <c r="S2217" i="16" l="1"/>
  <c r="A2217" i="16"/>
  <c r="S2218" i="16" l="1"/>
  <c r="A2218" i="16"/>
  <c r="A2219" i="16" l="1"/>
  <c r="S2219" i="16"/>
  <c r="S2220" i="16" l="1"/>
  <c r="A2220" i="16"/>
  <c r="S2221" i="16" l="1"/>
  <c r="A2221" i="16"/>
  <c r="S2222" i="16" l="1"/>
  <c r="A2222" i="16"/>
  <c r="S2223" i="16" l="1"/>
  <c r="A2223" i="16"/>
  <c r="S2224" i="16" l="1"/>
  <c r="A2224" i="16"/>
  <c r="S2225" i="16" l="1"/>
  <c r="A2225" i="16"/>
  <c r="S2226" i="16" l="1"/>
  <c r="A2226" i="16"/>
  <c r="S2227" i="16" l="1"/>
  <c r="A2227" i="16"/>
  <c r="S2228" i="16" l="1"/>
  <c r="A2228" i="16"/>
  <c r="A2229" i="16" l="1"/>
  <c r="S2229" i="16"/>
  <c r="S2230" i="16" l="1"/>
  <c r="A2230" i="16"/>
  <c r="A2231" i="16" l="1"/>
  <c r="S2231" i="16"/>
  <c r="A2232" i="16" l="1"/>
  <c r="S2232" i="16"/>
  <c r="S2233" i="16" l="1"/>
  <c r="A2233" i="16"/>
  <c r="A2234" i="16" l="1"/>
  <c r="S2234" i="16"/>
  <c r="S2235" i="16" l="1"/>
  <c r="A2235" i="16"/>
  <c r="S2236" i="16" l="1"/>
  <c r="A2236" i="16"/>
  <c r="S2237" i="16" l="1"/>
  <c r="A2237" i="16"/>
  <c r="S2238" i="16" l="1"/>
  <c r="A2238" i="16"/>
  <c r="S2239" i="16" l="1"/>
  <c r="A2239" i="16"/>
  <c r="S2240" i="16" l="1"/>
  <c r="A2240" i="16"/>
  <c r="S2241" i="16" l="1"/>
  <c r="A2241" i="16"/>
  <c r="S2242" i="16" l="1"/>
  <c r="A2242" i="16"/>
  <c r="S2243" i="16" l="1"/>
  <c r="A2243" i="16"/>
  <c r="S2244" i="16" l="1"/>
  <c r="A2244" i="16"/>
  <c r="A2245" i="16" l="1"/>
  <c r="S2245" i="16"/>
  <c r="S2246" i="16" l="1"/>
  <c r="A2246" i="16"/>
  <c r="S2247" i="16" l="1"/>
  <c r="A2247" i="16"/>
  <c r="S2248" i="16" l="1"/>
  <c r="A2248" i="16"/>
  <c r="A2249" i="16" l="1"/>
  <c r="S2249" i="16"/>
  <c r="S2250" i="16" l="1"/>
  <c r="A2250" i="16"/>
  <c r="S2251" i="16" l="1"/>
  <c r="A2251" i="16"/>
  <c r="S2252" i="16" l="1"/>
  <c r="A2252" i="16"/>
  <c r="A2253" i="16" l="1"/>
  <c r="S2253" i="16"/>
  <c r="S2254" i="16" l="1"/>
  <c r="A2254" i="16"/>
  <c r="S2255" i="16" l="1"/>
  <c r="A2255" i="16"/>
  <c r="S2256" i="16" l="1"/>
  <c r="A2256" i="16"/>
  <c r="A2257" i="16" l="1"/>
  <c r="S2257" i="16"/>
  <c r="A2258" i="16" l="1"/>
  <c r="S2258" i="16"/>
  <c r="A2259" i="16" l="1"/>
  <c r="S2259" i="16"/>
  <c r="S2260" i="16" l="1"/>
  <c r="A2260" i="16"/>
  <c r="S2261" i="16" l="1"/>
  <c r="A2261" i="16"/>
  <c r="S2262" i="16" l="1"/>
  <c r="A2262" i="16"/>
  <c r="S2263" i="16" l="1"/>
  <c r="A2263" i="16"/>
  <c r="A2264" i="16" l="1"/>
  <c r="S2264" i="16"/>
  <c r="S2265" i="16" l="1"/>
  <c r="A2265" i="16"/>
  <c r="S2266" i="16" l="1"/>
  <c r="A2266" i="16"/>
  <c r="S2267" i="16" l="1"/>
  <c r="A2267" i="16"/>
  <c r="A2268" i="16" l="1"/>
  <c r="S2268" i="16"/>
  <c r="S2269" i="16" l="1"/>
  <c r="A2269" i="16"/>
  <c r="S2270" i="16" l="1"/>
  <c r="A2270" i="16"/>
  <c r="S2271" i="16" l="1"/>
  <c r="A2271" i="16"/>
  <c r="S2272" i="16" l="1"/>
  <c r="A2272" i="16"/>
  <c r="A2273" i="16" l="1"/>
  <c r="S2273" i="16"/>
  <c r="S2274" i="16" l="1"/>
  <c r="A2274" i="16"/>
  <c r="S2275" i="16" l="1"/>
  <c r="A2275" i="16"/>
  <c r="S2276" i="16" l="1"/>
  <c r="A2276" i="16"/>
  <c r="S2277" i="16" l="1"/>
  <c r="A2277" i="16"/>
  <c r="A2278" i="16" l="1"/>
  <c r="S2278" i="16"/>
  <c r="S2279" i="16" l="1"/>
  <c r="A2279" i="16"/>
  <c r="A2280" i="16" l="1"/>
  <c r="S2280" i="16"/>
  <c r="A2281" i="16" l="1"/>
  <c r="S2281" i="16"/>
  <c r="S2282" i="16" l="1"/>
  <c r="A2282" i="16"/>
  <c r="S2283" i="16" l="1"/>
  <c r="A2283" i="16"/>
  <c r="S2284" i="16" l="1"/>
  <c r="A2284" i="16"/>
  <c r="S2285" i="16" l="1"/>
  <c r="A2285" i="16"/>
  <c r="S2286" i="16" l="1"/>
  <c r="A2286" i="16"/>
  <c r="S2287" i="16" l="1"/>
  <c r="A2287" i="16"/>
  <c r="S2288" i="16" l="1"/>
  <c r="A2288" i="16"/>
  <c r="A2289" i="16" l="1"/>
  <c r="S2289" i="16"/>
  <c r="S2290" i="16" l="1"/>
  <c r="A2290" i="16"/>
  <c r="S2291" i="16" l="1"/>
  <c r="A2291" i="16"/>
  <c r="S2292" i="16" l="1"/>
  <c r="A2292" i="16"/>
  <c r="S2293" i="16" l="1"/>
  <c r="A2293" i="16"/>
  <c r="S2294" i="16" l="1"/>
  <c r="A2294" i="16"/>
  <c r="S2295" i="16" l="1"/>
  <c r="A2295" i="16"/>
  <c r="S2296" i="16" l="1"/>
  <c r="A2296" i="16"/>
  <c r="S2297" i="16" l="1"/>
  <c r="A2297" i="16"/>
  <c r="S2298" i="16" l="1"/>
  <c r="A2298" i="16"/>
  <c r="A2299" i="16" l="1"/>
  <c r="S2299" i="16"/>
  <c r="S2300" i="16" l="1"/>
  <c r="A2300" i="16"/>
  <c r="S2301" i="16" l="1"/>
  <c r="A2301" i="16"/>
  <c r="S2302" i="16" l="1"/>
  <c r="A2302" i="16"/>
  <c r="S2303" i="16" l="1"/>
  <c r="A2303" i="16"/>
  <c r="S2304" i="16" l="1"/>
  <c r="A2304" i="16"/>
  <c r="S2305" i="16" l="1"/>
  <c r="A2305" i="16"/>
  <c r="S2306" i="16" l="1"/>
  <c r="A2306" i="16"/>
  <c r="S2307" i="16" l="1"/>
  <c r="A2307" i="16"/>
  <c r="S2308" i="16" l="1"/>
  <c r="A2308" i="16"/>
  <c r="S2309" i="16" l="1"/>
  <c r="A2309" i="16"/>
  <c r="S2310" i="16" l="1"/>
  <c r="A2310" i="16"/>
  <c r="S2311" i="16" l="1"/>
  <c r="A2311" i="16"/>
  <c r="S2312" i="16" l="1"/>
  <c r="A2312" i="16"/>
  <c r="S2313" i="16" l="1"/>
  <c r="A2313" i="16"/>
  <c r="S2314" i="16" l="1"/>
  <c r="A2314" i="16"/>
  <c r="S2315" i="16" l="1"/>
  <c r="A2315" i="16"/>
  <c r="S2316" i="16" l="1"/>
  <c r="A2316" i="16"/>
  <c r="A2317" i="16" l="1"/>
  <c r="S2317" i="16"/>
  <c r="S2318" i="16" l="1"/>
  <c r="A2318" i="16"/>
  <c r="A2319" i="16" l="1"/>
  <c r="S2319" i="16"/>
  <c r="S2320" i="16" l="1"/>
  <c r="A2320" i="16"/>
  <c r="S2321" i="16" l="1"/>
  <c r="A2321" i="16"/>
  <c r="S2322" i="16" l="1"/>
  <c r="A2322" i="16"/>
  <c r="S2323" i="16" l="1"/>
  <c r="A2323" i="16"/>
  <c r="A2324" i="16" l="1"/>
  <c r="S2324" i="16"/>
  <c r="S2325" i="16" l="1"/>
  <c r="A2325" i="16"/>
  <c r="A2326" i="16" l="1"/>
  <c r="S2326" i="16"/>
  <c r="S2327" i="16" l="1"/>
  <c r="A2327" i="16"/>
  <c r="S2328" i="16" l="1"/>
  <c r="A2328" i="16"/>
  <c r="S2329" i="16" l="1"/>
  <c r="A2329" i="16"/>
  <c r="A2330" i="16" l="1"/>
  <c r="S2330" i="16"/>
  <c r="S2331" i="16" l="1"/>
  <c r="A2331" i="16"/>
  <c r="A2332" i="16" l="1"/>
  <c r="S2332" i="16"/>
  <c r="A2333" i="16" l="1"/>
  <c r="S2333" i="16"/>
  <c r="S2334" i="16" l="1"/>
  <c r="A2334" i="16"/>
  <c r="S2335" i="16" l="1"/>
  <c r="A2335" i="16"/>
  <c r="S2336" i="16" l="1"/>
  <c r="A2336" i="16"/>
  <c r="S2337" i="16" l="1"/>
  <c r="A2337" i="16"/>
  <c r="S2338" i="16" l="1"/>
  <c r="A2338" i="16"/>
  <c r="S2339" i="16" l="1"/>
  <c r="A2339" i="16"/>
  <c r="S2340" i="16" l="1"/>
  <c r="A2340" i="16"/>
  <c r="S2341" i="16" l="1"/>
  <c r="A2341" i="16"/>
  <c r="S2342" i="16" l="1"/>
  <c r="A2342" i="16"/>
  <c r="A2343" i="16" l="1"/>
  <c r="S2343" i="16"/>
  <c r="S2344" i="16" l="1"/>
  <c r="A2344" i="16"/>
  <c r="S2345" i="16" l="1"/>
  <c r="A2345" i="16"/>
  <c r="A2346" i="16" l="1"/>
  <c r="S2346" i="16"/>
  <c r="S2347" i="16" l="1"/>
  <c r="A2347" i="16"/>
  <c r="A2348" i="16" l="1"/>
  <c r="S2348" i="16"/>
  <c r="S2349" i="16" l="1"/>
  <c r="A2349" i="16"/>
  <c r="S2350" i="16" l="1"/>
  <c r="A2350" i="16"/>
  <c r="S2351" i="16" l="1"/>
  <c r="A2351" i="16"/>
  <c r="A2352" i="16" l="1"/>
  <c r="S2352" i="16"/>
  <c r="S2353" i="16" l="1"/>
  <c r="A2353" i="16"/>
  <c r="A2354" i="16" l="1"/>
  <c r="S2354" i="16"/>
  <c r="S2355" i="16" l="1"/>
  <c r="A2355" i="16"/>
  <c r="S2356" i="16" l="1"/>
  <c r="A2356" i="16"/>
  <c r="A2357" i="16" l="1"/>
  <c r="S2357" i="16"/>
  <c r="S2358" i="16" l="1"/>
  <c r="A2358" i="16"/>
  <c r="S2359" i="16" l="1"/>
  <c r="A2359" i="16"/>
  <c r="S2360" i="16" l="1"/>
  <c r="A2360" i="16"/>
  <c r="A2361" i="16" l="1"/>
  <c r="S2361" i="16"/>
  <c r="S2362" i="16" l="1"/>
  <c r="A2362" i="16"/>
  <c r="S2363" i="16" l="1"/>
  <c r="A2363" i="16"/>
  <c r="S2364" i="16" l="1"/>
  <c r="A2364" i="16"/>
  <c r="S2365" i="16" l="1"/>
  <c r="A2365" i="16"/>
  <c r="S2366" i="16" l="1"/>
  <c r="A2366" i="16"/>
  <c r="S2367" i="16" l="1"/>
  <c r="A2367" i="16"/>
  <c r="S2368" i="16" l="1"/>
  <c r="A2368" i="16"/>
  <c r="S2369" i="16" l="1"/>
  <c r="A2369" i="16"/>
  <c r="S2370" i="16" l="1"/>
  <c r="A2370" i="16"/>
  <c r="S2371" i="16" l="1"/>
  <c r="A2371" i="16"/>
  <c r="S2372" i="16" l="1"/>
  <c r="A2372" i="16"/>
  <c r="S2373" i="16" l="1"/>
  <c r="A2373" i="16"/>
  <c r="A2374" i="16" l="1"/>
  <c r="S2374" i="16"/>
  <c r="S2375" i="16" l="1"/>
  <c r="A2375" i="16"/>
  <c r="S2376" i="16" l="1"/>
  <c r="A2376" i="16"/>
  <c r="S2377" i="16" l="1"/>
  <c r="A2377" i="16"/>
  <c r="A2378" i="16" l="1"/>
  <c r="S2378" i="16"/>
  <c r="S2379" i="16" l="1"/>
  <c r="A2379" i="16"/>
  <c r="S2380" i="16" l="1"/>
  <c r="A2380" i="16"/>
  <c r="S2381" i="16" l="1"/>
  <c r="A2381" i="16"/>
  <c r="A2382" i="16" l="1"/>
  <c r="S2382" i="16"/>
  <c r="S2383" i="16" l="1"/>
  <c r="A2383" i="16"/>
  <c r="S2384" i="16" l="1"/>
  <c r="A2384" i="16"/>
  <c r="S2385" i="16" l="1"/>
  <c r="A2385" i="16"/>
  <c r="S2386" i="16" l="1"/>
  <c r="A2386" i="16"/>
  <c r="S2387" i="16" l="1"/>
  <c r="A2387" i="16"/>
  <c r="S2388" i="16" l="1"/>
  <c r="A2388" i="16"/>
  <c r="S2389" i="16" l="1"/>
  <c r="A2389" i="16"/>
  <c r="S2390" i="16" l="1"/>
  <c r="A2390" i="16"/>
  <c r="S2391" i="16" l="1"/>
  <c r="A2391" i="16"/>
  <c r="S2392" i="16" l="1"/>
  <c r="A2392" i="16"/>
  <c r="A2393" i="16" l="1"/>
  <c r="S2393" i="16"/>
  <c r="S2394" i="16" l="1"/>
  <c r="A2394" i="16"/>
  <c r="S2395" i="16" l="1"/>
  <c r="A2395" i="16"/>
  <c r="S2396" i="16" l="1"/>
  <c r="A2396" i="16"/>
  <c r="S2397" i="16" l="1"/>
  <c r="A2397" i="16"/>
  <c r="S2398" i="16" l="1"/>
  <c r="A2398" i="16"/>
  <c r="S2399" i="16" l="1"/>
  <c r="A2399" i="16"/>
  <c r="S2400" i="16" l="1"/>
  <c r="A2400" i="16"/>
  <c r="S2401" i="16" l="1"/>
  <c r="A2401" i="16"/>
  <c r="S2402" i="16" l="1"/>
  <c r="A2402" i="16"/>
  <c r="S2403" i="16" l="1"/>
  <c r="A2403" i="16"/>
  <c r="S2404" i="16" l="1"/>
  <c r="A2404" i="16"/>
  <c r="S2405" i="16" l="1"/>
  <c r="A2405" i="16"/>
  <c r="A2406" i="16" l="1"/>
  <c r="S2406" i="16"/>
  <c r="A2407" i="16" l="1"/>
  <c r="S2407" i="16"/>
  <c r="S2408" i="16" l="1"/>
  <c r="A2408" i="16"/>
  <c r="S2409" i="16" l="1"/>
  <c r="A2409" i="16"/>
  <c r="S2410" i="16" l="1"/>
  <c r="A2410" i="16"/>
  <c r="S2411" i="16" l="1"/>
  <c r="A2411" i="16"/>
  <c r="S2412" i="16" l="1"/>
  <c r="A2412" i="16"/>
  <c r="S2413" i="16" l="1"/>
  <c r="A2413" i="16"/>
  <c r="S2414" i="16" l="1"/>
  <c r="A2414" i="16"/>
  <c r="S2415" i="16" l="1"/>
  <c r="A2415" i="16"/>
  <c r="S2416" i="16" l="1"/>
  <c r="A2416" i="16"/>
  <c r="S2417" i="16" l="1"/>
  <c r="A2417" i="16"/>
  <c r="S2418" i="16" l="1"/>
  <c r="A2418" i="16"/>
  <c r="S2419" i="16" l="1"/>
  <c r="A2419" i="16"/>
  <c r="A2420" i="16" l="1"/>
  <c r="S2420" i="16"/>
  <c r="S2421" i="16" l="1"/>
  <c r="A2421" i="16"/>
  <c r="S2422" i="16" l="1"/>
  <c r="A2422" i="16"/>
  <c r="A2423" i="16" l="1"/>
  <c r="S2423" i="16"/>
  <c r="S2424" i="16" l="1"/>
  <c r="A2424" i="16"/>
  <c r="S2425" i="16" l="1"/>
  <c r="A2425" i="16"/>
  <c r="S2426" i="16" l="1"/>
  <c r="A2426" i="16"/>
  <c r="S2427" i="16" l="1"/>
  <c r="A2427" i="16"/>
  <c r="A2428" i="16" l="1"/>
  <c r="S2428" i="16"/>
  <c r="A2429" i="16" l="1"/>
  <c r="S2429" i="16"/>
  <c r="S2430" i="16" l="1"/>
  <c r="A2430" i="16"/>
  <c r="S2431" i="16" l="1"/>
  <c r="A2431" i="16"/>
  <c r="S2432" i="16" l="1"/>
  <c r="A2432" i="16"/>
  <c r="S2433" i="16" l="1"/>
  <c r="A2433" i="16"/>
  <c r="S2434" i="16" l="1"/>
  <c r="A2434" i="16"/>
  <c r="S2435" i="16" l="1"/>
  <c r="A2435" i="16"/>
  <c r="S2436" i="16" l="1"/>
  <c r="A2436" i="16"/>
  <c r="S2437" i="16" l="1"/>
  <c r="A2437" i="16"/>
  <c r="S2438" i="16" l="1"/>
  <c r="A2438" i="16"/>
  <c r="S2439" i="16" l="1"/>
  <c r="A2439" i="16"/>
  <c r="A2440" i="16" l="1"/>
  <c r="S2440" i="16"/>
  <c r="S2441" i="16" l="1"/>
  <c r="A2441" i="16"/>
  <c r="S2442" i="16" l="1"/>
  <c r="A2442" i="16"/>
  <c r="S2443" i="16" l="1"/>
  <c r="A2443" i="16"/>
  <c r="S2444" i="16" l="1"/>
  <c r="A2444" i="16"/>
  <c r="S2445" i="16" l="1"/>
  <c r="A2445" i="16"/>
  <c r="S2446" i="16" l="1"/>
  <c r="A2446" i="16"/>
  <c r="S2447" i="16" l="1"/>
  <c r="A2447" i="16"/>
  <c r="S2448" i="16" l="1"/>
  <c r="A2448" i="16"/>
  <c r="S2449" i="16" l="1"/>
  <c r="A2449" i="16"/>
  <c r="S2450" i="16" l="1"/>
  <c r="A2450" i="16"/>
  <c r="S2451" i="16" l="1"/>
  <c r="A2451" i="16"/>
  <c r="S2452" i="16" l="1"/>
  <c r="A2452" i="16"/>
  <c r="A2453" i="16" l="1"/>
  <c r="S2453" i="16"/>
  <c r="S2454" i="16" l="1"/>
  <c r="A2454" i="16"/>
  <c r="A2455" i="16" l="1"/>
  <c r="S2455" i="16"/>
  <c r="S2456" i="16" l="1"/>
  <c r="A2456" i="16"/>
  <c r="A2457" i="16" l="1"/>
  <c r="S2457" i="16"/>
  <c r="S2458" i="16" l="1"/>
  <c r="A2458" i="16"/>
  <c r="S2459" i="16" l="1"/>
  <c r="A2459" i="16"/>
  <c r="S2460" i="16" l="1"/>
  <c r="A2460" i="16"/>
  <c r="S2461" i="16" l="1"/>
  <c r="A2461" i="16"/>
  <c r="A2462" i="16" l="1"/>
  <c r="S2462" i="16"/>
  <c r="S2463" i="16" l="1"/>
  <c r="A2463" i="16"/>
  <c r="A2464" i="16" l="1"/>
  <c r="S2464" i="16"/>
  <c r="A2465" i="16" l="1"/>
  <c r="S2465" i="16"/>
  <c r="A2466" i="16" l="1"/>
  <c r="S2466" i="16"/>
  <c r="S2467" i="16" l="1"/>
  <c r="A2467" i="16"/>
  <c r="S2468" i="16" l="1"/>
  <c r="A2468" i="16"/>
  <c r="S2469" i="16" l="1"/>
  <c r="A2469" i="16"/>
  <c r="A2470" i="16" l="1"/>
  <c r="S2470" i="16"/>
  <c r="A2471" i="16" l="1"/>
  <c r="S2471" i="16"/>
  <c r="S2472" i="16" l="1"/>
  <c r="A2472" i="16"/>
  <c r="A2473" i="16" l="1"/>
  <c r="S2473" i="16"/>
  <c r="A2474" i="16" l="1"/>
  <c r="S2474" i="16"/>
  <c r="A2475" i="16" l="1"/>
  <c r="S2475" i="16"/>
  <c r="S2476" i="16" l="1"/>
  <c r="A2476" i="16"/>
  <c r="S2477" i="16" l="1"/>
  <c r="A2477" i="16"/>
  <c r="S2478" i="16" l="1"/>
  <c r="A2478" i="16"/>
  <c r="S2479" i="16" l="1"/>
  <c r="A2479" i="16"/>
  <c r="S2480" i="16" l="1"/>
  <c r="A2480" i="16"/>
  <c r="S2481" i="16" l="1"/>
  <c r="A2481" i="16"/>
  <c r="S2482" i="16" l="1"/>
  <c r="A2482" i="16"/>
  <c r="S2483" i="16" l="1"/>
  <c r="A2483" i="16"/>
  <c r="S2484" i="16" l="1"/>
  <c r="A2484" i="16"/>
  <c r="S2485" i="16" l="1"/>
  <c r="A2485" i="16"/>
  <c r="S2486" i="16" l="1"/>
  <c r="A2486" i="16"/>
  <c r="S2487" i="16" l="1"/>
  <c r="A2487" i="16"/>
  <c r="S2488" i="16" l="1"/>
  <c r="A2488" i="16"/>
  <c r="S2489" i="16" l="1"/>
  <c r="A2489" i="16"/>
  <c r="S2490" i="16" l="1"/>
  <c r="A2490" i="16"/>
  <c r="S2491" i="16" l="1"/>
  <c r="A2491" i="16"/>
  <c r="S2492" i="16" l="1"/>
  <c r="A2492" i="16"/>
  <c r="S2493" i="16" l="1"/>
  <c r="A2493" i="16"/>
  <c r="S2494" i="16" l="1"/>
  <c r="A2494" i="16"/>
  <c r="S2495" i="16" l="1"/>
  <c r="A2495" i="16"/>
  <c r="S2496" i="16" l="1"/>
  <c r="A2496" i="16"/>
  <c r="A2497" i="16" l="1"/>
  <c r="S2497" i="16"/>
  <c r="S2498" i="16" l="1"/>
  <c r="A2498" i="16"/>
  <c r="S2499" i="16" l="1"/>
  <c r="A2499" i="16"/>
  <c r="S2500" i="16" l="1"/>
  <c r="A2500" i="16"/>
  <c r="S2501" i="16" l="1"/>
  <c r="A2501" i="16"/>
  <c r="S2502" i="16" l="1"/>
  <c r="A2502" i="16"/>
  <c r="S2503" i="16" l="1"/>
  <c r="A2503" i="16"/>
  <c r="S2504" i="16" l="1"/>
  <c r="A2504" i="16"/>
  <c r="S2505" i="16" l="1"/>
  <c r="A2505" i="16"/>
  <c r="A2506" i="16" l="1"/>
  <c r="S2506" i="16"/>
  <c r="S2507" i="16" l="1"/>
  <c r="A2507" i="16"/>
  <c r="S2508" i="16" l="1"/>
  <c r="A2508" i="16"/>
  <c r="S2509" i="16" l="1"/>
  <c r="A2509" i="16"/>
  <c r="S2510" i="16" l="1"/>
  <c r="A2510" i="16"/>
  <c r="S2511" i="16" l="1"/>
  <c r="A2511" i="16"/>
  <c r="S2512" i="16" l="1"/>
  <c r="A2512" i="16"/>
  <c r="S2513" i="16" l="1"/>
  <c r="A2513" i="16"/>
  <c r="S2514" i="16" l="1"/>
  <c r="A2514" i="16"/>
  <c r="S2515" i="16" l="1"/>
  <c r="A2515" i="16"/>
  <c r="S2516" i="16" l="1"/>
  <c r="A2516" i="16"/>
  <c r="A2517" i="16" l="1"/>
  <c r="S2517" i="16"/>
  <c r="S2518" i="16" l="1"/>
  <c r="A2518" i="16"/>
  <c r="S2519" i="16" l="1"/>
  <c r="A2519" i="16"/>
  <c r="S2520" i="16" l="1"/>
  <c r="A2520" i="16"/>
  <c r="A2521" i="16" l="1"/>
  <c r="S2521" i="16"/>
  <c r="S2522" i="16" l="1"/>
  <c r="A2522" i="16"/>
  <c r="S2523" i="16" l="1"/>
  <c r="A2523" i="16"/>
  <c r="S2524" i="16" l="1"/>
  <c r="A2524" i="16"/>
  <c r="S2525" i="16" l="1"/>
  <c r="A2525" i="16"/>
  <c r="A2526" i="16" l="1"/>
  <c r="S2526" i="16"/>
  <c r="A2527" i="16" l="1"/>
  <c r="S2527" i="16"/>
  <c r="S2528" i="16" l="1"/>
  <c r="A2528" i="16"/>
  <c r="S2529" i="16" l="1"/>
  <c r="A2529" i="16"/>
  <c r="S2530" i="16" l="1"/>
  <c r="A2530" i="16"/>
  <c r="S2531" i="16" l="1"/>
  <c r="A2531" i="16"/>
  <c r="S2532" i="16" l="1"/>
  <c r="A2532" i="16"/>
  <c r="S2533" i="16" l="1"/>
  <c r="A2533" i="16"/>
  <c r="A2534" i="16" l="1"/>
  <c r="S2534" i="16"/>
  <c r="S2535" i="16" l="1"/>
  <c r="A2535" i="16"/>
  <c r="S2536" i="16" l="1"/>
  <c r="A2536" i="16"/>
  <c r="S2537" i="16" l="1"/>
  <c r="A2537" i="16"/>
  <c r="S2538" i="16" l="1"/>
  <c r="A2538" i="16"/>
  <c r="A2539" i="16" l="1"/>
  <c r="S2539" i="16"/>
  <c r="S2540" i="16" l="1"/>
  <c r="A2540" i="16"/>
  <c r="S2541" i="16" l="1"/>
  <c r="A2541" i="16"/>
  <c r="A2542" i="16" l="1"/>
  <c r="S2542" i="16"/>
  <c r="A2543" i="16" l="1"/>
  <c r="S2543" i="16"/>
  <c r="S2544" i="16" l="1"/>
  <c r="A2544" i="16"/>
  <c r="S2545" i="16" l="1"/>
  <c r="A2545" i="16"/>
  <c r="A2546" i="16" l="1"/>
  <c r="S2546" i="16"/>
  <c r="S2547" i="16" l="1"/>
  <c r="A2547" i="16"/>
  <c r="A2548" i="16" l="1"/>
  <c r="S2548" i="16"/>
  <c r="S2549" i="16" l="1"/>
  <c r="A2549" i="16"/>
  <c r="S2550" i="16" l="1"/>
  <c r="A2550" i="16"/>
  <c r="S2551" i="16" l="1"/>
  <c r="A2551" i="16"/>
  <c r="S2552" i="16" l="1"/>
  <c r="A2552" i="16"/>
  <c r="A2553" i="16" l="1"/>
  <c r="S2553" i="16"/>
  <c r="S2554" i="16" l="1"/>
  <c r="A2554" i="16"/>
  <c r="S2555" i="16" l="1"/>
  <c r="A2555" i="16"/>
  <c r="S2556" i="16" l="1"/>
  <c r="A2556" i="16"/>
  <c r="S2557" i="16" l="1"/>
  <c r="A2557" i="16"/>
  <c r="S2558" i="16" l="1"/>
  <c r="A2558" i="16"/>
  <c r="S2559" i="16" l="1"/>
  <c r="A2559" i="16"/>
  <c r="S2560" i="16" l="1"/>
  <c r="A2560" i="16"/>
  <c r="S2561" i="16" l="1"/>
  <c r="A2561" i="16"/>
  <c r="S2562" i="16" l="1"/>
  <c r="A2562" i="16"/>
  <c r="S2563" i="16" l="1"/>
  <c r="A2563" i="16"/>
  <c r="A2564" i="16" l="1"/>
  <c r="S2564" i="16"/>
  <c r="S2565" i="16" l="1"/>
  <c r="A2565" i="16"/>
  <c r="S2566" i="16" l="1"/>
  <c r="A2566" i="16"/>
  <c r="S2567" i="16" l="1"/>
  <c r="A2567" i="16"/>
  <c r="S2568" i="16" l="1"/>
  <c r="A2568" i="16"/>
  <c r="S2569" i="16" l="1"/>
  <c r="A2569" i="16"/>
  <c r="S2570" i="16" l="1"/>
  <c r="A2570" i="16"/>
  <c r="S2571" i="16" l="1"/>
  <c r="A2571" i="16"/>
  <c r="S2572" i="16" l="1"/>
  <c r="A2572" i="16"/>
  <c r="S2573" i="16" l="1"/>
  <c r="A2573" i="16"/>
  <c r="S2574" i="16" l="1"/>
  <c r="A2574" i="16"/>
  <c r="S2575" i="16" l="1"/>
  <c r="A2575" i="16"/>
  <c r="S2576" i="16" l="1"/>
  <c r="A2576" i="16"/>
  <c r="A2577" i="16" l="1"/>
  <c r="S2577" i="16"/>
  <c r="S2578" i="16" l="1"/>
  <c r="A2578" i="16"/>
  <c r="S2579" i="16" l="1"/>
  <c r="A2579" i="16"/>
  <c r="A2580" i="16" l="1"/>
  <c r="S2580" i="16"/>
  <c r="A2581" i="16" l="1"/>
  <c r="S2581" i="16"/>
  <c r="S2582" i="16" l="1"/>
  <c r="A2582" i="16"/>
  <c r="A2583" i="16" l="1"/>
  <c r="S2583" i="16"/>
  <c r="S2584" i="16" l="1"/>
  <c r="A2584" i="16"/>
  <c r="A2585" i="16" l="1"/>
  <c r="S2585" i="16"/>
  <c r="S2586" i="16" l="1"/>
  <c r="A2586" i="16"/>
  <c r="S2587" i="16" l="1"/>
  <c r="A2587" i="16"/>
  <c r="S2588" i="16" l="1"/>
  <c r="A2588" i="16"/>
  <c r="S2589" i="16" l="1"/>
  <c r="A2589" i="16"/>
  <c r="A2590" i="16" l="1"/>
  <c r="S2590" i="16"/>
  <c r="S2591" i="16" l="1"/>
  <c r="A2591" i="16"/>
  <c r="A2592" i="16" l="1"/>
  <c r="S2592" i="16"/>
  <c r="S2593" i="16" l="1"/>
  <c r="A2593" i="16"/>
  <c r="S2594" i="16" l="1"/>
  <c r="A2594" i="16"/>
  <c r="S2595" i="16" l="1"/>
  <c r="A2595" i="16"/>
  <c r="S2596" i="16" l="1"/>
  <c r="A2596" i="16"/>
  <c r="S2597" i="16" l="1"/>
  <c r="A2597" i="16"/>
  <c r="S2598" i="16" l="1"/>
  <c r="A2598" i="16"/>
  <c r="S2599" i="16" l="1"/>
  <c r="A2599" i="16"/>
  <c r="S2600" i="16" l="1"/>
  <c r="A2600" i="16"/>
  <c r="S2601" i="16" l="1"/>
  <c r="A2601" i="16"/>
  <c r="S2602" i="16" l="1"/>
  <c r="A2602" i="16"/>
  <c r="A2603" i="16" l="1"/>
  <c r="S2603" i="16"/>
  <c r="A2604" i="16" l="1"/>
  <c r="S2604" i="16"/>
  <c r="S2605" i="16" l="1"/>
  <c r="A2605" i="16"/>
  <c r="S2606" i="16" l="1"/>
  <c r="A2606" i="16"/>
  <c r="S2607" i="16" l="1"/>
  <c r="A2607" i="16"/>
  <c r="S2608" i="16" l="1"/>
  <c r="A2608" i="16"/>
  <c r="S2609" i="16" l="1"/>
  <c r="A2609" i="16"/>
  <c r="A2610" i="16" l="1"/>
  <c r="S2610" i="16"/>
  <c r="S2611" i="16" l="1"/>
  <c r="A2611" i="16"/>
  <c r="S2612" i="16" l="1"/>
  <c r="A2612" i="16"/>
  <c r="S2613" i="16" l="1"/>
  <c r="A2613" i="16"/>
  <c r="A2614" i="16" l="1"/>
  <c r="S2614" i="16"/>
  <c r="A2615" i="16" l="1"/>
  <c r="S2615" i="16"/>
  <c r="S2616" i="16" l="1"/>
  <c r="A2616" i="16"/>
  <c r="A2617" i="16" l="1"/>
  <c r="S2617" i="16"/>
  <c r="S2618" i="16" l="1"/>
  <c r="A2618" i="16"/>
  <c r="S2619" i="16" l="1"/>
  <c r="A2619" i="16"/>
  <c r="S2620" i="16" l="1"/>
  <c r="A2620" i="16"/>
  <c r="A2621" i="16" l="1"/>
  <c r="S2621" i="16"/>
  <c r="A2622" i="16" l="1"/>
  <c r="S2622" i="16"/>
  <c r="S2623" i="16" l="1"/>
  <c r="A2623" i="16"/>
  <c r="S2624" i="16" l="1"/>
  <c r="A2624" i="16"/>
  <c r="A2625" i="16" l="1"/>
  <c r="S2625" i="16"/>
  <c r="A2626" i="16" l="1"/>
  <c r="S2626" i="16"/>
  <c r="S2627" i="16" l="1"/>
  <c r="A2627" i="16"/>
  <c r="S2628" i="16" l="1"/>
  <c r="A2628" i="16"/>
  <c r="S2629" i="16" l="1"/>
  <c r="A2629" i="16"/>
  <c r="S2630" i="16" l="1"/>
  <c r="A2630" i="16"/>
  <c r="A2631" i="16" l="1"/>
  <c r="S2631" i="16"/>
  <c r="S2632" i="16" l="1"/>
  <c r="A2632" i="16"/>
  <c r="S2633" i="16" l="1"/>
  <c r="A2633" i="16"/>
  <c r="S2634" i="16" l="1"/>
  <c r="A2634" i="16"/>
  <c r="S2635" i="16" l="1"/>
  <c r="A2635" i="16"/>
  <c r="S2636" i="16" l="1"/>
  <c r="A2636" i="16"/>
  <c r="S2637" i="16" l="1"/>
  <c r="A2637" i="16"/>
  <c r="A2638" i="16" l="1"/>
  <c r="S2638" i="16"/>
  <c r="S2639" i="16" l="1"/>
  <c r="A2639" i="16"/>
  <c r="S2640" i="16" l="1"/>
  <c r="A2640" i="16"/>
  <c r="S2641" i="16" l="1"/>
  <c r="A2641" i="16"/>
  <c r="S2642" i="16" l="1"/>
  <c r="A2642" i="16"/>
  <c r="S2643" i="16" l="1"/>
  <c r="A2643" i="16"/>
  <c r="S2644" i="16" l="1"/>
  <c r="A2644" i="16"/>
  <c r="A2645" i="16" l="1"/>
  <c r="S2645" i="16"/>
  <c r="S2646" i="16" l="1"/>
  <c r="A2646" i="16"/>
  <c r="S2647" i="16" l="1"/>
  <c r="A2647" i="16"/>
  <c r="S2648" i="16" l="1"/>
  <c r="A2648" i="16"/>
  <c r="S2649" i="16" l="1"/>
  <c r="A2649" i="16"/>
  <c r="S2650" i="16" l="1"/>
  <c r="A2650" i="16"/>
  <c r="S2651" i="16" l="1"/>
  <c r="A2651" i="16"/>
  <c r="S2652" i="16" l="1"/>
  <c r="A2652" i="16"/>
  <c r="A2653" i="16" l="1"/>
  <c r="S2653" i="16"/>
  <c r="S2654" i="16" l="1"/>
  <c r="A2654" i="16"/>
  <c r="S2655" i="16" l="1"/>
  <c r="A2655" i="16"/>
  <c r="S2656" i="16" l="1"/>
  <c r="A2656" i="16"/>
  <c r="S2657" i="16" l="1"/>
  <c r="A2657" i="16"/>
  <c r="S2658" i="16" l="1"/>
  <c r="A2658" i="16"/>
  <c r="A2659" i="16" l="1"/>
  <c r="S2659" i="16"/>
  <c r="S2660" i="16" l="1"/>
  <c r="A2660" i="16"/>
  <c r="S2661" i="16" l="1"/>
  <c r="A2661" i="16"/>
  <c r="S2662" i="16" l="1"/>
  <c r="A2662" i="16"/>
  <c r="S2663" i="16" l="1"/>
  <c r="A2663" i="16"/>
  <c r="A2664" i="16" l="1"/>
  <c r="S2664" i="16"/>
  <c r="S2665" i="16" l="1"/>
  <c r="A2665" i="16"/>
  <c r="S2666" i="16" l="1"/>
  <c r="A2666" i="16"/>
  <c r="S2667" i="16" l="1"/>
  <c r="A2667" i="16"/>
  <c r="A2668" i="16" l="1"/>
  <c r="S2668" i="16"/>
  <c r="S2669" i="16" l="1"/>
  <c r="A2669" i="16"/>
  <c r="S2670" i="16" l="1"/>
  <c r="A2670" i="16"/>
  <c r="S2671" i="16" l="1"/>
  <c r="A2671" i="16"/>
  <c r="S2672" i="16" l="1"/>
  <c r="A2672" i="16"/>
  <c r="S2673" i="16" l="1"/>
  <c r="A2673" i="16"/>
  <c r="S2674" i="16" l="1"/>
  <c r="A2674" i="16"/>
  <c r="A2675" i="16" l="1"/>
  <c r="S2675" i="16"/>
  <c r="A2676" i="16" l="1"/>
  <c r="S2676" i="16"/>
  <c r="S2677" i="16" l="1"/>
  <c r="A2677" i="16"/>
  <c r="A2678" i="16" l="1"/>
  <c r="S2678" i="16"/>
  <c r="S2679" i="16" l="1"/>
  <c r="A2679" i="16"/>
  <c r="S2680" i="16" l="1"/>
  <c r="A2680" i="16"/>
  <c r="S2681" i="16" l="1"/>
  <c r="A2681" i="16"/>
  <c r="S2682" i="16" l="1"/>
  <c r="A2682" i="16"/>
  <c r="S2683" i="16" l="1"/>
  <c r="A2683" i="16"/>
  <c r="S2684" i="16" l="1"/>
  <c r="A2684" i="16"/>
  <c r="S2685" i="16" l="1"/>
  <c r="A2685" i="16"/>
  <c r="S2686" i="16" l="1"/>
  <c r="A2686" i="16"/>
  <c r="S2687" i="16" l="1"/>
  <c r="A2687" i="16"/>
  <c r="S2688" i="16" l="1"/>
  <c r="A2688" i="16"/>
  <c r="A2689" i="16" l="1"/>
  <c r="S2689" i="16"/>
  <c r="S2690" i="16" l="1"/>
  <c r="A2690" i="16"/>
  <c r="A2691" i="16" l="1"/>
  <c r="S2691" i="16"/>
  <c r="S2692" i="16" l="1"/>
  <c r="A2692" i="16"/>
  <c r="S2693" i="16" l="1"/>
  <c r="A2693" i="16"/>
  <c r="S2694" i="16" l="1"/>
  <c r="A2694" i="16"/>
  <c r="S2695" i="16" l="1"/>
  <c r="A2695" i="16"/>
  <c r="S2696" i="16" l="1"/>
  <c r="A2696" i="16"/>
  <c r="S2697" i="16" l="1"/>
  <c r="A2697" i="16"/>
  <c r="S2698" i="16" l="1"/>
  <c r="A2698" i="16"/>
  <c r="S2699" i="16" l="1"/>
  <c r="A2699" i="16"/>
  <c r="S2700" i="16" l="1"/>
  <c r="A2700" i="16"/>
  <c r="S2701" i="16" l="1"/>
  <c r="A2701" i="16"/>
  <c r="S2702" i="16" l="1"/>
  <c r="A2702" i="16"/>
  <c r="S2703" i="16" l="1"/>
  <c r="A2703" i="16"/>
  <c r="S2704" i="16" l="1"/>
  <c r="A2704" i="16"/>
  <c r="S2705" i="16" l="1"/>
  <c r="A2705" i="16"/>
  <c r="A2706" i="16" l="1"/>
  <c r="S2706" i="16"/>
  <c r="A2707" i="16" l="1"/>
  <c r="S2707" i="16"/>
  <c r="S2708" i="16" l="1"/>
  <c r="A2708" i="16"/>
  <c r="S2709" i="16" l="1"/>
  <c r="A2709" i="16"/>
  <c r="S2710" i="16" l="1"/>
  <c r="A2710" i="16"/>
  <c r="A2711" i="16" l="1"/>
  <c r="S2711" i="16"/>
  <c r="A2712" i="16" l="1"/>
  <c r="S2712" i="16"/>
  <c r="S2713" i="16" l="1"/>
  <c r="A2713" i="16"/>
  <c r="S2714" i="16" l="1"/>
  <c r="A2714" i="16"/>
  <c r="S2715" i="16" l="1"/>
  <c r="A2715" i="16"/>
  <c r="S2716" i="16" l="1"/>
  <c r="A2716" i="16"/>
  <c r="S2717" i="16" l="1"/>
  <c r="A2717" i="16"/>
  <c r="A2718" i="16" l="1"/>
  <c r="S2718" i="16"/>
  <c r="S2719" i="16" l="1"/>
  <c r="A2719" i="16"/>
  <c r="S2720" i="16" l="1"/>
  <c r="A2720" i="16"/>
  <c r="S2721" i="16" l="1"/>
  <c r="A2721" i="16"/>
  <c r="A2722" i="16" l="1"/>
  <c r="S2722" i="16"/>
  <c r="S2723" i="16" l="1"/>
  <c r="A2723" i="16"/>
  <c r="S2724" i="16" l="1"/>
  <c r="A2724" i="16"/>
  <c r="A2725" i="16" l="1"/>
  <c r="S2725" i="16"/>
  <c r="S2726" i="16" l="1"/>
  <c r="A2726" i="16"/>
  <c r="S2727" i="16" l="1"/>
  <c r="A2727" i="16"/>
  <c r="S2728" i="16" l="1"/>
  <c r="A2728" i="16"/>
  <c r="S2729" i="16" l="1"/>
  <c r="A2729" i="16"/>
  <c r="A2730" i="16" l="1"/>
  <c r="S2730" i="16"/>
  <c r="A2731" i="16" l="1"/>
  <c r="S2731" i="16"/>
  <c r="S2732" i="16" l="1"/>
  <c r="A2732" i="16"/>
  <c r="A2733" i="16" l="1"/>
  <c r="S2733" i="16"/>
  <c r="S2734" i="16" l="1"/>
  <c r="A2734" i="16"/>
  <c r="S2735" i="16" l="1"/>
  <c r="A2735" i="16"/>
  <c r="A2736" i="16" l="1"/>
  <c r="S2736" i="16"/>
  <c r="S2737" i="16" l="1"/>
  <c r="A2737" i="16"/>
  <c r="S2738" i="16" l="1"/>
  <c r="A2738" i="16"/>
  <c r="S2739" i="16" l="1"/>
  <c r="A2739" i="16"/>
  <c r="S2740" i="16" l="1"/>
  <c r="A2740" i="16"/>
  <c r="S2741" i="16" l="1"/>
  <c r="A2741" i="16"/>
  <c r="S2742" i="16" l="1"/>
  <c r="A2742" i="16"/>
  <c r="S2743" i="16" l="1"/>
  <c r="A2743" i="16"/>
  <c r="S2744" i="16" l="1"/>
  <c r="A2744" i="16"/>
  <c r="S2745" i="16" l="1"/>
  <c r="A2745" i="16"/>
  <c r="S2746" i="16" l="1"/>
  <c r="A2746" i="16"/>
  <c r="S2747" i="16" l="1"/>
  <c r="A2747" i="16"/>
  <c r="S2748" i="16" l="1"/>
  <c r="A2748" i="16"/>
  <c r="S2749" i="16" l="1"/>
  <c r="A2749" i="16"/>
  <c r="S2750" i="16" l="1"/>
  <c r="A2750" i="16"/>
  <c r="S2751" i="16" l="1"/>
  <c r="A2751" i="16"/>
  <c r="S2752" i="16" l="1"/>
  <c r="A2752" i="16"/>
  <c r="S2753" i="16" l="1"/>
  <c r="A2753" i="16"/>
  <c r="S2754" i="16" l="1"/>
  <c r="A2754" i="16"/>
  <c r="S2755" i="16" l="1"/>
  <c r="A2755" i="16"/>
  <c r="S2756" i="16" l="1"/>
  <c r="A2756" i="16"/>
  <c r="S2757" i="16" l="1"/>
  <c r="A2757" i="16"/>
  <c r="A2758" i="16" l="1"/>
  <c r="S2758" i="16"/>
  <c r="S2759" i="16" l="1"/>
  <c r="A2759" i="16"/>
  <c r="S2760" i="16" l="1"/>
  <c r="A2760" i="16"/>
  <c r="S2761" i="16" l="1"/>
  <c r="A2761" i="16"/>
  <c r="S2762" i="16" l="1"/>
  <c r="A2762" i="16"/>
  <c r="S2763" i="16" l="1"/>
  <c r="A2763" i="16"/>
  <c r="S2764" i="16" l="1"/>
  <c r="A2764" i="16"/>
  <c r="S2765" i="16" l="1"/>
  <c r="A2765" i="16"/>
  <c r="S2766" i="16" l="1"/>
  <c r="A2766" i="16"/>
  <c r="S2767" i="16" l="1"/>
  <c r="A2767" i="16"/>
  <c r="A2768" i="16" l="1"/>
  <c r="S2768" i="16"/>
  <c r="S2769" i="16" l="1"/>
  <c r="A2769" i="16"/>
  <c r="A2770" i="16" l="1"/>
  <c r="S2770" i="16"/>
  <c r="S2771" i="16" l="1"/>
  <c r="A2771" i="16"/>
  <c r="S2772" i="16" l="1"/>
  <c r="A2772" i="16"/>
  <c r="S2773" i="16" l="1"/>
  <c r="A2773" i="16"/>
  <c r="S2774" i="16" l="1"/>
  <c r="A2774" i="16"/>
  <c r="A2775" i="16" l="1"/>
  <c r="S2775" i="16"/>
  <c r="S2776" i="16" l="1"/>
  <c r="A2776" i="16"/>
  <c r="S2777" i="16" l="1"/>
  <c r="A2777" i="16"/>
  <c r="S2778" i="16" l="1"/>
  <c r="A2778" i="16"/>
  <c r="S2779" i="16" l="1"/>
  <c r="A2779" i="16"/>
  <c r="S2780" i="16" l="1"/>
  <c r="A2780" i="16"/>
  <c r="S2781" i="16" l="1"/>
  <c r="A2781" i="16"/>
  <c r="S2782" i="16" l="1"/>
  <c r="A2782" i="16"/>
  <c r="S2783" i="16" l="1"/>
  <c r="A2783" i="16"/>
  <c r="S2784" i="16" l="1"/>
  <c r="A2784" i="16"/>
  <c r="S2785" i="16" l="1"/>
  <c r="A2785" i="16"/>
  <c r="S2786" i="16" l="1"/>
  <c r="A2786" i="16"/>
  <c r="S2787" i="16" l="1"/>
  <c r="A2787" i="16"/>
  <c r="A2788" i="16" l="1"/>
  <c r="S2788" i="16"/>
  <c r="S2789" i="16" l="1"/>
  <c r="A2789" i="16"/>
  <c r="A2790" i="16" l="1"/>
  <c r="S2790" i="16"/>
  <c r="A2791" i="16" l="1"/>
  <c r="S2791" i="16"/>
  <c r="S2792" i="16" l="1"/>
  <c r="A2792" i="16"/>
  <c r="S2793" i="16" l="1"/>
  <c r="A2793" i="16"/>
  <c r="S2794" i="16" l="1"/>
  <c r="A2794" i="16"/>
  <c r="S2795" i="16" l="1"/>
  <c r="A2795" i="16"/>
  <c r="S2796" i="16" l="1"/>
  <c r="A2796" i="16"/>
  <c r="S2797" i="16" l="1"/>
  <c r="A2797" i="16"/>
  <c r="S2798" i="16" l="1"/>
  <c r="A2798" i="16"/>
  <c r="S2799" i="16" l="1"/>
  <c r="A2799" i="16"/>
  <c r="S2800" i="16" l="1"/>
  <c r="A2800" i="16"/>
  <c r="S2801" i="16" l="1"/>
  <c r="A2801" i="16"/>
  <c r="S2802" i="16" l="1"/>
  <c r="A2802" i="16"/>
  <c r="S2803" i="16" l="1"/>
  <c r="A2803" i="16"/>
  <c r="S2804" i="16" l="1"/>
  <c r="A2804" i="16"/>
  <c r="A2805" i="16" l="1"/>
  <c r="S2805" i="16"/>
  <c r="S2806" i="16" l="1"/>
  <c r="A2806" i="16"/>
  <c r="S2807" i="16" l="1"/>
  <c r="A2807" i="16"/>
  <c r="S2808" i="16" l="1"/>
  <c r="A2808" i="16"/>
  <c r="A2809" i="16" l="1"/>
  <c r="S2809" i="16"/>
  <c r="S2810" i="16" l="1"/>
  <c r="A2810" i="16"/>
  <c r="S2811" i="16" l="1"/>
  <c r="A2811" i="16"/>
  <c r="S2812" i="16" l="1"/>
  <c r="A2812" i="16"/>
  <c r="S2813" i="16" l="1"/>
  <c r="A2813" i="16"/>
  <c r="A2814" i="16" l="1"/>
  <c r="S2814" i="16"/>
  <c r="S2815" i="16" l="1"/>
  <c r="A2815" i="16"/>
  <c r="S2816" i="16" l="1"/>
  <c r="A2816" i="16"/>
  <c r="A2817" i="16" l="1"/>
  <c r="S2817" i="16"/>
  <c r="S2818" i="16" l="1"/>
  <c r="A2818" i="16"/>
  <c r="A2819" i="16" l="1"/>
  <c r="S2819" i="16"/>
  <c r="S2820" i="16" l="1"/>
  <c r="A2820" i="16"/>
  <c r="S2821" i="16" l="1"/>
  <c r="A2821" i="16"/>
  <c r="A2822" i="16" l="1"/>
  <c r="S2822" i="16"/>
  <c r="S2823" i="16" l="1"/>
  <c r="A2823" i="16"/>
  <c r="S2824" i="16" l="1"/>
  <c r="A2824" i="16"/>
  <c r="S2825" i="16" l="1"/>
  <c r="A2825" i="16"/>
  <c r="S2826" i="16" l="1"/>
  <c r="A2826" i="16"/>
  <c r="S2827" i="16" l="1"/>
  <c r="A2827" i="16"/>
  <c r="S2828" i="16" l="1"/>
  <c r="A2828" i="16"/>
  <c r="S2829" i="16" l="1"/>
  <c r="A2829" i="16"/>
  <c r="A2830" i="16" l="1"/>
  <c r="S2830" i="16"/>
  <c r="S2831" i="16" l="1"/>
  <c r="A2831" i="16"/>
  <c r="A2832" i="16" l="1"/>
  <c r="S2832" i="16"/>
  <c r="S2833" i="16" l="1"/>
  <c r="A2833" i="16"/>
  <c r="A2834" i="16" l="1"/>
  <c r="S2834" i="16"/>
  <c r="S2835" i="16" l="1"/>
  <c r="A2835" i="16"/>
  <c r="S2836" i="16" l="1"/>
  <c r="A2836" i="16"/>
  <c r="S2837" i="16" l="1"/>
  <c r="A2837" i="16"/>
  <c r="S2838" i="16" l="1"/>
  <c r="A2838" i="16"/>
  <c r="A2839" i="16" l="1"/>
  <c r="S2839" i="16"/>
  <c r="A2840" i="16" l="1"/>
  <c r="S2840" i="16"/>
  <c r="S2841" i="16" l="1"/>
  <c r="A2841" i="16"/>
  <c r="A2842" i="16" l="1"/>
  <c r="S2842" i="16"/>
  <c r="A2843" i="16" l="1"/>
  <c r="S2843" i="16"/>
  <c r="S2844" i="16" l="1"/>
  <c r="A2844" i="16"/>
  <c r="A2845" i="16" l="1"/>
  <c r="S2845" i="16"/>
  <c r="S2846" i="16" l="1"/>
  <c r="A2846" i="16"/>
  <c r="S2847" i="16" l="1"/>
  <c r="A2847" i="16"/>
  <c r="S2848" i="16" l="1"/>
  <c r="A2848" i="16"/>
  <c r="S2849" i="16" l="1"/>
  <c r="A2849" i="16"/>
  <c r="S2850" i="16" l="1"/>
  <c r="A2850" i="16"/>
  <c r="S2851" i="16" l="1"/>
  <c r="A2851" i="16"/>
  <c r="S2852" i="16" l="1"/>
  <c r="A2852" i="16"/>
  <c r="A2853" i="16" l="1"/>
  <c r="S2853" i="16"/>
  <c r="A2854" i="16" l="1"/>
  <c r="S2854" i="16"/>
  <c r="S2855" i="16" l="1"/>
  <c r="A2855" i="16"/>
  <c r="S2856" i="16" l="1"/>
  <c r="A2856" i="16"/>
  <c r="A2857" i="16" l="1"/>
  <c r="S2857" i="16"/>
  <c r="A2858" i="16" l="1"/>
  <c r="S2858" i="16"/>
  <c r="S2859" i="16" l="1"/>
  <c r="A2859" i="16"/>
  <c r="A2860" i="16" l="1"/>
  <c r="S2860" i="16"/>
  <c r="S2861" i="16" l="1"/>
  <c r="A2861" i="16"/>
  <c r="S2862" i="16" l="1"/>
  <c r="A2862" i="16"/>
  <c r="S2863" i="16" l="1"/>
  <c r="A2863" i="16"/>
  <c r="S2864" i="16" l="1"/>
  <c r="A2864" i="16"/>
  <c r="S2865" i="16" l="1"/>
  <c r="A2865" i="16"/>
  <c r="S2866" i="16" l="1"/>
  <c r="A2866" i="16"/>
  <c r="S2867" i="16" l="1"/>
  <c r="A2867" i="16"/>
  <c r="S2868" i="16" l="1"/>
  <c r="A2868" i="16"/>
  <c r="S2869" i="16" l="1"/>
  <c r="A2869" i="16"/>
  <c r="S2870" i="16" l="1"/>
  <c r="A2870" i="16"/>
  <c r="A2871" i="16" l="1"/>
  <c r="S2871" i="16"/>
  <c r="S2872" i="16" l="1"/>
  <c r="A2872" i="16"/>
  <c r="S2873" i="16" l="1"/>
  <c r="A2873" i="16"/>
  <c r="S2874" i="16" l="1"/>
  <c r="A2874" i="16"/>
  <c r="S2875" i="16" l="1"/>
  <c r="A2875" i="16"/>
  <c r="A2876" i="16" l="1"/>
  <c r="S2876" i="16"/>
  <c r="S2877" i="16" l="1"/>
  <c r="A2877" i="16"/>
  <c r="A2878" i="16" l="1"/>
  <c r="S2878" i="16"/>
  <c r="S2879" i="16" l="1"/>
  <c r="A2879" i="16"/>
  <c r="A2880" i="16" l="1"/>
  <c r="S2880" i="16"/>
  <c r="S2881" i="16" l="1"/>
  <c r="A2881" i="16"/>
  <c r="S2882" i="16" l="1"/>
  <c r="A2882" i="16"/>
  <c r="A2883" i="16" l="1"/>
  <c r="S2883" i="16"/>
  <c r="A2884" i="16" l="1"/>
  <c r="S2884" i="16"/>
  <c r="S2885" i="16" l="1"/>
  <c r="A2885" i="16"/>
  <c r="A2886" i="16" l="1"/>
  <c r="S2886" i="16"/>
  <c r="S2887" i="16" l="1"/>
  <c r="A2887" i="16"/>
  <c r="S2888" i="16" l="1"/>
  <c r="A2888" i="16"/>
  <c r="S2889" i="16" l="1"/>
  <c r="A2889" i="16"/>
  <c r="A2890" i="16" l="1"/>
  <c r="S2890" i="16"/>
  <c r="A2891" i="16" l="1"/>
  <c r="S2891" i="16"/>
  <c r="A2892" i="16" l="1"/>
  <c r="S2892" i="16"/>
  <c r="S2893" i="16" l="1"/>
  <c r="A2893" i="16"/>
  <c r="S2894" i="16" l="1"/>
  <c r="A2894" i="16"/>
  <c r="A2895" i="16" l="1"/>
  <c r="S2895" i="16"/>
  <c r="S2896" i="16" l="1"/>
  <c r="A2896" i="16"/>
  <c r="S2897" i="16" l="1"/>
  <c r="A2897" i="16"/>
  <c r="S2898" i="16" l="1"/>
  <c r="A2898" i="16"/>
  <c r="S2899" i="16" l="1"/>
  <c r="A2899" i="16"/>
  <c r="A2900" i="16" l="1"/>
  <c r="S2900" i="16"/>
  <c r="S2901" i="16" l="1"/>
  <c r="A2901" i="16"/>
  <c r="S2902" i="16" l="1"/>
  <c r="A2902" i="16"/>
  <c r="A2903" i="16" l="1"/>
  <c r="S2903" i="16"/>
  <c r="S2904" i="16" l="1"/>
  <c r="A2904" i="16"/>
  <c r="A2905" i="16" l="1"/>
  <c r="S2905" i="16"/>
  <c r="S2906" i="16" l="1"/>
  <c r="A2906" i="16"/>
  <c r="A2907" i="16" l="1"/>
  <c r="S2907" i="16"/>
  <c r="S2908" i="16" l="1"/>
  <c r="A2908" i="16"/>
  <c r="A2909" i="16" l="1"/>
  <c r="S2909" i="16"/>
  <c r="S2910" i="16" l="1"/>
  <c r="A2910" i="16"/>
  <c r="S2911" i="16" l="1"/>
  <c r="A2911" i="16"/>
  <c r="S2912" i="16" l="1"/>
  <c r="A2912" i="16"/>
  <c r="S2913" i="16" l="1"/>
  <c r="A2913" i="16"/>
  <c r="A2914" i="16" l="1"/>
  <c r="S2914" i="16"/>
  <c r="S2915" i="16" l="1"/>
  <c r="A2915" i="16"/>
  <c r="S2916" i="16" l="1"/>
  <c r="A2916" i="16"/>
  <c r="S2917" i="16" l="1"/>
  <c r="A2917" i="16"/>
  <c r="S2918" i="16" l="1"/>
  <c r="A2918" i="16"/>
  <c r="S2919" i="16" l="1"/>
  <c r="A2919" i="16"/>
  <c r="A2920" i="16" l="1"/>
  <c r="S2920" i="16"/>
  <c r="S2921" i="16" l="1"/>
  <c r="A2921" i="16"/>
  <c r="A2922" i="16" l="1"/>
  <c r="S2922" i="16"/>
  <c r="S2923" i="16" l="1"/>
  <c r="A2923" i="16"/>
  <c r="S2924" i="16" l="1"/>
  <c r="A2924" i="16"/>
  <c r="S2925" i="16" l="1"/>
  <c r="A2925" i="16"/>
  <c r="A2926" i="16" l="1"/>
  <c r="S2926" i="16"/>
  <c r="S2927" i="16" l="1"/>
  <c r="A2927" i="16"/>
  <c r="S2928" i="16" l="1"/>
  <c r="A2928" i="16"/>
  <c r="A2929" i="16" l="1"/>
  <c r="S2929" i="16"/>
  <c r="S2930" i="16" l="1"/>
  <c r="A2930" i="16"/>
  <c r="S2931" i="16" l="1"/>
  <c r="A2931" i="16"/>
  <c r="A2932" i="16" l="1"/>
  <c r="S2932" i="16"/>
  <c r="S2933" i="16" l="1"/>
  <c r="A2933" i="16"/>
  <c r="S2934" i="16" l="1"/>
  <c r="A2934" i="16"/>
  <c r="A2935" i="16" l="1"/>
  <c r="S2935" i="16"/>
  <c r="S2936" i="16" l="1"/>
  <c r="A2936" i="16"/>
  <c r="S2937" i="16" l="1"/>
  <c r="A2937" i="16"/>
  <c r="S2938" i="16" l="1"/>
  <c r="A2938" i="16"/>
  <c r="S2939" i="16" l="1"/>
  <c r="A2939" i="16"/>
  <c r="A2940" i="16" l="1"/>
  <c r="S2940" i="16"/>
  <c r="S2941" i="16" l="1"/>
  <c r="A2941" i="16"/>
  <c r="A2942" i="16" l="1"/>
  <c r="S2942" i="16"/>
  <c r="S2943" i="16" l="1"/>
  <c r="A2943" i="16"/>
  <c r="A2944" i="16" l="1"/>
  <c r="S2944" i="16"/>
  <c r="S2945" i="16" l="1"/>
  <c r="A2945" i="16"/>
  <c r="S2946" i="16" l="1"/>
  <c r="A2946" i="16"/>
  <c r="S2947" i="16" l="1"/>
  <c r="A2947" i="16"/>
  <c r="S2948" i="16" l="1"/>
  <c r="A2948" i="16"/>
  <c r="S2949" i="16" l="1"/>
  <c r="A2949" i="16"/>
  <c r="S2950" i="16" l="1"/>
  <c r="A2950" i="16"/>
  <c r="S2951" i="16" l="1"/>
  <c r="A2951" i="16"/>
  <c r="S2952" i="16" l="1"/>
  <c r="A2952" i="16"/>
  <c r="A2953" i="16" l="1"/>
  <c r="S2953" i="16"/>
  <c r="S2954" i="16" l="1"/>
  <c r="A2954" i="16"/>
  <c r="S2955" i="16" l="1"/>
  <c r="A2955" i="16"/>
  <c r="A2956" i="16" l="1"/>
  <c r="S2956" i="16"/>
  <c r="S2957" i="16" l="1"/>
  <c r="A2957" i="16"/>
  <c r="S2958" i="16" l="1"/>
  <c r="A2958" i="16"/>
  <c r="A2959" i="16" l="1"/>
  <c r="S2959" i="16"/>
  <c r="A2960" i="16" l="1"/>
  <c r="S2960" i="16"/>
  <c r="S2961" i="16" l="1"/>
  <c r="A2961" i="16"/>
  <c r="S2962" i="16" l="1"/>
  <c r="A2962" i="16"/>
  <c r="S2963" i="16" l="1"/>
  <c r="A2963" i="16"/>
  <c r="S2964" i="16" l="1"/>
  <c r="A2964" i="16"/>
  <c r="S2965" i="16" l="1"/>
  <c r="A2965" i="16"/>
  <c r="A2966" i="16" l="1"/>
  <c r="S2966" i="16"/>
  <c r="S2967" i="16" l="1"/>
  <c r="A2967" i="16"/>
  <c r="S2968" i="16" l="1"/>
  <c r="A2968" i="16"/>
  <c r="S2969" i="16" l="1"/>
  <c r="A2969" i="16"/>
  <c r="S2970" i="16" l="1"/>
  <c r="A2970" i="16"/>
  <c r="S2971" i="16" l="1"/>
  <c r="A2971" i="16"/>
  <c r="S2972" i="16" l="1"/>
  <c r="A2972" i="16"/>
  <c r="S2973" i="16" l="1"/>
  <c r="A2973" i="16"/>
  <c r="S2974" i="16" l="1"/>
  <c r="A2974" i="16"/>
  <c r="S2975" i="16" l="1"/>
  <c r="A2975" i="16"/>
  <c r="A2976" i="16" l="1"/>
  <c r="S2976" i="16"/>
  <c r="S2977" i="16" l="1"/>
  <c r="A2977" i="16"/>
  <c r="S2978" i="16" l="1"/>
  <c r="A2978" i="16"/>
  <c r="S2979" i="16" l="1"/>
  <c r="A2979" i="16"/>
  <c r="S2980" i="16" l="1"/>
  <c r="A2980" i="16"/>
  <c r="S2981" i="16" l="1"/>
  <c r="A2981" i="16"/>
  <c r="S2982" i="16" l="1"/>
  <c r="A2982" i="16"/>
  <c r="S2983" i="16" l="1"/>
  <c r="A2983" i="16"/>
  <c r="S2984" i="16" l="1"/>
  <c r="A2984" i="16"/>
  <c r="S2985" i="16" l="1"/>
  <c r="A2985" i="16"/>
  <c r="S2986" i="16" l="1"/>
  <c r="A2986" i="16"/>
  <c r="A2987" i="16" l="1"/>
  <c r="S2987" i="16"/>
  <c r="S2988" i="16" l="1"/>
  <c r="A2988" i="16"/>
  <c r="A2989" i="16" l="1"/>
  <c r="S2989" i="16"/>
  <c r="S2990" i="16" l="1"/>
  <c r="A2990" i="16"/>
  <c r="S2991" i="16" l="1"/>
  <c r="A2991" i="16"/>
  <c r="S2992" i="16" l="1"/>
  <c r="A2992" i="16"/>
  <c r="S2993" i="16" l="1"/>
  <c r="A2993" i="16"/>
  <c r="S2994" i="16" l="1"/>
  <c r="A2994" i="16"/>
  <c r="S2995" i="16" l="1"/>
  <c r="A2995" i="16"/>
  <c r="S2996" i="16" l="1"/>
  <c r="A2996" i="16"/>
  <c r="S2997" i="16" l="1"/>
  <c r="A2997" i="16"/>
  <c r="S2998" i="16" l="1"/>
  <c r="A2998" i="16"/>
  <c r="A2999" i="16" l="1"/>
  <c r="S2999" i="16"/>
  <c r="S3000" i="16" l="1"/>
  <c r="A3000" i="16"/>
  <c r="S3001" i="16" l="1"/>
  <c r="A3001" i="16"/>
  <c r="S3002" i="16" l="1"/>
  <c r="A3002" i="16"/>
  <c r="S3003" i="16" l="1"/>
  <c r="A3003" i="16"/>
  <c r="S3004" i="16" l="1"/>
  <c r="A3004" i="16"/>
  <c r="S3005" i="16" l="1"/>
  <c r="A3005" i="16"/>
  <c r="S3006" i="16" l="1"/>
  <c r="A3006" i="16"/>
  <c r="A3007" i="16" l="1"/>
  <c r="S3007" i="16"/>
  <c r="S3008" i="16" l="1"/>
  <c r="A3008" i="16"/>
  <c r="S3009" i="16" l="1"/>
  <c r="A3009" i="16"/>
  <c r="S3010" i="16" l="1"/>
  <c r="A3010" i="16"/>
  <c r="A3011" i="16" l="1"/>
  <c r="S3011" i="16"/>
  <c r="S3012" i="16" l="1"/>
  <c r="A3012" i="16"/>
  <c r="A3013" i="16" l="1"/>
  <c r="S3013" i="16"/>
  <c r="S3014" i="16" l="1"/>
  <c r="A3014" i="16"/>
  <c r="S3015" i="16" l="1"/>
  <c r="A3015" i="16"/>
  <c r="S3016" i="16" l="1"/>
  <c r="A3016" i="16"/>
  <c r="S3017" i="16" l="1"/>
  <c r="A3017" i="16"/>
  <c r="S3018" i="16" l="1"/>
  <c r="A3018" i="16"/>
  <c r="A3019" i="16" l="1"/>
  <c r="S3019" i="16"/>
  <c r="S3020" i="16" l="1"/>
  <c r="A3020" i="16"/>
  <c r="S3021" i="16" l="1"/>
  <c r="A3021" i="16"/>
  <c r="S3022" i="16" l="1"/>
  <c r="A3022" i="16"/>
  <c r="S3023" i="16" l="1"/>
  <c r="A3023" i="16"/>
  <c r="S3024" i="16" l="1"/>
  <c r="A3024" i="16"/>
  <c r="S3025" i="16" l="1"/>
  <c r="A3025" i="16"/>
  <c r="S3026" i="16" l="1"/>
  <c r="A3026" i="16"/>
  <c r="S3027" i="16" l="1"/>
  <c r="A3027" i="16"/>
  <c r="S3028" i="16" l="1"/>
  <c r="A3028" i="16"/>
  <c r="S3029" i="16" l="1"/>
  <c r="A3029" i="16"/>
  <c r="A3030" i="16" l="1"/>
  <c r="S3030" i="16"/>
  <c r="S3031" i="16" l="1"/>
  <c r="A3031" i="16"/>
  <c r="S3032" i="16" l="1"/>
  <c r="A3032" i="16"/>
  <c r="S3033" i="16" l="1"/>
  <c r="A3033" i="16"/>
  <c r="A3034" i="16" l="1"/>
  <c r="S3034" i="16"/>
  <c r="A3035" i="16" l="1"/>
  <c r="S3035" i="16"/>
  <c r="S3036" i="16" l="1"/>
  <c r="A3036" i="16"/>
  <c r="S3037" i="16" l="1"/>
  <c r="A3037" i="16"/>
  <c r="S3038" i="16" l="1"/>
  <c r="A3038" i="16"/>
  <c r="A3039" i="16" l="1"/>
  <c r="S3039" i="16"/>
  <c r="A3040" i="16" l="1"/>
  <c r="S3040" i="16"/>
  <c r="S3041" i="16" l="1"/>
  <c r="A3041" i="16"/>
  <c r="S3042" i="16" l="1"/>
  <c r="A3042" i="16"/>
  <c r="A3043" i="16" l="1"/>
  <c r="S3043" i="16"/>
  <c r="S3044" i="16" l="1"/>
  <c r="A3044" i="16"/>
  <c r="S3045" i="16" l="1"/>
  <c r="A3045" i="16"/>
  <c r="S3046" i="16" l="1"/>
  <c r="A3046" i="16"/>
  <c r="S3047" i="16" l="1"/>
  <c r="A3047" i="16"/>
  <c r="A3048" i="16" l="1"/>
  <c r="S3048" i="16"/>
  <c r="S3049" i="16" l="1"/>
  <c r="A3049" i="16"/>
  <c r="S3050" i="16" l="1"/>
  <c r="A3050" i="16"/>
  <c r="S3051" i="16" l="1"/>
  <c r="A3051" i="16"/>
  <c r="S3052" i="16" l="1"/>
  <c r="A3052" i="16"/>
  <c r="S3053" i="16" l="1"/>
  <c r="A3053" i="16"/>
  <c r="S3054" i="16" l="1"/>
  <c r="A3054" i="16"/>
  <c r="S3055" i="16" l="1"/>
  <c r="A3055" i="16"/>
  <c r="S3056" i="16" l="1"/>
  <c r="A3056" i="16"/>
  <c r="S3057" i="16" l="1"/>
  <c r="A3057" i="16"/>
  <c r="S3058" i="16" l="1"/>
  <c r="A3058" i="16"/>
  <c r="S3059" i="16" l="1"/>
  <c r="A3059" i="16"/>
  <c r="A3060" i="16" l="1"/>
  <c r="S3060" i="16"/>
  <c r="S3061" i="16" l="1"/>
  <c r="A3061" i="16"/>
  <c r="S3062" i="16" l="1"/>
  <c r="A3062" i="16"/>
  <c r="S3063" i="16" l="1"/>
  <c r="A3063" i="16"/>
  <c r="S3064" i="16" l="1"/>
  <c r="A3064" i="16"/>
  <c r="S3065" i="16" l="1"/>
  <c r="A3065" i="16"/>
  <c r="S3066" i="16" l="1"/>
  <c r="A3066" i="16"/>
  <c r="S3067" i="16" l="1"/>
  <c r="A3067" i="16"/>
  <c r="A3068" i="16" l="1"/>
  <c r="S3068" i="16"/>
  <c r="S3069" i="16" l="1"/>
  <c r="A3069" i="16"/>
  <c r="A3070" i="16" l="1"/>
  <c r="S3070" i="16"/>
  <c r="S3071" i="16" l="1"/>
  <c r="A3071" i="16"/>
  <c r="S3072" i="16" l="1"/>
  <c r="A3072" i="16"/>
  <c r="S3073" i="16" l="1"/>
  <c r="A3073" i="16"/>
  <c r="S3074" i="16" l="1"/>
  <c r="A3074" i="16"/>
  <c r="S3075" i="16" l="1"/>
  <c r="A3075" i="16"/>
  <c r="S3076" i="16" l="1"/>
  <c r="A3076" i="16"/>
  <c r="S3077" i="16" l="1"/>
  <c r="A3077" i="16"/>
  <c r="S3078" i="16" l="1"/>
  <c r="A3078" i="16"/>
  <c r="S3079" i="16" l="1"/>
  <c r="A3079" i="16"/>
  <c r="S3080" i="16" l="1"/>
  <c r="A3080" i="16"/>
  <c r="A3081" i="16" l="1"/>
  <c r="S3081" i="16"/>
  <c r="S3082" i="16" l="1"/>
  <c r="A3082" i="16"/>
  <c r="S3083" i="16" l="1"/>
  <c r="A3083" i="16"/>
  <c r="S3084" i="16" l="1"/>
  <c r="A3084" i="16"/>
  <c r="S3085" i="16" l="1"/>
  <c r="A3085" i="16"/>
  <c r="A3086" i="16" l="1"/>
  <c r="S3086" i="16"/>
  <c r="S3087" i="16" l="1"/>
  <c r="A3087" i="16"/>
  <c r="S3088" i="16" l="1"/>
  <c r="A3088" i="16"/>
  <c r="A3089" i="16" l="1"/>
  <c r="S3089" i="16"/>
  <c r="S3090" i="16" l="1"/>
  <c r="A3090" i="16"/>
  <c r="S3091" i="16" l="1"/>
  <c r="A3091" i="16"/>
  <c r="S3092" i="16" l="1"/>
  <c r="A3092" i="16"/>
  <c r="S3093" i="16" l="1"/>
  <c r="A3093" i="16"/>
  <c r="S3094" i="16" l="1"/>
  <c r="A3094" i="16"/>
  <c r="S3095" i="16" l="1"/>
  <c r="A3095" i="16"/>
  <c r="S3096" i="16" l="1"/>
  <c r="A3096" i="16"/>
  <c r="S3097" i="16" l="1"/>
  <c r="A3097" i="16"/>
  <c r="A3098" i="16" l="1"/>
  <c r="S3098" i="16"/>
  <c r="S3099" i="16" l="1"/>
  <c r="A3099" i="16"/>
  <c r="S3100" i="16" l="1"/>
  <c r="A3100" i="16"/>
  <c r="S3101" i="16" l="1"/>
  <c r="A3101" i="16"/>
  <c r="S3102" i="16" l="1"/>
  <c r="A3102" i="16"/>
  <c r="S3103" i="16" l="1"/>
  <c r="A3103" i="16"/>
  <c r="S3104" i="16" l="1"/>
  <c r="A3104" i="16"/>
  <c r="S3105" i="16" l="1"/>
  <c r="A3105" i="16"/>
  <c r="A3106" i="16" l="1"/>
  <c r="S3106" i="16"/>
  <c r="A3107" i="16" l="1"/>
  <c r="S3107" i="16"/>
  <c r="S3108" i="16" l="1"/>
  <c r="A3108" i="16"/>
  <c r="S3109" i="16" l="1"/>
  <c r="A3109" i="16"/>
  <c r="A3110" i="16" l="1"/>
  <c r="S3110" i="16"/>
  <c r="S3111" i="16" l="1"/>
  <c r="A3111" i="16"/>
  <c r="S3112" i="16" l="1"/>
  <c r="A3112" i="16"/>
  <c r="S3113" i="16" l="1"/>
  <c r="A3113" i="16"/>
  <c r="S3114" i="16" l="1"/>
  <c r="A3114" i="16"/>
  <c r="S3115" i="16" l="1"/>
  <c r="A3115" i="16"/>
  <c r="A3116" i="16" l="1"/>
  <c r="S3116" i="16"/>
  <c r="S3117" i="16" l="1"/>
  <c r="A3117" i="16"/>
  <c r="S3118" i="16" l="1"/>
  <c r="A3118" i="16"/>
  <c r="A3119" i="16" l="1"/>
  <c r="S3119" i="16"/>
  <c r="S3120" i="16" l="1"/>
  <c r="A3120" i="16"/>
  <c r="S3121" i="16" l="1"/>
  <c r="A3121" i="16"/>
  <c r="S3122" i="16" l="1"/>
  <c r="A3122" i="16"/>
  <c r="S3123" i="16" l="1"/>
  <c r="A3123" i="16"/>
  <c r="S3124" i="16" l="1"/>
  <c r="A3124" i="16"/>
  <c r="S3125" i="16" l="1"/>
  <c r="A3125" i="16"/>
  <c r="S3126" i="16" l="1"/>
  <c r="A3126" i="16"/>
  <c r="S3127" i="16" l="1"/>
  <c r="A3127" i="16"/>
  <c r="S3128" i="16" l="1"/>
  <c r="A3128" i="16"/>
  <c r="S3129" i="16" l="1"/>
  <c r="A3129" i="16"/>
  <c r="S3130" i="16" l="1"/>
  <c r="A3130" i="16"/>
  <c r="S3131" i="16" l="1"/>
  <c r="A3131" i="16"/>
  <c r="S3132" i="16" l="1"/>
  <c r="A3132" i="16"/>
  <c r="S3133" i="16" l="1"/>
  <c r="A3133" i="16"/>
  <c r="S3134" i="16" l="1"/>
  <c r="A3134" i="16"/>
  <c r="S3135" i="16" l="1"/>
  <c r="A3135" i="16"/>
  <c r="S3136" i="16" l="1"/>
  <c r="A3136" i="16"/>
  <c r="A3137" i="16" l="1"/>
  <c r="S3137" i="16"/>
  <c r="S3138" i="16" l="1"/>
  <c r="A3138" i="16"/>
  <c r="S3139" i="16" l="1"/>
  <c r="A3139" i="16"/>
  <c r="S3140" i="16" l="1"/>
  <c r="A3140" i="16"/>
  <c r="S3141" i="16" l="1"/>
  <c r="A3141" i="16"/>
  <c r="S3142" i="16" l="1"/>
  <c r="A3142" i="16"/>
  <c r="S3143" i="16" l="1"/>
  <c r="A3143" i="16"/>
  <c r="S3144" i="16" l="1"/>
  <c r="A3144" i="16"/>
  <c r="S3145" i="16" l="1"/>
  <c r="A3145" i="16"/>
  <c r="A3146" i="16" l="1"/>
  <c r="S3146" i="16"/>
  <c r="A3147" i="16" l="1"/>
  <c r="S3147" i="16"/>
  <c r="S3148" i="16" l="1"/>
  <c r="A3148" i="16"/>
  <c r="S3149" i="16" l="1"/>
  <c r="A3149" i="16"/>
  <c r="S3150" i="16" l="1"/>
  <c r="A3150" i="16"/>
  <c r="S3151" i="16" l="1"/>
  <c r="A3151" i="16"/>
  <c r="S3152" i="16" l="1"/>
  <c r="A3152" i="16"/>
  <c r="A3153" i="16" l="1"/>
  <c r="S3153" i="16"/>
  <c r="S3154" i="16" l="1"/>
  <c r="A3154" i="16"/>
  <c r="S3155" i="16" l="1"/>
  <c r="A3155" i="16"/>
  <c r="A3156" i="16" l="1"/>
  <c r="S3156" i="16"/>
  <c r="S3157" i="16" l="1"/>
  <c r="A3157" i="16"/>
  <c r="A3158" i="16" l="1"/>
  <c r="S3158" i="16"/>
  <c r="S3159" i="16" l="1"/>
  <c r="A3159" i="16"/>
  <c r="S3160" i="16" l="1"/>
  <c r="A3160" i="16"/>
  <c r="S3161" i="16" l="1"/>
  <c r="A3161" i="16"/>
  <c r="S3162" i="16" l="1"/>
  <c r="A3162" i="16"/>
  <c r="S3163" i="16" l="1"/>
  <c r="A3163" i="16"/>
  <c r="S3164" i="16" l="1"/>
  <c r="A3164" i="16"/>
  <c r="S3165" i="16" l="1"/>
  <c r="A3165" i="16"/>
  <c r="S3166" i="16" l="1"/>
  <c r="A3166" i="16"/>
  <c r="A3167" i="16" l="1"/>
  <c r="S3167" i="16"/>
  <c r="S3168" i="16" l="1"/>
  <c r="A3168" i="16"/>
  <c r="A3169" i="16" l="1"/>
  <c r="S3169" i="16"/>
  <c r="S3170" i="16" l="1"/>
  <c r="A3170" i="16"/>
  <c r="S3171" i="16" l="1"/>
  <c r="A3171" i="16"/>
  <c r="A3172" i="16" l="1"/>
  <c r="S3172" i="16"/>
  <c r="S3173" i="16" l="1"/>
  <c r="A3173" i="16"/>
  <c r="S3174" i="16" l="1"/>
  <c r="A3174" i="16"/>
  <c r="S3175" i="16" l="1"/>
  <c r="A3175" i="16"/>
  <c r="S3176" i="16" l="1"/>
  <c r="A3176" i="16"/>
  <c r="S3177" i="16" l="1"/>
  <c r="A3177" i="16"/>
  <c r="A3178" i="16" l="1"/>
  <c r="S3178" i="16"/>
  <c r="S3179" i="16" l="1"/>
  <c r="A3179" i="16"/>
  <c r="A3180" i="16" l="1"/>
  <c r="S3180" i="16"/>
  <c r="S3181" i="16" l="1"/>
  <c r="A3181" i="16"/>
  <c r="S3182" i="16" l="1"/>
  <c r="A3182" i="16"/>
  <c r="A3183" i="16" l="1"/>
  <c r="S3183" i="16"/>
  <c r="S3184" i="16" l="1"/>
  <c r="A3184" i="16"/>
  <c r="S3185" i="16" l="1"/>
  <c r="A3185" i="16"/>
  <c r="A3186" i="16" l="1"/>
  <c r="S3186" i="16"/>
  <c r="S3187" i="16" l="1"/>
  <c r="A3187" i="16"/>
  <c r="A3188" i="16" l="1"/>
  <c r="S3188" i="16"/>
  <c r="S3189" i="16" l="1"/>
  <c r="A3189" i="16"/>
  <c r="A3190" i="16" l="1"/>
  <c r="S3190" i="16"/>
  <c r="S3191" i="16" l="1"/>
  <c r="A3191" i="16"/>
  <c r="A3192" i="16" l="1"/>
  <c r="S3192" i="16"/>
  <c r="S3193" i="16" l="1"/>
  <c r="A3193" i="16"/>
  <c r="S3194" i="16" l="1"/>
  <c r="A3194" i="16"/>
  <c r="S3195" i="16" l="1"/>
  <c r="A3195" i="16"/>
  <c r="S3196" i="16" l="1"/>
  <c r="A3196" i="16"/>
  <c r="S3197" i="16" l="1"/>
  <c r="A3197" i="16"/>
  <c r="A3198" i="16" l="1"/>
  <c r="S3198" i="16"/>
  <c r="S3199" i="16" l="1"/>
  <c r="A3199" i="16"/>
  <c r="S3200" i="16" l="1"/>
  <c r="A3200" i="16"/>
  <c r="A3201" i="16" l="1"/>
  <c r="S3201" i="16"/>
  <c r="S3202" i="16" l="1"/>
  <c r="A3202" i="16"/>
  <c r="S3203" i="16" l="1"/>
  <c r="A3203" i="16"/>
  <c r="S3204" i="16" l="1"/>
  <c r="A3204" i="16"/>
  <c r="S3205" i="16" l="1"/>
  <c r="A3205" i="16"/>
  <c r="S3206" i="16" l="1"/>
  <c r="A3206" i="16"/>
  <c r="A3207" i="16" l="1"/>
  <c r="S3207" i="16"/>
  <c r="S3208" i="16" l="1"/>
  <c r="A3208" i="16"/>
  <c r="S3209" i="16" l="1"/>
  <c r="A3209" i="16"/>
  <c r="S3210" i="16" l="1"/>
  <c r="A3210" i="16"/>
  <c r="S3211" i="16" l="1"/>
  <c r="A3211" i="16"/>
  <c r="S3212" i="16" l="1"/>
  <c r="A3212" i="16"/>
  <c r="S3213" i="16" l="1"/>
  <c r="A3213" i="16"/>
  <c r="A3214" i="16" l="1"/>
  <c r="S3214" i="16"/>
  <c r="A3215" i="16" l="1"/>
  <c r="S3215" i="16"/>
  <c r="A3216" i="16" l="1"/>
  <c r="S3216" i="16"/>
  <c r="S3217" i="16" l="1"/>
  <c r="A3217" i="16"/>
  <c r="A3218" i="16" l="1"/>
  <c r="S3218" i="16"/>
  <c r="S3219" i="16" l="1"/>
  <c r="A3219" i="16"/>
  <c r="S3220" i="16" l="1"/>
  <c r="A3220" i="16"/>
  <c r="S3221" i="16" l="1"/>
  <c r="A3221" i="16"/>
  <c r="S3222" i="16" l="1"/>
  <c r="A3222" i="16"/>
  <c r="S3223" i="16" l="1"/>
  <c r="A3223" i="16"/>
  <c r="S3224" i="16" l="1"/>
  <c r="A3224" i="16"/>
  <c r="S3225" i="16" l="1"/>
  <c r="A3225" i="16"/>
  <c r="S3226" i="16" l="1"/>
  <c r="A3226" i="16"/>
  <c r="S3227" i="16" l="1"/>
  <c r="A3227" i="16"/>
  <c r="S3228" i="16" l="1"/>
  <c r="A3228" i="16"/>
  <c r="S3229" i="16" l="1"/>
  <c r="A3229" i="16"/>
  <c r="S3230" i="16" l="1"/>
  <c r="A3230" i="16"/>
  <c r="S3231" i="16" l="1"/>
  <c r="A3231" i="16"/>
  <c r="A3232" i="16" l="1"/>
  <c r="S3232" i="16"/>
  <c r="S3233" i="16" l="1"/>
  <c r="A3233" i="16"/>
  <c r="S3234" i="16" l="1"/>
  <c r="A3234" i="16"/>
  <c r="S3235" i="16" l="1"/>
  <c r="A3235" i="16"/>
  <c r="A3236" i="16" l="1"/>
  <c r="S3236" i="16"/>
  <c r="A3237" i="16" l="1"/>
  <c r="S3237" i="16"/>
  <c r="S3238" i="16" l="1"/>
  <c r="A3238" i="16"/>
  <c r="S3239" i="16" l="1"/>
  <c r="A3239" i="16"/>
  <c r="S3240" i="16" l="1"/>
  <c r="A3240" i="16"/>
  <c r="A3241" i="16" l="1"/>
  <c r="S3241" i="16"/>
  <c r="S3242" i="16" l="1"/>
  <c r="A3242" i="16"/>
  <c r="S3243" i="16" l="1"/>
  <c r="A3243" i="16"/>
  <c r="S3244" i="16" l="1"/>
  <c r="A3244" i="16"/>
  <c r="A3245" i="16" l="1"/>
  <c r="S3245" i="16"/>
  <c r="S3246" i="16" l="1"/>
  <c r="A3246" i="16"/>
  <c r="S3247" i="16" l="1"/>
  <c r="A3247" i="16"/>
  <c r="S3248" i="16" l="1"/>
  <c r="A3248" i="16"/>
  <c r="S3249" i="16" l="1"/>
  <c r="A3249" i="16"/>
  <c r="S3250" i="16" l="1"/>
  <c r="A3250" i="16"/>
  <c r="S3251" i="16" l="1"/>
  <c r="A3251" i="16"/>
  <c r="A3252" i="16" l="1"/>
  <c r="S3252" i="16"/>
  <c r="S3253" i="16" l="1"/>
  <c r="A3253" i="16"/>
  <c r="S3254" i="16" l="1"/>
  <c r="A3254" i="16"/>
  <c r="S3255" i="16" l="1"/>
  <c r="A3255" i="16"/>
  <c r="A3256" i="16" l="1"/>
  <c r="S3256" i="16"/>
  <c r="S3257" i="16" l="1"/>
  <c r="A3257" i="16"/>
  <c r="S3258" i="16" l="1"/>
  <c r="A3258" i="16"/>
  <c r="S3259" i="16" l="1"/>
  <c r="A3259" i="16"/>
  <c r="A3260" i="16" l="1"/>
  <c r="S3260" i="16"/>
  <c r="S3261" i="16" l="1"/>
  <c r="A3261" i="16"/>
  <c r="S3262" i="16" l="1"/>
  <c r="A3262" i="16"/>
  <c r="S3263" i="16" l="1"/>
  <c r="A3263" i="16"/>
  <c r="S3264" i="16" l="1"/>
  <c r="A3264" i="16"/>
  <c r="S3265" i="16" l="1"/>
  <c r="A3265" i="16"/>
  <c r="S3266" i="16" l="1"/>
  <c r="A3266" i="16"/>
  <c r="S3267" i="16" l="1"/>
  <c r="A3267" i="16"/>
  <c r="S3268" i="16" l="1"/>
  <c r="A3268" i="16"/>
  <c r="S3269" i="16" l="1"/>
  <c r="A3269" i="16"/>
  <c r="S3270" i="16" l="1"/>
  <c r="A3270" i="16"/>
  <c r="A3271" i="16" l="1"/>
  <c r="S3271" i="16"/>
  <c r="S3272" i="16" l="1"/>
  <c r="A3272" i="16"/>
  <c r="S3273" i="16" l="1"/>
  <c r="A3273" i="16"/>
  <c r="S3274" i="16" l="1"/>
  <c r="A3274" i="16"/>
  <c r="A3275" i="16" l="1"/>
  <c r="S3275" i="16"/>
  <c r="S3276" i="16" l="1"/>
  <c r="A3276" i="16"/>
  <c r="S3277" i="16" l="1"/>
  <c r="A3277" i="16"/>
  <c r="S3278" i="16" l="1"/>
  <c r="A3278" i="16"/>
  <c r="A3279" i="16" l="1"/>
  <c r="S3279" i="16"/>
  <c r="S3280" i="16" l="1"/>
  <c r="A3280" i="16"/>
  <c r="S3281" i="16" l="1"/>
  <c r="A3281" i="16"/>
  <c r="S3282" i="16" l="1"/>
  <c r="A3282" i="16"/>
  <c r="S3283" i="16" l="1"/>
  <c r="A3283" i="16"/>
  <c r="A3284" i="16" l="1"/>
  <c r="S3284" i="16"/>
  <c r="S3285" i="16" l="1"/>
  <c r="A3285" i="16"/>
  <c r="A3286" i="16" l="1"/>
  <c r="S3286" i="16"/>
  <c r="S3287" i="16" l="1"/>
  <c r="A3287" i="16"/>
  <c r="A3288" i="16" l="1"/>
  <c r="S3288" i="16"/>
  <c r="S3289" i="16" l="1"/>
  <c r="A3289" i="16"/>
  <c r="S3290" i="16" l="1"/>
  <c r="A3290" i="16"/>
  <c r="S3291" i="16" l="1"/>
  <c r="A3291" i="16"/>
  <c r="S3292" i="16" l="1"/>
  <c r="A3292" i="16"/>
  <c r="S3293" i="16" l="1"/>
  <c r="A3293" i="16"/>
  <c r="S3294" i="16" l="1"/>
  <c r="A3294" i="16"/>
  <c r="S3295" i="16" l="1"/>
  <c r="A3295" i="16"/>
  <c r="S3296" i="16" l="1"/>
  <c r="A3296" i="16"/>
  <c r="S3297" i="16" l="1"/>
  <c r="A3297" i="16"/>
  <c r="S3298" i="16" l="1"/>
  <c r="A3298" i="16"/>
  <c r="S3299" i="16" l="1"/>
  <c r="A3299" i="16"/>
  <c r="S3300" i="16" l="1"/>
  <c r="A3300" i="16"/>
  <c r="S3301" i="16" l="1"/>
  <c r="A3301" i="16"/>
  <c r="S3302" i="16" l="1"/>
  <c r="A3302" i="16"/>
  <c r="S3303" i="16" l="1"/>
  <c r="A3303" i="16"/>
  <c r="S3304" i="16" l="1"/>
  <c r="A3304" i="16"/>
  <c r="S3305" i="16" l="1"/>
  <c r="A3305" i="16"/>
  <c r="S3306" i="16" l="1"/>
  <c r="A3306" i="16"/>
  <c r="S3307" i="16" l="1"/>
  <c r="A3307" i="16"/>
  <c r="S3308" i="16" l="1"/>
  <c r="A3308" i="16"/>
  <c r="S3309" i="16" l="1"/>
  <c r="A3309" i="16"/>
  <c r="A3310" i="16" l="1"/>
  <c r="S3310" i="16"/>
  <c r="S3311" i="16" l="1"/>
  <c r="A3311" i="16"/>
  <c r="S3312" i="16" l="1"/>
  <c r="A3312" i="16"/>
  <c r="S3313" i="16" l="1"/>
  <c r="A3313" i="16"/>
  <c r="S3314" i="16" l="1"/>
  <c r="A3314" i="16"/>
  <c r="S3315" i="16" l="1"/>
  <c r="A3315" i="16"/>
  <c r="S3316" i="16" l="1"/>
  <c r="A3316" i="16"/>
  <c r="S3317" i="16" l="1"/>
  <c r="A3317" i="16"/>
  <c r="S3318" i="16" l="1"/>
  <c r="A3318" i="16"/>
  <c r="S3319" i="16" l="1"/>
  <c r="A3319" i="16"/>
  <c r="S3320" i="16" l="1"/>
  <c r="A3320" i="16"/>
  <c r="S3321" i="16" l="1"/>
  <c r="A3321" i="16"/>
  <c r="A3322" i="16" l="1"/>
  <c r="S3322" i="16"/>
  <c r="S3323" i="16" l="1"/>
  <c r="A3323" i="16"/>
  <c r="S3324" i="16" l="1"/>
  <c r="A3324" i="16"/>
  <c r="S3325" i="16" l="1"/>
  <c r="A3325" i="16"/>
  <c r="A3326" i="16" l="1"/>
  <c r="S3326" i="16"/>
  <c r="S3327" i="16" l="1"/>
  <c r="A3327" i="16"/>
  <c r="S3328" i="16" l="1"/>
  <c r="A3328" i="16"/>
  <c r="S3329" i="16" l="1"/>
  <c r="A3329" i="16"/>
  <c r="S3330" i="16" l="1"/>
  <c r="A3330" i="16"/>
  <c r="A3331" i="16" l="1"/>
  <c r="S3331" i="16"/>
  <c r="S3332" i="16" l="1"/>
  <c r="A3332" i="16"/>
  <c r="S3333" i="16" l="1"/>
  <c r="A3333" i="16"/>
  <c r="A3334" i="16" l="1"/>
  <c r="S3334" i="16"/>
  <c r="A3335" i="16" l="1"/>
  <c r="S3335" i="16"/>
  <c r="S3336" i="16" l="1"/>
  <c r="A3336" i="16"/>
  <c r="S3337" i="16" l="1"/>
  <c r="A3337" i="16"/>
  <c r="S3338" i="16" l="1"/>
  <c r="A3338" i="16"/>
  <c r="S3339" i="16" l="1"/>
  <c r="A3339" i="16"/>
  <c r="A3340" i="16" l="1"/>
  <c r="S3340" i="16"/>
  <c r="S3341" i="16" l="1"/>
  <c r="A3341" i="16"/>
  <c r="A3342" i="16" l="1"/>
  <c r="S3342" i="16"/>
  <c r="A3343" i="16" l="1"/>
  <c r="S3343" i="16"/>
  <c r="S3344" i="16" l="1"/>
  <c r="A3344" i="16"/>
  <c r="A3345" i="16" l="1"/>
  <c r="S3345" i="16"/>
  <c r="S3346" i="16" l="1"/>
  <c r="A3346" i="16"/>
  <c r="S3347" i="16" l="1"/>
  <c r="A3347" i="16"/>
  <c r="S3348" i="16" l="1"/>
  <c r="A3348" i="16"/>
  <c r="S3349" i="16" l="1"/>
  <c r="A3349" i="16"/>
  <c r="S3350" i="16" l="1"/>
  <c r="A3350" i="16"/>
  <c r="S3351" i="16" l="1"/>
  <c r="A3351" i="16"/>
  <c r="A3352" i="16" l="1"/>
  <c r="S3352" i="16"/>
  <c r="S3353" i="16" l="1"/>
  <c r="A3353" i="16"/>
  <c r="A3354" i="16" l="1"/>
  <c r="S3354" i="16"/>
  <c r="S3355" i="16" l="1"/>
  <c r="A3355" i="16"/>
  <c r="S3356" i="16" l="1"/>
  <c r="A3356" i="16"/>
  <c r="S3357" i="16" l="1"/>
  <c r="A3357" i="16"/>
  <c r="A3358" i="16" l="1"/>
  <c r="S3358" i="16"/>
  <c r="S3359" i="16" l="1"/>
  <c r="A3359" i="16"/>
  <c r="S3360" i="16" l="1"/>
  <c r="A3360" i="16"/>
  <c r="A3361" i="16" l="1"/>
  <c r="S3361" i="16"/>
  <c r="S3362" i="16" l="1"/>
  <c r="A3362" i="16"/>
  <c r="S3363" i="16" l="1"/>
  <c r="A3363" i="16"/>
  <c r="S3364" i="16" l="1"/>
  <c r="A3364" i="16"/>
  <c r="S3365" i="16" l="1"/>
  <c r="A3365" i="16"/>
  <c r="S3366" i="16" l="1"/>
  <c r="A3366" i="16"/>
  <c r="S3367" i="16" l="1"/>
  <c r="A3367" i="16"/>
  <c r="S3368" i="16" l="1"/>
  <c r="A3368" i="16"/>
  <c r="A3369" i="16" l="1"/>
  <c r="S3369" i="16"/>
  <c r="S3370" i="16" l="1"/>
  <c r="A3370" i="16"/>
  <c r="S3371" i="16" l="1"/>
  <c r="A3371" i="16"/>
  <c r="S3372" i="16" l="1"/>
  <c r="A3372" i="16"/>
  <c r="S3373" i="16" l="1"/>
  <c r="A3373" i="16"/>
  <c r="S3374" i="16" l="1"/>
  <c r="A3374" i="16"/>
  <c r="S3375" i="16" l="1"/>
  <c r="A3375" i="16"/>
  <c r="S3376" i="16" l="1"/>
  <c r="A3376" i="16"/>
  <c r="S3377" i="16" l="1"/>
  <c r="A3377" i="16"/>
  <c r="S3378" i="16" l="1"/>
  <c r="A3378" i="16"/>
  <c r="A3379" i="16" l="1"/>
  <c r="S3379" i="16"/>
  <c r="S3380" i="16" l="1"/>
  <c r="A3380" i="16"/>
  <c r="A3381" i="16" l="1"/>
  <c r="S3381" i="16"/>
  <c r="A3382" i="16" l="1"/>
  <c r="S3382" i="16"/>
  <c r="S3383" i="16" l="1"/>
  <c r="A3383" i="16"/>
  <c r="S3384" i="16" l="1"/>
  <c r="A3384" i="16"/>
  <c r="S3385" i="16" l="1"/>
  <c r="A3385" i="16"/>
  <c r="S3386" i="16" l="1"/>
  <c r="A3386" i="16"/>
  <c r="A3387" i="16" l="1"/>
  <c r="S3387" i="16"/>
  <c r="S3388" i="16" l="1"/>
  <c r="A3388" i="16"/>
  <c r="S3389" i="16" l="1"/>
  <c r="A3389" i="16"/>
  <c r="S3390" i="16" l="1"/>
  <c r="A3390" i="16"/>
  <c r="A3391" i="16" l="1"/>
  <c r="S3391" i="16"/>
  <c r="S3392" i="16" l="1"/>
  <c r="A3392" i="16"/>
  <c r="S3393" i="16" l="1"/>
  <c r="A3393" i="16"/>
  <c r="S3394" i="16" l="1"/>
  <c r="A3394" i="16"/>
  <c r="S3395" i="16" l="1"/>
  <c r="A3395" i="16"/>
  <c r="S3396" i="16" l="1"/>
  <c r="A3396" i="16"/>
  <c r="S3397" i="16" l="1"/>
  <c r="A3397" i="16"/>
  <c r="S3398" i="16" l="1"/>
  <c r="A3398" i="16"/>
  <c r="S3399" i="16" l="1"/>
  <c r="A3399" i="16"/>
  <c r="S3400" i="16" l="1"/>
  <c r="A3400" i="16"/>
  <c r="S3401" i="16" l="1"/>
  <c r="A3401" i="16"/>
  <c r="A3402" i="16" l="1"/>
  <c r="S3402" i="16"/>
  <c r="S3403" i="16" l="1"/>
  <c r="A3403" i="16"/>
  <c r="A3404" i="16" l="1"/>
  <c r="S3404" i="16"/>
  <c r="S3405" i="16" l="1"/>
  <c r="A3405" i="16"/>
  <c r="S3406" i="16" l="1"/>
  <c r="A3406" i="16"/>
  <c r="S3407" i="16" l="1"/>
  <c r="A3407" i="16"/>
  <c r="S3408" i="16" l="1"/>
  <c r="A3408" i="16"/>
  <c r="S3409" i="16" l="1"/>
  <c r="A3409" i="16"/>
  <c r="S3410" i="16" l="1"/>
  <c r="A3410" i="16"/>
  <c r="S3411" i="16" l="1"/>
  <c r="A3411" i="16"/>
  <c r="A3412" i="16" l="1"/>
  <c r="S3412" i="16"/>
  <c r="S3413" i="16" l="1"/>
  <c r="A3413" i="16"/>
  <c r="A3414" i="16" l="1"/>
  <c r="S3414" i="16"/>
  <c r="S3415" i="16" l="1"/>
  <c r="A3415" i="16"/>
  <c r="S3416" i="16" l="1"/>
  <c r="A3416" i="16"/>
  <c r="S3417" i="16" l="1"/>
  <c r="A3417" i="16"/>
  <c r="S3418" i="16" l="1"/>
  <c r="A3418" i="16"/>
  <c r="S3419" i="16" l="1"/>
  <c r="A3419" i="16"/>
  <c r="S3420" i="16" l="1"/>
  <c r="A3420" i="16"/>
  <c r="S3421" i="16" l="1"/>
  <c r="A3421" i="16"/>
  <c r="S3422" i="16" l="1"/>
  <c r="A3422" i="16"/>
  <c r="S3423" i="16" l="1"/>
  <c r="A3423" i="16"/>
  <c r="S3424" i="16" l="1"/>
  <c r="A3424" i="16"/>
  <c r="A3425" i="16" l="1"/>
  <c r="S3425" i="16"/>
  <c r="S3426" i="16" l="1"/>
  <c r="A3426" i="16"/>
  <c r="S3427" i="16" l="1"/>
  <c r="A3427" i="16"/>
  <c r="S3428" i="16" l="1"/>
  <c r="A3428" i="16"/>
  <c r="S3429" i="16" l="1"/>
  <c r="A3429" i="16"/>
  <c r="S3430" i="16" l="1"/>
  <c r="A3430" i="16"/>
  <c r="A3431" i="16" l="1"/>
  <c r="S3431" i="16"/>
  <c r="S3432" i="16" l="1"/>
  <c r="A3432" i="16"/>
  <c r="S3433" i="16" l="1"/>
  <c r="A3433" i="16"/>
  <c r="S3434" i="16" l="1"/>
  <c r="A3434" i="16"/>
  <c r="S3435" i="16" l="1"/>
  <c r="A3435" i="16"/>
  <c r="S3436" i="16" l="1"/>
  <c r="A3436" i="16"/>
  <c r="A3437" i="16" l="1"/>
  <c r="S3437" i="16"/>
  <c r="S3438" i="16" l="1"/>
  <c r="A3438" i="16"/>
  <c r="S3439" i="16" l="1"/>
  <c r="A3439" i="16"/>
  <c r="A3440" i="16" l="1"/>
  <c r="S3440" i="16"/>
  <c r="S3441" i="16" l="1"/>
  <c r="A3441" i="16"/>
  <c r="A3442" i="16" l="1"/>
  <c r="S3442" i="16"/>
  <c r="S3443" i="16" l="1"/>
  <c r="A3443" i="16"/>
  <c r="S3444" i="16" l="1"/>
  <c r="A3444" i="16"/>
  <c r="S3445" i="16" l="1"/>
  <c r="A3445" i="16"/>
  <c r="A3446" i="16" l="1"/>
  <c r="S3446" i="16"/>
  <c r="S3447" i="16" l="1"/>
  <c r="A3447" i="16"/>
  <c r="S3448" i="16" l="1"/>
  <c r="A3448" i="16"/>
  <c r="A3449" i="16" l="1"/>
  <c r="S3449" i="16"/>
  <c r="S3450" i="16" l="1"/>
  <c r="A3450" i="16"/>
  <c r="S3451" i="16" l="1"/>
  <c r="A3451" i="16"/>
  <c r="A3452" i="16" l="1"/>
  <c r="S3452" i="16"/>
  <c r="S3453" i="16" l="1"/>
  <c r="A3453" i="16"/>
  <c r="S3454" i="16" l="1"/>
  <c r="A3454" i="16"/>
  <c r="S3455" i="16" l="1"/>
  <c r="A3455" i="16"/>
  <c r="A3456" i="16" l="1"/>
  <c r="S3456" i="16"/>
  <c r="S3457" i="16" l="1"/>
  <c r="A3457" i="16"/>
  <c r="S3458" i="16" l="1"/>
  <c r="A3458" i="16"/>
  <c r="S3459" i="16" l="1"/>
  <c r="A3459" i="16"/>
  <c r="S3460" i="16" l="1"/>
  <c r="A3460" i="16"/>
  <c r="A3461" i="16" l="1"/>
  <c r="S3461" i="16"/>
  <c r="A3462" i="16" l="1"/>
  <c r="S3462" i="16"/>
  <c r="S3463" i="16" l="1"/>
  <c r="A3463" i="16"/>
  <c r="S3464" i="16" l="1"/>
  <c r="A3464" i="16"/>
  <c r="S3465" i="16" l="1"/>
  <c r="A3465" i="16"/>
  <c r="S3466" i="16" l="1"/>
  <c r="A3466" i="16"/>
  <c r="S3467" i="16" l="1"/>
  <c r="A3467" i="16"/>
  <c r="S3468" i="16" l="1"/>
  <c r="A3468" i="16"/>
  <c r="S3469" i="16" l="1"/>
  <c r="A3469" i="16"/>
  <c r="S3470" i="16" l="1"/>
  <c r="A3470" i="16"/>
  <c r="S3471" i="16" l="1"/>
  <c r="A3471" i="16"/>
  <c r="S3472" i="16" l="1"/>
  <c r="A3472" i="16"/>
  <c r="A3473" i="16" l="1"/>
  <c r="S3473" i="16"/>
  <c r="S3474" i="16" l="1"/>
  <c r="A3474" i="16"/>
  <c r="S3475" i="16" l="1"/>
  <c r="A3475" i="16"/>
  <c r="A3476" i="16" l="1"/>
  <c r="S3476" i="16"/>
  <c r="S3477" i="16" l="1"/>
  <c r="A3477" i="16"/>
  <c r="A3478" i="16" l="1"/>
  <c r="S3478" i="16"/>
  <c r="S3479" i="16" l="1"/>
  <c r="A3479" i="16"/>
  <c r="S3480" i="16" l="1"/>
  <c r="A3480" i="16"/>
  <c r="A3481" i="16" l="1"/>
  <c r="S3481" i="16"/>
  <c r="S3482" i="16" l="1"/>
  <c r="A3482" i="16"/>
  <c r="A3483" i="16" l="1"/>
  <c r="S3483" i="16"/>
  <c r="S3484" i="16" l="1"/>
  <c r="A3484" i="16"/>
  <c r="S3485" i="16" l="1"/>
  <c r="A3485" i="16"/>
  <c r="S3486" i="16" l="1"/>
  <c r="A3486" i="16"/>
  <c r="S3487" i="16" l="1"/>
  <c r="A3487" i="16"/>
  <c r="S3488" i="16" l="1"/>
  <c r="A3488" i="16"/>
  <c r="S3489" i="16" l="1"/>
  <c r="A3489" i="16"/>
  <c r="A3490" i="16" l="1"/>
  <c r="S3490" i="16"/>
  <c r="S3491" i="16" l="1"/>
  <c r="A3491" i="16"/>
  <c r="S3492" i="16" l="1"/>
  <c r="A3492" i="16"/>
  <c r="S3493" i="16" l="1"/>
  <c r="A3493" i="16"/>
  <c r="S3494" i="16" l="1"/>
  <c r="A3494" i="16"/>
  <c r="S3495" i="16" l="1"/>
  <c r="A3495" i="16"/>
  <c r="S3496" i="16" l="1"/>
  <c r="A3496" i="16"/>
  <c r="S3497" i="16" l="1"/>
  <c r="A3497" i="16"/>
  <c r="S3498" i="16" l="1"/>
  <c r="A3498" i="16"/>
  <c r="A3499" i="16" l="1"/>
  <c r="S3499" i="16"/>
  <c r="S3500" i="16" l="1"/>
  <c r="A3500" i="16"/>
  <c r="S3501" i="16" l="1"/>
  <c r="A3501" i="16"/>
  <c r="S3502" i="16" l="1"/>
  <c r="A3502" i="16"/>
  <c r="S3503" i="16" l="1"/>
  <c r="A3503" i="16"/>
  <c r="S3504" i="16" l="1"/>
  <c r="A3504" i="16"/>
  <c r="S3505" i="16" l="1"/>
  <c r="A3505" i="16"/>
  <c r="S3506" i="16" l="1"/>
  <c r="A3506" i="16"/>
  <c r="A3507" i="16" l="1"/>
  <c r="S3507" i="16"/>
  <c r="S3508" i="16" l="1"/>
  <c r="A3508" i="16"/>
  <c r="S3509" i="16" l="1"/>
  <c r="A3509" i="16"/>
  <c r="S3510" i="16" l="1"/>
  <c r="A3510" i="16"/>
  <c r="S3511" i="16" l="1"/>
  <c r="A3511" i="16"/>
  <c r="S3512" i="16" l="1"/>
  <c r="A3512" i="16"/>
  <c r="S3513" i="16" l="1"/>
  <c r="A3513" i="16"/>
  <c r="S3514" i="16" l="1"/>
  <c r="A3514" i="16"/>
  <c r="S3515" i="16" l="1"/>
  <c r="A3515" i="16"/>
  <c r="S3516" i="16" l="1"/>
  <c r="A3516" i="16"/>
  <c r="S3517" i="16" l="1"/>
  <c r="A3517" i="16"/>
  <c r="S3518" i="16" l="1"/>
  <c r="A3518" i="16"/>
  <c r="S3519" i="16" l="1"/>
  <c r="A3519" i="16"/>
  <c r="S3520" i="16" l="1"/>
  <c r="A3520" i="16"/>
  <c r="S3521" i="16" l="1"/>
  <c r="A3521" i="16"/>
  <c r="A3522" i="16" l="1"/>
  <c r="S3522" i="16"/>
  <c r="S3523" i="16" l="1"/>
  <c r="A3523" i="16"/>
  <c r="S3524" i="16" l="1"/>
  <c r="A3524" i="16"/>
  <c r="S3525" i="16" l="1"/>
  <c r="A3525" i="16"/>
  <c r="S3526" i="16" l="1"/>
  <c r="A3526" i="16"/>
  <c r="S3527" i="16" l="1"/>
  <c r="A3527" i="16"/>
  <c r="A3528" i="16" l="1"/>
  <c r="S3528" i="16"/>
  <c r="A3529" i="16" l="1"/>
  <c r="S3529" i="16"/>
  <c r="A3530" i="16" l="1"/>
  <c r="S3530" i="16"/>
  <c r="S3531" i="16" l="1"/>
  <c r="A3531" i="16"/>
  <c r="S3532" i="16" l="1"/>
  <c r="A3532" i="16"/>
  <c r="S3533" i="16" l="1"/>
  <c r="A3533" i="16"/>
  <c r="S3534" i="16" l="1"/>
  <c r="A3534" i="16"/>
  <c r="S3535" i="16" l="1"/>
  <c r="A3535" i="16"/>
  <c r="S3536" i="16" l="1"/>
  <c r="A3536" i="16"/>
  <c r="S3537" i="16" l="1"/>
  <c r="A3537" i="16"/>
  <c r="S3538" i="16" l="1"/>
  <c r="A3538" i="16"/>
  <c r="S3539" i="16" l="1"/>
  <c r="A3539" i="16"/>
  <c r="A3540" i="16" l="1"/>
  <c r="S3540" i="16"/>
  <c r="S3541" i="16" l="1"/>
  <c r="A3541" i="16"/>
  <c r="S3542" i="16" l="1"/>
  <c r="A3542" i="16"/>
  <c r="A3543" i="16" l="1"/>
  <c r="S3543" i="16"/>
  <c r="A3544" i="16" l="1"/>
  <c r="S3544" i="16"/>
  <c r="S3545" i="16" l="1"/>
  <c r="A3545" i="16"/>
  <c r="A3546" i="16" l="1"/>
  <c r="S3546" i="16"/>
  <c r="S3547" i="16" l="1"/>
  <c r="A3547" i="16"/>
  <c r="S3548" i="16" l="1"/>
  <c r="A3548" i="16"/>
  <c r="S3549" i="16" l="1"/>
  <c r="A3549" i="16"/>
  <c r="S3550" i="16" l="1"/>
  <c r="A3550" i="16"/>
  <c r="S3551" i="16" l="1"/>
  <c r="A3551" i="16"/>
  <c r="S3552" i="16" l="1"/>
  <c r="A3552" i="16"/>
  <c r="S3553" i="16" l="1"/>
  <c r="A3553" i="16"/>
  <c r="S3554" i="16" l="1"/>
  <c r="A3554" i="16"/>
  <c r="S3555" i="16" l="1"/>
  <c r="A3555" i="16"/>
  <c r="S3556" i="16" l="1"/>
  <c r="A3556" i="16"/>
  <c r="S3557" i="16" l="1"/>
  <c r="A3557" i="16"/>
  <c r="S3558" i="16" l="1"/>
  <c r="A3558" i="16"/>
  <c r="A3559" i="16" l="1"/>
  <c r="S3559" i="16"/>
  <c r="S3560" i="16" l="1"/>
  <c r="A3560" i="16"/>
  <c r="S3561" i="16" l="1"/>
  <c r="A3561" i="16"/>
  <c r="S3562" i="16" l="1"/>
  <c r="A3562" i="16"/>
  <c r="S3563" i="16" l="1"/>
  <c r="A3563" i="16"/>
  <c r="A3564" i="16" l="1"/>
  <c r="S3564" i="16"/>
  <c r="A3565" i="16" l="1"/>
  <c r="S3565" i="16"/>
  <c r="S3566" i="16" l="1"/>
  <c r="A3566" i="16"/>
  <c r="A3567" i="16" l="1"/>
  <c r="S3567" i="16"/>
  <c r="S3568" i="16" l="1"/>
  <c r="A3568" i="16"/>
  <c r="A3569" i="16" l="1"/>
  <c r="S3569" i="16"/>
  <c r="S3570" i="16" l="1"/>
  <c r="A3570" i="16"/>
  <c r="S3571" i="16" l="1"/>
  <c r="A3571" i="16"/>
  <c r="S3572" i="16" l="1"/>
  <c r="A3572" i="16"/>
  <c r="S3573" i="16" l="1"/>
  <c r="A3573" i="16"/>
  <c r="A3574" i="16" l="1"/>
  <c r="S3574" i="16"/>
  <c r="S3575" i="16" l="1"/>
  <c r="A3575" i="16"/>
  <c r="S3576" i="16" l="1"/>
  <c r="A3576" i="16"/>
  <c r="S3577" i="16" l="1"/>
  <c r="A3577" i="16"/>
  <c r="A3578" i="16" l="1"/>
  <c r="S3578" i="16"/>
  <c r="S3579" i="16" l="1"/>
  <c r="A3579" i="16"/>
  <c r="S3580" i="16" l="1"/>
  <c r="A3580" i="16"/>
  <c r="S3581" i="16" l="1"/>
  <c r="A3581" i="16"/>
  <c r="S3582" i="16" l="1"/>
  <c r="A3582" i="16"/>
  <c r="S3583" i="16" l="1"/>
  <c r="A3583" i="16"/>
  <c r="A3584" i="16" l="1"/>
  <c r="S3584" i="16"/>
  <c r="S3585" i="16" l="1"/>
  <c r="A3585" i="16"/>
  <c r="S3586" i="16" l="1"/>
  <c r="A3586" i="16"/>
  <c r="S3587" i="16" l="1"/>
  <c r="A3587" i="16"/>
  <c r="S3588" i="16" l="1"/>
  <c r="A3588" i="16"/>
  <c r="A3589" i="16" l="1"/>
  <c r="S3589" i="16"/>
  <c r="S3590" i="16" l="1"/>
  <c r="A3590" i="16"/>
  <c r="S3591" i="16" l="1"/>
  <c r="A3591" i="16"/>
  <c r="S3592" i="16" l="1"/>
  <c r="A3592" i="16"/>
  <c r="S3593" i="16" l="1"/>
  <c r="A3593" i="16"/>
  <c r="S3594" i="16" l="1"/>
  <c r="A3594" i="16"/>
  <c r="A3595" i="16" l="1"/>
  <c r="S3595" i="16"/>
  <c r="S3596" i="16" l="1"/>
  <c r="A3596" i="16"/>
  <c r="A3597" i="16" l="1"/>
  <c r="S3597" i="16"/>
  <c r="S3598" i="16" l="1"/>
  <c r="A3598" i="16"/>
  <c r="S3599" i="16" l="1"/>
  <c r="A3599" i="16"/>
  <c r="S3600" i="16" l="1"/>
  <c r="A3600" i="16"/>
  <c r="S3601" i="16" l="1"/>
  <c r="A3601" i="16"/>
  <c r="S3602" i="16" l="1"/>
  <c r="A3602" i="16"/>
  <c r="A3603" i="16" l="1"/>
  <c r="S3603" i="16"/>
  <c r="S3604" i="16" l="1"/>
  <c r="A3604" i="16"/>
  <c r="A3605" i="16" l="1"/>
  <c r="S3605" i="16"/>
  <c r="S3606" i="16" l="1"/>
  <c r="A3606" i="16"/>
  <c r="A3607" i="16" l="1"/>
  <c r="S3607" i="16"/>
  <c r="S3608" i="16" l="1"/>
  <c r="A3608" i="16"/>
  <c r="A3609" i="16" l="1"/>
  <c r="S3609" i="16"/>
  <c r="S3610" i="16" l="1"/>
  <c r="A3610" i="16"/>
  <c r="S3611" i="16" l="1"/>
  <c r="A3611" i="16"/>
  <c r="S3612" i="16" l="1"/>
  <c r="A3612" i="16"/>
  <c r="S3613" i="16" l="1"/>
  <c r="A3613" i="16"/>
  <c r="S3614" i="16" l="1"/>
  <c r="A3614" i="16"/>
  <c r="S3615" i="16" l="1"/>
  <c r="A3615" i="16"/>
  <c r="S3616" i="16" l="1"/>
  <c r="A3616" i="16"/>
  <c r="S3617" i="16" l="1"/>
  <c r="A3617" i="16"/>
  <c r="S3618" i="16" l="1"/>
  <c r="A3618" i="16"/>
  <c r="S3619" i="16" l="1"/>
  <c r="A3619" i="16"/>
  <c r="S3620" i="16" l="1"/>
  <c r="A3620" i="16"/>
  <c r="A3621" i="16" l="1"/>
  <c r="S3621" i="16"/>
  <c r="S3622" i="16" l="1"/>
  <c r="A3622" i="16"/>
  <c r="S3623" i="16" l="1"/>
  <c r="A3623" i="16"/>
  <c r="S3624" i="16" l="1"/>
  <c r="A3624" i="16"/>
  <c r="S3625" i="16" l="1"/>
  <c r="A3625" i="16"/>
  <c r="S3626" i="16" l="1"/>
  <c r="A3626" i="16"/>
  <c r="A3627" i="16" l="1"/>
  <c r="S3627" i="16"/>
  <c r="S3628" i="16" l="1"/>
  <c r="A3628" i="16"/>
  <c r="S3629" i="16" l="1"/>
  <c r="A3629" i="16"/>
  <c r="S3630" i="16" l="1"/>
  <c r="A3630" i="16"/>
  <c r="A3631" i="16" l="1"/>
  <c r="S3631" i="16"/>
  <c r="S3632" i="16" l="1"/>
  <c r="A3632" i="16"/>
  <c r="S3633" i="16" l="1"/>
  <c r="A3633" i="16"/>
  <c r="S3634" i="16" l="1"/>
  <c r="A3634" i="16"/>
  <c r="S3635" i="16" l="1"/>
  <c r="A3635" i="16"/>
  <c r="S3636" i="16" l="1"/>
  <c r="A3636" i="16"/>
  <c r="S3637" i="16" l="1"/>
  <c r="A3637" i="16"/>
  <c r="S3638" i="16" l="1"/>
  <c r="A3638" i="16"/>
  <c r="S3639" i="16" l="1"/>
  <c r="A3639" i="16"/>
  <c r="A3640" i="16" l="1"/>
  <c r="S3640" i="16"/>
  <c r="S3641" i="16" l="1"/>
  <c r="A3641" i="16"/>
  <c r="S3642" i="16" l="1"/>
  <c r="A3642" i="16"/>
  <c r="A3643" i="16" l="1"/>
  <c r="S3643" i="16"/>
  <c r="S3644" i="16" l="1"/>
  <c r="A3644" i="16"/>
  <c r="A3645" i="16" l="1"/>
  <c r="S3645" i="16"/>
  <c r="S3646" i="16" l="1"/>
  <c r="A3646" i="16"/>
  <c r="S3647" i="16" l="1"/>
  <c r="A3647" i="16"/>
  <c r="S3648" i="16" l="1"/>
  <c r="A3648" i="16"/>
  <c r="S3649" i="16" l="1"/>
  <c r="A3649" i="16"/>
  <c r="S3650" i="16" l="1"/>
  <c r="A3650" i="16"/>
  <c r="A3651" i="16" l="1"/>
  <c r="S3651" i="16"/>
  <c r="S3652" i="16" l="1"/>
  <c r="A3652" i="16"/>
  <c r="A3653" i="16" l="1"/>
  <c r="S3653" i="16"/>
  <c r="S3654" i="16" l="1"/>
  <c r="A3654" i="16"/>
  <c r="S3655" i="16" l="1"/>
  <c r="A3655" i="16"/>
  <c r="S3656" i="16" l="1"/>
  <c r="A3656" i="16"/>
  <c r="S3657" i="16" l="1"/>
  <c r="A3657" i="16"/>
  <c r="S3658" i="16" l="1"/>
  <c r="A3658" i="16"/>
  <c r="S3659" i="16" l="1"/>
  <c r="A3659" i="16"/>
  <c r="S3660" i="16" l="1"/>
  <c r="A3660" i="16"/>
  <c r="S3661" i="16" l="1"/>
  <c r="A3661" i="16"/>
  <c r="S3662" i="16" l="1"/>
  <c r="A3662" i="16"/>
  <c r="S3663" i="16" l="1"/>
  <c r="A3663" i="16"/>
  <c r="S3664" i="16" l="1"/>
  <c r="A3664" i="16"/>
  <c r="A3665" i="16" l="1"/>
  <c r="S3665" i="16"/>
  <c r="S3666" i="16" l="1"/>
  <c r="A3666" i="16"/>
  <c r="S3667" i="16" l="1"/>
  <c r="A3667" i="16"/>
  <c r="S3668" i="16" l="1"/>
  <c r="A3668" i="16"/>
  <c r="S3669" i="16" l="1"/>
  <c r="A3669" i="16"/>
  <c r="S3670" i="16" l="1"/>
  <c r="A3670" i="16"/>
  <c r="S3671" i="16" l="1"/>
  <c r="A3671" i="16"/>
  <c r="S3672" i="16" l="1"/>
  <c r="A3672" i="16"/>
  <c r="S3673" i="16" l="1"/>
  <c r="A3673" i="16"/>
  <c r="S3674" i="16" l="1"/>
  <c r="A3674" i="16"/>
  <c r="S3675" i="16" l="1"/>
  <c r="A3675" i="16"/>
  <c r="S3676" i="16" l="1"/>
  <c r="A3676" i="16"/>
  <c r="S3677" i="16" l="1"/>
  <c r="A3677" i="16"/>
  <c r="S3678" i="16" l="1"/>
  <c r="A3678" i="16"/>
  <c r="S3679" i="16" l="1"/>
  <c r="A3679" i="16"/>
  <c r="S3680" i="16" l="1"/>
  <c r="A3680" i="16"/>
  <c r="S3681" i="16" l="1"/>
  <c r="A3681" i="16"/>
  <c r="S3682" i="16" l="1"/>
  <c r="A3682" i="16"/>
  <c r="S3683" i="16" l="1"/>
  <c r="A3683" i="16"/>
  <c r="S3684" i="16" l="1"/>
  <c r="A3684" i="16"/>
  <c r="S3685" i="16" l="1"/>
  <c r="A3685" i="16"/>
  <c r="S3686" i="16" l="1"/>
  <c r="A3686" i="16"/>
  <c r="S3687" i="16" l="1"/>
  <c r="A3687" i="16"/>
  <c r="A3688" i="16" l="1"/>
  <c r="S3688" i="16"/>
  <c r="S3689" i="16" l="1"/>
  <c r="A3689" i="16"/>
  <c r="S3690" i="16" l="1"/>
  <c r="A3690" i="16"/>
  <c r="S3691" i="16" l="1"/>
  <c r="A3691" i="16"/>
  <c r="S3692" i="16" l="1"/>
  <c r="A3692" i="16"/>
  <c r="S3693" i="16" l="1"/>
  <c r="A3693" i="16"/>
  <c r="A3694" i="16" l="1"/>
  <c r="S3694" i="16"/>
  <c r="S3695" i="16" l="1"/>
  <c r="A3695" i="16"/>
  <c r="S3696" i="16" l="1"/>
  <c r="A3696" i="16"/>
  <c r="S3697" i="16" l="1"/>
  <c r="A3697" i="16"/>
  <c r="S3698" i="16" l="1"/>
  <c r="A3698" i="16"/>
  <c r="S3699" i="16" l="1"/>
  <c r="A3699" i="16"/>
  <c r="S3700" i="16" l="1"/>
  <c r="A3700" i="16"/>
  <c r="S3701" i="16" l="1"/>
  <c r="A3701" i="16"/>
  <c r="S3702" i="16" l="1"/>
  <c r="A3702" i="16"/>
  <c r="S3703" i="16" l="1"/>
  <c r="A3703" i="16"/>
  <c r="S3704" i="16" l="1"/>
  <c r="A3704" i="16"/>
  <c r="S3705" i="16" l="1"/>
  <c r="A3705" i="16"/>
  <c r="S3706" i="16" l="1"/>
  <c r="A3706" i="16"/>
  <c r="A3707" i="16" l="1"/>
  <c r="S3707" i="16"/>
  <c r="A3708" i="16" l="1"/>
  <c r="S3708" i="16"/>
  <c r="S3709" i="16" l="1"/>
  <c r="A3709" i="16"/>
  <c r="A3710" i="16" l="1"/>
  <c r="S3710" i="16"/>
  <c r="S3711" i="16" l="1"/>
  <c r="A3711" i="16"/>
  <c r="S3712" i="16" l="1"/>
  <c r="A3712" i="16"/>
  <c r="A3713" i="16" l="1"/>
  <c r="S3713" i="16"/>
  <c r="S3714" i="16" l="1"/>
  <c r="A3714" i="16"/>
  <c r="S3715" i="16" l="1"/>
  <c r="A3715" i="16"/>
  <c r="S3716" i="16" l="1"/>
  <c r="A3716" i="16"/>
  <c r="A3717" i="16" l="1"/>
  <c r="S3717" i="16"/>
  <c r="S3718" i="16" l="1"/>
  <c r="A3718" i="16"/>
  <c r="S3719" i="16" l="1"/>
  <c r="A3719" i="16"/>
  <c r="S3720" i="16" l="1"/>
  <c r="A3720" i="16"/>
  <c r="S3721" i="16" l="1"/>
  <c r="A3721" i="16"/>
  <c r="S3722" i="16" l="1"/>
  <c r="A3722" i="16"/>
  <c r="S3723" i="16" l="1"/>
  <c r="A3723" i="16"/>
  <c r="A3724" i="16" l="1"/>
  <c r="S3724" i="16"/>
  <c r="S3725" i="16" l="1"/>
  <c r="A3725" i="16"/>
  <c r="S3726" i="16" l="1"/>
  <c r="A3726" i="16"/>
  <c r="S3727" i="16" l="1"/>
  <c r="A3727" i="16"/>
  <c r="S3728" i="16" l="1"/>
  <c r="A3728" i="16"/>
  <c r="S3729" i="16" l="1"/>
  <c r="A3729" i="16"/>
  <c r="S3730" i="16" l="1"/>
  <c r="A3730" i="16"/>
  <c r="A3731" i="16" l="1"/>
  <c r="S3731" i="16"/>
  <c r="S3732" i="16" l="1"/>
  <c r="A3732" i="16"/>
  <c r="S3733" i="16" l="1"/>
  <c r="A3733" i="16"/>
  <c r="A3734" i="16" l="1"/>
  <c r="S3734" i="16"/>
  <c r="S3735" i="16" l="1"/>
  <c r="A3735" i="16"/>
  <c r="S3736" i="16" l="1"/>
  <c r="A3736" i="16"/>
  <c r="S3737" i="16" l="1"/>
  <c r="A3737" i="16"/>
  <c r="S3738" i="16" l="1"/>
  <c r="A3738" i="16"/>
  <c r="A3739" i="16" l="1"/>
  <c r="S3739" i="16"/>
  <c r="A3740" i="16" l="1"/>
  <c r="S3740" i="16"/>
  <c r="A3741" i="16" l="1"/>
  <c r="S3741" i="16"/>
  <c r="A3742" i="16" l="1"/>
  <c r="S3742" i="16"/>
  <c r="A3743" i="16" l="1"/>
  <c r="S3743" i="16"/>
  <c r="S3744" i="16" l="1"/>
  <c r="A3744" i="16"/>
  <c r="S3745" i="16" l="1"/>
  <c r="A3745" i="16"/>
  <c r="S3746" i="16" l="1"/>
  <c r="A3746" i="16"/>
  <c r="S3747" i="16" l="1"/>
  <c r="A3747" i="16"/>
  <c r="S3748" i="16" l="1"/>
  <c r="A3748" i="16"/>
  <c r="S3749" i="16" l="1"/>
  <c r="A3749" i="16"/>
  <c r="A3750" i="16" l="1"/>
  <c r="S3750" i="16"/>
  <c r="S3751" i="16" l="1"/>
  <c r="A3751" i="16"/>
  <c r="S3752" i="16" l="1"/>
  <c r="A3752" i="16"/>
  <c r="S3753" i="16" l="1"/>
  <c r="A3753" i="16"/>
  <c r="S3754" i="16" l="1"/>
  <c r="A3754" i="16"/>
  <c r="S3755" i="16" l="1"/>
  <c r="A3755" i="16"/>
  <c r="S3756" i="16" l="1"/>
  <c r="A3756" i="16"/>
  <c r="A3757" i="16" l="1"/>
  <c r="S3757" i="16"/>
  <c r="S3758" i="16" l="1"/>
  <c r="A3758" i="16"/>
  <c r="S3759" i="16" l="1"/>
  <c r="A3759" i="16"/>
  <c r="S3760" i="16" l="1"/>
  <c r="A3760" i="16"/>
  <c r="S3761" i="16" l="1"/>
  <c r="A3761" i="16"/>
  <c r="S3762" i="16" l="1"/>
  <c r="A3762" i="16"/>
  <c r="S3763" i="16" l="1"/>
  <c r="A3763" i="16"/>
  <c r="S3764" i="16" l="1"/>
  <c r="A3764" i="16"/>
  <c r="S3765" i="16" l="1"/>
  <c r="A3765" i="16"/>
  <c r="S3766" i="16" l="1"/>
  <c r="A3766" i="16"/>
  <c r="A3767" i="16" l="1"/>
  <c r="S3767" i="16"/>
  <c r="S3768" i="16" l="1"/>
  <c r="A3768" i="16"/>
  <c r="S3769" i="16" l="1"/>
  <c r="A3769" i="16"/>
  <c r="S3770" i="16" l="1"/>
  <c r="A3770" i="16"/>
  <c r="S3771" i="16" l="1"/>
  <c r="A3771" i="16"/>
  <c r="A3772" i="16" l="1"/>
  <c r="S3772" i="16"/>
  <c r="A3773" i="16" l="1"/>
  <c r="S3773" i="16"/>
  <c r="S3774" i="16" l="1"/>
  <c r="A3774" i="16"/>
  <c r="S3775" i="16" l="1"/>
  <c r="A3775" i="16"/>
  <c r="A3776" i="16" l="1"/>
  <c r="S3776" i="16"/>
  <c r="S3777" i="16" l="1"/>
  <c r="A3777" i="16"/>
  <c r="S3778" i="16" l="1"/>
  <c r="A3778" i="16"/>
  <c r="S3779" i="16" l="1"/>
  <c r="A3779" i="16"/>
  <c r="S3780" i="16" l="1"/>
  <c r="A3780" i="16"/>
  <c r="A3781" i="16" l="1"/>
  <c r="S3781" i="16"/>
  <c r="S3782" i="16" l="1"/>
  <c r="A3782" i="16"/>
  <c r="S3783" i="16" l="1"/>
  <c r="A3783" i="16"/>
  <c r="S3784" i="16" l="1"/>
  <c r="A3784" i="16"/>
  <c r="S3785" i="16" l="1"/>
  <c r="A3785" i="16"/>
  <c r="S3786" i="16" l="1"/>
  <c r="A3786" i="16"/>
  <c r="A3787" i="16" l="1"/>
  <c r="S3787" i="16"/>
  <c r="A3788" i="16" l="1"/>
  <c r="S3788" i="16"/>
  <c r="A3789" i="16" l="1"/>
  <c r="S3789" i="16"/>
  <c r="S3790" i="16" l="1"/>
  <c r="A3790" i="16"/>
  <c r="S3791" i="16" l="1"/>
  <c r="A3791" i="16"/>
  <c r="S3792" i="16" l="1"/>
  <c r="A3792" i="16"/>
  <c r="S3793" i="16" l="1"/>
  <c r="A3793" i="16"/>
  <c r="A3794" i="16" l="1"/>
  <c r="S3794" i="16"/>
  <c r="A3795" i="16" l="1"/>
  <c r="S3795" i="16"/>
  <c r="S3796" i="16" l="1"/>
  <c r="A3796" i="16"/>
  <c r="S3797" i="16" l="1"/>
  <c r="A3797" i="16"/>
  <c r="A3798" i="16" l="1"/>
  <c r="S3798" i="16"/>
  <c r="S3799" i="16" l="1"/>
  <c r="A3799" i="16"/>
  <c r="S3800" i="16" l="1"/>
  <c r="A3800" i="16"/>
  <c r="S3801" i="16" l="1"/>
  <c r="A3801" i="16"/>
  <c r="S3802" i="16" l="1"/>
  <c r="A3802" i="16"/>
  <c r="S3803" i="16" l="1"/>
  <c r="A3803" i="16"/>
  <c r="S3804" i="16" l="1"/>
  <c r="A3804" i="16"/>
  <c r="S3805" i="16" l="1"/>
  <c r="A3805" i="16"/>
  <c r="A3806" i="16" l="1"/>
  <c r="S3806" i="16"/>
  <c r="S3807" i="16" l="1"/>
  <c r="A3807" i="16"/>
  <c r="S3808" i="16" l="1"/>
  <c r="A3808" i="16"/>
  <c r="S3809" i="16" l="1"/>
  <c r="A3809" i="16"/>
  <c r="S3810" i="16" l="1"/>
  <c r="A3810" i="16"/>
  <c r="A3811" i="16" l="1"/>
  <c r="S3811" i="16"/>
  <c r="S3812" i="16" l="1"/>
  <c r="A3812" i="16"/>
  <c r="S3813" i="16" l="1"/>
  <c r="A3813" i="16"/>
  <c r="S3814" i="16" l="1"/>
  <c r="A3814" i="16"/>
  <c r="S3815" i="16" l="1"/>
  <c r="A3815" i="16"/>
  <c r="S3816" i="16" l="1"/>
  <c r="A3816" i="16"/>
  <c r="S3817" i="16" l="1"/>
  <c r="A3817" i="16"/>
  <c r="A3818" i="16" l="1"/>
  <c r="S3818" i="16"/>
  <c r="S3819" i="16" l="1"/>
  <c r="A3819" i="16"/>
  <c r="A3820" i="16" l="1"/>
  <c r="S3820" i="16"/>
  <c r="S3821" i="16" l="1"/>
  <c r="A3821" i="16"/>
  <c r="A3822" i="16" l="1"/>
  <c r="S3822" i="16"/>
  <c r="S3823" i="16" l="1"/>
  <c r="A3823" i="16"/>
  <c r="A3824" i="16" l="1"/>
  <c r="S3824" i="16"/>
  <c r="S3825" i="16" l="1"/>
  <c r="A3825" i="16"/>
  <c r="S3826" i="16" l="1"/>
  <c r="A3826" i="16"/>
  <c r="S3827" i="16" l="1"/>
  <c r="A3827" i="16"/>
  <c r="S3828" i="16" l="1"/>
  <c r="A3828" i="16"/>
  <c r="A3829" i="16" l="1"/>
  <c r="S3829" i="16"/>
  <c r="S3830" i="16" l="1"/>
  <c r="A3830" i="16"/>
  <c r="A3831" i="16" l="1"/>
  <c r="S3831" i="16"/>
  <c r="S3832" i="16" l="1"/>
  <c r="A3832" i="16"/>
  <c r="S3833" i="16" l="1"/>
  <c r="A3833" i="16"/>
  <c r="A3834" i="16" l="1"/>
  <c r="S3834" i="16"/>
  <c r="A3835" i="16" l="1"/>
  <c r="S3835" i="16"/>
  <c r="S3836" i="16" l="1"/>
  <c r="A3836" i="16"/>
  <c r="S3837" i="16" l="1"/>
  <c r="A3837" i="16"/>
  <c r="S3838" i="16" l="1"/>
  <c r="A3838" i="16"/>
  <c r="S3839" i="16" l="1"/>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F36" i="13"/>
  <c r="H20" i="13"/>
  <c r="D18" i="13"/>
  <c r="G18" i="13" s="1"/>
  <c r="C15" i="13"/>
  <c r="F47" i="13"/>
  <c r="D50" i="6"/>
  <c r="D38" i="6"/>
  <c r="D26" i="6"/>
  <c r="S3842" i="16" l="1"/>
  <c r="A3842" i="16"/>
  <c r="D19" i="13"/>
  <c r="G19" i="13" s="1"/>
  <c r="E19" i="13"/>
  <c r="H19" i="13" s="1"/>
  <c r="B160" i="3"/>
  <c r="B159" i="3"/>
  <c r="F81" i="3"/>
  <c r="F80" i="3"/>
  <c r="M9" i="6"/>
  <c r="M7" i="6"/>
  <c r="S3843" i="16" l="1"/>
  <c r="A3843" i="16"/>
  <c r="AE7" i="8"/>
  <c r="AE2" i="8"/>
  <c r="AE6" i="8"/>
  <c r="AE4" i="8"/>
  <c r="AE3" i="8"/>
  <c r="AE5" i="8"/>
  <c r="D137" i="3"/>
  <c r="S3844" i="16" l="1"/>
  <c r="A3844" i="16"/>
  <c r="A42" i="16" l="1"/>
  <c r="S3845" i="16"/>
  <c r="A3845" i="16"/>
  <c r="F25" i="3"/>
  <c r="C28" i="16" s="1"/>
  <c r="F47" i="3"/>
  <c r="C20" i="16" s="1"/>
  <c r="F38" i="3"/>
  <c r="C24" i="16" s="1"/>
  <c r="M3844" i="16" s="1"/>
  <c r="C2" i="6"/>
  <c r="O6" i="8" l="1"/>
  <c r="O3" i="8"/>
  <c r="O5" i="8"/>
  <c r="O4" i="8"/>
  <c r="L47" i="16"/>
  <c r="L44" i="16"/>
  <c r="L46" i="16"/>
  <c r="L45"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62" i="16"/>
  <c r="L263" i="16"/>
  <c r="L264" i="16"/>
  <c r="L265" i="16"/>
  <c r="L266" i="16"/>
  <c r="L267" i="16"/>
  <c r="L268" i="16"/>
  <c r="L269" i="16"/>
  <c r="L270" i="16"/>
  <c r="L271" i="16"/>
  <c r="L272" i="16"/>
  <c r="L273" i="16"/>
  <c r="L274" i="16"/>
  <c r="L275" i="16"/>
  <c r="L276" i="16"/>
  <c r="L277" i="16"/>
  <c r="L278" i="16"/>
  <c r="L279" i="16"/>
  <c r="L280" i="16"/>
  <c r="L281" i="16"/>
  <c r="L282" i="16"/>
  <c r="L283" i="16"/>
  <c r="L284" i="16"/>
  <c r="L285" i="16"/>
  <c r="L286" i="16"/>
  <c r="L287" i="16"/>
  <c r="L288" i="16"/>
  <c r="L289" i="16"/>
  <c r="L290" i="16"/>
  <c r="L291" i="16"/>
  <c r="L292" i="16"/>
  <c r="L293" i="16"/>
  <c r="L294" i="16"/>
  <c r="L295" i="16"/>
  <c r="L296" i="16"/>
  <c r="L297" i="16"/>
  <c r="L298" i="16"/>
  <c r="L299" i="16"/>
  <c r="L300" i="16"/>
  <c r="L301" i="16"/>
  <c r="L302" i="16"/>
  <c r="L303" i="16"/>
  <c r="L304" i="16"/>
  <c r="L305" i="16"/>
  <c r="L306" i="16"/>
  <c r="L307" i="16"/>
  <c r="L308" i="16"/>
  <c r="L309" i="16"/>
  <c r="L310" i="16"/>
  <c r="L311" i="16"/>
  <c r="L312" i="16"/>
  <c r="L313" i="16"/>
  <c r="L314" i="16"/>
  <c r="L315" i="16"/>
  <c r="L316" i="16"/>
  <c r="L317" i="16"/>
  <c r="L318" i="16"/>
  <c r="L319" i="16"/>
  <c r="L320" i="16"/>
  <c r="L321" i="16"/>
  <c r="L322" i="16"/>
  <c r="L323" i="16"/>
  <c r="L324" i="16"/>
  <c r="L325" i="16"/>
  <c r="L326" i="16"/>
  <c r="L327" i="16"/>
  <c r="L328" i="16"/>
  <c r="L329" i="16"/>
  <c r="L330" i="16"/>
  <c r="L331" i="16"/>
  <c r="L332" i="16"/>
  <c r="L333" i="16"/>
  <c r="L334" i="16"/>
  <c r="L335" i="16"/>
  <c r="L336" i="16"/>
  <c r="L337" i="16"/>
  <c r="L338" i="16"/>
  <c r="L339" i="16"/>
  <c r="L340" i="16"/>
  <c r="L341" i="16"/>
  <c r="L342" i="16"/>
  <c r="L343" i="16"/>
  <c r="L344" i="16"/>
  <c r="L345" i="16"/>
  <c r="L346" i="16"/>
  <c r="L347" i="16"/>
  <c r="L348" i="16"/>
  <c r="L349" i="16"/>
  <c r="L350" i="16"/>
  <c r="L351" i="16"/>
  <c r="L352" i="16"/>
  <c r="L353" i="16"/>
  <c r="L354" i="16"/>
  <c r="L355" i="16"/>
  <c r="L356" i="16"/>
  <c r="L357" i="16"/>
  <c r="L358" i="16"/>
  <c r="L359" i="16"/>
  <c r="L360" i="16"/>
  <c r="L361" i="16"/>
  <c r="L362" i="16"/>
  <c r="L363" i="16"/>
  <c r="L364" i="16"/>
  <c r="L365" i="16"/>
  <c r="L366" i="16"/>
  <c r="L367" i="16"/>
  <c r="L368" i="16"/>
  <c r="L369" i="16"/>
  <c r="L370" i="16"/>
  <c r="L371" i="16"/>
  <c r="L372" i="16"/>
  <c r="L373" i="16"/>
  <c r="L374" i="16"/>
  <c r="L375" i="16"/>
  <c r="L376" i="16"/>
  <c r="L377" i="16"/>
  <c r="L378" i="16"/>
  <c r="L379" i="16"/>
  <c r="L380" i="16"/>
  <c r="L381" i="16"/>
  <c r="L382" i="16"/>
  <c r="L383" i="16"/>
  <c r="L384" i="16"/>
  <c r="L385" i="16"/>
  <c r="L386" i="16"/>
  <c r="L387" i="16"/>
  <c r="L388" i="16"/>
  <c r="L389" i="16"/>
  <c r="L390" i="16"/>
  <c r="L391" i="16"/>
  <c r="L392" i="16"/>
  <c r="L393" i="16"/>
  <c r="L394" i="16"/>
  <c r="L395" i="16"/>
  <c r="L396" i="16"/>
  <c r="L397" i="16"/>
  <c r="L398" i="16"/>
  <c r="L399" i="16"/>
  <c r="L400" i="16"/>
  <c r="L401" i="16"/>
  <c r="L402" i="16"/>
  <c r="L403" i="16"/>
  <c r="L404" i="16"/>
  <c r="L405" i="16"/>
  <c r="L406" i="16"/>
  <c r="L407" i="16"/>
  <c r="L408" i="16"/>
  <c r="L409" i="16"/>
  <c r="L410" i="16"/>
  <c r="L411" i="16"/>
  <c r="L412" i="16"/>
  <c r="L413" i="16"/>
  <c r="L414" i="16"/>
  <c r="L415" i="16"/>
  <c r="L416" i="16"/>
  <c r="L417" i="16"/>
  <c r="L418" i="16"/>
  <c r="L419" i="16"/>
  <c r="L420" i="16"/>
  <c r="L421" i="16"/>
  <c r="L422" i="16"/>
  <c r="L423" i="16"/>
  <c r="L424" i="16"/>
  <c r="L425" i="16"/>
  <c r="L426" i="16"/>
  <c r="L427" i="16"/>
  <c r="L428" i="16"/>
  <c r="L429" i="16"/>
  <c r="L430" i="16"/>
  <c r="L431" i="16"/>
  <c r="L432" i="16"/>
  <c r="L433" i="16"/>
  <c r="L434" i="16"/>
  <c r="L435" i="16"/>
  <c r="L436" i="16"/>
  <c r="L437" i="16"/>
  <c r="L438" i="16"/>
  <c r="L439" i="16"/>
  <c r="L440" i="16"/>
  <c r="L441" i="16"/>
  <c r="L442" i="16"/>
  <c r="L443" i="16"/>
  <c r="L444" i="16"/>
  <c r="L445" i="16"/>
  <c r="L446" i="16"/>
  <c r="L447" i="16"/>
  <c r="L448" i="16"/>
  <c r="L449" i="16"/>
  <c r="L450" i="16"/>
  <c r="L451" i="16"/>
  <c r="L452" i="16"/>
  <c r="L453" i="16"/>
  <c r="L454" i="16"/>
  <c r="L455" i="16"/>
  <c r="L456" i="16"/>
  <c r="L457" i="16"/>
  <c r="L458" i="16"/>
  <c r="L459" i="16"/>
  <c r="L460" i="16"/>
  <c r="L461" i="16"/>
  <c r="L462" i="16"/>
  <c r="L463" i="16"/>
  <c r="L464" i="16"/>
  <c r="L465" i="16"/>
  <c r="L466" i="16"/>
  <c r="L467" i="16"/>
  <c r="L468" i="16"/>
  <c r="L469" i="16"/>
  <c r="L470" i="16"/>
  <c r="L471" i="16"/>
  <c r="L472" i="16"/>
  <c r="L473" i="16"/>
  <c r="L474" i="16"/>
  <c r="L475" i="16"/>
  <c r="L476" i="16"/>
  <c r="L477" i="16"/>
  <c r="L478" i="16"/>
  <c r="L479" i="16"/>
  <c r="L480" i="16"/>
  <c r="L481" i="16"/>
  <c r="L482" i="16"/>
  <c r="L483" i="16"/>
  <c r="L484" i="16"/>
  <c r="L485" i="16"/>
  <c r="L486" i="16"/>
  <c r="L487" i="16"/>
  <c r="L488" i="16"/>
  <c r="L489" i="16"/>
  <c r="L490" i="16"/>
  <c r="L491" i="16"/>
  <c r="L492" i="16"/>
  <c r="L493" i="16"/>
  <c r="L494" i="16"/>
  <c r="L495" i="16"/>
  <c r="L496" i="16"/>
  <c r="L497" i="16"/>
  <c r="L498" i="16"/>
  <c r="L499" i="16"/>
  <c r="L500" i="16"/>
  <c r="L501" i="16"/>
  <c r="L502" i="16"/>
  <c r="L503" i="16"/>
  <c r="L504" i="16"/>
  <c r="L505" i="16"/>
  <c r="L506" i="16"/>
  <c r="L507" i="16"/>
  <c r="L508" i="16"/>
  <c r="L509" i="16"/>
  <c r="L510" i="16"/>
  <c r="L511" i="16"/>
  <c r="L512" i="16"/>
  <c r="L513" i="16"/>
  <c r="L514" i="16"/>
  <c r="L515" i="16"/>
  <c r="L516" i="16"/>
  <c r="L517" i="16"/>
  <c r="L518" i="16"/>
  <c r="L519" i="16"/>
  <c r="L520" i="16"/>
  <c r="L521" i="16"/>
  <c r="L522" i="16"/>
  <c r="L523" i="16"/>
  <c r="L524" i="16"/>
  <c r="L525" i="16"/>
  <c r="L526" i="16"/>
  <c r="L527" i="16"/>
  <c r="L528" i="16"/>
  <c r="L529" i="16"/>
  <c r="L530" i="16"/>
  <c r="L531" i="16"/>
  <c r="L532" i="16"/>
  <c r="L533" i="16"/>
  <c r="L534" i="16"/>
  <c r="L535" i="16"/>
  <c r="L536" i="16"/>
  <c r="L537" i="16"/>
  <c r="L538" i="16"/>
  <c r="L539" i="16"/>
  <c r="L540" i="16"/>
  <c r="L541" i="16"/>
  <c r="L542" i="16"/>
  <c r="L543" i="16"/>
  <c r="L544" i="16"/>
  <c r="L545" i="16"/>
  <c r="L546" i="16"/>
  <c r="L547" i="16"/>
  <c r="L548" i="16"/>
  <c r="L549" i="16"/>
  <c r="L550" i="16"/>
  <c r="L551" i="16"/>
  <c r="L552" i="16"/>
  <c r="L553" i="16"/>
  <c r="L554" i="16"/>
  <c r="L555" i="16"/>
  <c r="L556" i="16"/>
  <c r="L557" i="16"/>
  <c r="L558" i="16"/>
  <c r="L559" i="16"/>
  <c r="L560" i="16"/>
  <c r="L561" i="16"/>
  <c r="L562" i="16"/>
  <c r="L563" i="16"/>
  <c r="L564" i="16"/>
  <c r="L565" i="16"/>
  <c r="L566" i="16"/>
  <c r="L567" i="16"/>
  <c r="L568" i="16"/>
  <c r="L569" i="16"/>
  <c r="L570" i="16"/>
  <c r="L571" i="16"/>
  <c r="L572" i="16"/>
  <c r="L573" i="16"/>
  <c r="L574" i="16"/>
  <c r="L575" i="16"/>
  <c r="L576" i="16"/>
  <c r="L577" i="16"/>
  <c r="L578" i="16"/>
  <c r="L579" i="16"/>
  <c r="L580" i="16"/>
  <c r="L581" i="16"/>
  <c r="L582" i="16"/>
  <c r="L583" i="16"/>
  <c r="L584" i="16"/>
  <c r="L585" i="16"/>
  <c r="L586" i="16"/>
  <c r="L587" i="16"/>
  <c r="L588" i="16"/>
  <c r="L589" i="16"/>
  <c r="L590" i="16"/>
  <c r="L591" i="16"/>
  <c r="L592" i="16"/>
  <c r="L593" i="16"/>
  <c r="L594" i="16"/>
  <c r="L595" i="16"/>
  <c r="L596" i="16"/>
  <c r="L597" i="16"/>
  <c r="L598" i="16"/>
  <c r="L599" i="16"/>
  <c r="L600" i="16"/>
  <c r="L601" i="16"/>
  <c r="L602" i="16"/>
  <c r="L603" i="16"/>
  <c r="L604" i="16"/>
  <c r="L605" i="16"/>
  <c r="L606" i="16"/>
  <c r="L607" i="16"/>
  <c r="L608" i="16"/>
  <c r="L609" i="16"/>
  <c r="L610" i="16"/>
  <c r="L611" i="16"/>
  <c r="L612" i="16"/>
  <c r="L613" i="16"/>
  <c r="L614" i="16"/>
  <c r="L615" i="16"/>
  <c r="L616" i="16"/>
  <c r="L617" i="16"/>
  <c r="L618" i="16"/>
  <c r="L619" i="16"/>
  <c r="L620" i="16"/>
  <c r="L621" i="16"/>
  <c r="L622" i="16"/>
  <c r="L623" i="16"/>
  <c r="L624" i="16"/>
  <c r="L625" i="16"/>
  <c r="L626" i="16"/>
  <c r="L627" i="16"/>
  <c r="L628" i="16"/>
  <c r="L629" i="16"/>
  <c r="L630" i="16"/>
  <c r="L631" i="16"/>
  <c r="L632" i="16"/>
  <c r="L633" i="16"/>
  <c r="L634" i="16"/>
  <c r="L635" i="16"/>
  <c r="L636" i="16"/>
  <c r="L637" i="16"/>
  <c r="L638" i="16"/>
  <c r="L639" i="16"/>
  <c r="L640" i="16"/>
  <c r="L641" i="16"/>
  <c r="L642" i="16"/>
  <c r="L643" i="16"/>
  <c r="L644" i="16"/>
  <c r="L645" i="16"/>
  <c r="L646" i="16"/>
  <c r="L647" i="16"/>
  <c r="L648" i="16"/>
  <c r="L649" i="16"/>
  <c r="L650" i="16"/>
  <c r="L651" i="16"/>
  <c r="L652" i="16"/>
  <c r="L653" i="16"/>
  <c r="L654" i="16"/>
  <c r="L655" i="16"/>
  <c r="L656" i="16"/>
  <c r="L657" i="16"/>
  <c r="L658" i="16"/>
  <c r="L659" i="16"/>
  <c r="L660" i="16"/>
  <c r="L661" i="16"/>
  <c r="L662" i="16"/>
  <c r="L663" i="16"/>
  <c r="L664" i="16"/>
  <c r="L665" i="16"/>
  <c r="L666" i="16"/>
  <c r="L667" i="16"/>
  <c r="L668" i="16"/>
  <c r="L669" i="16"/>
  <c r="L670" i="16"/>
  <c r="L671" i="16"/>
  <c r="L672" i="16"/>
  <c r="L673" i="16"/>
  <c r="L674" i="16"/>
  <c r="L675" i="16"/>
  <c r="L676" i="16"/>
  <c r="L677" i="16"/>
  <c r="L678" i="16"/>
  <c r="L679" i="16"/>
  <c r="L680" i="16"/>
  <c r="L681" i="16"/>
  <c r="L682" i="16"/>
  <c r="L683" i="16"/>
  <c r="L684" i="16"/>
  <c r="L685" i="16"/>
  <c r="L686" i="16"/>
  <c r="L687" i="16"/>
  <c r="L688" i="16"/>
  <c r="L689" i="16"/>
  <c r="L690" i="16"/>
  <c r="L691" i="16"/>
  <c r="L692" i="16"/>
  <c r="L693" i="16"/>
  <c r="L694" i="16"/>
  <c r="L695" i="16"/>
  <c r="L696" i="16"/>
  <c r="L697" i="16"/>
  <c r="L698" i="16"/>
  <c r="L699" i="16"/>
  <c r="L700" i="16"/>
  <c r="L701" i="16"/>
  <c r="L702" i="16"/>
  <c r="L703" i="16"/>
  <c r="L704" i="16"/>
  <c r="L705" i="16"/>
  <c r="L706" i="16"/>
  <c r="L707" i="16"/>
  <c r="L708" i="16"/>
  <c r="L709" i="16"/>
  <c r="L710" i="16"/>
  <c r="L711" i="16"/>
  <c r="L712" i="16"/>
  <c r="L713" i="16"/>
  <c r="L714" i="16"/>
  <c r="L715" i="16"/>
  <c r="L716" i="16"/>
  <c r="L717" i="16"/>
  <c r="L718" i="16"/>
  <c r="L719" i="16"/>
  <c r="L720" i="16"/>
  <c r="L721" i="16"/>
  <c r="L722" i="16"/>
  <c r="L723" i="16"/>
  <c r="L724" i="16"/>
  <c r="L725" i="16"/>
  <c r="L726" i="16"/>
  <c r="L727" i="16"/>
  <c r="L728" i="16"/>
  <c r="L729" i="16"/>
  <c r="L730" i="16"/>
  <c r="L731" i="16"/>
  <c r="L732" i="16"/>
  <c r="L733" i="16"/>
  <c r="L734" i="16"/>
  <c r="L735" i="16"/>
  <c r="L736" i="16"/>
  <c r="L737" i="16"/>
  <c r="L738" i="16"/>
  <c r="L739" i="16"/>
  <c r="L740" i="16"/>
  <c r="L741" i="16"/>
  <c r="L742" i="16"/>
  <c r="L743" i="16"/>
  <c r="L744" i="16"/>
  <c r="L745" i="16"/>
  <c r="L746" i="16"/>
  <c r="L747" i="16"/>
  <c r="L748" i="16"/>
  <c r="L749" i="16"/>
  <c r="L750" i="16"/>
  <c r="L751" i="16"/>
  <c r="L752" i="16"/>
  <c r="L753" i="16"/>
  <c r="L754" i="16"/>
  <c r="L755" i="16"/>
  <c r="L756" i="16"/>
  <c r="L757" i="16"/>
  <c r="L758" i="16"/>
  <c r="L759" i="16"/>
  <c r="L760" i="16"/>
  <c r="L761" i="16"/>
  <c r="L762" i="16"/>
  <c r="L763" i="16"/>
  <c r="L764" i="16"/>
  <c r="L765" i="16"/>
  <c r="L766" i="16"/>
  <c r="L767" i="16"/>
  <c r="L768" i="16"/>
  <c r="L769" i="16"/>
  <c r="L770" i="16"/>
  <c r="L771" i="16"/>
  <c r="L772" i="16"/>
  <c r="L773" i="16"/>
  <c r="L774" i="16"/>
  <c r="L775" i="16"/>
  <c r="L776" i="16"/>
  <c r="L777" i="16"/>
  <c r="L778" i="16"/>
  <c r="L779" i="16"/>
  <c r="L780" i="16"/>
  <c r="L781" i="16"/>
  <c r="L782" i="16"/>
  <c r="L783" i="16"/>
  <c r="L784" i="16"/>
  <c r="L785" i="16"/>
  <c r="L786" i="16"/>
  <c r="L787" i="16"/>
  <c r="L788" i="16"/>
  <c r="L789" i="16"/>
  <c r="L790" i="16"/>
  <c r="L791" i="16"/>
  <c r="L792" i="16"/>
  <c r="L793" i="16"/>
  <c r="L794" i="16"/>
  <c r="L795" i="16"/>
  <c r="L796" i="16"/>
  <c r="L797" i="16"/>
  <c r="L798" i="16"/>
  <c r="L799" i="16"/>
  <c r="L800" i="16"/>
  <c r="L801" i="16"/>
  <c r="L802" i="16"/>
  <c r="L803" i="16"/>
  <c r="L804" i="16"/>
  <c r="L805" i="16"/>
  <c r="L806" i="16"/>
  <c r="L807" i="16"/>
  <c r="L808" i="16"/>
  <c r="L809" i="16"/>
  <c r="L810" i="16"/>
  <c r="L811" i="16"/>
  <c r="L812" i="16"/>
  <c r="L813" i="16"/>
  <c r="L814" i="16"/>
  <c r="L815" i="16"/>
  <c r="L816" i="16"/>
  <c r="L817" i="16"/>
  <c r="L818" i="16"/>
  <c r="L819" i="16"/>
  <c r="L820" i="16"/>
  <c r="L821" i="16"/>
  <c r="L822" i="16"/>
  <c r="L823" i="16"/>
  <c r="L824" i="16"/>
  <c r="L825" i="16"/>
  <c r="L826" i="16"/>
  <c r="L827" i="16"/>
  <c r="L828" i="16"/>
  <c r="L829" i="16"/>
  <c r="L830" i="16"/>
  <c r="L831" i="16"/>
  <c r="L832" i="16"/>
  <c r="L833" i="16"/>
  <c r="L834" i="16"/>
  <c r="L835" i="16"/>
  <c r="L836" i="16"/>
  <c r="L837" i="16"/>
  <c r="L838" i="16"/>
  <c r="L839" i="16"/>
  <c r="L840" i="16"/>
  <c r="L841" i="16"/>
  <c r="L842" i="16"/>
  <c r="L843" i="16"/>
  <c r="L844" i="16"/>
  <c r="L845" i="16"/>
  <c r="L846" i="16"/>
  <c r="L847" i="16"/>
  <c r="L848" i="16"/>
  <c r="L849" i="16"/>
  <c r="L850" i="16"/>
  <c r="L851" i="16"/>
  <c r="L852" i="16"/>
  <c r="L853" i="16"/>
  <c r="L854" i="16"/>
  <c r="L855" i="16"/>
  <c r="L856" i="16"/>
  <c r="L857" i="16"/>
  <c r="L858" i="16"/>
  <c r="L859" i="16"/>
  <c r="L860" i="16"/>
  <c r="L861" i="16"/>
  <c r="L862" i="16"/>
  <c r="L863" i="16"/>
  <c r="L864" i="16"/>
  <c r="L865" i="16"/>
  <c r="L866" i="16"/>
  <c r="L867" i="16"/>
  <c r="L868" i="16"/>
  <c r="L869" i="16"/>
  <c r="L870" i="16"/>
  <c r="L871" i="16"/>
  <c r="L872" i="16"/>
  <c r="L873" i="16"/>
  <c r="L874" i="16"/>
  <c r="L875" i="16"/>
  <c r="L876" i="16"/>
  <c r="L877" i="16"/>
  <c r="L878" i="16"/>
  <c r="L879" i="16"/>
  <c r="L880" i="16"/>
  <c r="L881" i="16"/>
  <c r="L882" i="16"/>
  <c r="L883" i="16"/>
  <c r="L884" i="16"/>
  <c r="L885" i="16"/>
  <c r="L886" i="16"/>
  <c r="L887" i="16"/>
  <c r="L888" i="16"/>
  <c r="L889" i="16"/>
  <c r="L890" i="16"/>
  <c r="L891" i="16"/>
  <c r="L892" i="16"/>
  <c r="L893" i="16"/>
  <c r="L894" i="16"/>
  <c r="L895" i="16"/>
  <c r="L896" i="16"/>
  <c r="L897" i="16"/>
  <c r="L898" i="16"/>
  <c r="L899" i="16"/>
  <c r="L900" i="16"/>
  <c r="L901" i="16"/>
  <c r="L902" i="16"/>
  <c r="L903" i="16"/>
  <c r="L904" i="16"/>
  <c r="L905" i="16"/>
  <c r="L906" i="16"/>
  <c r="L907" i="16"/>
  <c r="L908" i="16"/>
  <c r="L909" i="16"/>
  <c r="L910" i="16"/>
  <c r="L911" i="16"/>
  <c r="L912" i="16"/>
  <c r="L913" i="16"/>
  <c r="L914" i="16"/>
  <c r="L915" i="16"/>
  <c r="L916" i="16"/>
  <c r="L917" i="16"/>
  <c r="L918" i="16"/>
  <c r="L919" i="16"/>
  <c r="L920" i="16"/>
  <c r="L921" i="16"/>
  <c r="L922" i="16"/>
  <c r="L923" i="16"/>
  <c r="L924" i="16"/>
  <c r="L925" i="16"/>
  <c r="L926" i="16"/>
  <c r="L927" i="16"/>
  <c r="L928" i="16"/>
  <c r="L929" i="16"/>
  <c r="L930" i="16"/>
  <c r="L931" i="16"/>
  <c r="L932" i="16"/>
  <c r="L933" i="16"/>
  <c r="L934" i="16"/>
  <c r="L935" i="16"/>
  <c r="L936" i="16"/>
  <c r="L937" i="16"/>
  <c r="L938" i="16"/>
  <c r="L939" i="16"/>
  <c r="L940" i="16"/>
  <c r="L941" i="16"/>
  <c r="L942" i="16"/>
  <c r="L943" i="16"/>
  <c r="L944" i="16"/>
  <c r="L945" i="16"/>
  <c r="L946" i="16"/>
  <c r="L947" i="16"/>
  <c r="L948" i="16"/>
  <c r="L949" i="16"/>
  <c r="L950" i="16"/>
  <c r="L951" i="16"/>
  <c r="L952" i="16"/>
  <c r="L953" i="16"/>
  <c r="L954" i="16"/>
  <c r="L955" i="16"/>
  <c r="L956" i="16"/>
  <c r="L957" i="16"/>
  <c r="L958" i="16"/>
  <c r="L959" i="16"/>
  <c r="L960" i="16"/>
  <c r="L961" i="16"/>
  <c r="L962" i="16"/>
  <c r="L963" i="16"/>
  <c r="L964" i="16"/>
  <c r="L965" i="16"/>
  <c r="L966" i="16"/>
  <c r="L967" i="16"/>
  <c r="L968" i="16"/>
  <c r="L969" i="16"/>
  <c r="L970" i="16"/>
  <c r="L971" i="16"/>
  <c r="L972" i="16"/>
  <c r="L973" i="16"/>
  <c r="L974" i="16"/>
  <c r="L975" i="16"/>
  <c r="L976" i="16"/>
  <c r="L977" i="16"/>
  <c r="L978" i="16"/>
  <c r="L979" i="16"/>
  <c r="L980" i="16"/>
  <c r="L981" i="16"/>
  <c r="L982" i="16"/>
  <c r="L983" i="16"/>
  <c r="L984" i="16"/>
  <c r="L985" i="16"/>
  <c r="L986" i="16"/>
  <c r="L987" i="16"/>
  <c r="L988" i="16"/>
  <c r="L989" i="16"/>
  <c r="L990" i="16"/>
  <c r="L991" i="16"/>
  <c r="L992" i="16"/>
  <c r="L993" i="16"/>
  <c r="L994" i="16"/>
  <c r="L995" i="16"/>
  <c r="L996" i="16"/>
  <c r="L997" i="16"/>
  <c r="L998" i="16"/>
  <c r="L999" i="16"/>
  <c r="L1000" i="16"/>
  <c r="L1001" i="16"/>
  <c r="L1002" i="16"/>
  <c r="L1003" i="16"/>
  <c r="L1004" i="16"/>
  <c r="L1005" i="16"/>
  <c r="L1006" i="16"/>
  <c r="L1007" i="16"/>
  <c r="L1008" i="16"/>
  <c r="L1009" i="16"/>
  <c r="L1010" i="16"/>
  <c r="L1011" i="16"/>
  <c r="L1012" i="16"/>
  <c r="L1013" i="16"/>
  <c r="L1014" i="16"/>
  <c r="L1015" i="16"/>
  <c r="L1016" i="16"/>
  <c r="L1017" i="16"/>
  <c r="L1018" i="16"/>
  <c r="L1019" i="16"/>
  <c r="L1020" i="16"/>
  <c r="L1021" i="16"/>
  <c r="L1022" i="16"/>
  <c r="L1023" i="16"/>
  <c r="L1024" i="16"/>
  <c r="L1025" i="16"/>
  <c r="L1026" i="16"/>
  <c r="L1027" i="16"/>
  <c r="L1028" i="16"/>
  <c r="L1029" i="16"/>
  <c r="L1030" i="16"/>
  <c r="L1031" i="16"/>
  <c r="L1032" i="16"/>
  <c r="L1033" i="16"/>
  <c r="L1034" i="16"/>
  <c r="L1035" i="16"/>
  <c r="L1036" i="16"/>
  <c r="L1037" i="16"/>
  <c r="L1038" i="16"/>
  <c r="L1039" i="16"/>
  <c r="L1040" i="16"/>
  <c r="L1041" i="16"/>
  <c r="L1042" i="16"/>
  <c r="L1043" i="16"/>
  <c r="L1044" i="16"/>
  <c r="L1045" i="16"/>
  <c r="L1046" i="16"/>
  <c r="L1047" i="16"/>
  <c r="L1048" i="16"/>
  <c r="L1049" i="16"/>
  <c r="L1050" i="16"/>
  <c r="L1051" i="16"/>
  <c r="L1052" i="16"/>
  <c r="L1053" i="16"/>
  <c r="L1054" i="16"/>
  <c r="L1055" i="16"/>
  <c r="L1056" i="16"/>
  <c r="L1057" i="16"/>
  <c r="L1058" i="16"/>
  <c r="L1059" i="16"/>
  <c r="L1060" i="16"/>
  <c r="L1061" i="16"/>
  <c r="L1062" i="16"/>
  <c r="L1063" i="16"/>
  <c r="L1064" i="16"/>
  <c r="L1065" i="16"/>
  <c r="L1066" i="16"/>
  <c r="L1067" i="16"/>
  <c r="L1068" i="16"/>
  <c r="L1069" i="16"/>
  <c r="L1070" i="16"/>
  <c r="L1071" i="16"/>
  <c r="L1072" i="16"/>
  <c r="L1073" i="16"/>
  <c r="L1074" i="16"/>
  <c r="L1075" i="16"/>
  <c r="L1076" i="16"/>
  <c r="L1077" i="16"/>
  <c r="L1078" i="16"/>
  <c r="L1079" i="16"/>
  <c r="L1080" i="16"/>
  <c r="L1081" i="16"/>
  <c r="L1082" i="16"/>
  <c r="L1083" i="16"/>
  <c r="L1084" i="16"/>
  <c r="L1085" i="16"/>
  <c r="L1086" i="16"/>
  <c r="L1087" i="16"/>
  <c r="L1088" i="16"/>
  <c r="L1089" i="16"/>
  <c r="L1090" i="16"/>
  <c r="L1091" i="16"/>
  <c r="L1092" i="16"/>
  <c r="L1093" i="16"/>
  <c r="L1094" i="16"/>
  <c r="L1095" i="16"/>
  <c r="L1096" i="16"/>
  <c r="L1097" i="16"/>
  <c r="L1098" i="16"/>
  <c r="L1099" i="16"/>
  <c r="L1100" i="16"/>
  <c r="L1101" i="16"/>
  <c r="L1102" i="16"/>
  <c r="L1103" i="16"/>
  <c r="L1104" i="16"/>
  <c r="L1105" i="16"/>
  <c r="L1106" i="16"/>
  <c r="L1107" i="16"/>
  <c r="L1108" i="16"/>
  <c r="L1109" i="16"/>
  <c r="L1110" i="16"/>
  <c r="L1111" i="16"/>
  <c r="L1112" i="16"/>
  <c r="L1113" i="16"/>
  <c r="L1114" i="16"/>
  <c r="L1115" i="16"/>
  <c r="L1116" i="16"/>
  <c r="L1117" i="16"/>
  <c r="L1118" i="16"/>
  <c r="L1119" i="16"/>
  <c r="L1120" i="16"/>
  <c r="L1121" i="16"/>
  <c r="L1122" i="16"/>
  <c r="L1123" i="16"/>
  <c r="L1124" i="16"/>
  <c r="L1125" i="16"/>
  <c r="L1126" i="16"/>
  <c r="L1127" i="16"/>
  <c r="L1128" i="16"/>
  <c r="L1129" i="16"/>
  <c r="L1130" i="16"/>
  <c r="L1131" i="16"/>
  <c r="L1132" i="16"/>
  <c r="L1133" i="16"/>
  <c r="L1134" i="16"/>
  <c r="L1135" i="16"/>
  <c r="L1136" i="16"/>
  <c r="L1137" i="16"/>
  <c r="L1138" i="16"/>
  <c r="L1139" i="16"/>
  <c r="L1140" i="16"/>
  <c r="L1141" i="16"/>
  <c r="L1142" i="16"/>
  <c r="L1143" i="16"/>
  <c r="L1144" i="16"/>
  <c r="L1145" i="16"/>
  <c r="L1146" i="16"/>
  <c r="L1147" i="16"/>
  <c r="L1148" i="16"/>
  <c r="L1149" i="16"/>
  <c r="L1150" i="16"/>
  <c r="L1151" i="16"/>
  <c r="L1152" i="16"/>
  <c r="L1153" i="16"/>
  <c r="L1154" i="16"/>
  <c r="L1155" i="16"/>
  <c r="L1156" i="16"/>
  <c r="L1157" i="16"/>
  <c r="L1158" i="16"/>
  <c r="L1159" i="16"/>
  <c r="L1160" i="16"/>
  <c r="L1161" i="16"/>
  <c r="L1162" i="16"/>
  <c r="L1163" i="16"/>
  <c r="L1164" i="16"/>
  <c r="L1165" i="16"/>
  <c r="L1166" i="16"/>
  <c r="L1167" i="16"/>
  <c r="L1168" i="16"/>
  <c r="L1169" i="16"/>
  <c r="L1170" i="16"/>
  <c r="L1171" i="16"/>
  <c r="L1172" i="16"/>
  <c r="L1173" i="16"/>
  <c r="L1174" i="16"/>
  <c r="L1175" i="16"/>
  <c r="L1176" i="16"/>
  <c r="L1177" i="16"/>
  <c r="L1178" i="16"/>
  <c r="L1179" i="16"/>
  <c r="L1180" i="16"/>
  <c r="L1181" i="16"/>
  <c r="L1182" i="16"/>
  <c r="L1183" i="16"/>
  <c r="L1184" i="16"/>
  <c r="L1185" i="16"/>
  <c r="L1186" i="16"/>
  <c r="L1187" i="16"/>
  <c r="L1188" i="16"/>
  <c r="L1189" i="16"/>
  <c r="L1190" i="16"/>
  <c r="L1191" i="16"/>
  <c r="L1192" i="16"/>
  <c r="L1193" i="16"/>
  <c r="L1194" i="16"/>
  <c r="L1195" i="16"/>
  <c r="L1196" i="16"/>
  <c r="L1197" i="16"/>
  <c r="L1198" i="16"/>
  <c r="L1199" i="16"/>
  <c r="L1200" i="16"/>
  <c r="L1201" i="16"/>
  <c r="L1202" i="16"/>
  <c r="L1203" i="16"/>
  <c r="L1204" i="16"/>
  <c r="L1205" i="16"/>
  <c r="L1206" i="16"/>
  <c r="L1207" i="16"/>
  <c r="L1208" i="16"/>
  <c r="L1209" i="16"/>
  <c r="L1210" i="16"/>
  <c r="L1211" i="16"/>
  <c r="L1212" i="16"/>
  <c r="L1213" i="16"/>
  <c r="L1214" i="16"/>
  <c r="L1215" i="16"/>
  <c r="L1216" i="16"/>
  <c r="L1217" i="16"/>
  <c r="L1218" i="16"/>
  <c r="L1219" i="16"/>
  <c r="L1220" i="16"/>
  <c r="L1221" i="16"/>
  <c r="L1222" i="16"/>
  <c r="L1223" i="16"/>
  <c r="L1224" i="16"/>
  <c r="L1225" i="16"/>
  <c r="L1226" i="16"/>
  <c r="L1227" i="16"/>
  <c r="L1228" i="16"/>
  <c r="L1229" i="16"/>
  <c r="L1230" i="16"/>
  <c r="L1231" i="16"/>
  <c r="L1232" i="16"/>
  <c r="L1233" i="16"/>
  <c r="L1234" i="16"/>
  <c r="L1235" i="16"/>
  <c r="L1236" i="16"/>
  <c r="L1237" i="16"/>
  <c r="L1238" i="16"/>
  <c r="L1239" i="16"/>
  <c r="L1240" i="16"/>
  <c r="L1241" i="16"/>
  <c r="L1242" i="16"/>
  <c r="L1243" i="16"/>
  <c r="L1244" i="16"/>
  <c r="L1245" i="16"/>
  <c r="L1246" i="16"/>
  <c r="L1247" i="16"/>
  <c r="L1248" i="16"/>
  <c r="L1249" i="16"/>
  <c r="L1250" i="16"/>
  <c r="L1251" i="16"/>
  <c r="L1252" i="16"/>
  <c r="L1253" i="16"/>
  <c r="L1254" i="16"/>
  <c r="L1255" i="16"/>
  <c r="L1256" i="16"/>
  <c r="L1257" i="16"/>
  <c r="L1258" i="16"/>
  <c r="L1259" i="16"/>
  <c r="L1260" i="16"/>
  <c r="L1261" i="16"/>
  <c r="L1262" i="16"/>
  <c r="L1263" i="16"/>
  <c r="L1264" i="16"/>
  <c r="L1265" i="16"/>
  <c r="L1266" i="16"/>
  <c r="L1267" i="16"/>
  <c r="L1268" i="16"/>
  <c r="L1269" i="16"/>
  <c r="L1270" i="16"/>
  <c r="L1271" i="16"/>
  <c r="L1272" i="16"/>
  <c r="L1273" i="16"/>
  <c r="L1274" i="16"/>
  <c r="L1275" i="16"/>
  <c r="L1276" i="16"/>
  <c r="L1277" i="16"/>
  <c r="L1278" i="16"/>
  <c r="L1279" i="16"/>
  <c r="L1280" i="16"/>
  <c r="L1281" i="16"/>
  <c r="L1282" i="16"/>
  <c r="L1283" i="16"/>
  <c r="L1284" i="16"/>
  <c r="L1285" i="16"/>
  <c r="L1286" i="16"/>
  <c r="L1287" i="16"/>
  <c r="L1288" i="16"/>
  <c r="L1289" i="16"/>
  <c r="L1290" i="16"/>
  <c r="L1291" i="16"/>
  <c r="L1292" i="16"/>
  <c r="L1293" i="16"/>
  <c r="L1294" i="16"/>
  <c r="L1295" i="16"/>
  <c r="L1296" i="16"/>
  <c r="L1297" i="16"/>
  <c r="L1298" i="16"/>
  <c r="L1299" i="16"/>
  <c r="L1300" i="16"/>
  <c r="L1301" i="16"/>
  <c r="L1302" i="16"/>
  <c r="L1303" i="16"/>
  <c r="L1304" i="16"/>
  <c r="L1305" i="16"/>
  <c r="L1306" i="16"/>
  <c r="L1307" i="16"/>
  <c r="L1308" i="16"/>
  <c r="L1309" i="16"/>
  <c r="L1310" i="16"/>
  <c r="L1311" i="16"/>
  <c r="L1312" i="16"/>
  <c r="L1313" i="16"/>
  <c r="L1314" i="16"/>
  <c r="L1315" i="16"/>
  <c r="L1316" i="16"/>
  <c r="L1317" i="16"/>
  <c r="L1318" i="16"/>
  <c r="L1319" i="16"/>
  <c r="L1320" i="16"/>
  <c r="L1321" i="16"/>
  <c r="L1322" i="16"/>
  <c r="L1323" i="16"/>
  <c r="L1324" i="16"/>
  <c r="L1325" i="16"/>
  <c r="L1326" i="16"/>
  <c r="L1327" i="16"/>
  <c r="L1328" i="16"/>
  <c r="L1329" i="16"/>
  <c r="L1330" i="16"/>
  <c r="L1331" i="16"/>
  <c r="L1332" i="16"/>
  <c r="L1333" i="16"/>
  <c r="L1334" i="16"/>
  <c r="L1335" i="16"/>
  <c r="L1336" i="16"/>
  <c r="L1337" i="16"/>
  <c r="L1338" i="16"/>
  <c r="L1339" i="16"/>
  <c r="L1340" i="16"/>
  <c r="L1341" i="16"/>
  <c r="L1342" i="16"/>
  <c r="L1343" i="16"/>
  <c r="L1344" i="16"/>
  <c r="L1345" i="16"/>
  <c r="L1346" i="16"/>
  <c r="L1347" i="16"/>
  <c r="L1348" i="16"/>
  <c r="L1349" i="16"/>
  <c r="L1350" i="16"/>
  <c r="L1351" i="16"/>
  <c r="L1352" i="16"/>
  <c r="L1353" i="16"/>
  <c r="L1354" i="16"/>
  <c r="L1355" i="16"/>
  <c r="L1356" i="16"/>
  <c r="L1357" i="16"/>
  <c r="L1358" i="16"/>
  <c r="L1359" i="16"/>
  <c r="L1360" i="16"/>
  <c r="L1361" i="16"/>
  <c r="L1362" i="16"/>
  <c r="L1363" i="16"/>
  <c r="L1364" i="16"/>
  <c r="L1365" i="16"/>
  <c r="L1366" i="16"/>
  <c r="L1367" i="16"/>
  <c r="L1368" i="16"/>
  <c r="L1369" i="16"/>
  <c r="L1370" i="16"/>
  <c r="L1371" i="16"/>
  <c r="L1372" i="16"/>
  <c r="L1373" i="16"/>
  <c r="L1374" i="16"/>
  <c r="L1375" i="16"/>
  <c r="L1376" i="16"/>
  <c r="L1377" i="16"/>
  <c r="L1378" i="16"/>
  <c r="L1379" i="16"/>
  <c r="L1380" i="16"/>
  <c r="L1381" i="16"/>
  <c r="L1382" i="16"/>
  <c r="L1383" i="16"/>
  <c r="L1384" i="16"/>
  <c r="L1385" i="16"/>
  <c r="L1386" i="16"/>
  <c r="L1387" i="16"/>
  <c r="L1388" i="16"/>
  <c r="L1389" i="16"/>
  <c r="L1390" i="16"/>
  <c r="L1391" i="16"/>
  <c r="L1392" i="16"/>
  <c r="L1393" i="16"/>
  <c r="L1394" i="16"/>
  <c r="L1395" i="16"/>
  <c r="L1396" i="16"/>
  <c r="L1397" i="16"/>
  <c r="L1398" i="16"/>
  <c r="L1399" i="16"/>
  <c r="L1400" i="16"/>
  <c r="L1401" i="16"/>
  <c r="L1402" i="16"/>
  <c r="L1403" i="16"/>
  <c r="L1404" i="16"/>
  <c r="L1405" i="16"/>
  <c r="L1406" i="16"/>
  <c r="L1407" i="16"/>
  <c r="L1408" i="16"/>
  <c r="L1409" i="16"/>
  <c r="L1410" i="16"/>
  <c r="L1411" i="16"/>
  <c r="L1412" i="16"/>
  <c r="L1413" i="16"/>
  <c r="L1414" i="16"/>
  <c r="L1415" i="16"/>
  <c r="L1416" i="16"/>
  <c r="L1417" i="16"/>
  <c r="L1418" i="16"/>
  <c r="L1419" i="16"/>
  <c r="L1420" i="16"/>
  <c r="L1421" i="16"/>
  <c r="L1422" i="16"/>
  <c r="L1423" i="16"/>
  <c r="L1424" i="16"/>
  <c r="L1425" i="16"/>
  <c r="L1426" i="16"/>
  <c r="L1427" i="16"/>
  <c r="L1428" i="16"/>
  <c r="L1429" i="16"/>
  <c r="L1430" i="16"/>
  <c r="L1431" i="16"/>
  <c r="L1432" i="16"/>
  <c r="L1433" i="16"/>
  <c r="L1434" i="16"/>
  <c r="L1435" i="16"/>
  <c r="L1436" i="16"/>
  <c r="L1437" i="16"/>
  <c r="L1438" i="16"/>
  <c r="L1439" i="16"/>
  <c r="L1440" i="16"/>
  <c r="L1441" i="16"/>
  <c r="L1442" i="16"/>
  <c r="L1443" i="16"/>
  <c r="L1444" i="16"/>
  <c r="L1445" i="16"/>
  <c r="L1446" i="16"/>
  <c r="L1447" i="16"/>
  <c r="L1448" i="16"/>
  <c r="L1449" i="16"/>
  <c r="L1450" i="16"/>
  <c r="L1451" i="16"/>
  <c r="L1452" i="16"/>
  <c r="L1453" i="16"/>
  <c r="L1454" i="16"/>
  <c r="L1455" i="16"/>
  <c r="L1456" i="16"/>
  <c r="L1457" i="16"/>
  <c r="L1458" i="16"/>
  <c r="L1459" i="16"/>
  <c r="L1460" i="16"/>
  <c r="L1461" i="16"/>
  <c r="L1462" i="16"/>
  <c r="L1463" i="16"/>
  <c r="L1464" i="16"/>
  <c r="L1465" i="16"/>
  <c r="L1466" i="16"/>
  <c r="L1467" i="16"/>
  <c r="L1468" i="16"/>
  <c r="L1469" i="16"/>
  <c r="L1470" i="16"/>
  <c r="L1471" i="16"/>
  <c r="L1472" i="16"/>
  <c r="L1473" i="16"/>
  <c r="L1474" i="16"/>
  <c r="L1475" i="16"/>
  <c r="L1476" i="16"/>
  <c r="L1477" i="16"/>
  <c r="L1478" i="16"/>
  <c r="L1479" i="16"/>
  <c r="L1480" i="16"/>
  <c r="L1481" i="16"/>
  <c r="L1482" i="16"/>
  <c r="L1483" i="16"/>
  <c r="L1484" i="16"/>
  <c r="L1485" i="16"/>
  <c r="L1486" i="16"/>
  <c r="L1487" i="16"/>
  <c r="L1488" i="16"/>
  <c r="L1489" i="16"/>
  <c r="L1490" i="16"/>
  <c r="L1491" i="16"/>
  <c r="L1492" i="16"/>
  <c r="L1493" i="16"/>
  <c r="L1494" i="16"/>
  <c r="L1495" i="16"/>
  <c r="L1496" i="16"/>
  <c r="L1497" i="16"/>
  <c r="L1498" i="16"/>
  <c r="L1499" i="16"/>
  <c r="L1500" i="16"/>
  <c r="L1501" i="16"/>
  <c r="L1502" i="16"/>
  <c r="L1503" i="16"/>
  <c r="L1504" i="16"/>
  <c r="L1505" i="16"/>
  <c r="L1506" i="16"/>
  <c r="L1507" i="16"/>
  <c r="L1508" i="16"/>
  <c r="L1509" i="16"/>
  <c r="L1510" i="16"/>
  <c r="L1511" i="16"/>
  <c r="L1512" i="16"/>
  <c r="L1513" i="16"/>
  <c r="L1514" i="16"/>
  <c r="L1515" i="16"/>
  <c r="L1516" i="16"/>
  <c r="L1517" i="16"/>
  <c r="L1518" i="16"/>
  <c r="L1519" i="16"/>
  <c r="L1520" i="16"/>
  <c r="L1521" i="16"/>
  <c r="L1522" i="16"/>
  <c r="L1523" i="16"/>
  <c r="L1524" i="16"/>
  <c r="L1525" i="16"/>
  <c r="L1526" i="16"/>
  <c r="L1527" i="16"/>
  <c r="L1528" i="16"/>
  <c r="L1529" i="16"/>
  <c r="L1530" i="16"/>
  <c r="L1531" i="16"/>
  <c r="L1532" i="16"/>
  <c r="L1533" i="16"/>
  <c r="L1534" i="16"/>
  <c r="L1535" i="16"/>
  <c r="L1536" i="16"/>
  <c r="L1537" i="16"/>
  <c r="L1538" i="16"/>
  <c r="L1539" i="16"/>
  <c r="L1540" i="16"/>
  <c r="L1541" i="16"/>
  <c r="L1542" i="16"/>
  <c r="L1543" i="16"/>
  <c r="L1544" i="16"/>
  <c r="L1545" i="16"/>
  <c r="L1546" i="16"/>
  <c r="L1547" i="16"/>
  <c r="L1548" i="16"/>
  <c r="L1549" i="16"/>
  <c r="L1550" i="16"/>
  <c r="L1551" i="16"/>
  <c r="L1552" i="16"/>
  <c r="L1553" i="16"/>
  <c r="L1554" i="16"/>
  <c r="L1555" i="16"/>
  <c r="L1556" i="16"/>
  <c r="L1557" i="16"/>
  <c r="L1558" i="16"/>
  <c r="L1559" i="16"/>
  <c r="L1560" i="16"/>
  <c r="L1561" i="16"/>
  <c r="L1562" i="16"/>
  <c r="L1563" i="16"/>
  <c r="L1564" i="16"/>
  <c r="L1565" i="16"/>
  <c r="L1566" i="16"/>
  <c r="L1567" i="16"/>
  <c r="L1568" i="16"/>
  <c r="L1569" i="16"/>
  <c r="L1570" i="16"/>
  <c r="L1571" i="16"/>
  <c r="L1572" i="16"/>
  <c r="L1573" i="16"/>
  <c r="L1574" i="16"/>
  <c r="L1575" i="16"/>
  <c r="L1576" i="16"/>
  <c r="L1577" i="16"/>
  <c r="L1578" i="16"/>
  <c r="L1579" i="16"/>
  <c r="L1580" i="16"/>
  <c r="L1581" i="16"/>
  <c r="L1582" i="16"/>
  <c r="L1583" i="16"/>
  <c r="L1584" i="16"/>
  <c r="L1585" i="16"/>
  <c r="L1586" i="16"/>
  <c r="L1587" i="16"/>
  <c r="L1588" i="16"/>
  <c r="L1589" i="16"/>
  <c r="L1590" i="16"/>
  <c r="L1591" i="16"/>
  <c r="L1592" i="16"/>
  <c r="L1593" i="16"/>
  <c r="L1594" i="16"/>
  <c r="L1595" i="16"/>
  <c r="L1596" i="16"/>
  <c r="L1597" i="16"/>
  <c r="L1598" i="16"/>
  <c r="L1599" i="16"/>
  <c r="L1600" i="16"/>
  <c r="L1601" i="16"/>
  <c r="L1602" i="16"/>
  <c r="L1603" i="16"/>
  <c r="L1604" i="16"/>
  <c r="L1605" i="16"/>
  <c r="L1606" i="16"/>
  <c r="L1607" i="16"/>
  <c r="L1608" i="16"/>
  <c r="L1609" i="16"/>
  <c r="L1610" i="16"/>
  <c r="L1611" i="16"/>
  <c r="L1612" i="16"/>
  <c r="L1613" i="16"/>
  <c r="L1614" i="16"/>
  <c r="L1615" i="16"/>
  <c r="L1616" i="16"/>
  <c r="L1617" i="16"/>
  <c r="L1618" i="16"/>
  <c r="L1619" i="16"/>
  <c r="L1620" i="16"/>
  <c r="L1621" i="16"/>
  <c r="L1622" i="16"/>
  <c r="L1623" i="16"/>
  <c r="L1624" i="16"/>
  <c r="L1625" i="16"/>
  <c r="L1626" i="16"/>
  <c r="L1627" i="16"/>
  <c r="L1628" i="16"/>
  <c r="L1629" i="16"/>
  <c r="L1630" i="16"/>
  <c r="L1631" i="16"/>
  <c r="L1632" i="16"/>
  <c r="L1633" i="16"/>
  <c r="L1634" i="16"/>
  <c r="L1635" i="16"/>
  <c r="L1636" i="16"/>
  <c r="L1637" i="16"/>
  <c r="L1638" i="16"/>
  <c r="L1639" i="16"/>
  <c r="L1640" i="16"/>
  <c r="L1641" i="16"/>
  <c r="L1642" i="16"/>
  <c r="L1643" i="16"/>
  <c r="L1644" i="16"/>
  <c r="L1645" i="16"/>
  <c r="L1646" i="16"/>
  <c r="L1647" i="16"/>
  <c r="L1648" i="16"/>
  <c r="L1649" i="16"/>
  <c r="L1650" i="16"/>
  <c r="L1651" i="16"/>
  <c r="L1652" i="16"/>
  <c r="L1653" i="16"/>
  <c r="L1654" i="16"/>
  <c r="L1655" i="16"/>
  <c r="L1656" i="16"/>
  <c r="L1657" i="16"/>
  <c r="L1658" i="16"/>
  <c r="L1659" i="16"/>
  <c r="L1660" i="16"/>
  <c r="L1661" i="16"/>
  <c r="L1662" i="16"/>
  <c r="L1663" i="16"/>
  <c r="L1664" i="16"/>
  <c r="L1665" i="16"/>
  <c r="L1666" i="16"/>
  <c r="L1667" i="16"/>
  <c r="L1668" i="16"/>
  <c r="L1669" i="16"/>
  <c r="L1670" i="16"/>
  <c r="L1671" i="16"/>
  <c r="L1672" i="16"/>
  <c r="L1673" i="16"/>
  <c r="L1674" i="16"/>
  <c r="L1675" i="16"/>
  <c r="L1676" i="16"/>
  <c r="L1677" i="16"/>
  <c r="L1678" i="16"/>
  <c r="L1679" i="16"/>
  <c r="L1680" i="16"/>
  <c r="L1681" i="16"/>
  <c r="L1682" i="16"/>
  <c r="L1683" i="16"/>
  <c r="L1684" i="16"/>
  <c r="L1685" i="16"/>
  <c r="L1686" i="16"/>
  <c r="L1687" i="16"/>
  <c r="L1688" i="16"/>
  <c r="L1689" i="16"/>
  <c r="L1690" i="16"/>
  <c r="L1691" i="16"/>
  <c r="L1692" i="16"/>
  <c r="L1693" i="16"/>
  <c r="L1694" i="16"/>
  <c r="L1695" i="16"/>
  <c r="L1696" i="16"/>
  <c r="L1697" i="16"/>
  <c r="L1698" i="16"/>
  <c r="L1699" i="16"/>
  <c r="L1700" i="16"/>
  <c r="L1701" i="16"/>
  <c r="L1702" i="16"/>
  <c r="L1703" i="16"/>
  <c r="L1704" i="16"/>
  <c r="L1705" i="16"/>
  <c r="L1706" i="16"/>
  <c r="L1707" i="16"/>
  <c r="L1708" i="16"/>
  <c r="L1709" i="16"/>
  <c r="L1710" i="16"/>
  <c r="L1711" i="16"/>
  <c r="L1712" i="16"/>
  <c r="L1713" i="16"/>
  <c r="L1714" i="16"/>
  <c r="L1715" i="16"/>
  <c r="L1716" i="16"/>
  <c r="L1717" i="16"/>
  <c r="L1718" i="16"/>
  <c r="L1719" i="16"/>
  <c r="L1720" i="16"/>
  <c r="L1721" i="16"/>
  <c r="L1722" i="16"/>
  <c r="L1723" i="16"/>
  <c r="L1724" i="16"/>
  <c r="L1725" i="16"/>
  <c r="L1726" i="16"/>
  <c r="L1727" i="16"/>
  <c r="L1728" i="16"/>
  <c r="L1729" i="16"/>
  <c r="L1730" i="16"/>
  <c r="L1731" i="16"/>
  <c r="L1732" i="16"/>
  <c r="L1733" i="16"/>
  <c r="L1734" i="16"/>
  <c r="L1735" i="16"/>
  <c r="L1736" i="16"/>
  <c r="L1737" i="16"/>
  <c r="L1738" i="16"/>
  <c r="L1739" i="16"/>
  <c r="L1740" i="16"/>
  <c r="L1741" i="16"/>
  <c r="L1742" i="16"/>
  <c r="L1743" i="16"/>
  <c r="L1744" i="16"/>
  <c r="L1745" i="16"/>
  <c r="L1746" i="16"/>
  <c r="L1747" i="16"/>
  <c r="L1748" i="16"/>
  <c r="L1749" i="16"/>
  <c r="L1750" i="16"/>
  <c r="L1751" i="16"/>
  <c r="L1752" i="16"/>
  <c r="L1753" i="16"/>
  <c r="L1754" i="16"/>
  <c r="L1755" i="16"/>
  <c r="L1756" i="16"/>
  <c r="L1757" i="16"/>
  <c r="L1758" i="16"/>
  <c r="L1759" i="16"/>
  <c r="L1760" i="16"/>
  <c r="L1761" i="16"/>
  <c r="L1762" i="16"/>
  <c r="L1763" i="16"/>
  <c r="L1764" i="16"/>
  <c r="L1765" i="16"/>
  <c r="L1766" i="16"/>
  <c r="L1767" i="16"/>
  <c r="L1768" i="16"/>
  <c r="L1769" i="16"/>
  <c r="L1770" i="16"/>
  <c r="L1771" i="16"/>
  <c r="L1772" i="16"/>
  <c r="L1773" i="16"/>
  <c r="L1774" i="16"/>
  <c r="L1775" i="16"/>
  <c r="L1776" i="16"/>
  <c r="L1777" i="16"/>
  <c r="L1778" i="16"/>
  <c r="L1779" i="16"/>
  <c r="L1780" i="16"/>
  <c r="L1781" i="16"/>
  <c r="L1782" i="16"/>
  <c r="L1783" i="16"/>
  <c r="L1784" i="16"/>
  <c r="L1785" i="16"/>
  <c r="L1786" i="16"/>
  <c r="L1787" i="16"/>
  <c r="L1788" i="16"/>
  <c r="L1789" i="16"/>
  <c r="L1790" i="16"/>
  <c r="L1791" i="16"/>
  <c r="L1792" i="16"/>
  <c r="L1793" i="16"/>
  <c r="L1794" i="16"/>
  <c r="L1795" i="16"/>
  <c r="L1796" i="16"/>
  <c r="L1797" i="16"/>
  <c r="L1798" i="16"/>
  <c r="L1799" i="16"/>
  <c r="L1800" i="16"/>
  <c r="L1801" i="16"/>
  <c r="L1802" i="16"/>
  <c r="L1803" i="16"/>
  <c r="L1804" i="16"/>
  <c r="L1805" i="16"/>
  <c r="L1806" i="16"/>
  <c r="L1807" i="16"/>
  <c r="L1808" i="16"/>
  <c r="L1809" i="16"/>
  <c r="L1810" i="16"/>
  <c r="L1811" i="16"/>
  <c r="L1812" i="16"/>
  <c r="L1813" i="16"/>
  <c r="L1814" i="16"/>
  <c r="L1815" i="16"/>
  <c r="L1816" i="16"/>
  <c r="L1817" i="16"/>
  <c r="L1818" i="16"/>
  <c r="L1819" i="16"/>
  <c r="L1820" i="16"/>
  <c r="L1821" i="16"/>
  <c r="L1822" i="16"/>
  <c r="L1823" i="16"/>
  <c r="L1824" i="16"/>
  <c r="L1825" i="16"/>
  <c r="L1826" i="16"/>
  <c r="L1827" i="16"/>
  <c r="L1828" i="16"/>
  <c r="L1829" i="16"/>
  <c r="L1830" i="16"/>
  <c r="L1831" i="16"/>
  <c r="L1832" i="16"/>
  <c r="L1833" i="16"/>
  <c r="L1834" i="16"/>
  <c r="L1835" i="16"/>
  <c r="L1836" i="16"/>
  <c r="L1837" i="16"/>
  <c r="L1838" i="16"/>
  <c r="L1839" i="16"/>
  <c r="L1840" i="16"/>
  <c r="L1841" i="16"/>
  <c r="L1842" i="16"/>
  <c r="L1843" i="16"/>
  <c r="L1844" i="16"/>
  <c r="L1845" i="16"/>
  <c r="L1846" i="16"/>
  <c r="L1847" i="16"/>
  <c r="L1848" i="16"/>
  <c r="L1849" i="16"/>
  <c r="L1850" i="16"/>
  <c r="L1851" i="16"/>
  <c r="L1852" i="16"/>
  <c r="L1853" i="16"/>
  <c r="L1854" i="16"/>
  <c r="L1855" i="16"/>
  <c r="L1856" i="16"/>
  <c r="L1857" i="16"/>
  <c r="L1858" i="16"/>
  <c r="L1859" i="16"/>
  <c r="L1860" i="16"/>
  <c r="L1861" i="16"/>
  <c r="L1862" i="16"/>
  <c r="L1863" i="16"/>
  <c r="L1864" i="16"/>
  <c r="L1865" i="16"/>
  <c r="L1866" i="16"/>
  <c r="L1867" i="16"/>
  <c r="L1868" i="16"/>
  <c r="L1869" i="16"/>
  <c r="L1870" i="16"/>
  <c r="L1871" i="16"/>
  <c r="L1872" i="16"/>
  <c r="L1873" i="16"/>
  <c r="L1874" i="16"/>
  <c r="L1875" i="16"/>
  <c r="L1876" i="16"/>
  <c r="L1877" i="16"/>
  <c r="L1878" i="16"/>
  <c r="L1879" i="16"/>
  <c r="L1880" i="16"/>
  <c r="L1881" i="16"/>
  <c r="L1882" i="16"/>
  <c r="L1883" i="16"/>
  <c r="L1884" i="16"/>
  <c r="L1885" i="16"/>
  <c r="L1886" i="16"/>
  <c r="L1887" i="16"/>
  <c r="L1888" i="16"/>
  <c r="L1889" i="16"/>
  <c r="L1890" i="16"/>
  <c r="L1891" i="16"/>
  <c r="L1892" i="16"/>
  <c r="L1893" i="16"/>
  <c r="L1894" i="16"/>
  <c r="L1895" i="16"/>
  <c r="L1896" i="16"/>
  <c r="L1897" i="16"/>
  <c r="L1898" i="16"/>
  <c r="L1899" i="16"/>
  <c r="L1900" i="16"/>
  <c r="L1901" i="16"/>
  <c r="L1902" i="16"/>
  <c r="L1903" i="16"/>
  <c r="L1904" i="16"/>
  <c r="L1905" i="16"/>
  <c r="L1906" i="16"/>
  <c r="L1907" i="16"/>
  <c r="L1908" i="16"/>
  <c r="L1909" i="16"/>
  <c r="L1910" i="16"/>
  <c r="L1911" i="16"/>
  <c r="L1912" i="16"/>
  <c r="L1913" i="16"/>
  <c r="L1914" i="16"/>
  <c r="L1915" i="16"/>
  <c r="L1916" i="16"/>
  <c r="L1917" i="16"/>
  <c r="L1918" i="16"/>
  <c r="L1919" i="16"/>
  <c r="L1920" i="16"/>
  <c r="L1921" i="16"/>
  <c r="L1922" i="16"/>
  <c r="L1923" i="16"/>
  <c r="L1924" i="16"/>
  <c r="L1925" i="16"/>
  <c r="L1926" i="16"/>
  <c r="L1927" i="16"/>
  <c r="L1928" i="16"/>
  <c r="L1929" i="16"/>
  <c r="L1930" i="16"/>
  <c r="L1931" i="16"/>
  <c r="L1932" i="16"/>
  <c r="L1933" i="16"/>
  <c r="L1934" i="16"/>
  <c r="L1935" i="16"/>
  <c r="L1936" i="16"/>
  <c r="L1937" i="16"/>
  <c r="L1938" i="16"/>
  <c r="L1939" i="16"/>
  <c r="L1940" i="16"/>
  <c r="L1941" i="16"/>
  <c r="L1942" i="16"/>
  <c r="L1943" i="16"/>
  <c r="L1944" i="16"/>
  <c r="L1945" i="16"/>
  <c r="L1946" i="16"/>
  <c r="L1947" i="16"/>
  <c r="L1948" i="16"/>
  <c r="L1949" i="16"/>
  <c r="L1950" i="16"/>
  <c r="L1951" i="16"/>
  <c r="L1952" i="16"/>
  <c r="L1953" i="16"/>
  <c r="L1954" i="16"/>
  <c r="L1955" i="16"/>
  <c r="L1956" i="16"/>
  <c r="L1957" i="16"/>
  <c r="L1958" i="16"/>
  <c r="L1959" i="16"/>
  <c r="L1960" i="16"/>
  <c r="L1961" i="16"/>
  <c r="L1962" i="16"/>
  <c r="L1963" i="16"/>
  <c r="L1964" i="16"/>
  <c r="L1965" i="16"/>
  <c r="L1966" i="16"/>
  <c r="L1967" i="16"/>
  <c r="L1968" i="16"/>
  <c r="L1969" i="16"/>
  <c r="L1970" i="16"/>
  <c r="L1971" i="16"/>
  <c r="L1972" i="16"/>
  <c r="L1973" i="16"/>
  <c r="L1974" i="16"/>
  <c r="L1975" i="16"/>
  <c r="L1976" i="16"/>
  <c r="L1977" i="16"/>
  <c r="L1978" i="16"/>
  <c r="L1979" i="16"/>
  <c r="L1980" i="16"/>
  <c r="L1981" i="16"/>
  <c r="L1982" i="16"/>
  <c r="L1983" i="16"/>
  <c r="L1984" i="16"/>
  <c r="L1985" i="16"/>
  <c r="L1986" i="16"/>
  <c r="L1987" i="16"/>
  <c r="L1988" i="16"/>
  <c r="L1989" i="16"/>
  <c r="L1990" i="16"/>
  <c r="L1991" i="16"/>
  <c r="L1992" i="16"/>
  <c r="L1993" i="16"/>
  <c r="L1994" i="16"/>
  <c r="L1995" i="16"/>
  <c r="L1996" i="16"/>
  <c r="L1997" i="16"/>
  <c r="L1998" i="16"/>
  <c r="L1999" i="16"/>
  <c r="L2000" i="16"/>
  <c r="L2001" i="16"/>
  <c r="L2002" i="16"/>
  <c r="L2003" i="16"/>
  <c r="L2004" i="16"/>
  <c r="L2005" i="16"/>
  <c r="L2006" i="16"/>
  <c r="L2007" i="16"/>
  <c r="L2008" i="16"/>
  <c r="L2009" i="16"/>
  <c r="L2010" i="16"/>
  <c r="L2011" i="16"/>
  <c r="L2012" i="16"/>
  <c r="L2013" i="16"/>
  <c r="L2014" i="16"/>
  <c r="L2015" i="16"/>
  <c r="L2016" i="16"/>
  <c r="L2017" i="16"/>
  <c r="L2018" i="16"/>
  <c r="L2019" i="16"/>
  <c r="L2020" i="16"/>
  <c r="L2021" i="16"/>
  <c r="L2022" i="16"/>
  <c r="L2023" i="16"/>
  <c r="L2024" i="16"/>
  <c r="L2025" i="16"/>
  <c r="L2026" i="16"/>
  <c r="L2027" i="16"/>
  <c r="L2028" i="16"/>
  <c r="L2029" i="16"/>
  <c r="L2030" i="16"/>
  <c r="L2031" i="16"/>
  <c r="L2032" i="16"/>
  <c r="L2033" i="16"/>
  <c r="L2034" i="16"/>
  <c r="L2035" i="16"/>
  <c r="L2036" i="16"/>
  <c r="L2037" i="16"/>
  <c r="L2038" i="16"/>
  <c r="L2039" i="16"/>
  <c r="L2040" i="16"/>
  <c r="L2041" i="16"/>
  <c r="L2042" i="16"/>
  <c r="L2043" i="16"/>
  <c r="L2044" i="16"/>
  <c r="L2045" i="16"/>
  <c r="L2046" i="16"/>
  <c r="L2047" i="16"/>
  <c r="L2048" i="16"/>
  <c r="L2049" i="16"/>
  <c r="L2050" i="16"/>
  <c r="L2051" i="16"/>
  <c r="L2052" i="16"/>
  <c r="L2053" i="16"/>
  <c r="L2054" i="16"/>
  <c r="L2055" i="16"/>
  <c r="L2056" i="16"/>
  <c r="L2057" i="16"/>
  <c r="L2058" i="16"/>
  <c r="L2059" i="16"/>
  <c r="L2060" i="16"/>
  <c r="L2061" i="16"/>
  <c r="L2062" i="16"/>
  <c r="L2063" i="16"/>
  <c r="L2064" i="16"/>
  <c r="L2065" i="16"/>
  <c r="L2066" i="16"/>
  <c r="L2067" i="16"/>
  <c r="L2068" i="16"/>
  <c r="L2069" i="16"/>
  <c r="L2070" i="16"/>
  <c r="L2071" i="16"/>
  <c r="L2072" i="16"/>
  <c r="L2073" i="16"/>
  <c r="L2074" i="16"/>
  <c r="L2075" i="16"/>
  <c r="L2076" i="16"/>
  <c r="L2077" i="16"/>
  <c r="L2078" i="16"/>
  <c r="L2079" i="16"/>
  <c r="L2080" i="16"/>
  <c r="L2081" i="16"/>
  <c r="L2082" i="16"/>
  <c r="L2083" i="16"/>
  <c r="L2084" i="16"/>
  <c r="L2085" i="16"/>
  <c r="L2086" i="16"/>
  <c r="L2087" i="16"/>
  <c r="L2088" i="16"/>
  <c r="L2089" i="16"/>
  <c r="L2090" i="16"/>
  <c r="L2091" i="16"/>
  <c r="L2092" i="16"/>
  <c r="L2093" i="16"/>
  <c r="L2094" i="16"/>
  <c r="L2095" i="16"/>
  <c r="L2096" i="16"/>
  <c r="L2097" i="16"/>
  <c r="L2098" i="16"/>
  <c r="L2099" i="16"/>
  <c r="L2100" i="16"/>
  <c r="L2101" i="16"/>
  <c r="L2102" i="16"/>
  <c r="L2103" i="16"/>
  <c r="L2104" i="16"/>
  <c r="L2105" i="16"/>
  <c r="L2106" i="16"/>
  <c r="L2107" i="16"/>
  <c r="L2108" i="16"/>
  <c r="L2109" i="16"/>
  <c r="L2110" i="16"/>
  <c r="L2111" i="16"/>
  <c r="L2112" i="16"/>
  <c r="L2113" i="16"/>
  <c r="L2114" i="16"/>
  <c r="L2115" i="16"/>
  <c r="L2116" i="16"/>
  <c r="L2117" i="16"/>
  <c r="L2118" i="16"/>
  <c r="L2119" i="16"/>
  <c r="L2120" i="16"/>
  <c r="L2121" i="16"/>
  <c r="L2122" i="16"/>
  <c r="L2123" i="16"/>
  <c r="L2124" i="16"/>
  <c r="L2125" i="16"/>
  <c r="L2126" i="16"/>
  <c r="L2127" i="16"/>
  <c r="L2128" i="16"/>
  <c r="L2129" i="16"/>
  <c r="L2130" i="16"/>
  <c r="L2131" i="16"/>
  <c r="L2132" i="16"/>
  <c r="L2133" i="16"/>
  <c r="L2134" i="16"/>
  <c r="L2135" i="16"/>
  <c r="L2136" i="16"/>
  <c r="L2137" i="16"/>
  <c r="L2138" i="16"/>
  <c r="L2139" i="16"/>
  <c r="L2140" i="16"/>
  <c r="L2141" i="16"/>
  <c r="L2142" i="16"/>
  <c r="L2143" i="16"/>
  <c r="L2144" i="16"/>
  <c r="L2145" i="16"/>
  <c r="L2146" i="16"/>
  <c r="L2147" i="16"/>
  <c r="L2148" i="16"/>
  <c r="L2149" i="16"/>
  <c r="L2150" i="16"/>
  <c r="L2151" i="16"/>
  <c r="L2152" i="16"/>
  <c r="L2153" i="16"/>
  <c r="L2154" i="16"/>
  <c r="L2155" i="16"/>
  <c r="L2156" i="16"/>
  <c r="L2157" i="16"/>
  <c r="L2158" i="16"/>
  <c r="L2159" i="16"/>
  <c r="L2160" i="16"/>
  <c r="L2161" i="16"/>
  <c r="L2162" i="16"/>
  <c r="L2163" i="16"/>
  <c r="L2164" i="16"/>
  <c r="L2165" i="16"/>
  <c r="L2166" i="16"/>
  <c r="L2167" i="16"/>
  <c r="L2168" i="16"/>
  <c r="L2169" i="16"/>
  <c r="L2170" i="16"/>
  <c r="L2171" i="16"/>
  <c r="L2172" i="16"/>
  <c r="L2173" i="16"/>
  <c r="L2174" i="16"/>
  <c r="L2175" i="16"/>
  <c r="L2176" i="16"/>
  <c r="L2177" i="16"/>
  <c r="L2178" i="16"/>
  <c r="L2179" i="16"/>
  <c r="L2180" i="16"/>
  <c r="L2181" i="16"/>
  <c r="L2182" i="16"/>
  <c r="L2183" i="16"/>
  <c r="L2184" i="16"/>
  <c r="L2185" i="16"/>
  <c r="L2186" i="16"/>
  <c r="L2187" i="16"/>
  <c r="L2188" i="16"/>
  <c r="L2189" i="16"/>
  <c r="L2190" i="16"/>
  <c r="L2191" i="16"/>
  <c r="L2192" i="16"/>
  <c r="L2193" i="16"/>
  <c r="L2194" i="16"/>
  <c r="L2195" i="16"/>
  <c r="L2196" i="16"/>
  <c r="L2197" i="16"/>
  <c r="L2198" i="16"/>
  <c r="L2199" i="16"/>
  <c r="L2200" i="16"/>
  <c r="L2201" i="16"/>
  <c r="L2202" i="16"/>
  <c r="L2203" i="16"/>
  <c r="L2204" i="16"/>
  <c r="L2205" i="16"/>
  <c r="L2206" i="16"/>
  <c r="L2207" i="16"/>
  <c r="L2208" i="16"/>
  <c r="L2209" i="16"/>
  <c r="L2210" i="16"/>
  <c r="L2211" i="16"/>
  <c r="L2212" i="16"/>
  <c r="L2213" i="16"/>
  <c r="L2214" i="16"/>
  <c r="L2215" i="16"/>
  <c r="L2216" i="16"/>
  <c r="L2217" i="16"/>
  <c r="L2218" i="16"/>
  <c r="L2219" i="16"/>
  <c r="L2220" i="16"/>
  <c r="L2221" i="16"/>
  <c r="L2222" i="16"/>
  <c r="L2223" i="16"/>
  <c r="L2224" i="16"/>
  <c r="L2225" i="16"/>
  <c r="L2226" i="16"/>
  <c r="L2227" i="16"/>
  <c r="L2228" i="16"/>
  <c r="L2229" i="16"/>
  <c r="L2230" i="16"/>
  <c r="L2231" i="16"/>
  <c r="L2232" i="16"/>
  <c r="L2233" i="16"/>
  <c r="L2234" i="16"/>
  <c r="L2235" i="16"/>
  <c r="L2236" i="16"/>
  <c r="L2237" i="16"/>
  <c r="L2238" i="16"/>
  <c r="L2239" i="16"/>
  <c r="L2240" i="16"/>
  <c r="L2241" i="16"/>
  <c r="L2242" i="16"/>
  <c r="L2243" i="16"/>
  <c r="L2244" i="16"/>
  <c r="L2245" i="16"/>
  <c r="L2246" i="16"/>
  <c r="L2247" i="16"/>
  <c r="L2248" i="16"/>
  <c r="L2249" i="16"/>
  <c r="L2250" i="16"/>
  <c r="L2251" i="16"/>
  <c r="L2252" i="16"/>
  <c r="L2253" i="16"/>
  <c r="L2254" i="16"/>
  <c r="L2255" i="16"/>
  <c r="L2256" i="16"/>
  <c r="L2257" i="16"/>
  <c r="L2258" i="16"/>
  <c r="L2259" i="16"/>
  <c r="L2260" i="16"/>
  <c r="L2261" i="16"/>
  <c r="L2262" i="16"/>
  <c r="L2263" i="16"/>
  <c r="L2264" i="16"/>
  <c r="L2265" i="16"/>
  <c r="L2266" i="16"/>
  <c r="L2267" i="16"/>
  <c r="L2268" i="16"/>
  <c r="L2269" i="16"/>
  <c r="L2270" i="16"/>
  <c r="L2271" i="16"/>
  <c r="L2272" i="16"/>
  <c r="L2273" i="16"/>
  <c r="L2274" i="16"/>
  <c r="L2275" i="16"/>
  <c r="L2276" i="16"/>
  <c r="L2277" i="16"/>
  <c r="L2278" i="16"/>
  <c r="L2279" i="16"/>
  <c r="L2280" i="16"/>
  <c r="L2281" i="16"/>
  <c r="L2282" i="16"/>
  <c r="L2283" i="16"/>
  <c r="L2284" i="16"/>
  <c r="L2285" i="16"/>
  <c r="L2286" i="16"/>
  <c r="L2287" i="16"/>
  <c r="L2288" i="16"/>
  <c r="L2289" i="16"/>
  <c r="L2290" i="16"/>
  <c r="L2291" i="16"/>
  <c r="L2292" i="16"/>
  <c r="L2293" i="16"/>
  <c r="L2294" i="16"/>
  <c r="L2295" i="16"/>
  <c r="L2296" i="16"/>
  <c r="L2297" i="16"/>
  <c r="L2298" i="16"/>
  <c r="L2299" i="16"/>
  <c r="L2300" i="16"/>
  <c r="L2301" i="16"/>
  <c r="L2302" i="16"/>
  <c r="L2303" i="16"/>
  <c r="L2304" i="16"/>
  <c r="L2305" i="16"/>
  <c r="L2306" i="16"/>
  <c r="L2307" i="16"/>
  <c r="L2308" i="16"/>
  <c r="L2309" i="16"/>
  <c r="L2310" i="16"/>
  <c r="L2311" i="16"/>
  <c r="L2312" i="16"/>
  <c r="L2313" i="16"/>
  <c r="L2314" i="16"/>
  <c r="L2315" i="16"/>
  <c r="L2316" i="16"/>
  <c r="L2317" i="16"/>
  <c r="L2318" i="16"/>
  <c r="L2319" i="16"/>
  <c r="L2320" i="16"/>
  <c r="L2321" i="16"/>
  <c r="L2322" i="16"/>
  <c r="L2323" i="16"/>
  <c r="L2324" i="16"/>
  <c r="L2325" i="16"/>
  <c r="L2326" i="16"/>
  <c r="L2327" i="16"/>
  <c r="L2328" i="16"/>
  <c r="L2329" i="16"/>
  <c r="L2330" i="16"/>
  <c r="L2331" i="16"/>
  <c r="L2332" i="16"/>
  <c r="L2333" i="16"/>
  <c r="L2334" i="16"/>
  <c r="L2335" i="16"/>
  <c r="L2336" i="16"/>
  <c r="L2337" i="16"/>
  <c r="L2338" i="16"/>
  <c r="L2339" i="16"/>
  <c r="L2340" i="16"/>
  <c r="L2341" i="16"/>
  <c r="L2342" i="16"/>
  <c r="L2343" i="16"/>
  <c r="L2344" i="16"/>
  <c r="L2345" i="16"/>
  <c r="L2346" i="16"/>
  <c r="L2347" i="16"/>
  <c r="L2348" i="16"/>
  <c r="L2349" i="16"/>
  <c r="L2350" i="16"/>
  <c r="L2351" i="16"/>
  <c r="L2352" i="16"/>
  <c r="L2353" i="16"/>
  <c r="L2354" i="16"/>
  <c r="L2355" i="16"/>
  <c r="L2356" i="16"/>
  <c r="L2357" i="16"/>
  <c r="L2358" i="16"/>
  <c r="L2359" i="16"/>
  <c r="L2360" i="16"/>
  <c r="L2361" i="16"/>
  <c r="L2362" i="16"/>
  <c r="L2363" i="16"/>
  <c r="L2364" i="16"/>
  <c r="L2365" i="16"/>
  <c r="L2366" i="16"/>
  <c r="L2367" i="16"/>
  <c r="L2368" i="16"/>
  <c r="L2369" i="16"/>
  <c r="L2370" i="16"/>
  <c r="L2371" i="16"/>
  <c r="L2372" i="16"/>
  <c r="L2373" i="16"/>
  <c r="L2374" i="16"/>
  <c r="L2375" i="16"/>
  <c r="L2376" i="16"/>
  <c r="L2377" i="16"/>
  <c r="L2378" i="16"/>
  <c r="L2379" i="16"/>
  <c r="L2380" i="16"/>
  <c r="L2381" i="16"/>
  <c r="L2382" i="16"/>
  <c r="L2383" i="16"/>
  <c r="L2384" i="16"/>
  <c r="L2385" i="16"/>
  <c r="L2386" i="16"/>
  <c r="L2387" i="16"/>
  <c r="L2388" i="16"/>
  <c r="L2389" i="16"/>
  <c r="L2390" i="16"/>
  <c r="L2391" i="16"/>
  <c r="L2392" i="16"/>
  <c r="L2393" i="16"/>
  <c r="L2394" i="16"/>
  <c r="L2395" i="16"/>
  <c r="L2396" i="16"/>
  <c r="L2397" i="16"/>
  <c r="L2398" i="16"/>
  <c r="L2399" i="16"/>
  <c r="L2400" i="16"/>
  <c r="L2401" i="16"/>
  <c r="L2402" i="16"/>
  <c r="L2403" i="16"/>
  <c r="L2404" i="16"/>
  <c r="L2405" i="16"/>
  <c r="L2406" i="16"/>
  <c r="L2407" i="16"/>
  <c r="L2408" i="16"/>
  <c r="L2409" i="16"/>
  <c r="L2410" i="16"/>
  <c r="L2411" i="16"/>
  <c r="L2412" i="16"/>
  <c r="L2413" i="16"/>
  <c r="L2414" i="16"/>
  <c r="L2415" i="16"/>
  <c r="L2416" i="16"/>
  <c r="L2417" i="16"/>
  <c r="L2418" i="16"/>
  <c r="L2419" i="16"/>
  <c r="L2420" i="16"/>
  <c r="L2421" i="16"/>
  <c r="L2422" i="16"/>
  <c r="L2423" i="16"/>
  <c r="L2424" i="16"/>
  <c r="L2425" i="16"/>
  <c r="L2426" i="16"/>
  <c r="L2427" i="16"/>
  <c r="L2428" i="16"/>
  <c r="L2429" i="16"/>
  <c r="L2430" i="16"/>
  <c r="L2431" i="16"/>
  <c r="L2432" i="16"/>
  <c r="L2433" i="16"/>
  <c r="L2434" i="16"/>
  <c r="L2435" i="16"/>
  <c r="L2436" i="16"/>
  <c r="L2437" i="16"/>
  <c r="L2438" i="16"/>
  <c r="L2439" i="16"/>
  <c r="L2440" i="16"/>
  <c r="L2441" i="16"/>
  <c r="L2442" i="16"/>
  <c r="L2443" i="16"/>
  <c r="L2444" i="16"/>
  <c r="L2445" i="16"/>
  <c r="L2446" i="16"/>
  <c r="L2447" i="16"/>
  <c r="L2448" i="16"/>
  <c r="L2449" i="16"/>
  <c r="L2450" i="16"/>
  <c r="L2451" i="16"/>
  <c r="L2452" i="16"/>
  <c r="L2453" i="16"/>
  <c r="L2454" i="16"/>
  <c r="L2455" i="16"/>
  <c r="L2456" i="16"/>
  <c r="L2457" i="16"/>
  <c r="L2458" i="16"/>
  <c r="L2459" i="16"/>
  <c r="L2460" i="16"/>
  <c r="L2461" i="16"/>
  <c r="L2462" i="16"/>
  <c r="L2463" i="16"/>
  <c r="L2464" i="16"/>
  <c r="L2465" i="16"/>
  <c r="L2466" i="16"/>
  <c r="L2467" i="16"/>
  <c r="L2468" i="16"/>
  <c r="L2469" i="16"/>
  <c r="L2470" i="16"/>
  <c r="L2471" i="16"/>
  <c r="L2472" i="16"/>
  <c r="L2473" i="16"/>
  <c r="L2474" i="16"/>
  <c r="L2475" i="16"/>
  <c r="L2476" i="16"/>
  <c r="L2477" i="16"/>
  <c r="L2478" i="16"/>
  <c r="L2479" i="16"/>
  <c r="L2480" i="16"/>
  <c r="L2481" i="16"/>
  <c r="L2482" i="16"/>
  <c r="L2483" i="16"/>
  <c r="L2484" i="16"/>
  <c r="L2485" i="16"/>
  <c r="L2486" i="16"/>
  <c r="L2487" i="16"/>
  <c r="L2488" i="16"/>
  <c r="L2489" i="16"/>
  <c r="L2490" i="16"/>
  <c r="L2491" i="16"/>
  <c r="L2492" i="16"/>
  <c r="L2493" i="16"/>
  <c r="L2494" i="16"/>
  <c r="L2495" i="16"/>
  <c r="L2496" i="16"/>
  <c r="L2497" i="16"/>
  <c r="L2498" i="16"/>
  <c r="L2499" i="16"/>
  <c r="L2500" i="16"/>
  <c r="L2501" i="16"/>
  <c r="L2502" i="16"/>
  <c r="L2503" i="16"/>
  <c r="L2504" i="16"/>
  <c r="L2505" i="16"/>
  <c r="L2506" i="16"/>
  <c r="L2507" i="16"/>
  <c r="L2508" i="16"/>
  <c r="L2509" i="16"/>
  <c r="L2510" i="16"/>
  <c r="L2511" i="16"/>
  <c r="L2512" i="16"/>
  <c r="L2513" i="16"/>
  <c r="L2514" i="16"/>
  <c r="L2515" i="16"/>
  <c r="L2516" i="16"/>
  <c r="L2517" i="16"/>
  <c r="L2518" i="16"/>
  <c r="L2519" i="16"/>
  <c r="L2520" i="16"/>
  <c r="L2521" i="16"/>
  <c r="L2522" i="16"/>
  <c r="L2523" i="16"/>
  <c r="L2524" i="16"/>
  <c r="L2525" i="16"/>
  <c r="L2526" i="16"/>
  <c r="L2527" i="16"/>
  <c r="L2528" i="16"/>
  <c r="L2529" i="16"/>
  <c r="L2530" i="16"/>
  <c r="L2531" i="16"/>
  <c r="L2532" i="16"/>
  <c r="L2533" i="16"/>
  <c r="L2534" i="16"/>
  <c r="L2535" i="16"/>
  <c r="L2536" i="16"/>
  <c r="L2537" i="16"/>
  <c r="L2538" i="16"/>
  <c r="L2539" i="16"/>
  <c r="L2540" i="16"/>
  <c r="L2541" i="16"/>
  <c r="L2542" i="16"/>
  <c r="L2543" i="16"/>
  <c r="L2544" i="16"/>
  <c r="L2545" i="16"/>
  <c r="L2546" i="16"/>
  <c r="L2547" i="16"/>
  <c r="L2548" i="16"/>
  <c r="L2549" i="16"/>
  <c r="L2550" i="16"/>
  <c r="L2551" i="16"/>
  <c r="L2552" i="16"/>
  <c r="L2553" i="16"/>
  <c r="L2554" i="16"/>
  <c r="L2555" i="16"/>
  <c r="L2556" i="16"/>
  <c r="L2557" i="16"/>
  <c r="L2558" i="16"/>
  <c r="L2559" i="16"/>
  <c r="L2560" i="16"/>
  <c r="L2561" i="16"/>
  <c r="L2562" i="16"/>
  <c r="L2563" i="16"/>
  <c r="L2564" i="16"/>
  <c r="L2565" i="16"/>
  <c r="L2566" i="16"/>
  <c r="L2567" i="16"/>
  <c r="L2568" i="16"/>
  <c r="L2569" i="16"/>
  <c r="L2570" i="16"/>
  <c r="L2571" i="16"/>
  <c r="L2572" i="16"/>
  <c r="L2573" i="16"/>
  <c r="L2574" i="16"/>
  <c r="L2575" i="16"/>
  <c r="L2576" i="16"/>
  <c r="L2577" i="16"/>
  <c r="L2578" i="16"/>
  <c r="L2579" i="16"/>
  <c r="L2580" i="16"/>
  <c r="L2581" i="16"/>
  <c r="L2582" i="16"/>
  <c r="L2583" i="16"/>
  <c r="L2584" i="16"/>
  <c r="L2585" i="16"/>
  <c r="L2586" i="16"/>
  <c r="L2587" i="16"/>
  <c r="L2588" i="16"/>
  <c r="L2589" i="16"/>
  <c r="L2590" i="16"/>
  <c r="L2591" i="16"/>
  <c r="L2592" i="16"/>
  <c r="L2593" i="16"/>
  <c r="L2594" i="16"/>
  <c r="L2595" i="16"/>
  <c r="L2596" i="16"/>
  <c r="L2597" i="16"/>
  <c r="L2598" i="16"/>
  <c r="L2599" i="16"/>
  <c r="L2600" i="16"/>
  <c r="L2601" i="16"/>
  <c r="L2602" i="16"/>
  <c r="L2603" i="16"/>
  <c r="L2604" i="16"/>
  <c r="L2605" i="16"/>
  <c r="L2606" i="16"/>
  <c r="L2607" i="16"/>
  <c r="L2608" i="16"/>
  <c r="L2609" i="16"/>
  <c r="L2610" i="16"/>
  <c r="L2611" i="16"/>
  <c r="L2612" i="16"/>
  <c r="L2613" i="16"/>
  <c r="L2614" i="16"/>
  <c r="L2615" i="16"/>
  <c r="L2616" i="16"/>
  <c r="L2617" i="16"/>
  <c r="L2618" i="16"/>
  <c r="L2619" i="16"/>
  <c r="L2620" i="16"/>
  <c r="L2621" i="16"/>
  <c r="L2622" i="16"/>
  <c r="L2623" i="16"/>
  <c r="L2624" i="16"/>
  <c r="L2625" i="16"/>
  <c r="L2626" i="16"/>
  <c r="L2627" i="16"/>
  <c r="L2628" i="16"/>
  <c r="L2629" i="16"/>
  <c r="L2630" i="16"/>
  <c r="L2631" i="16"/>
  <c r="L2632" i="16"/>
  <c r="L2633" i="16"/>
  <c r="L2634" i="16"/>
  <c r="L2635" i="16"/>
  <c r="L2636" i="16"/>
  <c r="L2637" i="16"/>
  <c r="L2638" i="16"/>
  <c r="L2639" i="16"/>
  <c r="L2640" i="16"/>
  <c r="L2641" i="16"/>
  <c r="L2642" i="16"/>
  <c r="L2643" i="16"/>
  <c r="L2644" i="16"/>
  <c r="L2645" i="16"/>
  <c r="L2646" i="16"/>
  <c r="L2647" i="16"/>
  <c r="L2648" i="16"/>
  <c r="L2649" i="16"/>
  <c r="L2650" i="16"/>
  <c r="L2651" i="16"/>
  <c r="L2652" i="16"/>
  <c r="L2653" i="16"/>
  <c r="L2654" i="16"/>
  <c r="L2655" i="16"/>
  <c r="L2656" i="16"/>
  <c r="L2657" i="16"/>
  <c r="L2658" i="16"/>
  <c r="L2659" i="16"/>
  <c r="L2660" i="16"/>
  <c r="L2661" i="16"/>
  <c r="L2662" i="16"/>
  <c r="L2663" i="16"/>
  <c r="L2664" i="16"/>
  <c r="L2665" i="16"/>
  <c r="L2666" i="16"/>
  <c r="L2667" i="16"/>
  <c r="L2668" i="16"/>
  <c r="L2669" i="16"/>
  <c r="L2670" i="16"/>
  <c r="L2671" i="16"/>
  <c r="L2672" i="16"/>
  <c r="L2673" i="16"/>
  <c r="L2674" i="16"/>
  <c r="L2675" i="16"/>
  <c r="L2676" i="16"/>
  <c r="L2677" i="16"/>
  <c r="L2678" i="16"/>
  <c r="L2679" i="16"/>
  <c r="L2680" i="16"/>
  <c r="L2681" i="16"/>
  <c r="L2682" i="16"/>
  <c r="L2683" i="16"/>
  <c r="L2684" i="16"/>
  <c r="L2685" i="16"/>
  <c r="L2686" i="16"/>
  <c r="L2687" i="16"/>
  <c r="L2688" i="16"/>
  <c r="L2689" i="16"/>
  <c r="L2690" i="16"/>
  <c r="L2691" i="16"/>
  <c r="L2692" i="16"/>
  <c r="L2693" i="16"/>
  <c r="L2694" i="16"/>
  <c r="L2695" i="16"/>
  <c r="L2696" i="16"/>
  <c r="L2697" i="16"/>
  <c r="L2698" i="16"/>
  <c r="L2699" i="16"/>
  <c r="L2700" i="16"/>
  <c r="L2701" i="16"/>
  <c r="L2702" i="16"/>
  <c r="L2703" i="16"/>
  <c r="L2704" i="16"/>
  <c r="L2705" i="16"/>
  <c r="L2706" i="16"/>
  <c r="L2707" i="16"/>
  <c r="L2708" i="16"/>
  <c r="L2709" i="16"/>
  <c r="L2710" i="16"/>
  <c r="L2711" i="16"/>
  <c r="L2712" i="16"/>
  <c r="L2713" i="16"/>
  <c r="L2714" i="16"/>
  <c r="L2715" i="16"/>
  <c r="L2716" i="16"/>
  <c r="L2717" i="16"/>
  <c r="L2718" i="16"/>
  <c r="L2719" i="16"/>
  <c r="L2720" i="16"/>
  <c r="L2721" i="16"/>
  <c r="L2722" i="16"/>
  <c r="L2723" i="16"/>
  <c r="L2724" i="16"/>
  <c r="L2725" i="16"/>
  <c r="L2726" i="16"/>
  <c r="L2727" i="16"/>
  <c r="L2728" i="16"/>
  <c r="L2729" i="16"/>
  <c r="L2730" i="16"/>
  <c r="L2731" i="16"/>
  <c r="L2732" i="16"/>
  <c r="L2733" i="16"/>
  <c r="L2734" i="16"/>
  <c r="L2735" i="16"/>
  <c r="L2736" i="16"/>
  <c r="L2737" i="16"/>
  <c r="L2738" i="16"/>
  <c r="L2739" i="16"/>
  <c r="L2740" i="16"/>
  <c r="L2741" i="16"/>
  <c r="L2742" i="16"/>
  <c r="L2743" i="16"/>
  <c r="L2744" i="16"/>
  <c r="L2745" i="16"/>
  <c r="L2746" i="16"/>
  <c r="L2747" i="16"/>
  <c r="L2748" i="16"/>
  <c r="L2749" i="16"/>
  <c r="L2750" i="16"/>
  <c r="L2751" i="16"/>
  <c r="L2752" i="16"/>
  <c r="L2753" i="16"/>
  <c r="L2754" i="16"/>
  <c r="L2755" i="16"/>
  <c r="L2756" i="16"/>
  <c r="L2757" i="16"/>
  <c r="L2758" i="16"/>
  <c r="L2759" i="16"/>
  <c r="L2760" i="16"/>
  <c r="L2761" i="16"/>
  <c r="L2762" i="16"/>
  <c r="L2763" i="16"/>
  <c r="L2764" i="16"/>
  <c r="L2765" i="16"/>
  <c r="L2766" i="16"/>
  <c r="L2767" i="16"/>
  <c r="L2768" i="16"/>
  <c r="L2769" i="16"/>
  <c r="L2770" i="16"/>
  <c r="L2771" i="16"/>
  <c r="L2772" i="16"/>
  <c r="L2773" i="16"/>
  <c r="L2774" i="16"/>
  <c r="L2775" i="16"/>
  <c r="L2776" i="16"/>
  <c r="L2777" i="16"/>
  <c r="L2778" i="16"/>
  <c r="L2779" i="16"/>
  <c r="L2780" i="16"/>
  <c r="L2781" i="16"/>
  <c r="L2782" i="16"/>
  <c r="L2783" i="16"/>
  <c r="L2784" i="16"/>
  <c r="L2785" i="16"/>
  <c r="L2786" i="16"/>
  <c r="L2787" i="16"/>
  <c r="L2788" i="16"/>
  <c r="L2789" i="16"/>
  <c r="L2790" i="16"/>
  <c r="L2791" i="16"/>
  <c r="L2792" i="16"/>
  <c r="L2793" i="16"/>
  <c r="L2794" i="16"/>
  <c r="L2795" i="16"/>
  <c r="L2796" i="16"/>
  <c r="L2797" i="16"/>
  <c r="L2798" i="16"/>
  <c r="L2799" i="16"/>
  <c r="L2800" i="16"/>
  <c r="L2801" i="16"/>
  <c r="L2802" i="16"/>
  <c r="L2803" i="16"/>
  <c r="L2804" i="16"/>
  <c r="L2805" i="16"/>
  <c r="L2806" i="16"/>
  <c r="L2807" i="16"/>
  <c r="L2808" i="16"/>
  <c r="L2809" i="16"/>
  <c r="L2810" i="16"/>
  <c r="L2811" i="16"/>
  <c r="L2812" i="16"/>
  <c r="L2813" i="16"/>
  <c r="L2814" i="16"/>
  <c r="L2815" i="16"/>
  <c r="L2816" i="16"/>
  <c r="L2817" i="16"/>
  <c r="L2818" i="16"/>
  <c r="L2819" i="16"/>
  <c r="L2820" i="16"/>
  <c r="L2821" i="16"/>
  <c r="L2822" i="16"/>
  <c r="L2823" i="16"/>
  <c r="L2824" i="16"/>
  <c r="L2825" i="16"/>
  <c r="L2826" i="16"/>
  <c r="L2827" i="16"/>
  <c r="L2828" i="16"/>
  <c r="L2829" i="16"/>
  <c r="L2830" i="16"/>
  <c r="L2831" i="16"/>
  <c r="L2832" i="16"/>
  <c r="L2833" i="16"/>
  <c r="L2834" i="16"/>
  <c r="L2835" i="16"/>
  <c r="L2836" i="16"/>
  <c r="L2837" i="16"/>
  <c r="L2838" i="16"/>
  <c r="L2839" i="16"/>
  <c r="L2840" i="16"/>
  <c r="L2841" i="16"/>
  <c r="L2842" i="16"/>
  <c r="L2843" i="16"/>
  <c r="L2844" i="16"/>
  <c r="L2845" i="16"/>
  <c r="L2846" i="16"/>
  <c r="L2847" i="16"/>
  <c r="L2848" i="16"/>
  <c r="L2849" i="16"/>
  <c r="L2850" i="16"/>
  <c r="L2851" i="16"/>
  <c r="L2852" i="16"/>
  <c r="L2853" i="16"/>
  <c r="L2854" i="16"/>
  <c r="L2855" i="16"/>
  <c r="L2856" i="16"/>
  <c r="L2857" i="16"/>
  <c r="L2858" i="16"/>
  <c r="L2859" i="16"/>
  <c r="L2860" i="16"/>
  <c r="L2861" i="16"/>
  <c r="L2862" i="16"/>
  <c r="L2863" i="16"/>
  <c r="L2864" i="16"/>
  <c r="L2865" i="16"/>
  <c r="L2866" i="16"/>
  <c r="L2867" i="16"/>
  <c r="L2868" i="16"/>
  <c r="L2869" i="16"/>
  <c r="L2870" i="16"/>
  <c r="L2871" i="16"/>
  <c r="L2872" i="16"/>
  <c r="L2873" i="16"/>
  <c r="L2874" i="16"/>
  <c r="L2875" i="16"/>
  <c r="L2876" i="16"/>
  <c r="L2877" i="16"/>
  <c r="L2878" i="16"/>
  <c r="L2879" i="16"/>
  <c r="L2880" i="16"/>
  <c r="L2881" i="16"/>
  <c r="L2882" i="16"/>
  <c r="L2883" i="16"/>
  <c r="L2884" i="16"/>
  <c r="L2885" i="16"/>
  <c r="L2886" i="16"/>
  <c r="L2887" i="16"/>
  <c r="L2888" i="16"/>
  <c r="L2889" i="16"/>
  <c r="L2890" i="16"/>
  <c r="L2891" i="16"/>
  <c r="L2892" i="16"/>
  <c r="L2893" i="16"/>
  <c r="L2894" i="16"/>
  <c r="L2895" i="16"/>
  <c r="L2896" i="16"/>
  <c r="L2897" i="16"/>
  <c r="L2898" i="16"/>
  <c r="L2899" i="16"/>
  <c r="L2900" i="16"/>
  <c r="L2901" i="16"/>
  <c r="L2902" i="16"/>
  <c r="L2903" i="16"/>
  <c r="L2904" i="16"/>
  <c r="L2905" i="16"/>
  <c r="L2906" i="16"/>
  <c r="L2907" i="16"/>
  <c r="L2908" i="16"/>
  <c r="L2909" i="16"/>
  <c r="L2910" i="16"/>
  <c r="L2911" i="16"/>
  <c r="L2912" i="16"/>
  <c r="L2913" i="16"/>
  <c r="L2914" i="16"/>
  <c r="L2915" i="16"/>
  <c r="L2916" i="16"/>
  <c r="L2917" i="16"/>
  <c r="L2918" i="16"/>
  <c r="L2919" i="16"/>
  <c r="L2920" i="16"/>
  <c r="L2921" i="16"/>
  <c r="L2922" i="16"/>
  <c r="L2923" i="16"/>
  <c r="L2924" i="16"/>
  <c r="L2925" i="16"/>
  <c r="L2926" i="16"/>
  <c r="L2927" i="16"/>
  <c r="L2928" i="16"/>
  <c r="L2929" i="16"/>
  <c r="L2930" i="16"/>
  <c r="L2931" i="16"/>
  <c r="L2932" i="16"/>
  <c r="L2933" i="16"/>
  <c r="L2934" i="16"/>
  <c r="L2935" i="16"/>
  <c r="L2936" i="16"/>
  <c r="L2937" i="16"/>
  <c r="L2938" i="16"/>
  <c r="L2939" i="16"/>
  <c r="L2940" i="16"/>
  <c r="L2941" i="16"/>
  <c r="L2942" i="16"/>
  <c r="L2943" i="16"/>
  <c r="L2944" i="16"/>
  <c r="L2945" i="16"/>
  <c r="L2946" i="16"/>
  <c r="L2947" i="16"/>
  <c r="L2948" i="16"/>
  <c r="L2949" i="16"/>
  <c r="L2950" i="16"/>
  <c r="L2951" i="16"/>
  <c r="L2952" i="16"/>
  <c r="L2953" i="16"/>
  <c r="L2954" i="16"/>
  <c r="L2955" i="16"/>
  <c r="L2956" i="16"/>
  <c r="L2957" i="16"/>
  <c r="L2958" i="16"/>
  <c r="L2959" i="16"/>
  <c r="L2960" i="16"/>
  <c r="L2961" i="16"/>
  <c r="L2962" i="16"/>
  <c r="L2963" i="16"/>
  <c r="L2964" i="16"/>
  <c r="L2965" i="16"/>
  <c r="L2966" i="16"/>
  <c r="L2967" i="16"/>
  <c r="L2968" i="16"/>
  <c r="L2969" i="16"/>
  <c r="L2970" i="16"/>
  <c r="L2971" i="16"/>
  <c r="L2972" i="16"/>
  <c r="L2973" i="16"/>
  <c r="L2974" i="16"/>
  <c r="L2975" i="16"/>
  <c r="L2976" i="16"/>
  <c r="L2977" i="16"/>
  <c r="L2978" i="16"/>
  <c r="L2979" i="16"/>
  <c r="L2980" i="16"/>
  <c r="L2981" i="16"/>
  <c r="L2982" i="16"/>
  <c r="L2983" i="16"/>
  <c r="L2984" i="16"/>
  <c r="L2985" i="16"/>
  <c r="L2986" i="16"/>
  <c r="L2987" i="16"/>
  <c r="L2988" i="16"/>
  <c r="L2989" i="16"/>
  <c r="L2990" i="16"/>
  <c r="L2991" i="16"/>
  <c r="L2992" i="16"/>
  <c r="L2993" i="16"/>
  <c r="L2994" i="16"/>
  <c r="L2995" i="16"/>
  <c r="L2996" i="16"/>
  <c r="L2997" i="16"/>
  <c r="L2998" i="16"/>
  <c r="L2999" i="16"/>
  <c r="L3000" i="16"/>
  <c r="L3001" i="16"/>
  <c r="L3002" i="16"/>
  <c r="L3003" i="16"/>
  <c r="L3004" i="16"/>
  <c r="L3005" i="16"/>
  <c r="L3006" i="16"/>
  <c r="L3007" i="16"/>
  <c r="L3008" i="16"/>
  <c r="L3009" i="16"/>
  <c r="L3010" i="16"/>
  <c r="L3011" i="16"/>
  <c r="L3012" i="16"/>
  <c r="L3013" i="16"/>
  <c r="L3014" i="16"/>
  <c r="L3015" i="16"/>
  <c r="L3016" i="16"/>
  <c r="L3017" i="16"/>
  <c r="L3018" i="16"/>
  <c r="L3019" i="16"/>
  <c r="L3020" i="16"/>
  <c r="L3021" i="16"/>
  <c r="L3022" i="16"/>
  <c r="L3023" i="16"/>
  <c r="L3024" i="16"/>
  <c r="L3025" i="16"/>
  <c r="L3026" i="16"/>
  <c r="L3027" i="16"/>
  <c r="L3028" i="16"/>
  <c r="L3029" i="16"/>
  <c r="L3030" i="16"/>
  <c r="L3031" i="16"/>
  <c r="L3032" i="16"/>
  <c r="L3033" i="16"/>
  <c r="L3034" i="16"/>
  <c r="L3035" i="16"/>
  <c r="L3036" i="16"/>
  <c r="L3037" i="16"/>
  <c r="L3038" i="16"/>
  <c r="L3039" i="16"/>
  <c r="L3040" i="16"/>
  <c r="L3041" i="16"/>
  <c r="L3042" i="16"/>
  <c r="L3043" i="16"/>
  <c r="L3044" i="16"/>
  <c r="L3045" i="16"/>
  <c r="L3046" i="16"/>
  <c r="L3047" i="16"/>
  <c r="L3048" i="16"/>
  <c r="L3049" i="16"/>
  <c r="L3050" i="16"/>
  <c r="L3051" i="16"/>
  <c r="L3052" i="16"/>
  <c r="L3053" i="16"/>
  <c r="L3054" i="16"/>
  <c r="L3055" i="16"/>
  <c r="L3056" i="16"/>
  <c r="L3057" i="16"/>
  <c r="L3058" i="16"/>
  <c r="L3059" i="16"/>
  <c r="L3060" i="16"/>
  <c r="L3061" i="16"/>
  <c r="L3062" i="16"/>
  <c r="L3063" i="16"/>
  <c r="L3064" i="16"/>
  <c r="L3065" i="16"/>
  <c r="L3066" i="16"/>
  <c r="L3067" i="16"/>
  <c r="L3068" i="16"/>
  <c r="L3069" i="16"/>
  <c r="L3070" i="16"/>
  <c r="L3071" i="16"/>
  <c r="L3072" i="16"/>
  <c r="L3073" i="16"/>
  <c r="L3074" i="16"/>
  <c r="L3075" i="16"/>
  <c r="L3076" i="16"/>
  <c r="L3077" i="16"/>
  <c r="L3078" i="16"/>
  <c r="L3079" i="16"/>
  <c r="L3080" i="16"/>
  <c r="L3081" i="16"/>
  <c r="L3082" i="16"/>
  <c r="L3083" i="16"/>
  <c r="L3084" i="16"/>
  <c r="L3085" i="16"/>
  <c r="L3086" i="16"/>
  <c r="L3087" i="16"/>
  <c r="L3088" i="16"/>
  <c r="L3089" i="16"/>
  <c r="L3090" i="16"/>
  <c r="L3091" i="16"/>
  <c r="L3092" i="16"/>
  <c r="L3093" i="16"/>
  <c r="L3094" i="16"/>
  <c r="L3095" i="16"/>
  <c r="L3096" i="16"/>
  <c r="L3097" i="16"/>
  <c r="L3098" i="16"/>
  <c r="L3099" i="16"/>
  <c r="L3100" i="16"/>
  <c r="L3101" i="16"/>
  <c r="L3102" i="16"/>
  <c r="L3103" i="16"/>
  <c r="L3104" i="16"/>
  <c r="L3105" i="16"/>
  <c r="L3106" i="16"/>
  <c r="L3107" i="16"/>
  <c r="L3108" i="16"/>
  <c r="L3109" i="16"/>
  <c r="L3110" i="16"/>
  <c r="L3111" i="16"/>
  <c r="L3112" i="16"/>
  <c r="L3113" i="16"/>
  <c r="L3114" i="16"/>
  <c r="L3115" i="16"/>
  <c r="L3116" i="16"/>
  <c r="L3117" i="16"/>
  <c r="L3118" i="16"/>
  <c r="L3119" i="16"/>
  <c r="L3120" i="16"/>
  <c r="L3121" i="16"/>
  <c r="L3122" i="16"/>
  <c r="L3123" i="16"/>
  <c r="L3124" i="16"/>
  <c r="L3125" i="16"/>
  <c r="L3126" i="16"/>
  <c r="L3127" i="16"/>
  <c r="L3128" i="16"/>
  <c r="L3129" i="16"/>
  <c r="L3130" i="16"/>
  <c r="L3131" i="16"/>
  <c r="L3132" i="16"/>
  <c r="L3133" i="16"/>
  <c r="L3134" i="16"/>
  <c r="L3135" i="16"/>
  <c r="L3136" i="16"/>
  <c r="L3137" i="16"/>
  <c r="L3138" i="16"/>
  <c r="L3139" i="16"/>
  <c r="L3140" i="16"/>
  <c r="L3141" i="16"/>
  <c r="L3142" i="16"/>
  <c r="L3143" i="16"/>
  <c r="L3144" i="16"/>
  <c r="L3145" i="16"/>
  <c r="L3146" i="16"/>
  <c r="L3147" i="16"/>
  <c r="L3148" i="16"/>
  <c r="L3149" i="16"/>
  <c r="L3150" i="16"/>
  <c r="L3151" i="16"/>
  <c r="L3152" i="16"/>
  <c r="L3153" i="16"/>
  <c r="L3154" i="16"/>
  <c r="L3155" i="16"/>
  <c r="L3156" i="16"/>
  <c r="L3157" i="16"/>
  <c r="L3158" i="16"/>
  <c r="L3159" i="16"/>
  <c r="L3160" i="16"/>
  <c r="L3161" i="16"/>
  <c r="L3162" i="16"/>
  <c r="L3163" i="16"/>
  <c r="L3164" i="16"/>
  <c r="L3165" i="16"/>
  <c r="L3166" i="16"/>
  <c r="L3167" i="16"/>
  <c r="L3168" i="16"/>
  <c r="L3169" i="16"/>
  <c r="L3170" i="16"/>
  <c r="L3171" i="16"/>
  <c r="L3172" i="16"/>
  <c r="L3173" i="16"/>
  <c r="L3174" i="16"/>
  <c r="L3175" i="16"/>
  <c r="L3176" i="16"/>
  <c r="L3177" i="16"/>
  <c r="L3178" i="16"/>
  <c r="L3179" i="16"/>
  <c r="L3180" i="16"/>
  <c r="L3181" i="16"/>
  <c r="L3182" i="16"/>
  <c r="L3183" i="16"/>
  <c r="L3184" i="16"/>
  <c r="L3185" i="16"/>
  <c r="L3186" i="16"/>
  <c r="L3187" i="16"/>
  <c r="L3188" i="16"/>
  <c r="L3189" i="16"/>
  <c r="L3190" i="16"/>
  <c r="L3191" i="16"/>
  <c r="L3192" i="16"/>
  <c r="L3193" i="16"/>
  <c r="L3194" i="16"/>
  <c r="L3195" i="16"/>
  <c r="L3196" i="16"/>
  <c r="L3197" i="16"/>
  <c r="L3198" i="16"/>
  <c r="L3199" i="16"/>
  <c r="L3200" i="16"/>
  <c r="L3201" i="16"/>
  <c r="L3202" i="16"/>
  <c r="L3203" i="16"/>
  <c r="L3204" i="16"/>
  <c r="L3205" i="16"/>
  <c r="L3206" i="16"/>
  <c r="L3207" i="16"/>
  <c r="L3208" i="16"/>
  <c r="L3209" i="16"/>
  <c r="L3210" i="16"/>
  <c r="L3211" i="16"/>
  <c r="L3212" i="16"/>
  <c r="L3213" i="16"/>
  <c r="L3214" i="16"/>
  <c r="L3215" i="16"/>
  <c r="L3216" i="16"/>
  <c r="L3217" i="16"/>
  <c r="L3218" i="16"/>
  <c r="L3219" i="16"/>
  <c r="L3220" i="16"/>
  <c r="L3221" i="16"/>
  <c r="L3222" i="16"/>
  <c r="L3223" i="16"/>
  <c r="L3224" i="16"/>
  <c r="L3225" i="16"/>
  <c r="L3226" i="16"/>
  <c r="L3227" i="16"/>
  <c r="L3228" i="16"/>
  <c r="L3229" i="16"/>
  <c r="L3230" i="16"/>
  <c r="L3231" i="16"/>
  <c r="L3232" i="16"/>
  <c r="L3233" i="16"/>
  <c r="L3234" i="16"/>
  <c r="L3235" i="16"/>
  <c r="L3236" i="16"/>
  <c r="L3237" i="16"/>
  <c r="L3238" i="16"/>
  <c r="L3239" i="16"/>
  <c r="L3240" i="16"/>
  <c r="L3241" i="16"/>
  <c r="L3242" i="16"/>
  <c r="L3243" i="16"/>
  <c r="L3244" i="16"/>
  <c r="L3245" i="16"/>
  <c r="L3246" i="16"/>
  <c r="L3247" i="16"/>
  <c r="L3248" i="16"/>
  <c r="L3249" i="16"/>
  <c r="L3250" i="16"/>
  <c r="L3251" i="16"/>
  <c r="L3252" i="16"/>
  <c r="L3253" i="16"/>
  <c r="L3254" i="16"/>
  <c r="L3255" i="16"/>
  <c r="L3256" i="16"/>
  <c r="L3257" i="16"/>
  <c r="L3258" i="16"/>
  <c r="L3259" i="16"/>
  <c r="L3260" i="16"/>
  <c r="L3261" i="16"/>
  <c r="L3262" i="16"/>
  <c r="L3263" i="16"/>
  <c r="L3264" i="16"/>
  <c r="L3265" i="16"/>
  <c r="L3266" i="16"/>
  <c r="L3267" i="16"/>
  <c r="L3268" i="16"/>
  <c r="L3269" i="16"/>
  <c r="L3270" i="16"/>
  <c r="L3271" i="16"/>
  <c r="L3272" i="16"/>
  <c r="L3273" i="16"/>
  <c r="L3274" i="16"/>
  <c r="L3275" i="16"/>
  <c r="L3276" i="16"/>
  <c r="L3277" i="16"/>
  <c r="L3278" i="16"/>
  <c r="L3279" i="16"/>
  <c r="L3280" i="16"/>
  <c r="L3281" i="16"/>
  <c r="L3282" i="16"/>
  <c r="L3283" i="16"/>
  <c r="L3284" i="16"/>
  <c r="L3285" i="16"/>
  <c r="L3286" i="16"/>
  <c r="L3287" i="16"/>
  <c r="L3288" i="16"/>
  <c r="L3289" i="16"/>
  <c r="L3290" i="16"/>
  <c r="L3291" i="16"/>
  <c r="L3292" i="16"/>
  <c r="L3293" i="16"/>
  <c r="L3294" i="16"/>
  <c r="L3295" i="16"/>
  <c r="L3296" i="16"/>
  <c r="L3297" i="16"/>
  <c r="L3298" i="16"/>
  <c r="L3299" i="16"/>
  <c r="L3300" i="16"/>
  <c r="L3301" i="16"/>
  <c r="L3302" i="16"/>
  <c r="L3303" i="16"/>
  <c r="L3304" i="16"/>
  <c r="L3305" i="16"/>
  <c r="L3306" i="16"/>
  <c r="L3307" i="16"/>
  <c r="L3308" i="16"/>
  <c r="L3309" i="16"/>
  <c r="L3310" i="16"/>
  <c r="L3311" i="16"/>
  <c r="L3312" i="16"/>
  <c r="L3313" i="16"/>
  <c r="L3314" i="16"/>
  <c r="L3315" i="16"/>
  <c r="L3316" i="16"/>
  <c r="L3317" i="16"/>
  <c r="L3318" i="16"/>
  <c r="L3319" i="16"/>
  <c r="L3320" i="16"/>
  <c r="L3321" i="16"/>
  <c r="L3322" i="16"/>
  <c r="L3323" i="16"/>
  <c r="L3324" i="16"/>
  <c r="L3325" i="16"/>
  <c r="L3326" i="16"/>
  <c r="L3327" i="16"/>
  <c r="L3328" i="16"/>
  <c r="L3329" i="16"/>
  <c r="L3330" i="16"/>
  <c r="L3331" i="16"/>
  <c r="L3332" i="16"/>
  <c r="L3333" i="16"/>
  <c r="L3334" i="16"/>
  <c r="L3335" i="16"/>
  <c r="L3336" i="16"/>
  <c r="L3337" i="16"/>
  <c r="L3338" i="16"/>
  <c r="L3339" i="16"/>
  <c r="L3340" i="16"/>
  <c r="L3341" i="16"/>
  <c r="L3342" i="16"/>
  <c r="L3343" i="16"/>
  <c r="L3344" i="16"/>
  <c r="L3345" i="16"/>
  <c r="L3346" i="16"/>
  <c r="L3347" i="16"/>
  <c r="L3348" i="16"/>
  <c r="L3349" i="16"/>
  <c r="L3350" i="16"/>
  <c r="L3351" i="16"/>
  <c r="L3352" i="16"/>
  <c r="L3353" i="16"/>
  <c r="L3354" i="16"/>
  <c r="L3355" i="16"/>
  <c r="L3356" i="16"/>
  <c r="L3357" i="16"/>
  <c r="L3358" i="16"/>
  <c r="L3359" i="16"/>
  <c r="L3360" i="16"/>
  <c r="L3361" i="16"/>
  <c r="L3362" i="16"/>
  <c r="L3363" i="16"/>
  <c r="L3364" i="16"/>
  <c r="L3365" i="16"/>
  <c r="L3366" i="16"/>
  <c r="L3367" i="16"/>
  <c r="L3368" i="16"/>
  <c r="L3369" i="16"/>
  <c r="L3370" i="16"/>
  <c r="L3371" i="16"/>
  <c r="L3372" i="16"/>
  <c r="L3373" i="16"/>
  <c r="L3374" i="16"/>
  <c r="L3375" i="16"/>
  <c r="L3376" i="16"/>
  <c r="L3377" i="16"/>
  <c r="L3378" i="16"/>
  <c r="L3379" i="16"/>
  <c r="L3380" i="16"/>
  <c r="L3381" i="16"/>
  <c r="L3382" i="16"/>
  <c r="L3383" i="16"/>
  <c r="L3384" i="16"/>
  <c r="L3385" i="16"/>
  <c r="L3386" i="16"/>
  <c r="L3387" i="16"/>
  <c r="L3388" i="16"/>
  <c r="L3389" i="16"/>
  <c r="L3390" i="16"/>
  <c r="L3391" i="16"/>
  <c r="L3392" i="16"/>
  <c r="L3393" i="16"/>
  <c r="L3394" i="16"/>
  <c r="L3395" i="16"/>
  <c r="L3396" i="16"/>
  <c r="L3397" i="16"/>
  <c r="L3398" i="16"/>
  <c r="L3399" i="16"/>
  <c r="L3400" i="16"/>
  <c r="L3401" i="16"/>
  <c r="L3402" i="16"/>
  <c r="L3403" i="16"/>
  <c r="L3404" i="16"/>
  <c r="L3405" i="16"/>
  <c r="L3406" i="16"/>
  <c r="L3407" i="16"/>
  <c r="L3408" i="16"/>
  <c r="L3409" i="16"/>
  <c r="L3410" i="16"/>
  <c r="L3411" i="16"/>
  <c r="L3412" i="16"/>
  <c r="L3413" i="16"/>
  <c r="L3414" i="16"/>
  <c r="L3415" i="16"/>
  <c r="L3416" i="16"/>
  <c r="L3417" i="16"/>
  <c r="L3418" i="16"/>
  <c r="L3419" i="16"/>
  <c r="L3420" i="16"/>
  <c r="L3421" i="16"/>
  <c r="L3422" i="16"/>
  <c r="L3423" i="16"/>
  <c r="L3424" i="16"/>
  <c r="L3425" i="16"/>
  <c r="L3426" i="16"/>
  <c r="L3427" i="16"/>
  <c r="L3428" i="16"/>
  <c r="L3429" i="16"/>
  <c r="L3430" i="16"/>
  <c r="L3431" i="16"/>
  <c r="L3432" i="16"/>
  <c r="L3433" i="16"/>
  <c r="L3434" i="16"/>
  <c r="L3435" i="16"/>
  <c r="L3436" i="16"/>
  <c r="L3437" i="16"/>
  <c r="L3438" i="16"/>
  <c r="L3439" i="16"/>
  <c r="L3440" i="16"/>
  <c r="L3441" i="16"/>
  <c r="L3442" i="16"/>
  <c r="L3443" i="16"/>
  <c r="L3444" i="16"/>
  <c r="L3445" i="16"/>
  <c r="L3446" i="16"/>
  <c r="L3447" i="16"/>
  <c r="L3448" i="16"/>
  <c r="L3449" i="16"/>
  <c r="L3450" i="16"/>
  <c r="L3451" i="16"/>
  <c r="L3452" i="16"/>
  <c r="L3453" i="16"/>
  <c r="L3454" i="16"/>
  <c r="L3455" i="16"/>
  <c r="L3456" i="16"/>
  <c r="L3457" i="16"/>
  <c r="L3458" i="16"/>
  <c r="L3459" i="16"/>
  <c r="L3460" i="16"/>
  <c r="L3461" i="16"/>
  <c r="L3462" i="16"/>
  <c r="L3463" i="16"/>
  <c r="L3464" i="16"/>
  <c r="L3465" i="16"/>
  <c r="L3466" i="16"/>
  <c r="L3467" i="16"/>
  <c r="L3468" i="16"/>
  <c r="L3469" i="16"/>
  <c r="L3470" i="16"/>
  <c r="L3471" i="16"/>
  <c r="L3472" i="16"/>
  <c r="L3473" i="16"/>
  <c r="L3474" i="16"/>
  <c r="L3475" i="16"/>
  <c r="L3476" i="16"/>
  <c r="L3477" i="16"/>
  <c r="L3478" i="16"/>
  <c r="L3479" i="16"/>
  <c r="L3480" i="16"/>
  <c r="L3481" i="16"/>
  <c r="L3482" i="16"/>
  <c r="L3483" i="16"/>
  <c r="L3484" i="16"/>
  <c r="L3485" i="16"/>
  <c r="L3486" i="16"/>
  <c r="L3487" i="16"/>
  <c r="L3488" i="16"/>
  <c r="L3489" i="16"/>
  <c r="L3490" i="16"/>
  <c r="L3491" i="16"/>
  <c r="L3492" i="16"/>
  <c r="L3493" i="16"/>
  <c r="L3494" i="16"/>
  <c r="L3495" i="16"/>
  <c r="L3496" i="16"/>
  <c r="L3497" i="16"/>
  <c r="L3498" i="16"/>
  <c r="L3499" i="16"/>
  <c r="L3500" i="16"/>
  <c r="L3501" i="16"/>
  <c r="L3502" i="16"/>
  <c r="L3503" i="16"/>
  <c r="L3504" i="16"/>
  <c r="L3505" i="16"/>
  <c r="L3506" i="16"/>
  <c r="L3507" i="16"/>
  <c r="L3508" i="16"/>
  <c r="L3509" i="16"/>
  <c r="L3510" i="16"/>
  <c r="L3511" i="16"/>
  <c r="L3512" i="16"/>
  <c r="L3513" i="16"/>
  <c r="L3514" i="16"/>
  <c r="L3515" i="16"/>
  <c r="L3516" i="16"/>
  <c r="L3517" i="16"/>
  <c r="L3518" i="16"/>
  <c r="L3519" i="16"/>
  <c r="L3520" i="16"/>
  <c r="L3521" i="16"/>
  <c r="L3522" i="16"/>
  <c r="L3523" i="16"/>
  <c r="L3524" i="16"/>
  <c r="L3525" i="16"/>
  <c r="L3526" i="16"/>
  <c r="L3527" i="16"/>
  <c r="L3528" i="16"/>
  <c r="L3529" i="16"/>
  <c r="L3530" i="16"/>
  <c r="L3531" i="16"/>
  <c r="L3532" i="16"/>
  <c r="L3533" i="16"/>
  <c r="L3534" i="16"/>
  <c r="L3535" i="16"/>
  <c r="L3536" i="16"/>
  <c r="L3537" i="16"/>
  <c r="L3538" i="16"/>
  <c r="L3539" i="16"/>
  <c r="L3540" i="16"/>
  <c r="L3541" i="16"/>
  <c r="L3542" i="16"/>
  <c r="L3543" i="16"/>
  <c r="L3544" i="16"/>
  <c r="L3545" i="16"/>
  <c r="L3546" i="16"/>
  <c r="L3547" i="16"/>
  <c r="L3548" i="16"/>
  <c r="L3549" i="16"/>
  <c r="L3550" i="16"/>
  <c r="L3551" i="16"/>
  <c r="L3552" i="16"/>
  <c r="L3553" i="16"/>
  <c r="L3554" i="16"/>
  <c r="L3555" i="16"/>
  <c r="L3556" i="16"/>
  <c r="L3557" i="16"/>
  <c r="L3558" i="16"/>
  <c r="L3559" i="16"/>
  <c r="L3560" i="16"/>
  <c r="L3561" i="16"/>
  <c r="L3562" i="16"/>
  <c r="L3563" i="16"/>
  <c r="L3564" i="16"/>
  <c r="L3565" i="16"/>
  <c r="L3566" i="16"/>
  <c r="L3567" i="16"/>
  <c r="L3568" i="16"/>
  <c r="L3569" i="16"/>
  <c r="L3570" i="16"/>
  <c r="L3571" i="16"/>
  <c r="L3572" i="16"/>
  <c r="L3573" i="16"/>
  <c r="L3574" i="16"/>
  <c r="L3575" i="16"/>
  <c r="L3576" i="16"/>
  <c r="L3577" i="16"/>
  <c r="L3578" i="16"/>
  <c r="L3579" i="16"/>
  <c r="L3580" i="16"/>
  <c r="L3581" i="16"/>
  <c r="L3582" i="16"/>
  <c r="L3583" i="16"/>
  <c r="L3584" i="16"/>
  <c r="L3585" i="16"/>
  <c r="L3586" i="16"/>
  <c r="L3587" i="16"/>
  <c r="L3588" i="16"/>
  <c r="L3589" i="16"/>
  <c r="L3590" i="16"/>
  <c r="L3591" i="16"/>
  <c r="L3592" i="16"/>
  <c r="L3593" i="16"/>
  <c r="L3594" i="16"/>
  <c r="L3595" i="16"/>
  <c r="L3596" i="16"/>
  <c r="L3597" i="16"/>
  <c r="L3598" i="16"/>
  <c r="L3599" i="16"/>
  <c r="L3600" i="16"/>
  <c r="L3601" i="16"/>
  <c r="L3602" i="16"/>
  <c r="L3603" i="16"/>
  <c r="L3604" i="16"/>
  <c r="L3605" i="16"/>
  <c r="L3606" i="16"/>
  <c r="L3607" i="16"/>
  <c r="L3608" i="16"/>
  <c r="L3609" i="16"/>
  <c r="L3610" i="16"/>
  <c r="L3611" i="16"/>
  <c r="L3612" i="16"/>
  <c r="L3613" i="16"/>
  <c r="L3614" i="16"/>
  <c r="L3615" i="16"/>
  <c r="L3616" i="16"/>
  <c r="L3617" i="16"/>
  <c r="L3618" i="16"/>
  <c r="L3619" i="16"/>
  <c r="L3620" i="16"/>
  <c r="L3621" i="16"/>
  <c r="L3622" i="16"/>
  <c r="L3623" i="16"/>
  <c r="L3624" i="16"/>
  <c r="L3625" i="16"/>
  <c r="L3626" i="16"/>
  <c r="L3627" i="16"/>
  <c r="L3628" i="16"/>
  <c r="L3629" i="16"/>
  <c r="L3630" i="16"/>
  <c r="L3631" i="16"/>
  <c r="L3632" i="16"/>
  <c r="L3633" i="16"/>
  <c r="L3634" i="16"/>
  <c r="L3635" i="16"/>
  <c r="L3636" i="16"/>
  <c r="L3637" i="16"/>
  <c r="L3638" i="16"/>
  <c r="L3639" i="16"/>
  <c r="L3640" i="16"/>
  <c r="L3641" i="16"/>
  <c r="L3642" i="16"/>
  <c r="L3643" i="16"/>
  <c r="L3644" i="16"/>
  <c r="L3645" i="16"/>
  <c r="L3646" i="16"/>
  <c r="L3647" i="16"/>
  <c r="L3648" i="16"/>
  <c r="L3649" i="16"/>
  <c r="L3650" i="16"/>
  <c r="L3651" i="16"/>
  <c r="L3652" i="16"/>
  <c r="L3653" i="16"/>
  <c r="L3654" i="16"/>
  <c r="L3655" i="16"/>
  <c r="L3656" i="16"/>
  <c r="L3657" i="16"/>
  <c r="L3658" i="16"/>
  <c r="L3659" i="16"/>
  <c r="L3660" i="16"/>
  <c r="L3661" i="16"/>
  <c r="L3662" i="16"/>
  <c r="L3663" i="16"/>
  <c r="L3664" i="16"/>
  <c r="L3665" i="16"/>
  <c r="L3666" i="16"/>
  <c r="L3667" i="16"/>
  <c r="L3668" i="16"/>
  <c r="L3669" i="16"/>
  <c r="L3670" i="16"/>
  <c r="L3671" i="16"/>
  <c r="L3672" i="16"/>
  <c r="L3673" i="16"/>
  <c r="L3674" i="16"/>
  <c r="L3675" i="16"/>
  <c r="L3676" i="16"/>
  <c r="L3677" i="16"/>
  <c r="L3678" i="16"/>
  <c r="L3679" i="16"/>
  <c r="L3680" i="16"/>
  <c r="L3681" i="16"/>
  <c r="L3682" i="16"/>
  <c r="L3683" i="16"/>
  <c r="L3684" i="16"/>
  <c r="L3685" i="16"/>
  <c r="L3686" i="16"/>
  <c r="L3687" i="16"/>
  <c r="L3688" i="16"/>
  <c r="L3689" i="16"/>
  <c r="L3690" i="16"/>
  <c r="L3691" i="16"/>
  <c r="L3692" i="16"/>
  <c r="L3693" i="16"/>
  <c r="L3694" i="16"/>
  <c r="L3695" i="16"/>
  <c r="L3696" i="16"/>
  <c r="L3697" i="16"/>
  <c r="L3698" i="16"/>
  <c r="L3699" i="16"/>
  <c r="L3700" i="16"/>
  <c r="L3701" i="16"/>
  <c r="L3702" i="16"/>
  <c r="L3703" i="16"/>
  <c r="L3704" i="16"/>
  <c r="L3705" i="16"/>
  <c r="L3706" i="16"/>
  <c r="L3707" i="16"/>
  <c r="L3708" i="16"/>
  <c r="L3709" i="16"/>
  <c r="L3710" i="16"/>
  <c r="L3711" i="16"/>
  <c r="L3712" i="16"/>
  <c r="L3713" i="16"/>
  <c r="L3714" i="16"/>
  <c r="L3715" i="16"/>
  <c r="L3716" i="16"/>
  <c r="L3717" i="16"/>
  <c r="L3718" i="16"/>
  <c r="L3719" i="16"/>
  <c r="L3720" i="16"/>
  <c r="L3721" i="16"/>
  <c r="L3722" i="16"/>
  <c r="L3723" i="16"/>
  <c r="L3724" i="16"/>
  <c r="L3725" i="16"/>
  <c r="L3726" i="16"/>
  <c r="L3727" i="16"/>
  <c r="L3728" i="16"/>
  <c r="L3729" i="16"/>
  <c r="L3730" i="16"/>
  <c r="L3731" i="16"/>
  <c r="L3732" i="16"/>
  <c r="L3733" i="16"/>
  <c r="L3734" i="16"/>
  <c r="L3735" i="16"/>
  <c r="L3736" i="16"/>
  <c r="L3737" i="16"/>
  <c r="L3738" i="16"/>
  <c r="L3739" i="16"/>
  <c r="L3740" i="16"/>
  <c r="L3741" i="16"/>
  <c r="L3742" i="16"/>
  <c r="L3743" i="16"/>
  <c r="L3744" i="16"/>
  <c r="L3745" i="16"/>
  <c r="L3746" i="16"/>
  <c r="L3747" i="16"/>
  <c r="L3748" i="16"/>
  <c r="L3749" i="16"/>
  <c r="L3750" i="16"/>
  <c r="L3751" i="16"/>
  <c r="L3752" i="16"/>
  <c r="L3753" i="16"/>
  <c r="L3754" i="16"/>
  <c r="L3755" i="16"/>
  <c r="L3756" i="16"/>
  <c r="L3757" i="16"/>
  <c r="L3758" i="16"/>
  <c r="L3759" i="16"/>
  <c r="L3760" i="16"/>
  <c r="L3761" i="16"/>
  <c r="L3762" i="16"/>
  <c r="L3763" i="16"/>
  <c r="L3764" i="16"/>
  <c r="L3765" i="16"/>
  <c r="L3766" i="16"/>
  <c r="L3767" i="16"/>
  <c r="L3768" i="16"/>
  <c r="L3769" i="16"/>
  <c r="L3770" i="16"/>
  <c r="L3771" i="16"/>
  <c r="L3772" i="16"/>
  <c r="L3773" i="16"/>
  <c r="L3774" i="16"/>
  <c r="L3775" i="16"/>
  <c r="L3776" i="16"/>
  <c r="L3777" i="16"/>
  <c r="L3778" i="16"/>
  <c r="L3779" i="16"/>
  <c r="L3780" i="16"/>
  <c r="L3781" i="16"/>
  <c r="L3782" i="16"/>
  <c r="L3783" i="16"/>
  <c r="L3784" i="16"/>
  <c r="L3785" i="16"/>
  <c r="L3786" i="16"/>
  <c r="L3787" i="16"/>
  <c r="L3788" i="16"/>
  <c r="L3789" i="16"/>
  <c r="L3790" i="16"/>
  <c r="L3791" i="16"/>
  <c r="L3792" i="16"/>
  <c r="L3793" i="16"/>
  <c r="L3794" i="16"/>
  <c r="L3795" i="16"/>
  <c r="L3796" i="16"/>
  <c r="L3797" i="16"/>
  <c r="L3798" i="16"/>
  <c r="L3799" i="16"/>
  <c r="L3800" i="16"/>
  <c r="L3801" i="16"/>
  <c r="L3802" i="16"/>
  <c r="L3803" i="16"/>
  <c r="L3804" i="16"/>
  <c r="L3805" i="16"/>
  <c r="L3806" i="16"/>
  <c r="L3807" i="16"/>
  <c r="L3808" i="16"/>
  <c r="L3809" i="16"/>
  <c r="L3810" i="16"/>
  <c r="L3811" i="16"/>
  <c r="L3812" i="16"/>
  <c r="L3813" i="16"/>
  <c r="L3814" i="16"/>
  <c r="L3815" i="16"/>
  <c r="L3816" i="16"/>
  <c r="L3817" i="16"/>
  <c r="L3818" i="16"/>
  <c r="L3819" i="16"/>
  <c r="L3820" i="16"/>
  <c r="L3821" i="16"/>
  <c r="L3822" i="16"/>
  <c r="L3823" i="16"/>
  <c r="L3824" i="16"/>
  <c r="L3825" i="16"/>
  <c r="L3826" i="16"/>
  <c r="L3827" i="16"/>
  <c r="L3828" i="16"/>
  <c r="L3829" i="16"/>
  <c r="L3830" i="16"/>
  <c r="L3831" i="16"/>
  <c r="L3832" i="16"/>
  <c r="L3833" i="16"/>
  <c r="L3834" i="16"/>
  <c r="L3835" i="16"/>
  <c r="L3836" i="16"/>
  <c r="L3837" i="16"/>
  <c r="L3838" i="16"/>
  <c r="L3839" i="16"/>
  <c r="L3840" i="16"/>
  <c r="L3841" i="16"/>
  <c r="L3842" i="16"/>
  <c r="L3843" i="16"/>
  <c r="L3844" i="16"/>
  <c r="K3844" i="16" s="1"/>
  <c r="H3844" i="16" s="1"/>
  <c r="M44" i="16"/>
  <c r="M46" i="16"/>
  <c r="M45" i="16"/>
  <c r="M47" i="16"/>
  <c r="M48" i="16"/>
  <c r="K48" i="16" s="1"/>
  <c r="H48" i="16" s="1"/>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3845" i="16"/>
  <c r="M3845" i="16"/>
  <c r="M4" i="6"/>
  <c r="M11" i="6"/>
  <c r="M12" i="6"/>
  <c r="M8" i="6"/>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F10" i="6"/>
  <c r="E20" i="6" s="1"/>
  <c r="H5" i="6"/>
  <c r="E18" i="13" l="1"/>
  <c r="H18" i="13" s="1"/>
  <c r="F79" i="3"/>
  <c r="AL6" i="7"/>
  <c r="K3829" i="16"/>
  <c r="H3829" i="16" s="1"/>
  <c r="K3733" i="16"/>
  <c r="H3733" i="16" s="1"/>
  <c r="K3421" i="16"/>
  <c r="H3421" i="16" s="1"/>
  <c r="K3409" i="16"/>
  <c r="H3409" i="16" s="1"/>
  <c r="K3397" i="16"/>
  <c r="H3397" i="16" s="1"/>
  <c r="K3385" i="16"/>
  <c r="H3385" i="16" s="1"/>
  <c r="K3373" i="16"/>
  <c r="H3373" i="16" s="1"/>
  <c r="K3841" i="16"/>
  <c r="H3841" i="16" s="1"/>
  <c r="K3805" i="16"/>
  <c r="H3805" i="16" s="1"/>
  <c r="K3781" i="16"/>
  <c r="H3781" i="16" s="1"/>
  <c r="K3757" i="16"/>
  <c r="H3757" i="16" s="1"/>
  <c r="K3721" i="16"/>
  <c r="H3721" i="16" s="1"/>
  <c r="K3697" i="16"/>
  <c r="H3697" i="16" s="1"/>
  <c r="K3673" i="16"/>
  <c r="H3673" i="16" s="1"/>
  <c r="K3649" i="16"/>
  <c r="H3649" i="16" s="1"/>
  <c r="K3625" i="16"/>
  <c r="H3625" i="16" s="1"/>
  <c r="K3601" i="16"/>
  <c r="H3601" i="16" s="1"/>
  <c r="K3577" i="16"/>
  <c r="H3577" i="16" s="1"/>
  <c r="K3553" i="16"/>
  <c r="H3553" i="16" s="1"/>
  <c r="K3529" i="16"/>
  <c r="H3529" i="16" s="1"/>
  <c r="K3505" i="16"/>
  <c r="H3505" i="16" s="1"/>
  <c r="K3493" i="16"/>
  <c r="H3493" i="16" s="1"/>
  <c r="K3457" i="16"/>
  <c r="H3457" i="16" s="1"/>
  <c r="K3433" i="16"/>
  <c r="H3433" i="16" s="1"/>
  <c r="K3817" i="16"/>
  <c r="H3817" i="16" s="1"/>
  <c r="K3793" i="16"/>
  <c r="H3793" i="16" s="1"/>
  <c r="K3769" i="16"/>
  <c r="H3769" i="16" s="1"/>
  <c r="K3745" i="16"/>
  <c r="H3745" i="16" s="1"/>
  <c r="K3709" i="16"/>
  <c r="H3709" i="16" s="1"/>
  <c r="K3685" i="16"/>
  <c r="H3685" i="16" s="1"/>
  <c r="K3661" i="16"/>
  <c r="H3661" i="16" s="1"/>
  <c r="K3637" i="16"/>
  <c r="H3637" i="16" s="1"/>
  <c r="K3613" i="16"/>
  <c r="H3613" i="16" s="1"/>
  <c r="K3589" i="16"/>
  <c r="H3589" i="16" s="1"/>
  <c r="K3565" i="16"/>
  <c r="H3565" i="16" s="1"/>
  <c r="K3541" i="16"/>
  <c r="H3541" i="16" s="1"/>
  <c r="K3517" i="16"/>
  <c r="H3517" i="16" s="1"/>
  <c r="K3481" i="16"/>
  <c r="H3481" i="16" s="1"/>
  <c r="K3469" i="16"/>
  <c r="H3469" i="16" s="1"/>
  <c r="K3445" i="16"/>
  <c r="H3445" i="16" s="1"/>
  <c r="K3834" i="16"/>
  <c r="H3834" i="16" s="1"/>
  <c r="K3822" i="16"/>
  <c r="H3822" i="16" s="1"/>
  <c r="K3810" i="16"/>
  <c r="H3810" i="16" s="1"/>
  <c r="K3798" i="16"/>
  <c r="H3798" i="16" s="1"/>
  <c r="K3786" i="16"/>
  <c r="H3786" i="16" s="1"/>
  <c r="K3774" i="16"/>
  <c r="H3774" i="16" s="1"/>
  <c r="K3762" i="16"/>
  <c r="H3762" i="16" s="1"/>
  <c r="K3750" i="16"/>
  <c r="H3750" i="16" s="1"/>
  <c r="K3738" i="16"/>
  <c r="H3738" i="16" s="1"/>
  <c r="K3726" i="16"/>
  <c r="H3726" i="16" s="1"/>
  <c r="K3714" i="16"/>
  <c r="H3714" i="16" s="1"/>
  <c r="K3702" i="16"/>
  <c r="H3702" i="16" s="1"/>
  <c r="K3690" i="16"/>
  <c r="H3690" i="16" s="1"/>
  <c r="K3678" i="16"/>
  <c r="H3678" i="16" s="1"/>
  <c r="K3666" i="16"/>
  <c r="H3666" i="16" s="1"/>
  <c r="K3654" i="16"/>
  <c r="H3654" i="16" s="1"/>
  <c r="K3642" i="16"/>
  <c r="H3642" i="16" s="1"/>
  <c r="K3630" i="16"/>
  <c r="H3630" i="16" s="1"/>
  <c r="K3618" i="16"/>
  <c r="H3618" i="16" s="1"/>
  <c r="K3606" i="16"/>
  <c r="H3606" i="16" s="1"/>
  <c r="K3594" i="16"/>
  <c r="H3594" i="16" s="1"/>
  <c r="K3582" i="16"/>
  <c r="H3582" i="16" s="1"/>
  <c r="K3570" i="16"/>
  <c r="H3570" i="16" s="1"/>
  <c r="K3558" i="16"/>
  <c r="H3558" i="16" s="1"/>
  <c r="K3546" i="16"/>
  <c r="H3546" i="16" s="1"/>
  <c r="K3534" i="16"/>
  <c r="H3534" i="16" s="1"/>
  <c r="K3522" i="16"/>
  <c r="H3522" i="16" s="1"/>
  <c r="K3510" i="16"/>
  <c r="H3510" i="16" s="1"/>
  <c r="K3498" i="16"/>
  <c r="H3498" i="16" s="1"/>
  <c r="K3486" i="16"/>
  <c r="H3486" i="16" s="1"/>
  <c r="K3474" i="16"/>
  <c r="H3474" i="16" s="1"/>
  <c r="K3462" i="16"/>
  <c r="H3462" i="16" s="1"/>
  <c r="K3450" i="16"/>
  <c r="H3450" i="16" s="1"/>
  <c r="K3438" i="16"/>
  <c r="H3438" i="16" s="1"/>
  <c r="K3426" i="16"/>
  <c r="H3426" i="16" s="1"/>
  <c r="K3414" i="16"/>
  <c r="H3414" i="16" s="1"/>
  <c r="K3402" i="16"/>
  <c r="H3402" i="16" s="1"/>
  <c r="K3390" i="16"/>
  <c r="H3390" i="16" s="1"/>
  <c r="K3378" i="16"/>
  <c r="H3378" i="16" s="1"/>
  <c r="K3366" i="16"/>
  <c r="H3366" i="16" s="1"/>
  <c r="K3354" i="16"/>
  <c r="H3354" i="16" s="1"/>
  <c r="K3342" i="16"/>
  <c r="H3342" i="16" s="1"/>
  <c r="K3330" i="16"/>
  <c r="H3330" i="16" s="1"/>
  <c r="K3318" i="16"/>
  <c r="H3318" i="16" s="1"/>
  <c r="K3306" i="16"/>
  <c r="H3306" i="16" s="1"/>
  <c r="K3294" i="16"/>
  <c r="H3294" i="16" s="1"/>
  <c r="K3282" i="16"/>
  <c r="H3282" i="16" s="1"/>
  <c r="K3270" i="16"/>
  <c r="H3270" i="16" s="1"/>
  <c r="K3258" i="16"/>
  <c r="H3258" i="16" s="1"/>
  <c r="K3246" i="16"/>
  <c r="H3246" i="16" s="1"/>
  <c r="K3234" i="16"/>
  <c r="H3234" i="16" s="1"/>
  <c r="K3222" i="16"/>
  <c r="H3222" i="16" s="1"/>
  <c r="K3210" i="16"/>
  <c r="H3210" i="16" s="1"/>
  <c r="K3198" i="16"/>
  <c r="H3198" i="16" s="1"/>
  <c r="K3186" i="16"/>
  <c r="H3186" i="16" s="1"/>
  <c r="K3174" i="16"/>
  <c r="H3174" i="16" s="1"/>
  <c r="K3162" i="16"/>
  <c r="H3162" i="16" s="1"/>
  <c r="K3150" i="16"/>
  <c r="H3150" i="16" s="1"/>
  <c r="K3138" i="16"/>
  <c r="H3138" i="16" s="1"/>
  <c r="K3126" i="16"/>
  <c r="H3126" i="16" s="1"/>
  <c r="K3114" i="16"/>
  <c r="H3114" i="16" s="1"/>
  <c r="K3102" i="16"/>
  <c r="H3102" i="16" s="1"/>
  <c r="K3090" i="16"/>
  <c r="H3090" i="16" s="1"/>
  <c r="K3078" i="16"/>
  <c r="H3078" i="16" s="1"/>
  <c r="K3066" i="16"/>
  <c r="H3066" i="16" s="1"/>
  <c r="K3054" i="16"/>
  <c r="H3054" i="16" s="1"/>
  <c r="K3042" i="16"/>
  <c r="H3042" i="16" s="1"/>
  <c r="K3030" i="16"/>
  <c r="H3030" i="16" s="1"/>
  <c r="K3018" i="16"/>
  <c r="H3018" i="16" s="1"/>
  <c r="K3006" i="16"/>
  <c r="H3006" i="16" s="1"/>
  <c r="K2994" i="16"/>
  <c r="H2994" i="16" s="1"/>
  <c r="K2982" i="16"/>
  <c r="H2982" i="16" s="1"/>
  <c r="K2970" i="16"/>
  <c r="H2970" i="16" s="1"/>
  <c r="K2958" i="16"/>
  <c r="H2958" i="16" s="1"/>
  <c r="K2946" i="16"/>
  <c r="H2946" i="16" s="1"/>
  <c r="K2934" i="16"/>
  <c r="H2934" i="16" s="1"/>
  <c r="K2922" i="16"/>
  <c r="H2922" i="16" s="1"/>
  <c r="K2910" i="16"/>
  <c r="H2910" i="16" s="1"/>
  <c r="K2898" i="16"/>
  <c r="H2898" i="16" s="1"/>
  <c r="K2886" i="16"/>
  <c r="H2886" i="16" s="1"/>
  <c r="K2874" i="16"/>
  <c r="H2874" i="16" s="1"/>
  <c r="K2862" i="16"/>
  <c r="H2862" i="16" s="1"/>
  <c r="K3349" i="16"/>
  <c r="H3349" i="16" s="1"/>
  <c r="K3313" i="16"/>
  <c r="H3313" i="16" s="1"/>
  <c r="K3277" i="16"/>
  <c r="H3277" i="16" s="1"/>
  <c r="K3241" i="16"/>
  <c r="H3241" i="16" s="1"/>
  <c r="K3205" i="16"/>
  <c r="H3205" i="16" s="1"/>
  <c r="K3169" i="16"/>
  <c r="H3169" i="16" s="1"/>
  <c r="K3133" i="16"/>
  <c r="H3133" i="16" s="1"/>
  <c r="K3097" i="16"/>
  <c r="H3097" i="16" s="1"/>
  <c r="K3061" i="16"/>
  <c r="H3061" i="16" s="1"/>
  <c r="K3025" i="16"/>
  <c r="H3025" i="16" s="1"/>
  <c r="K2989" i="16"/>
  <c r="H2989" i="16" s="1"/>
  <c r="K2953" i="16"/>
  <c r="H2953" i="16" s="1"/>
  <c r="K2905" i="16"/>
  <c r="H2905" i="16" s="1"/>
  <c r="K2869" i="16"/>
  <c r="H2869" i="16" s="1"/>
  <c r="K2833" i="16"/>
  <c r="H2833" i="16" s="1"/>
  <c r="K2797" i="16"/>
  <c r="H2797" i="16" s="1"/>
  <c r="K2761" i="16"/>
  <c r="H2761" i="16" s="1"/>
  <c r="K2725" i="16"/>
  <c r="H2725" i="16" s="1"/>
  <c r="K2677" i="16"/>
  <c r="H2677" i="16" s="1"/>
  <c r="K2641" i="16"/>
  <c r="H2641" i="16" s="1"/>
  <c r="K2605" i="16"/>
  <c r="H2605" i="16" s="1"/>
  <c r="K2569" i="16"/>
  <c r="H2569" i="16" s="1"/>
  <c r="K2533" i="16"/>
  <c r="H2533" i="16" s="1"/>
  <c r="K2485" i="16"/>
  <c r="H2485" i="16" s="1"/>
  <c r="K2449" i="16"/>
  <c r="H2449" i="16" s="1"/>
  <c r="K2413" i="16"/>
  <c r="H2413" i="16" s="1"/>
  <c r="K2377" i="16"/>
  <c r="H2377" i="16" s="1"/>
  <c r="K2341" i="16"/>
  <c r="H2341" i="16" s="1"/>
  <c r="K2305" i="16"/>
  <c r="H2305" i="16" s="1"/>
  <c r="K2269" i="16"/>
  <c r="H2269" i="16" s="1"/>
  <c r="K2233" i="16"/>
  <c r="H2233" i="16" s="1"/>
  <c r="K2197" i="16"/>
  <c r="H2197" i="16" s="1"/>
  <c r="K2161" i="16"/>
  <c r="H2161" i="16" s="1"/>
  <c r="K2125" i="16"/>
  <c r="H2125" i="16" s="1"/>
  <c r="K2089" i="16"/>
  <c r="H2089" i="16" s="1"/>
  <c r="K2041" i="16"/>
  <c r="H2041" i="16" s="1"/>
  <c r="K2005" i="16"/>
  <c r="H2005" i="16" s="1"/>
  <c r="K1957" i="16"/>
  <c r="H1957" i="16" s="1"/>
  <c r="K1921" i="16"/>
  <c r="H1921" i="16" s="1"/>
  <c r="K1885" i="16"/>
  <c r="H1885" i="16" s="1"/>
  <c r="K1849" i="16"/>
  <c r="H1849" i="16" s="1"/>
  <c r="K1825" i="16"/>
  <c r="H1825" i="16" s="1"/>
  <c r="K1789" i="16"/>
  <c r="H1789" i="16" s="1"/>
  <c r="K1753" i="16"/>
  <c r="H1753" i="16" s="1"/>
  <c r="K1717" i="16"/>
  <c r="H1717" i="16" s="1"/>
  <c r="K1681" i="16"/>
  <c r="H1681" i="16" s="1"/>
  <c r="K1657" i="16"/>
  <c r="H1657" i="16" s="1"/>
  <c r="K1621" i="16"/>
  <c r="H1621" i="16" s="1"/>
  <c r="K1597" i="16"/>
  <c r="H1597" i="16" s="1"/>
  <c r="K1573" i="16"/>
  <c r="H1573" i="16" s="1"/>
  <c r="K1561" i="16"/>
  <c r="H1561" i="16" s="1"/>
  <c r="K1549" i="16"/>
  <c r="H1549" i="16" s="1"/>
  <c r="K1537" i="16"/>
  <c r="H1537" i="16" s="1"/>
  <c r="K1525" i="16"/>
  <c r="H1525" i="16" s="1"/>
  <c r="K1513" i="16"/>
  <c r="H1513" i="16" s="1"/>
  <c r="K1501" i="16"/>
  <c r="H1501" i="16" s="1"/>
  <c r="K1477" i="16"/>
  <c r="H1477" i="16" s="1"/>
  <c r="K1465" i="16"/>
  <c r="H1465" i="16" s="1"/>
  <c r="K1453" i="16"/>
  <c r="H1453" i="16" s="1"/>
  <c r="K1441" i="16"/>
  <c r="H1441" i="16" s="1"/>
  <c r="K1429" i="16"/>
  <c r="H1429" i="16" s="1"/>
  <c r="K1405" i="16"/>
  <c r="H1405" i="16" s="1"/>
  <c r="K1393" i="16"/>
  <c r="H1393" i="16" s="1"/>
  <c r="K1381" i="16"/>
  <c r="H1381" i="16" s="1"/>
  <c r="K1369" i="16"/>
  <c r="H1369" i="16" s="1"/>
  <c r="K1357" i="16"/>
  <c r="H1357" i="16" s="1"/>
  <c r="K1345" i="16"/>
  <c r="H1345" i="16" s="1"/>
  <c r="K1333" i="16"/>
  <c r="H1333" i="16" s="1"/>
  <c r="K1321" i="16"/>
  <c r="H1321" i="16" s="1"/>
  <c r="K1309" i="16"/>
  <c r="H1309" i="16" s="1"/>
  <c r="K1297" i="16"/>
  <c r="H1297" i="16" s="1"/>
  <c r="K1285" i="16"/>
  <c r="H1285" i="16" s="1"/>
  <c r="K1273" i="16"/>
  <c r="H1273" i="16" s="1"/>
  <c r="K1261" i="16"/>
  <c r="H1261" i="16" s="1"/>
  <c r="K1249" i="16"/>
  <c r="H1249" i="16" s="1"/>
  <c r="K1237" i="16"/>
  <c r="H1237" i="16" s="1"/>
  <c r="K1225" i="16"/>
  <c r="H1225" i="16" s="1"/>
  <c r="K1213" i="16"/>
  <c r="H1213" i="16" s="1"/>
  <c r="K1201" i="16"/>
  <c r="H1201" i="16" s="1"/>
  <c r="K1189" i="16"/>
  <c r="H1189" i="16" s="1"/>
  <c r="K1177" i="16"/>
  <c r="H1177" i="16" s="1"/>
  <c r="K1165" i="16"/>
  <c r="H1165" i="16" s="1"/>
  <c r="K1153" i="16"/>
  <c r="H1153" i="16" s="1"/>
  <c r="K1141" i="16"/>
  <c r="H1141" i="16" s="1"/>
  <c r="K1129" i="16"/>
  <c r="H1129" i="16" s="1"/>
  <c r="K3361" i="16"/>
  <c r="H3361" i="16" s="1"/>
  <c r="K3325" i="16"/>
  <c r="H3325" i="16" s="1"/>
  <c r="K3289" i="16"/>
  <c r="H3289" i="16" s="1"/>
  <c r="K3253" i="16"/>
  <c r="H3253" i="16" s="1"/>
  <c r="K3217" i="16"/>
  <c r="H3217" i="16" s="1"/>
  <c r="K3181" i="16"/>
  <c r="H3181" i="16" s="1"/>
  <c r="K3145" i="16"/>
  <c r="H3145" i="16" s="1"/>
  <c r="K3109" i="16"/>
  <c r="H3109" i="16" s="1"/>
  <c r="K3073" i="16"/>
  <c r="H3073" i="16" s="1"/>
  <c r="K3049" i="16"/>
  <c r="H3049" i="16" s="1"/>
  <c r="K3013" i="16"/>
  <c r="H3013" i="16" s="1"/>
  <c r="K2977" i="16"/>
  <c r="H2977" i="16" s="1"/>
  <c r="K2941" i="16"/>
  <c r="H2941" i="16" s="1"/>
  <c r="K2917" i="16"/>
  <c r="H2917" i="16" s="1"/>
  <c r="K2881" i="16"/>
  <c r="H2881" i="16" s="1"/>
  <c r="K2845" i="16"/>
  <c r="H2845" i="16" s="1"/>
  <c r="K2809" i="16"/>
  <c r="H2809" i="16" s="1"/>
  <c r="K2773" i="16"/>
  <c r="H2773" i="16" s="1"/>
  <c r="K2737" i="16"/>
  <c r="H2737" i="16" s="1"/>
  <c r="K2701" i="16"/>
  <c r="H2701" i="16" s="1"/>
  <c r="K2665" i="16"/>
  <c r="H2665" i="16" s="1"/>
  <c r="K2629" i="16"/>
  <c r="H2629" i="16" s="1"/>
  <c r="K2593" i="16"/>
  <c r="H2593" i="16" s="1"/>
  <c r="K2557" i="16"/>
  <c r="H2557" i="16" s="1"/>
  <c r="K2521" i="16"/>
  <c r="H2521" i="16" s="1"/>
  <c r="K2497" i="16"/>
  <c r="H2497" i="16" s="1"/>
  <c r="K2461" i="16"/>
  <c r="H2461" i="16" s="1"/>
  <c r="K2425" i="16"/>
  <c r="H2425" i="16" s="1"/>
  <c r="K2389" i="16"/>
  <c r="H2389" i="16" s="1"/>
  <c r="K2353" i="16"/>
  <c r="H2353" i="16" s="1"/>
  <c r="K2317" i="16"/>
  <c r="H2317" i="16" s="1"/>
  <c r="K2281" i="16"/>
  <c r="H2281" i="16" s="1"/>
  <c r="K2245" i="16"/>
  <c r="H2245" i="16" s="1"/>
  <c r="K2209" i="16"/>
  <c r="H2209" i="16" s="1"/>
  <c r="K2173" i="16"/>
  <c r="H2173" i="16" s="1"/>
  <c r="K2137" i="16"/>
  <c r="H2137" i="16" s="1"/>
  <c r="K2101" i="16"/>
  <c r="H2101" i="16" s="1"/>
  <c r="K2065" i="16"/>
  <c r="H2065" i="16" s="1"/>
  <c r="K2029" i="16"/>
  <c r="H2029" i="16" s="1"/>
  <c r="K1993" i="16"/>
  <c r="H1993" i="16" s="1"/>
  <c r="K1969" i="16"/>
  <c r="H1969" i="16" s="1"/>
  <c r="K1945" i="16"/>
  <c r="H1945" i="16" s="1"/>
  <c r="K1909" i="16"/>
  <c r="H1909" i="16" s="1"/>
  <c r="K1873" i="16"/>
  <c r="H1873" i="16" s="1"/>
  <c r="K1837" i="16"/>
  <c r="H1837" i="16" s="1"/>
  <c r="K1801" i="16"/>
  <c r="H1801" i="16" s="1"/>
  <c r="K1765" i="16"/>
  <c r="H1765" i="16" s="1"/>
  <c r="K1729" i="16"/>
  <c r="H1729" i="16" s="1"/>
  <c r="K1705" i="16"/>
  <c r="H1705" i="16" s="1"/>
  <c r="K1669" i="16"/>
  <c r="H1669" i="16" s="1"/>
  <c r="K1645" i="16"/>
  <c r="H1645" i="16" s="1"/>
  <c r="K1633" i="16"/>
  <c r="H1633" i="16" s="1"/>
  <c r="K1609" i="16"/>
  <c r="H1609" i="16" s="1"/>
  <c r="K1585" i="16"/>
  <c r="H1585" i="16" s="1"/>
  <c r="K1417" i="16"/>
  <c r="H1417" i="16" s="1"/>
  <c r="K3337" i="16"/>
  <c r="H3337" i="16" s="1"/>
  <c r="K3301" i="16"/>
  <c r="H3301" i="16" s="1"/>
  <c r="K3265" i="16"/>
  <c r="H3265" i="16" s="1"/>
  <c r="K3229" i="16"/>
  <c r="H3229" i="16" s="1"/>
  <c r="K3193" i="16"/>
  <c r="H3193" i="16" s="1"/>
  <c r="K3157" i="16"/>
  <c r="H3157" i="16" s="1"/>
  <c r="K3121" i="16"/>
  <c r="H3121" i="16" s="1"/>
  <c r="K3085" i="16"/>
  <c r="H3085" i="16" s="1"/>
  <c r="K3037" i="16"/>
  <c r="H3037" i="16" s="1"/>
  <c r="K3001" i="16"/>
  <c r="H3001" i="16" s="1"/>
  <c r="K2965" i="16"/>
  <c r="H2965" i="16" s="1"/>
  <c r="K2929" i="16"/>
  <c r="H2929" i="16" s="1"/>
  <c r="K2893" i="16"/>
  <c r="H2893" i="16" s="1"/>
  <c r="K2857" i="16"/>
  <c r="H2857" i="16" s="1"/>
  <c r="K2821" i="16"/>
  <c r="H2821" i="16" s="1"/>
  <c r="K2785" i="16"/>
  <c r="H2785" i="16" s="1"/>
  <c r="K2749" i="16"/>
  <c r="H2749" i="16" s="1"/>
  <c r="K2713" i="16"/>
  <c r="H2713" i="16" s="1"/>
  <c r="K2689" i="16"/>
  <c r="H2689" i="16" s="1"/>
  <c r="K2653" i="16"/>
  <c r="H2653" i="16" s="1"/>
  <c r="K2617" i="16"/>
  <c r="H2617" i="16" s="1"/>
  <c r="K2581" i="16"/>
  <c r="H2581" i="16" s="1"/>
  <c r="K2545" i="16"/>
  <c r="H2545" i="16" s="1"/>
  <c r="K2509" i="16"/>
  <c r="H2509" i="16" s="1"/>
  <c r="K2473" i="16"/>
  <c r="H2473" i="16" s="1"/>
  <c r="K2437" i="16"/>
  <c r="H2437" i="16" s="1"/>
  <c r="K2401" i="16"/>
  <c r="H2401" i="16" s="1"/>
  <c r="K2365" i="16"/>
  <c r="H2365" i="16" s="1"/>
  <c r="K2329" i="16"/>
  <c r="H2329" i="16" s="1"/>
  <c r="K2293" i="16"/>
  <c r="H2293" i="16" s="1"/>
  <c r="K2257" i="16"/>
  <c r="H2257" i="16" s="1"/>
  <c r="K2221" i="16"/>
  <c r="H2221" i="16" s="1"/>
  <c r="K2185" i="16"/>
  <c r="H2185" i="16" s="1"/>
  <c r="K2149" i="16"/>
  <c r="H2149" i="16" s="1"/>
  <c r="K2113" i="16"/>
  <c r="H2113" i="16" s="1"/>
  <c r="K2077" i="16"/>
  <c r="H2077" i="16" s="1"/>
  <c r="K2053" i="16"/>
  <c r="H2053" i="16" s="1"/>
  <c r="K2017" i="16"/>
  <c r="H2017" i="16" s="1"/>
  <c r="K1981" i="16"/>
  <c r="H1981" i="16" s="1"/>
  <c r="K1933" i="16"/>
  <c r="H1933" i="16" s="1"/>
  <c r="K1897" i="16"/>
  <c r="H1897" i="16" s="1"/>
  <c r="K1861" i="16"/>
  <c r="H1861" i="16" s="1"/>
  <c r="K1813" i="16"/>
  <c r="H1813" i="16" s="1"/>
  <c r="K1777" i="16"/>
  <c r="H1777" i="16" s="1"/>
  <c r="K1741" i="16"/>
  <c r="H1741" i="16" s="1"/>
  <c r="K1693" i="16"/>
  <c r="H1693" i="16" s="1"/>
  <c r="K1489" i="16"/>
  <c r="H1489" i="16" s="1"/>
  <c r="K3835" i="16"/>
  <c r="H3835" i="16" s="1"/>
  <c r="K3823" i="16"/>
  <c r="H3823" i="16" s="1"/>
  <c r="K3811" i="16"/>
  <c r="H3811" i="16" s="1"/>
  <c r="K3799" i="16"/>
  <c r="H3799" i="16" s="1"/>
  <c r="K3787" i="16"/>
  <c r="H3787" i="16" s="1"/>
  <c r="K3775" i="16"/>
  <c r="H3775" i="16" s="1"/>
  <c r="K3763" i="16"/>
  <c r="H3763" i="16" s="1"/>
  <c r="K3751" i="16"/>
  <c r="H3751" i="16" s="1"/>
  <c r="K3739" i="16"/>
  <c r="H3739" i="16" s="1"/>
  <c r="K3727" i="16"/>
  <c r="H3727" i="16" s="1"/>
  <c r="K3715" i="16"/>
  <c r="H3715" i="16" s="1"/>
  <c r="K3840" i="16"/>
  <c r="H3840" i="16" s="1"/>
  <c r="K3828" i="16"/>
  <c r="H3828" i="16" s="1"/>
  <c r="K3816" i="16"/>
  <c r="H3816" i="16" s="1"/>
  <c r="K3804" i="16"/>
  <c r="H3804" i="16" s="1"/>
  <c r="K3792" i="16"/>
  <c r="H3792" i="16" s="1"/>
  <c r="K3780" i="16"/>
  <c r="H3780" i="16" s="1"/>
  <c r="K3768" i="16"/>
  <c r="H3768" i="16" s="1"/>
  <c r="K3756" i="16"/>
  <c r="H3756" i="16" s="1"/>
  <c r="K3744" i="16"/>
  <c r="H3744" i="16" s="1"/>
  <c r="K3732" i="16"/>
  <c r="H3732" i="16" s="1"/>
  <c r="K3720" i="16"/>
  <c r="H3720" i="16" s="1"/>
  <c r="K3708" i="16"/>
  <c r="H3708" i="16" s="1"/>
  <c r="K3696" i="16"/>
  <c r="H3696" i="16" s="1"/>
  <c r="K3684" i="16"/>
  <c r="H3684" i="16" s="1"/>
  <c r="K3672" i="16"/>
  <c r="H3672" i="16" s="1"/>
  <c r="K3660" i="16"/>
  <c r="H3660" i="16" s="1"/>
  <c r="K3648" i="16"/>
  <c r="H3648" i="16" s="1"/>
  <c r="K3636" i="16"/>
  <c r="H3636" i="16" s="1"/>
  <c r="K3624" i="16"/>
  <c r="H3624" i="16" s="1"/>
  <c r="K3612" i="16"/>
  <c r="H3612" i="16" s="1"/>
  <c r="K3600" i="16"/>
  <c r="H3600" i="16" s="1"/>
  <c r="K3588" i="16"/>
  <c r="H3588" i="16" s="1"/>
  <c r="K3576" i="16"/>
  <c r="H3576" i="16" s="1"/>
  <c r="K3564" i="16"/>
  <c r="H3564" i="16" s="1"/>
  <c r="K3552" i="16"/>
  <c r="H3552" i="16" s="1"/>
  <c r="K3540" i="16"/>
  <c r="H3540" i="16" s="1"/>
  <c r="K3528" i="16"/>
  <c r="H3528" i="16" s="1"/>
  <c r="K3516" i="16"/>
  <c r="H3516" i="16" s="1"/>
  <c r="K3504" i="16"/>
  <c r="H3504" i="16" s="1"/>
  <c r="K3492" i="16"/>
  <c r="H3492" i="16" s="1"/>
  <c r="K3480" i="16"/>
  <c r="H3480" i="16" s="1"/>
  <c r="K3468" i="16"/>
  <c r="H3468" i="16" s="1"/>
  <c r="K3703" i="16"/>
  <c r="H3703" i="16" s="1"/>
  <c r="K3691" i="16"/>
  <c r="H3691" i="16" s="1"/>
  <c r="K3679" i="16"/>
  <c r="H3679" i="16" s="1"/>
  <c r="K3667" i="16"/>
  <c r="H3667" i="16" s="1"/>
  <c r="K3655" i="16"/>
  <c r="H3655" i="16" s="1"/>
  <c r="K3643" i="16"/>
  <c r="H3643" i="16" s="1"/>
  <c r="K3631" i="16"/>
  <c r="H3631" i="16" s="1"/>
  <c r="K3619" i="16"/>
  <c r="H3619" i="16" s="1"/>
  <c r="K3607" i="16"/>
  <c r="H3607" i="16" s="1"/>
  <c r="K3595" i="16"/>
  <c r="H3595" i="16" s="1"/>
  <c r="K3583" i="16"/>
  <c r="H3583" i="16" s="1"/>
  <c r="K3571" i="16"/>
  <c r="H3571" i="16" s="1"/>
  <c r="K3559" i="16"/>
  <c r="H3559" i="16" s="1"/>
  <c r="K3547" i="16"/>
  <c r="H3547" i="16" s="1"/>
  <c r="K3535" i="16"/>
  <c r="H3535" i="16" s="1"/>
  <c r="K3523" i="16"/>
  <c r="H3523" i="16" s="1"/>
  <c r="K3511" i="16"/>
  <c r="H3511" i="16" s="1"/>
  <c r="K3499" i="16"/>
  <c r="H3499" i="16" s="1"/>
  <c r="K3487" i="16"/>
  <c r="H3487" i="16" s="1"/>
  <c r="K3475" i="16"/>
  <c r="H3475" i="16" s="1"/>
  <c r="K3463" i="16"/>
  <c r="H3463" i="16" s="1"/>
  <c r="K3451" i="16"/>
  <c r="H3451" i="16" s="1"/>
  <c r="K3439" i="16"/>
  <c r="H3439" i="16" s="1"/>
  <c r="K3427" i="16"/>
  <c r="H3427" i="16" s="1"/>
  <c r="K3415" i="16"/>
  <c r="H3415" i="16" s="1"/>
  <c r="K3403" i="16"/>
  <c r="H3403" i="16" s="1"/>
  <c r="K3391" i="16"/>
  <c r="H3391" i="16" s="1"/>
  <c r="K3379" i="16"/>
  <c r="H3379" i="16" s="1"/>
  <c r="K3367" i="16"/>
  <c r="H3367" i="16" s="1"/>
  <c r="K3355" i="16"/>
  <c r="H3355" i="16" s="1"/>
  <c r="K3343" i="16"/>
  <c r="H3343" i="16" s="1"/>
  <c r="K3331" i="16"/>
  <c r="H3331" i="16" s="1"/>
  <c r="K3319" i="16"/>
  <c r="H3319" i="16" s="1"/>
  <c r="K3307" i="16"/>
  <c r="H3307" i="16" s="1"/>
  <c r="K3295" i="16"/>
  <c r="H3295" i="16" s="1"/>
  <c r="K3283" i="16"/>
  <c r="H3283" i="16" s="1"/>
  <c r="K3271" i="16"/>
  <c r="H3271" i="16" s="1"/>
  <c r="K3259" i="16"/>
  <c r="H3259" i="16" s="1"/>
  <c r="K3247" i="16"/>
  <c r="H3247" i="16" s="1"/>
  <c r="K3235" i="16"/>
  <c r="H3235" i="16" s="1"/>
  <c r="K3223" i="16"/>
  <c r="H3223" i="16" s="1"/>
  <c r="K3211" i="16"/>
  <c r="H3211" i="16" s="1"/>
  <c r="K3199" i="16"/>
  <c r="H3199" i="16" s="1"/>
  <c r="K3187" i="16"/>
  <c r="H3187" i="16" s="1"/>
  <c r="K3175" i="16"/>
  <c r="H3175" i="16" s="1"/>
  <c r="K3163" i="16"/>
  <c r="H3163" i="16" s="1"/>
  <c r="K3151" i="16"/>
  <c r="H3151" i="16" s="1"/>
  <c r="K3139" i="16"/>
  <c r="H3139" i="16" s="1"/>
  <c r="K3127" i="16"/>
  <c r="H3127" i="16" s="1"/>
  <c r="K3115" i="16"/>
  <c r="H3115" i="16" s="1"/>
  <c r="K3103" i="16"/>
  <c r="H3103" i="16" s="1"/>
  <c r="K3091" i="16"/>
  <c r="H3091" i="16" s="1"/>
  <c r="K3079" i="16"/>
  <c r="H3079" i="16" s="1"/>
  <c r="K3067" i="16"/>
  <c r="H3067" i="16" s="1"/>
  <c r="K3055" i="16"/>
  <c r="H3055" i="16" s="1"/>
  <c r="K3043" i="16"/>
  <c r="H3043" i="16" s="1"/>
  <c r="K3031" i="16"/>
  <c r="H3031" i="16" s="1"/>
  <c r="K3019" i="16"/>
  <c r="H3019" i="16" s="1"/>
  <c r="K3007" i="16"/>
  <c r="H3007" i="16" s="1"/>
  <c r="K2995" i="16"/>
  <c r="H2995" i="16" s="1"/>
  <c r="K2983" i="16"/>
  <c r="H2983" i="16" s="1"/>
  <c r="K2971" i="16"/>
  <c r="H2971" i="16" s="1"/>
  <c r="K2959" i="16"/>
  <c r="H2959" i="16" s="1"/>
  <c r="K2947" i="16"/>
  <c r="H2947" i="16" s="1"/>
  <c r="K2935" i="16"/>
  <c r="H2935" i="16" s="1"/>
  <c r="K2923" i="16"/>
  <c r="H2923" i="16" s="1"/>
  <c r="K2911" i="16"/>
  <c r="H2911" i="16" s="1"/>
  <c r="K2899" i="16"/>
  <c r="H2899" i="16" s="1"/>
  <c r="K2887" i="16"/>
  <c r="H2887" i="16" s="1"/>
  <c r="K2875" i="16"/>
  <c r="H2875" i="16" s="1"/>
  <c r="K2863" i="16"/>
  <c r="H2863" i="16" s="1"/>
  <c r="K2851" i="16"/>
  <c r="H2851" i="16" s="1"/>
  <c r="K2839" i="16"/>
  <c r="H2839" i="16" s="1"/>
  <c r="K2827" i="16"/>
  <c r="H2827" i="16" s="1"/>
  <c r="K2815" i="16"/>
  <c r="H2815" i="16" s="1"/>
  <c r="K2803" i="16"/>
  <c r="H2803" i="16" s="1"/>
  <c r="K2791" i="16"/>
  <c r="H2791" i="16" s="1"/>
  <c r="K2779" i="16"/>
  <c r="H2779" i="16" s="1"/>
  <c r="K2767" i="16"/>
  <c r="H2767" i="16" s="1"/>
  <c r="K2755" i="16"/>
  <c r="H2755" i="16" s="1"/>
  <c r="K2743" i="16"/>
  <c r="H2743" i="16" s="1"/>
  <c r="K2731" i="16"/>
  <c r="H2731" i="16" s="1"/>
  <c r="K2719" i="16"/>
  <c r="H2719" i="16" s="1"/>
  <c r="K2707" i="16"/>
  <c r="H2707" i="16" s="1"/>
  <c r="K2695" i="16"/>
  <c r="H2695" i="16" s="1"/>
  <c r="K2850" i="16"/>
  <c r="H2850" i="16" s="1"/>
  <c r="K3842" i="16"/>
  <c r="H3842" i="16" s="1"/>
  <c r="K3830" i="16"/>
  <c r="H3830" i="16" s="1"/>
  <c r="K3818" i="16"/>
  <c r="H3818" i="16" s="1"/>
  <c r="K3806" i="16"/>
  <c r="H3806" i="16" s="1"/>
  <c r="K3794" i="16"/>
  <c r="H3794" i="16" s="1"/>
  <c r="K3782" i="16"/>
  <c r="H3782" i="16" s="1"/>
  <c r="K3770" i="16"/>
  <c r="H3770" i="16" s="1"/>
  <c r="K3758" i="16"/>
  <c r="H3758" i="16" s="1"/>
  <c r="K3746" i="16"/>
  <c r="H3746" i="16" s="1"/>
  <c r="K3734" i="16"/>
  <c r="H3734" i="16" s="1"/>
  <c r="K3722" i="16"/>
  <c r="H3722" i="16" s="1"/>
  <c r="K3710" i="16"/>
  <c r="H3710" i="16" s="1"/>
  <c r="K1117" i="16"/>
  <c r="H1117" i="16" s="1"/>
  <c r="K1105" i="16"/>
  <c r="H1105" i="16" s="1"/>
  <c r="K1093" i="16"/>
  <c r="H1093" i="16" s="1"/>
  <c r="K1081" i="16"/>
  <c r="H1081" i="16" s="1"/>
  <c r="K1069" i="16"/>
  <c r="H1069" i="16" s="1"/>
  <c r="K1057" i="16"/>
  <c r="H1057" i="16" s="1"/>
  <c r="K1045" i="16"/>
  <c r="H1045" i="16" s="1"/>
  <c r="K1033" i="16"/>
  <c r="H1033" i="16" s="1"/>
  <c r="K3456" i="16"/>
  <c r="H3456" i="16" s="1"/>
  <c r="K3444" i="16"/>
  <c r="H3444" i="16" s="1"/>
  <c r="K3432" i="16"/>
  <c r="H3432" i="16" s="1"/>
  <c r="K3420" i="16"/>
  <c r="H3420" i="16" s="1"/>
  <c r="K3408" i="16"/>
  <c r="H3408" i="16" s="1"/>
  <c r="K3396" i="16"/>
  <c r="H3396" i="16" s="1"/>
  <c r="K3384" i="16"/>
  <c r="H3384" i="16" s="1"/>
  <c r="K3372" i="16"/>
  <c r="H3372" i="16" s="1"/>
  <c r="K3360" i="16"/>
  <c r="H3360" i="16" s="1"/>
  <c r="K3348" i="16"/>
  <c r="H3348" i="16" s="1"/>
  <c r="K3336" i="16"/>
  <c r="H3336" i="16" s="1"/>
  <c r="K3324" i="16"/>
  <c r="H3324" i="16" s="1"/>
  <c r="K3312" i="16"/>
  <c r="H3312" i="16" s="1"/>
  <c r="K3300" i="16"/>
  <c r="H3300" i="16" s="1"/>
  <c r="K3288" i="16"/>
  <c r="H3288" i="16" s="1"/>
  <c r="K3276" i="16"/>
  <c r="H3276" i="16" s="1"/>
  <c r="K3264" i="16"/>
  <c r="H3264" i="16" s="1"/>
  <c r="K3252" i="16"/>
  <c r="H3252" i="16" s="1"/>
  <c r="K3240" i="16"/>
  <c r="H3240" i="16" s="1"/>
  <c r="K3228" i="16"/>
  <c r="H3228" i="16" s="1"/>
  <c r="K3216" i="16"/>
  <c r="H3216" i="16" s="1"/>
  <c r="K3204" i="16"/>
  <c r="H3204" i="16" s="1"/>
  <c r="K3192" i="16"/>
  <c r="H3192" i="16" s="1"/>
  <c r="K3180" i="16"/>
  <c r="H3180" i="16" s="1"/>
  <c r="K3168" i="16"/>
  <c r="H3168" i="16" s="1"/>
  <c r="K3156" i="16"/>
  <c r="H3156" i="16" s="1"/>
  <c r="K3144" i="16"/>
  <c r="H3144" i="16" s="1"/>
  <c r="K3132" i="16"/>
  <c r="H3132" i="16" s="1"/>
  <c r="K3120" i="16"/>
  <c r="H3120" i="16" s="1"/>
  <c r="K3108" i="16"/>
  <c r="H3108" i="16" s="1"/>
  <c r="K3096" i="16"/>
  <c r="H3096" i="16" s="1"/>
  <c r="K3084" i="16"/>
  <c r="H3084" i="16" s="1"/>
  <c r="K3072" i="16"/>
  <c r="H3072" i="16" s="1"/>
  <c r="K3060" i="16"/>
  <c r="H3060" i="16" s="1"/>
  <c r="K3048" i="16"/>
  <c r="H3048" i="16" s="1"/>
  <c r="K3036" i="16"/>
  <c r="H3036" i="16" s="1"/>
  <c r="K3024" i="16"/>
  <c r="H3024" i="16" s="1"/>
  <c r="K3012" i="16"/>
  <c r="H3012" i="16" s="1"/>
  <c r="K3000" i="16"/>
  <c r="H3000" i="16" s="1"/>
  <c r="K2988" i="16"/>
  <c r="H2988" i="16" s="1"/>
  <c r="K2976" i="16"/>
  <c r="H2976" i="16" s="1"/>
  <c r="K2964" i="16"/>
  <c r="H2964" i="16" s="1"/>
  <c r="K2952" i="16"/>
  <c r="H2952" i="16" s="1"/>
  <c r="K2940" i="16"/>
  <c r="H2940" i="16" s="1"/>
  <c r="K2928" i="16"/>
  <c r="H2928" i="16" s="1"/>
  <c r="K2916" i="16"/>
  <c r="H2916" i="16" s="1"/>
  <c r="K2904" i="16"/>
  <c r="H2904" i="16" s="1"/>
  <c r="K2892" i="16"/>
  <c r="H2892" i="16" s="1"/>
  <c r="K2880" i="16"/>
  <c r="H2880" i="16" s="1"/>
  <c r="K2868" i="16"/>
  <c r="H2868" i="16" s="1"/>
  <c r="K2856" i="16"/>
  <c r="H2856" i="16" s="1"/>
  <c r="K2844" i="16"/>
  <c r="H2844" i="16" s="1"/>
  <c r="K2832" i="16"/>
  <c r="H2832" i="16" s="1"/>
  <c r="K2820" i="16"/>
  <c r="H2820" i="16" s="1"/>
  <c r="K2808" i="16"/>
  <c r="H2808" i="16" s="1"/>
  <c r="K2796" i="16"/>
  <c r="H2796" i="16" s="1"/>
  <c r="K2784" i="16"/>
  <c r="H2784" i="16" s="1"/>
  <c r="K2772" i="16"/>
  <c r="H2772" i="16" s="1"/>
  <c r="K2760" i="16"/>
  <c r="H2760" i="16" s="1"/>
  <c r="K2748" i="16"/>
  <c r="H2748" i="16" s="1"/>
  <c r="K2736" i="16"/>
  <c r="H2736" i="16" s="1"/>
  <c r="K2724" i="16"/>
  <c r="H2724" i="16" s="1"/>
  <c r="K2712" i="16"/>
  <c r="H2712" i="16" s="1"/>
  <c r="K2700" i="16"/>
  <c r="H2700" i="16" s="1"/>
  <c r="K2688" i="16"/>
  <c r="H2688" i="16" s="1"/>
  <c r="K2676" i="16"/>
  <c r="H2676" i="16" s="1"/>
  <c r="K2664" i="16"/>
  <c r="H2664" i="16" s="1"/>
  <c r="K2652" i="16"/>
  <c r="H2652" i="16" s="1"/>
  <c r="K2640" i="16"/>
  <c r="H2640" i="16" s="1"/>
  <c r="K2628" i="16"/>
  <c r="H2628" i="16" s="1"/>
  <c r="K2616" i="16"/>
  <c r="H2616" i="16" s="1"/>
  <c r="K2604" i="16"/>
  <c r="H2604" i="16" s="1"/>
  <c r="K2592" i="16"/>
  <c r="H2592" i="16" s="1"/>
  <c r="K2580" i="16"/>
  <c r="H2580" i="16" s="1"/>
  <c r="K2568" i="16"/>
  <c r="H2568" i="16" s="1"/>
  <c r="K2556" i="16"/>
  <c r="H2556" i="16" s="1"/>
  <c r="K2544" i="16"/>
  <c r="H2544" i="16" s="1"/>
  <c r="K2532" i="16"/>
  <c r="H2532" i="16" s="1"/>
  <c r="K2520" i="16"/>
  <c r="H2520" i="16" s="1"/>
  <c r="K2508" i="16"/>
  <c r="H2508" i="16" s="1"/>
  <c r="K2496" i="16"/>
  <c r="H2496" i="16" s="1"/>
  <c r="K2484" i="16"/>
  <c r="H2484" i="16" s="1"/>
  <c r="K2472" i="16"/>
  <c r="H2472" i="16" s="1"/>
  <c r="K2460" i="16"/>
  <c r="H2460" i="16" s="1"/>
  <c r="K2683" i="16"/>
  <c r="H2683" i="16" s="1"/>
  <c r="K2671" i="16"/>
  <c r="H2671" i="16" s="1"/>
  <c r="K2659" i="16"/>
  <c r="H2659" i="16" s="1"/>
  <c r="K2647" i="16"/>
  <c r="H2647" i="16" s="1"/>
  <c r="K2635" i="16"/>
  <c r="H2635" i="16" s="1"/>
  <c r="K2623" i="16"/>
  <c r="H2623" i="16" s="1"/>
  <c r="K2611" i="16"/>
  <c r="H2611" i="16" s="1"/>
  <c r="K2599" i="16"/>
  <c r="H2599" i="16" s="1"/>
  <c r="K2587" i="16"/>
  <c r="H2587" i="16" s="1"/>
  <c r="K2575" i="16"/>
  <c r="H2575" i="16" s="1"/>
  <c r="K2563" i="16"/>
  <c r="H2563" i="16" s="1"/>
  <c r="K2551" i="16"/>
  <c r="H2551" i="16" s="1"/>
  <c r="K2539" i="16"/>
  <c r="H2539" i="16" s="1"/>
  <c r="K2527" i="16"/>
  <c r="H2527" i="16" s="1"/>
  <c r="K2515" i="16"/>
  <c r="H2515" i="16" s="1"/>
  <c r="K2503" i="16"/>
  <c r="H2503" i="16" s="1"/>
  <c r="K2491" i="16"/>
  <c r="H2491" i="16" s="1"/>
  <c r="K2479" i="16"/>
  <c r="H2479" i="16" s="1"/>
  <c r="K2467" i="16"/>
  <c r="H2467" i="16" s="1"/>
  <c r="K2455" i="16"/>
  <c r="H2455" i="16" s="1"/>
  <c r="K2443" i="16"/>
  <c r="H2443" i="16" s="1"/>
  <c r="K2431" i="16"/>
  <c r="H2431" i="16" s="1"/>
  <c r="K2419" i="16"/>
  <c r="H2419" i="16" s="1"/>
  <c r="K2407" i="16"/>
  <c r="H2407" i="16" s="1"/>
  <c r="K2395" i="16"/>
  <c r="H2395" i="16" s="1"/>
  <c r="K2383" i="16"/>
  <c r="H2383" i="16" s="1"/>
  <c r="K2371" i="16"/>
  <c r="H2371" i="16" s="1"/>
  <c r="K2359" i="16"/>
  <c r="H2359" i="16" s="1"/>
  <c r="K2347" i="16"/>
  <c r="H2347" i="16" s="1"/>
  <c r="K2335" i="16"/>
  <c r="H2335" i="16" s="1"/>
  <c r="K2323" i="16"/>
  <c r="H2323" i="16" s="1"/>
  <c r="K2311" i="16"/>
  <c r="H2311" i="16" s="1"/>
  <c r="K2299" i="16"/>
  <c r="H2299" i="16" s="1"/>
  <c r="K2287" i="16"/>
  <c r="H2287" i="16" s="1"/>
  <c r="K2275" i="16"/>
  <c r="H2275" i="16" s="1"/>
  <c r="K2263" i="16"/>
  <c r="H2263" i="16" s="1"/>
  <c r="K2251" i="16"/>
  <c r="H2251" i="16" s="1"/>
  <c r="K2239" i="16"/>
  <c r="H2239" i="16" s="1"/>
  <c r="K2227" i="16"/>
  <c r="H2227" i="16" s="1"/>
  <c r="K2215" i="16"/>
  <c r="H2215" i="16" s="1"/>
  <c r="K2203" i="16"/>
  <c r="H2203" i="16" s="1"/>
  <c r="K2191" i="16"/>
  <c r="H2191" i="16" s="1"/>
  <c r="K2179" i="16"/>
  <c r="H2179" i="16" s="1"/>
  <c r="K2167" i="16"/>
  <c r="H2167" i="16" s="1"/>
  <c r="K2155" i="16"/>
  <c r="H2155" i="16" s="1"/>
  <c r="K2143" i="16"/>
  <c r="H2143" i="16" s="1"/>
  <c r="K2131" i="16"/>
  <c r="H2131" i="16" s="1"/>
  <c r="K2119" i="16"/>
  <c r="H2119" i="16" s="1"/>
  <c r="K2107" i="16"/>
  <c r="H2107" i="16" s="1"/>
  <c r="K2095" i="16"/>
  <c r="H2095" i="16" s="1"/>
  <c r="K2083" i="16"/>
  <c r="H2083" i="16" s="1"/>
  <c r="K2071" i="16"/>
  <c r="H2071" i="16" s="1"/>
  <c r="K2059" i="16"/>
  <c r="H2059" i="16" s="1"/>
  <c r="K2047" i="16"/>
  <c r="H2047" i="16" s="1"/>
  <c r="K2035" i="16"/>
  <c r="H2035" i="16" s="1"/>
  <c r="K2023" i="16"/>
  <c r="H2023" i="16" s="1"/>
  <c r="K2011" i="16"/>
  <c r="H2011" i="16" s="1"/>
  <c r="K1999" i="16"/>
  <c r="H1999" i="16" s="1"/>
  <c r="K1987" i="16"/>
  <c r="H1987" i="16" s="1"/>
  <c r="K1975" i="16"/>
  <c r="H1975" i="16" s="1"/>
  <c r="K1963" i="16"/>
  <c r="H1963" i="16" s="1"/>
  <c r="K1951" i="16"/>
  <c r="H1951" i="16" s="1"/>
  <c r="K1939" i="16"/>
  <c r="H1939" i="16" s="1"/>
  <c r="K1927" i="16"/>
  <c r="H1927" i="16" s="1"/>
  <c r="K1915" i="16"/>
  <c r="H1915" i="16" s="1"/>
  <c r="K1903" i="16"/>
  <c r="H1903" i="16" s="1"/>
  <c r="K1891" i="16"/>
  <c r="H1891" i="16" s="1"/>
  <c r="K1879" i="16"/>
  <c r="H1879" i="16" s="1"/>
  <c r="K1867" i="16"/>
  <c r="H1867" i="16" s="1"/>
  <c r="K1855" i="16"/>
  <c r="H1855" i="16" s="1"/>
  <c r="K1843" i="16"/>
  <c r="H1843" i="16" s="1"/>
  <c r="K1831" i="16"/>
  <c r="H1831" i="16" s="1"/>
  <c r="K1819" i="16"/>
  <c r="H1819" i="16" s="1"/>
  <c r="K1807" i="16"/>
  <c r="H1807" i="16" s="1"/>
  <c r="K1795" i="16"/>
  <c r="H1795" i="16" s="1"/>
  <c r="K1783" i="16"/>
  <c r="H1783" i="16" s="1"/>
  <c r="K1771" i="16"/>
  <c r="H1771" i="16" s="1"/>
  <c r="K1759" i="16"/>
  <c r="H1759" i="16" s="1"/>
  <c r="K1747" i="16"/>
  <c r="H1747" i="16" s="1"/>
  <c r="K1735" i="16"/>
  <c r="H1735" i="16" s="1"/>
  <c r="K1723" i="16"/>
  <c r="H1723" i="16" s="1"/>
  <c r="K1711" i="16"/>
  <c r="H1711" i="16" s="1"/>
  <c r="K1699" i="16"/>
  <c r="H1699" i="16" s="1"/>
  <c r="K3833" i="16"/>
  <c r="H3833" i="16" s="1"/>
  <c r="K3821" i="16"/>
  <c r="H3821" i="16" s="1"/>
  <c r="K3809" i="16"/>
  <c r="H3809" i="16" s="1"/>
  <c r="K3797" i="16"/>
  <c r="H3797" i="16" s="1"/>
  <c r="K3785" i="16"/>
  <c r="H3785" i="16" s="1"/>
  <c r="K3773" i="16"/>
  <c r="H3773" i="16" s="1"/>
  <c r="K3761" i="16"/>
  <c r="H3761" i="16" s="1"/>
  <c r="K3749" i="16"/>
  <c r="H3749" i="16" s="1"/>
  <c r="K3737" i="16"/>
  <c r="H3737" i="16" s="1"/>
  <c r="K3725" i="16"/>
  <c r="H3725" i="16" s="1"/>
  <c r="K3713" i="16"/>
  <c r="H3713" i="16" s="1"/>
  <c r="K3701" i="16"/>
  <c r="H3701" i="16" s="1"/>
  <c r="K3689" i="16"/>
  <c r="H3689" i="16" s="1"/>
  <c r="K3677" i="16"/>
  <c r="H3677" i="16" s="1"/>
  <c r="K3665" i="16"/>
  <c r="H3665" i="16" s="1"/>
  <c r="K3653" i="16"/>
  <c r="H3653" i="16" s="1"/>
  <c r="K3641" i="16"/>
  <c r="H3641" i="16" s="1"/>
  <c r="K3629" i="16"/>
  <c r="H3629" i="16" s="1"/>
  <c r="K3617" i="16"/>
  <c r="H3617" i="16" s="1"/>
  <c r="K3605" i="16"/>
  <c r="H3605" i="16" s="1"/>
  <c r="K3593" i="16"/>
  <c r="H3593" i="16" s="1"/>
  <c r="K3581" i="16"/>
  <c r="H3581" i="16" s="1"/>
  <c r="K3569" i="16"/>
  <c r="H3569" i="16" s="1"/>
  <c r="K3557" i="16"/>
  <c r="H3557" i="16" s="1"/>
  <c r="K3545" i="16"/>
  <c r="H3545" i="16" s="1"/>
  <c r="K3533" i="16"/>
  <c r="H3533" i="16" s="1"/>
  <c r="K3521" i="16"/>
  <c r="H3521" i="16" s="1"/>
  <c r="K3509" i="16"/>
  <c r="H3509" i="16" s="1"/>
  <c r="K3497" i="16"/>
  <c r="H3497" i="16" s="1"/>
  <c r="K3485" i="16"/>
  <c r="H3485" i="16" s="1"/>
  <c r="K3473" i="16"/>
  <c r="H3473" i="16" s="1"/>
  <c r="K3461" i="16"/>
  <c r="H3461" i="16" s="1"/>
  <c r="K3449" i="16"/>
  <c r="H3449" i="16" s="1"/>
  <c r="K3437" i="16"/>
  <c r="H3437" i="16" s="1"/>
  <c r="K3425" i="16"/>
  <c r="H3425" i="16" s="1"/>
  <c r="K3413" i="16"/>
  <c r="H3413" i="16" s="1"/>
  <c r="K3401" i="16"/>
  <c r="H3401" i="16" s="1"/>
  <c r="K3389" i="16"/>
  <c r="H3389" i="16" s="1"/>
  <c r="K3377" i="16"/>
  <c r="H3377" i="16" s="1"/>
  <c r="K3365" i="16"/>
  <c r="H3365" i="16" s="1"/>
  <c r="K3353" i="16"/>
  <c r="H3353" i="16" s="1"/>
  <c r="K3341" i="16"/>
  <c r="H3341" i="16" s="1"/>
  <c r="K3329" i="16"/>
  <c r="H3329" i="16" s="1"/>
  <c r="K3317" i="16"/>
  <c r="H3317" i="16" s="1"/>
  <c r="K3305" i="16"/>
  <c r="H3305" i="16" s="1"/>
  <c r="K3293" i="16"/>
  <c r="H3293" i="16" s="1"/>
  <c r="K3281" i="16"/>
  <c r="H3281" i="16" s="1"/>
  <c r="K3269" i="16"/>
  <c r="H3269" i="16" s="1"/>
  <c r="K3257" i="16"/>
  <c r="H3257" i="16" s="1"/>
  <c r="K3245" i="16"/>
  <c r="H3245" i="16" s="1"/>
  <c r="K3233" i="16"/>
  <c r="H3233" i="16" s="1"/>
  <c r="K3221" i="16"/>
  <c r="H3221" i="16" s="1"/>
  <c r="K3209" i="16"/>
  <c r="H3209" i="16" s="1"/>
  <c r="K3197" i="16"/>
  <c r="H3197" i="16" s="1"/>
  <c r="K3185" i="16"/>
  <c r="H3185" i="16" s="1"/>
  <c r="K3173" i="16"/>
  <c r="H3173" i="16" s="1"/>
  <c r="K3161" i="16"/>
  <c r="H3161" i="16" s="1"/>
  <c r="K3149" i="16"/>
  <c r="H3149" i="16" s="1"/>
  <c r="K3137" i="16"/>
  <c r="H3137" i="16" s="1"/>
  <c r="K3125" i="16"/>
  <c r="H3125" i="16" s="1"/>
  <c r="K3113" i="16"/>
  <c r="H3113" i="16" s="1"/>
  <c r="K3101" i="16"/>
  <c r="H3101" i="16" s="1"/>
  <c r="K3089" i="16"/>
  <c r="H3089" i="16" s="1"/>
  <c r="K3077" i="16"/>
  <c r="H3077" i="16" s="1"/>
  <c r="K3065" i="16"/>
  <c r="H3065" i="16" s="1"/>
  <c r="K3053" i="16"/>
  <c r="H3053" i="16" s="1"/>
  <c r="K3041" i="16"/>
  <c r="H3041" i="16" s="1"/>
  <c r="K3029" i="16"/>
  <c r="H3029" i="16" s="1"/>
  <c r="K3017" i="16"/>
  <c r="H3017" i="16" s="1"/>
  <c r="K3005" i="16"/>
  <c r="H3005" i="16" s="1"/>
  <c r="K2993" i="16"/>
  <c r="H2993" i="16" s="1"/>
  <c r="K2981" i="16"/>
  <c r="H2981" i="16" s="1"/>
  <c r="K2969" i="16"/>
  <c r="H2969" i="16" s="1"/>
  <c r="K2957" i="16"/>
  <c r="H2957" i="16" s="1"/>
  <c r="K2945" i="16"/>
  <c r="H2945" i="16" s="1"/>
  <c r="K2933" i="16"/>
  <c r="H2933" i="16" s="1"/>
  <c r="K2921" i="16"/>
  <c r="H2921" i="16" s="1"/>
  <c r="K2909" i="16"/>
  <c r="H2909" i="16" s="1"/>
  <c r="K2897" i="16"/>
  <c r="H2897" i="16" s="1"/>
  <c r="K2885" i="16"/>
  <c r="H2885" i="16" s="1"/>
  <c r="K2873" i="16"/>
  <c r="H2873" i="16" s="1"/>
  <c r="K2861" i="16"/>
  <c r="H2861" i="16" s="1"/>
  <c r="K3832" i="16"/>
  <c r="H3832" i="16" s="1"/>
  <c r="K3820" i="16"/>
  <c r="H3820" i="16" s="1"/>
  <c r="K3808" i="16"/>
  <c r="H3808" i="16" s="1"/>
  <c r="K3796" i="16"/>
  <c r="H3796" i="16" s="1"/>
  <c r="K3784" i="16"/>
  <c r="H3784" i="16" s="1"/>
  <c r="K3772" i="16"/>
  <c r="H3772" i="16" s="1"/>
  <c r="K3760" i="16"/>
  <c r="H3760" i="16" s="1"/>
  <c r="K3748" i="16"/>
  <c r="H3748" i="16" s="1"/>
  <c r="K3736" i="16"/>
  <c r="H3736" i="16" s="1"/>
  <c r="K3724" i="16"/>
  <c r="H3724" i="16" s="1"/>
  <c r="K3712" i="16"/>
  <c r="H3712" i="16" s="1"/>
  <c r="K3700" i="16"/>
  <c r="H3700" i="16" s="1"/>
  <c r="K3688" i="16"/>
  <c r="H3688" i="16" s="1"/>
  <c r="K3676" i="16"/>
  <c r="H3676" i="16" s="1"/>
  <c r="K3664" i="16"/>
  <c r="H3664" i="16" s="1"/>
  <c r="K3652" i="16"/>
  <c r="H3652" i="16" s="1"/>
  <c r="K3640" i="16"/>
  <c r="H3640" i="16" s="1"/>
  <c r="K3628" i="16"/>
  <c r="H3628" i="16" s="1"/>
  <c r="K3616" i="16"/>
  <c r="H3616" i="16" s="1"/>
  <c r="K3604" i="16"/>
  <c r="H3604" i="16" s="1"/>
  <c r="K3592" i="16"/>
  <c r="H3592" i="16" s="1"/>
  <c r="K3580" i="16"/>
  <c r="H3580" i="16" s="1"/>
  <c r="K3568" i="16"/>
  <c r="H3568" i="16" s="1"/>
  <c r="K3556" i="16"/>
  <c r="H3556" i="16" s="1"/>
  <c r="K3544" i="16"/>
  <c r="H3544" i="16" s="1"/>
  <c r="K3532" i="16"/>
  <c r="H3532" i="16" s="1"/>
  <c r="K3520" i="16"/>
  <c r="H3520" i="16" s="1"/>
  <c r="K3508" i="16"/>
  <c r="H3508" i="16" s="1"/>
  <c r="K3496" i="16"/>
  <c r="H3496" i="16" s="1"/>
  <c r="K3484" i="16"/>
  <c r="H3484" i="16" s="1"/>
  <c r="K3472" i="16"/>
  <c r="H3472" i="16" s="1"/>
  <c r="K3460" i="16"/>
  <c r="H3460" i="16" s="1"/>
  <c r="K3448" i="16"/>
  <c r="H3448" i="16" s="1"/>
  <c r="K3436" i="16"/>
  <c r="H3436" i="16" s="1"/>
  <c r="K3424" i="16"/>
  <c r="H3424" i="16" s="1"/>
  <c r="K3412" i="16"/>
  <c r="H3412" i="16" s="1"/>
  <c r="K3400" i="16"/>
  <c r="H3400" i="16" s="1"/>
  <c r="K3388" i="16"/>
  <c r="H3388" i="16" s="1"/>
  <c r="K3376" i="16"/>
  <c r="H3376" i="16" s="1"/>
  <c r="K3364" i="16"/>
  <c r="H3364" i="16" s="1"/>
  <c r="K3352" i="16"/>
  <c r="H3352" i="16" s="1"/>
  <c r="K3340" i="16"/>
  <c r="H3340" i="16" s="1"/>
  <c r="K3328" i="16"/>
  <c r="H3328" i="16" s="1"/>
  <c r="K3316" i="16"/>
  <c r="H3316" i="16" s="1"/>
  <c r="K3304" i="16"/>
  <c r="H3304" i="16" s="1"/>
  <c r="K3292" i="16"/>
  <c r="H3292" i="16" s="1"/>
  <c r="K3280" i="16"/>
  <c r="H3280" i="16" s="1"/>
  <c r="K3268" i="16"/>
  <c r="H3268" i="16" s="1"/>
  <c r="K3256" i="16"/>
  <c r="H3256" i="16" s="1"/>
  <c r="K3244" i="16"/>
  <c r="H3244" i="16" s="1"/>
  <c r="K3232" i="16"/>
  <c r="H3232" i="16" s="1"/>
  <c r="K3220" i="16"/>
  <c r="H3220" i="16" s="1"/>
  <c r="K3208" i="16"/>
  <c r="H3208" i="16" s="1"/>
  <c r="K3196" i="16"/>
  <c r="H3196" i="16" s="1"/>
  <c r="K3184" i="16"/>
  <c r="H3184" i="16" s="1"/>
  <c r="K3172" i="16"/>
  <c r="H3172" i="16" s="1"/>
  <c r="K3160" i="16"/>
  <c r="H3160" i="16" s="1"/>
  <c r="K3148" i="16"/>
  <c r="H3148" i="16" s="1"/>
  <c r="K3136" i="16"/>
  <c r="H3136" i="16" s="1"/>
  <c r="K3124" i="16"/>
  <c r="H3124" i="16" s="1"/>
  <c r="K3112" i="16"/>
  <c r="H3112" i="16" s="1"/>
  <c r="K3100" i="16"/>
  <c r="H3100" i="16" s="1"/>
  <c r="K3088" i="16"/>
  <c r="H3088" i="16" s="1"/>
  <c r="K3076" i="16"/>
  <c r="H3076" i="16" s="1"/>
  <c r="K3064" i="16"/>
  <c r="H3064" i="16" s="1"/>
  <c r="K3052" i="16"/>
  <c r="H3052" i="16" s="1"/>
  <c r="K3040" i="16"/>
  <c r="H3040" i="16" s="1"/>
  <c r="K3028" i="16"/>
  <c r="H3028" i="16" s="1"/>
  <c r="K3016" i="16"/>
  <c r="H3016" i="16" s="1"/>
  <c r="K3004" i="16"/>
  <c r="H3004" i="16" s="1"/>
  <c r="K2992" i="16"/>
  <c r="H2992" i="16" s="1"/>
  <c r="K2980" i="16"/>
  <c r="H2980" i="16" s="1"/>
  <c r="K3843" i="16"/>
  <c r="H3843" i="16" s="1"/>
  <c r="K3831" i="16"/>
  <c r="H3831" i="16" s="1"/>
  <c r="K3819" i="16"/>
  <c r="H3819" i="16" s="1"/>
  <c r="K3807" i="16"/>
  <c r="H3807" i="16" s="1"/>
  <c r="K3795" i="16"/>
  <c r="H3795" i="16" s="1"/>
  <c r="K3783" i="16"/>
  <c r="H3783" i="16" s="1"/>
  <c r="K3771" i="16"/>
  <c r="H3771" i="16" s="1"/>
  <c r="K3759" i="16"/>
  <c r="H3759" i="16" s="1"/>
  <c r="K3747" i="16"/>
  <c r="H3747" i="16" s="1"/>
  <c r="K3735" i="16"/>
  <c r="H3735" i="16" s="1"/>
  <c r="K3723" i="16"/>
  <c r="H3723" i="16" s="1"/>
  <c r="K3711" i="16"/>
  <c r="H3711" i="16" s="1"/>
  <c r="K3699" i="16"/>
  <c r="H3699" i="16" s="1"/>
  <c r="K3687" i="16"/>
  <c r="H3687" i="16" s="1"/>
  <c r="K3675" i="16"/>
  <c r="H3675" i="16" s="1"/>
  <c r="K3663" i="16"/>
  <c r="H3663" i="16" s="1"/>
  <c r="K3651" i="16"/>
  <c r="H3651" i="16" s="1"/>
  <c r="K3639" i="16"/>
  <c r="H3639" i="16" s="1"/>
  <c r="K3627" i="16"/>
  <c r="H3627" i="16" s="1"/>
  <c r="K3615" i="16"/>
  <c r="H3615" i="16" s="1"/>
  <c r="K3603" i="16"/>
  <c r="H3603" i="16" s="1"/>
  <c r="K3591" i="16"/>
  <c r="H3591" i="16" s="1"/>
  <c r="K3579" i="16"/>
  <c r="H3579" i="16" s="1"/>
  <c r="K3567" i="16"/>
  <c r="H3567" i="16" s="1"/>
  <c r="K3555" i="16"/>
  <c r="H3555" i="16" s="1"/>
  <c r="K3543" i="16"/>
  <c r="H3543" i="16" s="1"/>
  <c r="K3531" i="16"/>
  <c r="H3531" i="16" s="1"/>
  <c r="K3519" i="16"/>
  <c r="H3519" i="16" s="1"/>
  <c r="K3507" i="16"/>
  <c r="H3507" i="16" s="1"/>
  <c r="K3495" i="16"/>
  <c r="H3495" i="16" s="1"/>
  <c r="K3483" i="16"/>
  <c r="H3483" i="16" s="1"/>
  <c r="K3471" i="16"/>
  <c r="H3471" i="16" s="1"/>
  <c r="K3459" i="16"/>
  <c r="H3459" i="16" s="1"/>
  <c r="K3447" i="16"/>
  <c r="H3447" i="16" s="1"/>
  <c r="K3435" i="16"/>
  <c r="H3435" i="16" s="1"/>
  <c r="K3423" i="16"/>
  <c r="H3423" i="16" s="1"/>
  <c r="K3411" i="16"/>
  <c r="H3411" i="16" s="1"/>
  <c r="K3399" i="16"/>
  <c r="H3399" i="16" s="1"/>
  <c r="K3387" i="16"/>
  <c r="H3387" i="16" s="1"/>
  <c r="K3375" i="16"/>
  <c r="H3375" i="16" s="1"/>
  <c r="K3363" i="16"/>
  <c r="H3363" i="16" s="1"/>
  <c r="K3351" i="16"/>
  <c r="H3351" i="16" s="1"/>
  <c r="K3339" i="16"/>
  <c r="H3339" i="16" s="1"/>
  <c r="K3327" i="16"/>
  <c r="H3327" i="16" s="1"/>
  <c r="K3315" i="16"/>
  <c r="H3315" i="16" s="1"/>
  <c r="K3303" i="16"/>
  <c r="H3303" i="16" s="1"/>
  <c r="K3291" i="16"/>
  <c r="H3291" i="16" s="1"/>
  <c r="K3279" i="16"/>
  <c r="H3279" i="16" s="1"/>
  <c r="K3267" i="16"/>
  <c r="H3267" i="16" s="1"/>
  <c r="K3255" i="16"/>
  <c r="H3255" i="16" s="1"/>
  <c r="K3243" i="16"/>
  <c r="H3243" i="16" s="1"/>
  <c r="K3231" i="16"/>
  <c r="H3231" i="16" s="1"/>
  <c r="K3219" i="16"/>
  <c r="H3219" i="16" s="1"/>
  <c r="K3207" i="16"/>
  <c r="H3207" i="16" s="1"/>
  <c r="K3195" i="16"/>
  <c r="H3195" i="16" s="1"/>
  <c r="K3183" i="16"/>
  <c r="H3183" i="16" s="1"/>
  <c r="K3171" i="16"/>
  <c r="H3171" i="16" s="1"/>
  <c r="K3159" i="16"/>
  <c r="H3159" i="16" s="1"/>
  <c r="K3147" i="16"/>
  <c r="H3147" i="16" s="1"/>
  <c r="K3135" i="16"/>
  <c r="H3135" i="16" s="1"/>
  <c r="K3123" i="16"/>
  <c r="H3123" i="16" s="1"/>
  <c r="K3111" i="16"/>
  <c r="H3111" i="16" s="1"/>
  <c r="K3099" i="16"/>
  <c r="H3099" i="16" s="1"/>
  <c r="K3087" i="16"/>
  <c r="H3087" i="16" s="1"/>
  <c r="K3075" i="16"/>
  <c r="H3075" i="16" s="1"/>
  <c r="K3063" i="16"/>
  <c r="H3063" i="16" s="1"/>
  <c r="K3051" i="16"/>
  <c r="H3051" i="16" s="1"/>
  <c r="K3039" i="16"/>
  <c r="H3039" i="16" s="1"/>
  <c r="K3027" i="16"/>
  <c r="H3027" i="16" s="1"/>
  <c r="K3015" i="16"/>
  <c r="H3015" i="16" s="1"/>
  <c r="K3003" i="16"/>
  <c r="H3003" i="16" s="1"/>
  <c r="K2991" i="16"/>
  <c r="H2991" i="16" s="1"/>
  <c r="K2979" i="16"/>
  <c r="H2979" i="16" s="1"/>
  <c r="K2967" i="16"/>
  <c r="H2967" i="16" s="1"/>
  <c r="K2955" i="16"/>
  <c r="H2955" i="16" s="1"/>
  <c r="K2943" i="16"/>
  <c r="H2943" i="16" s="1"/>
  <c r="K3698" i="16"/>
  <c r="H3698" i="16" s="1"/>
  <c r="K3686" i="16"/>
  <c r="H3686" i="16" s="1"/>
  <c r="K3674" i="16"/>
  <c r="H3674" i="16" s="1"/>
  <c r="K3662" i="16"/>
  <c r="H3662" i="16" s="1"/>
  <c r="K3650" i="16"/>
  <c r="H3650" i="16" s="1"/>
  <c r="K3638" i="16"/>
  <c r="H3638" i="16" s="1"/>
  <c r="K3626" i="16"/>
  <c r="H3626" i="16" s="1"/>
  <c r="K3614" i="16"/>
  <c r="H3614" i="16" s="1"/>
  <c r="K3602" i="16"/>
  <c r="H3602" i="16" s="1"/>
  <c r="K3590" i="16"/>
  <c r="H3590" i="16" s="1"/>
  <c r="K3578" i="16"/>
  <c r="H3578" i="16" s="1"/>
  <c r="K3566" i="16"/>
  <c r="H3566" i="16" s="1"/>
  <c r="K3554" i="16"/>
  <c r="H3554" i="16" s="1"/>
  <c r="K3542" i="16"/>
  <c r="H3542" i="16" s="1"/>
  <c r="K3530" i="16"/>
  <c r="H3530" i="16" s="1"/>
  <c r="K3518" i="16"/>
  <c r="H3518" i="16" s="1"/>
  <c r="K3506" i="16"/>
  <c r="H3506" i="16" s="1"/>
  <c r="K3494" i="16"/>
  <c r="H3494" i="16" s="1"/>
  <c r="K3482" i="16"/>
  <c r="H3482" i="16" s="1"/>
  <c r="K3470" i="16"/>
  <c r="H3470" i="16" s="1"/>
  <c r="K3458" i="16"/>
  <c r="H3458" i="16" s="1"/>
  <c r="K3446" i="16"/>
  <c r="H3446" i="16" s="1"/>
  <c r="K3434" i="16"/>
  <c r="H3434" i="16" s="1"/>
  <c r="K3422" i="16"/>
  <c r="H3422" i="16" s="1"/>
  <c r="K3410" i="16"/>
  <c r="H3410" i="16" s="1"/>
  <c r="K3398" i="16"/>
  <c r="H3398" i="16" s="1"/>
  <c r="K3386" i="16"/>
  <c r="H3386" i="16" s="1"/>
  <c r="K3374" i="16"/>
  <c r="H3374" i="16" s="1"/>
  <c r="K3362" i="16"/>
  <c r="H3362" i="16" s="1"/>
  <c r="K3350" i="16"/>
  <c r="H3350" i="16" s="1"/>
  <c r="K3338" i="16"/>
  <c r="H3338" i="16" s="1"/>
  <c r="K3326" i="16"/>
  <c r="H3326" i="16" s="1"/>
  <c r="K3314" i="16"/>
  <c r="H3314" i="16" s="1"/>
  <c r="K3302" i="16"/>
  <c r="H3302" i="16" s="1"/>
  <c r="K3290" i="16"/>
  <c r="H3290" i="16" s="1"/>
  <c r="K3278" i="16"/>
  <c r="H3278" i="16" s="1"/>
  <c r="K3266" i="16"/>
  <c r="H3266" i="16" s="1"/>
  <c r="K3254" i="16"/>
  <c r="H3254" i="16" s="1"/>
  <c r="K3242" i="16"/>
  <c r="H3242" i="16" s="1"/>
  <c r="K3230" i="16"/>
  <c r="H3230" i="16" s="1"/>
  <c r="K3218" i="16"/>
  <c r="H3218" i="16" s="1"/>
  <c r="K3206" i="16"/>
  <c r="H3206" i="16" s="1"/>
  <c r="K3194" i="16"/>
  <c r="H3194" i="16" s="1"/>
  <c r="K3182" i="16"/>
  <c r="H3182" i="16" s="1"/>
  <c r="K3170" i="16"/>
  <c r="H3170" i="16" s="1"/>
  <c r="K3158" i="16"/>
  <c r="H3158" i="16" s="1"/>
  <c r="K3146" i="16"/>
  <c r="H3146" i="16" s="1"/>
  <c r="K3134" i="16"/>
  <c r="H3134" i="16" s="1"/>
  <c r="K3122" i="16"/>
  <c r="H3122" i="16" s="1"/>
  <c r="K3110" i="16"/>
  <c r="H3110" i="16" s="1"/>
  <c r="K3098" i="16"/>
  <c r="H3098" i="16" s="1"/>
  <c r="K3086" i="16"/>
  <c r="H3086" i="16" s="1"/>
  <c r="K3074" i="16"/>
  <c r="H3074" i="16" s="1"/>
  <c r="K3062" i="16"/>
  <c r="H3062" i="16" s="1"/>
  <c r="K3050" i="16"/>
  <c r="H3050" i="16" s="1"/>
  <c r="K3038" i="16"/>
  <c r="H3038" i="16" s="1"/>
  <c r="K3026" i="16"/>
  <c r="H3026" i="16" s="1"/>
  <c r="K3014" i="16"/>
  <c r="H3014" i="16" s="1"/>
  <c r="K3002" i="16"/>
  <c r="H3002" i="16" s="1"/>
  <c r="K2990" i="16"/>
  <c r="H2990" i="16" s="1"/>
  <c r="K2978" i="16"/>
  <c r="H2978" i="16" s="1"/>
  <c r="K2966" i="16"/>
  <c r="H2966" i="16" s="1"/>
  <c r="K2954" i="16"/>
  <c r="H2954" i="16" s="1"/>
  <c r="K2942" i="16"/>
  <c r="H2942" i="16" s="1"/>
  <c r="K2930" i="16"/>
  <c r="H2930" i="16" s="1"/>
  <c r="K2918" i="16"/>
  <c r="H2918" i="16" s="1"/>
  <c r="K2906" i="16"/>
  <c r="H2906" i="16" s="1"/>
  <c r="K2894" i="16"/>
  <c r="H2894" i="16" s="1"/>
  <c r="K2882" i="16"/>
  <c r="H2882" i="16" s="1"/>
  <c r="K2870" i="16"/>
  <c r="H2870" i="16" s="1"/>
  <c r="K2858" i="16"/>
  <c r="H2858" i="16" s="1"/>
  <c r="K2846" i="16"/>
  <c r="H2846" i="16" s="1"/>
  <c r="K2834" i="16"/>
  <c r="H2834" i="16" s="1"/>
  <c r="K2822" i="16"/>
  <c r="H2822" i="16" s="1"/>
  <c r="K2810" i="16"/>
  <c r="H2810" i="16" s="1"/>
  <c r="K2798" i="16"/>
  <c r="H2798" i="16" s="1"/>
  <c r="K2786" i="16"/>
  <c r="H2786" i="16" s="1"/>
  <c r="K2774" i="16"/>
  <c r="H2774" i="16" s="1"/>
  <c r="K2762" i="16"/>
  <c r="H2762" i="16" s="1"/>
  <c r="K2750" i="16"/>
  <c r="H2750" i="16" s="1"/>
  <c r="K2738" i="16"/>
  <c r="H2738" i="16" s="1"/>
  <c r="K2726" i="16"/>
  <c r="H2726" i="16" s="1"/>
  <c r="K1021" i="16"/>
  <c r="H1021" i="16" s="1"/>
  <c r="K1009" i="16"/>
  <c r="H1009" i="16" s="1"/>
  <c r="K997" i="16"/>
  <c r="H997" i="16" s="1"/>
  <c r="K985" i="16"/>
  <c r="H985" i="16" s="1"/>
  <c r="K973" i="16"/>
  <c r="H973" i="16" s="1"/>
  <c r="K961" i="16"/>
  <c r="H961" i="16" s="1"/>
  <c r="K949" i="16"/>
  <c r="H949" i="16" s="1"/>
  <c r="K937" i="16"/>
  <c r="H937" i="16" s="1"/>
  <c r="K925" i="16"/>
  <c r="H925" i="16" s="1"/>
  <c r="K913" i="16"/>
  <c r="H913" i="16" s="1"/>
  <c r="K901" i="16"/>
  <c r="H901" i="16" s="1"/>
  <c r="K889" i="16"/>
  <c r="H889" i="16" s="1"/>
  <c r="K877" i="16"/>
  <c r="H877" i="16" s="1"/>
  <c r="K865" i="16"/>
  <c r="H865" i="16" s="1"/>
  <c r="K853" i="16"/>
  <c r="H853" i="16" s="1"/>
  <c r="K841" i="16"/>
  <c r="H841" i="16" s="1"/>
  <c r="K829" i="16"/>
  <c r="H829" i="16" s="1"/>
  <c r="K817" i="16"/>
  <c r="H817" i="16" s="1"/>
  <c r="K805" i="16"/>
  <c r="H805" i="16" s="1"/>
  <c r="K793" i="16"/>
  <c r="H793" i="16" s="1"/>
  <c r="K781" i="16"/>
  <c r="H781" i="16" s="1"/>
  <c r="K769" i="16"/>
  <c r="H769" i="16" s="1"/>
  <c r="K757" i="16"/>
  <c r="H757" i="16" s="1"/>
  <c r="K745" i="16"/>
  <c r="H745" i="16" s="1"/>
  <c r="K733" i="16"/>
  <c r="H733" i="16" s="1"/>
  <c r="K2448" i="16"/>
  <c r="H2448" i="16" s="1"/>
  <c r="K2436" i="16"/>
  <c r="H2436" i="16" s="1"/>
  <c r="K2424" i="16"/>
  <c r="H2424" i="16" s="1"/>
  <c r="K2412" i="16"/>
  <c r="H2412" i="16" s="1"/>
  <c r="K2400" i="16"/>
  <c r="H2400" i="16" s="1"/>
  <c r="K2388" i="16"/>
  <c r="H2388" i="16" s="1"/>
  <c r="K2376" i="16"/>
  <c r="H2376" i="16" s="1"/>
  <c r="K2364" i="16"/>
  <c r="H2364" i="16" s="1"/>
  <c r="K2352" i="16"/>
  <c r="H2352" i="16" s="1"/>
  <c r="K2340" i="16"/>
  <c r="H2340" i="16" s="1"/>
  <c r="K2328" i="16"/>
  <c r="H2328" i="16" s="1"/>
  <c r="K2316" i="16"/>
  <c r="H2316" i="16" s="1"/>
  <c r="K2304" i="16"/>
  <c r="H2304" i="16" s="1"/>
  <c r="K2292" i="16"/>
  <c r="H2292" i="16" s="1"/>
  <c r="K2280" i="16"/>
  <c r="H2280" i="16" s="1"/>
  <c r="K2268" i="16"/>
  <c r="H2268" i="16" s="1"/>
  <c r="K2256" i="16"/>
  <c r="H2256" i="16" s="1"/>
  <c r="K2244" i="16"/>
  <c r="H2244" i="16" s="1"/>
  <c r="K2232" i="16"/>
  <c r="H2232" i="16" s="1"/>
  <c r="K2220" i="16"/>
  <c r="H2220" i="16" s="1"/>
  <c r="K2208" i="16"/>
  <c r="H2208" i="16" s="1"/>
  <c r="K2196" i="16"/>
  <c r="H2196" i="16" s="1"/>
  <c r="K2184" i="16"/>
  <c r="H2184" i="16" s="1"/>
  <c r="K2172" i="16"/>
  <c r="H2172" i="16" s="1"/>
  <c r="K2160" i="16"/>
  <c r="H2160" i="16" s="1"/>
  <c r="K2148" i="16"/>
  <c r="H2148" i="16" s="1"/>
  <c r="K2136" i="16"/>
  <c r="H2136" i="16" s="1"/>
  <c r="K2124" i="16"/>
  <c r="H2124" i="16" s="1"/>
  <c r="K2112" i="16"/>
  <c r="H2112" i="16" s="1"/>
  <c r="K2100" i="16"/>
  <c r="H2100" i="16" s="1"/>
  <c r="K2088" i="16"/>
  <c r="H2088" i="16" s="1"/>
  <c r="K2076" i="16"/>
  <c r="H2076" i="16" s="1"/>
  <c r="K2064" i="16"/>
  <c r="H2064" i="16" s="1"/>
  <c r="K2052" i="16"/>
  <c r="H2052" i="16" s="1"/>
  <c r="K2040" i="16"/>
  <c r="H2040" i="16" s="1"/>
  <c r="K2028" i="16"/>
  <c r="H2028" i="16" s="1"/>
  <c r="K2016" i="16"/>
  <c r="H2016" i="16" s="1"/>
  <c r="K2004" i="16"/>
  <c r="H2004" i="16" s="1"/>
  <c r="K1992" i="16"/>
  <c r="H1992" i="16" s="1"/>
  <c r="K1980" i="16"/>
  <c r="H1980" i="16" s="1"/>
  <c r="K1968" i="16"/>
  <c r="H1968" i="16" s="1"/>
  <c r="K1956" i="16"/>
  <c r="H1956" i="16" s="1"/>
  <c r="K1944" i="16"/>
  <c r="H1944" i="16" s="1"/>
  <c r="K1932" i="16"/>
  <c r="H1932" i="16" s="1"/>
  <c r="K1920" i="16"/>
  <c r="H1920" i="16" s="1"/>
  <c r="K1908" i="16"/>
  <c r="H1908" i="16" s="1"/>
  <c r="K1896" i="16"/>
  <c r="H1896" i="16" s="1"/>
  <c r="K1884" i="16"/>
  <c r="H1884" i="16" s="1"/>
  <c r="K1872" i="16"/>
  <c r="H1872" i="16" s="1"/>
  <c r="K1860" i="16"/>
  <c r="H1860" i="16" s="1"/>
  <c r="K1848" i="16"/>
  <c r="H1848" i="16" s="1"/>
  <c r="K1836" i="16"/>
  <c r="H1836" i="16" s="1"/>
  <c r="K1824" i="16"/>
  <c r="H1824" i="16" s="1"/>
  <c r="K1812" i="16"/>
  <c r="H1812" i="16" s="1"/>
  <c r="K1800" i="16"/>
  <c r="H1800" i="16" s="1"/>
  <c r="K1788" i="16"/>
  <c r="H1788" i="16" s="1"/>
  <c r="K1776" i="16"/>
  <c r="H1776" i="16" s="1"/>
  <c r="K1764" i="16"/>
  <c r="H1764" i="16" s="1"/>
  <c r="K1752" i="16"/>
  <c r="H1752" i="16" s="1"/>
  <c r="K1740" i="16"/>
  <c r="H1740" i="16" s="1"/>
  <c r="K1728" i="16"/>
  <c r="H1728" i="16" s="1"/>
  <c r="K1716" i="16"/>
  <c r="H1716" i="16" s="1"/>
  <c r="K1704" i="16"/>
  <c r="H1704" i="16" s="1"/>
  <c r="K1692" i="16"/>
  <c r="H1692" i="16" s="1"/>
  <c r="K1680" i="16"/>
  <c r="H1680" i="16" s="1"/>
  <c r="K1668" i="16"/>
  <c r="H1668" i="16" s="1"/>
  <c r="K1656" i="16"/>
  <c r="H1656" i="16" s="1"/>
  <c r="K1644" i="16"/>
  <c r="H1644" i="16" s="1"/>
  <c r="K1632" i="16"/>
  <c r="H1632" i="16" s="1"/>
  <c r="K1620" i="16"/>
  <c r="H1620" i="16" s="1"/>
  <c r="K1608" i="16"/>
  <c r="H1608" i="16" s="1"/>
  <c r="K1596" i="16"/>
  <c r="H1596" i="16" s="1"/>
  <c r="K1584" i="16"/>
  <c r="H1584" i="16" s="1"/>
  <c r="K1572" i="16"/>
  <c r="H1572" i="16" s="1"/>
  <c r="K1560" i="16"/>
  <c r="H1560" i="16" s="1"/>
  <c r="K1548" i="16"/>
  <c r="H1548" i="16" s="1"/>
  <c r="K1536" i="16"/>
  <c r="H1536" i="16" s="1"/>
  <c r="K1524" i="16"/>
  <c r="H1524" i="16" s="1"/>
  <c r="K1512" i="16"/>
  <c r="H1512" i="16" s="1"/>
  <c r="K1500" i="16"/>
  <c r="H1500" i="16" s="1"/>
  <c r="K1488" i="16"/>
  <c r="H1488" i="16" s="1"/>
  <c r="K1476" i="16"/>
  <c r="H1476" i="16" s="1"/>
  <c r="K1464" i="16"/>
  <c r="H1464" i="16" s="1"/>
  <c r="K1452" i="16"/>
  <c r="H1452" i="16" s="1"/>
  <c r="K1440" i="16"/>
  <c r="H1440" i="16" s="1"/>
  <c r="K3839" i="16"/>
  <c r="H3839" i="16" s="1"/>
  <c r="K3827" i="16"/>
  <c r="H3827" i="16" s="1"/>
  <c r="K3815" i="16"/>
  <c r="H3815" i="16" s="1"/>
  <c r="K3803" i="16"/>
  <c r="H3803" i="16" s="1"/>
  <c r="K3791" i="16"/>
  <c r="H3791" i="16" s="1"/>
  <c r="K3779" i="16"/>
  <c r="H3779" i="16" s="1"/>
  <c r="K3767" i="16"/>
  <c r="H3767" i="16" s="1"/>
  <c r="K3755" i="16"/>
  <c r="H3755" i="16" s="1"/>
  <c r="K3743" i="16"/>
  <c r="H3743" i="16" s="1"/>
  <c r="K3731" i="16"/>
  <c r="H3731" i="16" s="1"/>
  <c r="K3719" i="16"/>
  <c r="H3719" i="16" s="1"/>
  <c r="K3707" i="16"/>
  <c r="H3707" i="16" s="1"/>
  <c r="K3695" i="16"/>
  <c r="H3695" i="16" s="1"/>
  <c r="K3683" i="16"/>
  <c r="H3683" i="16" s="1"/>
  <c r="K3671" i="16"/>
  <c r="H3671" i="16" s="1"/>
  <c r="K3659" i="16"/>
  <c r="H3659" i="16" s="1"/>
  <c r="K3647" i="16"/>
  <c r="H3647" i="16" s="1"/>
  <c r="K3635" i="16"/>
  <c r="H3635" i="16" s="1"/>
  <c r="K3623" i="16"/>
  <c r="H3623" i="16" s="1"/>
  <c r="K3611" i="16"/>
  <c r="H3611" i="16" s="1"/>
  <c r="K3599" i="16"/>
  <c r="H3599" i="16" s="1"/>
  <c r="K3587" i="16"/>
  <c r="H3587" i="16" s="1"/>
  <c r="K3575" i="16"/>
  <c r="H3575" i="16" s="1"/>
  <c r="K3563" i="16"/>
  <c r="H3563" i="16" s="1"/>
  <c r="K3551" i="16"/>
  <c r="H3551" i="16" s="1"/>
  <c r="K3539" i="16"/>
  <c r="H3539" i="16" s="1"/>
  <c r="K3527" i="16"/>
  <c r="H3527" i="16" s="1"/>
  <c r="K3515" i="16"/>
  <c r="H3515" i="16" s="1"/>
  <c r="K3503" i="16"/>
  <c r="H3503" i="16" s="1"/>
  <c r="K3491" i="16"/>
  <c r="H3491" i="16" s="1"/>
  <c r="K3479" i="16"/>
  <c r="H3479" i="16" s="1"/>
  <c r="K3467" i="16"/>
  <c r="H3467" i="16" s="1"/>
  <c r="K3455" i="16"/>
  <c r="H3455" i="16" s="1"/>
  <c r="K3443" i="16"/>
  <c r="H3443" i="16" s="1"/>
  <c r="K3431" i="16"/>
  <c r="H3431" i="16" s="1"/>
  <c r="K3419" i="16"/>
  <c r="H3419" i="16" s="1"/>
  <c r="K3407" i="16"/>
  <c r="H3407" i="16" s="1"/>
  <c r="K3395" i="16"/>
  <c r="H3395" i="16" s="1"/>
  <c r="K3383" i="16"/>
  <c r="H3383" i="16" s="1"/>
  <c r="K3371" i="16"/>
  <c r="H3371" i="16" s="1"/>
  <c r="K3359" i="16"/>
  <c r="H3359" i="16" s="1"/>
  <c r="K3347" i="16"/>
  <c r="H3347" i="16" s="1"/>
  <c r="K3335" i="16"/>
  <c r="H3335" i="16" s="1"/>
  <c r="K3323" i="16"/>
  <c r="H3323" i="16" s="1"/>
  <c r="K3311" i="16"/>
  <c r="H3311" i="16" s="1"/>
  <c r="K3299" i="16"/>
  <c r="H3299" i="16" s="1"/>
  <c r="K3287" i="16"/>
  <c r="H3287" i="16" s="1"/>
  <c r="K3275" i="16"/>
  <c r="H3275" i="16" s="1"/>
  <c r="K3263" i="16"/>
  <c r="H3263" i="16" s="1"/>
  <c r="K3251" i="16"/>
  <c r="H3251" i="16" s="1"/>
  <c r="K3239" i="16"/>
  <c r="H3239" i="16" s="1"/>
  <c r="K3227" i="16"/>
  <c r="H3227" i="16" s="1"/>
  <c r="K3215" i="16"/>
  <c r="H3215" i="16" s="1"/>
  <c r="K3203" i="16"/>
  <c r="H3203" i="16" s="1"/>
  <c r="K3191" i="16"/>
  <c r="H3191" i="16" s="1"/>
  <c r="K3179" i="16"/>
  <c r="H3179" i="16" s="1"/>
  <c r="K3167" i="16"/>
  <c r="H3167" i="16" s="1"/>
  <c r="K3155" i="16"/>
  <c r="H3155" i="16" s="1"/>
  <c r="K3143" i="16"/>
  <c r="H3143" i="16" s="1"/>
  <c r="K3131" i="16"/>
  <c r="H3131" i="16" s="1"/>
  <c r="K3119" i="16"/>
  <c r="H3119" i="16" s="1"/>
  <c r="K3107" i="16"/>
  <c r="H3107" i="16" s="1"/>
  <c r="K3095" i="16"/>
  <c r="H3095" i="16" s="1"/>
  <c r="K3083" i="16"/>
  <c r="H3083" i="16" s="1"/>
  <c r="K3071" i="16"/>
  <c r="H3071" i="16" s="1"/>
  <c r="K3059" i="16"/>
  <c r="H3059" i="16" s="1"/>
  <c r="K3047" i="16"/>
  <c r="H3047" i="16" s="1"/>
  <c r="K3035" i="16"/>
  <c r="H3035" i="16" s="1"/>
  <c r="K3023" i="16"/>
  <c r="H3023" i="16" s="1"/>
  <c r="K3011" i="16"/>
  <c r="H3011" i="16" s="1"/>
  <c r="K2999" i="16"/>
  <c r="H2999" i="16" s="1"/>
  <c r="K3838" i="16"/>
  <c r="H3838" i="16" s="1"/>
  <c r="K3826" i="16"/>
  <c r="H3826" i="16" s="1"/>
  <c r="K3814" i="16"/>
  <c r="H3814" i="16" s="1"/>
  <c r="K3802" i="16"/>
  <c r="H3802" i="16" s="1"/>
  <c r="K3790" i="16"/>
  <c r="H3790" i="16" s="1"/>
  <c r="K3778" i="16"/>
  <c r="H3778" i="16" s="1"/>
  <c r="K3766" i="16"/>
  <c r="H3766" i="16" s="1"/>
  <c r="K3754" i="16"/>
  <c r="H3754" i="16" s="1"/>
  <c r="K3742" i="16"/>
  <c r="H3742" i="16" s="1"/>
  <c r="K3730" i="16"/>
  <c r="H3730" i="16" s="1"/>
  <c r="K3718" i="16"/>
  <c r="H3718" i="16" s="1"/>
  <c r="K3706" i="16"/>
  <c r="H3706" i="16" s="1"/>
  <c r="K3694" i="16"/>
  <c r="H3694" i="16" s="1"/>
  <c r="K3682" i="16"/>
  <c r="H3682" i="16" s="1"/>
  <c r="K3670" i="16"/>
  <c r="H3670" i="16" s="1"/>
  <c r="K3658" i="16"/>
  <c r="H3658" i="16" s="1"/>
  <c r="K3646" i="16"/>
  <c r="H3646" i="16" s="1"/>
  <c r="K3634" i="16"/>
  <c r="H3634" i="16" s="1"/>
  <c r="K3622" i="16"/>
  <c r="H3622" i="16" s="1"/>
  <c r="K3610" i="16"/>
  <c r="H3610" i="16" s="1"/>
  <c r="K3598" i="16"/>
  <c r="H3598" i="16" s="1"/>
  <c r="K3586" i="16"/>
  <c r="H3586" i="16" s="1"/>
  <c r="K3574" i="16"/>
  <c r="H3574" i="16" s="1"/>
  <c r="K3562" i="16"/>
  <c r="H3562" i="16" s="1"/>
  <c r="K3550" i="16"/>
  <c r="H3550" i="16" s="1"/>
  <c r="K3538" i="16"/>
  <c r="H3538" i="16" s="1"/>
  <c r="K3526" i="16"/>
  <c r="H3526" i="16" s="1"/>
  <c r="K3514" i="16"/>
  <c r="H3514" i="16" s="1"/>
  <c r="K3502" i="16"/>
  <c r="H3502" i="16" s="1"/>
  <c r="K3490" i="16"/>
  <c r="H3490" i="16" s="1"/>
  <c r="K3478" i="16"/>
  <c r="H3478" i="16" s="1"/>
  <c r="K3466" i="16"/>
  <c r="H3466" i="16" s="1"/>
  <c r="K3454" i="16"/>
  <c r="H3454" i="16" s="1"/>
  <c r="K3442" i="16"/>
  <c r="H3442" i="16" s="1"/>
  <c r="K3430" i="16"/>
  <c r="H3430" i="16" s="1"/>
  <c r="K3418" i="16"/>
  <c r="H3418" i="16" s="1"/>
  <c r="K3406" i="16"/>
  <c r="H3406" i="16" s="1"/>
  <c r="K3394" i="16"/>
  <c r="H3394" i="16" s="1"/>
  <c r="K3382" i="16"/>
  <c r="H3382" i="16" s="1"/>
  <c r="K3370" i="16"/>
  <c r="H3370" i="16" s="1"/>
  <c r="K3358" i="16"/>
  <c r="H3358" i="16" s="1"/>
  <c r="K3346" i="16"/>
  <c r="H3346" i="16" s="1"/>
  <c r="K3334" i="16"/>
  <c r="H3334" i="16" s="1"/>
  <c r="K3322" i="16"/>
  <c r="H3322" i="16" s="1"/>
  <c r="K3310" i="16"/>
  <c r="H3310" i="16" s="1"/>
  <c r="K3298" i="16"/>
  <c r="H3298" i="16" s="1"/>
  <c r="K3286" i="16"/>
  <c r="H3286" i="16" s="1"/>
  <c r="K3274" i="16"/>
  <c r="H3274" i="16" s="1"/>
  <c r="K3262" i="16"/>
  <c r="H3262" i="16" s="1"/>
  <c r="K3250" i="16"/>
  <c r="H3250" i="16" s="1"/>
  <c r="K3238" i="16"/>
  <c r="H3238" i="16" s="1"/>
  <c r="K3226" i="16"/>
  <c r="H3226" i="16" s="1"/>
  <c r="K3214" i="16"/>
  <c r="H3214" i="16" s="1"/>
  <c r="K3202" i="16"/>
  <c r="H3202" i="16" s="1"/>
  <c r="K3190" i="16"/>
  <c r="H3190" i="16" s="1"/>
  <c r="K3178" i="16"/>
  <c r="H3178" i="16" s="1"/>
  <c r="K3166" i="16"/>
  <c r="H3166" i="16" s="1"/>
  <c r="K3154" i="16"/>
  <c r="H3154" i="16" s="1"/>
  <c r="K3142" i="16"/>
  <c r="H3142" i="16" s="1"/>
  <c r="K3130" i="16"/>
  <c r="H3130" i="16" s="1"/>
  <c r="K3118" i="16"/>
  <c r="H3118" i="16" s="1"/>
  <c r="K3106" i="16"/>
  <c r="H3106" i="16" s="1"/>
  <c r="K3094" i="16"/>
  <c r="H3094" i="16" s="1"/>
  <c r="K3082" i="16"/>
  <c r="H3082" i="16" s="1"/>
  <c r="K3070" i="16"/>
  <c r="H3070" i="16" s="1"/>
  <c r="K3058" i="16"/>
  <c r="H3058" i="16" s="1"/>
  <c r="K3046" i="16"/>
  <c r="H3046" i="16" s="1"/>
  <c r="K3034" i="16"/>
  <c r="H3034" i="16" s="1"/>
  <c r="K3022" i="16"/>
  <c r="H3022" i="16" s="1"/>
  <c r="K3010" i="16"/>
  <c r="H3010" i="16" s="1"/>
  <c r="K2998" i="16"/>
  <c r="H2998" i="16" s="1"/>
  <c r="K2986" i="16"/>
  <c r="H2986" i="16" s="1"/>
  <c r="K2974" i="16"/>
  <c r="H2974" i="16" s="1"/>
  <c r="K2962" i="16"/>
  <c r="H2962" i="16" s="1"/>
  <c r="K2950" i="16"/>
  <c r="H2950" i="16" s="1"/>
  <c r="K3837" i="16"/>
  <c r="H3837" i="16" s="1"/>
  <c r="K3825" i="16"/>
  <c r="H3825" i="16" s="1"/>
  <c r="K3813" i="16"/>
  <c r="H3813" i="16" s="1"/>
  <c r="K3801" i="16"/>
  <c r="H3801" i="16" s="1"/>
  <c r="K3789" i="16"/>
  <c r="H3789" i="16" s="1"/>
  <c r="K3777" i="16"/>
  <c r="H3777" i="16" s="1"/>
  <c r="K3765" i="16"/>
  <c r="H3765" i="16" s="1"/>
  <c r="K3753" i="16"/>
  <c r="H3753" i="16" s="1"/>
  <c r="K3741" i="16"/>
  <c r="H3741" i="16" s="1"/>
  <c r="K3729" i="16"/>
  <c r="H3729" i="16" s="1"/>
  <c r="K3717" i="16"/>
  <c r="H3717" i="16" s="1"/>
  <c r="K3705" i="16"/>
  <c r="H3705" i="16" s="1"/>
  <c r="K3693" i="16"/>
  <c r="H3693" i="16" s="1"/>
  <c r="K3681" i="16"/>
  <c r="H3681" i="16" s="1"/>
  <c r="K3669" i="16"/>
  <c r="H3669" i="16" s="1"/>
  <c r="K3657" i="16"/>
  <c r="H3657" i="16" s="1"/>
  <c r="K3645" i="16"/>
  <c r="H3645" i="16" s="1"/>
  <c r="K3633" i="16"/>
  <c r="H3633" i="16" s="1"/>
  <c r="K3621" i="16"/>
  <c r="H3621" i="16" s="1"/>
  <c r="K3609" i="16"/>
  <c r="H3609" i="16" s="1"/>
  <c r="K3597" i="16"/>
  <c r="H3597" i="16" s="1"/>
  <c r="K3585" i="16"/>
  <c r="H3585" i="16" s="1"/>
  <c r="K3573" i="16"/>
  <c r="H3573" i="16" s="1"/>
  <c r="K3561" i="16"/>
  <c r="H3561" i="16" s="1"/>
  <c r="K3549" i="16"/>
  <c r="H3549" i="16" s="1"/>
  <c r="K3537" i="16"/>
  <c r="H3537" i="16" s="1"/>
  <c r="K3525" i="16"/>
  <c r="H3525" i="16" s="1"/>
  <c r="K3513" i="16"/>
  <c r="H3513" i="16" s="1"/>
  <c r="K3501" i="16"/>
  <c r="H3501" i="16" s="1"/>
  <c r="K3489" i="16"/>
  <c r="H3489" i="16" s="1"/>
  <c r="K3477" i="16"/>
  <c r="H3477" i="16" s="1"/>
  <c r="K3465" i="16"/>
  <c r="H3465" i="16" s="1"/>
  <c r="K3453" i="16"/>
  <c r="H3453" i="16" s="1"/>
  <c r="K3441" i="16"/>
  <c r="H3441" i="16" s="1"/>
  <c r="K3429" i="16"/>
  <c r="H3429" i="16" s="1"/>
  <c r="K3417" i="16"/>
  <c r="H3417" i="16" s="1"/>
  <c r="K3405" i="16"/>
  <c r="H3405" i="16" s="1"/>
  <c r="K3393" i="16"/>
  <c r="H3393" i="16" s="1"/>
  <c r="K3381" i="16"/>
  <c r="H3381" i="16" s="1"/>
  <c r="K3369" i="16"/>
  <c r="H3369" i="16" s="1"/>
  <c r="K3357" i="16"/>
  <c r="H3357" i="16" s="1"/>
  <c r="K3345" i="16"/>
  <c r="H3345" i="16" s="1"/>
  <c r="K3333" i="16"/>
  <c r="H3333" i="16" s="1"/>
  <c r="K3321" i="16"/>
  <c r="H3321" i="16" s="1"/>
  <c r="K3309" i="16"/>
  <c r="H3309" i="16" s="1"/>
  <c r="K3297" i="16"/>
  <c r="H3297" i="16" s="1"/>
  <c r="K3285" i="16"/>
  <c r="H3285" i="16" s="1"/>
  <c r="K3273" i="16"/>
  <c r="H3273" i="16" s="1"/>
  <c r="K3261" i="16"/>
  <c r="H3261" i="16" s="1"/>
  <c r="K3249" i="16"/>
  <c r="H3249" i="16" s="1"/>
  <c r="K3237" i="16"/>
  <c r="H3237" i="16" s="1"/>
  <c r="K3225" i="16"/>
  <c r="H3225" i="16" s="1"/>
  <c r="K3213" i="16"/>
  <c r="H3213" i="16" s="1"/>
  <c r="K3201" i="16"/>
  <c r="H3201" i="16" s="1"/>
  <c r="K3189" i="16"/>
  <c r="H3189" i="16" s="1"/>
  <c r="K3177" i="16"/>
  <c r="H3177" i="16" s="1"/>
  <c r="K3165" i="16"/>
  <c r="H3165" i="16" s="1"/>
  <c r="K3153" i="16"/>
  <c r="H3153" i="16" s="1"/>
  <c r="K3141" i="16"/>
  <c r="H3141" i="16" s="1"/>
  <c r="K3129" i="16"/>
  <c r="H3129" i="16" s="1"/>
  <c r="K3117" i="16"/>
  <c r="H3117" i="16" s="1"/>
  <c r="K3105" i="16"/>
  <c r="H3105" i="16" s="1"/>
  <c r="K3093" i="16"/>
  <c r="H3093" i="16" s="1"/>
  <c r="K3081" i="16"/>
  <c r="H3081" i="16" s="1"/>
  <c r="K3069" i="16"/>
  <c r="H3069" i="16" s="1"/>
  <c r="K3057" i="16"/>
  <c r="H3057" i="16" s="1"/>
  <c r="K3836" i="16"/>
  <c r="H3836" i="16" s="1"/>
  <c r="K3824" i="16"/>
  <c r="H3824" i="16" s="1"/>
  <c r="K3812" i="16"/>
  <c r="H3812" i="16" s="1"/>
  <c r="K3800" i="16"/>
  <c r="H3800" i="16" s="1"/>
  <c r="K3788" i="16"/>
  <c r="H3788" i="16" s="1"/>
  <c r="K3776" i="16"/>
  <c r="H3776" i="16" s="1"/>
  <c r="K3764" i="16"/>
  <c r="H3764" i="16" s="1"/>
  <c r="K3752" i="16"/>
  <c r="H3752" i="16" s="1"/>
  <c r="K3740" i="16"/>
  <c r="H3740" i="16" s="1"/>
  <c r="K3728" i="16"/>
  <c r="H3728" i="16" s="1"/>
  <c r="K3716" i="16"/>
  <c r="H3716" i="16" s="1"/>
  <c r="K3704" i="16"/>
  <c r="H3704" i="16" s="1"/>
  <c r="K3692" i="16"/>
  <c r="H3692" i="16" s="1"/>
  <c r="K3680" i="16"/>
  <c r="H3680" i="16" s="1"/>
  <c r="K3668" i="16"/>
  <c r="H3668" i="16" s="1"/>
  <c r="K3656" i="16"/>
  <c r="H3656" i="16" s="1"/>
  <c r="K3644" i="16"/>
  <c r="H3644" i="16" s="1"/>
  <c r="K3632" i="16"/>
  <c r="H3632" i="16" s="1"/>
  <c r="K3620" i="16"/>
  <c r="H3620" i="16" s="1"/>
  <c r="K3608" i="16"/>
  <c r="H3608" i="16" s="1"/>
  <c r="K3596" i="16"/>
  <c r="H3596" i="16" s="1"/>
  <c r="K3584" i="16"/>
  <c r="H3584" i="16" s="1"/>
  <c r="K3572" i="16"/>
  <c r="H3572" i="16" s="1"/>
  <c r="K3560" i="16"/>
  <c r="H3560" i="16" s="1"/>
  <c r="K3548" i="16"/>
  <c r="H3548" i="16" s="1"/>
  <c r="K3536" i="16"/>
  <c r="H3536" i="16" s="1"/>
  <c r="K3524" i="16"/>
  <c r="H3524" i="16" s="1"/>
  <c r="K3512" i="16"/>
  <c r="H3512" i="16" s="1"/>
  <c r="K3500" i="16"/>
  <c r="H3500" i="16" s="1"/>
  <c r="K3488" i="16"/>
  <c r="H3488" i="16" s="1"/>
  <c r="K3476" i="16"/>
  <c r="H3476" i="16" s="1"/>
  <c r="K3464" i="16"/>
  <c r="H3464" i="16" s="1"/>
  <c r="K3452" i="16"/>
  <c r="H3452" i="16" s="1"/>
  <c r="K3440" i="16"/>
  <c r="H3440" i="16" s="1"/>
  <c r="K3428" i="16"/>
  <c r="H3428" i="16" s="1"/>
  <c r="K3416" i="16"/>
  <c r="H3416" i="16" s="1"/>
  <c r="K3404" i="16"/>
  <c r="H3404" i="16" s="1"/>
  <c r="K3392" i="16"/>
  <c r="H3392" i="16" s="1"/>
  <c r="K3380" i="16"/>
  <c r="H3380" i="16" s="1"/>
  <c r="K3368" i="16"/>
  <c r="H3368" i="16" s="1"/>
  <c r="K3356" i="16"/>
  <c r="H3356" i="16" s="1"/>
  <c r="K3344" i="16"/>
  <c r="H3344" i="16" s="1"/>
  <c r="K3332" i="16"/>
  <c r="H3332" i="16" s="1"/>
  <c r="K3320" i="16"/>
  <c r="H3320" i="16" s="1"/>
  <c r="K3308" i="16"/>
  <c r="H3308" i="16" s="1"/>
  <c r="K3296" i="16"/>
  <c r="H3296" i="16" s="1"/>
  <c r="K3284" i="16"/>
  <c r="H3284" i="16" s="1"/>
  <c r="K3272" i="16"/>
  <c r="H3272" i="16" s="1"/>
  <c r="K3260" i="16"/>
  <c r="H3260" i="16" s="1"/>
  <c r="K3248" i="16"/>
  <c r="H3248" i="16" s="1"/>
  <c r="K3236" i="16"/>
  <c r="H3236" i="16" s="1"/>
  <c r="K3224" i="16"/>
  <c r="H3224" i="16" s="1"/>
  <c r="K3212" i="16"/>
  <c r="H3212" i="16" s="1"/>
  <c r="K3200" i="16"/>
  <c r="H3200" i="16" s="1"/>
  <c r="K3188" i="16"/>
  <c r="H3188" i="16" s="1"/>
  <c r="K3176" i="16"/>
  <c r="H3176" i="16" s="1"/>
  <c r="K3164" i="16"/>
  <c r="H3164" i="16" s="1"/>
  <c r="K3152" i="16"/>
  <c r="H3152" i="16" s="1"/>
  <c r="K3140" i="16"/>
  <c r="H3140" i="16" s="1"/>
  <c r="K3128" i="16"/>
  <c r="H3128" i="16" s="1"/>
  <c r="K3116" i="16"/>
  <c r="H3116" i="16" s="1"/>
  <c r="K3104" i="16"/>
  <c r="H3104" i="16" s="1"/>
  <c r="K3092" i="16"/>
  <c r="H3092" i="16" s="1"/>
  <c r="K3080" i="16"/>
  <c r="H3080" i="16" s="1"/>
  <c r="K3068" i="16"/>
  <c r="H3068" i="16" s="1"/>
  <c r="K3056" i="16"/>
  <c r="H3056" i="16" s="1"/>
  <c r="K1687" i="16"/>
  <c r="H1687" i="16" s="1"/>
  <c r="K2838" i="16"/>
  <c r="H2838" i="16" s="1"/>
  <c r="K2826" i="16"/>
  <c r="H2826" i="16" s="1"/>
  <c r="K2814" i="16"/>
  <c r="H2814" i="16" s="1"/>
  <c r="K2802" i="16"/>
  <c r="H2802" i="16" s="1"/>
  <c r="K2790" i="16"/>
  <c r="H2790" i="16" s="1"/>
  <c r="K2778" i="16"/>
  <c r="H2778" i="16" s="1"/>
  <c r="K2766" i="16"/>
  <c r="H2766" i="16" s="1"/>
  <c r="K2754" i="16"/>
  <c r="H2754" i="16" s="1"/>
  <c r="K2742" i="16"/>
  <c r="H2742" i="16" s="1"/>
  <c r="K2730" i="16"/>
  <c r="H2730" i="16" s="1"/>
  <c r="K2718" i="16"/>
  <c r="H2718" i="16" s="1"/>
  <c r="K2706" i="16"/>
  <c r="H2706" i="16" s="1"/>
  <c r="K2694" i="16"/>
  <c r="H2694" i="16" s="1"/>
  <c r="K2682" i="16"/>
  <c r="H2682" i="16" s="1"/>
  <c r="K2670" i="16"/>
  <c r="H2670" i="16" s="1"/>
  <c r="K2658" i="16"/>
  <c r="H2658" i="16" s="1"/>
  <c r="K2646" i="16"/>
  <c r="H2646" i="16" s="1"/>
  <c r="K2634" i="16"/>
  <c r="H2634" i="16" s="1"/>
  <c r="K2622" i="16"/>
  <c r="H2622" i="16" s="1"/>
  <c r="K2610" i="16"/>
  <c r="H2610" i="16" s="1"/>
  <c r="K2598" i="16"/>
  <c r="H2598" i="16" s="1"/>
  <c r="K2586" i="16"/>
  <c r="H2586" i="16" s="1"/>
  <c r="K2574" i="16"/>
  <c r="H2574" i="16" s="1"/>
  <c r="K2562" i="16"/>
  <c r="H2562" i="16" s="1"/>
  <c r="K2550" i="16"/>
  <c r="H2550" i="16" s="1"/>
  <c r="K2538" i="16"/>
  <c r="H2538" i="16" s="1"/>
  <c r="K2526" i="16"/>
  <c r="H2526" i="16" s="1"/>
  <c r="K2514" i="16"/>
  <c r="H2514" i="16" s="1"/>
  <c r="K2502" i="16"/>
  <c r="H2502" i="16" s="1"/>
  <c r="K2490" i="16"/>
  <c r="H2490" i="16" s="1"/>
  <c r="K2478" i="16"/>
  <c r="H2478" i="16" s="1"/>
  <c r="K2466" i="16"/>
  <c r="H2466" i="16" s="1"/>
  <c r="K2454" i="16"/>
  <c r="H2454" i="16" s="1"/>
  <c r="K2442" i="16"/>
  <c r="H2442" i="16" s="1"/>
  <c r="K2430" i="16"/>
  <c r="H2430" i="16" s="1"/>
  <c r="K2418" i="16"/>
  <c r="H2418" i="16" s="1"/>
  <c r="K2406" i="16"/>
  <c r="H2406" i="16" s="1"/>
  <c r="K2394" i="16"/>
  <c r="H2394" i="16" s="1"/>
  <c r="K2382" i="16"/>
  <c r="H2382" i="16" s="1"/>
  <c r="K2370" i="16"/>
  <c r="H2370" i="16" s="1"/>
  <c r="K2358" i="16"/>
  <c r="H2358" i="16" s="1"/>
  <c r="K2346" i="16"/>
  <c r="H2346" i="16" s="1"/>
  <c r="K2334" i="16"/>
  <c r="H2334" i="16" s="1"/>
  <c r="K2322" i="16"/>
  <c r="H2322" i="16" s="1"/>
  <c r="K2310" i="16"/>
  <c r="H2310" i="16" s="1"/>
  <c r="K2298" i="16"/>
  <c r="H2298" i="16" s="1"/>
  <c r="K2286" i="16"/>
  <c r="H2286" i="16" s="1"/>
  <c r="K2274" i="16"/>
  <c r="H2274" i="16" s="1"/>
  <c r="K2262" i="16"/>
  <c r="H2262" i="16" s="1"/>
  <c r="K2250" i="16"/>
  <c r="H2250" i="16" s="1"/>
  <c r="K2238" i="16"/>
  <c r="H2238" i="16" s="1"/>
  <c r="K2226" i="16"/>
  <c r="H2226" i="16" s="1"/>
  <c r="K2214" i="16"/>
  <c r="H2214" i="16" s="1"/>
  <c r="K2202" i="16"/>
  <c r="H2202" i="16" s="1"/>
  <c r="K2190" i="16"/>
  <c r="H2190" i="16" s="1"/>
  <c r="K2178" i="16"/>
  <c r="H2178" i="16" s="1"/>
  <c r="K2166" i="16"/>
  <c r="H2166" i="16" s="1"/>
  <c r="K2154" i="16"/>
  <c r="H2154" i="16" s="1"/>
  <c r="K2142" i="16"/>
  <c r="H2142" i="16" s="1"/>
  <c r="K2130" i="16"/>
  <c r="H2130" i="16" s="1"/>
  <c r="K2118" i="16"/>
  <c r="H2118" i="16" s="1"/>
  <c r="K2106" i="16"/>
  <c r="H2106" i="16" s="1"/>
  <c r="K2094" i="16"/>
  <c r="H2094" i="16" s="1"/>
  <c r="K2082" i="16"/>
  <c r="H2082" i="16" s="1"/>
  <c r="K2070" i="16"/>
  <c r="H2070" i="16" s="1"/>
  <c r="K2058" i="16"/>
  <c r="H2058" i="16" s="1"/>
  <c r="K2046" i="16"/>
  <c r="H2046" i="16" s="1"/>
  <c r="K2849" i="16"/>
  <c r="H2849" i="16" s="1"/>
  <c r="K2837" i="16"/>
  <c r="H2837" i="16" s="1"/>
  <c r="K2825" i="16"/>
  <c r="H2825" i="16" s="1"/>
  <c r="K2813" i="16"/>
  <c r="H2813" i="16" s="1"/>
  <c r="K2801" i="16"/>
  <c r="H2801" i="16" s="1"/>
  <c r="K2789" i="16"/>
  <c r="H2789" i="16" s="1"/>
  <c r="K2777" i="16"/>
  <c r="H2777" i="16" s="1"/>
  <c r="K2765" i="16"/>
  <c r="H2765" i="16" s="1"/>
  <c r="K2753" i="16"/>
  <c r="H2753" i="16" s="1"/>
  <c r="K2741" i="16"/>
  <c r="H2741" i="16" s="1"/>
  <c r="K2729" i="16"/>
  <c r="H2729" i="16" s="1"/>
  <c r="K2717" i="16"/>
  <c r="H2717" i="16" s="1"/>
  <c r="K2705" i="16"/>
  <c r="H2705" i="16" s="1"/>
  <c r="K2693" i="16"/>
  <c r="H2693" i="16" s="1"/>
  <c r="K2681" i="16"/>
  <c r="H2681" i="16" s="1"/>
  <c r="K2669" i="16"/>
  <c r="H2669" i="16" s="1"/>
  <c r="K2657" i="16"/>
  <c r="H2657" i="16" s="1"/>
  <c r="K2645" i="16"/>
  <c r="H2645" i="16" s="1"/>
  <c r="K2633" i="16"/>
  <c r="H2633" i="16" s="1"/>
  <c r="K2621" i="16"/>
  <c r="H2621" i="16" s="1"/>
  <c r="K2609" i="16"/>
  <c r="H2609" i="16" s="1"/>
  <c r="K2597" i="16"/>
  <c r="H2597" i="16" s="1"/>
  <c r="K2585" i="16"/>
  <c r="H2585" i="16" s="1"/>
  <c r="K2573" i="16"/>
  <c r="H2573" i="16" s="1"/>
  <c r="K2561" i="16"/>
  <c r="H2561" i="16" s="1"/>
  <c r="K2549" i="16"/>
  <c r="H2549" i="16" s="1"/>
  <c r="K2537" i="16"/>
  <c r="H2537" i="16" s="1"/>
  <c r="K2525" i="16"/>
  <c r="H2525" i="16" s="1"/>
  <c r="K2513" i="16"/>
  <c r="H2513" i="16" s="1"/>
  <c r="K2501" i="16"/>
  <c r="H2501" i="16" s="1"/>
  <c r="K2489" i="16"/>
  <c r="H2489" i="16" s="1"/>
  <c r="K2477" i="16"/>
  <c r="H2477" i="16" s="1"/>
  <c r="K2465" i="16"/>
  <c r="H2465" i="16" s="1"/>
  <c r="K2453" i="16"/>
  <c r="H2453" i="16" s="1"/>
  <c r="K2441" i="16"/>
  <c r="H2441" i="16" s="1"/>
  <c r="K2429" i="16"/>
  <c r="H2429" i="16" s="1"/>
  <c r="K2417" i="16"/>
  <c r="H2417" i="16" s="1"/>
  <c r="K2405" i="16"/>
  <c r="H2405" i="16" s="1"/>
  <c r="K2393" i="16"/>
  <c r="H2393" i="16" s="1"/>
  <c r="K2381" i="16"/>
  <c r="H2381" i="16" s="1"/>
  <c r="K2369" i="16"/>
  <c r="H2369" i="16" s="1"/>
  <c r="K2357" i="16"/>
  <c r="H2357" i="16" s="1"/>
  <c r="K2345" i="16"/>
  <c r="H2345" i="16" s="1"/>
  <c r="K2333" i="16"/>
  <c r="H2333" i="16" s="1"/>
  <c r="K2321" i="16"/>
  <c r="H2321" i="16" s="1"/>
  <c r="K2309" i="16"/>
  <c r="H2309" i="16" s="1"/>
  <c r="K2297" i="16"/>
  <c r="H2297" i="16" s="1"/>
  <c r="K2285" i="16"/>
  <c r="H2285" i="16" s="1"/>
  <c r="K2273" i="16"/>
  <c r="H2273" i="16" s="1"/>
  <c r="K2261" i="16"/>
  <c r="H2261" i="16" s="1"/>
  <c r="K2249" i="16"/>
  <c r="H2249" i="16" s="1"/>
  <c r="K2237" i="16"/>
  <c r="H2237" i="16" s="1"/>
  <c r="K2225" i="16"/>
  <c r="H2225" i="16" s="1"/>
  <c r="K2213" i="16"/>
  <c r="H2213" i="16" s="1"/>
  <c r="K2201" i="16"/>
  <c r="H2201" i="16" s="1"/>
  <c r="K2189" i="16"/>
  <c r="H2189" i="16" s="1"/>
  <c r="K2177" i="16"/>
  <c r="H2177" i="16" s="1"/>
  <c r="K2165" i="16"/>
  <c r="H2165" i="16" s="1"/>
  <c r="K2153" i="16"/>
  <c r="H2153" i="16" s="1"/>
  <c r="K2141" i="16"/>
  <c r="H2141" i="16" s="1"/>
  <c r="K2129" i="16"/>
  <c r="H2129" i="16" s="1"/>
  <c r="K2117" i="16"/>
  <c r="H2117" i="16" s="1"/>
  <c r="K2105" i="16"/>
  <c r="H2105" i="16" s="1"/>
  <c r="K2093" i="16"/>
  <c r="H2093" i="16" s="1"/>
  <c r="K2081" i="16"/>
  <c r="H2081" i="16" s="1"/>
  <c r="K2069" i="16"/>
  <c r="H2069" i="16" s="1"/>
  <c r="K2057" i="16"/>
  <c r="H2057" i="16" s="1"/>
  <c r="K2045" i="16"/>
  <c r="H2045" i="16" s="1"/>
  <c r="K2033" i="16"/>
  <c r="H2033" i="16" s="1"/>
  <c r="K2021" i="16"/>
  <c r="H2021" i="16" s="1"/>
  <c r="K2009" i="16"/>
  <c r="H2009" i="16" s="1"/>
  <c r="K1997" i="16"/>
  <c r="H1997" i="16" s="1"/>
  <c r="K1985" i="16"/>
  <c r="H1985" i="16" s="1"/>
  <c r="K1973" i="16"/>
  <c r="H1973" i="16" s="1"/>
  <c r="K1961" i="16"/>
  <c r="H1961" i="16" s="1"/>
  <c r="K1949" i="16"/>
  <c r="H1949" i="16" s="1"/>
  <c r="K1937" i="16"/>
  <c r="H1937" i="16" s="1"/>
  <c r="K1925" i="16"/>
  <c r="H1925" i="16" s="1"/>
  <c r="K2968" i="16"/>
  <c r="H2968" i="16" s="1"/>
  <c r="K2956" i="16"/>
  <c r="H2956" i="16" s="1"/>
  <c r="K2944" i="16"/>
  <c r="H2944" i="16" s="1"/>
  <c r="K2932" i="16"/>
  <c r="H2932" i="16" s="1"/>
  <c r="K2920" i="16"/>
  <c r="H2920" i="16" s="1"/>
  <c r="K2908" i="16"/>
  <c r="H2908" i="16" s="1"/>
  <c r="K2896" i="16"/>
  <c r="H2896" i="16" s="1"/>
  <c r="K2884" i="16"/>
  <c r="H2884" i="16" s="1"/>
  <c r="K2872" i="16"/>
  <c r="H2872" i="16" s="1"/>
  <c r="K2860" i="16"/>
  <c r="H2860" i="16" s="1"/>
  <c r="K2848" i="16"/>
  <c r="H2848" i="16" s="1"/>
  <c r="K2836" i="16"/>
  <c r="H2836" i="16" s="1"/>
  <c r="K2824" i="16"/>
  <c r="H2824" i="16" s="1"/>
  <c r="K2812" i="16"/>
  <c r="H2812" i="16" s="1"/>
  <c r="K2800" i="16"/>
  <c r="H2800" i="16" s="1"/>
  <c r="K2788" i="16"/>
  <c r="H2788" i="16" s="1"/>
  <c r="K2776" i="16"/>
  <c r="H2776" i="16" s="1"/>
  <c r="K2764" i="16"/>
  <c r="H2764" i="16" s="1"/>
  <c r="K2752" i="16"/>
  <c r="H2752" i="16" s="1"/>
  <c r="K2740" i="16"/>
  <c r="H2740" i="16" s="1"/>
  <c r="K2728" i="16"/>
  <c r="H2728" i="16" s="1"/>
  <c r="K2716" i="16"/>
  <c r="H2716" i="16" s="1"/>
  <c r="K2704" i="16"/>
  <c r="H2704" i="16" s="1"/>
  <c r="K2692" i="16"/>
  <c r="H2692" i="16" s="1"/>
  <c r="K2680" i="16"/>
  <c r="H2680" i="16" s="1"/>
  <c r="K2668" i="16"/>
  <c r="H2668" i="16" s="1"/>
  <c r="K2656" i="16"/>
  <c r="H2656" i="16" s="1"/>
  <c r="K2644" i="16"/>
  <c r="H2644" i="16" s="1"/>
  <c r="K2632" i="16"/>
  <c r="H2632" i="16" s="1"/>
  <c r="K2620" i="16"/>
  <c r="H2620" i="16" s="1"/>
  <c r="K2608" i="16"/>
  <c r="H2608" i="16" s="1"/>
  <c r="K2596" i="16"/>
  <c r="H2596" i="16" s="1"/>
  <c r="K2584" i="16"/>
  <c r="H2584" i="16" s="1"/>
  <c r="K2572" i="16"/>
  <c r="H2572" i="16" s="1"/>
  <c r="K2560" i="16"/>
  <c r="H2560" i="16" s="1"/>
  <c r="K2548" i="16"/>
  <c r="H2548" i="16" s="1"/>
  <c r="K2536" i="16"/>
  <c r="H2536" i="16" s="1"/>
  <c r="K2524" i="16"/>
  <c r="H2524" i="16" s="1"/>
  <c r="K2512" i="16"/>
  <c r="H2512" i="16" s="1"/>
  <c r="K2500" i="16"/>
  <c r="H2500" i="16" s="1"/>
  <c r="K2488" i="16"/>
  <c r="H2488" i="16" s="1"/>
  <c r="K2476" i="16"/>
  <c r="H2476" i="16" s="1"/>
  <c r="K2464" i="16"/>
  <c r="H2464" i="16" s="1"/>
  <c r="K2452" i="16"/>
  <c r="H2452" i="16" s="1"/>
  <c r="K2440" i="16"/>
  <c r="H2440" i="16" s="1"/>
  <c r="K2428" i="16"/>
  <c r="H2428" i="16" s="1"/>
  <c r="K2416" i="16"/>
  <c r="H2416" i="16" s="1"/>
  <c r="K2404" i="16"/>
  <c r="H2404" i="16" s="1"/>
  <c r="K2392" i="16"/>
  <c r="H2392" i="16" s="1"/>
  <c r="K2380" i="16"/>
  <c r="H2380" i="16" s="1"/>
  <c r="K2368" i="16"/>
  <c r="H2368" i="16" s="1"/>
  <c r="K2356" i="16"/>
  <c r="H2356" i="16" s="1"/>
  <c r="K2344" i="16"/>
  <c r="H2344" i="16" s="1"/>
  <c r="K2332" i="16"/>
  <c r="H2332" i="16" s="1"/>
  <c r="K2320" i="16"/>
  <c r="H2320" i="16" s="1"/>
  <c r="K2308" i="16"/>
  <c r="H2308" i="16" s="1"/>
  <c r="K2296" i="16"/>
  <c r="H2296" i="16" s="1"/>
  <c r="K2284" i="16"/>
  <c r="H2284" i="16" s="1"/>
  <c r="K2272" i="16"/>
  <c r="H2272" i="16" s="1"/>
  <c r="K2260" i="16"/>
  <c r="H2260" i="16" s="1"/>
  <c r="K2248" i="16"/>
  <c r="H2248" i="16" s="1"/>
  <c r="K2236" i="16"/>
  <c r="H2236" i="16" s="1"/>
  <c r="K2224" i="16"/>
  <c r="H2224" i="16" s="1"/>
  <c r="K2212" i="16"/>
  <c r="H2212" i="16" s="1"/>
  <c r="K2200" i="16"/>
  <c r="H2200" i="16" s="1"/>
  <c r="K2188" i="16"/>
  <c r="H2188" i="16" s="1"/>
  <c r="K2176" i="16"/>
  <c r="H2176" i="16" s="1"/>
  <c r="K2164" i="16"/>
  <c r="H2164" i="16" s="1"/>
  <c r="K2152" i="16"/>
  <c r="H2152" i="16" s="1"/>
  <c r="K2140" i="16"/>
  <c r="H2140" i="16" s="1"/>
  <c r="K2128" i="16"/>
  <c r="H2128" i="16" s="1"/>
  <c r="K2116" i="16"/>
  <c r="H2116" i="16" s="1"/>
  <c r="K2104" i="16"/>
  <c r="H2104" i="16" s="1"/>
  <c r="K2092" i="16"/>
  <c r="H2092" i="16" s="1"/>
  <c r="K2080" i="16"/>
  <c r="H2080" i="16" s="1"/>
  <c r="K2068" i="16"/>
  <c r="H2068" i="16" s="1"/>
  <c r="K2056" i="16"/>
  <c r="H2056" i="16" s="1"/>
  <c r="K2044" i="16"/>
  <c r="H2044" i="16" s="1"/>
  <c r="K2032" i="16"/>
  <c r="H2032" i="16" s="1"/>
  <c r="K2020" i="16"/>
  <c r="H2020" i="16" s="1"/>
  <c r="K2008" i="16"/>
  <c r="H2008" i="16" s="1"/>
  <c r="K2931" i="16"/>
  <c r="H2931" i="16" s="1"/>
  <c r="K2919" i="16"/>
  <c r="H2919" i="16" s="1"/>
  <c r="K2907" i="16"/>
  <c r="H2907" i="16" s="1"/>
  <c r="K2895" i="16"/>
  <c r="H2895" i="16" s="1"/>
  <c r="K2883" i="16"/>
  <c r="H2883" i="16" s="1"/>
  <c r="K2871" i="16"/>
  <c r="H2871" i="16" s="1"/>
  <c r="K2859" i="16"/>
  <c r="H2859" i="16" s="1"/>
  <c r="K2847" i="16"/>
  <c r="H2847" i="16" s="1"/>
  <c r="K2835" i="16"/>
  <c r="H2835" i="16" s="1"/>
  <c r="K2823" i="16"/>
  <c r="H2823" i="16" s="1"/>
  <c r="K2811" i="16"/>
  <c r="H2811" i="16" s="1"/>
  <c r="K2799" i="16"/>
  <c r="H2799" i="16" s="1"/>
  <c r="K2787" i="16"/>
  <c r="H2787" i="16" s="1"/>
  <c r="K2775" i="16"/>
  <c r="H2775" i="16" s="1"/>
  <c r="K2763" i="16"/>
  <c r="H2763" i="16" s="1"/>
  <c r="K2751" i="16"/>
  <c r="H2751" i="16" s="1"/>
  <c r="K2739" i="16"/>
  <c r="H2739" i="16" s="1"/>
  <c r="K2727" i="16"/>
  <c r="H2727" i="16" s="1"/>
  <c r="K2715" i="16"/>
  <c r="H2715" i="16" s="1"/>
  <c r="K2703" i="16"/>
  <c r="H2703" i="16" s="1"/>
  <c r="K2691" i="16"/>
  <c r="H2691" i="16" s="1"/>
  <c r="K2679" i="16"/>
  <c r="H2679" i="16" s="1"/>
  <c r="K2667" i="16"/>
  <c r="H2667" i="16" s="1"/>
  <c r="K2655" i="16"/>
  <c r="H2655" i="16" s="1"/>
  <c r="K2643" i="16"/>
  <c r="H2643" i="16" s="1"/>
  <c r="K2631" i="16"/>
  <c r="H2631" i="16" s="1"/>
  <c r="K2619" i="16"/>
  <c r="H2619" i="16" s="1"/>
  <c r="K2607" i="16"/>
  <c r="H2607" i="16" s="1"/>
  <c r="K2595" i="16"/>
  <c r="H2595" i="16" s="1"/>
  <c r="K2583" i="16"/>
  <c r="H2583" i="16" s="1"/>
  <c r="K2571" i="16"/>
  <c r="H2571" i="16" s="1"/>
  <c r="K2559" i="16"/>
  <c r="H2559" i="16" s="1"/>
  <c r="K2547" i="16"/>
  <c r="H2547" i="16" s="1"/>
  <c r="K2535" i="16"/>
  <c r="H2535" i="16" s="1"/>
  <c r="K2523" i="16"/>
  <c r="H2523" i="16" s="1"/>
  <c r="K2511" i="16"/>
  <c r="H2511" i="16" s="1"/>
  <c r="K2499" i="16"/>
  <c r="H2499" i="16" s="1"/>
  <c r="K2487" i="16"/>
  <c r="H2487" i="16" s="1"/>
  <c r="K2475" i="16"/>
  <c r="H2475" i="16" s="1"/>
  <c r="K2463" i="16"/>
  <c r="H2463" i="16" s="1"/>
  <c r="K2451" i="16"/>
  <c r="H2451" i="16" s="1"/>
  <c r="K2439" i="16"/>
  <c r="H2439" i="16" s="1"/>
  <c r="K2427" i="16"/>
  <c r="H2427" i="16" s="1"/>
  <c r="K2415" i="16"/>
  <c r="H2415" i="16" s="1"/>
  <c r="K2403" i="16"/>
  <c r="H2403" i="16" s="1"/>
  <c r="K2391" i="16"/>
  <c r="H2391" i="16" s="1"/>
  <c r="K2379" i="16"/>
  <c r="H2379" i="16" s="1"/>
  <c r="K2367" i="16"/>
  <c r="H2367" i="16" s="1"/>
  <c r="K2355" i="16"/>
  <c r="H2355" i="16" s="1"/>
  <c r="K2343" i="16"/>
  <c r="H2343" i="16" s="1"/>
  <c r="K2331" i="16"/>
  <c r="H2331" i="16" s="1"/>
  <c r="K2319" i="16"/>
  <c r="H2319" i="16" s="1"/>
  <c r="K2307" i="16"/>
  <c r="H2307" i="16" s="1"/>
  <c r="K2295" i="16"/>
  <c r="H2295" i="16" s="1"/>
  <c r="K2283" i="16"/>
  <c r="H2283" i="16" s="1"/>
  <c r="K2271" i="16"/>
  <c r="H2271" i="16" s="1"/>
  <c r="K2259" i="16"/>
  <c r="H2259" i="16" s="1"/>
  <c r="K2247" i="16"/>
  <c r="H2247" i="16" s="1"/>
  <c r="K2235" i="16"/>
  <c r="H2235" i="16" s="1"/>
  <c r="K2223" i="16"/>
  <c r="H2223" i="16" s="1"/>
  <c r="K2211" i="16"/>
  <c r="H2211" i="16" s="1"/>
  <c r="K2199" i="16"/>
  <c r="H2199" i="16" s="1"/>
  <c r="K2187" i="16"/>
  <c r="H2187" i="16" s="1"/>
  <c r="K2175" i="16"/>
  <c r="H2175" i="16" s="1"/>
  <c r="K2163" i="16"/>
  <c r="H2163" i="16" s="1"/>
  <c r="K2151" i="16"/>
  <c r="H2151" i="16" s="1"/>
  <c r="K2139" i="16"/>
  <c r="H2139" i="16" s="1"/>
  <c r="K2127" i="16"/>
  <c r="H2127" i="16" s="1"/>
  <c r="K2115" i="16"/>
  <c r="H2115" i="16" s="1"/>
  <c r="K2103" i="16"/>
  <c r="H2103" i="16" s="1"/>
  <c r="K2091" i="16"/>
  <c r="H2091" i="16" s="1"/>
  <c r="K2079" i="16"/>
  <c r="H2079" i="16" s="1"/>
  <c r="K2067" i="16"/>
  <c r="H2067" i="16" s="1"/>
  <c r="K2055" i="16"/>
  <c r="H2055" i="16" s="1"/>
  <c r="K2043" i="16"/>
  <c r="H2043" i="16" s="1"/>
  <c r="K2031" i="16"/>
  <c r="H2031" i="16" s="1"/>
  <c r="K2019" i="16"/>
  <c r="H2019" i="16" s="1"/>
  <c r="K2007" i="16"/>
  <c r="H2007" i="16" s="1"/>
  <c r="K2714" i="16"/>
  <c r="H2714" i="16" s="1"/>
  <c r="K2702" i="16"/>
  <c r="H2702" i="16" s="1"/>
  <c r="K2690" i="16"/>
  <c r="H2690" i="16" s="1"/>
  <c r="K2678" i="16"/>
  <c r="H2678" i="16" s="1"/>
  <c r="K2666" i="16"/>
  <c r="H2666" i="16" s="1"/>
  <c r="K2654" i="16"/>
  <c r="H2654" i="16" s="1"/>
  <c r="K2642" i="16"/>
  <c r="H2642" i="16" s="1"/>
  <c r="K2630" i="16"/>
  <c r="H2630" i="16" s="1"/>
  <c r="K2618" i="16"/>
  <c r="H2618" i="16" s="1"/>
  <c r="K2606" i="16"/>
  <c r="H2606" i="16" s="1"/>
  <c r="K2594" i="16"/>
  <c r="H2594" i="16" s="1"/>
  <c r="K2582" i="16"/>
  <c r="H2582" i="16" s="1"/>
  <c r="K2570" i="16"/>
  <c r="H2570" i="16" s="1"/>
  <c r="K2558" i="16"/>
  <c r="H2558" i="16" s="1"/>
  <c r="K2546" i="16"/>
  <c r="H2546" i="16" s="1"/>
  <c r="K2534" i="16"/>
  <c r="H2534" i="16" s="1"/>
  <c r="K2522" i="16"/>
  <c r="H2522" i="16" s="1"/>
  <c r="K2510" i="16"/>
  <c r="H2510" i="16" s="1"/>
  <c r="K2498" i="16"/>
  <c r="H2498" i="16" s="1"/>
  <c r="K2486" i="16"/>
  <c r="H2486" i="16" s="1"/>
  <c r="K2474" i="16"/>
  <c r="H2474" i="16" s="1"/>
  <c r="K2462" i="16"/>
  <c r="H2462" i="16" s="1"/>
  <c r="K2450" i="16"/>
  <c r="H2450" i="16" s="1"/>
  <c r="K2438" i="16"/>
  <c r="H2438" i="16" s="1"/>
  <c r="K2426" i="16"/>
  <c r="H2426" i="16" s="1"/>
  <c r="K2414" i="16"/>
  <c r="H2414" i="16" s="1"/>
  <c r="K2402" i="16"/>
  <c r="H2402" i="16" s="1"/>
  <c r="K2390" i="16"/>
  <c r="H2390" i="16" s="1"/>
  <c r="K2378" i="16"/>
  <c r="H2378" i="16" s="1"/>
  <c r="K2366" i="16"/>
  <c r="H2366" i="16" s="1"/>
  <c r="K2354" i="16"/>
  <c r="H2354" i="16" s="1"/>
  <c r="K2342" i="16"/>
  <c r="H2342" i="16" s="1"/>
  <c r="K2330" i="16"/>
  <c r="H2330" i="16" s="1"/>
  <c r="K2318" i="16"/>
  <c r="H2318" i="16" s="1"/>
  <c r="K2306" i="16"/>
  <c r="H2306" i="16" s="1"/>
  <c r="K2294" i="16"/>
  <c r="H2294" i="16" s="1"/>
  <c r="K2282" i="16"/>
  <c r="H2282" i="16" s="1"/>
  <c r="K2270" i="16"/>
  <c r="H2270" i="16" s="1"/>
  <c r="K2258" i="16"/>
  <c r="H2258" i="16" s="1"/>
  <c r="K2246" i="16"/>
  <c r="H2246" i="16" s="1"/>
  <c r="K2234" i="16"/>
  <c r="H2234" i="16" s="1"/>
  <c r="K2222" i="16"/>
  <c r="H2222" i="16" s="1"/>
  <c r="K2210" i="16"/>
  <c r="H2210" i="16" s="1"/>
  <c r="K2198" i="16"/>
  <c r="H2198" i="16" s="1"/>
  <c r="K2186" i="16"/>
  <c r="H2186" i="16" s="1"/>
  <c r="K2174" i="16"/>
  <c r="H2174" i="16" s="1"/>
  <c r="K2162" i="16"/>
  <c r="H2162" i="16" s="1"/>
  <c r="K2150" i="16"/>
  <c r="H2150" i="16" s="1"/>
  <c r="K2138" i="16"/>
  <c r="H2138" i="16" s="1"/>
  <c r="K2126" i="16"/>
  <c r="H2126" i="16" s="1"/>
  <c r="K2114" i="16"/>
  <c r="H2114" i="16" s="1"/>
  <c r="K2102" i="16"/>
  <c r="H2102" i="16" s="1"/>
  <c r="K2090" i="16"/>
  <c r="H2090" i="16" s="1"/>
  <c r="K2078" i="16"/>
  <c r="H2078" i="16" s="1"/>
  <c r="K2066" i="16"/>
  <c r="H2066" i="16" s="1"/>
  <c r="K2054" i="16"/>
  <c r="H2054" i="16" s="1"/>
  <c r="K2042" i="16"/>
  <c r="H2042" i="16" s="1"/>
  <c r="K2030" i="16"/>
  <c r="H2030" i="16" s="1"/>
  <c r="K2018" i="16"/>
  <c r="H2018" i="16" s="1"/>
  <c r="K2006" i="16"/>
  <c r="H2006" i="16" s="1"/>
  <c r="K1994" i="16"/>
  <c r="H1994" i="16" s="1"/>
  <c r="K1982" i="16"/>
  <c r="H1982" i="16" s="1"/>
  <c r="K1970" i="16"/>
  <c r="H1970" i="16" s="1"/>
  <c r="K1958" i="16"/>
  <c r="H1958" i="16" s="1"/>
  <c r="K1946" i="16"/>
  <c r="H1946" i="16" s="1"/>
  <c r="K1934" i="16"/>
  <c r="H1934" i="16" s="1"/>
  <c r="K1922" i="16"/>
  <c r="H1922" i="16" s="1"/>
  <c r="K1910" i="16"/>
  <c r="H1910" i="16" s="1"/>
  <c r="K1898" i="16"/>
  <c r="H1898" i="16" s="1"/>
  <c r="K1886" i="16"/>
  <c r="H1886" i="16" s="1"/>
  <c r="K1874" i="16"/>
  <c r="H1874" i="16" s="1"/>
  <c r="K1862" i="16"/>
  <c r="H1862" i="16" s="1"/>
  <c r="K1850" i="16"/>
  <c r="H1850" i="16" s="1"/>
  <c r="K1838" i="16"/>
  <c r="H1838" i="16" s="1"/>
  <c r="K1826" i="16"/>
  <c r="H1826" i="16" s="1"/>
  <c r="K1814" i="16"/>
  <c r="H1814" i="16" s="1"/>
  <c r="K1802" i="16"/>
  <c r="H1802" i="16" s="1"/>
  <c r="K1790" i="16"/>
  <c r="H1790" i="16" s="1"/>
  <c r="K1778" i="16"/>
  <c r="H1778" i="16" s="1"/>
  <c r="K1766" i="16"/>
  <c r="H1766" i="16" s="1"/>
  <c r="K1754" i="16"/>
  <c r="H1754" i="16" s="1"/>
  <c r="K1742" i="16"/>
  <c r="H1742" i="16" s="1"/>
  <c r="K1730" i="16"/>
  <c r="H1730" i="16" s="1"/>
  <c r="K721" i="16"/>
  <c r="H721" i="16" s="1"/>
  <c r="K709" i="16"/>
  <c r="H709" i="16" s="1"/>
  <c r="K697" i="16"/>
  <c r="H697" i="16" s="1"/>
  <c r="K685" i="16"/>
  <c r="H685" i="16" s="1"/>
  <c r="K673" i="16"/>
  <c r="H673" i="16" s="1"/>
  <c r="K661" i="16"/>
  <c r="H661" i="16" s="1"/>
  <c r="K649" i="16"/>
  <c r="H649" i="16" s="1"/>
  <c r="K1428" i="16"/>
  <c r="H1428" i="16" s="1"/>
  <c r="K1416" i="16"/>
  <c r="H1416" i="16" s="1"/>
  <c r="K1404" i="16"/>
  <c r="H1404" i="16" s="1"/>
  <c r="K1392" i="16"/>
  <c r="H1392" i="16" s="1"/>
  <c r="K1380" i="16"/>
  <c r="H1380" i="16" s="1"/>
  <c r="K1368" i="16"/>
  <c r="H1368" i="16" s="1"/>
  <c r="K1356" i="16"/>
  <c r="H1356" i="16" s="1"/>
  <c r="K1344" i="16"/>
  <c r="H1344" i="16" s="1"/>
  <c r="K1332" i="16"/>
  <c r="H1332" i="16" s="1"/>
  <c r="K1320" i="16"/>
  <c r="H1320" i="16" s="1"/>
  <c r="K1308" i="16"/>
  <c r="H1308" i="16" s="1"/>
  <c r="K1296" i="16"/>
  <c r="H1296" i="16" s="1"/>
  <c r="K1284" i="16"/>
  <c r="H1284" i="16" s="1"/>
  <c r="K1272" i="16"/>
  <c r="H1272" i="16" s="1"/>
  <c r="K1260" i="16"/>
  <c r="H1260" i="16" s="1"/>
  <c r="K1248" i="16"/>
  <c r="H1248" i="16" s="1"/>
  <c r="K1236" i="16"/>
  <c r="H1236" i="16" s="1"/>
  <c r="K1224" i="16"/>
  <c r="H1224" i="16" s="1"/>
  <c r="K1212" i="16"/>
  <c r="H1212" i="16" s="1"/>
  <c r="K1200" i="16"/>
  <c r="H1200" i="16" s="1"/>
  <c r="K1188" i="16"/>
  <c r="H1188" i="16" s="1"/>
  <c r="K1176" i="16"/>
  <c r="H1176" i="16" s="1"/>
  <c r="K1164" i="16"/>
  <c r="H1164" i="16" s="1"/>
  <c r="K1152" i="16"/>
  <c r="H1152" i="16" s="1"/>
  <c r="K1140" i="16"/>
  <c r="H1140" i="16" s="1"/>
  <c r="K1128" i="16"/>
  <c r="H1128" i="16" s="1"/>
  <c r="K1116" i="16"/>
  <c r="H1116" i="16" s="1"/>
  <c r="K1104" i="16"/>
  <c r="H1104" i="16" s="1"/>
  <c r="K1092" i="16"/>
  <c r="H1092" i="16" s="1"/>
  <c r="K1080" i="16"/>
  <c r="H1080" i="16" s="1"/>
  <c r="K1068" i="16"/>
  <c r="H1068" i="16" s="1"/>
  <c r="K1056" i="16"/>
  <c r="H1056" i="16" s="1"/>
  <c r="K1044" i="16"/>
  <c r="H1044" i="16" s="1"/>
  <c r="K1032" i="16"/>
  <c r="H1032" i="16" s="1"/>
  <c r="K1020" i="16"/>
  <c r="H1020" i="16" s="1"/>
  <c r="K1008" i="16"/>
  <c r="H1008" i="16" s="1"/>
  <c r="K996" i="16"/>
  <c r="H996" i="16" s="1"/>
  <c r="K984" i="16"/>
  <c r="H984" i="16" s="1"/>
  <c r="K972" i="16"/>
  <c r="H972" i="16" s="1"/>
  <c r="K960" i="16"/>
  <c r="H960" i="16" s="1"/>
  <c r="K948" i="16"/>
  <c r="H948" i="16" s="1"/>
  <c r="K936" i="16"/>
  <c r="H936" i="16" s="1"/>
  <c r="K924" i="16"/>
  <c r="H924" i="16" s="1"/>
  <c r="K912" i="16"/>
  <c r="H912" i="16" s="1"/>
  <c r="K900" i="16"/>
  <c r="H900" i="16" s="1"/>
  <c r="K888" i="16"/>
  <c r="H888" i="16" s="1"/>
  <c r="K876" i="16"/>
  <c r="H876" i="16" s="1"/>
  <c r="K864" i="16"/>
  <c r="H864" i="16" s="1"/>
  <c r="K852" i="16"/>
  <c r="H852" i="16" s="1"/>
  <c r="K840" i="16"/>
  <c r="H840" i="16" s="1"/>
  <c r="K828" i="16"/>
  <c r="H828" i="16" s="1"/>
  <c r="K816" i="16"/>
  <c r="H816" i="16" s="1"/>
  <c r="K804" i="16"/>
  <c r="H804" i="16" s="1"/>
  <c r="K792" i="16"/>
  <c r="H792" i="16" s="1"/>
  <c r="K780" i="16"/>
  <c r="H780" i="16" s="1"/>
  <c r="K768" i="16"/>
  <c r="H768" i="16" s="1"/>
  <c r="K756" i="16"/>
  <c r="H756" i="16" s="1"/>
  <c r="K744" i="16"/>
  <c r="H744" i="16" s="1"/>
  <c r="K732" i="16"/>
  <c r="H732" i="16" s="1"/>
  <c r="K720" i="16"/>
  <c r="H720" i="16" s="1"/>
  <c r="K708" i="16"/>
  <c r="H708" i="16" s="1"/>
  <c r="K696" i="16"/>
  <c r="H696" i="16" s="1"/>
  <c r="K684" i="16"/>
  <c r="H684" i="16" s="1"/>
  <c r="K672" i="16"/>
  <c r="H672" i="16" s="1"/>
  <c r="K660" i="16"/>
  <c r="H660" i="16" s="1"/>
  <c r="K648" i="16"/>
  <c r="H648" i="16" s="1"/>
  <c r="K636" i="16"/>
  <c r="H636" i="16" s="1"/>
  <c r="K624" i="16"/>
  <c r="H624" i="16" s="1"/>
  <c r="K612" i="16"/>
  <c r="H612" i="16" s="1"/>
  <c r="K600" i="16"/>
  <c r="H600" i="16" s="1"/>
  <c r="K588" i="16"/>
  <c r="H588" i="16" s="1"/>
  <c r="K576" i="16"/>
  <c r="H576" i="16" s="1"/>
  <c r="K564" i="16"/>
  <c r="H564" i="16" s="1"/>
  <c r="K552" i="16"/>
  <c r="H552" i="16" s="1"/>
  <c r="K540" i="16"/>
  <c r="H540" i="16" s="1"/>
  <c r="K2987" i="16"/>
  <c r="H2987" i="16" s="1"/>
  <c r="K2975" i="16"/>
  <c r="H2975" i="16" s="1"/>
  <c r="K2963" i="16"/>
  <c r="H2963" i="16" s="1"/>
  <c r="K2951" i="16"/>
  <c r="H2951" i="16" s="1"/>
  <c r="K2939" i="16"/>
  <c r="H2939" i="16" s="1"/>
  <c r="K2927" i="16"/>
  <c r="H2927" i="16" s="1"/>
  <c r="K2915" i="16"/>
  <c r="H2915" i="16" s="1"/>
  <c r="K2903" i="16"/>
  <c r="H2903" i="16" s="1"/>
  <c r="K2891" i="16"/>
  <c r="H2891" i="16" s="1"/>
  <c r="K2879" i="16"/>
  <c r="H2879" i="16" s="1"/>
  <c r="K2867" i="16"/>
  <c r="H2867" i="16" s="1"/>
  <c r="K2855" i="16"/>
  <c r="H2855" i="16" s="1"/>
  <c r="K2843" i="16"/>
  <c r="H2843" i="16" s="1"/>
  <c r="K2831" i="16"/>
  <c r="H2831" i="16" s="1"/>
  <c r="K2819" i="16"/>
  <c r="H2819" i="16" s="1"/>
  <c r="K2807" i="16"/>
  <c r="H2807" i="16" s="1"/>
  <c r="K2795" i="16"/>
  <c r="H2795" i="16" s="1"/>
  <c r="K2783" i="16"/>
  <c r="H2783" i="16" s="1"/>
  <c r="K2771" i="16"/>
  <c r="H2771" i="16" s="1"/>
  <c r="K2759" i="16"/>
  <c r="H2759" i="16" s="1"/>
  <c r="K2747" i="16"/>
  <c r="H2747" i="16" s="1"/>
  <c r="K2735" i="16"/>
  <c r="H2735" i="16" s="1"/>
  <c r="K2723" i="16"/>
  <c r="H2723" i="16" s="1"/>
  <c r="K2711" i="16"/>
  <c r="H2711" i="16" s="1"/>
  <c r="K2699" i="16"/>
  <c r="H2699" i="16" s="1"/>
  <c r="K2687" i="16"/>
  <c r="H2687" i="16" s="1"/>
  <c r="K2675" i="16"/>
  <c r="H2675" i="16" s="1"/>
  <c r="K2663" i="16"/>
  <c r="H2663" i="16" s="1"/>
  <c r="K2651" i="16"/>
  <c r="H2651" i="16" s="1"/>
  <c r="K2639" i="16"/>
  <c r="H2639" i="16" s="1"/>
  <c r="K2627" i="16"/>
  <c r="H2627" i="16" s="1"/>
  <c r="K2615" i="16"/>
  <c r="H2615" i="16" s="1"/>
  <c r="K2603" i="16"/>
  <c r="H2603" i="16" s="1"/>
  <c r="K2591" i="16"/>
  <c r="H2591" i="16" s="1"/>
  <c r="K2579" i="16"/>
  <c r="H2579" i="16" s="1"/>
  <c r="K2567" i="16"/>
  <c r="H2567" i="16" s="1"/>
  <c r="K2555" i="16"/>
  <c r="H2555" i="16" s="1"/>
  <c r="K2543" i="16"/>
  <c r="H2543" i="16" s="1"/>
  <c r="K2531" i="16"/>
  <c r="H2531" i="16" s="1"/>
  <c r="K2519" i="16"/>
  <c r="H2519" i="16" s="1"/>
  <c r="K2507" i="16"/>
  <c r="H2507" i="16" s="1"/>
  <c r="K2495" i="16"/>
  <c r="H2495" i="16" s="1"/>
  <c r="K2483" i="16"/>
  <c r="H2483" i="16" s="1"/>
  <c r="K2471" i="16"/>
  <c r="H2471" i="16" s="1"/>
  <c r="K2459" i="16"/>
  <c r="H2459" i="16" s="1"/>
  <c r="K2447" i="16"/>
  <c r="H2447" i="16" s="1"/>
  <c r="K2435" i="16"/>
  <c r="H2435" i="16" s="1"/>
  <c r="K2423" i="16"/>
  <c r="H2423" i="16" s="1"/>
  <c r="K2411" i="16"/>
  <c r="H2411" i="16" s="1"/>
  <c r="K2399" i="16"/>
  <c r="H2399" i="16" s="1"/>
  <c r="K2387" i="16"/>
  <c r="H2387" i="16" s="1"/>
  <c r="K2375" i="16"/>
  <c r="H2375" i="16" s="1"/>
  <c r="K2363" i="16"/>
  <c r="H2363" i="16" s="1"/>
  <c r="K2351" i="16"/>
  <c r="H2351" i="16" s="1"/>
  <c r="K2339" i="16"/>
  <c r="H2339" i="16" s="1"/>
  <c r="K2327" i="16"/>
  <c r="H2327" i="16" s="1"/>
  <c r="K2315" i="16"/>
  <c r="H2315" i="16" s="1"/>
  <c r="K2303" i="16"/>
  <c r="H2303" i="16" s="1"/>
  <c r="K2291" i="16"/>
  <c r="H2291" i="16" s="1"/>
  <c r="K2279" i="16"/>
  <c r="H2279" i="16" s="1"/>
  <c r="K2267" i="16"/>
  <c r="H2267" i="16" s="1"/>
  <c r="K2255" i="16"/>
  <c r="H2255" i="16" s="1"/>
  <c r="K2243" i="16"/>
  <c r="H2243" i="16" s="1"/>
  <c r="K2231" i="16"/>
  <c r="H2231" i="16" s="1"/>
  <c r="K2219" i="16"/>
  <c r="H2219" i="16" s="1"/>
  <c r="K2207" i="16"/>
  <c r="H2207" i="16" s="1"/>
  <c r="K2195" i="16"/>
  <c r="H2195" i="16" s="1"/>
  <c r="K2183" i="16"/>
  <c r="H2183" i="16" s="1"/>
  <c r="K2171" i="16"/>
  <c r="H2171" i="16" s="1"/>
  <c r="K2159" i="16"/>
  <c r="H2159" i="16" s="1"/>
  <c r="K2147" i="16"/>
  <c r="H2147" i="16" s="1"/>
  <c r="K2135" i="16"/>
  <c r="H2135" i="16" s="1"/>
  <c r="K2123" i="16"/>
  <c r="H2123" i="16" s="1"/>
  <c r="K2111" i="16"/>
  <c r="H2111" i="16" s="1"/>
  <c r="K2099" i="16"/>
  <c r="H2099" i="16" s="1"/>
  <c r="K2087" i="16"/>
  <c r="H2087" i="16" s="1"/>
  <c r="K2075" i="16"/>
  <c r="H2075" i="16" s="1"/>
  <c r="K2063" i="16"/>
  <c r="H2063" i="16" s="1"/>
  <c r="K2938" i="16"/>
  <c r="H2938" i="16" s="1"/>
  <c r="K2926" i="16"/>
  <c r="H2926" i="16" s="1"/>
  <c r="K2914" i="16"/>
  <c r="H2914" i="16" s="1"/>
  <c r="K2902" i="16"/>
  <c r="H2902" i="16" s="1"/>
  <c r="K2890" i="16"/>
  <c r="H2890" i="16" s="1"/>
  <c r="K2878" i="16"/>
  <c r="H2878" i="16" s="1"/>
  <c r="K2866" i="16"/>
  <c r="H2866" i="16" s="1"/>
  <c r="K2854" i="16"/>
  <c r="H2854" i="16" s="1"/>
  <c r="K2842" i="16"/>
  <c r="H2842" i="16" s="1"/>
  <c r="K2830" i="16"/>
  <c r="H2830" i="16" s="1"/>
  <c r="K2818" i="16"/>
  <c r="H2818" i="16" s="1"/>
  <c r="K2806" i="16"/>
  <c r="H2806" i="16" s="1"/>
  <c r="K2794" i="16"/>
  <c r="H2794" i="16" s="1"/>
  <c r="K2782" i="16"/>
  <c r="H2782" i="16" s="1"/>
  <c r="K2770" i="16"/>
  <c r="H2770" i="16" s="1"/>
  <c r="K2758" i="16"/>
  <c r="H2758" i="16" s="1"/>
  <c r="K2746" i="16"/>
  <c r="H2746" i="16" s="1"/>
  <c r="K2734" i="16"/>
  <c r="H2734" i="16" s="1"/>
  <c r="K2722" i="16"/>
  <c r="H2722" i="16" s="1"/>
  <c r="K2710" i="16"/>
  <c r="H2710" i="16" s="1"/>
  <c r="K2698" i="16"/>
  <c r="H2698" i="16" s="1"/>
  <c r="K2686" i="16"/>
  <c r="H2686" i="16" s="1"/>
  <c r="K2674" i="16"/>
  <c r="H2674" i="16" s="1"/>
  <c r="K2662" i="16"/>
  <c r="H2662" i="16" s="1"/>
  <c r="K2650" i="16"/>
  <c r="H2650" i="16" s="1"/>
  <c r="K2638" i="16"/>
  <c r="H2638" i="16" s="1"/>
  <c r="K2626" i="16"/>
  <c r="H2626" i="16" s="1"/>
  <c r="K2614" i="16"/>
  <c r="H2614" i="16" s="1"/>
  <c r="K2602" i="16"/>
  <c r="H2602" i="16" s="1"/>
  <c r="K2590" i="16"/>
  <c r="H2590" i="16" s="1"/>
  <c r="K2578" i="16"/>
  <c r="H2578" i="16" s="1"/>
  <c r="K2566" i="16"/>
  <c r="H2566" i="16" s="1"/>
  <c r="K2554" i="16"/>
  <c r="H2554" i="16" s="1"/>
  <c r="K2542" i="16"/>
  <c r="H2542" i="16" s="1"/>
  <c r="K2530" i="16"/>
  <c r="H2530" i="16" s="1"/>
  <c r="K2518" i="16"/>
  <c r="H2518" i="16" s="1"/>
  <c r="K2506" i="16"/>
  <c r="H2506" i="16" s="1"/>
  <c r="K2494" i="16"/>
  <c r="H2494" i="16" s="1"/>
  <c r="K2482" i="16"/>
  <c r="H2482" i="16" s="1"/>
  <c r="K2470" i="16"/>
  <c r="H2470" i="16" s="1"/>
  <c r="K2458" i="16"/>
  <c r="H2458" i="16" s="1"/>
  <c r="K2446" i="16"/>
  <c r="H2446" i="16" s="1"/>
  <c r="K2434" i="16"/>
  <c r="H2434" i="16" s="1"/>
  <c r="K2422" i="16"/>
  <c r="H2422" i="16" s="1"/>
  <c r="K2410" i="16"/>
  <c r="H2410" i="16" s="1"/>
  <c r="K2398" i="16"/>
  <c r="H2398" i="16" s="1"/>
  <c r="K2386" i="16"/>
  <c r="H2386" i="16" s="1"/>
  <c r="K2374" i="16"/>
  <c r="H2374" i="16" s="1"/>
  <c r="K2362" i="16"/>
  <c r="H2362" i="16" s="1"/>
  <c r="K2350" i="16"/>
  <c r="H2350" i="16" s="1"/>
  <c r="K2338" i="16"/>
  <c r="H2338" i="16" s="1"/>
  <c r="K2326" i="16"/>
  <c r="H2326" i="16" s="1"/>
  <c r="K2314" i="16"/>
  <c r="H2314" i="16" s="1"/>
  <c r="K2302" i="16"/>
  <c r="H2302" i="16" s="1"/>
  <c r="K2290" i="16"/>
  <c r="H2290" i="16" s="1"/>
  <c r="K2278" i="16"/>
  <c r="H2278" i="16" s="1"/>
  <c r="K2266" i="16"/>
  <c r="H2266" i="16" s="1"/>
  <c r="K2254" i="16"/>
  <c r="H2254" i="16" s="1"/>
  <c r="K2242" i="16"/>
  <c r="H2242" i="16" s="1"/>
  <c r="K2230" i="16"/>
  <c r="H2230" i="16" s="1"/>
  <c r="K2218" i="16"/>
  <c r="H2218" i="16" s="1"/>
  <c r="K2206" i="16"/>
  <c r="H2206" i="16" s="1"/>
  <c r="K2194" i="16"/>
  <c r="H2194" i="16" s="1"/>
  <c r="K2182" i="16"/>
  <c r="H2182" i="16" s="1"/>
  <c r="K2170" i="16"/>
  <c r="H2170" i="16" s="1"/>
  <c r="K2158" i="16"/>
  <c r="H2158" i="16" s="1"/>
  <c r="K2146" i="16"/>
  <c r="H2146" i="16" s="1"/>
  <c r="K2134" i="16"/>
  <c r="H2134" i="16" s="1"/>
  <c r="K2122" i="16"/>
  <c r="H2122" i="16" s="1"/>
  <c r="K2110" i="16"/>
  <c r="H2110" i="16" s="1"/>
  <c r="K2098" i="16"/>
  <c r="H2098" i="16" s="1"/>
  <c r="K2086" i="16"/>
  <c r="H2086" i="16" s="1"/>
  <c r="K2074" i="16"/>
  <c r="H2074" i="16" s="1"/>
  <c r="K2062" i="16"/>
  <c r="H2062" i="16" s="1"/>
  <c r="K2050" i="16"/>
  <c r="H2050" i="16" s="1"/>
  <c r="K2038" i="16"/>
  <c r="H2038" i="16" s="1"/>
  <c r="K2026" i="16"/>
  <c r="H2026" i="16" s="1"/>
  <c r="K2014" i="16"/>
  <c r="H2014" i="16" s="1"/>
  <c r="K2002" i="16"/>
  <c r="H2002" i="16" s="1"/>
  <c r="K1990" i="16"/>
  <c r="H1990" i="16" s="1"/>
  <c r="K1978" i="16"/>
  <c r="H1978" i="16" s="1"/>
  <c r="K1966" i="16"/>
  <c r="H1966" i="16" s="1"/>
  <c r="K1954" i="16"/>
  <c r="H1954" i="16" s="1"/>
  <c r="K1942" i="16"/>
  <c r="H1942" i="16" s="1"/>
  <c r="K1930" i="16"/>
  <c r="H1930" i="16" s="1"/>
  <c r="K3045" i="16"/>
  <c r="H3045" i="16" s="1"/>
  <c r="K3033" i="16"/>
  <c r="H3033" i="16" s="1"/>
  <c r="K3021" i="16"/>
  <c r="H3021" i="16" s="1"/>
  <c r="K3009" i="16"/>
  <c r="H3009" i="16" s="1"/>
  <c r="K2997" i="16"/>
  <c r="H2997" i="16" s="1"/>
  <c r="K2985" i="16"/>
  <c r="H2985" i="16" s="1"/>
  <c r="K2973" i="16"/>
  <c r="H2973" i="16" s="1"/>
  <c r="K2961" i="16"/>
  <c r="H2961" i="16" s="1"/>
  <c r="K2949" i="16"/>
  <c r="H2949" i="16" s="1"/>
  <c r="K2937" i="16"/>
  <c r="H2937" i="16" s="1"/>
  <c r="K2925" i="16"/>
  <c r="H2925" i="16" s="1"/>
  <c r="K2913" i="16"/>
  <c r="H2913" i="16" s="1"/>
  <c r="K2901" i="16"/>
  <c r="H2901" i="16" s="1"/>
  <c r="K2889" i="16"/>
  <c r="H2889" i="16" s="1"/>
  <c r="K2877" i="16"/>
  <c r="H2877" i="16" s="1"/>
  <c r="K2865" i="16"/>
  <c r="H2865" i="16" s="1"/>
  <c r="K2853" i="16"/>
  <c r="H2853" i="16" s="1"/>
  <c r="K2841" i="16"/>
  <c r="H2841" i="16" s="1"/>
  <c r="K2829" i="16"/>
  <c r="H2829" i="16" s="1"/>
  <c r="K2817" i="16"/>
  <c r="H2817" i="16" s="1"/>
  <c r="K2805" i="16"/>
  <c r="H2805" i="16" s="1"/>
  <c r="K2793" i="16"/>
  <c r="H2793" i="16" s="1"/>
  <c r="K2781" i="16"/>
  <c r="H2781" i="16" s="1"/>
  <c r="K2769" i="16"/>
  <c r="H2769" i="16" s="1"/>
  <c r="K2757" i="16"/>
  <c r="H2757" i="16" s="1"/>
  <c r="K2745" i="16"/>
  <c r="H2745" i="16" s="1"/>
  <c r="K2733" i="16"/>
  <c r="H2733" i="16" s="1"/>
  <c r="K2721" i="16"/>
  <c r="H2721" i="16" s="1"/>
  <c r="K2709" i="16"/>
  <c r="H2709" i="16" s="1"/>
  <c r="K2697" i="16"/>
  <c r="H2697" i="16" s="1"/>
  <c r="K2685" i="16"/>
  <c r="H2685" i="16" s="1"/>
  <c r="K2673" i="16"/>
  <c r="H2673" i="16" s="1"/>
  <c r="K2661" i="16"/>
  <c r="H2661" i="16" s="1"/>
  <c r="K2649" i="16"/>
  <c r="H2649" i="16" s="1"/>
  <c r="K2637" i="16"/>
  <c r="H2637" i="16" s="1"/>
  <c r="K2625" i="16"/>
  <c r="H2625" i="16" s="1"/>
  <c r="K2613" i="16"/>
  <c r="H2613" i="16" s="1"/>
  <c r="K2601" i="16"/>
  <c r="H2601" i="16" s="1"/>
  <c r="K2589" i="16"/>
  <c r="H2589" i="16" s="1"/>
  <c r="K2577" i="16"/>
  <c r="H2577" i="16" s="1"/>
  <c r="K2565" i="16"/>
  <c r="H2565" i="16" s="1"/>
  <c r="K2553" i="16"/>
  <c r="H2553" i="16" s="1"/>
  <c r="K2541" i="16"/>
  <c r="H2541" i="16" s="1"/>
  <c r="K2529" i="16"/>
  <c r="H2529" i="16" s="1"/>
  <c r="K2517" i="16"/>
  <c r="H2517" i="16" s="1"/>
  <c r="K2505" i="16"/>
  <c r="H2505" i="16" s="1"/>
  <c r="K2493" i="16"/>
  <c r="H2493" i="16" s="1"/>
  <c r="K2481" i="16"/>
  <c r="H2481" i="16" s="1"/>
  <c r="K2469" i="16"/>
  <c r="H2469" i="16" s="1"/>
  <c r="K2457" i="16"/>
  <c r="H2457" i="16" s="1"/>
  <c r="K2445" i="16"/>
  <c r="H2445" i="16" s="1"/>
  <c r="K2433" i="16"/>
  <c r="H2433" i="16" s="1"/>
  <c r="K2421" i="16"/>
  <c r="H2421" i="16" s="1"/>
  <c r="K2409" i="16"/>
  <c r="H2409" i="16" s="1"/>
  <c r="K2397" i="16"/>
  <c r="H2397" i="16" s="1"/>
  <c r="K2385" i="16"/>
  <c r="H2385" i="16" s="1"/>
  <c r="K2373" i="16"/>
  <c r="H2373" i="16" s="1"/>
  <c r="K2361" i="16"/>
  <c r="H2361" i="16" s="1"/>
  <c r="K2349" i="16"/>
  <c r="H2349" i="16" s="1"/>
  <c r="K2337" i="16"/>
  <c r="H2337" i="16" s="1"/>
  <c r="K2325" i="16"/>
  <c r="H2325" i="16" s="1"/>
  <c r="K2313" i="16"/>
  <c r="H2313" i="16" s="1"/>
  <c r="K2301" i="16"/>
  <c r="H2301" i="16" s="1"/>
  <c r="K2289" i="16"/>
  <c r="H2289" i="16" s="1"/>
  <c r="K2277" i="16"/>
  <c r="H2277" i="16" s="1"/>
  <c r="K2265" i="16"/>
  <c r="H2265" i="16" s="1"/>
  <c r="K2253" i="16"/>
  <c r="H2253" i="16" s="1"/>
  <c r="K2241" i="16"/>
  <c r="H2241" i="16" s="1"/>
  <c r="K2229" i="16"/>
  <c r="H2229" i="16" s="1"/>
  <c r="K2217" i="16"/>
  <c r="H2217" i="16" s="1"/>
  <c r="K2205" i="16"/>
  <c r="H2205" i="16" s="1"/>
  <c r="K2193" i="16"/>
  <c r="H2193" i="16" s="1"/>
  <c r="K2181" i="16"/>
  <c r="H2181" i="16" s="1"/>
  <c r="K2169" i="16"/>
  <c r="H2169" i="16" s="1"/>
  <c r="K2157" i="16"/>
  <c r="H2157" i="16" s="1"/>
  <c r="K2145" i="16"/>
  <c r="H2145" i="16" s="1"/>
  <c r="K2133" i="16"/>
  <c r="H2133" i="16" s="1"/>
  <c r="K2121" i="16"/>
  <c r="H2121" i="16" s="1"/>
  <c r="K2109" i="16"/>
  <c r="H2109" i="16" s="1"/>
  <c r="K2097" i="16"/>
  <c r="H2097" i="16" s="1"/>
  <c r="K2085" i="16"/>
  <c r="H2085" i="16" s="1"/>
  <c r="K2073" i="16"/>
  <c r="H2073" i="16" s="1"/>
  <c r="K2061" i="16"/>
  <c r="H2061" i="16" s="1"/>
  <c r="K3044" i="16"/>
  <c r="H3044" i="16" s="1"/>
  <c r="K3032" i="16"/>
  <c r="H3032" i="16" s="1"/>
  <c r="K3020" i="16"/>
  <c r="H3020" i="16" s="1"/>
  <c r="K3008" i="16"/>
  <c r="H3008" i="16" s="1"/>
  <c r="K2996" i="16"/>
  <c r="H2996" i="16" s="1"/>
  <c r="K2984" i="16"/>
  <c r="H2984" i="16" s="1"/>
  <c r="K2972" i="16"/>
  <c r="H2972" i="16" s="1"/>
  <c r="K2960" i="16"/>
  <c r="H2960" i="16" s="1"/>
  <c r="K2948" i="16"/>
  <c r="H2948" i="16" s="1"/>
  <c r="K2936" i="16"/>
  <c r="H2936" i="16" s="1"/>
  <c r="K2924" i="16"/>
  <c r="H2924" i="16" s="1"/>
  <c r="K2912" i="16"/>
  <c r="H2912" i="16" s="1"/>
  <c r="K2900" i="16"/>
  <c r="H2900" i="16" s="1"/>
  <c r="K2888" i="16"/>
  <c r="H2888" i="16" s="1"/>
  <c r="K2876" i="16"/>
  <c r="H2876" i="16" s="1"/>
  <c r="K2864" i="16"/>
  <c r="H2864" i="16" s="1"/>
  <c r="K2852" i="16"/>
  <c r="H2852" i="16" s="1"/>
  <c r="K2840" i="16"/>
  <c r="H2840" i="16" s="1"/>
  <c r="K2828" i="16"/>
  <c r="H2828" i="16" s="1"/>
  <c r="K2816" i="16"/>
  <c r="H2816" i="16" s="1"/>
  <c r="K2804" i="16"/>
  <c r="H2804" i="16" s="1"/>
  <c r="K2792" i="16"/>
  <c r="H2792" i="16" s="1"/>
  <c r="K2780" i="16"/>
  <c r="H2780" i="16" s="1"/>
  <c r="K2768" i="16"/>
  <c r="H2768" i="16" s="1"/>
  <c r="K2756" i="16"/>
  <c r="H2756" i="16" s="1"/>
  <c r="K2744" i="16"/>
  <c r="H2744" i="16" s="1"/>
  <c r="K2732" i="16"/>
  <c r="H2732" i="16" s="1"/>
  <c r="K2720" i="16"/>
  <c r="H2720" i="16" s="1"/>
  <c r="K2708" i="16"/>
  <c r="H2708" i="16" s="1"/>
  <c r="K2696" i="16"/>
  <c r="H2696" i="16" s="1"/>
  <c r="K2684" i="16"/>
  <c r="H2684" i="16" s="1"/>
  <c r="K2672" i="16"/>
  <c r="H2672" i="16" s="1"/>
  <c r="K2660" i="16"/>
  <c r="H2660" i="16" s="1"/>
  <c r="K2648" i="16"/>
  <c r="H2648" i="16" s="1"/>
  <c r="K2636" i="16"/>
  <c r="H2636" i="16" s="1"/>
  <c r="K2624" i="16"/>
  <c r="H2624" i="16" s="1"/>
  <c r="K2612" i="16"/>
  <c r="H2612" i="16" s="1"/>
  <c r="K2600" i="16"/>
  <c r="H2600" i="16" s="1"/>
  <c r="K2588" i="16"/>
  <c r="H2588" i="16" s="1"/>
  <c r="K2576" i="16"/>
  <c r="H2576" i="16" s="1"/>
  <c r="K2564" i="16"/>
  <c r="H2564" i="16" s="1"/>
  <c r="K2552" i="16"/>
  <c r="H2552" i="16" s="1"/>
  <c r="K2540" i="16"/>
  <c r="H2540" i="16" s="1"/>
  <c r="K2528" i="16"/>
  <c r="H2528" i="16" s="1"/>
  <c r="K2516" i="16"/>
  <c r="H2516" i="16" s="1"/>
  <c r="K2504" i="16"/>
  <c r="H2504" i="16" s="1"/>
  <c r="K2492" i="16"/>
  <c r="H2492" i="16" s="1"/>
  <c r="K2480" i="16"/>
  <c r="H2480" i="16" s="1"/>
  <c r="K2468" i="16"/>
  <c r="H2468" i="16" s="1"/>
  <c r="K2456" i="16"/>
  <c r="H2456" i="16" s="1"/>
  <c r="K2444" i="16"/>
  <c r="H2444" i="16" s="1"/>
  <c r="K2432" i="16"/>
  <c r="H2432" i="16" s="1"/>
  <c r="K2420" i="16"/>
  <c r="H2420" i="16" s="1"/>
  <c r="K2408" i="16"/>
  <c r="H2408" i="16" s="1"/>
  <c r="K2396" i="16"/>
  <c r="H2396" i="16" s="1"/>
  <c r="K2384" i="16"/>
  <c r="H2384" i="16" s="1"/>
  <c r="K2372" i="16"/>
  <c r="H2372" i="16" s="1"/>
  <c r="K2360" i="16"/>
  <c r="H2360" i="16" s="1"/>
  <c r="K2348" i="16"/>
  <c r="H2348" i="16" s="1"/>
  <c r="K2336" i="16"/>
  <c r="H2336" i="16" s="1"/>
  <c r="K2324" i="16"/>
  <c r="H2324" i="16" s="1"/>
  <c r="K2312" i="16"/>
  <c r="H2312" i="16" s="1"/>
  <c r="K2300" i="16"/>
  <c r="H2300" i="16" s="1"/>
  <c r="K2288" i="16"/>
  <c r="H2288" i="16" s="1"/>
  <c r="K2276" i="16"/>
  <c r="H2276" i="16" s="1"/>
  <c r="K2264" i="16"/>
  <c r="H2264" i="16" s="1"/>
  <c r="K2252" i="16"/>
  <c r="H2252" i="16" s="1"/>
  <c r="K2240" i="16"/>
  <c r="H2240" i="16" s="1"/>
  <c r="K2228" i="16"/>
  <c r="H2228" i="16" s="1"/>
  <c r="K2216" i="16"/>
  <c r="H2216" i="16" s="1"/>
  <c r="K2204" i="16"/>
  <c r="H2204" i="16" s="1"/>
  <c r="K2192" i="16"/>
  <c r="H2192" i="16" s="1"/>
  <c r="K2180" i="16"/>
  <c r="H2180" i="16" s="1"/>
  <c r="K2168" i="16"/>
  <c r="H2168" i="16" s="1"/>
  <c r="K2156" i="16"/>
  <c r="H2156" i="16" s="1"/>
  <c r="K2144" i="16"/>
  <c r="H2144" i="16" s="1"/>
  <c r="K2132" i="16"/>
  <c r="H2132" i="16" s="1"/>
  <c r="K2120" i="16"/>
  <c r="H2120" i="16" s="1"/>
  <c r="K2108" i="16"/>
  <c r="H2108" i="16" s="1"/>
  <c r="K2096" i="16"/>
  <c r="H2096" i="16" s="1"/>
  <c r="K2084" i="16"/>
  <c r="H2084" i="16" s="1"/>
  <c r="K2072" i="16"/>
  <c r="H2072" i="16" s="1"/>
  <c r="K1675" i="16"/>
  <c r="H1675" i="16" s="1"/>
  <c r="K1663" i="16"/>
  <c r="H1663" i="16" s="1"/>
  <c r="K1651" i="16"/>
  <c r="H1651" i="16" s="1"/>
  <c r="K1639" i="16"/>
  <c r="H1639" i="16" s="1"/>
  <c r="K1627" i="16"/>
  <c r="H1627" i="16" s="1"/>
  <c r="K1615" i="16"/>
  <c r="H1615" i="16" s="1"/>
  <c r="K1603" i="16"/>
  <c r="H1603" i="16" s="1"/>
  <c r="K1591" i="16"/>
  <c r="H1591" i="16" s="1"/>
  <c r="K1579" i="16"/>
  <c r="H1579" i="16" s="1"/>
  <c r="K1567" i="16"/>
  <c r="H1567" i="16" s="1"/>
  <c r="K1555" i="16"/>
  <c r="H1555" i="16" s="1"/>
  <c r="K1543" i="16"/>
  <c r="H1543" i="16" s="1"/>
  <c r="K1531" i="16"/>
  <c r="H1531" i="16" s="1"/>
  <c r="K1519" i="16"/>
  <c r="H1519" i="16" s="1"/>
  <c r="K1507" i="16"/>
  <c r="H1507" i="16" s="1"/>
  <c r="K1495" i="16"/>
  <c r="H1495" i="16" s="1"/>
  <c r="K1483" i="16"/>
  <c r="H1483" i="16" s="1"/>
  <c r="K1471" i="16"/>
  <c r="H1471" i="16" s="1"/>
  <c r="K1459" i="16"/>
  <c r="H1459" i="16" s="1"/>
  <c r="K1447" i="16"/>
  <c r="H1447" i="16" s="1"/>
  <c r="K1435" i="16"/>
  <c r="H1435" i="16" s="1"/>
  <c r="K1423" i="16"/>
  <c r="H1423" i="16" s="1"/>
  <c r="K1411" i="16"/>
  <c r="H1411" i="16" s="1"/>
  <c r="K1399" i="16"/>
  <c r="H1399" i="16" s="1"/>
  <c r="K1387" i="16"/>
  <c r="H1387" i="16" s="1"/>
  <c r="K1375" i="16"/>
  <c r="H1375" i="16" s="1"/>
  <c r="K1363" i="16"/>
  <c r="H1363" i="16" s="1"/>
  <c r="K1351" i="16"/>
  <c r="H1351" i="16" s="1"/>
  <c r="K1339" i="16"/>
  <c r="H1339" i="16" s="1"/>
  <c r="K1327" i="16"/>
  <c r="H1327" i="16" s="1"/>
  <c r="K1315" i="16"/>
  <c r="H1315" i="16" s="1"/>
  <c r="K1303" i="16"/>
  <c r="H1303" i="16" s="1"/>
  <c r="K1291" i="16"/>
  <c r="H1291" i="16" s="1"/>
  <c r="K1279" i="16"/>
  <c r="H1279" i="16" s="1"/>
  <c r="K1267" i="16"/>
  <c r="H1267" i="16" s="1"/>
  <c r="K1255" i="16"/>
  <c r="H1255" i="16" s="1"/>
  <c r="K1243" i="16"/>
  <c r="H1243" i="16" s="1"/>
  <c r="K1231" i="16"/>
  <c r="H1231" i="16" s="1"/>
  <c r="K1219" i="16"/>
  <c r="H1219" i="16" s="1"/>
  <c r="K1207" i="16"/>
  <c r="H1207" i="16" s="1"/>
  <c r="K1195" i="16"/>
  <c r="H1195" i="16" s="1"/>
  <c r="K1183" i="16"/>
  <c r="H1183" i="16" s="1"/>
  <c r="K1171" i="16"/>
  <c r="H1171" i="16" s="1"/>
  <c r="K1159" i="16"/>
  <c r="H1159" i="16" s="1"/>
  <c r="K1147" i="16"/>
  <c r="H1147" i="16" s="1"/>
  <c r="K1135" i="16"/>
  <c r="H1135" i="16" s="1"/>
  <c r="K1123" i="16"/>
  <c r="H1123" i="16" s="1"/>
  <c r="K1111" i="16"/>
  <c r="H1111" i="16" s="1"/>
  <c r="K1099" i="16"/>
  <c r="H1099" i="16" s="1"/>
  <c r="K1087" i="16"/>
  <c r="H1087" i="16" s="1"/>
  <c r="K1075" i="16"/>
  <c r="H1075" i="16" s="1"/>
  <c r="K2034" i="16"/>
  <c r="H2034" i="16" s="1"/>
  <c r="K2022" i="16"/>
  <c r="H2022" i="16" s="1"/>
  <c r="K2010" i="16"/>
  <c r="H2010" i="16" s="1"/>
  <c r="K1998" i="16"/>
  <c r="H1998" i="16" s="1"/>
  <c r="K1986" i="16"/>
  <c r="H1986" i="16" s="1"/>
  <c r="K1974" i="16"/>
  <c r="H1974" i="16" s="1"/>
  <c r="K1962" i="16"/>
  <c r="H1962" i="16" s="1"/>
  <c r="K1950" i="16"/>
  <c r="H1950" i="16" s="1"/>
  <c r="K1938" i="16"/>
  <c r="H1938" i="16" s="1"/>
  <c r="K1926" i="16"/>
  <c r="H1926" i="16" s="1"/>
  <c r="K1914" i="16"/>
  <c r="H1914" i="16" s="1"/>
  <c r="K1902" i="16"/>
  <c r="H1902" i="16" s="1"/>
  <c r="K1890" i="16"/>
  <c r="H1890" i="16" s="1"/>
  <c r="K1878" i="16"/>
  <c r="H1878" i="16" s="1"/>
  <c r="K1866" i="16"/>
  <c r="H1866" i="16" s="1"/>
  <c r="K1854" i="16"/>
  <c r="H1854" i="16" s="1"/>
  <c r="K1842" i="16"/>
  <c r="H1842" i="16" s="1"/>
  <c r="K1830" i="16"/>
  <c r="H1830" i="16" s="1"/>
  <c r="K1818" i="16"/>
  <c r="H1818" i="16" s="1"/>
  <c r="K1806" i="16"/>
  <c r="H1806" i="16" s="1"/>
  <c r="K1794" i="16"/>
  <c r="H1794" i="16" s="1"/>
  <c r="K1782" i="16"/>
  <c r="H1782" i="16" s="1"/>
  <c r="K1770" i="16"/>
  <c r="H1770" i="16" s="1"/>
  <c r="K1758" i="16"/>
  <c r="H1758" i="16" s="1"/>
  <c r="K1746" i="16"/>
  <c r="H1746" i="16" s="1"/>
  <c r="K1734" i="16"/>
  <c r="H1734" i="16" s="1"/>
  <c r="K1722" i="16"/>
  <c r="H1722" i="16" s="1"/>
  <c r="K1710" i="16"/>
  <c r="H1710" i="16" s="1"/>
  <c r="K1698" i="16"/>
  <c r="H1698" i="16" s="1"/>
  <c r="K1686" i="16"/>
  <c r="H1686" i="16" s="1"/>
  <c r="K1674" i="16"/>
  <c r="H1674" i="16" s="1"/>
  <c r="K1662" i="16"/>
  <c r="H1662" i="16" s="1"/>
  <c r="K1650" i="16"/>
  <c r="H1650" i="16" s="1"/>
  <c r="K1638" i="16"/>
  <c r="H1638" i="16" s="1"/>
  <c r="K1626" i="16"/>
  <c r="H1626" i="16" s="1"/>
  <c r="K1614" i="16"/>
  <c r="H1614" i="16" s="1"/>
  <c r="K1602" i="16"/>
  <c r="H1602" i="16" s="1"/>
  <c r="K1590" i="16"/>
  <c r="H1590" i="16" s="1"/>
  <c r="K1578" i="16"/>
  <c r="H1578" i="16" s="1"/>
  <c r="K1566" i="16"/>
  <c r="H1566" i="16" s="1"/>
  <c r="K1554" i="16"/>
  <c r="H1554" i="16" s="1"/>
  <c r="K1542" i="16"/>
  <c r="H1542" i="16" s="1"/>
  <c r="K1530" i="16"/>
  <c r="H1530" i="16" s="1"/>
  <c r="K1518" i="16"/>
  <c r="H1518" i="16" s="1"/>
  <c r="K1506" i="16"/>
  <c r="H1506" i="16" s="1"/>
  <c r="K1494" i="16"/>
  <c r="H1494" i="16" s="1"/>
  <c r="K1482" i="16"/>
  <c r="H1482" i="16" s="1"/>
  <c r="K1470" i="16"/>
  <c r="H1470" i="16" s="1"/>
  <c r="K1458" i="16"/>
  <c r="H1458" i="16" s="1"/>
  <c r="K1446" i="16"/>
  <c r="H1446" i="16" s="1"/>
  <c r="K1434" i="16"/>
  <c r="H1434" i="16" s="1"/>
  <c r="K1422" i="16"/>
  <c r="H1422" i="16" s="1"/>
  <c r="K1410" i="16"/>
  <c r="H1410" i="16" s="1"/>
  <c r="K1398" i="16"/>
  <c r="H1398" i="16" s="1"/>
  <c r="K1386" i="16"/>
  <c r="H1386" i="16" s="1"/>
  <c r="K1374" i="16"/>
  <c r="H1374" i="16" s="1"/>
  <c r="K1362" i="16"/>
  <c r="H1362" i="16" s="1"/>
  <c r="K1350" i="16"/>
  <c r="H1350" i="16" s="1"/>
  <c r="K1338" i="16"/>
  <c r="H1338" i="16" s="1"/>
  <c r="K1326" i="16"/>
  <c r="H1326" i="16" s="1"/>
  <c r="K1314" i="16"/>
  <c r="H1314" i="16" s="1"/>
  <c r="K1302" i="16"/>
  <c r="H1302" i="16" s="1"/>
  <c r="K1290" i="16"/>
  <c r="H1290" i="16" s="1"/>
  <c r="K1278" i="16"/>
  <c r="H1278" i="16" s="1"/>
  <c r="K1266" i="16"/>
  <c r="H1266" i="16" s="1"/>
  <c r="K1254" i="16"/>
  <c r="H1254" i="16" s="1"/>
  <c r="K1242" i="16"/>
  <c r="H1242" i="16" s="1"/>
  <c r="K1230" i="16"/>
  <c r="H1230" i="16" s="1"/>
  <c r="K1218" i="16"/>
  <c r="H1218" i="16" s="1"/>
  <c r="K1206" i="16"/>
  <c r="H1206" i="16" s="1"/>
  <c r="K1194" i="16"/>
  <c r="H1194" i="16" s="1"/>
  <c r="K1182" i="16"/>
  <c r="H1182" i="16" s="1"/>
  <c r="K1170" i="16"/>
  <c r="H1170" i="16" s="1"/>
  <c r="K1158" i="16"/>
  <c r="H1158" i="16" s="1"/>
  <c r="K1146" i="16"/>
  <c r="H1146" i="16" s="1"/>
  <c r="K1134" i="16"/>
  <c r="H1134" i="16" s="1"/>
  <c r="K1122" i="16"/>
  <c r="H1122" i="16" s="1"/>
  <c r="K1110" i="16"/>
  <c r="H1110" i="16" s="1"/>
  <c r="K1098" i="16"/>
  <c r="H1098" i="16" s="1"/>
  <c r="K1086" i="16"/>
  <c r="H1086" i="16" s="1"/>
  <c r="K1074" i="16"/>
  <c r="H1074" i="16" s="1"/>
  <c r="K1062" i="16"/>
  <c r="H1062" i="16" s="1"/>
  <c r="K1050" i="16"/>
  <c r="H1050" i="16" s="1"/>
  <c r="K1038" i="16"/>
  <c r="H1038" i="16" s="1"/>
  <c r="K1913" i="16"/>
  <c r="H1913" i="16" s="1"/>
  <c r="K1901" i="16"/>
  <c r="H1901" i="16" s="1"/>
  <c r="K1889" i="16"/>
  <c r="H1889" i="16" s="1"/>
  <c r="K1877" i="16"/>
  <c r="H1877" i="16" s="1"/>
  <c r="K1865" i="16"/>
  <c r="H1865" i="16" s="1"/>
  <c r="K1853" i="16"/>
  <c r="H1853" i="16" s="1"/>
  <c r="K1841" i="16"/>
  <c r="H1841" i="16" s="1"/>
  <c r="K1829" i="16"/>
  <c r="H1829" i="16" s="1"/>
  <c r="K1817" i="16"/>
  <c r="H1817" i="16" s="1"/>
  <c r="K1805" i="16"/>
  <c r="H1805" i="16" s="1"/>
  <c r="K1793" i="16"/>
  <c r="H1793" i="16" s="1"/>
  <c r="K1781" i="16"/>
  <c r="H1781" i="16" s="1"/>
  <c r="K1769" i="16"/>
  <c r="H1769" i="16" s="1"/>
  <c r="K1757" i="16"/>
  <c r="H1757" i="16" s="1"/>
  <c r="K1745" i="16"/>
  <c r="H1745" i="16" s="1"/>
  <c r="K1733" i="16"/>
  <c r="H1733" i="16" s="1"/>
  <c r="K1721" i="16"/>
  <c r="H1721" i="16" s="1"/>
  <c r="K1709" i="16"/>
  <c r="H1709" i="16" s="1"/>
  <c r="K1697" i="16"/>
  <c r="H1697" i="16" s="1"/>
  <c r="K1685" i="16"/>
  <c r="H1685" i="16" s="1"/>
  <c r="K1673" i="16"/>
  <c r="H1673" i="16" s="1"/>
  <c r="K1661" i="16"/>
  <c r="H1661" i="16" s="1"/>
  <c r="K1649" i="16"/>
  <c r="H1649" i="16" s="1"/>
  <c r="K1637" i="16"/>
  <c r="H1637" i="16" s="1"/>
  <c r="K1625" i="16"/>
  <c r="H1625" i="16" s="1"/>
  <c r="K1613" i="16"/>
  <c r="H1613" i="16" s="1"/>
  <c r="K1601" i="16"/>
  <c r="H1601" i="16" s="1"/>
  <c r="K1589" i="16"/>
  <c r="H1589" i="16" s="1"/>
  <c r="K1577" i="16"/>
  <c r="H1577" i="16" s="1"/>
  <c r="K1565" i="16"/>
  <c r="H1565" i="16" s="1"/>
  <c r="K1553" i="16"/>
  <c r="H1553" i="16" s="1"/>
  <c r="K1541" i="16"/>
  <c r="H1541" i="16" s="1"/>
  <c r="K1529" i="16"/>
  <c r="H1529" i="16" s="1"/>
  <c r="K1517" i="16"/>
  <c r="H1517" i="16" s="1"/>
  <c r="K1505" i="16"/>
  <c r="H1505" i="16" s="1"/>
  <c r="K1493" i="16"/>
  <c r="H1493" i="16" s="1"/>
  <c r="K1481" i="16"/>
  <c r="H1481" i="16" s="1"/>
  <c r="K1469" i="16"/>
  <c r="H1469" i="16" s="1"/>
  <c r="K1457" i="16"/>
  <c r="H1457" i="16" s="1"/>
  <c r="K1445" i="16"/>
  <c r="H1445" i="16" s="1"/>
  <c r="K1433" i="16"/>
  <c r="H1433" i="16" s="1"/>
  <c r="K1421" i="16"/>
  <c r="H1421" i="16" s="1"/>
  <c r="K1409" i="16"/>
  <c r="H1409" i="16" s="1"/>
  <c r="K1397" i="16"/>
  <c r="H1397" i="16" s="1"/>
  <c r="K1385" i="16"/>
  <c r="H1385" i="16" s="1"/>
  <c r="K1373" i="16"/>
  <c r="H1373" i="16" s="1"/>
  <c r="K1361" i="16"/>
  <c r="H1361" i="16" s="1"/>
  <c r="K1349" i="16"/>
  <c r="H1349" i="16" s="1"/>
  <c r="K1337" i="16"/>
  <c r="H1337" i="16" s="1"/>
  <c r="K1325" i="16"/>
  <c r="H1325" i="16" s="1"/>
  <c r="K1313" i="16"/>
  <c r="H1313" i="16" s="1"/>
  <c r="K1301" i="16"/>
  <c r="H1301" i="16" s="1"/>
  <c r="K1289" i="16"/>
  <c r="H1289" i="16" s="1"/>
  <c r="K1277" i="16"/>
  <c r="H1277" i="16" s="1"/>
  <c r="K1265" i="16"/>
  <c r="H1265" i="16" s="1"/>
  <c r="K1253" i="16"/>
  <c r="H1253" i="16" s="1"/>
  <c r="K1241" i="16"/>
  <c r="H1241" i="16" s="1"/>
  <c r="K1229" i="16"/>
  <c r="H1229" i="16" s="1"/>
  <c r="K1217" i="16"/>
  <c r="H1217" i="16" s="1"/>
  <c r="K1205" i="16"/>
  <c r="H1205" i="16" s="1"/>
  <c r="K1193" i="16"/>
  <c r="H1193" i="16" s="1"/>
  <c r="K1181" i="16"/>
  <c r="H1181" i="16" s="1"/>
  <c r="K1169" i="16"/>
  <c r="H1169" i="16" s="1"/>
  <c r="K1157" i="16"/>
  <c r="H1157" i="16" s="1"/>
  <c r="K1145" i="16"/>
  <c r="H1145" i="16" s="1"/>
  <c r="K1133" i="16"/>
  <c r="H1133" i="16" s="1"/>
  <c r="K1121" i="16"/>
  <c r="H1121" i="16" s="1"/>
  <c r="K1109" i="16"/>
  <c r="H1109" i="16" s="1"/>
  <c r="K1097" i="16"/>
  <c r="H1097" i="16" s="1"/>
  <c r="K1085" i="16"/>
  <c r="H1085" i="16" s="1"/>
  <c r="K1073" i="16"/>
  <c r="H1073" i="16" s="1"/>
  <c r="K1061" i="16"/>
  <c r="H1061" i="16" s="1"/>
  <c r="K1049" i="16"/>
  <c r="H1049" i="16" s="1"/>
  <c r="K1037" i="16"/>
  <c r="H1037" i="16" s="1"/>
  <c r="K1025" i="16"/>
  <c r="H1025" i="16" s="1"/>
  <c r="K1013" i="16"/>
  <c r="H1013" i="16" s="1"/>
  <c r="K1996" i="16"/>
  <c r="H1996" i="16" s="1"/>
  <c r="K1984" i="16"/>
  <c r="H1984" i="16" s="1"/>
  <c r="K1972" i="16"/>
  <c r="H1972" i="16" s="1"/>
  <c r="K1960" i="16"/>
  <c r="H1960" i="16" s="1"/>
  <c r="K1948" i="16"/>
  <c r="H1948" i="16" s="1"/>
  <c r="K1936" i="16"/>
  <c r="H1936" i="16" s="1"/>
  <c r="K1924" i="16"/>
  <c r="H1924" i="16" s="1"/>
  <c r="K1912" i="16"/>
  <c r="H1912" i="16" s="1"/>
  <c r="K1900" i="16"/>
  <c r="H1900" i="16" s="1"/>
  <c r="K1888" i="16"/>
  <c r="H1888" i="16" s="1"/>
  <c r="K1876" i="16"/>
  <c r="H1876" i="16" s="1"/>
  <c r="K1864" i="16"/>
  <c r="H1864" i="16" s="1"/>
  <c r="K1852" i="16"/>
  <c r="H1852" i="16" s="1"/>
  <c r="K1840" i="16"/>
  <c r="H1840" i="16" s="1"/>
  <c r="K1828" i="16"/>
  <c r="H1828" i="16" s="1"/>
  <c r="K1816" i="16"/>
  <c r="H1816" i="16" s="1"/>
  <c r="K1804" i="16"/>
  <c r="H1804" i="16" s="1"/>
  <c r="K1792" i="16"/>
  <c r="H1792" i="16" s="1"/>
  <c r="K1780" i="16"/>
  <c r="H1780" i="16" s="1"/>
  <c r="K1768" i="16"/>
  <c r="H1768" i="16" s="1"/>
  <c r="K1756" i="16"/>
  <c r="H1756" i="16" s="1"/>
  <c r="K1744" i="16"/>
  <c r="H1744" i="16" s="1"/>
  <c r="K1732" i="16"/>
  <c r="H1732" i="16" s="1"/>
  <c r="K1720" i="16"/>
  <c r="H1720" i="16" s="1"/>
  <c r="K1708" i="16"/>
  <c r="H1708" i="16" s="1"/>
  <c r="K1696" i="16"/>
  <c r="H1696" i="16" s="1"/>
  <c r="K1684" i="16"/>
  <c r="H1684" i="16" s="1"/>
  <c r="K1672" i="16"/>
  <c r="H1672" i="16" s="1"/>
  <c r="K1660" i="16"/>
  <c r="H1660" i="16" s="1"/>
  <c r="K1648" i="16"/>
  <c r="H1648" i="16" s="1"/>
  <c r="K1636" i="16"/>
  <c r="H1636" i="16" s="1"/>
  <c r="K1624" i="16"/>
  <c r="H1624" i="16" s="1"/>
  <c r="K1612" i="16"/>
  <c r="H1612" i="16" s="1"/>
  <c r="K1600" i="16"/>
  <c r="H1600" i="16" s="1"/>
  <c r="K1588" i="16"/>
  <c r="H1588" i="16" s="1"/>
  <c r="K1576" i="16"/>
  <c r="H1576" i="16" s="1"/>
  <c r="K1564" i="16"/>
  <c r="H1564" i="16" s="1"/>
  <c r="K1552" i="16"/>
  <c r="H1552" i="16" s="1"/>
  <c r="K1540" i="16"/>
  <c r="H1540" i="16" s="1"/>
  <c r="K1528" i="16"/>
  <c r="H1528" i="16" s="1"/>
  <c r="K1516" i="16"/>
  <c r="H1516" i="16" s="1"/>
  <c r="K1504" i="16"/>
  <c r="H1504" i="16" s="1"/>
  <c r="K1492" i="16"/>
  <c r="H1492" i="16" s="1"/>
  <c r="K1480" i="16"/>
  <c r="H1480" i="16" s="1"/>
  <c r="K1468" i="16"/>
  <c r="H1468" i="16" s="1"/>
  <c r="K1456" i="16"/>
  <c r="H1456" i="16" s="1"/>
  <c r="K1444" i="16"/>
  <c r="H1444" i="16" s="1"/>
  <c r="K1432" i="16"/>
  <c r="H1432" i="16" s="1"/>
  <c r="K1420" i="16"/>
  <c r="H1420" i="16" s="1"/>
  <c r="K1408" i="16"/>
  <c r="H1408" i="16" s="1"/>
  <c r="K1396" i="16"/>
  <c r="H1396" i="16" s="1"/>
  <c r="K1384" i="16"/>
  <c r="H1384" i="16" s="1"/>
  <c r="K1372" i="16"/>
  <c r="H1372" i="16" s="1"/>
  <c r="K1360" i="16"/>
  <c r="H1360" i="16" s="1"/>
  <c r="K1348" i="16"/>
  <c r="H1348" i="16" s="1"/>
  <c r="K1336" i="16"/>
  <c r="H1336" i="16" s="1"/>
  <c r="K1324" i="16"/>
  <c r="H1324" i="16" s="1"/>
  <c r="K1312" i="16"/>
  <c r="H1312" i="16" s="1"/>
  <c r="K1300" i="16"/>
  <c r="H1300" i="16" s="1"/>
  <c r="K1288" i="16"/>
  <c r="H1288" i="16" s="1"/>
  <c r="K1276" i="16"/>
  <c r="H1276" i="16" s="1"/>
  <c r="K1264" i="16"/>
  <c r="H1264" i="16" s="1"/>
  <c r="K1252" i="16"/>
  <c r="H1252" i="16" s="1"/>
  <c r="K1240" i="16"/>
  <c r="H1240" i="16" s="1"/>
  <c r="K1228" i="16"/>
  <c r="H1228" i="16" s="1"/>
  <c r="K1216" i="16"/>
  <c r="H1216" i="16" s="1"/>
  <c r="K1204" i="16"/>
  <c r="H1204" i="16" s="1"/>
  <c r="K1192" i="16"/>
  <c r="H1192" i="16" s="1"/>
  <c r="K1180" i="16"/>
  <c r="H1180" i="16" s="1"/>
  <c r="K1168" i="16"/>
  <c r="H1168" i="16" s="1"/>
  <c r="K1156" i="16"/>
  <c r="H1156" i="16" s="1"/>
  <c r="K1144" i="16"/>
  <c r="H1144" i="16" s="1"/>
  <c r="K1132" i="16"/>
  <c r="H1132" i="16" s="1"/>
  <c r="K1120" i="16"/>
  <c r="H1120" i="16" s="1"/>
  <c r="K1108" i="16"/>
  <c r="H1108" i="16" s="1"/>
  <c r="K1096" i="16"/>
  <c r="H1096" i="16" s="1"/>
  <c r="K1084" i="16"/>
  <c r="H1084" i="16" s="1"/>
  <c r="K1072" i="16"/>
  <c r="H1072" i="16" s="1"/>
  <c r="K1060" i="16"/>
  <c r="H1060" i="16" s="1"/>
  <c r="K1048" i="16"/>
  <c r="H1048" i="16" s="1"/>
  <c r="K1036" i="16"/>
  <c r="H1036" i="16" s="1"/>
  <c r="K1024" i="16"/>
  <c r="H1024" i="16" s="1"/>
  <c r="K1012" i="16"/>
  <c r="H1012" i="16" s="1"/>
  <c r="K1000" i="16"/>
  <c r="H1000" i="16" s="1"/>
  <c r="K1995" i="16"/>
  <c r="H1995" i="16" s="1"/>
  <c r="K1983" i="16"/>
  <c r="H1983" i="16" s="1"/>
  <c r="K1971" i="16"/>
  <c r="H1971" i="16" s="1"/>
  <c r="K1959" i="16"/>
  <c r="H1959" i="16" s="1"/>
  <c r="K1947" i="16"/>
  <c r="H1947" i="16" s="1"/>
  <c r="K1935" i="16"/>
  <c r="H1935" i="16" s="1"/>
  <c r="K1923" i="16"/>
  <c r="H1923" i="16" s="1"/>
  <c r="K1911" i="16"/>
  <c r="H1911" i="16" s="1"/>
  <c r="K1899" i="16"/>
  <c r="H1899" i="16" s="1"/>
  <c r="K1887" i="16"/>
  <c r="H1887" i="16" s="1"/>
  <c r="K1875" i="16"/>
  <c r="H1875" i="16" s="1"/>
  <c r="K1863" i="16"/>
  <c r="H1863" i="16" s="1"/>
  <c r="K1851" i="16"/>
  <c r="H1851" i="16" s="1"/>
  <c r="K1839" i="16"/>
  <c r="H1839" i="16" s="1"/>
  <c r="K1827" i="16"/>
  <c r="H1827" i="16" s="1"/>
  <c r="K1815" i="16"/>
  <c r="H1815" i="16" s="1"/>
  <c r="K1803" i="16"/>
  <c r="H1803" i="16" s="1"/>
  <c r="K1791" i="16"/>
  <c r="H1791" i="16" s="1"/>
  <c r="K1779" i="16"/>
  <c r="H1779" i="16" s="1"/>
  <c r="K1767" i="16"/>
  <c r="H1767" i="16" s="1"/>
  <c r="K1755" i="16"/>
  <c r="H1755" i="16" s="1"/>
  <c r="K1743" i="16"/>
  <c r="H1743" i="16" s="1"/>
  <c r="K1731" i="16"/>
  <c r="H1731" i="16" s="1"/>
  <c r="K1719" i="16"/>
  <c r="H1719" i="16" s="1"/>
  <c r="K1707" i="16"/>
  <c r="H1707" i="16" s="1"/>
  <c r="K1695" i="16"/>
  <c r="H1695" i="16" s="1"/>
  <c r="K1683" i="16"/>
  <c r="H1683" i="16" s="1"/>
  <c r="K1671" i="16"/>
  <c r="H1671" i="16" s="1"/>
  <c r="K1659" i="16"/>
  <c r="H1659" i="16" s="1"/>
  <c r="K1647" i="16"/>
  <c r="H1647" i="16" s="1"/>
  <c r="K1635" i="16"/>
  <c r="H1635" i="16" s="1"/>
  <c r="K1623" i="16"/>
  <c r="H1623" i="16" s="1"/>
  <c r="K1611" i="16"/>
  <c r="H1611" i="16" s="1"/>
  <c r="K1599" i="16"/>
  <c r="H1599" i="16" s="1"/>
  <c r="K1587" i="16"/>
  <c r="H1587" i="16" s="1"/>
  <c r="K1575" i="16"/>
  <c r="H1575" i="16" s="1"/>
  <c r="K1563" i="16"/>
  <c r="H1563" i="16" s="1"/>
  <c r="K1551" i="16"/>
  <c r="H1551" i="16" s="1"/>
  <c r="K1539" i="16"/>
  <c r="H1539" i="16" s="1"/>
  <c r="K1527" i="16"/>
  <c r="H1527" i="16" s="1"/>
  <c r="K1515" i="16"/>
  <c r="H1515" i="16" s="1"/>
  <c r="K1503" i="16"/>
  <c r="H1503" i="16" s="1"/>
  <c r="K1491" i="16"/>
  <c r="H1491" i="16" s="1"/>
  <c r="K1479" i="16"/>
  <c r="H1479" i="16" s="1"/>
  <c r="K1467" i="16"/>
  <c r="H1467" i="16" s="1"/>
  <c r="K1455" i="16"/>
  <c r="H1455" i="16" s="1"/>
  <c r="K1443" i="16"/>
  <c r="H1443" i="16" s="1"/>
  <c r="K1431" i="16"/>
  <c r="H1431" i="16" s="1"/>
  <c r="K1419" i="16"/>
  <c r="H1419" i="16" s="1"/>
  <c r="K1407" i="16"/>
  <c r="H1407" i="16" s="1"/>
  <c r="K1395" i="16"/>
  <c r="H1395" i="16" s="1"/>
  <c r="K1383" i="16"/>
  <c r="H1383" i="16" s="1"/>
  <c r="K1371" i="16"/>
  <c r="H1371" i="16" s="1"/>
  <c r="K1359" i="16"/>
  <c r="H1359" i="16" s="1"/>
  <c r="K1347" i="16"/>
  <c r="H1347" i="16" s="1"/>
  <c r="K1335" i="16"/>
  <c r="H1335" i="16" s="1"/>
  <c r="K1323" i="16"/>
  <c r="H1323" i="16" s="1"/>
  <c r="K1311" i="16"/>
  <c r="H1311" i="16" s="1"/>
  <c r="K1299" i="16"/>
  <c r="H1299" i="16" s="1"/>
  <c r="K1287" i="16"/>
  <c r="H1287" i="16" s="1"/>
  <c r="K1275" i="16"/>
  <c r="H1275" i="16" s="1"/>
  <c r="K1263" i="16"/>
  <c r="H1263" i="16" s="1"/>
  <c r="K1251" i="16"/>
  <c r="H1251" i="16" s="1"/>
  <c r="K1239" i="16"/>
  <c r="H1239" i="16" s="1"/>
  <c r="K1227" i="16"/>
  <c r="H1227" i="16" s="1"/>
  <c r="K1215" i="16"/>
  <c r="H1215" i="16" s="1"/>
  <c r="K1203" i="16"/>
  <c r="H1203" i="16" s="1"/>
  <c r="K1191" i="16"/>
  <c r="H1191" i="16" s="1"/>
  <c r="K1179" i="16"/>
  <c r="H1179" i="16" s="1"/>
  <c r="K1167" i="16"/>
  <c r="H1167" i="16" s="1"/>
  <c r="K1155" i="16"/>
  <c r="H1155" i="16" s="1"/>
  <c r="K1143" i="16"/>
  <c r="H1143" i="16" s="1"/>
  <c r="K1131" i="16"/>
  <c r="H1131" i="16" s="1"/>
  <c r="K1119" i="16"/>
  <c r="H1119" i="16" s="1"/>
  <c r="K1107" i="16"/>
  <c r="H1107" i="16" s="1"/>
  <c r="K1095" i="16"/>
  <c r="H1095" i="16" s="1"/>
  <c r="K1083" i="16"/>
  <c r="H1083" i="16" s="1"/>
  <c r="K1071" i="16"/>
  <c r="H1071" i="16" s="1"/>
  <c r="K1059" i="16"/>
  <c r="H1059" i="16" s="1"/>
  <c r="K1047" i="16"/>
  <c r="H1047" i="16" s="1"/>
  <c r="K1035" i="16"/>
  <c r="H1035" i="16" s="1"/>
  <c r="K1023" i="16"/>
  <c r="H1023" i="16" s="1"/>
  <c r="K1011" i="16"/>
  <c r="H1011" i="16" s="1"/>
  <c r="K999" i="16"/>
  <c r="H999" i="16" s="1"/>
  <c r="K1718" i="16"/>
  <c r="H1718" i="16" s="1"/>
  <c r="K1706" i="16"/>
  <c r="H1706" i="16" s="1"/>
  <c r="K1694" i="16"/>
  <c r="H1694" i="16" s="1"/>
  <c r="K1682" i="16"/>
  <c r="H1682" i="16" s="1"/>
  <c r="K1670" i="16"/>
  <c r="H1670" i="16" s="1"/>
  <c r="K1658" i="16"/>
  <c r="H1658" i="16" s="1"/>
  <c r="K1646" i="16"/>
  <c r="H1646" i="16" s="1"/>
  <c r="K1634" i="16"/>
  <c r="H1634" i="16" s="1"/>
  <c r="K1622" i="16"/>
  <c r="H1622" i="16" s="1"/>
  <c r="K1610" i="16"/>
  <c r="H1610" i="16" s="1"/>
  <c r="K1598" i="16"/>
  <c r="H1598" i="16" s="1"/>
  <c r="K1586" i="16"/>
  <c r="H1586" i="16" s="1"/>
  <c r="K1574" i="16"/>
  <c r="H1574" i="16" s="1"/>
  <c r="K1562" i="16"/>
  <c r="H1562" i="16" s="1"/>
  <c r="K1550" i="16"/>
  <c r="H1550" i="16" s="1"/>
  <c r="K1538" i="16"/>
  <c r="H1538" i="16" s="1"/>
  <c r="K1526" i="16"/>
  <c r="H1526" i="16" s="1"/>
  <c r="K1514" i="16"/>
  <c r="H1514" i="16" s="1"/>
  <c r="K1502" i="16"/>
  <c r="H1502" i="16" s="1"/>
  <c r="K1490" i="16"/>
  <c r="H1490" i="16" s="1"/>
  <c r="K1478" i="16"/>
  <c r="H1478" i="16" s="1"/>
  <c r="K1466" i="16"/>
  <c r="H1466" i="16" s="1"/>
  <c r="K1454" i="16"/>
  <c r="H1454" i="16" s="1"/>
  <c r="K1442" i="16"/>
  <c r="H1442" i="16" s="1"/>
  <c r="K1430" i="16"/>
  <c r="H1430" i="16" s="1"/>
  <c r="K1418" i="16"/>
  <c r="H1418" i="16" s="1"/>
  <c r="K1406" i="16"/>
  <c r="H1406" i="16" s="1"/>
  <c r="K1394" i="16"/>
  <c r="H1394" i="16" s="1"/>
  <c r="K1382" i="16"/>
  <c r="H1382" i="16" s="1"/>
  <c r="K1370" i="16"/>
  <c r="H1370" i="16" s="1"/>
  <c r="K1358" i="16"/>
  <c r="H1358" i="16" s="1"/>
  <c r="K1346" i="16"/>
  <c r="H1346" i="16" s="1"/>
  <c r="K1334" i="16"/>
  <c r="H1334" i="16" s="1"/>
  <c r="K1322" i="16"/>
  <c r="H1322" i="16" s="1"/>
  <c r="K1310" i="16"/>
  <c r="H1310" i="16" s="1"/>
  <c r="K1298" i="16"/>
  <c r="H1298" i="16" s="1"/>
  <c r="K1286" i="16"/>
  <c r="H1286" i="16" s="1"/>
  <c r="K1274" i="16"/>
  <c r="H1274" i="16" s="1"/>
  <c r="K1262" i="16"/>
  <c r="H1262" i="16" s="1"/>
  <c r="K1250" i="16"/>
  <c r="H1250" i="16" s="1"/>
  <c r="K1238" i="16"/>
  <c r="H1238" i="16" s="1"/>
  <c r="K1226" i="16"/>
  <c r="H1226" i="16" s="1"/>
  <c r="K1214" i="16"/>
  <c r="H1214" i="16" s="1"/>
  <c r="K1202" i="16"/>
  <c r="H1202" i="16" s="1"/>
  <c r="K1190" i="16"/>
  <c r="H1190" i="16" s="1"/>
  <c r="K1178" i="16"/>
  <c r="H1178" i="16" s="1"/>
  <c r="K1166" i="16"/>
  <c r="H1166" i="16" s="1"/>
  <c r="K1154" i="16"/>
  <c r="H1154" i="16" s="1"/>
  <c r="K1142" i="16"/>
  <c r="H1142" i="16" s="1"/>
  <c r="K1130" i="16"/>
  <c r="H1130" i="16" s="1"/>
  <c r="K1118" i="16"/>
  <c r="H1118" i="16" s="1"/>
  <c r="K1106" i="16"/>
  <c r="H1106" i="16" s="1"/>
  <c r="K1094" i="16"/>
  <c r="H1094" i="16" s="1"/>
  <c r="K1082" i="16"/>
  <c r="H1082" i="16" s="1"/>
  <c r="K1070" i="16"/>
  <c r="H1070" i="16" s="1"/>
  <c r="K1058" i="16"/>
  <c r="H1058" i="16" s="1"/>
  <c r="K637" i="16"/>
  <c r="H637" i="16" s="1"/>
  <c r="K625" i="16"/>
  <c r="H625" i="16" s="1"/>
  <c r="K613" i="16"/>
  <c r="H613" i="16" s="1"/>
  <c r="K601" i="16"/>
  <c r="H601" i="16" s="1"/>
  <c r="K589" i="16"/>
  <c r="H589" i="16" s="1"/>
  <c r="K577" i="16"/>
  <c r="H577" i="16" s="1"/>
  <c r="K565" i="16"/>
  <c r="H565" i="16" s="1"/>
  <c r="K553" i="16"/>
  <c r="H553" i="16" s="1"/>
  <c r="K541" i="16"/>
  <c r="H541" i="16" s="1"/>
  <c r="K529" i="16"/>
  <c r="H529" i="16" s="1"/>
  <c r="K517" i="16"/>
  <c r="H517" i="16" s="1"/>
  <c r="K505" i="16"/>
  <c r="H505" i="16" s="1"/>
  <c r="K493" i="16"/>
  <c r="H493" i="16" s="1"/>
  <c r="K481" i="16"/>
  <c r="H481" i="16" s="1"/>
  <c r="K469" i="16"/>
  <c r="H469" i="16" s="1"/>
  <c r="K457" i="16"/>
  <c r="H457" i="16" s="1"/>
  <c r="K445" i="16"/>
  <c r="H445" i="16" s="1"/>
  <c r="K433" i="16"/>
  <c r="H433" i="16" s="1"/>
  <c r="K421" i="16"/>
  <c r="H421" i="16" s="1"/>
  <c r="K409" i="16"/>
  <c r="H409" i="16" s="1"/>
  <c r="K528" i="16"/>
  <c r="H528" i="16" s="1"/>
  <c r="K516" i="16"/>
  <c r="H516" i="16" s="1"/>
  <c r="K504" i="16"/>
  <c r="H504" i="16" s="1"/>
  <c r="K492" i="16"/>
  <c r="H492" i="16" s="1"/>
  <c r="K480" i="16"/>
  <c r="H480" i="16" s="1"/>
  <c r="K468" i="16"/>
  <c r="H468" i="16" s="1"/>
  <c r="K456" i="16"/>
  <c r="H456" i="16" s="1"/>
  <c r="K444" i="16"/>
  <c r="H444" i="16" s="1"/>
  <c r="K432" i="16"/>
  <c r="H432" i="16" s="1"/>
  <c r="K420" i="16"/>
  <c r="H420" i="16" s="1"/>
  <c r="K408" i="16"/>
  <c r="H408" i="16" s="1"/>
  <c r="K396" i="16"/>
  <c r="H396" i="16" s="1"/>
  <c r="K384" i="16"/>
  <c r="H384" i="16" s="1"/>
  <c r="K372" i="16"/>
  <c r="H372" i="16" s="1"/>
  <c r="K360" i="16"/>
  <c r="H360" i="16" s="1"/>
  <c r="K348" i="16"/>
  <c r="H348" i="16" s="1"/>
  <c r="K2051" i="16"/>
  <c r="H2051" i="16" s="1"/>
  <c r="K2039" i="16"/>
  <c r="H2039" i="16" s="1"/>
  <c r="K2027" i="16"/>
  <c r="H2027" i="16" s="1"/>
  <c r="K2015" i="16"/>
  <c r="H2015" i="16" s="1"/>
  <c r="K2003" i="16"/>
  <c r="H2003" i="16" s="1"/>
  <c r="K1991" i="16"/>
  <c r="H1991" i="16" s="1"/>
  <c r="K1979" i="16"/>
  <c r="H1979" i="16" s="1"/>
  <c r="K1967" i="16"/>
  <c r="H1967" i="16" s="1"/>
  <c r="K1955" i="16"/>
  <c r="H1955" i="16" s="1"/>
  <c r="K1943" i="16"/>
  <c r="H1943" i="16" s="1"/>
  <c r="K1931" i="16"/>
  <c r="H1931" i="16" s="1"/>
  <c r="K1919" i="16"/>
  <c r="H1919" i="16" s="1"/>
  <c r="K1907" i="16"/>
  <c r="H1907" i="16" s="1"/>
  <c r="K1895" i="16"/>
  <c r="H1895" i="16" s="1"/>
  <c r="K1883" i="16"/>
  <c r="H1883" i="16" s="1"/>
  <c r="K1871" i="16"/>
  <c r="H1871" i="16" s="1"/>
  <c r="K1859" i="16"/>
  <c r="H1859" i="16" s="1"/>
  <c r="K1847" i="16"/>
  <c r="H1847" i="16" s="1"/>
  <c r="K1835" i="16"/>
  <c r="H1835" i="16" s="1"/>
  <c r="K1823" i="16"/>
  <c r="H1823" i="16" s="1"/>
  <c r="K1811" i="16"/>
  <c r="H1811" i="16" s="1"/>
  <c r="K1799" i="16"/>
  <c r="H1799" i="16" s="1"/>
  <c r="K1787" i="16"/>
  <c r="H1787" i="16" s="1"/>
  <c r="K1775" i="16"/>
  <c r="H1775" i="16" s="1"/>
  <c r="K1763" i="16"/>
  <c r="H1763" i="16" s="1"/>
  <c r="K1751" i="16"/>
  <c r="H1751" i="16" s="1"/>
  <c r="K1739" i="16"/>
  <c r="H1739" i="16" s="1"/>
  <c r="K1727" i="16"/>
  <c r="H1727" i="16" s="1"/>
  <c r="K1715" i="16"/>
  <c r="H1715" i="16" s="1"/>
  <c r="K1703" i="16"/>
  <c r="H1703" i="16" s="1"/>
  <c r="K1691" i="16"/>
  <c r="H1691" i="16" s="1"/>
  <c r="K1679" i="16"/>
  <c r="H1679" i="16" s="1"/>
  <c r="K1667" i="16"/>
  <c r="H1667" i="16" s="1"/>
  <c r="K1655" i="16"/>
  <c r="H1655" i="16" s="1"/>
  <c r="K1643" i="16"/>
  <c r="H1643" i="16" s="1"/>
  <c r="K1631" i="16"/>
  <c r="H1631" i="16" s="1"/>
  <c r="K1619" i="16"/>
  <c r="H1619" i="16" s="1"/>
  <c r="K1607" i="16"/>
  <c r="H1607" i="16" s="1"/>
  <c r="K1595" i="16"/>
  <c r="H1595" i="16" s="1"/>
  <c r="K1583" i="16"/>
  <c r="H1583" i="16" s="1"/>
  <c r="K1571" i="16"/>
  <c r="H1571" i="16" s="1"/>
  <c r="K1559" i="16"/>
  <c r="H1559" i="16" s="1"/>
  <c r="K1547" i="16"/>
  <c r="H1547" i="16" s="1"/>
  <c r="K1535" i="16"/>
  <c r="H1535" i="16" s="1"/>
  <c r="K1523" i="16"/>
  <c r="H1523" i="16" s="1"/>
  <c r="K1511" i="16"/>
  <c r="H1511" i="16" s="1"/>
  <c r="K1499" i="16"/>
  <c r="H1499" i="16" s="1"/>
  <c r="K1487" i="16"/>
  <c r="H1487" i="16" s="1"/>
  <c r="K1475" i="16"/>
  <c r="H1475" i="16" s="1"/>
  <c r="K1463" i="16"/>
  <c r="H1463" i="16" s="1"/>
  <c r="K1451" i="16"/>
  <c r="H1451" i="16" s="1"/>
  <c r="K1439" i="16"/>
  <c r="H1439" i="16" s="1"/>
  <c r="K1427" i="16"/>
  <c r="H1427" i="16" s="1"/>
  <c r="K1415" i="16"/>
  <c r="H1415" i="16" s="1"/>
  <c r="K1403" i="16"/>
  <c r="H1403" i="16" s="1"/>
  <c r="K1391" i="16"/>
  <c r="H1391" i="16" s="1"/>
  <c r="K1379" i="16"/>
  <c r="H1379" i="16" s="1"/>
  <c r="K1367" i="16"/>
  <c r="H1367" i="16" s="1"/>
  <c r="K1355" i="16"/>
  <c r="H1355" i="16" s="1"/>
  <c r="K1343" i="16"/>
  <c r="H1343" i="16" s="1"/>
  <c r="K1331" i="16"/>
  <c r="H1331" i="16" s="1"/>
  <c r="K1319" i="16"/>
  <c r="H1319" i="16" s="1"/>
  <c r="K1307" i="16"/>
  <c r="H1307" i="16" s="1"/>
  <c r="K1295" i="16"/>
  <c r="H1295" i="16" s="1"/>
  <c r="K1283" i="16"/>
  <c r="H1283" i="16" s="1"/>
  <c r="K1271" i="16"/>
  <c r="H1271" i="16" s="1"/>
  <c r="K1259" i="16"/>
  <c r="H1259" i="16" s="1"/>
  <c r="K1247" i="16"/>
  <c r="H1247" i="16" s="1"/>
  <c r="K1235" i="16"/>
  <c r="H1235" i="16" s="1"/>
  <c r="K1223" i="16"/>
  <c r="H1223" i="16" s="1"/>
  <c r="K1211" i="16"/>
  <c r="H1211" i="16" s="1"/>
  <c r="K1199" i="16"/>
  <c r="H1199" i="16" s="1"/>
  <c r="K1187" i="16"/>
  <c r="H1187" i="16" s="1"/>
  <c r="K1175" i="16"/>
  <c r="H1175" i="16" s="1"/>
  <c r="K1163" i="16"/>
  <c r="H1163" i="16" s="1"/>
  <c r="K1151" i="16"/>
  <c r="H1151" i="16" s="1"/>
  <c r="K1139" i="16"/>
  <c r="H1139" i="16" s="1"/>
  <c r="K1127" i="16"/>
  <c r="H1127" i="16" s="1"/>
  <c r="K1115" i="16"/>
  <c r="H1115" i="16" s="1"/>
  <c r="K1103" i="16"/>
  <c r="H1103" i="16" s="1"/>
  <c r="K1091" i="16"/>
  <c r="H1091" i="16" s="1"/>
  <c r="K1079" i="16"/>
  <c r="H1079" i="16" s="1"/>
  <c r="K1067" i="16"/>
  <c r="H1067" i="16" s="1"/>
  <c r="K1055" i="16"/>
  <c r="H1055" i="16" s="1"/>
  <c r="K1043" i="16"/>
  <c r="H1043" i="16" s="1"/>
  <c r="K1918" i="16"/>
  <c r="H1918" i="16" s="1"/>
  <c r="K1906" i="16"/>
  <c r="H1906" i="16" s="1"/>
  <c r="K1894" i="16"/>
  <c r="H1894" i="16" s="1"/>
  <c r="K1882" i="16"/>
  <c r="H1882" i="16" s="1"/>
  <c r="K1870" i="16"/>
  <c r="H1870" i="16" s="1"/>
  <c r="K1858" i="16"/>
  <c r="H1858" i="16" s="1"/>
  <c r="K1846" i="16"/>
  <c r="H1846" i="16" s="1"/>
  <c r="K1834" i="16"/>
  <c r="H1834" i="16" s="1"/>
  <c r="K1822" i="16"/>
  <c r="H1822" i="16" s="1"/>
  <c r="K1810" i="16"/>
  <c r="H1810" i="16" s="1"/>
  <c r="K1798" i="16"/>
  <c r="H1798" i="16" s="1"/>
  <c r="K1786" i="16"/>
  <c r="H1786" i="16" s="1"/>
  <c r="K1774" i="16"/>
  <c r="H1774" i="16" s="1"/>
  <c r="K1762" i="16"/>
  <c r="H1762" i="16" s="1"/>
  <c r="K1750" i="16"/>
  <c r="H1750" i="16" s="1"/>
  <c r="K1738" i="16"/>
  <c r="H1738" i="16" s="1"/>
  <c r="K1726" i="16"/>
  <c r="H1726" i="16" s="1"/>
  <c r="K1714" i="16"/>
  <c r="H1714" i="16" s="1"/>
  <c r="K1702" i="16"/>
  <c r="H1702" i="16" s="1"/>
  <c r="K1690" i="16"/>
  <c r="H1690" i="16" s="1"/>
  <c r="K1678" i="16"/>
  <c r="H1678" i="16" s="1"/>
  <c r="K1666" i="16"/>
  <c r="H1666" i="16" s="1"/>
  <c r="K1654" i="16"/>
  <c r="H1654" i="16" s="1"/>
  <c r="K1642" i="16"/>
  <c r="H1642" i="16" s="1"/>
  <c r="K1630" i="16"/>
  <c r="H1630" i="16" s="1"/>
  <c r="K1618" i="16"/>
  <c r="H1618" i="16" s="1"/>
  <c r="K1606" i="16"/>
  <c r="H1606" i="16" s="1"/>
  <c r="K1594" i="16"/>
  <c r="H1594" i="16" s="1"/>
  <c r="K1582" i="16"/>
  <c r="H1582" i="16" s="1"/>
  <c r="K1570" i="16"/>
  <c r="H1570" i="16" s="1"/>
  <c r="K1558" i="16"/>
  <c r="H1558" i="16" s="1"/>
  <c r="K1546" i="16"/>
  <c r="H1546" i="16" s="1"/>
  <c r="K1534" i="16"/>
  <c r="H1534" i="16" s="1"/>
  <c r="K1522" i="16"/>
  <c r="H1522" i="16" s="1"/>
  <c r="K1510" i="16"/>
  <c r="H1510" i="16" s="1"/>
  <c r="K1498" i="16"/>
  <c r="H1498" i="16" s="1"/>
  <c r="K1486" i="16"/>
  <c r="H1486" i="16" s="1"/>
  <c r="K1474" i="16"/>
  <c r="H1474" i="16" s="1"/>
  <c r="K1462" i="16"/>
  <c r="H1462" i="16" s="1"/>
  <c r="K1450" i="16"/>
  <c r="H1450" i="16" s="1"/>
  <c r="K1438" i="16"/>
  <c r="H1438" i="16" s="1"/>
  <c r="K1426" i="16"/>
  <c r="H1426" i="16" s="1"/>
  <c r="K1414" i="16"/>
  <c r="H1414" i="16" s="1"/>
  <c r="K1402" i="16"/>
  <c r="H1402" i="16" s="1"/>
  <c r="K1390" i="16"/>
  <c r="H1390" i="16" s="1"/>
  <c r="K1378" i="16"/>
  <c r="H1378" i="16" s="1"/>
  <c r="K1366" i="16"/>
  <c r="H1366" i="16" s="1"/>
  <c r="K1354" i="16"/>
  <c r="H1354" i="16" s="1"/>
  <c r="K1342" i="16"/>
  <c r="H1342" i="16" s="1"/>
  <c r="K1330" i="16"/>
  <c r="H1330" i="16" s="1"/>
  <c r="K1318" i="16"/>
  <c r="H1318" i="16" s="1"/>
  <c r="K1306" i="16"/>
  <c r="H1306" i="16" s="1"/>
  <c r="K1294" i="16"/>
  <c r="H1294" i="16" s="1"/>
  <c r="K1282" i="16"/>
  <c r="H1282" i="16" s="1"/>
  <c r="K1270" i="16"/>
  <c r="H1270" i="16" s="1"/>
  <c r="K1258" i="16"/>
  <c r="H1258" i="16" s="1"/>
  <c r="K1246" i="16"/>
  <c r="H1246" i="16" s="1"/>
  <c r="K1234" i="16"/>
  <c r="H1234" i="16" s="1"/>
  <c r="K1222" i="16"/>
  <c r="H1222" i="16" s="1"/>
  <c r="K1210" i="16"/>
  <c r="H1210" i="16" s="1"/>
  <c r="K1198" i="16"/>
  <c r="H1198" i="16" s="1"/>
  <c r="K1186" i="16"/>
  <c r="H1186" i="16" s="1"/>
  <c r="K1174" i="16"/>
  <c r="H1174" i="16" s="1"/>
  <c r="K1162" i="16"/>
  <c r="H1162" i="16" s="1"/>
  <c r="K1150" i="16"/>
  <c r="H1150" i="16" s="1"/>
  <c r="K1138" i="16"/>
  <c r="H1138" i="16" s="1"/>
  <c r="K1126" i="16"/>
  <c r="H1126" i="16" s="1"/>
  <c r="K1114" i="16"/>
  <c r="H1114" i="16" s="1"/>
  <c r="K1102" i="16"/>
  <c r="H1102" i="16" s="1"/>
  <c r="K1090" i="16"/>
  <c r="H1090" i="16" s="1"/>
  <c r="K1078" i="16"/>
  <c r="H1078" i="16" s="1"/>
  <c r="K1066" i="16"/>
  <c r="H1066" i="16" s="1"/>
  <c r="K1054" i="16"/>
  <c r="H1054" i="16" s="1"/>
  <c r="K1042" i="16"/>
  <c r="H1042" i="16" s="1"/>
  <c r="K1030" i="16"/>
  <c r="H1030" i="16" s="1"/>
  <c r="K2049" i="16"/>
  <c r="H2049" i="16" s="1"/>
  <c r="K2037" i="16"/>
  <c r="H2037" i="16" s="1"/>
  <c r="K2025" i="16"/>
  <c r="H2025" i="16" s="1"/>
  <c r="K2013" i="16"/>
  <c r="H2013" i="16" s="1"/>
  <c r="K2001" i="16"/>
  <c r="H2001" i="16" s="1"/>
  <c r="K1989" i="16"/>
  <c r="H1989" i="16" s="1"/>
  <c r="K1977" i="16"/>
  <c r="H1977" i="16" s="1"/>
  <c r="K1965" i="16"/>
  <c r="H1965" i="16" s="1"/>
  <c r="K1953" i="16"/>
  <c r="H1953" i="16" s="1"/>
  <c r="K1941" i="16"/>
  <c r="H1941" i="16" s="1"/>
  <c r="K1929" i="16"/>
  <c r="H1929" i="16" s="1"/>
  <c r="K1917" i="16"/>
  <c r="H1917" i="16" s="1"/>
  <c r="K1905" i="16"/>
  <c r="H1905" i="16" s="1"/>
  <c r="K1893" i="16"/>
  <c r="H1893" i="16" s="1"/>
  <c r="K1881" i="16"/>
  <c r="H1881" i="16" s="1"/>
  <c r="K1869" i="16"/>
  <c r="H1869" i="16" s="1"/>
  <c r="K1857" i="16"/>
  <c r="H1857" i="16" s="1"/>
  <c r="K1845" i="16"/>
  <c r="H1845" i="16" s="1"/>
  <c r="K1833" i="16"/>
  <c r="H1833" i="16" s="1"/>
  <c r="K1821" i="16"/>
  <c r="H1821" i="16" s="1"/>
  <c r="K1809" i="16"/>
  <c r="H1809" i="16" s="1"/>
  <c r="K1797" i="16"/>
  <c r="H1797" i="16" s="1"/>
  <c r="K1785" i="16"/>
  <c r="H1785" i="16" s="1"/>
  <c r="K1773" i="16"/>
  <c r="H1773" i="16" s="1"/>
  <c r="K1761" i="16"/>
  <c r="H1761" i="16" s="1"/>
  <c r="K1749" i="16"/>
  <c r="H1749" i="16" s="1"/>
  <c r="K1737" i="16"/>
  <c r="H1737" i="16" s="1"/>
  <c r="K1725" i="16"/>
  <c r="H1725" i="16" s="1"/>
  <c r="K1713" i="16"/>
  <c r="H1713" i="16" s="1"/>
  <c r="K1701" i="16"/>
  <c r="H1701" i="16" s="1"/>
  <c r="K1689" i="16"/>
  <c r="H1689" i="16" s="1"/>
  <c r="K1677" i="16"/>
  <c r="H1677" i="16" s="1"/>
  <c r="K1665" i="16"/>
  <c r="H1665" i="16" s="1"/>
  <c r="K1653" i="16"/>
  <c r="H1653" i="16" s="1"/>
  <c r="K1641" i="16"/>
  <c r="H1641" i="16" s="1"/>
  <c r="K1629" i="16"/>
  <c r="H1629" i="16" s="1"/>
  <c r="K1617" i="16"/>
  <c r="H1617" i="16" s="1"/>
  <c r="K1605" i="16"/>
  <c r="H1605" i="16" s="1"/>
  <c r="K1593" i="16"/>
  <c r="H1593" i="16" s="1"/>
  <c r="K1581" i="16"/>
  <c r="H1581" i="16" s="1"/>
  <c r="K1569" i="16"/>
  <c r="H1569" i="16" s="1"/>
  <c r="K1557" i="16"/>
  <c r="H1557" i="16" s="1"/>
  <c r="K1545" i="16"/>
  <c r="H1545" i="16" s="1"/>
  <c r="K1533" i="16"/>
  <c r="H1533" i="16" s="1"/>
  <c r="K1521" i="16"/>
  <c r="H1521" i="16" s="1"/>
  <c r="K1509" i="16"/>
  <c r="H1509" i="16" s="1"/>
  <c r="K1497" i="16"/>
  <c r="H1497" i="16" s="1"/>
  <c r="K1485" i="16"/>
  <c r="H1485" i="16" s="1"/>
  <c r="K1473" i="16"/>
  <c r="H1473" i="16" s="1"/>
  <c r="K1461" i="16"/>
  <c r="H1461" i="16" s="1"/>
  <c r="K1449" i="16"/>
  <c r="H1449" i="16" s="1"/>
  <c r="K1437" i="16"/>
  <c r="H1437" i="16" s="1"/>
  <c r="K1425" i="16"/>
  <c r="H1425" i="16" s="1"/>
  <c r="K1413" i="16"/>
  <c r="H1413" i="16" s="1"/>
  <c r="K1401" i="16"/>
  <c r="H1401" i="16" s="1"/>
  <c r="K1389" i="16"/>
  <c r="H1389" i="16" s="1"/>
  <c r="K1377" i="16"/>
  <c r="H1377" i="16" s="1"/>
  <c r="K1365" i="16"/>
  <c r="H1365" i="16" s="1"/>
  <c r="K1353" i="16"/>
  <c r="H1353" i="16" s="1"/>
  <c r="K1341" i="16"/>
  <c r="H1341" i="16" s="1"/>
  <c r="K1329" i="16"/>
  <c r="H1329" i="16" s="1"/>
  <c r="K1317" i="16"/>
  <c r="H1317" i="16" s="1"/>
  <c r="K1305" i="16"/>
  <c r="H1305" i="16" s="1"/>
  <c r="K1293" i="16"/>
  <c r="H1293" i="16" s="1"/>
  <c r="K1281" i="16"/>
  <c r="H1281" i="16" s="1"/>
  <c r="K1269" i="16"/>
  <c r="H1269" i="16" s="1"/>
  <c r="K1257" i="16"/>
  <c r="H1257" i="16" s="1"/>
  <c r="K1245" i="16"/>
  <c r="H1245" i="16" s="1"/>
  <c r="K1233" i="16"/>
  <c r="H1233" i="16" s="1"/>
  <c r="K1221" i="16"/>
  <c r="H1221" i="16" s="1"/>
  <c r="K1209" i="16"/>
  <c r="H1209" i="16" s="1"/>
  <c r="K1197" i="16"/>
  <c r="H1197" i="16" s="1"/>
  <c r="K1185" i="16"/>
  <c r="H1185" i="16" s="1"/>
  <c r="K1173" i="16"/>
  <c r="H1173" i="16" s="1"/>
  <c r="K1161" i="16"/>
  <c r="H1161" i="16" s="1"/>
  <c r="K1149" i="16"/>
  <c r="H1149" i="16" s="1"/>
  <c r="K1137" i="16"/>
  <c r="H1137" i="16" s="1"/>
  <c r="K1125" i="16"/>
  <c r="H1125" i="16" s="1"/>
  <c r="K1113" i="16"/>
  <c r="H1113" i="16" s="1"/>
  <c r="K1101" i="16"/>
  <c r="H1101" i="16" s="1"/>
  <c r="K1089" i="16"/>
  <c r="H1089" i="16" s="1"/>
  <c r="K1077" i="16"/>
  <c r="H1077" i="16" s="1"/>
  <c r="K1065" i="16"/>
  <c r="H1065" i="16" s="1"/>
  <c r="K2060" i="16"/>
  <c r="H2060" i="16" s="1"/>
  <c r="K2048" i="16"/>
  <c r="H2048" i="16" s="1"/>
  <c r="K2036" i="16"/>
  <c r="H2036" i="16" s="1"/>
  <c r="K2024" i="16"/>
  <c r="H2024" i="16" s="1"/>
  <c r="K2012" i="16"/>
  <c r="H2012" i="16" s="1"/>
  <c r="K2000" i="16"/>
  <c r="H2000" i="16" s="1"/>
  <c r="K1988" i="16"/>
  <c r="H1988" i="16" s="1"/>
  <c r="K1976" i="16"/>
  <c r="H1976" i="16" s="1"/>
  <c r="K1964" i="16"/>
  <c r="H1964" i="16" s="1"/>
  <c r="K1952" i="16"/>
  <c r="H1952" i="16" s="1"/>
  <c r="K1940" i="16"/>
  <c r="H1940" i="16" s="1"/>
  <c r="K1928" i="16"/>
  <c r="H1928" i="16" s="1"/>
  <c r="K1916" i="16"/>
  <c r="H1916" i="16" s="1"/>
  <c r="K1904" i="16"/>
  <c r="H1904" i="16" s="1"/>
  <c r="K1892" i="16"/>
  <c r="H1892" i="16" s="1"/>
  <c r="K1880" i="16"/>
  <c r="H1880" i="16" s="1"/>
  <c r="K1868" i="16"/>
  <c r="H1868" i="16" s="1"/>
  <c r="K1856" i="16"/>
  <c r="H1856" i="16" s="1"/>
  <c r="K1844" i="16"/>
  <c r="H1844" i="16" s="1"/>
  <c r="K1832" i="16"/>
  <c r="H1832" i="16" s="1"/>
  <c r="K1820" i="16"/>
  <c r="H1820" i="16" s="1"/>
  <c r="K1808" i="16"/>
  <c r="H1808" i="16" s="1"/>
  <c r="K1796" i="16"/>
  <c r="H1796" i="16" s="1"/>
  <c r="K1784" i="16"/>
  <c r="H1784" i="16" s="1"/>
  <c r="K1772" i="16"/>
  <c r="H1772" i="16" s="1"/>
  <c r="K1760" i="16"/>
  <c r="H1760" i="16" s="1"/>
  <c r="K1748" i="16"/>
  <c r="H1748" i="16" s="1"/>
  <c r="K1736" i="16"/>
  <c r="H1736" i="16" s="1"/>
  <c r="K1724" i="16"/>
  <c r="H1724" i="16" s="1"/>
  <c r="K1712" i="16"/>
  <c r="H1712" i="16" s="1"/>
  <c r="K1700" i="16"/>
  <c r="H1700" i="16" s="1"/>
  <c r="K1688" i="16"/>
  <c r="H1688" i="16" s="1"/>
  <c r="K1676" i="16"/>
  <c r="H1676" i="16" s="1"/>
  <c r="K1664" i="16"/>
  <c r="H1664" i="16" s="1"/>
  <c r="K1652" i="16"/>
  <c r="H1652" i="16" s="1"/>
  <c r="K1640" i="16"/>
  <c r="H1640" i="16" s="1"/>
  <c r="K1628" i="16"/>
  <c r="H1628" i="16" s="1"/>
  <c r="K1616" i="16"/>
  <c r="H1616" i="16" s="1"/>
  <c r="K1604" i="16"/>
  <c r="H1604" i="16" s="1"/>
  <c r="K1592" i="16"/>
  <c r="H1592" i="16" s="1"/>
  <c r="K1580" i="16"/>
  <c r="H1580" i="16" s="1"/>
  <c r="K1568" i="16"/>
  <c r="H1568" i="16" s="1"/>
  <c r="K1556" i="16"/>
  <c r="H1556" i="16" s="1"/>
  <c r="K1544" i="16"/>
  <c r="H1544" i="16" s="1"/>
  <c r="K1532" i="16"/>
  <c r="H1532" i="16" s="1"/>
  <c r="K1520" i="16"/>
  <c r="H1520" i="16" s="1"/>
  <c r="K1508" i="16"/>
  <c r="H1508" i="16" s="1"/>
  <c r="K1496" i="16"/>
  <c r="H1496" i="16" s="1"/>
  <c r="K1484" i="16"/>
  <c r="H1484" i="16" s="1"/>
  <c r="K1472" i="16"/>
  <c r="H1472" i="16" s="1"/>
  <c r="K1460" i="16"/>
  <c r="H1460" i="16" s="1"/>
  <c r="K1448" i="16"/>
  <c r="H1448" i="16" s="1"/>
  <c r="K1436" i="16"/>
  <c r="H1436" i="16" s="1"/>
  <c r="K1424" i="16"/>
  <c r="H1424" i="16" s="1"/>
  <c r="K1412" i="16"/>
  <c r="H1412" i="16" s="1"/>
  <c r="K1400" i="16"/>
  <c r="H1400" i="16" s="1"/>
  <c r="K1388" i="16"/>
  <c r="H1388" i="16" s="1"/>
  <c r="K1376" i="16"/>
  <c r="H1376" i="16" s="1"/>
  <c r="K1364" i="16"/>
  <c r="H1364" i="16" s="1"/>
  <c r="K1352" i="16"/>
  <c r="H1352" i="16" s="1"/>
  <c r="K1340" i="16"/>
  <c r="H1340" i="16" s="1"/>
  <c r="K1328" i="16"/>
  <c r="H1328" i="16" s="1"/>
  <c r="K1316" i="16"/>
  <c r="H1316" i="16" s="1"/>
  <c r="K1304" i="16"/>
  <c r="H1304" i="16" s="1"/>
  <c r="K1292" i="16"/>
  <c r="H1292" i="16" s="1"/>
  <c r="K1280" i="16"/>
  <c r="H1280" i="16" s="1"/>
  <c r="K1268" i="16"/>
  <c r="H1268" i="16" s="1"/>
  <c r="K1256" i="16"/>
  <c r="H1256" i="16" s="1"/>
  <c r="K1244" i="16"/>
  <c r="H1244" i="16" s="1"/>
  <c r="K1232" i="16"/>
  <c r="H1232" i="16" s="1"/>
  <c r="K1220" i="16"/>
  <c r="H1220" i="16" s="1"/>
  <c r="K1208" i="16"/>
  <c r="H1208" i="16" s="1"/>
  <c r="K1196" i="16"/>
  <c r="H1196" i="16" s="1"/>
  <c r="K1184" i="16"/>
  <c r="H1184" i="16" s="1"/>
  <c r="K1172" i="16"/>
  <c r="H1172" i="16" s="1"/>
  <c r="K1160" i="16"/>
  <c r="H1160" i="16" s="1"/>
  <c r="K1148" i="16"/>
  <c r="H1148" i="16" s="1"/>
  <c r="K1136" i="16"/>
  <c r="H1136" i="16" s="1"/>
  <c r="K1124" i="16"/>
  <c r="H1124" i="16" s="1"/>
  <c r="K1112" i="16"/>
  <c r="H1112" i="16" s="1"/>
  <c r="K1100" i="16"/>
  <c r="H1100" i="16" s="1"/>
  <c r="K1088" i="16"/>
  <c r="H1088" i="16" s="1"/>
  <c r="K1076" i="16"/>
  <c r="H1076" i="16" s="1"/>
  <c r="K1064" i="16"/>
  <c r="H1064" i="16" s="1"/>
  <c r="K1063" i="16"/>
  <c r="H1063" i="16" s="1"/>
  <c r="K1051" i="16"/>
  <c r="H1051" i="16" s="1"/>
  <c r="K1039" i="16"/>
  <c r="H1039" i="16" s="1"/>
  <c r="K1027" i="16"/>
  <c r="H1027" i="16" s="1"/>
  <c r="K1015" i="16"/>
  <c r="H1015" i="16" s="1"/>
  <c r="K1003" i="16"/>
  <c r="H1003" i="16" s="1"/>
  <c r="K991" i="16"/>
  <c r="H991" i="16" s="1"/>
  <c r="K979" i="16"/>
  <c r="H979" i="16" s="1"/>
  <c r="K967" i="16"/>
  <c r="H967" i="16" s="1"/>
  <c r="K955" i="16"/>
  <c r="H955" i="16" s="1"/>
  <c r="K943" i="16"/>
  <c r="H943" i="16" s="1"/>
  <c r="K931" i="16"/>
  <c r="H931" i="16" s="1"/>
  <c r="K919" i="16"/>
  <c r="H919" i="16" s="1"/>
  <c r="K907" i="16"/>
  <c r="H907" i="16" s="1"/>
  <c r="K895" i="16"/>
  <c r="H895" i="16" s="1"/>
  <c r="K883" i="16"/>
  <c r="H883" i="16" s="1"/>
  <c r="K871" i="16"/>
  <c r="H871" i="16" s="1"/>
  <c r="K859" i="16"/>
  <c r="H859" i="16" s="1"/>
  <c r="K847" i="16"/>
  <c r="H847" i="16" s="1"/>
  <c r="K835" i="16"/>
  <c r="H835" i="16" s="1"/>
  <c r="K823" i="16"/>
  <c r="H823" i="16" s="1"/>
  <c r="K811" i="16"/>
  <c r="H811" i="16" s="1"/>
  <c r="K799" i="16"/>
  <c r="H799" i="16" s="1"/>
  <c r="K787" i="16"/>
  <c r="H787" i="16" s="1"/>
  <c r="K775" i="16"/>
  <c r="H775" i="16" s="1"/>
  <c r="K763" i="16"/>
  <c r="H763" i="16" s="1"/>
  <c r="K751" i="16"/>
  <c r="H751" i="16" s="1"/>
  <c r="K739" i="16"/>
  <c r="H739" i="16" s="1"/>
  <c r="K727" i="16"/>
  <c r="H727" i="16" s="1"/>
  <c r="K715" i="16"/>
  <c r="H715" i="16" s="1"/>
  <c r="K703" i="16"/>
  <c r="H703" i="16" s="1"/>
  <c r="K691" i="16"/>
  <c r="H691" i="16" s="1"/>
  <c r="K679" i="16"/>
  <c r="H679" i="16" s="1"/>
  <c r="K667" i="16"/>
  <c r="H667" i="16" s="1"/>
  <c r="K655" i="16"/>
  <c r="H655" i="16" s="1"/>
  <c r="K643" i="16"/>
  <c r="H643" i="16" s="1"/>
  <c r="K631" i="16"/>
  <c r="H631" i="16" s="1"/>
  <c r="K619" i="16"/>
  <c r="H619" i="16" s="1"/>
  <c r="K607" i="16"/>
  <c r="H607" i="16" s="1"/>
  <c r="K595" i="16"/>
  <c r="H595" i="16" s="1"/>
  <c r="K583" i="16"/>
  <c r="H583" i="16" s="1"/>
  <c r="K571" i="16"/>
  <c r="H571" i="16" s="1"/>
  <c r="K559" i="16"/>
  <c r="H559" i="16" s="1"/>
  <c r="K547" i="16"/>
  <c r="H547" i="16" s="1"/>
  <c r="K535" i="16"/>
  <c r="H535" i="16" s="1"/>
  <c r="K523" i="16"/>
  <c r="H523" i="16" s="1"/>
  <c r="K511" i="16"/>
  <c r="H511" i="16" s="1"/>
  <c r="K499" i="16"/>
  <c r="H499" i="16" s="1"/>
  <c r="K487" i="16"/>
  <c r="H487" i="16" s="1"/>
  <c r="K475" i="16"/>
  <c r="H475" i="16" s="1"/>
  <c r="K463" i="16"/>
  <c r="H463" i="16" s="1"/>
  <c r="K451" i="16"/>
  <c r="H451" i="16" s="1"/>
  <c r="K439" i="16"/>
  <c r="H439" i="16" s="1"/>
  <c r="K427" i="16"/>
  <c r="H427" i="16" s="1"/>
  <c r="K415" i="16"/>
  <c r="H415" i="16" s="1"/>
  <c r="K403" i="16"/>
  <c r="H403" i="16" s="1"/>
  <c r="K391" i="16"/>
  <c r="H391" i="16" s="1"/>
  <c r="K379" i="16"/>
  <c r="H379" i="16" s="1"/>
  <c r="K367" i="16"/>
  <c r="H367" i="16" s="1"/>
  <c r="K355" i="16"/>
  <c r="H355" i="16" s="1"/>
  <c r="K343" i="16"/>
  <c r="H343" i="16" s="1"/>
  <c r="K331" i="16"/>
  <c r="H331" i="16" s="1"/>
  <c r="K319" i="16"/>
  <c r="H319" i="16" s="1"/>
  <c r="K307" i="16"/>
  <c r="H307" i="16" s="1"/>
  <c r="K295" i="16"/>
  <c r="H295" i="16" s="1"/>
  <c r="K283" i="16"/>
  <c r="H283" i="16" s="1"/>
  <c r="K271" i="16"/>
  <c r="H271" i="16" s="1"/>
  <c r="K259" i="16"/>
  <c r="H259" i="16" s="1"/>
  <c r="K247" i="16"/>
  <c r="H247" i="16" s="1"/>
  <c r="K235" i="16"/>
  <c r="H235" i="16" s="1"/>
  <c r="K223" i="16"/>
  <c r="H223" i="16" s="1"/>
  <c r="K211" i="16"/>
  <c r="H211" i="16" s="1"/>
  <c r="K199" i="16"/>
  <c r="H199" i="16" s="1"/>
  <c r="K187" i="16"/>
  <c r="H187" i="16" s="1"/>
  <c r="K175" i="16"/>
  <c r="H175" i="16" s="1"/>
  <c r="K163" i="16"/>
  <c r="H163" i="16" s="1"/>
  <c r="K151" i="16"/>
  <c r="H151" i="16" s="1"/>
  <c r="K139" i="16"/>
  <c r="H139" i="16" s="1"/>
  <c r="K127" i="16"/>
  <c r="H127" i="16" s="1"/>
  <c r="K115" i="16"/>
  <c r="H115" i="16" s="1"/>
  <c r="K103" i="16"/>
  <c r="H103" i="16" s="1"/>
  <c r="K91" i="16"/>
  <c r="H91" i="16" s="1"/>
  <c r="K79" i="16"/>
  <c r="H79" i="16" s="1"/>
  <c r="K67" i="16"/>
  <c r="H67" i="16" s="1"/>
  <c r="K55" i="16"/>
  <c r="H55" i="16" s="1"/>
  <c r="K1026" i="16"/>
  <c r="H1026" i="16" s="1"/>
  <c r="K1014" i="16"/>
  <c r="H1014" i="16" s="1"/>
  <c r="K1002" i="16"/>
  <c r="H1002" i="16" s="1"/>
  <c r="K990" i="16"/>
  <c r="H990" i="16" s="1"/>
  <c r="K978" i="16"/>
  <c r="H978" i="16" s="1"/>
  <c r="K966" i="16"/>
  <c r="H966" i="16" s="1"/>
  <c r="K954" i="16"/>
  <c r="H954" i="16" s="1"/>
  <c r="K942" i="16"/>
  <c r="H942" i="16" s="1"/>
  <c r="K930" i="16"/>
  <c r="H930" i="16" s="1"/>
  <c r="K918" i="16"/>
  <c r="H918" i="16" s="1"/>
  <c r="K906" i="16"/>
  <c r="H906" i="16" s="1"/>
  <c r="K894" i="16"/>
  <c r="H894" i="16" s="1"/>
  <c r="K882" i="16"/>
  <c r="H882" i="16" s="1"/>
  <c r="K870" i="16"/>
  <c r="H870" i="16" s="1"/>
  <c r="K858" i="16"/>
  <c r="H858" i="16" s="1"/>
  <c r="K846" i="16"/>
  <c r="H846" i="16" s="1"/>
  <c r="K834" i="16"/>
  <c r="H834" i="16" s="1"/>
  <c r="K822" i="16"/>
  <c r="H822" i="16" s="1"/>
  <c r="K810" i="16"/>
  <c r="H810" i="16" s="1"/>
  <c r="K798" i="16"/>
  <c r="H798" i="16" s="1"/>
  <c r="K786" i="16"/>
  <c r="H786" i="16" s="1"/>
  <c r="K774" i="16"/>
  <c r="H774" i="16" s="1"/>
  <c r="K762" i="16"/>
  <c r="H762" i="16" s="1"/>
  <c r="K750" i="16"/>
  <c r="H750" i="16" s="1"/>
  <c r="K738" i="16"/>
  <c r="H738" i="16" s="1"/>
  <c r="K726" i="16"/>
  <c r="H726" i="16" s="1"/>
  <c r="K714" i="16"/>
  <c r="H714" i="16" s="1"/>
  <c r="K702" i="16"/>
  <c r="H702" i="16" s="1"/>
  <c r="K690" i="16"/>
  <c r="H690" i="16" s="1"/>
  <c r="K678" i="16"/>
  <c r="H678" i="16" s="1"/>
  <c r="K666" i="16"/>
  <c r="H666" i="16" s="1"/>
  <c r="K654" i="16"/>
  <c r="H654" i="16" s="1"/>
  <c r="K642" i="16"/>
  <c r="H642" i="16" s="1"/>
  <c r="K630" i="16"/>
  <c r="H630" i="16" s="1"/>
  <c r="K618" i="16"/>
  <c r="H618" i="16" s="1"/>
  <c r="K606" i="16"/>
  <c r="H606" i="16" s="1"/>
  <c r="K594" i="16"/>
  <c r="H594" i="16" s="1"/>
  <c r="K582" i="16"/>
  <c r="H582" i="16" s="1"/>
  <c r="K570" i="16"/>
  <c r="H570" i="16" s="1"/>
  <c r="K558" i="16"/>
  <c r="H558" i="16" s="1"/>
  <c r="K546" i="16"/>
  <c r="H546" i="16" s="1"/>
  <c r="K534" i="16"/>
  <c r="H534" i="16" s="1"/>
  <c r="K522" i="16"/>
  <c r="H522" i="16" s="1"/>
  <c r="K510" i="16"/>
  <c r="H510" i="16" s="1"/>
  <c r="K498" i="16"/>
  <c r="H498" i="16" s="1"/>
  <c r="K486" i="16"/>
  <c r="H486" i="16" s="1"/>
  <c r="K474" i="16"/>
  <c r="H474" i="16" s="1"/>
  <c r="K462" i="16"/>
  <c r="H462" i="16" s="1"/>
  <c r="K450" i="16"/>
  <c r="H450" i="16" s="1"/>
  <c r="K438" i="16"/>
  <c r="H438" i="16" s="1"/>
  <c r="K426" i="16"/>
  <c r="H426" i="16" s="1"/>
  <c r="K414" i="16"/>
  <c r="H414" i="16" s="1"/>
  <c r="K402" i="16"/>
  <c r="H402" i="16" s="1"/>
  <c r="K390" i="16"/>
  <c r="H390" i="16" s="1"/>
  <c r="K378" i="16"/>
  <c r="H378" i="16" s="1"/>
  <c r="K366" i="16"/>
  <c r="H366" i="16" s="1"/>
  <c r="K354" i="16"/>
  <c r="H354" i="16" s="1"/>
  <c r="K342" i="16"/>
  <c r="H342" i="16" s="1"/>
  <c r="K330" i="16"/>
  <c r="H330" i="16" s="1"/>
  <c r="K318" i="16"/>
  <c r="H318" i="16" s="1"/>
  <c r="K306" i="16"/>
  <c r="H306" i="16" s="1"/>
  <c r="K294" i="16"/>
  <c r="H294" i="16" s="1"/>
  <c r="K282" i="16"/>
  <c r="H282" i="16" s="1"/>
  <c r="K270" i="16"/>
  <c r="H270" i="16" s="1"/>
  <c r="K258" i="16"/>
  <c r="H258" i="16" s="1"/>
  <c r="K246" i="16"/>
  <c r="H246" i="16" s="1"/>
  <c r="K234" i="16"/>
  <c r="H234" i="16" s="1"/>
  <c r="K222" i="16"/>
  <c r="H222" i="16" s="1"/>
  <c r="K210" i="16"/>
  <c r="H210" i="16" s="1"/>
  <c r="K198" i="16"/>
  <c r="H198" i="16" s="1"/>
  <c r="K186" i="16"/>
  <c r="H186" i="16" s="1"/>
  <c r="K174" i="16"/>
  <c r="H174" i="16" s="1"/>
  <c r="K162" i="16"/>
  <c r="H162" i="16" s="1"/>
  <c r="K150" i="16"/>
  <c r="H150" i="16" s="1"/>
  <c r="K138" i="16"/>
  <c r="H138" i="16" s="1"/>
  <c r="K126" i="16"/>
  <c r="H126" i="16" s="1"/>
  <c r="K114" i="16"/>
  <c r="H114" i="16" s="1"/>
  <c r="K102" i="16"/>
  <c r="H102" i="16" s="1"/>
  <c r="K90" i="16"/>
  <c r="H90" i="16" s="1"/>
  <c r="K78" i="16"/>
  <c r="H78" i="16" s="1"/>
  <c r="K66" i="16"/>
  <c r="H66" i="16" s="1"/>
  <c r="K54" i="16"/>
  <c r="H54" i="16" s="1"/>
  <c r="K1001" i="16"/>
  <c r="H1001" i="16" s="1"/>
  <c r="K989" i="16"/>
  <c r="H989" i="16" s="1"/>
  <c r="K977" i="16"/>
  <c r="H977" i="16" s="1"/>
  <c r="K965" i="16"/>
  <c r="H965" i="16" s="1"/>
  <c r="K953" i="16"/>
  <c r="H953" i="16" s="1"/>
  <c r="K941" i="16"/>
  <c r="H941" i="16" s="1"/>
  <c r="K929" i="16"/>
  <c r="H929" i="16" s="1"/>
  <c r="K917" i="16"/>
  <c r="H917" i="16" s="1"/>
  <c r="K905" i="16"/>
  <c r="H905" i="16" s="1"/>
  <c r="K893" i="16"/>
  <c r="H893" i="16" s="1"/>
  <c r="K881" i="16"/>
  <c r="H881" i="16" s="1"/>
  <c r="K869" i="16"/>
  <c r="H869" i="16" s="1"/>
  <c r="K857" i="16"/>
  <c r="H857" i="16" s="1"/>
  <c r="K845" i="16"/>
  <c r="H845" i="16" s="1"/>
  <c r="K833" i="16"/>
  <c r="H833" i="16" s="1"/>
  <c r="K821" i="16"/>
  <c r="H821" i="16" s="1"/>
  <c r="K809" i="16"/>
  <c r="H809" i="16" s="1"/>
  <c r="K797" i="16"/>
  <c r="H797" i="16" s="1"/>
  <c r="K785" i="16"/>
  <c r="H785" i="16" s="1"/>
  <c r="K773" i="16"/>
  <c r="H773" i="16" s="1"/>
  <c r="K761" i="16"/>
  <c r="H761" i="16" s="1"/>
  <c r="K749" i="16"/>
  <c r="H749" i="16" s="1"/>
  <c r="K737" i="16"/>
  <c r="H737" i="16" s="1"/>
  <c r="K725" i="16"/>
  <c r="H725" i="16" s="1"/>
  <c r="K713" i="16"/>
  <c r="H713" i="16" s="1"/>
  <c r="K701" i="16"/>
  <c r="H701" i="16" s="1"/>
  <c r="K689" i="16"/>
  <c r="H689" i="16" s="1"/>
  <c r="K677" i="16"/>
  <c r="H677" i="16" s="1"/>
  <c r="K665" i="16"/>
  <c r="H665" i="16" s="1"/>
  <c r="K653" i="16"/>
  <c r="H653" i="16" s="1"/>
  <c r="K641" i="16"/>
  <c r="H641" i="16" s="1"/>
  <c r="K629" i="16"/>
  <c r="H629" i="16" s="1"/>
  <c r="K617" i="16"/>
  <c r="H617" i="16" s="1"/>
  <c r="K605" i="16"/>
  <c r="H605" i="16" s="1"/>
  <c r="K593" i="16"/>
  <c r="H593" i="16" s="1"/>
  <c r="K581" i="16"/>
  <c r="H581" i="16" s="1"/>
  <c r="K569" i="16"/>
  <c r="H569" i="16" s="1"/>
  <c r="K557" i="16"/>
  <c r="H557" i="16" s="1"/>
  <c r="K545" i="16"/>
  <c r="H545" i="16" s="1"/>
  <c r="K533" i="16"/>
  <c r="H533" i="16" s="1"/>
  <c r="K521" i="16"/>
  <c r="H521" i="16" s="1"/>
  <c r="K509" i="16"/>
  <c r="H509" i="16" s="1"/>
  <c r="K497" i="16"/>
  <c r="H497" i="16" s="1"/>
  <c r="K485" i="16"/>
  <c r="H485" i="16" s="1"/>
  <c r="K473" i="16"/>
  <c r="H473" i="16" s="1"/>
  <c r="K461" i="16"/>
  <c r="H461" i="16" s="1"/>
  <c r="K449" i="16"/>
  <c r="H449" i="16" s="1"/>
  <c r="K437" i="16"/>
  <c r="H437" i="16" s="1"/>
  <c r="K425" i="16"/>
  <c r="H425" i="16" s="1"/>
  <c r="K413" i="16"/>
  <c r="H413" i="16" s="1"/>
  <c r="K401" i="16"/>
  <c r="H401" i="16" s="1"/>
  <c r="K389" i="16"/>
  <c r="H389" i="16" s="1"/>
  <c r="K377" i="16"/>
  <c r="H377" i="16" s="1"/>
  <c r="K365" i="16"/>
  <c r="H365" i="16" s="1"/>
  <c r="K353" i="16"/>
  <c r="H353" i="16" s="1"/>
  <c r="K341" i="16"/>
  <c r="H341" i="16" s="1"/>
  <c r="K329" i="16"/>
  <c r="H329" i="16" s="1"/>
  <c r="K317" i="16"/>
  <c r="H317" i="16" s="1"/>
  <c r="K305" i="16"/>
  <c r="H305" i="16" s="1"/>
  <c r="K293" i="16"/>
  <c r="H293" i="16" s="1"/>
  <c r="K281" i="16"/>
  <c r="H281" i="16" s="1"/>
  <c r="K269" i="16"/>
  <c r="H269" i="16" s="1"/>
  <c r="K257" i="16"/>
  <c r="H257" i="16" s="1"/>
  <c r="K245" i="16"/>
  <c r="H245" i="16" s="1"/>
  <c r="K233" i="16"/>
  <c r="H233" i="16" s="1"/>
  <c r="K221" i="16"/>
  <c r="H221" i="16" s="1"/>
  <c r="K209" i="16"/>
  <c r="H209" i="16" s="1"/>
  <c r="K197" i="16"/>
  <c r="H197" i="16" s="1"/>
  <c r="K185" i="16"/>
  <c r="H185" i="16" s="1"/>
  <c r="K173" i="16"/>
  <c r="H173" i="16" s="1"/>
  <c r="K161" i="16"/>
  <c r="H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 i="16"/>
  <c r="H976" i="16" s="1"/>
  <c r="K964" i="16"/>
  <c r="H964" i="16" s="1"/>
  <c r="K952" i="16"/>
  <c r="H952" i="16" s="1"/>
  <c r="K940" i="16"/>
  <c r="H940" i="16" s="1"/>
  <c r="K928" i="16"/>
  <c r="H928" i="16" s="1"/>
  <c r="K916" i="16"/>
  <c r="H916" i="16" s="1"/>
  <c r="K904" i="16"/>
  <c r="H904" i="16" s="1"/>
  <c r="K892" i="16"/>
  <c r="H892" i="16" s="1"/>
  <c r="K880" i="16"/>
  <c r="H880" i="16" s="1"/>
  <c r="K868" i="16"/>
  <c r="H868" i="16" s="1"/>
  <c r="K856" i="16"/>
  <c r="H856" i="16" s="1"/>
  <c r="K844" i="16"/>
  <c r="H844" i="16" s="1"/>
  <c r="K832" i="16"/>
  <c r="H832" i="16" s="1"/>
  <c r="K820" i="16"/>
  <c r="H820" i="16" s="1"/>
  <c r="K808" i="16"/>
  <c r="H808" i="16" s="1"/>
  <c r="K796" i="16"/>
  <c r="H796" i="16" s="1"/>
  <c r="K784" i="16"/>
  <c r="H784" i="16" s="1"/>
  <c r="K772" i="16"/>
  <c r="H772" i="16" s="1"/>
  <c r="K760" i="16"/>
  <c r="H760" i="16" s="1"/>
  <c r="K748" i="16"/>
  <c r="H748" i="16" s="1"/>
  <c r="K736" i="16"/>
  <c r="H736" i="16" s="1"/>
  <c r="K724" i="16"/>
  <c r="H724" i="16" s="1"/>
  <c r="K712" i="16"/>
  <c r="H712" i="16" s="1"/>
  <c r="K700" i="16"/>
  <c r="H700" i="16" s="1"/>
  <c r="K688" i="16"/>
  <c r="H688" i="16" s="1"/>
  <c r="K676" i="16"/>
  <c r="H676" i="16" s="1"/>
  <c r="K664" i="16"/>
  <c r="H664" i="16" s="1"/>
  <c r="K652" i="16"/>
  <c r="H652" i="16" s="1"/>
  <c r="K640" i="16"/>
  <c r="H640" i="16" s="1"/>
  <c r="K628" i="16"/>
  <c r="H628" i="16" s="1"/>
  <c r="K616" i="16"/>
  <c r="H616" i="16" s="1"/>
  <c r="K604" i="16"/>
  <c r="H604" i="16" s="1"/>
  <c r="K592" i="16"/>
  <c r="H592" i="16" s="1"/>
  <c r="K580" i="16"/>
  <c r="H580" i="16" s="1"/>
  <c r="K568" i="16"/>
  <c r="H568" i="16" s="1"/>
  <c r="K556" i="16"/>
  <c r="H556" i="16" s="1"/>
  <c r="K544" i="16"/>
  <c r="H544" i="16" s="1"/>
  <c r="K532" i="16"/>
  <c r="H532" i="16" s="1"/>
  <c r="K520" i="16"/>
  <c r="H520" i="16" s="1"/>
  <c r="K508" i="16"/>
  <c r="H508" i="16" s="1"/>
  <c r="K496" i="16"/>
  <c r="H496" i="16" s="1"/>
  <c r="K484" i="16"/>
  <c r="H484" i="16" s="1"/>
  <c r="K472" i="16"/>
  <c r="H472" i="16" s="1"/>
  <c r="K460" i="16"/>
  <c r="H460" i="16" s="1"/>
  <c r="K448" i="16"/>
  <c r="H448" i="16" s="1"/>
  <c r="K436" i="16"/>
  <c r="H436" i="16" s="1"/>
  <c r="K424" i="16"/>
  <c r="H424" i="16" s="1"/>
  <c r="K412" i="16"/>
  <c r="H412" i="16" s="1"/>
  <c r="K400" i="16"/>
  <c r="H400" i="16" s="1"/>
  <c r="K388" i="16"/>
  <c r="H388" i="16" s="1"/>
  <c r="K376" i="16"/>
  <c r="H376" i="16" s="1"/>
  <c r="K364" i="16"/>
  <c r="H364" i="16" s="1"/>
  <c r="K352" i="16"/>
  <c r="H352" i="16" s="1"/>
  <c r="K340" i="16"/>
  <c r="H340" i="16" s="1"/>
  <c r="K328" i="16"/>
  <c r="H328" i="16" s="1"/>
  <c r="K316" i="16"/>
  <c r="H316" i="16" s="1"/>
  <c r="K304" i="16"/>
  <c r="H304" i="16" s="1"/>
  <c r="K292" i="16"/>
  <c r="H292" i="16" s="1"/>
  <c r="K280" i="16"/>
  <c r="H280" i="16" s="1"/>
  <c r="K268" i="16"/>
  <c r="H268" i="16" s="1"/>
  <c r="K256" i="16"/>
  <c r="H256" i="16" s="1"/>
  <c r="K244" i="16"/>
  <c r="H244" i="16" s="1"/>
  <c r="K232" i="16"/>
  <c r="H232" i="16" s="1"/>
  <c r="K220" i="16"/>
  <c r="H220" i="16" s="1"/>
  <c r="K208" i="16"/>
  <c r="H208" i="16" s="1"/>
  <c r="K196" i="16"/>
  <c r="H196" i="16" s="1"/>
  <c r="K184" i="16"/>
  <c r="H184" i="16" s="1"/>
  <c r="K172" i="16"/>
  <c r="H172" i="16" s="1"/>
  <c r="K160" i="16"/>
  <c r="H160" i="16" s="1"/>
  <c r="K148" i="16"/>
  <c r="H148" i="16" s="1"/>
  <c r="K136" i="16"/>
  <c r="H136" i="16" s="1"/>
  <c r="K124" i="16"/>
  <c r="H124" i="16" s="1"/>
  <c r="K112" i="16"/>
  <c r="H112" i="16" s="1"/>
  <c r="K100" i="16"/>
  <c r="H100" i="16" s="1"/>
  <c r="K88" i="16"/>
  <c r="H88" i="16" s="1"/>
  <c r="K76" i="16"/>
  <c r="H76" i="16" s="1"/>
  <c r="K64" i="16"/>
  <c r="H64" i="16" s="1"/>
  <c r="K52" i="16"/>
  <c r="H52" i="16" s="1"/>
  <c r="K987" i="16"/>
  <c r="H987" i="16" s="1"/>
  <c r="K975" i="16"/>
  <c r="H975" i="16" s="1"/>
  <c r="K963" i="16"/>
  <c r="H963" i="16" s="1"/>
  <c r="K951" i="16"/>
  <c r="H951" i="16" s="1"/>
  <c r="K939" i="16"/>
  <c r="H939" i="16" s="1"/>
  <c r="K927" i="16"/>
  <c r="H927" i="16" s="1"/>
  <c r="K915" i="16"/>
  <c r="H915" i="16" s="1"/>
  <c r="K903" i="16"/>
  <c r="H903" i="16" s="1"/>
  <c r="K891" i="16"/>
  <c r="H891" i="16" s="1"/>
  <c r="K879" i="16"/>
  <c r="H879" i="16" s="1"/>
  <c r="K867" i="16"/>
  <c r="H867" i="16" s="1"/>
  <c r="K855" i="16"/>
  <c r="H855" i="16" s="1"/>
  <c r="K843" i="16"/>
  <c r="H843" i="16" s="1"/>
  <c r="K831" i="16"/>
  <c r="H831" i="16" s="1"/>
  <c r="K819" i="16"/>
  <c r="H819" i="16" s="1"/>
  <c r="K807" i="16"/>
  <c r="H807" i="16" s="1"/>
  <c r="K795" i="16"/>
  <c r="H795" i="16" s="1"/>
  <c r="K783" i="16"/>
  <c r="H783" i="16" s="1"/>
  <c r="K771" i="16"/>
  <c r="H771" i="16" s="1"/>
  <c r="K759" i="16"/>
  <c r="H759" i="16" s="1"/>
  <c r="K747" i="16"/>
  <c r="H747" i="16" s="1"/>
  <c r="K735" i="16"/>
  <c r="H735" i="16" s="1"/>
  <c r="K723" i="16"/>
  <c r="H723" i="16" s="1"/>
  <c r="K711" i="16"/>
  <c r="H711" i="16" s="1"/>
  <c r="K699" i="16"/>
  <c r="H699" i="16" s="1"/>
  <c r="K687" i="16"/>
  <c r="H687" i="16" s="1"/>
  <c r="K675" i="16"/>
  <c r="H675" i="16" s="1"/>
  <c r="K663" i="16"/>
  <c r="H663" i="16" s="1"/>
  <c r="K651" i="16"/>
  <c r="H651" i="16" s="1"/>
  <c r="K639" i="16"/>
  <c r="H639" i="16" s="1"/>
  <c r="K627" i="16"/>
  <c r="H627" i="16" s="1"/>
  <c r="K615" i="16"/>
  <c r="H615" i="16" s="1"/>
  <c r="K603" i="16"/>
  <c r="H603" i="16" s="1"/>
  <c r="K591" i="16"/>
  <c r="H591" i="16" s="1"/>
  <c r="K579" i="16"/>
  <c r="H579" i="16" s="1"/>
  <c r="K567" i="16"/>
  <c r="H567" i="16" s="1"/>
  <c r="K555" i="16"/>
  <c r="H555" i="16" s="1"/>
  <c r="K543" i="16"/>
  <c r="H543" i="16" s="1"/>
  <c r="K531" i="16"/>
  <c r="H531" i="16" s="1"/>
  <c r="K519" i="16"/>
  <c r="H519" i="16" s="1"/>
  <c r="K507" i="16"/>
  <c r="H507" i="16" s="1"/>
  <c r="K495" i="16"/>
  <c r="H495" i="16" s="1"/>
  <c r="K483" i="16"/>
  <c r="H483" i="16" s="1"/>
  <c r="K471" i="16"/>
  <c r="H471" i="16" s="1"/>
  <c r="K459" i="16"/>
  <c r="H459" i="16" s="1"/>
  <c r="K447" i="16"/>
  <c r="H447" i="16" s="1"/>
  <c r="K435" i="16"/>
  <c r="H435" i="16" s="1"/>
  <c r="K423" i="16"/>
  <c r="H423" i="16" s="1"/>
  <c r="K411" i="16"/>
  <c r="H411" i="16" s="1"/>
  <c r="K399" i="16"/>
  <c r="H399" i="16" s="1"/>
  <c r="K387" i="16"/>
  <c r="H387" i="16" s="1"/>
  <c r="K375" i="16"/>
  <c r="H375" i="16" s="1"/>
  <c r="K363" i="16"/>
  <c r="H363" i="16" s="1"/>
  <c r="K351" i="16"/>
  <c r="H351" i="16" s="1"/>
  <c r="K339" i="16"/>
  <c r="H339" i="16" s="1"/>
  <c r="K327" i="16"/>
  <c r="H327" i="16" s="1"/>
  <c r="K315" i="16"/>
  <c r="H315" i="16" s="1"/>
  <c r="K303" i="16"/>
  <c r="H303" i="16" s="1"/>
  <c r="K291" i="16"/>
  <c r="H291" i="16" s="1"/>
  <c r="K279" i="16"/>
  <c r="H279" i="16" s="1"/>
  <c r="K267" i="16"/>
  <c r="H267" i="16" s="1"/>
  <c r="K255" i="16"/>
  <c r="H255" i="16" s="1"/>
  <c r="K243" i="16"/>
  <c r="H243" i="16" s="1"/>
  <c r="K231" i="16"/>
  <c r="H231" i="16" s="1"/>
  <c r="K219" i="16"/>
  <c r="H219" i="16" s="1"/>
  <c r="K207" i="16"/>
  <c r="H207" i="16" s="1"/>
  <c r="K195" i="16"/>
  <c r="H195" i="16" s="1"/>
  <c r="K183" i="16"/>
  <c r="H183" i="16" s="1"/>
  <c r="K171" i="16"/>
  <c r="H171" i="16" s="1"/>
  <c r="K159" i="16"/>
  <c r="H159" i="16" s="1"/>
  <c r="K147" i="16"/>
  <c r="H147" i="16" s="1"/>
  <c r="K135" i="16"/>
  <c r="H135" i="16" s="1"/>
  <c r="K123" i="16"/>
  <c r="H123" i="16" s="1"/>
  <c r="K111" i="16"/>
  <c r="H111" i="16" s="1"/>
  <c r="K99" i="16"/>
  <c r="H99" i="16" s="1"/>
  <c r="K87" i="16"/>
  <c r="H87" i="16" s="1"/>
  <c r="K75" i="16"/>
  <c r="H75" i="16" s="1"/>
  <c r="K63" i="16"/>
  <c r="H63" i="16" s="1"/>
  <c r="K51" i="16"/>
  <c r="H51" i="16" s="1"/>
  <c r="K1046" i="16"/>
  <c r="H1046" i="16" s="1"/>
  <c r="K1034" i="16"/>
  <c r="H1034" i="16" s="1"/>
  <c r="K1022" i="16"/>
  <c r="H1022" i="16" s="1"/>
  <c r="K1010" i="16"/>
  <c r="H1010" i="16" s="1"/>
  <c r="K998" i="16"/>
  <c r="H998" i="16" s="1"/>
  <c r="K986" i="16"/>
  <c r="H986" i="16" s="1"/>
  <c r="K974" i="16"/>
  <c r="H974" i="16" s="1"/>
  <c r="K962" i="16"/>
  <c r="H962" i="16" s="1"/>
  <c r="K950" i="16"/>
  <c r="H950" i="16" s="1"/>
  <c r="K938" i="16"/>
  <c r="H938" i="16" s="1"/>
  <c r="K926" i="16"/>
  <c r="H926" i="16" s="1"/>
  <c r="K914" i="16"/>
  <c r="H914" i="16" s="1"/>
  <c r="K902" i="16"/>
  <c r="H902" i="16" s="1"/>
  <c r="K890" i="16"/>
  <c r="H890" i="16" s="1"/>
  <c r="K878" i="16"/>
  <c r="H878" i="16" s="1"/>
  <c r="K866" i="16"/>
  <c r="H866" i="16" s="1"/>
  <c r="K854" i="16"/>
  <c r="H854" i="16" s="1"/>
  <c r="K842" i="16"/>
  <c r="H842" i="16" s="1"/>
  <c r="K830" i="16"/>
  <c r="H830" i="16" s="1"/>
  <c r="K818" i="16"/>
  <c r="H818" i="16" s="1"/>
  <c r="K806" i="16"/>
  <c r="H806" i="16" s="1"/>
  <c r="K794" i="16"/>
  <c r="H794" i="16" s="1"/>
  <c r="K782" i="16"/>
  <c r="H782" i="16" s="1"/>
  <c r="K770" i="16"/>
  <c r="H770" i="16" s="1"/>
  <c r="K758" i="16"/>
  <c r="H758" i="16" s="1"/>
  <c r="K746" i="16"/>
  <c r="H746" i="16" s="1"/>
  <c r="K734" i="16"/>
  <c r="H734" i="16" s="1"/>
  <c r="K722" i="16"/>
  <c r="H722" i="16" s="1"/>
  <c r="K710" i="16"/>
  <c r="H710" i="16" s="1"/>
  <c r="K698" i="16"/>
  <c r="H698" i="16" s="1"/>
  <c r="K686" i="16"/>
  <c r="H686" i="16" s="1"/>
  <c r="K674" i="16"/>
  <c r="H674" i="16" s="1"/>
  <c r="K662" i="16"/>
  <c r="H662" i="16" s="1"/>
  <c r="K650" i="16"/>
  <c r="H650" i="16" s="1"/>
  <c r="K638" i="16"/>
  <c r="H638" i="16" s="1"/>
  <c r="K626" i="16"/>
  <c r="H626" i="16" s="1"/>
  <c r="K614" i="16"/>
  <c r="H614" i="16" s="1"/>
  <c r="K602" i="16"/>
  <c r="H602" i="16" s="1"/>
  <c r="K590" i="16"/>
  <c r="H590" i="16" s="1"/>
  <c r="K578" i="16"/>
  <c r="H578" i="16" s="1"/>
  <c r="K566" i="16"/>
  <c r="H566" i="16" s="1"/>
  <c r="K554" i="16"/>
  <c r="H554" i="16" s="1"/>
  <c r="K542" i="16"/>
  <c r="H542" i="16" s="1"/>
  <c r="K530" i="16"/>
  <c r="H530" i="16" s="1"/>
  <c r="K518" i="16"/>
  <c r="H518" i="16" s="1"/>
  <c r="K506" i="16"/>
  <c r="H506" i="16" s="1"/>
  <c r="K494" i="16"/>
  <c r="H494" i="16" s="1"/>
  <c r="K482" i="16"/>
  <c r="H482" i="16" s="1"/>
  <c r="K470" i="16"/>
  <c r="H470" i="16" s="1"/>
  <c r="K458" i="16"/>
  <c r="H458" i="16" s="1"/>
  <c r="K446" i="16"/>
  <c r="H446" i="16" s="1"/>
  <c r="K434" i="16"/>
  <c r="H434" i="16" s="1"/>
  <c r="K422" i="16"/>
  <c r="H422" i="16" s="1"/>
  <c r="K410" i="16"/>
  <c r="H410" i="16" s="1"/>
  <c r="K398" i="16"/>
  <c r="H398" i="16" s="1"/>
  <c r="K386" i="16"/>
  <c r="H386" i="16" s="1"/>
  <c r="K374" i="16"/>
  <c r="H374" i="16" s="1"/>
  <c r="K362" i="16"/>
  <c r="H362" i="16" s="1"/>
  <c r="K350" i="16"/>
  <c r="H350" i="16" s="1"/>
  <c r="K338" i="16"/>
  <c r="H338" i="16" s="1"/>
  <c r="K326" i="16"/>
  <c r="H326" i="16" s="1"/>
  <c r="K314" i="16"/>
  <c r="H314" i="16" s="1"/>
  <c r="K302" i="16"/>
  <c r="H302" i="16" s="1"/>
  <c r="K290" i="16"/>
  <c r="H290" i="16" s="1"/>
  <c r="K278" i="16"/>
  <c r="H278" i="16" s="1"/>
  <c r="K266" i="16"/>
  <c r="H266" i="16" s="1"/>
  <c r="K254" i="16"/>
  <c r="H254" i="16" s="1"/>
  <c r="K242" i="16"/>
  <c r="H242" i="16" s="1"/>
  <c r="K230" i="16"/>
  <c r="H230" i="16" s="1"/>
  <c r="K218" i="16"/>
  <c r="H218" i="16" s="1"/>
  <c r="K206" i="16"/>
  <c r="H206" i="16" s="1"/>
  <c r="K194" i="16"/>
  <c r="H194" i="16" s="1"/>
  <c r="K182" i="16"/>
  <c r="H182" i="16" s="1"/>
  <c r="K170" i="16"/>
  <c r="H170" i="16" s="1"/>
  <c r="K158" i="16"/>
  <c r="H158" i="16" s="1"/>
  <c r="K146" i="16"/>
  <c r="H146" i="16" s="1"/>
  <c r="K134" i="16"/>
  <c r="H134" i="16" s="1"/>
  <c r="K122" i="16"/>
  <c r="H122" i="16" s="1"/>
  <c r="K110" i="16"/>
  <c r="H110" i="16" s="1"/>
  <c r="K98" i="16"/>
  <c r="H98" i="16" s="1"/>
  <c r="K86" i="16"/>
  <c r="H86" i="16" s="1"/>
  <c r="K74" i="16"/>
  <c r="H74" i="16" s="1"/>
  <c r="K62" i="16"/>
  <c r="H62" i="16" s="1"/>
  <c r="K50" i="16"/>
  <c r="H50" i="16" s="1"/>
  <c r="K397" i="16"/>
  <c r="H397" i="16" s="1"/>
  <c r="K385" i="16"/>
  <c r="H385" i="16" s="1"/>
  <c r="K373" i="16"/>
  <c r="H373" i="16" s="1"/>
  <c r="K361" i="16"/>
  <c r="H361" i="16" s="1"/>
  <c r="K349" i="16"/>
  <c r="H349" i="16" s="1"/>
  <c r="K337" i="16"/>
  <c r="H337" i="16" s="1"/>
  <c r="K325" i="16"/>
  <c r="H325" i="16" s="1"/>
  <c r="K313" i="16"/>
  <c r="H313" i="16" s="1"/>
  <c r="K301" i="16"/>
  <c r="H301" i="16" s="1"/>
  <c r="K289" i="16"/>
  <c r="H289" i="16" s="1"/>
  <c r="K277" i="16"/>
  <c r="H277" i="16" s="1"/>
  <c r="K265" i="16"/>
  <c r="H265" i="16" s="1"/>
  <c r="K253" i="16"/>
  <c r="H253" i="16" s="1"/>
  <c r="K241" i="16"/>
  <c r="H241" i="16" s="1"/>
  <c r="K229" i="16"/>
  <c r="H229" i="16" s="1"/>
  <c r="K217" i="16"/>
  <c r="H217" i="16" s="1"/>
  <c r="K205" i="16"/>
  <c r="H205" i="16" s="1"/>
  <c r="K193" i="16"/>
  <c r="H193" i="16" s="1"/>
  <c r="K181" i="16"/>
  <c r="H181" i="16" s="1"/>
  <c r="K169" i="16"/>
  <c r="H169" i="16" s="1"/>
  <c r="K157" i="16"/>
  <c r="H157" i="16" s="1"/>
  <c r="K145" i="16"/>
  <c r="H145" i="16" s="1"/>
  <c r="K133" i="16"/>
  <c r="H133" i="16" s="1"/>
  <c r="K121" i="16"/>
  <c r="H121" i="16" s="1"/>
  <c r="K109" i="16"/>
  <c r="H109" i="16" s="1"/>
  <c r="K97" i="16"/>
  <c r="H97" i="16" s="1"/>
  <c r="K85" i="16"/>
  <c r="H85" i="16" s="1"/>
  <c r="K73" i="16"/>
  <c r="H73" i="16" s="1"/>
  <c r="K61" i="16"/>
  <c r="H61" i="16" s="1"/>
  <c r="K49" i="16"/>
  <c r="H49" i="16" s="1"/>
  <c r="K336" i="16"/>
  <c r="H336" i="16" s="1"/>
  <c r="K324" i="16"/>
  <c r="H324" i="16" s="1"/>
  <c r="K312" i="16"/>
  <c r="H312" i="16" s="1"/>
  <c r="K300" i="16"/>
  <c r="H300" i="16" s="1"/>
  <c r="K288" i="16"/>
  <c r="H288" i="16" s="1"/>
  <c r="K276" i="16"/>
  <c r="H276" i="16" s="1"/>
  <c r="K264" i="16"/>
  <c r="H264" i="16" s="1"/>
  <c r="K252" i="16"/>
  <c r="H252" i="16" s="1"/>
  <c r="K240" i="16"/>
  <c r="H240" i="16" s="1"/>
  <c r="K228" i="16"/>
  <c r="H228" i="16" s="1"/>
  <c r="K216" i="16"/>
  <c r="H216" i="16" s="1"/>
  <c r="K204" i="16"/>
  <c r="H204" i="16" s="1"/>
  <c r="K192" i="16"/>
  <c r="H192" i="16" s="1"/>
  <c r="K180" i="16"/>
  <c r="H180" i="16" s="1"/>
  <c r="K168" i="16"/>
  <c r="H168" i="16" s="1"/>
  <c r="K156" i="16"/>
  <c r="H156" i="16" s="1"/>
  <c r="K144" i="16"/>
  <c r="H144" i="16" s="1"/>
  <c r="K132" i="16"/>
  <c r="H132" i="16" s="1"/>
  <c r="K120" i="16"/>
  <c r="H120" i="16" s="1"/>
  <c r="K108" i="16"/>
  <c r="H108" i="16" s="1"/>
  <c r="K96" i="16"/>
  <c r="H96" i="16" s="1"/>
  <c r="K84" i="16"/>
  <c r="H84" i="16" s="1"/>
  <c r="K72" i="16"/>
  <c r="H72" i="16" s="1"/>
  <c r="K60" i="16"/>
  <c r="H60" i="16" s="1"/>
  <c r="K1031" i="16"/>
  <c r="H1031" i="16" s="1"/>
  <c r="K1019" i="16"/>
  <c r="H1019" i="16" s="1"/>
  <c r="K1007" i="16"/>
  <c r="H1007" i="16" s="1"/>
  <c r="K995" i="16"/>
  <c r="H995" i="16" s="1"/>
  <c r="K983" i="16"/>
  <c r="H983" i="16" s="1"/>
  <c r="K971" i="16"/>
  <c r="H971" i="16" s="1"/>
  <c r="K959" i="16"/>
  <c r="H959" i="16" s="1"/>
  <c r="K947" i="16"/>
  <c r="H947" i="16" s="1"/>
  <c r="K935" i="16"/>
  <c r="H935" i="16" s="1"/>
  <c r="K923" i="16"/>
  <c r="H923" i="16" s="1"/>
  <c r="K911" i="16"/>
  <c r="H911" i="16" s="1"/>
  <c r="K899" i="16"/>
  <c r="H899" i="16" s="1"/>
  <c r="K887" i="16"/>
  <c r="H887" i="16" s="1"/>
  <c r="K875" i="16"/>
  <c r="H875" i="16" s="1"/>
  <c r="K863" i="16"/>
  <c r="H863" i="16" s="1"/>
  <c r="K851" i="16"/>
  <c r="H851" i="16" s="1"/>
  <c r="K839" i="16"/>
  <c r="H839" i="16" s="1"/>
  <c r="K827" i="16"/>
  <c r="H827" i="16" s="1"/>
  <c r="K815" i="16"/>
  <c r="H815" i="16" s="1"/>
  <c r="K803" i="16"/>
  <c r="H803" i="16" s="1"/>
  <c r="K791" i="16"/>
  <c r="H791" i="16" s="1"/>
  <c r="K779" i="16"/>
  <c r="H779" i="16" s="1"/>
  <c r="K767" i="16"/>
  <c r="H767" i="16" s="1"/>
  <c r="K755" i="16"/>
  <c r="H755" i="16" s="1"/>
  <c r="K743" i="16"/>
  <c r="H743" i="16" s="1"/>
  <c r="K731" i="16"/>
  <c r="H731" i="16" s="1"/>
  <c r="K719" i="16"/>
  <c r="H719" i="16" s="1"/>
  <c r="K707" i="16"/>
  <c r="H707" i="16" s="1"/>
  <c r="K695" i="16"/>
  <c r="H695" i="16" s="1"/>
  <c r="K683" i="16"/>
  <c r="H683" i="16" s="1"/>
  <c r="K671" i="16"/>
  <c r="H671" i="16" s="1"/>
  <c r="K659" i="16"/>
  <c r="H659" i="16" s="1"/>
  <c r="K647" i="16"/>
  <c r="H647" i="16" s="1"/>
  <c r="K635" i="16"/>
  <c r="H635" i="16" s="1"/>
  <c r="K623" i="16"/>
  <c r="H623" i="16" s="1"/>
  <c r="K611" i="16"/>
  <c r="H611" i="16" s="1"/>
  <c r="K599" i="16"/>
  <c r="H599" i="16" s="1"/>
  <c r="K587" i="16"/>
  <c r="H587" i="16" s="1"/>
  <c r="K575" i="16"/>
  <c r="H575" i="16" s="1"/>
  <c r="K563" i="16"/>
  <c r="H563" i="16" s="1"/>
  <c r="K551" i="16"/>
  <c r="H551" i="16" s="1"/>
  <c r="K539" i="16"/>
  <c r="H539" i="16" s="1"/>
  <c r="K527" i="16"/>
  <c r="H527" i="16" s="1"/>
  <c r="K515" i="16"/>
  <c r="H515" i="16" s="1"/>
  <c r="K503" i="16"/>
  <c r="H503" i="16" s="1"/>
  <c r="K491" i="16"/>
  <c r="H491" i="16" s="1"/>
  <c r="K479" i="16"/>
  <c r="H479" i="16" s="1"/>
  <c r="K467" i="16"/>
  <c r="H467" i="16" s="1"/>
  <c r="K455" i="16"/>
  <c r="H455" i="16" s="1"/>
  <c r="K443" i="16"/>
  <c r="H443" i="16" s="1"/>
  <c r="K431" i="16"/>
  <c r="H431" i="16" s="1"/>
  <c r="K419" i="16"/>
  <c r="H419" i="16" s="1"/>
  <c r="K407" i="16"/>
  <c r="H407" i="16" s="1"/>
  <c r="K395" i="16"/>
  <c r="H395" i="16" s="1"/>
  <c r="K383" i="16"/>
  <c r="H383" i="16" s="1"/>
  <c r="K371" i="16"/>
  <c r="H371" i="16" s="1"/>
  <c r="K359" i="16"/>
  <c r="H359" i="16" s="1"/>
  <c r="K347" i="16"/>
  <c r="H347" i="16" s="1"/>
  <c r="K335" i="16"/>
  <c r="H335" i="16" s="1"/>
  <c r="K323" i="16"/>
  <c r="H323" i="16" s="1"/>
  <c r="K311" i="16"/>
  <c r="H311" i="16" s="1"/>
  <c r="K299" i="16"/>
  <c r="H299" i="16" s="1"/>
  <c r="K287" i="16"/>
  <c r="H287" i="16" s="1"/>
  <c r="K275" i="16"/>
  <c r="H275" i="16" s="1"/>
  <c r="K263" i="16"/>
  <c r="H263" i="16" s="1"/>
  <c r="K251" i="16"/>
  <c r="H251" i="16" s="1"/>
  <c r="K239" i="16"/>
  <c r="H239" i="16" s="1"/>
  <c r="K227" i="16"/>
  <c r="H227" i="16" s="1"/>
  <c r="K215" i="16"/>
  <c r="H215" i="16" s="1"/>
  <c r="K203" i="16"/>
  <c r="H203" i="16" s="1"/>
  <c r="K191" i="16"/>
  <c r="H191" i="16" s="1"/>
  <c r="K179" i="16"/>
  <c r="H179" i="16" s="1"/>
  <c r="K167" i="16"/>
  <c r="H167" i="16" s="1"/>
  <c r="K155" i="16"/>
  <c r="H155" i="16" s="1"/>
  <c r="K143" i="16"/>
  <c r="H143" i="16" s="1"/>
  <c r="K131" i="16"/>
  <c r="H131" i="16" s="1"/>
  <c r="K119" i="16"/>
  <c r="H119" i="16" s="1"/>
  <c r="K107" i="16"/>
  <c r="H107" i="16" s="1"/>
  <c r="K95" i="16"/>
  <c r="H95" i="16" s="1"/>
  <c r="K83" i="16"/>
  <c r="H83" i="16" s="1"/>
  <c r="K71" i="16"/>
  <c r="H71" i="16" s="1"/>
  <c r="K59" i="16"/>
  <c r="H59" i="16" s="1"/>
  <c r="K45" i="16"/>
  <c r="H45" i="16" s="1"/>
  <c r="K1018" i="16"/>
  <c r="H1018" i="16" s="1"/>
  <c r="K1006" i="16"/>
  <c r="H1006" i="16" s="1"/>
  <c r="K994" i="16"/>
  <c r="H994" i="16" s="1"/>
  <c r="K982" i="16"/>
  <c r="H982" i="16" s="1"/>
  <c r="K970" i="16"/>
  <c r="H970" i="16" s="1"/>
  <c r="K958" i="16"/>
  <c r="H958" i="16" s="1"/>
  <c r="K946" i="16"/>
  <c r="H946" i="16" s="1"/>
  <c r="K934" i="16"/>
  <c r="H934" i="16" s="1"/>
  <c r="K922" i="16"/>
  <c r="H922" i="16" s="1"/>
  <c r="K910" i="16"/>
  <c r="H910" i="16" s="1"/>
  <c r="K898" i="16"/>
  <c r="H898" i="16" s="1"/>
  <c r="K886" i="16"/>
  <c r="H886" i="16" s="1"/>
  <c r="K874" i="16"/>
  <c r="H874" i="16" s="1"/>
  <c r="K862" i="16"/>
  <c r="H862" i="16" s="1"/>
  <c r="K850" i="16"/>
  <c r="H850" i="16" s="1"/>
  <c r="K838" i="16"/>
  <c r="H838" i="16" s="1"/>
  <c r="K826" i="16"/>
  <c r="H826" i="16" s="1"/>
  <c r="K814" i="16"/>
  <c r="H814" i="16" s="1"/>
  <c r="K802" i="16"/>
  <c r="H802" i="16" s="1"/>
  <c r="K790" i="16"/>
  <c r="H790" i="16" s="1"/>
  <c r="K778" i="16"/>
  <c r="H778" i="16" s="1"/>
  <c r="K766" i="16"/>
  <c r="H766" i="16" s="1"/>
  <c r="K754" i="16"/>
  <c r="H754" i="16" s="1"/>
  <c r="K742" i="16"/>
  <c r="H742" i="16" s="1"/>
  <c r="K730" i="16"/>
  <c r="H730" i="16" s="1"/>
  <c r="K718" i="16"/>
  <c r="H718" i="16" s="1"/>
  <c r="K706" i="16"/>
  <c r="H706" i="16" s="1"/>
  <c r="K694" i="16"/>
  <c r="H694" i="16" s="1"/>
  <c r="K682" i="16"/>
  <c r="H682" i="16" s="1"/>
  <c r="K670" i="16"/>
  <c r="H670" i="16" s="1"/>
  <c r="K658" i="16"/>
  <c r="H658" i="16" s="1"/>
  <c r="K646" i="16"/>
  <c r="H646" i="16" s="1"/>
  <c r="K634" i="16"/>
  <c r="H634" i="16" s="1"/>
  <c r="K622" i="16"/>
  <c r="H622" i="16" s="1"/>
  <c r="K610" i="16"/>
  <c r="H610" i="16" s="1"/>
  <c r="K598" i="16"/>
  <c r="H598" i="16" s="1"/>
  <c r="K586" i="16"/>
  <c r="H586" i="16" s="1"/>
  <c r="K574" i="16"/>
  <c r="H574" i="16" s="1"/>
  <c r="K562" i="16"/>
  <c r="H562" i="16" s="1"/>
  <c r="K550" i="16"/>
  <c r="H550" i="16" s="1"/>
  <c r="K538" i="16"/>
  <c r="H538" i="16" s="1"/>
  <c r="K526" i="16"/>
  <c r="H526" i="16" s="1"/>
  <c r="K514" i="16"/>
  <c r="H514" i="16" s="1"/>
  <c r="K502" i="16"/>
  <c r="H502" i="16" s="1"/>
  <c r="K490" i="16"/>
  <c r="H490" i="16" s="1"/>
  <c r="K478" i="16"/>
  <c r="H478" i="16" s="1"/>
  <c r="K466" i="16"/>
  <c r="H466" i="16" s="1"/>
  <c r="K454" i="16"/>
  <c r="H454" i="16" s="1"/>
  <c r="K442" i="16"/>
  <c r="H442" i="16" s="1"/>
  <c r="K430" i="16"/>
  <c r="H430" i="16" s="1"/>
  <c r="K418" i="16"/>
  <c r="H418" i="16" s="1"/>
  <c r="K406" i="16"/>
  <c r="H406" i="16" s="1"/>
  <c r="K394" i="16"/>
  <c r="H394" i="16" s="1"/>
  <c r="K382" i="16"/>
  <c r="H382" i="16" s="1"/>
  <c r="K370" i="16"/>
  <c r="H370" i="16" s="1"/>
  <c r="K358" i="16"/>
  <c r="H358" i="16" s="1"/>
  <c r="K346" i="16"/>
  <c r="H346" i="16" s="1"/>
  <c r="K334" i="16"/>
  <c r="H334" i="16" s="1"/>
  <c r="K322" i="16"/>
  <c r="H322" i="16" s="1"/>
  <c r="K310" i="16"/>
  <c r="H310" i="16" s="1"/>
  <c r="K298" i="16"/>
  <c r="H298" i="16" s="1"/>
  <c r="K286" i="16"/>
  <c r="H286" i="16" s="1"/>
  <c r="K274" i="16"/>
  <c r="H274" i="16" s="1"/>
  <c r="K262" i="16"/>
  <c r="H262" i="16" s="1"/>
  <c r="K250" i="16"/>
  <c r="H250" i="16" s="1"/>
  <c r="K238" i="16"/>
  <c r="H238" i="16" s="1"/>
  <c r="K226" i="16"/>
  <c r="H226" i="16" s="1"/>
  <c r="K214" i="16"/>
  <c r="H214" i="16" s="1"/>
  <c r="K202" i="16"/>
  <c r="H202" i="16" s="1"/>
  <c r="K190" i="16"/>
  <c r="H190" i="16" s="1"/>
  <c r="K178" i="16"/>
  <c r="H178" i="16" s="1"/>
  <c r="K166" i="16"/>
  <c r="H166" i="16" s="1"/>
  <c r="K154" i="16"/>
  <c r="H154" i="16" s="1"/>
  <c r="K142" i="16"/>
  <c r="H142" i="16" s="1"/>
  <c r="K130" i="16"/>
  <c r="H130" i="16" s="1"/>
  <c r="K118" i="16"/>
  <c r="H118" i="16" s="1"/>
  <c r="K106" i="16"/>
  <c r="H106" i="16" s="1"/>
  <c r="K94" i="16"/>
  <c r="H94" i="16" s="1"/>
  <c r="K82" i="16"/>
  <c r="H82" i="16" s="1"/>
  <c r="K70" i="16"/>
  <c r="H70" i="16" s="1"/>
  <c r="K58" i="16"/>
  <c r="H58" i="16" s="1"/>
  <c r="K46" i="16"/>
  <c r="H46" i="16" s="1"/>
  <c r="K1053" i="16"/>
  <c r="H1053" i="16" s="1"/>
  <c r="K1041" i="16"/>
  <c r="H1041" i="16" s="1"/>
  <c r="K1029" i="16"/>
  <c r="H1029" i="16" s="1"/>
  <c r="K1017" i="16"/>
  <c r="H1017" i="16" s="1"/>
  <c r="K1005" i="16"/>
  <c r="H1005" i="16" s="1"/>
  <c r="K993" i="16"/>
  <c r="H993" i="16" s="1"/>
  <c r="K981" i="16"/>
  <c r="H981" i="16" s="1"/>
  <c r="K969" i="16"/>
  <c r="H969" i="16" s="1"/>
  <c r="K957" i="16"/>
  <c r="H957" i="16" s="1"/>
  <c r="K945" i="16"/>
  <c r="H945" i="16" s="1"/>
  <c r="K933" i="16"/>
  <c r="H933" i="16" s="1"/>
  <c r="K921" i="16"/>
  <c r="H921" i="16" s="1"/>
  <c r="K909" i="16"/>
  <c r="H909" i="16" s="1"/>
  <c r="K897" i="16"/>
  <c r="H897" i="16" s="1"/>
  <c r="K885" i="16"/>
  <c r="H885" i="16" s="1"/>
  <c r="K873" i="16"/>
  <c r="H873" i="16" s="1"/>
  <c r="K861" i="16"/>
  <c r="H861" i="16" s="1"/>
  <c r="K849" i="16"/>
  <c r="H849" i="16" s="1"/>
  <c r="K837" i="16"/>
  <c r="H837" i="16" s="1"/>
  <c r="K825" i="16"/>
  <c r="H825" i="16" s="1"/>
  <c r="K813" i="16"/>
  <c r="H813" i="16" s="1"/>
  <c r="K801" i="16"/>
  <c r="H801" i="16" s="1"/>
  <c r="K789" i="16"/>
  <c r="H789" i="16" s="1"/>
  <c r="K777" i="16"/>
  <c r="H777" i="16" s="1"/>
  <c r="K765" i="16"/>
  <c r="H765" i="16" s="1"/>
  <c r="K753" i="16"/>
  <c r="H753" i="16" s="1"/>
  <c r="K741" i="16"/>
  <c r="H741" i="16" s="1"/>
  <c r="K729" i="16"/>
  <c r="H729" i="16" s="1"/>
  <c r="K717" i="16"/>
  <c r="H717" i="16" s="1"/>
  <c r="K705" i="16"/>
  <c r="H705" i="16" s="1"/>
  <c r="K693" i="16"/>
  <c r="H693" i="16" s="1"/>
  <c r="K681" i="16"/>
  <c r="H681" i="16" s="1"/>
  <c r="K669" i="16"/>
  <c r="H669" i="16" s="1"/>
  <c r="K657" i="16"/>
  <c r="H657" i="16" s="1"/>
  <c r="K645" i="16"/>
  <c r="H645" i="16" s="1"/>
  <c r="K633" i="16"/>
  <c r="H633" i="16" s="1"/>
  <c r="K621" i="16"/>
  <c r="H621" i="16" s="1"/>
  <c r="K609" i="16"/>
  <c r="H609" i="16" s="1"/>
  <c r="K597" i="16"/>
  <c r="H597" i="16" s="1"/>
  <c r="K585" i="16"/>
  <c r="H585" i="16" s="1"/>
  <c r="K573" i="16"/>
  <c r="H573" i="16" s="1"/>
  <c r="K561" i="16"/>
  <c r="H561" i="16" s="1"/>
  <c r="K549" i="16"/>
  <c r="H549" i="16" s="1"/>
  <c r="K537" i="16"/>
  <c r="H537" i="16" s="1"/>
  <c r="K525" i="16"/>
  <c r="H525" i="16" s="1"/>
  <c r="K513" i="16"/>
  <c r="H513" i="16" s="1"/>
  <c r="K501" i="16"/>
  <c r="H501" i="16" s="1"/>
  <c r="K489" i="16"/>
  <c r="H489" i="16" s="1"/>
  <c r="K477" i="16"/>
  <c r="H477" i="16" s="1"/>
  <c r="K465" i="16"/>
  <c r="H465" i="16" s="1"/>
  <c r="K453" i="16"/>
  <c r="H453" i="16" s="1"/>
  <c r="K441" i="16"/>
  <c r="H441" i="16" s="1"/>
  <c r="K429" i="16"/>
  <c r="H429" i="16" s="1"/>
  <c r="K417" i="16"/>
  <c r="H417" i="16" s="1"/>
  <c r="K405" i="16"/>
  <c r="H405" i="16" s="1"/>
  <c r="K393" i="16"/>
  <c r="H393" i="16" s="1"/>
  <c r="K381" i="16"/>
  <c r="H381" i="16" s="1"/>
  <c r="K369" i="16"/>
  <c r="H369" i="16" s="1"/>
  <c r="K357" i="16"/>
  <c r="H357" i="16" s="1"/>
  <c r="K345" i="16"/>
  <c r="H345" i="16" s="1"/>
  <c r="K333" i="16"/>
  <c r="H333" i="16" s="1"/>
  <c r="K321" i="16"/>
  <c r="H321" i="16" s="1"/>
  <c r="K309" i="16"/>
  <c r="H309" i="16" s="1"/>
  <c r="K297" i="16"/>
  <c r="H297" i="16" s="1"/>
  <c r="K285" i="16"/>
  <c r="H285" i="16" s="1"/>
  <c r="K273" i="16"/>
  <c r="H273" i="16" s="1"/>
  <c r="K261" i="16"/>
  <c r="H261" i="16" s="1"/>
  <c r="K249" i="16"/>
  <c r="H249" i="16" s="1"/>
  <c r="K237" i="16"/>
  <c r="H237" i="16" s="1"/>
  <c r="K225" i="16"/>
  <c r="H225" i="16" s="1"/>
  <c r="K213" i="16"/>
  <c r="H213" i="16" s="1"/>
  <c r="K201" i="16"/>
  <c r="H201" i="16" s="1"/>
  <c r="K189" i="16"/>
  <c r="H189" i="16" s="1"/>
  <c r="K177" i="16"/>
  <c r="H177" i="16" s="1"/>
  <c r="K165" i="16"/>
  <c r="H165" i="16" s="1"/>
  <c r="K153" i="16"/>
  <c r="H153" i="16" s="1"/>
  <c r="K141" i="16"/>
  <c r="H141" i="16" s="1"/>
  <c r="K129" i="16"/>
  <c r="H129" i="16" s="1"/>
  <c r="K117" i="16"/>
  <c r="H117" i="16" s="1"/>
  <c r="K105" i="16"/>
  <c r="H105" i="16" s="1"/>
  <c r="K93" i="16"/>
  <c r="H93" i="16" s="1"/>
  <c r="K81" i="16"/>
  <c r="H81" i="16" s="1"/>
  <c r="K69" i="16"/>
  <c r="H69" i="16" s="1"/>
  <c r="K57" i="16"/>
  <c r="H57" i="16" s="1"/>
  <c r="K44" i="16"/>
  <c r="K1052" i="16"/>
  <c r="H1052" i="16" s="1"/>
  <c r="K1040" i="16"/>
  <c r="H1040" i="16" s="1"/>
  <c r="K1028" i="16"/>
  <c r="H1028" i="16" s="1"/>
  <c r="K1016" i="16"/>
  <c r="H1016" i="16" s="1"/>
  <c r="K1004" i="16"/>
  <c r="H1004" i="16" s="1"/>
  <c r="K992" i="16"/>
  <c r="H992" i="16" s="1"/>
  <c r="K980" i="16"/>
  <c r="H980" i="16" s="1"/>
  <c r="K968" i="16"/>
  <c r="H968" i="16" s="1"/>
  <c r="K956" i="16"/>
  <c r="H956" i="16" s="1"/>
  <c r="K944" i="16"/>
  <c r="H944" i="16" s="1"/>
  <c r="K932" i="16"/>
  <c r="H932" i="16" s="1"/>
  <c r="K920" i="16"/>
  <c r="H920" i="16" s="1"/>
  <c r="K908" i="16"/>
  <c r="H908" i="16" s="1"/>
  <c r="K896" i="16"/>
  <c r="H896" i="16" s="1"/>
  <c r="K884" i="16"/>
  <c r="H884" i="16" s="1"/>
  <c r="K872" i="16"/>
  <c r="H872" i="16" s="1"/>
  <c r="K860" i="16"/>
  <c r="H860" i="16" s="1"/>
  <c r="K848" i="16"/>
  <c r="H848" i="16" s="1"/>
  <c r="K836" i="16"/>
  <c r="H836" i="16" s="1"/>
  <c r="K824" i="16"/>
  <c r="H824" i="16" s="1"/>
  <c r="K812" i="16"/>
  <c r="H812" i="16" s="1"/>
  <c r="K800" i="16"/>
  <c r="H800" i="16" s="1"/>
  <c r="K788" i="16"/>
  <c r="H788" i="16" s="1"/>
  <c r="K776" i="16"/>
  <c r="H776" i="16" s="1"/>
  <c r="K764" i="16"/>
  <c r="H764" i="16" s="1"/>
  <c r="K752" i="16"/>
  <c r="H752" i="16" s="1"/>
  <c r="K740" i="16"/>
  <c r="H740" i="16" s="1"/>
  <c r="K728" i="16"/>
  <c r="H728" i="16" s="1"/>
  <c r="K716" i="16"/>
  <c r="H716" i="16" s="1"/>
  <c r="K704" i="16"/>
  <c r="H704" i="16" s="1"/>
  <c r="K692" i="16"/>
  <c r="H692" i="16" s="1"/>
  <c r="K680" i="16"/>
  <c r="H680" i="16" s="1"/>
  <c r="K668" i="16"/>
  <c r="H668" i="16" s="1"/>
  <c r="K656" i="16"/>
  <c r="H656" i="16" s="1"/>
  <c r="K644" i="16"/>
  <c r="H644" i="16" s="1"/>
  <c r="K632" i="16"/>
  <c r="H632" i="16" s="1"/>
  <c r="K620" i="16"/>
  <c r="H620" i="16" s="1"/>
  <c r="K608" i="16"/>
  <c r="H608" i="16" s="1"/>
  <c r="K596" i="16"/>
  <c r="H596" i="16" s="1"/>
  <c r="K584" i="16"/>
  <c r="H584" i="16" s="1"/>
  <c r="K572" i="16"/>
  <c r="H572" i="16" s="1"/>
  <c r="K560" i="16"/>
  <c r="H560" i="16" s="1"/>
  <c r="K548" i="16"/>
  <c r="H548" i="16" s="1"/>
  <c r="K536" i="16"/>
  <c r="H536" i="16" s="1"/>
  <c r="K524" i="16"/>
  <c r="H524" i="16" s="1"/>
  <c r="K512" i="16"/>
  <c r="H512" i="16" s="1"/>
  <c r="K500" i="16"/>
  <c r="H500" i="16" s="1"/>
  <c r="K488" i="16"/>
  <c r="H488" i="16" s="1"/>
  <c r="K476" i="16"/>
  <c r="H476" i="16" s="1"/>
  <c r="K464" i="16"/>
  <c r="H464" i="16" s="1"/>
  <c r="K452" i="16"/>
  <c r="H452" i="16" s="1"/>
  <c r="K440" i="16"/>
  <c r="H440" i="16" s="1"/>
  <c r="K428" i="16"/>
  <c r="H428" i="16" s="1"/>
  <c r="K416" i="16"/>
  <c r="H416" i="16" s="1"/>
  <c r="K404" i="16"/>
  <c r="H404" i="16" s="1"/>
  <c r="K392" i="16"/>
  <c r="H392" i="16" s="1"/>
  <c r="K380" i="16"/>
  <c r="H380" i="16" s="1"/>
  <c r="K368" i="16"/>
  <c r="H368" i="16" s="1"/>
  <c r="K356" i="16"/>
  <c r="H356" i="16" s="1"/>
  <c r="K344" i="16"/>
  <c r="H344" i="16" s="1"/>
  <c r="K332" i="16"/>
  <c r="H332" i="16" s="1"/>
  <c r="K320" i="16"/>
  <c r="H320" i="16" s="1"/>
  <c r="K308" i="16"/>
  <c r="H308" i="16" s="1"/>
  <c r="K296" i="16"/>
  <c r="H296" i="16" s="1"/>
  <c r="K284" i="16"/>
  <c r="H284" i="16" s="1"/>
  <c r="K272" i="16"/>
  <c r="H272" i="16" s="1"/>
  <c r="K260" i="16"/>
  <c r="H260" i="16" s="1"/>
  <c r="K248" i="16"/>
  <c r="H248" i="16" s="1"/>
  <c r="K236" i="16"/>
  <c r="H236" i="16" s="1"/>
  <c r="K224" i="16"/>
  <c r="H224" i="16" s="1"/>
  <c r="K212" i="16"/>
  <c r="H212" i="16" s="1"/>
  <c r="K200" i="16"/>
  <c r="H200" i="16" s="1"/>
  <c r="K188" i="16"/>
  <c r="H188" i="16" s="1"/>
  <c r="K176" i="16"/>
  <c r="H176" i="16" s="1"/>
  <c r="K164" i="16"/>
  <c r="H164" i="16" s="1"/>
  <c r="K152" i="16"/>
  <c r="H152" i="16" s="1"/>
  <c r="K140" i="16"/>
  <c r="H140" i="16" s="1"/>
  <c r="K128" i="16"/>
  <c r="H128" i="16" s="1"/>
  <c r="K116" i="16"/>
  <c r="H116" i="16" s="1"/>
  <c r="K104" i="16"/>
  <c r="H104" i="16" s="1"/>
  <c r="K92" i="16"/>
  <c r="H92" i="16" s="1"/>
  <c r="K80" i="16"/>
  <c r="H80" i="16" s="1"/>
  <c r="K68" i="16"/>
  <c r="H68" i="16" s="1"/>
  <c r="K56" i="16"/>
  <c r="H56" i="16" s="1"/>
  <c r="K47" i="16"/>
  <c r="H47" i="16" s="1"/>
  <c r="K3845" i="16"/>
  <c r="H3845" i="16" s="1"/>
  <c r="F3" i="9"/>
  <c r="E10" i="9" s="1"/>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F50" i="6"/>
  <c r="Z4" i="8"/>
  <c r="AA5" i="8"/>
  <c r="E5" i="9"/>
  <c r="AO5" i="7" s="1"/>
  <c r="AQ6" i="7"/>
  <c r="E6" i="9" s="1"/>
  <c r="AJ7" i="7"/>
  <c r="Y4" i="8"/>
  <c r="X3" i="8"/>
  <c r="AK6" i="7"/>
  <c r="I13" i="8"/>
  <c r="I16" i="8"/>
  <c r="AO18" i="8" s="1"/>
  <c r="I11" i="8"/>
  <c r="AO12" i="8"/>
  <c r="AO10" i="8"/>
  <c r="E11" i="9" l="1"/>
  <c r="F95" i="3"/>
  <c r="F92" i="3"/>
  <c r="F94" i="3"/>
  <c r="F98" i="3"/>
  <c r="F108" i="3"/>
  <c r="F103" i="3"/>
  <c r="F93" i="3"/>
  <c r="F104" i="3"/>
  <c r="F91" i="3"/>
  <c r="F105" i="3"/>
  <c r="F5" i="6"/>
  <c r="D18" i="6" s="1"/>
  <c r="G18" i="6" s="1"/>
  <c r="H38" i="16"/>
  <c r="H44" i="16"/>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F96" i="3" l="1"/>
  <c r="F97" i="3" s="1"/>
  <c r="F100" i="3" s="1"/>
  <c r="F101" i="3"/>
  <c r="C33" i="16"/>
  <c r="B162" i="3"/>
  <c r="C9" i="16"/>
  <c r="B157" i="3"/>
  <c r="F109" i="3"/>
  <c r="F107" i="3"/>
  <c r="F111" i="3"/>
  <c r="F99" i="3"/>
  <c r="E18" i="6"/>
  <c r="H18" i="6" s="1"/>
  <c r="E52" i="13"/>
  <c r="H52" i="13" s="1"/>
  <c r="D52" i="13"/>
  <c r="G52" i="13" s="1"/>
  <c r="D43" i="6"/>
  <c r="G43" i="6" s="1"/>
  <c r="E41" i="13"/>
  <c r="H41" i="13" s="1"/>
  <c r="D41" i="13"/>
  <c r="G41" i="13" s="1"/>
  <c r="E30" i="13"/>
  <c r="H30" i="13" s="1"/>
  <c r="D30" i="13"/>
  <c r="G30" i="13" s="1"/>
  <c r="F3" i="15"/>
  <c r="F7" i="15" s="1"/>
  <c r="E31" i="6"/>
  <c r="D31" i="6"/>
  <c r="G31" i="6" s="1"/>
  <c r="G55" i="6"/>
  <c r="H55" i="6"/>
  <c r="D19" i="6"/>
  <c r="H43" i="6"/>
  <c r="Y6" i="8"/>
  <c r="X5" i="8"/>
  <c r="AA7" i="8"/>
  <c r="Z6" i="8"/>
  <c r="AO8" i="7"/>
  <c r="F5" i="9" s="1"/>
  <c r="AK8" i="7"/>
  <c r="AJ9" i="7"/>
  <c r="AQ8" i="7"/>
  <c r="AP8" i="7"/>
  <c r="AL8" i="7"/>
  <c r="F6" i="9"/>
  <c r="G19" i="6" l="1"/>
  <c r="J3" i="15" s="1"/>
  <c r="J7" i="15" s="1"/>
  <c r="C34" i="16"/>
  <c r="B164" i="3"/>
  <c r="C12" i="16"/>
  <c r="B158" i="3"/>
  <c r="C8" i="16"/>
  <c r="B156" i="3"/>
  <c r="F110" i="3"/>
  <c r="B163" i="3"/>
  <c r="C32" i="16"/>
  <c r="B161" i="3"/>
  <c r="C16" i="16"/>
  <c r="G46" i="16"/>
  <c r="G44" i="16"/>
  <c r="G45"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G516" i="16"/>
  <c r="G517" i="16"/>
  <c r="G518" i="16"/>
  <c r="G519" i="16"/>
  <c r="G520" i="16"/>
  <c r="G521" i="16"/>
  <c r="G522" i="16"/>
  <c r="G523" i="16"/>
  <c r="G524" i="16"/>
  <c r="G525" i="16"/>
  <c r="G526" i="16"/>
  <c r="G527" i="16"/>
  <c r="G528" i="16"/>
  <c r="G529" i="16"/>
  <c r="G530" i="16"/>
  <c r="G531" i="16"/>
  <c r="G532" i="16"/>
  <c r="G533" i="16"/>
  <c r="G534" i="16"/>
  <c r="G535" i="16"/>
  <c r="G536" i="16"/>
  <c r="G537" i="16"/>
  <c r="G538" i="16"/>
  <c r="G539" i="16"/>
  <c r="G540" i="16"/>
  <c r="G541" i="16"/>
  <c r="G542" i="16"/>
  <c r="G543" i="16"/>
  <c r="G544" i="16"/>
  <c r="G545" i="16"/>
  <c r="G546" i="16"/>
  <c r="G547" i="16"/>
  <c r="G548" i="16"/>
  <c r="G549" i="16"/>
  <c r="G550" i="16"/>
  <c r="G551" i="16"/>
  <c r="G552" i="16"/>
  <c r="G553" i="16"/>
  <c r="G554" i="16"/>
  <c r="G555" i="16"/>
  <c r="G556" i="16"/>
  <c r="G557" i="16"/>
  <c r="G558" i="16"/>
  <c r="G559" i="16"/>
  <c r="G560" i="16"/>
  <c r="G561" i="16"/>
  <c r="G562" i="16"/>
  <c r="G563" i="16"/>
  <c r="G564" i="16"/>
  <c r="G565" i="16"/>
  <c r="G566" i="16"/>
  <c r="G567" i="16"/>
  <c r="G568" i="16"/>
  <c r="G569" i="16"/>
  <c r="G570" i="16"/>
  <c r="G571" i="16"/>
  <c r="G572" i="16"/>
  <c r="G573" i="16"/>
  <c r="G574" i="16"/>
  <c r="G575" i="16"/>
  <c r="G576" i="16"/>
  <c r="G577" i="16"/>
  <c r="G578" i="16"/>
  <c r="G579" i="16"/>
  <c r="G580" i="16"/>
  <c r="G581" i="16"/>
  <c r="G582" i="16"/>
  <c r="G583" i="16"/>
  <c r="G584" i="16"/>
  <c r="G585" i="16"/>
  <c r="G586" i="16"/>
  <c r="G587" i="16"/>
  <c r="G588" i="16"/>
  <c r="G589" i="16"/>
  <c r="G590" i="16"/>
  <c r="G591" i="16"/>
  <c r="G592" i="16"/>
  <c r="G593" i="16"/>
  <c r="G594" i="16"/>
  <c r="G595" i="16"/>
  <c r="G596" i="16"/>
  <c r="G597" i="16"/>
  <c r="G598" i="16"/>
  <c r="G599" i="16"/>
  <c r="G600" i="16"/>
  <c r="G601" i="16"/>
  <c r="G602" i="16"/>
  <c r="G603" i="16"/>
  <c r="G604" i="16"/>
  <c r="G605" i="16"/>
  <c r="G606" i="16"/>
  <c r="G607" i="16"/>
  <c r="G608" i="16"/>
  <c r="G609" i="16"/>
  <c r="G610" i="16"/>
  <c r="G611" i="16"/>
  <c r="G612" i="16"/>
  <c r="G613" i="16"/>
  <c r="G614" i="16"/>
  <c r="G615" i="16"/>
  <c r="G616" i="16"/>
  <c r="G617" i="16"/>
  <c r="G618" i="16"/>
  <c r="G619" i="16"/>
  <c r="G620" i="16"/>
  <c r="G621" i="16"/>
  <c r="G622" i="16"/>
  <c r="G623" i="16"/>
  <c r="G624" i="16"/>
  <c r="G625" i="16"/>
  <c r="G626" i="16"/>
  <c r="G627" i="16"/>
  <c r="G628" i="16"/>
  <c r="G629" i="16"/>
  <c r="G630" i="16"/>
  <c r="G631" i="16"/>
  <c r="G632" i="16"/>
  <c r="G633" i="16"/>
  <c r="G634" i="16"/>
  <c r="G635" i="16"/>
  <c r="G636" i="16"/>
  <c r="G637" i="16"/>
  <c r="G638" i="16"/>
  <c r="G639" i="16"/>
  <c r="G640" i="16"/>
  <c r="G641" i="16"/>
  <c r="G642" i="16"/>
  <c r="G643" i="16"/>
  <c r="G644" i="16"/>
  <c r="G645" i="16"/>
  <c r="G646" i="16"/>
  <c r="G647" i="16"/>
  <c r="G648" i="16"/>
  <c r="G649" i="16"/>
  <c r="G650" i="16"/>
  <c r="G651" i="16"/>
  <c r="G652" i="16"/>
  <c r="G653" i="16"/>
  <c r="G654" i="16"/>
  <c r="G655" i="16"/>
  <c r="G656" i="16"/>
  <c r="G657" i="16"/>
  <c r="G658" i="16"/>
  <c r="G659" i="16"/>
  <c r="G660" i="16"/>
  <c r="G661" i="16"/>
  <c r="G662" i="16"/>
  <c r="G663" i="16"/>
  <c r="G664" i="16"/>
  <c r="G665" i="16"/>
  <c r="G666" i="16"/>
  <c r="G667" i="16"/>
  <c r="G668" i="16"/>
  <c r="G669" i="16"/>
  <c r="G670" i="16"/>
  <c r="G671" i="16"/>
  <c r="G672" i="16"/>
  <c r="G673" i="16"/>
  <c r="G674" i="16"/>
  <c r="G675" i="16"/>
  <c r="G676" i="16"/>
  <c r="G677" i="16"/>
  <c r="G678" i="16"/>
  <c r="G679" i="16"/>
  <c r="G680" i="16"/>
  <c r="G681" i="16"/>
  <c r="G682" i="16"/>
  <c r="G683" i="16"/>
  <c r="G684" i="16"/>
  <c r="G685" i="16"/>
  <c r="G686" i="16"/>
  <c r="G687" i="16"/>
  <c r="G688" i="16"/>
  <c r="G689" i="16"/>
  <c r="G690" i="16"/>
  <c r="G691" i="16"/>
  <c r="G692" i="16"/>
  <c r="G693" i="16"/>
  <c r="G694" i="16"/>
  <c r="G695" i="16"/>
  <c r="G696" i="16"/>
  <c r="G697" i="16"/>
  <c r="G698" i="16"/>
  <c r="G699" i="16"/>
  <c r="G700" i="16"/>
  <c r="G701" i="16"/>
  <c r="G702" i="16"/>
  <c r="G703" i="16"/>
  <c r="G704" i="16"/>
  <c r="G705" i="16"/>
  <c r="G706" i="16"/>
  <c r="G707" i="16"/>
  <c r="G708" i="16"/>
  <c r="G709" i="16"/>
  <c r="G710" i="16"/>
  <c r="G711" i="16"/>
  <c r="G712" i="16"/>
  <c r="G713" i="16"/>
  <c r="G714" i="16"/>
  <c r="G715" i="16"/>
  <c r="G716" i="16"/>
  <c r="G717" i="16"/>
  <c r="G718" i="16"/>
  <c r="G719" i="16"/>
  <c r="G720" i="16"/>
  <c r="G721" i="16"/>
  <c r="G722" i="16"/>
  <c r="G723" i="16"/>
  <c r="G724" i="16"/>
  <c r="G725" i="16"/>
  <c r="G726" i="16"/>
  <c r="G727" i="16"/>
  <c r="G728" i="16"/>
  <c r="G729" i="16"/>
  <c r="G730" i="16"/>
  <c r="G731" i="16"/>
  <c r="G732" i="16"/>
  <c r="G733" i="16"/>
  <c r="G734" i="16"/>
  <c r="G735" i="16"/>
  <c r="G736" i="16"/>
  <c r="G737" i="16"/>
  <c r="G738" i="16"/>
  <c r="G739" i="16"/>
  <c r="G740" i="16"/>
  <c r="G741" i="16"/>
  <c r="G742" i="16"/>
  <c r="G743" i="16"/>
  <c r="G744" i="16"/>
  <c r="G745" i="16"/>
  <c r="G746" i="16"/>
  <c r="G747" i="16"/>
  <c r="G748" i="16"/>
  <c r="G749" i="16"/>
  <c r="G750" i="16"/>
  <c r="G751" i="16"/>
  <c r="G752" i="16"/>
  <c r="G753" i="16"/>
  <c r="G754" i="16"/>
  <c r="G755" i="16"/>
  <c r="G756" i="16"/>
  <c r="G757" i="16"/>
  <c r="G758" i="16"/>
  <c r="G759" i="16"/>
  <c r="G760" i="16"/>
  <c r="G761" i="16"/>
  <c r="G762" i="16"/>
  <c r="G763" i="16"/>
  <c r="G764" i="16"/>
  <c r="G765" i="16"/>
  <c r="G766" i="16"/>
  <c r="G767" i="16"/>
  <c r="G768" i="16"/>
  <c r="G769" i="16"/>
  <c r="G770" i="16"/>
  <c r="G771" i="16"/>
  <c r="G772" i="16"/>
  <c r="G773" i="16"/>
  <c r="G774" i="16"/>
  <c r="G775" i="16"/>
  <c r="G776" i="16"/>
  <c r="G777" i="16"/>
  <c r="G778" i="16"/>
  <c r="G779" i="16"/>
  <c r="G780" i="16"/>
  <c r="G781" i="16"/>
  <c r="G782" i="16"/>
  <c r="G783" i="16"/>
  <c r="G784" i="16"/>
  <c r="G785" i="16"/>
  <c r="G786" i="16"/>
  <c r="G787" i="16"/>
  <c r="G788" i="16"/>
  <c r="G789" i="16"/>
  <c r="G790" i="16"/>
  <c r="G791" i="16"/>
  <c r="G792" i="16"/>
  <c r="G793" i="16"/>
  <c r="G794" i="16"/>
  <c r="G795" i="16"/>
  <c r="G796" i="16"/>
  <c r="G797" i="16"/>
  <c r="G798" i="16"/>
  <c r="G799" i="16"/>
  <c r="G800" i="16"/>
  <c r="G801" i="16"/>
  <c r="G802" i="16"/>
  <c r="G803" i="16"/>
  <c r="G804" i="16"/>
  <c r="G805" i="16"/>
  <c r="G806" i="16"/>
  <c r="G807" i="16"/>
  <c r="G808" i="16"/>
  <c r="G809" i="16"/>
  <c r="G810" i="16"/>
  <c r="G811" i="16"/>
  <c r="G812" i="16"/>
  <c r="G813" i="16"/>
  <c r="G814" i="16"/>
  <c r="G815" i="16"/>
  <c r="G816" i="16"/>
  <c r="G817" i="16"/>
  <c r="G818" i="16"/>
  <c r="G819" i="16"/>
  <c r="G820" i="16"/>
  <c r="G821" i="16"/>
  <c r="G822" i="16"/>
  <c r="G823" i="16"/>
  <c r="G824" i="16"/>
  <c r="G825" i="16"/>
  <c r="G826" i="16"/>
  <c r="G827" i="16"/>
  <c r="G828" i="16"/>
  <c r="G829" i="16"/>
  <c r="G830" i="16"/>
  <c r="G831" i="16"/>
  <c r="G832" i="16"/>
  <c r="G833" i="16"/>
  <c r="G834" i="16"/>
  <c r="G835" i="16"/>
  <c r="G836" i="16"/>
  <c r="G837" i="16"/>
  <c r="G838" i="16"/>
  <c r="G839" i="16"/>
  <c r="G840" i="16"/>
  <c r="G841" i="16"/>
  <c r="G842" i="16"/>
  <c r="G843" i="16"/>
  <c r="G844" i="16"/>
  <c r="G845" i="16"/>
  <c r="G846" i="16"/>
  <c r="G847" i="16"/>
  <c r="G848" i="16"/>
  <c r="G849" i="16"/>
  <c r="G850" i="16"/>
  <c r="G851" i="16"/>
  <c r="G852" i="16"/>
  <c r="G853" i="16"/>
  <c r="G854" i="16"/>
  <c r="G855" i="16"/>
  <c r="G856" i="16"/>
  <c r="G857" i="16"/>
  <c r="G858" i="16"/>
  <c r="G859" i="16"/>
  <c r="G860" i="16"/>
  <c r="G861" i="16"/>
  <c r="G862" i="16"/>
  <c r="G863" i="16"/>
  <c r="G864" i="16"/>
  <c r="G865" i="16"/>
  <c r="G866" i="16"/>
  <c r="G867" i="16"/>
  <c r="G868" i="16"/>
  <c r="G869" i="16"/>
  <c r="G870" i="16"/>
  <c r="G871" i="16"/>
  <c r="G872" i="16"/>
  <c r="G873" i="16"/>
  <c r="G874" i="16"/>
  <c r="G875" i="16"/>
  <c r="G876" i="16"/>
  <c r="G877" i="16"/>
  <c r="G878" i="16"/>
  <c r="G879" i="16"/>
  <c r="G880" i="16"/>
  <c r="G881" i="16"/>
  <c r="G882" i="16"/>
  <c r="G883" i="16"/>
  <c r="G884" i="16"/>
  <c r="G885" i="16"/>
  <c r="G886" i="16"/>
  <c r="G887" i="16"/>
  <c r="G888" i="16"/>
  <c r="G889" i="16"/>
  <c r="G890" i="16"/>
  <c r="G891" i="16"/>
  <c r="G892" i="16"/>
  <c r="G893" i="16"/>
  <c r="G894" i="16"/>
  <c r="G895" i="16"/>
  <c r="G896" i="16"/>
  <c r="G897" i="16"/>
  <c r="G898" i="16"/>
  <c r="G899" i="16"/>
  <c r="G900" i="16"/>
  <c r="G901" i="16"/>
  <c r="G902" i="16"/>
  <c r="G903" i="16"/>
  <c r="G904" i="16"/>
  <c r="G905" i="16"/>
  <c r="G906" i="16"/>
  <c r="G907" i="16"/>
  <c r="G908" i="16"/>
  <c r="G909" i="16"/>
  <c r="G910" i="16"/>
  <c r="G911" i="16"/>
  <c r="G912" i="16"/>
  <c r="G913" i="16"/>
  <c r="G914" i="16"/>
  <c r="G915" i="16"/>
  <c r="G916" i="16"/>
  <c r="G917" i="16"/>
  <c r="G918" i="16"/>
  <c r="G919" i="16"/>
  <c r="G920" i="16"/>
  <c r="G921" i="16"/>
  <c r="G922" i="16"/>
  <c r="G923" i="16"/>
  <c r="G924" i="16"/>
  <c r="G925" i="16"/>
  <c r="G926" i="16"/>
  <c r="G927" i="16"/>
  <c r="G928" i="16"/>
  <c r="G929" i="16"/>
  <c r="G930" i="16"/>
  <c r="G931" i="16"/>
  <c r="G932" i="16"/>
  <c r="G933" i="16"/>
  <c r="G934" i="16"/>
  <c r="G935" i="16"/>
  <c r="G936" i="16"/>
  <c r="G937" i="16"/>
  <c r="G938" i="16"/>
  <c r="G939" i="16"/>
  <c r="G940" i="16"/>
  <c r="G941" i="16"/>
  <c r="G942" i="16"/>
  <c r="G943" i="16"/>
  <c r="G944" i="16"/>
  <c r="G945" i="16"/>
  <c r="G946" i="16"/>
  <c r="G947" i="16"/>
  <c r="G948" i="16"/>
  <c r="G949" i="16"/>
  <c r="G950" i="16"/>
  <c r="G951" i="16"/>
  <c r="G952" i="16"/>
  <c r="G953" i="16"/>
  <c r="G954" i="16"/>
  <c r="G955" i="16"/>
  <c r="G956" i="16"/>
  <c r="G957" i="16"/>
  <c r="G958" i="16"/>
  <c r="G959" i="16"/>
  <c r="G960" i="16"/>
  <c r="G961" i="16"/>
  <c r="G962" i="16"/>
  <c r="G963" i="16"/>
  <c r="G964" i="16"/>
  <c r="G965" i="16"/>
  <c r="G966" i="16"/>
  <c r="G967" i="16"/>
  <c r="G968" i="16"/>
  <c r="G969" i="16"/>
  <c r="G970" i="16"/>
  <c r="G971" i="16"/>
  <c r="G972" i="16"/>
  <c r="G973" i="16"/>
  <c r="G974" i="16"/>
  <c r="G975" i="16"/>
  <c r="G976" i="16"/>
  <c r="G977" i="16"/>
  <c r="G978" i="16"/>
  <c r="G979" i="16"/>
  <c r="G980" i="16"/>
  <c r="G981" i="16"/>
  <c r="G982" i="16"/>
  <c r="G983" i="16"/>
  <c r="G984" i="16"/>
  <c r="G985" i="16"/>
  <c r="G986" i="16"/>
  <c r="G987" i="16"/>
  <c r="G988" i="16"/>
  <c r="G989" i="16"/>
  <c r="G990" i="16"/>
  <c r="G991" i="16"/>
  <c r="G992" i="16"/>
  <c r="G993" i="16"/>
  <c r="G994" i="16"/>
  <c r="G995" i="16"/>
  <c r="G996" i="16"/>
  <c r="G997" i="16"/>
  <c r="G998" i="16"/>
  <c r="G999" i="16"/>
  <c r="G1000" i="16"/>
  <c r="G1001" i="16"/>
  <c r="G1002" i="16"/>
  <c r="G1003" i="16"/>
  <c r="G1004" i="16"/>
  <c r="G1005" i="16"/>
  <c r="G1006" i="16"/>
  <c r="G1007" i="16"/>
  <c r="G1008" i="16"/>
  <c r="G1009" i="16"/>
  <c r="G1010" i="16"/>
  <c r="G1011" i="16"/>
  <c r="G1012" i="16"/>
  <c r="G1013" i="16"/>
  <c r="G1014" i="16"/>
  <c r="G1015" i="16"/>
  <c r="G1016" i="16"/>
  <c r="G1017" i="16"/>
  <c r="G1018" i="16"/>
  <c r="G1019" i="16"/>
  <c r="G1020" i="16"/>
  <c r="G1021" i="16"/>
  <c r="G1022" i="16"/>
  <c r="G1023" i="16"/>
  <c r="G1024" i="16"/>
  <c r="G1025" i="16"/>
  <c r="G1026" i="16"/>
  <c r="G1027" i="16"/>
  <c r="G1028" i="16"/>
  <c r="G1029" i="16"/>
  <c r="G1030" i="16"/>
  <c r="G1031" i="16"/>
  <c r="G1032" i="16"/>
  <c r="G1033" i="16"/>
  <c r="G1034" i="16"/>
  <c r="G1035" i="16"/>
  <c r="G1036" i="16"/>
  <c r="G1037" i="16"/>
  <c r="G1038" i="16"/>
  <c r="G1039" i="16"/>
  <c r="G1040" i="16"/>
  <c r="G1041" i="16"/>
  <c r="G1042" i="16"/>
  <c r="G1043" i="16"/>
  <c r="G1044" i="16"/>
  <c r="G1045" i="16"/>
  <c r="G1046" i="16"/>
  <c r="G1047" i="16"/>
  <c r="G1048" i="16"/>
  <c r="G1049" i="16"/>
  <c r="G1050" i="16"/>
  <c r="G1051" i="16"/>
  <c r="G1052" i="16"/>
  <c r="G1053" i="16"/>
  <c r="G1054" i="16"/>
  <c r="G1055" i="16"/>
  <c r="G1056" i="16"/>
  <c r="G1057" i="16"/>
  <c r="G1058" i="16"/>
  <c r="G1059" i="16"/>
  <c r="G1060" i="16"/>
  <c r="G1061" i="16"/>
  <c r="G1062" i="16"/>
  <c r="G1063" i="16"/>
  <c r="G1064" i="16"/>
  <c r="G1065" i="16"/>
  <c r="G1066" i="16"/>
  <c r="G1067" i="16"/>
  <c r="G1068" i="16"/>
  <c r="G1069" i="16"/>
  <c r="G1070" i="16"/>
  <c r="G1071" i="16"/>
  <c r="G1072" i="16"/>
  <c r="G1073" i="16"/>
  <c r="G1074" i="16"/>
  <c r="G1075" i="16"/>
  <c r="G1076" i="16"/>
  <c r="G1077" i="16"/>
  <c r="G1078" i="16"/>
  <c r="G1079" i="16"/>
  <c r="G1080" i="16"/>
  <c r="G1081" i="16"/>
  <c r="G1082" i="16"/>
  <c r="G1083" i="16"/>
  <c r="G1084" i="16"/>
  <c r="G1085" i="16"/>
  <c r="G1086" i="16"/>
  <c r="G1087" i="16"/>
  <c r="G1088" i="16"/>
  <c r="G1089" i="16"/>
  <c r="G1090" i="16"/>
  <c r="G1091" i="16"/>
  <c r="G1092" i="16"/>
  <c r="G1093" i="16"/>
  <c r="G1094" i="16"/>
  <c r="G1095" i="16"/>
  <c r="G1096" i="16"/>
  <c r="G1097" i="16"/>
  <c r="G1098" i="16"/>
  <c r="G1099" i="16"/>
  <c r="G1100" i="16"/>
  <c r="G1101" i="16"/>
  <c r="G1102" i="16"/>
  <c r="G1103" i="16"/>
  <c r="G1104" i="16"/>
  <c r="G1105" i="16"/>
  <c r="G1106" i="16"/>
  <c r="G1107" i="16"/>
  <c r="G1108" i="16"/>
  <c r="G1109" i="16"/>
  <c r="G1110" i="16"/>
  <c r="G1111" i="16"/>
  <c r="G1112" i="16"/>
  <c r="G1113" i="16"/>
  <c r="G1114" i="16"/>
  <c r="G1115" i="16"/>
  <c r="G1116" i="16"/>
  <c r="G1117" i="16"/>
  <c r="G1118" i="16"/>
  <c r="G1119" i="16"/>
  <c r="G1120" i="16"/>
  <c r="G1121" i="16"/>
  <c r="G1122" i="16"/>
  <c r="G1123" i="16"/>
  <c r="G1124" i="16"/>
  <c r="G1125" i="16"/>
  <c r="G1126" i="16"/>
  <c r="G1127" i="16"/>
  <c r="G1128" i="16"/>
  <c r="G1129" i="16"/>
  <c r="G1130" i="16"/>
  <c r="G1131" i="16"/>
  <c r="G1132" i="16"/>
  <c r="G1133" i="16"/>
  <c r="G1134" i="16"/>
  <c r="G1135" i="16"/>
  <c r="G1136" i="16"/>
  <c r="G1137" i="16"/>
  <c r="G1138" i="16"/>
  <c r="G1139" i="16"/>
  <c r="G1140" i="16"/>
  <c r="G1141" i="16"/>
  <c r="G1142" i="16"/>
  <c r="G1143" i="16"/>
  <c r="G1144" i="16"/>
  <c r="G1145" i="16"/>
  <c r="G1146" i="16"/>
  <c r="G1147" i="16"/>
  <c r="G1148" i="16"/>
  <c r="G1149" i="16"/>
  <c r="G1150" i="16"/>
  <c r="G1151" i="16"/>
  <c r="G1152" i="16"/>
  <c r="G1153" i="16"/>
  <c r="G1154" i="16"/>
  <c r="G1155" i="16"/>
  <c r="G1156" i="16"/>
  <c r="G1157" i="16"/>
  <c r="G1158" i="16"/>
  <c r="G1159" i="16"/>
  <c r="G1160" i="16"/>
  <c r="G1161" i="16"/>
  <c r="G1162" i="16"/>
  <c r="G1163" i="16"/>
  <c r="G1164" i="16"/>
  <c r="G1165" i="16"/>
  <c r="G1166" i="16"/>
  <c r="G1167" i="16"/>
  <c r="G1168" i="16"/>
  <c r="G1169" i="16"/>
  <c r="G1170" i="16"/>
  <c r="G1171" i="16"/>
  <c r="G1172" i="16"/>
  <c r="G1173" i="16"/>
  <c r="G1174" i="16"/>
  <c r="G1175" i="16"/>
  <c r="G1176" i="16"/>
  <c r="G1177" i="16"/>
  <c r="G1178" i="16"/>
  <c r="G1179" i="16"/>
  <c r="G1180" i="16"/>
  <c r="G1181" i="16"/>
  <c r="G1182" i="16"/>
  <c r="G1183" i="16"/>
  <c r="G1184" i="16"/>
  <c r="G1185" i="16"/>
  <c r="G1186" i="16"/>
  <c r="G1187" i="16"/>
  <c r="G1188" i="16"/>
  <c r="G1189" i="16"/>
  <c r="G1190" i="16"/>
  <c r="G1191" i="16"/>
  <c r="G1192" i="16"/>
  <c r="G1193" i="16"/>
  <c r="G1194" i="16"/>
  <c r="G1195" i="16"/>
  <c r="G1196" i="16"/>
  <c r="G1197" i="16"/>
  <c r="G1198" i="16"/>
  <c r="G1199" i="16"/>
  <c r="G1200" i="16"/>
  <c r="G1201" i="16"/>
  <c r="G1202" i="16"/>
  <c r="G1203" i="16"/>
  <c r="G1204" i="16"/>
  <c r="G1205" i="16"/>
  <c r="G1206" i="16"/>
  <c r="G1207" i="16"/>
  <c r="G1208" i="16"/>
  <c r="G1209" i="16"/>
  <c r="G1210" i="16"/>
  <c r="G1211" i="16"/>
  <c r="G1212" i="16"/>
  <c r="G1213" i="16"/>
  <c r="G1214" i="16"/>
  <c r="G1215" i="16"/>
  <c r="G1216" i="16"/>
  <c r="G1217" i="16"/>
  <c r="G1218" i="16"/>
  <c r="G1219" i="16"/>
  <c r="G1220" i="16"/>
  <c r="G1221" i="16"/>
  <c r="G1222" i="16"/>
  <c r="G1223" i="16"/>
  <c r="G1224" i="16"/>
  <c r="G1225" i="16"/>
  <c r="G1226" i="16"/>
  <c r="G1227" i="16"/>
  <c r="G1228" i="16"/>
  <c r="G1229" i="16"/>
  <c r="G1230" i="16"/>
  <c r="G1231" i="16"/>
  <c r="G1232" i="16"/>
  <c r="G1233" i="16"/>
  <c r="G1234" i="16"/>
  <c r="G1235" i="16"/>
  <c r="G1236" i="16"/>
  <c r="G1237" i="16"/>
  <c r="G1238" i="16"/>
  <c r="G1239" i="16"/>
  <c r="G1240" i="16"/>
  <c r="G1241" i="16"/>
  <c r="G1242" i="16"/>
  <c r="G1243" i="16"/>
  <c r="G1244" i="16"/>
  <c r="G1245" i="16"/>
  <c r="G1246" i="16"/>
  <c r="G1247" i="16"/>
  <c r="G1248" i="16"/>
  <c r="G1249" i="16"/>
  <c r="G1250" i="16"/>
  <c r="G1251" i="16"/>
  <c r="G1252" i="16"/>
  <c r="G1253" i="16"/>
  <c r="G1254" i="16"/>
  <c r="G1255" i="16"/>
  <c r="G1256" i="16"/>
  <c r="G1257" i="16"/>
  <c r="G1258" i="16"/>
  <c r="G1259" i="16"/>
  <c r="G1260" i="16"/>
  <c r="G1261" i="16"/>
  <c r="G1262" i="16"/>
  <c r="G1263" i="16"/>
  <c r="G1264" i="16"/>
  <c r="G1265" i="16"/>
  <c r="G1266" i="16"/>
  <c r="G1267" i="16"/>
  <c r="G1268" i="16"/>
  <c r="G1269" i="16"/>
  <c r="G1270" i="16"/>
  <c r="G1271" i="16"/>
  <c r="G1272" i="16"/>
  <c r="G1273" i="16"/>
  <c r="G1274" i="16"/>
  <c r="G1275" i="16"/>
  <c r="G1276" i="16"/>
  <c r="G1277" i="16"/>
  <c r="G1278" i="16"/>
  <c r="G1279" i="16"/>
  <c r="G1280" i="16"/>
  <c r="G1281" i="16"/>
  <c r="G1282" i="16"/>
  <c r="G1283" i="16"/>
  <c r="G1284" i="16"/>
  <c r="G1285" i="16"/>
  <c r="G1286" i="16"/>
  <c r="G1287" i="16"/>
  <c r="G1288" i="16"/>
  <c r="G1289" i="16"/>
  <c r="G1290" i="16"/>
  <c r="G1291" i="16"/>
  <c r="G1292" i="16"/>
  <c r="G1293" i="16"/>
  <c r="G1294" i="16"/>
  <c r="G1295" i="16"/>
  <c r="G1296" i="16"/>
  <c r="G1297" i="16"/>
  <c r="G1298" i="16"/>
  <c r="G1299" i="16"/>
  <c r="G1300" i="16"/>
  <c r="G1301" i="16"/>
  <c r="G1302" i="16"/>
  <c r="G1303" i="16"/>
  <c r="G1304" i="16"/>
  <c r="G1305" i="16"/>
  <c r="G1306" i="16"/>
  <c r="G1307" i="16"/>
  <c r="G1308" i="16"/>
  <c r="G1309" i="16"/>
  <c r="G1310" i="16"/>
  <c r="G1311" i="16"/>
  <c r="G1312" i="16"/>
  <c r="G1313" i="16"/>
  <c r="G1314" i="16"/>
  <c r="G1315" i="16"/>
  <c r="G1316" i="16"/>
  <c r="G1317" i="16"/>
  <c r="G1318" i="16"/>
  <c r="G1319" i="16"/>
  <c r="G1320" i="16"/>
  <c r="G1321" i="16"/>
  <c r="G1322" i="16"/>
  <c r="G1323" i="16"/>
  <c r="G1324" i="16"/>
  <c r="G1325" i="16"/>
  <c r="G1326" i="16"/>
  <c r="G1327" i="16"/>
  <c r="G1328" i="16"/>
  <c r="G1329" i="16"/>
  <c r="G1330" i="16"/>
  <c r="G1331" i="16"/>
  <c r="G1332" i="16"/>
  <c r="G1333" i="16"/>
  <c r="G1334" i="16"/>
  <c r="G1335" i="16"/>
  <c r="G1336" i="16"/>
  <c r="G1337" i="16"/>
  <c r="G1338" i="16"/>
  <c r="G1339" i="16"/>
  <c r="G1340" i="16"/>
  <c r="G1341" i="16"/>
  <c r="G1342" i="16"/>
  <c r="G1343" i="16"/>
  <c r="G1344" i="16"/>
  <c r="G1345" i="16"/>
  <c r="G1346" i="16"/>
  <c r="G1347" i="16"/>
  <c r="G1348" i="16"/>
  <c r="G1349" i="16"/>
  <c r="G1350" i="16"/>
  <c r="G1351" i="16"/>
  <c r="G1352" i="16"/>
  <c r="G1353" i="16"/>
  <c r="G1354" i="16"/>
  <c r="G1355" i="16"/>
  <c r="G1356" i="16"/>
  <c r="G1357" i="16"/>
  <c r="G1358" i="16"/>
  <c r="G1359" i="16"/>
  <c r="G1360" i="16"/>
  <c r="G1361" i="16"/>
  <c r="G1362" i="16"/>
  <c r="G1363" i="16"/>
  <c r="G1364" i="16"/>
  <c r="G1365" i="16"/>
  <c r="G1366" i="16"/>
  <c r="G1367" i="16"/>
  <c r="G1368" i="16"/>
  <c r="G1369" i="16"/>
  <c r="G1370" i="16"/>
  <c r="G1371" i="16"/>
  <c r="G1372" i="16"/>
  <c r="G1373" i="16"/>
  <c r="G1374" i="16"/>
  <c r="G1375" i="16"/>
  <c r="G1376" i="16"/>
  <c r="G1377" i="16"/>
  <c r="G1378" i="16"/>
  <c r="G1379" i="16"/>
  <c r="G1380" i="16"/>
  <c r="G1381" i="16"/>
  <c r="G1382" i="16"/>
  <c r="G1383" i="16"/>
  <c r="G1384" i="16"/>
  <c r="G1385" i="16"/>
  <c r="G1386" i="16"/>
  <c r="G1387" i="16"/>
  <c r="G1388" i="16"/>
  <c r="G1389" i="16"/>
  <c r="G1390" i="16"/>
  <c r="G1391" i="16"/>
  <c r="G1392" i="16"/>
  <c r="G1393" i="16"/>
  <c r="G1394" i="16"/>
  <c r="G1395" i="16"/>
  <c r="G1396" i="16"/>
  <c r="G1397" i="16"/>
  <c r="G1398" i="16"/>
  <c r="G1399" i="16"/>
  <c r="G1400" i="16"/>
  <c r="G1401" i="16"/>
  <c r="G1402" i="16"/>
  <c r="G1403" i="16"/>
  <c r="G1404" i="16"/>
  <c r="G1405" i="16"/>
  <c r="G1406" i="16"/>
  <c r="G1407" i="16"/>
  <c r="G1408" i="16"/>
  <c r="G1409" i="16"/>
  <c r="G1410" i="16"/>
  <c r="G1411" i="16"/>
  <c r="G1412" i="16"/>
  <c r="G1413" i="16"/>
  <c r="G1414" i="16"/>
  <c r="G1415" i="16"/>
  <c r="G1416" i="16"/>
  <c r="G1417" i="16"/>
  <c r="G1418" i="16"/>
  <c r="G1419" i="16"/>
  <c r="G1420" i="16"/>
  <c r="G1421" i="16"/>
  <c r="G1422" i="16"/>
  <c r="G1423" i="16"/>
  <c r="G1424" i="16"/>
  <c r="G1425" i="16"/>
  <c r="G1426" i="16"/>
  <c r="G1427" i="16"/>
  <c r="G1428" i="16"/>
  <c r="G1429" i="16"/>
  <c r="G1430" i="16"/>
  <c r="G1431" i="16"/>
  <c r="G1432" i="16"/>
  <c r="G1433" i="16"/>
  <c r="G1434" i="16"/>
  <c r="G1435" i="16"/>
  <c r="G1436" i="16"/>
  <c r="G1437" i="16"/>
  <c r="G1438" i="16"/>
  <c r="G1439" i="16"/>
  <c r="G1440" i="16"/>
  <c r="G1441" i="16"/>
  <c r="G1442" i="16"/>
  <c r="G1443" i="16"/>
  <c r="G1444" i="16"/>
  <c r="G1445" i="16"/>
  <c r="G1446" i="16"/>
  <c r="G1447" i="16"/>
  <c r="G1448" i="16"/>
  <c r="G1449" i="16"/>
  <c r="G1450" i="16"/>
  <c r="G1451" i="16"/>
  <c r="G1452" i="16"/>
  <c r="G1453" i="16"/>
  <c r="G1454" i="16"/>
  <c r="G1455" i="16"/>
  <c r="G1456" i="16"/>
  <c r="G1457" i="16"/>
  <c r="G1458" i="16"/>
  <c r="G1459" i="16"/>
  <c r="G1460" i="16"/>
  <c r="G1461" i="16"/>
  <c r="G1462" i="16"/>
  <c r="G1463" i="16"/>
  <c r="G1464" i="16"/>
  <c r="G1465" i="16"/>
  <c r="G1466" i="16"/>
  <c r="G1467" i="16"/>
  <c r="G1468" i="16"/>
  <c r="G1469" i="16"/>
  <c r="G1470" i="16"/>
  <c r="G1471" i="16"/>
  <c r="G1472" i="16"/>
  <c r="G1473" i="16"/>
  <c r="G1474" i="16"/>
  <c r="G1475" i="16"/>
  <c r="G1476" i="16"/>
  <c r="G1477" i="16"/>
  <c r="G1478" i="16"/>
  <c r="G1479" i="16"/>
  <c r="G1480" i="16"/>
  <c r="G1481" i="16"/>
  <c r="G1482" i="16"/>
  <c r="G1483" i="16"/>
  <c r="G1484" i="16"/>
  <c r="G1485" i="16"/>
  <c r="G1486" i="16"/>
  <c r="G1487" i="16"/>
  <c r="G1488" i="16"/>
  <c r="G1489" i="16"/>
  <c r="G1490" i="16"/>
  <c r="G1491" i="16"/>
  <c r="G1492" i="16"/>
  <c r="G1493" i="16"/>
  <c r="G1494" i="16"/>
  <c r="G1495" i="16"/>
  <c r="G1496" i="16"/>
  <c r="G1497" i="16"/>
  <c r="G1498" i="16"/>
  <c r="G1499" i="16"/>
  <c r="G1500" i="16"/>
  <c r="G1501" i="16"/>
  <c r="G1502" i="16"/>
  <c r="G1503" i="16"/>
  <c r="G1504" i="16"/>
  <c r="G1505" i="16"/>
  <c r="G1506" i="16"/>
  <c r="G1507" i="16"/>
  <c r="G1508" i="16"/>
  <c r="G1509" i="16"/>
  <c r="G1510" i="16"/>
  <c r="G1511" i="16"/>
  <c r="G1512" i="16"/>
  <c r="G1513" i="16"/>
  <c r="G1514" i="16"/>
  <c r="G1515" i="16"/>
  <c r="G1516" i="16"/>
  <c r="G1517" i="16"/>
  <c r="G1518" i="16"/>
  <c r="G1519" i="16"/>
  <c r="G1520" i="16"/>
  <c r="G1521" i="16"/>
  <c r="G1522" i="16"/>
  <c r="G1523" i="16"/>
  <c r="G1524" i="16"/>
  <c r="G1525" i="16"/>
  <c r="G1526" i="16"/>
  <c r="G1527" i="16"/>
  <c r="G1528" i="16"/>
  <c r="G1529" i="16"/>
  <c r="G1530" i="16"/>
  <c r="G1531" i="16"/>
  <c r="G1532" i="16"/>
  <c r="G1533" i="16"/>
  <c r="G1534" i="16"/>
  <c r="G1535" i="16"/>
  <c r="G1536" i="16"/>
  <c r="G1537" i="16"/>
  <c r="G1538" i="16"/>
  <c r="G1539" i="16"/>
  <c r="G1540" i="16"/>
  <c r="G1541" i="16"/>
  <c r="G1542" i="16"/>
  <c r="G1543" i="16"/>
  <c r="G1544" i="16"/>
  <c r="G1545" i="16"/>
  <c r="G1546" i="16"/>
  <c r="G1547" i="16"/>
  <c r="G1548" i="16"/>
  <c r="G1549" i="16"/>
  <c r="G1550" i="16"/>
  <c r="G1551" i="16"/>
  <c r="G1552" i="16"/>
  <c r="G1553" i="16"/>
  <c r="G1554" i="16"/>
  <c r="G1555" i="16"/>
  <c r="G1556" i="16"/>
  <c r="G1557" i="16"/>
  <c r="G1558" i="16"/>
  <c r="G1559" i="16"/>
  <c r="G1560" i="16"/>
  <c r="G1561" i="16"/>
  <c r="G1562" i="16"/>
  <c r="G1563" i="16"/>
  <c r="G1564" i="16"/>
  <c r="G1565" i="16"/>
  <c r="G1566" i="16"/>
  <c r="G1567" i="16"/>
  <c r="G1568" i="16"/>
  <c r="G1569" i="16"/>
  <c r="G1570" i="16"/>
  <c r="G1571" i="16"/>
  <c r="G1572" i="16"/>
  <c r="G1573" i="16"/>
  <c r="G1574" i="16"/>
  <c r="G1575" i="16"/>
  <c r="G1576" i="16"/>
  <c r="G1577" i="16"/>
  <c r="G1578" i="16"/>
  <c r="G1579" i="16"/>
  <c r="G1580" i="16"/>
  <c r="G1581" i="16"/>
  <c r="G1582" i="16"/>
  <c r="G1583" i="16"/>
  <c r="G1584" i="16"/>
  <c r="G1585" i="16"/>
  <c r="G1586" i="16"/>
  <c r="G1587" i="16"/>
  <c r="G1588" i="16"/>
  <c r="G1589" i="16"/>
  <c r="G1590" i="16"/>
  <c r="G1591" i="16"/>
  <c r="G1592" i="16"/>
  <c r="G1593" i="16"/>
  <c r="G1594" i="16"/>
  <c r="G1595" i="16"/>
  <c r="G1596" i="16"/>
  <c r="G1597" i="16"/>
  <c r="G1598" i="16"/>
  <c r="G1599" i="16"/>
  <c r="G1600" i="16"/>
  <c r="G1601" i="16"/>
  <c r="G1602" i="16"/>
  <c r="G1603" i="16"/>
  <c r="G1604" i="16"/>
  <c r="G1605" i="16"/>
  <c r="G1606" i="16"/>
  <c r="G1607" i="16"/>
  <c r="G1608" i="16"/>
  <c r="G1609" i="16"/>
  <c r="G1610" i="16"/>
  <c r="G1611" i="16"/>
  <c r="G1612" i="16"/>
  <c r="G1613" i="16"/>
  <c r="G1614" i="16"/>
  <c r="G1615" i="16"/>
  <c r="G1616" i="16"/>
  <c r="G1617" i="16"/>
  <c r="G1618" i="16"/>
  <c r="G1619" i="16"/>
  <c r="G1620" i="16"/>
  <c r="G1621" i="16"/>
  <c r="G1622" i="16"/>
  <c r="G1623" i="16"/>
  <c r="G1624" i="16"/>
  <c r="G1625" i="16"/>
  <c r="G1626" i="16"/>
  <c r="G1627" i="16"/>
  <c r="G1628" i="16"/>
  <c r="G1629" i="16"/>
  <c r="G1630" i="16"/>
  <c r="G1631" i="16"/>
  <c r="G1632" i="16"/>
  <c r="G1633" i="16"/>
  <c r="G1634" i="16"/>
  <c r="G1635" i="16"/>
  <c r="G1636" i="16"/>
  <c r="G1637" i="16"/>
  <c r="G1638" i="16"/>
  <c r="G1639" i="16"/>
  <c r="G1640" i="16"/>
  <c r="G1641" i="16"/>
  <c r="G1642" i="16"/>
  <c r="G1643" i="16"/>
  <c r="G1644" i="16"/>
  <c r="G1645" i="16"/>
  <c r="G1646" i="16"/>
  <c r="G1647" i="16"/>
  <c r="G1648" i="16"/>
  <c r="G1649" i="16"/>
  <c r="G1650" i="16"/>
  <c r="G1651" i="16"/>
  <c r="G1652" i="16"/>
  <c r="G1653" i="16"/>
  <c r="G1654" i="16"/>
  <c r="G1655" i="16"/>
  <c r="G1656" i="16"/>
  <c r="G1657" i="16"/>
  <c r="G1658" i="16"/>
  <c r="G1659" i="16"/>
  <c r="G1660" i="16"/>
  <c r="G1661" i="16"/>
  <c r="G1662" i="16"/>
  <c r="G1663" i="16"/>
  <c r="G1664" i="16"/>
  <c r="G1665" i="16"/>
  <c r="G1666" i="16"/>
  <c r="G1667" i="16"/>
  <c r="G1668" i="16"/>
  <c r="G1669" i="16"/>
  <c r="G1670" i="16"/>
  <c r="G1671" i="16"/>
  <c r="G1672" i="16"/>
  <c r="G1673" i="16"/>
  <c r="G1674" i="16"/>
  <c r="G1675" i="16"/>
  <c r="G1676" i="16"/>
  <c r="G1677" i="16"/>
  <c r="G1678" i="16"/>
  <c r="G1679" i="16"/>
  <c r="G1680" i="16"/>
  <c r="G1681" i="16"/>
  <c r="G1682" i="16"/>
  <c r="G1683" i="16"/>
  <c r="G1684" i="16"/>
  <c r="G1685" i="16"/>
  <c r="G1686" i="16"/>
  <c r="G1687" i="16"/>
  <c r="G1688" i="16"/>
  <c r="G1689" i="16"/>
  <c r="G1690" i="16"/>
  <c r="G1691" i="16"/>
  <c r="G1692" i="16"/>
  <c r="G1693" i="16"/>
  <c r="G1694" i="16"/>
  <c r="G1695" i="16"/>
  <c r="G1696" i="16"/>
  <c r="G1697" i="16"/>
  <c r="G1698" i="16"/>
  <c r="G1699" i="16"/>
  <c r="G1700" i="16"/>
  <c r="G1701" i="16"/>
  <c r="G1702" i="16"/>
  <c r="G1703" i="16"/>
  <c r="G1704" i="16"/>
  <c r="G1705" i="16"/>
  <c r="G1706" i="16"/>
  <c r="G1707" i="16"/>
  <c r="G1708" i="16"/>
  <c r="G1709" i="16"/>
  <c r="G1710" i="16"/>
  <c r="G1711" i="16"/>
  <c r="G1712" i="16"/>
  <c r="G1713" i="16"/>
  <c r="G1714" i="16"/>
  <c r="G1715" i="16"/>
  <c r="G1716" i="16"/>
  <c r="G1717" i="16"/>
  <c r="G1718" i="16"/>
  <c r="G1719" i="16"/>
  <c r="G1720" i="16"/>
  <c r="G1721" i="16"/>
  <c r="G1722" i="16"/>
  <c r="G1723" i="16"/>
  <c r="G1724" i="16"/>
  <c r="G1725" i="16"/>
  <c r="G1726" i="16"/>
  <c r="G1727" i="16"/>
  <c r="G1728" i="16"/>
  <c r="G1729" i="16"/>
  <c r="G1730" i="16"/>
  <c r="G1731" i="16"/>
  <c r="G1732" i="16"/>
  <c r="G1733" i="16"/>
  <c r="G1734" i="16"/>
  <c r="G1735" i="16"/>
  <c r="G1736" i="16"/>
  <c r="G1737" i="16"/>
  <c r="G1738" i="16"/>
  <c r="G1739" i="16"/>
  <c r="G1740" i="16"/>
  <c r="G1741" i="16"/>
  <c r="G1742" i="16"/>
  <c r="G1743" i="16"/>
  <c r="G1744" i="16"/>
  <c r="G1745" i="16"/>
  <c r="G1746" i="16"/>
  <c r="G1747" i="16"/>
  <c r="G1748" i="16"/>
  <c r="G1749" i="16"/>
  <c r="G1750" i="16"/>
  <c r="G1751" i="16"/>
  <c r="G1752" i="16"/>
  <c r="G1753" i="16"/>
  <c r="G1754" i="16"/>
  <c r="G1755" i="16"/>
  <c r="G1756" i="16"/>
  <c r="G1757" i="16"/>
  <c r="G1758" i="16"/>
  <c r="G1759" i="16"/>
  <c r="G1760" i="16"/>
  <c r="G1761" i="16"/>
  <c r="G1762" i="16"/>
  <c r="G1763" i="16"/>
  <c r="G1764" i="16"/>
  <c r="G1765" i="16"/>
  <c r="G1766" i="16"/>
  <c r="G1767" i="16"/>
  <c r="G1768" i="16"/>
  <c r="G1769" i="16"/>
  <c r="G1770" i="16"/>
  <c r="G1771" i="16"/>
  <c r="G1772" i="16"/>
  <c r="G1773" i="16"/>
  <c r="G1774" i="16"/>
  <c r="G1775" i="16"/>
  <c r="G1776" i="16"/>
  <c r="G1777" i="16"/>
  <c r="G1778" i="16"/>
  <c r="G1779" i="16"/>
  <c r="G1780" i="16"/>
  <c r="G1781" i="16"/>
  <c r="G1782" i="16"/>
  <c r="G1783" i="16"/>
  <c r="G1784" i="16"/>
  <c r="G1785" i="16"/>
  <c r="G1786" i="16"/>
  <c r="G1787" i="16"/>
  <c r="G1788" i="16"/>
  <c r="G1789" i="16"/>
  <c r="G1790" i="16"/>
  <c r="G1791" i="16"/>
  <c r="G1792" i="16"/>
  <c r="G1793" i="16"/>
  <c r="G1794" i="16"/>
  <c r="G1795" i="16"/>
  <c r="G1796" i="16"/>
  <c r="G1797" i="16"/>
  <c r="G1798" i="16"/>
  <c r="G1799" i="16"/>
  <c r="G1800" i="16"/>
  <c r="G1801" i="16"/>
  <c r="G1802" i="16"/>
  <c r="G1803" i="16"/>
  <c r="G1804" i="16"/>
  <c r="G1805" i="16"/>
  <c r="G1806" i="16"/>
  <c r="G1807" i="16"/>
  <c r="G1808" i="16"/>
  <c r="G1809" i="16"/>
  <c r="G1810" i="16"/>
  <c r="G1811" i="16"/>
  <c r="G1812" i="16"/>
  <c r="G1813" i="16"/>
  <c r="G1814" i="16"/>
  <c r="G1815" i="16"/>
  <c r="G1816" i="16"/>
  <c r="G1817" i="16"/>
  <c r="G1818" i="16"/>
  <c r="G1819" i="16"/>
  <c r="G1820" i="16"/>
  <c r="G1821" i="16"/>
  <c r="G1822" i="16"/>
  <c r="G1823" i="16"/>
  <c r="G1824" i="16"/>
  <c r="G1825" i="16"/>
  <c r="G1826" i="16"/>
  <c r="G1827" i="16"/>
  <c r="G1828" i="16"/>
  <c r="G1829" i="16"/>
  <c r="G1830" i="16"/>
  <c r="G1831" i="16"/>
  <c r="G1832" i="16"/>
  <c r="G1833" i="16"/>
  <c r="G1834" i="16"/>
  <c r="G1835" i="16"/>
  <c r="G1836" i="16"/>
  <c r="G1837" i="16"/>
  <c r="G1838" i="16"/>
  <c r="G1839" i="16"/>
  <c r="G1840" i="16"/>
  <c r="G1841" i="16"/>
  <c r="G1842" i="16"/>
  <c r="G1843" i="16"/>
  <c r="G1844" i="16"/>
  <c r="G1845" i="16"/>
  <c r="G1846" i="16"/>
  <c r="G1847" i="16"/>
  <c r="G1848" i="16"/>
  <c r="G1849" i="16"/>
  <c r="G1850" i="16"/>
  <c r="G1851" i="16"/>
  <c r="G1852" i="16"/>
  <c r="G1853" i="16"/>
  <c r="G1854" i="16"/>
  <c r="G1855" i="16"/>
  <c r="G1856" i="16"/>
  <c r="G1857" i="16"/>
  <c r="G1858" i="16"/>
  <c r="G1859" i="16"/>
  <c r="G1860" i="16"/>
  <c r="G1861" i="16"/>
  <c r="G1862" i="16"/>
  <c r="G1863" i="16"/>
  <c r="G1864" i="16"/>
  <c r="G1865" i="16"/>
  <c r="G1866" i="16"/>
  <c r="G1867" i="16"/>
  <c r="G1868" i="16"/>
  <c r="G1869" i="16"/>
  <c r="G1870" i="16"/>
  <c r="G1871" i="16"/>
  <c r="G1872" i="16"/>
  <c r="G1873" i="16"/>
  <c r="G1874" i="16"/>
  <c r="G1875" i="16"/>
  <c r="G1876" i="16"/>
  <c r="G1877" i="16"/>
  <c r="G1878" i="16"/>
  <c r="G1879" i="16"/>
  <c r="G1880" i="16"/>
  <c r="G1881" i="16"/>
  <c r="G1882" i="16"/>
  <c r="G1883" i="16"/>
  <c r="G1884" i="16"/>
  <c r="G1885" i="16"/>
  <c r="G1886" i="16"/>
  <c r="G1887" i="16"/>
  <c r="G1888" i="16"/>
  <c r="G1889" i="16"/>
  <c r="G1890" i="16"/>
  <c r="G1891" i="16"/>
  <c r="G1892" i="16"/>
  <c r="G1893" i="16"/>
  <c r="G1894" i="16"/>
  <c r="G1895" i="16"/>
  <c r="G1896" i="16"/>
  <c r="G1897" i="16"/>
  <c r="G1898" i="16"/>
  <c r="G1899" i="16"/>
  <c r="G1900" i="16"/>
  <c r="G1901" i="16"/>
  <c r="G1902" i="16"/>
  <c r="G1903" i="16"/>
  <c r="G1904" i="16"/>
  <c r="G1905" i="16"/>
  <c r="G1906" i="16"/>
  <c r="G1907" i="16"/>
  <c r="G1908" i="16"/>
  <c r="G1909" i="16"/>
  <c r="G1910" i="16"/>
  <c r="G1911" i="16"/>
  <c r="G1912" i="16"/>
  <c r="G1913" i="16"/>
  <c r="G1914" i="16"/>
  <c r="G1915" i="16"/>
  <c r="G1916" i="16"/>
  <c r="G1917" i="16"/>
  <c r="G1918" i="16"/>
  <c r="G1919" i="16"/>
  <c r="G1920" i="16"/>
  <c r="G1921" i="16"/>
  <c r="G1922" i="16"/>
  <c r="G1923" i="16"/>
  <c r="G1924" i="16"/>
  <c r="G1925" i="16"/>
  <c r="G1926" i="16"/>
  <c r="G1927" i="16"/>
  <c r="G1928" i="16"/>
  <c r="G1929" i="16"/>
  <c r="G1930" i="16"/>
  <c r="G1931" i="16"/>
  <c r="G1932" i="16"/>
  <c r="G1933" i="16"/>
  <c r="G1934" i="16"/>
  <c r="G1935" i="16"/>
  <c r="G1936" i="16"/>
  <c r="G1937" i="16"/>
  <c r="G1938" i="16"/>
  <c r="G1939" i="16"/>
  <c r="G1940" i="16"/>
  <c r="G1941" i="16"/>
  <c r="G1942" i="16"/>
  <c r="G1943" i="16"/>
  <c r="G1944" i="16"/>
  <c r="G1945" i="16"/>
  <c r="G1946" i="16"/>
  <c r="G1947" i="16"/>
  <c r="G1948" i="16"/>
  <c r="G1949" i="16"/>
  <c r="G1950" i="16"/>
  <c r="G1951" i="16"/>
  <c r="G1952" i="16"/>
  <c r="G1953" i="16"/>
  <c r="G1954" i="16"/>
  <c r="G1955" i="16"/>
  <c r="G1956" i="16"/>
  <c r="G1957" i="16"/>
  <c r="G1958" i="16"/>
  <c r="G1959" i="16"/>
  <c r="G1960" i="16"/>
  <c r="G1961" i="16"/>
  <c r="G1962" i="16"/>
  <c r="G1963" i="16"/>
  <c r="G1964" i="16"/>
  <c r="G1965" i="16"/>
  <c r="G1966" i="16"/>
  <c r="G1967" i="16"/>
  <c r="G1968" i="16"/>
  <c r="G1969" i="16"/>
  <c r="G1970" i="16"/>
  <c r="G1971" i="16"/>
  <c r="G1972" i="16"/>
  <c r="G1973" i="16"/>
  <c r="G1974" i="16"/>
  <c r="G1975" i="16"/>
  <c r="G1976" i="16"/>
  <c r="G1977" i="16"/>
  <c r="G1978" i="16"/>
  <c r="G1979" i="16"/>
  <c r="G1980" i="16"/>
  <c r="G1981" i="16"/>
  <c r="G1982" i="16"/>
  <c r="G1983" i="16"/>
  <c r="G1984" i="16"/>
  <c r="G1985" i="16"/>
  <c r="G1986" i="16"/>
  <c r="G1987" i="16"/>
  <c r="G1988" i="16"/>
  <c r="G1989" i="16"/>
  <c r="G1990" i="16"/>
  <c r="G1991" i="16"/>
  <c r="G1992" i="16"/>
  <c r="G1993" i="16"/>
  <c r="G1994" i="16"/>
  <c r="G1995" i="16"/>
  <c r="G1996" i="16"/>
  <c r="G1997" i="16"/>
  <c r="G1998" i="16"/>
  <c r="G1999" i="16"/>
  <c r="G2000" i="16"/>
  <c r="G2001" i="16"/>
  <c r="G2002" i="16"/>
  <c r="G2003" i="16"/>
  <c r="G2004" i="16"/>
  <c r="G2005" i="16"/>
  <c r="G2006" i="16"/>
  <c r="G2007" i="16"/>
  <c r="G2008" i="16"/>
  <c r="G2009" i="16"/>
  <c r="G2010" i="16"/>
  <c r="G2011" i="16"/>
  <c r="G2012" i="16"/>
  <c r="G2013" i="16"/>
  <c r="G2014" i="16"/>
  <c r="G2015" i="16"/>
  <c r="G2016" i="16"/>
  <c r="G2017" i="16"/>
  <c r="G2018" i="16"/>
  <c r="G2019" i="16"/>
  <c r="G2020" i="16"/>
  <c r="G2021" i="16"/>
  <c r="G2022" i="16"/>
  <c r="G2023" i="16"/>
  <c r="G2024" i="16"/>
  <c r="G2025" i="16"/>
  <c r="G2026" i="16"/>
  <c r="G2027" i="16"/>
  <c r="G2028" i="16"/>
  <c r="G2029" i="16"/>
  <c r="G2030" i="16"/>
  <c r="G2031" i="16"/>
  <c r="G2032" i="16"/>
  <c r="G2033" i="16"/>
  <c r="G2034" i="16"/>
  <c r="G2035" i="16"/>
  <c r="G2036" i="16"/>
  <c r="G2037" i="16"/>
  <c r="G2038" i="16"/>
  <c r="G2039" i="16"/>
  <c r="G2040" i="16"/>
  <c r="G2041" i="16"/>
  <c r="G2042" i="16"/>
  <c r="G2043" i="16"/>
  <c r="G2044" i="16"/>
  <c r="G2045" i="16"/>
  <c r="G2046" i="16"/>
  <c r="G2047" i="16"/>
  <c r="G2048" i="16"/>
  <c r="G2049" i="16"/>
  <c r="G2050" i="16"/>
  <c r="G2051" i="16"/>
  <c r="G2052" i="16"/>
  <c r="G2053" i="16"/>
  <c r="G2054" i="16"/>
  <c r="G2055" i="16"/>
  <c r="G2056" i="16"/>
  <c r="G2057" i="16"/>
  <c r="G2058" i="16"/>
  <c r="G2059" i="16"/>
  <c r="G2060" i="16"/>
  <c r="G2061" i="16"/>
  <c r="G2062" i="16"/>
  <c r="G2063" i="16"/>
  <c r="G2064" i="16"/>
  <c r="G2065" i="16"/>
  <c r="G2066" i="16"/>
  <c r="G2067" i="16"/>
  <c r="G2068" i="16"/>
  <c r="G2069" i="16"/>
  <c r="G2070" i="16"/>
  <c r="G2071" i="16"/>
  <c r="G2072" i="16"/>
  <c r="G2073" i="16"/>
  <c r="G2074" i="16"/>
  <c r="G2075" i="16"/>
  <c r="G2076" i="16"/>
  <c r="G2077" i="16"/>
  <c r="G2078" i="16"/>
  <c r="G2079" i="16"/>
  <c r="G2080" i="16"/>
  <c r="G2081" i="16"/>
  <c r="G2082" i="16"/>
  <c r="G2083" i="16"/>
  <c r="G2084" i="16"/>
  <c r="G2085" i="16"/>
  <c r="G2086" i="16"/>
  <c r="G2087" i="16"/>
  <c r="G2088" i="16"/>
  <c r="G2089" i="16"/>
  <c r="G2090" i="16"/>
  <c r="G2091" i="16"/>
  <c r="G2092" i="16"/>
  <c r="G2093" i="16"/>
  <c r="G2094" i="16"/>
  <c r="G2095" i="16"/>
  <c r="G2096" i="16"/>
  <c r="G2097" i="16"/>
  <c r="G2098" i="16"/>
  <c r="G2099" i="16"/>
  <c r="G2100" i="16"/>
  <c r="G2101" i="16"/>
  <c r="G2102" i="16"/>
  <c r="G2103" i="16"/>
  <c r="G2104" i="16"/>
  <c r="G2105" i="16"/>
  <c r="G2106" i="16"/>
  <c r="G2107" i="16"/>
  <c r="G2108" i="16"/>
  <c r="G2109" i="16"/>
  <c r="G2110" i="16"/>
  <c r="G2111" i="16"/>
  <c r="G2112" i="16"/>
  <c r="G2113" i="16"/>
  <c r="G2114" i="16"/>
  <c r="G2115" i="16"/>
  <c r="G2116" i="16"/>
  <c r="G2117" i="16"/>
  <c r="G2118" i="16"/>
  <c r="G2119" i="16"/>
  <c r="G2120" i="16"/>
  <c r="G2121" i="16"/>
  <c r="G2122" i="16"/>
  <c r="G2123" i="16"/>
  <c r="G2124" i="16"/>
  <c r="G2125" i="16"/>
  <c r="G2126" i="16"/>
  <c r="G2127" i="16"/>
  <c r="G2128" i="16"/>
  <c r="G2129" i="16"/>
  <c r="G2130" i="16"/>
  <c r="G2131" i="16"/>
  <c r="G2132" i="16"/>
  <c r="G2133" i="16"/>
  <c r="G2134" i="16"/>
  <c r="G2135" i="16"/>
  <c r="G2136" i="16"/>
  <c r="G2137" i="16"/>
  <c r="G2138" i="16"/>
  <c r="G2139" i="16"/>
  <c r="G2140" i="16"/>
  <c r="G2141" i="16"/>
  <c r="G2142" i="16"/>
  <c r="G2143" i="16"/>
  <c r="G2144" i="16"/>
  <c r="G2145" i="16"/>
  <c r="G2146" i="16"/>
  <c r="G2147" i="16"/>
  <c r="G2148" i="16"/>
  <c r="G2149" i="16"/>
  <c r="G2150" i="16"/>
  <c r="G2151" i="16"/>
  <c r="G2152" i="16"/>
  <c r="G2153" i="16"/>
  <c r="G2154" i="16"/>
  <c r="G2155" i="16"/>
  <c r="G2156" i="16"/>
  <c r="G2157" i="16"/>
  <c r="G2158" i="16"/>
  <c r="G2159" i="16"/>
  <c r="G2160" i="16"/>
  <c r="G2161" i="16"/>
  <c r="G2162" i="16"/>
  <c r="G2163" i="16"/>
  <c r="G2164" i="16"/>
  <c r="G2165" i="16"/>
  <c r="G2166" i="16"/>
  <c r="G2167" i="16"/>
  <c r="G2168" i="16"/>
  <c r="G2169" i="16"/>
  <c r="G2170" i="16"/>
  <c r="G2171" i="16"/>
  <c r="G2172" i="16"/>
  <c r="G2173" i="16"/>
  <c r="G2174" i="16"/>
  <c r="G2175" i="16"/>
  <c r="G2176" i="16"/>
  <c r="G2177" i="16"/>
  <c r="G2178" i="16"/>
  <c r="G2179" i="16"/>
  <c r="G2180" i="16"/>
  <c r="G2181" i="16"/>
  <c r="G2182" i="16"/>
  <c r="G2183" i="16"/>
  <c r="G2184" i="16"/>
  <c r="G2185" i="16"/>
  <c r="G2186" i="16"/>
  <c r="G2187" i="16"/>
  <c r="G2188" i="16"/>
  <c r="G2189" i="16"/>
  <c r="G2190" i="16"/>
  <c r="G2191" i="16"/>
  <c r="G2192" i="16"/>
  <c r="G2193" i="16"/>
  <c r="G2194" i="16"/>
  <c r="G2195" i="16"/>
  <c r="G2196" i="16"/>
  <c r="G2197" i="16"/>
  <c r="G2198" i="16"/>
  <c r="G2199" i="16"/>
  <c r="G2200" i="16"/>
  <c r="G2201" i="16"/>
  <c r="G2202" i="16"/>
  <c r="G2203" i="16"/>
  <c r="G2204" i="16"/>
  <c r="G2205" i="16"/>
  <c r="G2206" i="16"/>
  <c r="G2207" i="16"/>
  <c r="G2208" i="16"/>
  <c r="G2209" i="16"/>
  <c r="G2210" i="16"/>
  <c r="G2211" i="16"/>
  <c r="G2212" i="16"/>
  <c r="G2213" i="16"/>
  <c r="G2214" i="16"/>
  <c r="G2215" i="16"/>
  <c r="G2216" i="16"/>
  <c r="G2217" i="16"/>
  <c r="G2218" i="16"/>
  <c r="G2219" i="16"/>
  <c r="G2220" i="16"/>
  <c r="G2221" i="16"/>
  <c r="G2222" i="16"/>
  <c r="G2223" i="16"/>
  <c r="G2224" i="16"/>
  <c r="G2225" i="16"/>
  <c r="G2226" i="16"/>
  <c r="G2227" i="16"/>
  <c r="G2228" i="16"/>
  <c r="G2229" i="16"/>
  <c r="G2230" i="16"/>
  <c r="G2231" i="16"/>
  <c r="G2232" i="16"/>
  <c r="G2233" i="16"/>
  <c r="G2234" i="16"/>
  <c r="G2235" i="16"/>
  <c r="G2236" i="16"/>
  <c r="G2237" i="16"/>
  <c r="G2238" i="16"/>
  <c r="G2239" i="16"/>
  <c r="G2240" i="16"/>
  <c r="G2241" i="16"/>
  <c r="G2242" i="16"/>
  <c r="G2243" i="16"/>
  <c r="G2244" i="16"/>
  <c r="G2245" i="16"/>
  <c r="G2246" i="16"/>
  <c r="G2247" i="16"/>
  <c r="G2248" i="16"/>
  <c r="G2249" i="16"/>
  <c r="G2250" i="16"/>
  <c r="G2251" i="16"/>
  <c r="G2252" i="16"/>
  <c r="G2253" i="16"/>
  <c r="G2254" i="16"/>
  <c r="G2255" i="16"/>
  <c r="G2256" i="16"/>
  <c r="G2257" i="16"/>
  <c r="G2258" i="16"/>
  <c r="G2259" i="16"/>
  <c r="G2260" i="16"/>
  <c r="G2261" i="16"/>
  <c r="G2262" i="16"/>
  <c r="G2263" i="16"/>
  <c r="G2264" i="16"/>
  <c r="G2265" i="16"/>
  <c r="G2266" i="16"/>
  <c r="G2267" i="16"/>
  <c r="G2268" i="16"/>
  <c r="G2269" i="16"/>
  <c r="G2270" i="16"/>
  <c r="G2271" i="16"/>
  <c r="G2272" i="16"/>
  <c r="G2273" i="16"/>
  <c r="G2274" i="16"/>
  <c r="G2275" i="16"/>
  <c r="G2276" i="16"/>
  <c r="G2277" i="16"/>
  <c r="G2278" i="16"/>
  <c r="G2279" i="16"/>
  <c r="G2280" i="16"/>
  <c r="G2281" i="16"/>
  <c r="G2282" i="16"/>
  <c r="G2283" i="16"/>
  <c r="G2284" i="16"/>
  <c r="G2285" i="16"/>
  <c r="G2286" i="16"/>
  <c r="G2287" i="16"/>
  <c r="G2288" i="16"/>
  <c r="G2289" i="16"/>
  <c r="G2290" i="16"/>
  <c r="G2291" i="16"/>
  <c r="G2292" i="16"/>
  <c r="G2293" i="16"/>
  <c r="G2294" i="16"/>
  <c r="G2295" i="16"/>
  <c r="G2296" i="16"/>
  <c r="G2297" i="16"/>
  <c r="G2298" i="16"/>
  <c r="G2299" i="16"/>
  <c r="G2300" i="16"/>
  <c r="G2301" i="16"/>
  <c r="G2302" i="16"/>
  <c r="G2303" i="16"/>
  <c r="G2304" i="16"/>
  <c r="G2305" i="16"/>
  <c r="G2306" i="16"/>
  <c r="G2307" i="16"/>
  <c r="G2308" i="16"/>
  <c r="G2309" i="16"/>
  <c r="G2310" i="16"/>
  <c r="G2311" i="16"/>
  <c r="G2312" i="16"/>
  <c r="G2313" i="16"/>
  <c r="G2314" i="16"/>
  <c r="G2315" i="16"/>
  <c r="G2316" i="16"/>
  <c r="G2317" i="16"/>
  <c r="G2318" i="16"/>
  <c r="G2319" i="16"/>
  <c r="G2320" i="16"/>
  <c r="G2321" i="16"/>
  <c r="G2322" i="16"/>
  <c r="G2323" i="16"/>
  <c r="G2324" i="16"/>
  <c r="G2325" i="16"/>
  <c r="G2326" i="16"/>
  <c r="G2327" i="16"/>
  <c r="G2328" i="16"/>
  <c r="G2329" i="16"/>
  <c r="G2330" i="16"/>
  <c r="G2331" i="16"/>
  <c r="G2332" i="16"/>
  <c r="G2333" i="16"/>
  <c r="G2334" i="16"/>
  <c r="G2335" i="16"/>
  <c r="G2336" i="16"/>
  <c r="G2337" i="16"/>
  <c r="G2338" i="16"/>
  <c r="G2339" i="16"/>
  <c r="G2340" i="16"/>
  <c r="G2341" i="16"/>
  <c r="G2342" i="16"/>
  <c r="G2343" i="16"/>
  <c r="G2344" i="16"/>
  <c r="G2345" i="16"/>
  <c r="G2346" i="16"/>
  <c r="G2347" i="16"/>
  <c r="G2348" i="16"/>
  <c r="G2349" i="16"/>
  <c r="G2350" i="16"/>
  <c r="G2351" i="16"/>
  <c r="G2352" i="16"/>
  <c r="G2353" i="16"/>
  <c r="G2354" i="16"/>
  <c r="G2355" i="16"/>
  <c r="G2356" i="16"/>
  <c r="G2357" i="16"/>
  <c r="G2358" i="16"/>
  <c r="G2359" i="16"/>
  <c r="G2360" i="16"/>
  <c r="G2361" i="16"/>
  <c r="G2362" i="16"/>
  <c r="G2363" i="16"/>
  <c r="G2364" i="16"/>
  <c r="G2365" i="16"/>
  <c r="G2366" i="16"/>
  <c r="G2367" i="16"/>
  <c r="G2368" i="16"/>
  <c r="G2369" i="16"/>
  <c r="G2370" i="16"/>
  <c r="G2371" i="16"/>
  <c r="G2372" i="16"/>
  <c r="G2373" i="16"/>
  <c r="G2374" i="16"/>
  <c r="G2375" i="16"/>
  <c r="G2376" i="16"/>
  <c r="G2377" i="16"/>
  <c r="G2378" i="16"/>
  <c r="G2379" i="16"/>
  <c r="G2380" i="16"/>
  <c r="G2381" i="16"/>
  <c r="G2382" i="16"/>
  <c r="G2383" i="16"/>
  <c r="G2384" i="16"/>
  <c r="G2385" i="16"/>
  <c r="G2386" i="16"/>
  <c r="G2387" i="16"/>
  <c r="G2388" i="16"/>
  <c r="G2389" i="16"/>
  <c r="G2390" i="16"/>
  <c r="G2391" i="16"/>
  <c r="G2392" i="16"/>
  <c r="G2393" i="16"/>
  <c r="G2394" i="16"/>
  <c r="G2395" i="16"/>
  <c r="G2396" i="16"/>
  <c r="G2397" i="16"/>
  <c r="G2398" i="16"/>
  <c r="G2399" i="16"/>
  <c r="G2400" i="16"/>
  <c r="G2401" i="16"/>
  <c r="G2402" i="16"/>
  <c r="G2403" i="16"/>
  <c r="G2404" i="16"/>
  <c r="G2405" i="16"/>
  <c r="G2406" i="16"/>
  <c r="G2407" i="16"/>
  <c r="G2408" i="16"/>
  <c r="G2409" i="16"/>
  <c r="G2410" i="16"/>
  <c r="G2411" i="16"/>
  <c r="G2412" i="16"/>
  <c r="G2413" i="16"/>
  <c r="G2414" i="16"/>
  <c r="G2415" i="16"/>
  <c r="G2416" i="16"/>
  <c r="G2417" i="16"/>
  <c r="G2418" i="16"/>
  <c r="G2419" i="16"/>
  <c r="G2420" i="16"/>
  <c r="G2421" i="16"/>
  <c r="G2422" i="16"/>
  <c r="G2423" i="16"/>
  <c r="G2424" i="16"/>
  <c r="G2425" i="16"/>
  <c r="G2426" i="16"/>
  <c r="G2427" i="16"/>
  <c r="G2428" i="16"/>
  <c r="G2429" i="16"/>
  <c r="G2430" i="16"/>
  <c r="G2431" i="16"/>
  <c r="G2432" i="16"/>
  <c r="G2433" i="16"/>
  <c r="G2434" i="16"/>
  <c r="G2435" i="16"/>
  <c r="G2436" i="16"/>
  <c r="G2437" i="16"/>
  <c r="G2438" i="16"/>
  <c r="G2439" i="16"/>
  <c r="G2440" i="16"/>
  <c r="G2441" i="16"/>
  <c r="G2442" i="16"/>
  <c r="G2443" i="16"/>
  <c r="G2444" i="16"/>
  <c r="G2445" i="16"/>
  <c r="G2446" i="16"/>
  <c r="G2447" i="16"/>
  <c r="G2448" i="16"/>
  <c r="G2449" i="16"/>
  <c r="G2450" i="16"/>
  <c r="G2451" i="16"/>
  <c r="G2452" i="16"/>
  <c r="G2453" i="16"/>
  <c r="G2454" i="16"/>
  <c r="G2455" i="16"/>
  <c r="G2456" i="16"/>
  <c r="G2457" i="16"/>
  <c r="G2458" i="16"/>
  <c r="G2459" i="16"/>
  <c r="G2460" i="16"/>
  <c r="G2461" i="16"/>
  <c r="G2462" i="16"/>
  <c r="G2463" i="16"/>
  <c r="G2464" i="16"/>
  <c r="G2465" i="16"/>
  <c r="G2466" i="16"/>
  <c r="G2467" i="16"/>
  <c r="G2468" i="16"/>
  <c r="G2469" i="16"/>
  <c r="G2470" i="16"/>
  <c r="G2471" i="16"/>
  <c r="G2472" i="16"/>
  <c r="G2473" i="16"/>
  <c r="G2474" i="16"/>
  <c r="G2475" i="16"/>
  <c r="G2476" i="16"/>
  <c r="G2477" i="16"/>
  <c r="G2478" i="16"/>
  <c r="G2479" i="16"/>
  <c r="G2480" i="16"/>
  <c r="G2481" i="16"/>
  <c r="G2482" i="16"/>
  <c r="G2483" i="16"/>
  <c r="G2484" i="16"/>
  <c r="G2485" i="16"/>
  <c r="G2486" i="16"/>
  <c r="G2487" i="16"/>
  <c r="G2488" i="16"/>
  <c r="G2489" i="16"/>
  <c r="G2490" i="16"/>
  <c r="G2491" i="16"/>
  <c r="G2492" i="16"/>
  <c r="G2493" i="16"/>
  <c r="G2494" i="16"/>
  <c r="G2495" i="16"/>
  <c r="G2496" i="16"/>
  <c r="G2497" i="16"/>
  <c r="G2498" i="16"/>
  <c r="G2499" i="16"/>
  <c r="G2500" i="16"/>
  <c r="G2501" i="16"/>
  <c r="G2502" i="16"/>
  <c r="G2503" i="16"/>
  <c r="G2504" i="16"/>
  <c r="G2505" i="16"/>
  <c r="G2506" i="16"/>
  <c r="G2507" i="16"/>
  <c r="G2508" i="16"/>
  <c r="G2509" i="16"/>
  <c r="G2510" i="16"/>
  <c r="G2511" i="16"/>
  <c r="G2512" i="16"/>
  <c r="G2513" i="16"/>
  <c r="G2514" i="16"/>
  <c r="G2515" i="16"/>
  <c r="G2516" i="16"/>
  <c r="G2517" i="16"/>
  <c r="G2518" i="16"/>
  <c r="G2519" i="16"/>
  <c r="G2520" i="16"/>
  <c r="G2521" i="16"/>
  <c r="G2522" i="16"/>
  <c r="G2523" i="16"/>
  <c r="G2524" i="16"/>
  <c r="G2525" i="16"/>
  <c r="G2526" i="16"/>
  <c r="G2527" i="16"/>
  <c r="G2528" i="16"/>
  <c r="G2529" i="16"/>
  <c r="G2530" i="16"/>
  <c r="G2531" i="16"/>
  <c r="G2532" i="16"/>
  <c r="G2533" i="16"/>
  <c r="G2534" i="16"/>
  <c r="G2535" i="16"/>
  <c r="G2536" i="16"/>
  <c r="G2537" i="16"/>
  <c r="G2538" i="16"/>
  <c r="G2539" i="16"/>
  <c r="G2540" i="16"/>
  <c r="G2541" i="16"/>
  <c r="G2542" i="16"/>
  <c r="G2543" i="16"/>
  <c r="G2544" i="16"/>
  <c r="G2545" i="16"/>
  <c r="G2546" i="16"/>
  <c r="G2547" i="16"/>
  <c r="G2548" i="16"/>
  <c r="G2549" i="16"/>
  <c r="G2550" i="16"/>
  <c r="G2551" i="16"/>
  <c r="G2552" i="16"/>
  <c r="G2553" i="16"/>
  <c r="G2554" i="16"/>
  <c r="G2555" i="16"/>
  <c r="G2556" i="16"/>
  <c r="G2557" i="16"/>
  <c r="G2558" i="16"/>
  <c r="G2559" i="16"/>
  <c r="G2560" i="16"/>
  <c r="G2561" i="16"/>
  <c r="G2562" i="16"/>
  <c r="G2563" i="16"/>
  <c r="G2564" i="16"/>
  <c r="G2565" i="16"/>
  <c r="G2566" i="16"/>
  <c r="G2567" i="16"/>
  <c r="G2568" i="16"/>
  <c r="G2569" i="16"/>
  <c r="G2570" i="16"/>
  <c r="G2571" i="16"/>
  <c r="G2572" i="16"/>
  <c r="G2573" i="16"/>
  <c r="G2574" i="16"/>
  <c r="G2575" i="16"/>
  <c r="G2576" i="16"/>
  <c r="G2577" i="16"/>
  <c r="G2578" i="16"/>
  <c r="G2579" i="16"/>
  <c r="G2580" i="16"/>
  <c r="G2581" i="16"/>
  <c r="G2582" i="16"/>
  <c r="G2583" i="16"/>
  <c r="G2584" i="16"/>
  <c r="G2585" i="16"/>
  <c r="G2586" i="16"/>
  <c r="G2587" i="16"/>
  <c r="G2588" i="16"/>
  <c r="G2589" i="16"/>
  <c r="G2590" i="16"/>
  <c r="G2591" i="16"/>
  <c r="G2592" i="16"/>
  <c r="G2593" i="16"/>
  <c r="G2594" i="16"/>
  <c r="G2595" i="16"/>
  <c r="G2596" i="16"/>
  <c r="G2597" i="16"/>
  <c r="G2598" i="16"/>
  <c r="G2599" i="16"/>
  <c r="G2600" i="16"/>
  <c r="G2601" i="16"/>
  <c r="G2602" i="16"/>
  <c r="G2603" i="16"/>
  <c r="G2604" i="16"/>
  <c r="G2605" i="16"/>
  <c r="G2606" i="16"/>
  <c r="G2607" i="16"/>
  <c r="G2608" i="16"/>
  <c r="G2609" i="16"/>
  <c r="G2610" i="16"/>
  <c r="G2611" i="16"/>
  <c r="G2612" i="16"/>
  <c r="G2613" i="16"/>
  <c r="G2614" i="16"/>
  <c r="G2615" i="16"/>
  <c r="G2616" i="16"/>
  <c r="G2617" i="16"/>
  <c r="G2618" i="16"/>
  <c r="G2619" i="16"/>
  <c r="G2620" i="16"/>
  <c r="G2621" i="16"/>
  <c r="G2622" i="16"/>
  <c r="G2623" i="16"/>
  <c r="G2624" i="16"/>
  <c r="G2625" i="16"/>
  <c r="G2626" i="16"/>
  <c r="G2627" i="16"/>
  <c r="G2628" i="16"/>
  <c r="G2629" i="16"/>
  <c r="G2630" i="16"/>
  <c r="G2631" i="16"/>
  <c r="G2632" i="16"/>
  <c r="G2633" i="16"/>
  <c r="G2634" i="16"/>
  <c r="G2635" i="16"/>
  <c r="G2636" i="16"/>
  <c r="G2637" i="16"/>
  <c r="G2638" i="16"/>
  <c r="G2639" i="16"/>
  <c r="G2640" i="16"/>
  <c r="G2641" i="16"/>
  <c r="G2642" i="16"/>
  <c r="G2643" i="16"/>
  <c r="G2644" i="16"/>
  <c r="G2645" i="16"/>
  <c r="G2646" i="16"/>
  <c r="G2647" i="16"/>
  <c r="G2648" i="16"/>
  <c r="G2649" i="16"/>
  <c r="G2650" i="16"/>
  <c r="G2651" i="16"/>
  <c r="G2652" i="16"/>
  <c r="G2653" i="16"/>
  <c r="G2654" i="16"/>
  <c r="G2655" i="16"/>
  <c r="G2656" i="16"/>
  <c r="G2657" i="16"/>
  <c r="G2658" i="16"/>
  <c r="G2659" i="16"/>
  <c r="G2660" i="16"/>
  <c r="G2661" i="16"/>
  <c r="G2662" i="16"/>
  <c r="G2663" i="16"/>
  <c r="G2664" i="16"/>
  <c r="G2665" i="16"/>
  <c r="G2666" i="16"/>
  <c r="G2667" i="16"/>
  <c r="G2668" i="16"/>
  <c r="G2669" i="16"/>
  <c r="G2670" i="16"/>
  <c r="G2671" i="16"/>
  <c r="G2672" i="16"/>
  <c r="G2673" i="16"/>
  <c r="G2674" i="16"/>
  <c r="G2675" i="16"/>
  <c r="G2676" i="16"/>
  <c r="G2677" i="16"/>
  <c r="G2678" i="16"/>
  <c r="G2679" i="16"/>
  <c r="G2680" i="16"/>
  <c r="G2681" i="16"/>
  <c r="G2682" i="16"/>
  <c r="G2683" i="16"/>
  <c r="G2684" i="16"/>
  <c r="G2685" i="16"/>
  <c r="G2686" i="16"/>
  <c r="G2687" i="16"/>
  <c r="G2688" i="16"/>
  <c r="G2689" i="16"/>
  <c r="G2690" i="16"/>
  <c r="G2691" i="16"/>
  <c r="G2692" i="16"/>
  <c r="G2693" i="16"/>
  <c r="G2694" i="16"/>
  <c r="G2695" i="16"/>
  <c r="G2696" i="16"/>
  <c r="G2697" i="16"/>
  <c r="G2698" i="16"/>
  <c r="G2699" i="16"/>
  <c r="G2700" i="16"/>
  <c r="G2701" i="16"/>
  <c r="G2702" i="16"/>
  <c r="G2703" i="16"/>
  <c r="G2704" i="16"/>
  <c r="G2705" i="16"/>
  <c r="G2706" i="16"/>
  <c r="G2707" i="16"/>
  <c r="G2708" i="16"/>
  <c r="G2709" i="16"/>
  <c r="G2710" i="16"/>
  <c r="G2711" i="16"/>
  <c r="G2712" i="16"/>
  <c r="G2713" i="16"/>
  <c r="G2714" i="16"/>
  <c r="G2715" i="16"/>
  <c r="G2716" i="16"/>
  <c r="G2717" i="16"/>
  <c r="G2718" i="16"/>
  <c r="G2719" i="16"/>
  <c r="G2720" i="16"/>
  <c r="G2721" i="16"/>
  <c r="G2722" i="16"/>
  <c r="G2723" i="16"/>
  <c r="G2724" i="16"/>
  <c r="G2725" i="16"/>
  <c r="G2726" i="16"/>
  <c r="G2727" i="16"/>
  <c r="G2728" i="16"/>
  <c r="G2729" i="16"/>
  <c r="G2730" i="16"/>
  <c r="G2731" i="16"/>
  <c r="G2732" i="16"/>
  <c r="G2733" i="16"/>
  <c r="G2734" i="16"/>
  <c r="G2735" i="16"/>
  <c r="G2736" i="16"/>
  <c r="G2737" i="16"/>
  <c r="G2738" i="16"/>
  <c r="G2739" i="16"/>
  <c r="G2740" i="16"/>
  <c r="G2741" i="16"/>
  <c r="G2742" i="16"/>
  <c r="G2743" i="16"/>
  <c r="G2744" i="16"/>
  <c r="G2745" i="16"/>
  <c r="G2746" i="16"/>
  <c r="G2747" i="16"/>
  <c r="G2748" i="16"/>
  <c r="G2749" i="16"/>
  <c r="G2750" i="16"/>
  <c r="G2751" i="16"/>
  <c r="G2752" i="16"/>
  <c r="G2753" i="16"/>
  <c r="G2754" i="16"/>
  <c r="G2755" i="16"/>
  <c r="G2756" i="16"/>
  <c r="G2757" i="16"/>
  <c r="G2758" i="16"/>
  <c r="G2759" i="16"/>
  <c r="G2760" i="16"/>
  <c r="G2761" i="16"/>
  <c r="G2762" i="16"/>
  <c r="G2763" i="16"/>
  <c r="G2764" i="16"/>
  <c r="G2765" i="16"/>
  <c r="G2766" i="16"/>
  <c r="G2767" i="16"/>
  <c r="G2768" i="16"/>
  <c r="G2769" i="16"/>
  <c r="G2770" i="16"/>
  <c r="G2771" i="16"/>
  <c r="G2772" i="16"/>
  <c r="G2773" i="16"/>
  <c r="G2774" i="16"/>
  <c r="G2775" i="16"/>
  <c r="G2776" i="16"/>
  <c r="G2777" i="16"/>
  <c r="G2778" i="16"/>
  <c r="G2779" i="16"/>
  <c r="G2780" i="16"/>
  <c r="G2781" i="16"/>
  <c r="G2782" i="16"/>
  <c r="G2783" i="16"/>
  <c r="G2784" i="16"/>
  <c r="G2785" i="16"/>
  <c r="G2786" i="16"/>
  <c r="G2787" i="16"/>
  <c r="G2788" i="16"/>
  <c r="G2789" i="16"/>
  <c r="G2790" i="16"/>
  <c r="G2791" i="16"/>
  <c r="G2792" i="16"/>
  <c r="G2793" i="16"/>
  <c r="G2794" i="16"/>
  <c r="G2795" i="16"/>
  <c r="G2796" i="16"/>
  <c r="G2797" i="16"/>
  <c r="G2798" i="16"/>
  <c r="G2799" i="16"/>
  <c r="G2800" i="16"/>
  <c r="G2801" i="16"/>
  <c r="G2802" i="16"/>
  <c r="G2803" i="16"/>
  <c r="G2804" i="16"/>
  <c r="G2805" i="16"/>
  <c r="G2806" i="16"/>
  <c r="G2807" i="16"/>
  <c r="G2808" i="16"/>
  <c r="G2809" i="16"/>
  <c r="G2810" i="16"/>
  <c r="G2811" i="16"/>
  <c r="G2812" i="16"/>
  <c r="G2813" i="16"/>
  <c r="G2814" i="16"/>
  <c r="G2815" i="16"/>
  <c r="G2816" i="16"/>
  <c r="G2817" i="16"/>
  <c r="G2818" i="16"/>
  <c r="G2819" i="16"/>
  <c r="G2820" i="16"/>
  <c r="G2821" i="16"/>
  <c r="G2822" i="16"/>
  <c r="G2823" i="16"/>
  <c r="G2824" i="16"/>
  <c r="G2825" i="16"/>
  <c r="G2826" i="16"/>
  <c r="G2827" i="16"/>
  <c r="G2828" i="16"/>
  <c r="G2829" i="16"/>
  <c r="G2830" i="16"/>
  <c r="G2831" i="16"/>
  <c r="G2832" i="16"/>
  <c r="G2833" i="16"/>
  <c r="G2834" i="16"/>
  <c r="G2835" i="16"/>
  <c r="G2836" i="16"/>
  <c r="G2837" i="16"/>
  <c r="G2838" i="16"/>
  <c r="G2839" i="16"/>
  <c r="G2840" i="16"/>
  <c r="G2841" i="16"/>
  <c r="G2842" i="16"/>
  <c r="G2843" i="16"/>
  <c r="G2844" i="16"/>
  <c r="G2845" i="16"/>
  <c r="G2846" i="16"/>
  <c r="G2847" i="16"/>
  <c r="G2848" i="16"/>
  <c r="G2849" i="16"/>
  <c r="G2850" i="16"/>
  <c r="G2851" i="16"/>
  <c r="G2852" i="16"/>
  <c r="G2853" i="16"/>
  <c r="G2854" i="16"/>
  <c r="G2855" i="16"/>
  <c r="G2856" i="16"/>
  <c r="G2857" i="16"/>
  <c r="G2858" i="16"/>
  <c r="G2859" i="16"/>
  <c r="G2860" i="16"/>
  <c r="G2861" i="16"/>
  <c r="G2862" i="16"/>
  <c r="G2863" i="16"/>
  <c r="G2864" i="16"/>
  <c r="G2865" i="16"/>
  <c r="G2866" i="16"/>
  <c r="G2867" i="16"/>
  <c r="G2868" i="16"/>
  <c r="G2869" i="16"/>
  <c r="G2870" i="16"/>
  <c r="G2871" i="16"/>
  <c r="G2872" i="16"/>
  <c r="G2873" i="16"/>
  <c r="G2874" i="16"/>
  <c r="G2875" i="16"/>
  <c r="G2876" i="16"/>
  <c r="G2877" i="16"/>
  <c r="G2878" i="16"/>
  <c r="G2879" i="16"/>
  <c r="G2880" i="16"/>
  <c r="G2881" i="16"/>
  <c r="G2882" i="16"/>
  <c r="G2883" i="16"/>
  <c r="G2884" i="16"/>
  <c r="G2885" i="16"/>
  <c r="G2886" i="16"/>
  <c r="G2887" i="16"/>
  <c r="G2888" i="16"/>
  <c r="G2889" i="16"/>
  <c r="G2890" i="16"/>
  <c r="G2891" i="16"/>
  <c r="G2892" i="16"/>
  <c r="G2893" i="16"/>
  <c r="G2894" i="16"/>
  <c r="G2895" i="16"/>
  <c r="G2896" i="16"/>
  <c r="G2897" i="16"/>
  <c r="G2898" i="16"/>
  <c r="G2899" i="16"/>
  <c r="G2900" i="16"/>
  <c r="G2901" i="16"/>
  <c r="G2902" i="16"/>
  <c r="G2903" i="16"/>
  <c r="G2904" i="16"/>
  <c r="G2905" i="16"/>
  <c r="G2906" i="16"/>
  <c r="G2907" i="16"/>
  <c r="G2908" i="16"/>
  <c r="G2909" i="16"/>
  <c r="G2910" i="16"/>
  <c r="G2911" i="16"/>
  <c r="G2912" i="16"/>
  <c r="G2913" i="16"/>
  <c r="G2914" i="16"/>
  <c r="G2915" i="16"/>
  <c r="G2916" i="16"/>
  <c r="G2917" i="16"/>
  <c r="G2918" i="16"/>
  <c r="G2919" i="16"/>
  <c r="G2920" i="16"/>
  <c r="G2921" i="16"/>
  <c r="G2922" i="16"/>
  <c r="G2923" i="16"/>
  <c r="G2924" i="16"/>
  <c r="G2925" i="16"/>
  <c r="G2926" i="16"/>
  <c r="G2927" i="16"/>
  <c r="G2928" i="16"/>
  <c r="G2929" i="16"/>
  <c r="G2930" i="16"/>
  <c r="G2931" i="16"/>
  <c r="G2932" i="16"/>
  <c r="G2933" i="16"/>
  <c r="G2934" i="16"/>
  <c r="G2935" i="16"/>
  <c r="G2936" i="16"/>
  <c r="G2937" i="16"/>
  <c r="G2938" i="16"/>
  <c r="G2939" i="16"/>
  <c r="G2940" i="16"/>
  <c r="G2941" i="16"/>
  <c r="G2942" i="16"/>
  <c r="G2943" i="16"/>
  <c r="G2944" i="16"/>
  <c r="G2945" i="16"/>
  <c r="G2946" i="16"/>
  <c r="G2947" i="16"/>
  <c r="G2948" i="16"/>
  <c r="G2949" i="16"/>
  <c r="G2950" i="16"/>
  <c r="G2951" i="16"/>
  <c r="G2952" i="16"/>
  <c r="G2953" i="16"/>
  <c r="G2954" i="16"/>
  <c r="G2955" i="16"/>
  <c r="G2956" i="16"/>
  <c r="G2957" i="16"/>
  <c r="G2958" i="16"/>
  <c r="G2959" i="16"/>
  <c r="G2960" i="16"/>
  <c r="G2961" i="16"/>
  <c r="G2962" i="16"/>
  <c r="G2963" i="16"/>
  <c r="G2964" i="16"/>
  <c r="G2965" i="16"/>
  <c r="G2966" i="16"/>
  <c r="G2967" i="16"/>
  <c r="G2968" i="16"/>
  <c r="G2969" i="16"/>
  <c r="G2970" i="16"/>
  <c r="G2971" i="16"/>
  <c r="G2972" i="16"/>
  <c r="G2973" i="16"/>
  <c r="G2974" i="16"/>
  <c r="G2975" i="16"/>
  <c r="G2976" i="16"/>
  <c r="G2977" i="16"/>
  <c r="G2978" i="16"/>
  <c r="G2979" i="16"/>
  <c r="G2980" i="16"/>
  <c r="G2981" i="16"/>
  <c r="G2982" i="16"/>
  <c r="G2983" i="16"/>
  <c r="G2984" i="16"/>
  <c r="G2985" i="16"/>
  <c r="G2986" i="16"/>
  <c r="G2987" i="16"/>
  <c r="G2988" i="16"/>
  <c r="G2989" i="16"/>
  <c r="G2990" i="16"/>
  <c r="G2991" i="16"/>
  <c r="G2992" i="16"/>
  <c r="G2993" i="16"/>
  <c r="G2994" i="16"/>
  <c r="G2995" i="16"/>
  <c r="G2996" i="16"/>
  <c r="G2997" i="16"/>
  <c r="G2998" i="16"/>
  <c r="G2999" i="16"/>
  <c r="G3000" i="16"/>
  <c r="G3001" i="16"/>
  <c r="G3002" i="16"/>
  <c r="G3003" i="16"/>
  <c r="G3004" i="16"/>
  <c r="G3005" i="16"/>
  <c r="G3006" i="16"/>
  <c r="G3007" i="16"/>
  <c r="G3008" i="16"/>
  <c r="G3009" i="16"/>
  <c r="G3010" i="16"/>
  <c r="G3011" i="16"/>
  <c r="G3012" i="16"/>
  <c r="G3013" i="16"/>
  <c r="G3014" i="16"/>
  <c r="G3015" i="16"/>
  <c r="G3016" i="16"/>
  <c r="G3017" i="16"/>
  <c r="G3018" i="16"/>
  <c r="G3019" i="16"/>
  <c r="G3020" i="16"/>
  <c r="G3021" i="16"/>
  <c r="G3022" i="16"/>
  <c r="G3023" i="16"/>
  <c r="G3024" i="16"/>
  <c r="G3025" i="16"/>
  <c r="G3026" i="16"/>
  <c r="G3027" i="16"/>
  <c r="G3028" i="16"/>
  <c r="G3029" i="16"/>
  <c r="G3030" i="16"/>
  <c r="G3031" i="16"/>
  <c r="G3032" i="16"/>
  <c r="G3033" i="16"/>
  <c r="G3034" i="16"/>
  <c r="G3035" i="16"/>
  <c r="G3036" i="16"/>
  <c r="G3037" i="16"/>
  <c r="G3038" i="16"/>
  <c r="G3039" i="16"/>
  <c r="G3040" i="16"/>
  <c r="G3041" i="16"/>
  <c r="G3042" i="16"/>
  <c r="G3043" i="16"/>
  <c r="G3044" i="16"/>
  <c r="G3045" i="16"/>
  <c r="G3046" i="16"/>
  <c r="G3047" i="16"/>
  <c r="G3048" i="16"/>
  <c r="G3049" i="16"/>
  <c r="G3050" i="16"/>
  <c r="G3051" i="16"/>
  <c r="G3052" i="16"/>
  <c r="G3053" i="16"/>
  <c r="G3054" i="16"/>
  <c r="G3055" i="16"/>
  <c r="G3056" i="16"/>
  <c r="G3057" i="16"/>
  <c r="G3058" i="16"/>
  <c r="G3059" i="16"/>
  <c r="G3060" i="16"/>
  <c r="G3061" i="16"/>
  <c r="G3062" i="16"/>
  <c r="G3063" i="16"/>
  <c r="G3064" i="16"/>
  <c r="G3065" i="16"/>
  <c r="G3066" i="16"/>
  <c r="G3067" i="16"/>
  <c r="G3068" i="16"/>
  <c r="G3069" i="16"/>
  <c r="G3070" i="16"/>
  <c r="G3071" i="16"/>
  <c r="G3072" i="16"/>
  <c r="G3073" i="16"/>
  <c r="G3074" i="16"/>
  <c r="G3075" i="16"/>
  <c r="G3076" i="16"/>
  <c r="G3077" i="16"/>
  <c r="G3078" i="16"/>
  <c r="G3079" i="16"/>
  <c r="G3080" i="16"/>
  <c r="G3081" i="16"/>
  <c r="G3082" i="16"/>
  <c r="G3083" i="16"/>
  <c r="G3084" i="16"/>
  <c r="G3085" i="16"/>
  <c r="G3086" i="16"/>
  <c r="G3087" i="16"/>
  <c r="G3088" i="16"/>
  <c r="G3089" i="16"/>
  <c r="G3090" i="16"/>
  <c r="G3091" i="16"/>
  <c r="G3092" i="16"/>
  <c r="G3093" i="16"/>
  <c r="G3094" i="16"/>
  <c r="G3095" i="16"/>
  <c r="G3096" i="16"/>
  <c r="G3097" i="16"/>
  <c r="G3098" i="16"/>
  <c r="G3099" i="16"/>
  <c r="G3100" i="16"/>
  <c r="G3101" i="16"/>
  <c r="G3102" i="16"/>
  <c r="G3103" i="16"/>
  <c r="G3104" i="16"/>
  <c r="G3105" i="16"/>
  <c r="G3106" i="16"/>
  <c r="G3107" i="16"/>
  <c r="G3108" i="16"/>
  <c r="G3109" i="16"/>
  <c r="G3110" i="16"/>
  <c r="G3111" i="16"/>
  <c r="G3112" i="16"/>
  <c r="G3113" i="16"/>
  <c r="G3114" i="16"/>
  <c r="G3115" i="16"/>
  <c r="G3116" i="16"/>
  <c r="G3117" i="16"/>
  <c r="G3118" i="16"/>
  <c r="G3119" i="16"/>
  <c r="G3120" i="16"/>
  <c r="G3121" i="16"/>
  <c r="G3122" i="16"/>
  <c r="G3123" i="16"/>
  <c r="G3124" i="16"/>
  <c r="G3125" i="16"/>
  <c r="G3126" i="16"/>
  <c r="G3127" i="16"/>
  <c r="G3128" i="16"/>
  <c r="G3129" i="16"/>
  <c r="G3130" i="16"/>
  <c r="G3131" i="16"/>
  <c r="G3132" i="16"/>
  <c r="G3133" i="16"/>
  <c r="G3134" i="16"/>
  <c r="G3135" i="16"/>
  <c r="G3136" i="16"/>
  <c r="G3137" i="16"/>
  <c r="G3138" i="16"/>
  <c r="G3139" i="16"/>
  <c r="G3140" i="16"/>
  <c r="G3141" i="16"/>
  <c r="G3142" i="16"/>
  <c r="G3143" i="16"/>
  <c r="G3144" i="16"/>
  <c r="G3145" i="16"/>
  <c r="G3146" i="16"/>
  <c r="G3147" i="16"/>
  <c r="G3148" i="16"/>
  <c r="G3149" i="16"/>
  <c r="G3150" i="16"/>
  <c r="G3151" i="16"/>
  <c r="G3152" i="16"/>
  <c r="G3153" i="16"/>
  <c r="G3154" i="16"/>
  <c r="G3155" i="16"/>
  <c r="G3156" i="16"/>
  <c r="G3157" i="16"/>
  <c r="G3158" i="16"/>
  <c r="G3159" i="16"/>
  <c r="G3160" i="16"/>
  <c r="G3161" i="16"/>
  <c r="G3162" i="16"/>
  <c r="G3163" i="16"/>
  <c r="G3164" i="16"/>
  <c r="G3165" i="16"/>
  <c r="G3166" i="16"/>
  <c r="G3167" i="16"/>
  <c r="G3168" i="16"/>
  <c r="G3169" i="16"/>
  <c r="G3170" i="16"/>
  <c r="G3171" i="16"/>
  <c r="G3172" i="16"/>
  <c r="G3173" i="16"/>
  <c r="G3174" i="16"/>
  <c r="G3175" i="16"/>
  <c r="G3176" i="16"/>
  <c r="G3177" i="16"/>
  <c r="G3178" i="16"/>
  <c r="G3179" i="16"/>
  <c r="G3180" i="16"/>
  <c r="G3181" i="16"/>
  <c r="G3182" i="16"/>
  <c r="G3183" i="16"/>
  <c r="G3184" i="16"/>
  <c r="G3185" i="16"/>
  <c r="G3186" i="16"/>
  <c r="G3187" i="16"/>
  <c r="G3188" i="16"/>
  <c r="G3189" i="16"/>
  <c r="G3190" i="16"/>
  <c r="G3191" i="16"/>
  <c r="G3192" i="16"/>
  <c r="G3193" i="16"/>
  <c r="G3194" i="16"/>
  <c r="G3195" i="16"/>
  <c r="G3196" i="16"/>
  <c r="G3197" i="16"/>
  <c r="G3198" i="16"/>
  <c r="G3199" i="16"/>
  <c r="G3200" i="16"/>
  <c r="G3201" i="16"/>
  <c r="G3202" i="16"/>
  <c r="G3203" i="16"/>
  <c r="G3204" i="16"/>
  <c r="G3205" i="16"/>
  <c r="G3206" i="16"/>
  <c r="G3207" i="16"/>
  <c r="G3208" i="16"/>
  <c r="G3209" i="16"/>
  <c r="G3210" i="16"/>
  <c r="G3211" i="16"/>
  <c r="G3212" i="16"/>
  <c r="G3213" i="16"/>
  <c r="G3214" i="16"/>
  <c r="G3215" i="16"/>
  <c r="G3216" i="16"/>
  <c r="G3217" i="16"/>
  <c r="G3218" i="16"/>
  <c r="G3219" i="16"/>
  <c r="G3220" i="16"/>
  <c r="G3221" i="16"/>
  <c r="G3222" i="16"/>
  <c r="G3223" i="16"/>
  <c r="G3224" i="16"/>
  <c r="G3225" i="16"/>
  <c r="G3226" i="16"/>
  <c r="G3227" i="16"/>
  <c r="G3228" i="16"/>
  <c r="G3229" i="16"/>
  <c r="G3230" i="16"/>
  <c r="G3231" i="16"/>
  <c r="G3232" i="16"/>
  <c r="G3233" i="16"/>
  <c r="G3234" i="16"/>
  <c r="G3235" i="16"/>
  <c r="G3236" i="16"/>
  <c r="G3237" i="16"/>
  <c r="G3238" i="16"/>
  <c r="G3239" i="16"/>
  <c r="G3240" i="16"/>
  <c r="G3241" i="16"/>
  <c r="G3242" i="16"/>
  <c r="G3243" i="16"/>
  <c r="G3244" i="16"/>
  <c r="G3245" i="16"/>
  <c r="G3246" i="16"/>
  <c r="G3247" i="16"/>
  <c r="G3248" i="16"/>
  <c r="G3249" i="16"/>
  <c r="G3250" i="16"/>
  <c r="G3251" i="16"/>
  <c r="G3252" i="16"/>
  <c r="G3253" i="16"/>
  <c r="G3254" i="16"/>
  <c r="G3255" i="16"/>
  <c r="G3256" i="16"/>
  <c r="G3257" i="16"/>
  <c r="G3258" i="16"/>
  <c r="G3259" i="16"/>
  <c r="G3260" i="16"/>
  <c r="G3261" i="16"/>
  <c r="G3262" i="16"/>
  <c r="G3263" i="16"/>
  <c r="G3264" i="16"/>
  <c r="G3265" i="16"/>
  <c r="G3266" i="16"/>
  <c r="G3267" i="16"/>
  <c r="G3268" i="16"/>
  <c r="G3269" i="16"/>
  <c r="G3270" i="16"/>
  <c r="G3271" i="16"/>
  <c r="G3272" i="16"/>
  <c r="G3273" i="16"/>
  <c r="G3274" i="16"/>
  <c r="G3275" i="16"/>
  <c r="G3276" i="16"/>
  <c r="G3277" i="16"/>
  <c r="G3278" i="16"/>
  <c r="G3279" i="16"/>
  <c r="G3280" i="16"/>
  <c r="G3281" i="16"/>
  <c r="G3282" i="16"/>
  <c r="G3283" i="16"/>
  <c r="G3284" i="16"/>
  <c r="G3285" i="16"/>
  <c r="G3286" i="16"/>
  <c r="G3287" i="16"/>
  <c r="G3288" i="16"/>
  <c r="G3289" i="16"/>
  <c r="G3290" i="16"/>
  <c r="G3291" i="16"/>
  <c r="G3292" i="16"/>
  <c r="G3293" i="16"/>
  <c r="G3294" i="16"/>
  <c r="G3295" i="16"/>
  <c r="G3296" i="16"/>
  <c r="G3297" i="16"/>
  <c r="G3298" i="16"/>
  <c r="G3299" i="16"/>
  <c r="G3300" i="16"/>
  <c r="G3301" i="16"/>
  <c r="G3302" i="16"/>
  <c r="G3303" i="16"/>
  <c r="G3304" i="16"/>
  <c r="G3305" i="16"/>
  <c r="G3306" i="16"/>
  <c r="G3307" i="16"/>
  <c r="G3308" i="16"/>
  <c r="G3309" i="16"/>
  <c r="G3310" i="16"/>
  <c r="G3311" i="16"/>
  <c r="G3312" i="16"/>
  <c r="G3313" i="16"/>
  <c r="G3314" i="16"/>
  <c r="G3315" i="16"/>
  <c r="G3316" i="16"/>
  <c r="G3317" i="16"/>
  <c r="G3318" i="16"/>
  <c r="G3319" i="16"/>
  <c r="G3320" i="16"/>
  <c r="G3321" i="16"/>
  <c r="G3322" i="16"/>
  <c r="G3323" i="16"/>
  <c r="G3324" i="16"/>
  <c r="G3325" i="16"/>
  <c r="G3326" i="16"/>
  <c r="G3327" i="16"/>
  <c r="G3328" i="16"/>
  <c r="G3329" i="16"/>
  <c r="G3330" i="16"/>
  <c r="G3331" i="16"/>
  <c r="G3332" i="16"/>
  <c r="G3333" i="16"/>
  <c r="G3334" i="16"/>
  <c r="G3335" i="16"/>
  <c r="G3336" i="16"/>
  <c r="G3337" i="16"/>
  <c r="G3338" i="16"/>
  <c r="G3339" i="16"/>
  <c r="G3340" i="16"/>
  <c r="G3341" i="16"/>
  <c r="G3342" i="16"/>
  <c r="G3343" i="16"/>
  <c r="G3344" i="16"/>
  <c r="G3345" i="16"/>
  <c r="G3346" i="16"/>
  <c r="G3347" i="16"/>
  <c r="G3348" i="16"/>
  <c r="G3349" i="16"/>
  <c r="G3350" i="16"/>
  <c r="G3351" i="16"/>
  <c r="G3352" i="16"/>
  <c r="G3353" i="16"/>
  <c r="G3354" i="16"/>
  <c r="G3355" i="16"/>
  <c r="G3356" i="16"/>
  <c r="G3357" i="16"/>
  <c r="G3358" i="16"/>
  <c r="G3359" i="16"/>
  <c r="G3360" i="16"/>
  <c r="G3361" i="16"/>
  <c r="G3362" i="16"/>
  <c r="G3363" i="16"/>
  <c r="G3364" i="16"/>
  <c r="G3365" i="16"/>
  <c r="G3366" i="16"/>
  <c r="G3367" i="16"/>
  <c r="G3368" i="16"/>
  <c r="G3369" i="16"/>
  <c r="G3370" i="16"/>
  <c r="G3371" i="16"/>
  <c r="G3372" i="16"/>
  <c r="G3373" i="16"/>
  <c r="G3374" i="16"/>
  <c r="G3375" i="16"/>
  <c r="G3376" i="16"/>
  <c r="G3377" i="16"/>
  <c r="G3378" i="16"/>
  <c r="G3379" i="16"/>
  <c r="G3380" i="16"/>
  <c r="G3381" i="16"/>
  <c r="G3382" i="16"/>
  <c r="G3383" i="16"/>
  <c r="G3384" i="16"/>
  <c r="G3385" i="16"/>
  <c r="G3386" i="16"/>
  <c r="G3387" i="16"/>
  <c r="G3388" i="16"/>
  <c r="G3389" i="16"/>
  <c r="G3390" i="16"/>
  <c r="G3391" i="16"/>
  <c r="G3392" i="16"/>
  <c r="G3393" i="16"/>
  <c r="G3394" i="16"/>
  <c r="G3395" i="16"/>
  <c r="G3396" i="16"/>
  <c r="G3397" i="16"/>
  <c r="G3398" i="16"/>
  <c r="G3399" i="16"/>
  <c r="G3400" i="16"/>
  <c r="G3401" i="16"/>
  <c r="G3402" i="16"/>
  <c r="G3403" i="16"/>
  <c r="G3404" i="16"/>
  <c r="G3405" i="16"/>
  <c r="G3406" i="16"/>
  <c r="G3407" i="16"/>
  <c r="G3408" i="16"/>
  <c r="G3409" i="16"/>
  <c r="G3410" i="16"/>
  <c r="G3411" i="16"/>
  <c r="G3412" i="16"/>
  <c r="G3413" i="16"/>
  <c r="G3414" i="16"/>
  <c r="G3415" i="16"/>
  <c r="G3416" i="16"/>
  <c r="G3417" i="16"/>
  <c r="G3418" i="16"/>
  <c r="G3419" i="16"/>
  <c r="G3420" i="16"/>
  <c r="G3421" i="16"/>
  <c r="G3422" i="16"/>
  <c r="G3423" i="16"/>
  <c r="G3424" i="16"/>
  <c r="G3425" i="16"/>
  <c r="G3426" i="16"/>
  <c r="G3427" i="16"/>
  <c r="G3428" i="16"/>
  <c r="G3429" i="16"/>
  <c r="G3430" i="16"/>
  <c r="G3431" i="16"/>
  <c r="G3432" i="16"/>
  <c r="G3433" i="16"/>
  <c r="G3434" i="16"/>
  <c r="G3435" i="16"/>
  <c r="G3436" i="16"/>
  <c r="G3437" i="16"/>
  <c r="G3438" i="16"/>
  <c r="G3439" i="16"/>
  <c r="G3440" i="16"/>
  <c r="G3441" i="16"/>
  <c r="G3442" i="16"/>
  <c r="G3443" i="16"/>
  <c r="G3444" i="16"/>
  <c r="G3445" i="16"/>
  <c r="G3446" i="16"/>
  <c r="G3447" i="16"/>
  <c r="G3448" i="16"/>
  <c r="G3449" i="16"/>
  <c r="G3450" i="16"/>
  <c r="G3451" i="16"/>
  <c r="G3452" i="16"/>
  <c r="G3453" i="16"/>
  <c r="G3454" i="16"/>
  <c r="G3455" i="16"/>
  <c r="G3456" i="16"/>
  <c r="G3457" i="16"/>
  <c r="G3458" i="16"/>
  <c r="G3459" i="16"/>
  <c r="G3460" i="16"/>
  <c r="G3461" i="16"/>
  <c r="G3462" i="16"/>
  <c r="G3463" i="16"/>
  <c r="G3464" i="16"/>
  <c r="G3465" i="16"/>
  <c r="G3466" i="16"/>
  <c r="G3467" i="16"/>
  <c r="G3468" i="16"/>
  <c r="G3469" i="16"/>
  <c r="G3470" i="16"/>
  <c r="G3471" i="16"/>
  <c r="G3472" i="16"/>
  <c r="G3473" i="16"/>
  <c r="G3474" i="16"/>
  <c r="G3475" i="16"/>
  <c r="G3476" i="16"/>
  <c r="G3477" i="16"/>
  <c r="G3478" i="16"/>
  <c r="G3479" i="16"/>
  <c r="G3480" i="16"/>
  <c r="G3481" i="16"/>
  <c r="G3482" i="16"/>
  <c r="G3483" i="16"/>
  <c r="G3484" i="16"/>
  <c r="G3485" i="16"/>
  <c r="G3486" i="16"/>
  <c r="G3487" i="16"/>
  <c r="G3488" i="16"/>
  <c r="G3489" i="16"/>
  <c r="G3490" i="16"/>
  <c r="G3491" i="16"/>
  <c r="G3492" i="16"/>
  <c r="G3493" i="16"/>
  <c r="G3494" i="16"/>
  <c r="G3495" i="16"/>
  <c r="G3496" i="16"/>
  <c r="G3497" i="16"/>
  <c r="G3498" i="16"/>
  <c r="G3499" i="16"/>
  <c r="G3500" i="16"/>
  <c r="G3501" i="16"/>
  <c r="G3502" i="16"/>
  <c r="G3503" i="16"/>
  <c r="G3504" i="16"/>
  <c r="G3505" i="16"/>
  <c r="G3506" i="16"/>
  <c r="G3507" i="16"/>
  <c r="G3508" i="16"/>
  <c r="G3509" i="16"/>
  <c r="G3510" i="16"/>
  <c r="G3511" i="16"/>
  <c r="G3512" i="16"/>
  <c r="G3513" i="16"/>
  <c r="G3514" i="16"/>
  <c r="G3515" i="16"/>
  <c r="G3516" i="16"/>
  <c r="G3517" i="16"/>
  <c r="G3518" i="16"/>
  <c r="G3519" i="16"/>
  <c r="G3520" i="16"/>
  <c r="G3521" i="16"/>
  <c r="G3522" i="16"/>
  <c r="G3523" i="16"/>
  <c r="G3524" i="16"/>
  <c r="G3525" i="16"/>
  <c r="G3526" i="16"/>
  <c r="G3527" i="16"/>
  <c r="G3528" i="16"/>
  <c r="G3529" i="16"/>
  <c r="G3530" i="16"/>
  <c r="G3531" i="16"/>
  <c r="G3532" i="16"/>
  <c r="G3533" i="16"/>
  <c r="G3534" i="16"/>
  <c r="G3535" i="16"/>
  <c r="G3536" i="16"/>
  <c r="G3537" i="16"/>
  <c r="G3538" i="16"/>
  <c r="G3539" i="16"/>
  <c r="G3540" i="16"/>
  <c r="G3541" i="16"/>
  <c r="G3542" i="16"/>
  <c r="G3543" i="16"/>
  <c r="G3544" i="16"/>
  <c r="G3545" i="16"/>
  <c r="G3546" i="16"/>
  <c r="G3547" i="16"/>
  <c r="G3548" i="16"/>
  <c r="G3549" i="16"/>
  <c r="G3550" i="16"/>
  <c r="G3551" i="16"/>
  <c r="G3552" i="16"/>
  <c r="G3553" i="16"/>
  <c r="G3554" i="16"/>
  <c r="G3555" i="16"/>
  <c r="G3556" i="16"/>
  <c r="G3557" i="16"/>
  <c r="G3558" i="16"/>
  <c r="G3559" i="16"/>
  <c r="G3560" i="16"/>
  <c r="G3561" i="16"/>
  <c r="G3562" i="16"/>
  <c r="G3563" i="16"/>
  <c r="G3564" i="16"/>
  <c r="G3565" i="16"/>
  <c r="G3566" i="16"/>
  <c r="G3567" i="16"/>
  <c r="G3568" i="16"/>
  <c r="G3569" i="16"/>
  <c r="G3570" i="16"/>
  <c r="G3571" i="16"/>
  <c r="G3572" i="16"/>
  <c r="G3573" i="16"/>
  <c r="G3574" i="16"/>
  <c r="G3575" i="16"/>
  <c r="G3576" i="16"/>
  <c r="G3577" i="16"/>
  <c r="G3578" i="16"/>
  <c r="G3579" i="16"/>
  <c r="G3580" i="16"/>
  <c r="G3581" i="16"/>
  <c r="G3582" i="16"/>
  <c r="G3583" i="16"/>
  <c r="G3584" i="16"/>
  <c r="G3585" i="16"/>
  <c r="G3586" i="16"/>
  <c r="G3587" i="16"/>
  <c r="G3588" i="16"/>
  <c r="G3589" i="16"/>
  <c r="G3590" i="16"/>
  <c r="G3591" i="16"/>
  <c r="G3592" i="16"/>
  <c r="G3593" i="16"/>
  <c r="G3594" i="16"/>
  <c r="G3595" i="16"/>
  <c r="G3596" i="16"/>
  <c r="G3597" i="16"/>
  <c r="G3598" i="16"/>
  <c r="G3599" i="16"/>
  <c r="G3600" i="16"/>
  <c r="G3601" i="16"/>
  <c r="G3602" i="16"/>
  <c r="G3603" i="16"/>
  <c r="G3604" i="16"/>
  <c r="G3605" i="16"/>
  <c r="G3606" i="16"/>
  <c r="G3607" i="16"/>
  <c r="G3608" i="16"/>
  <c r="G3609" i="16"/>
  <c r="G3610" i="16"/>
  <c r="G3611" i="16"/>
  <c r="G3612" i="16"/>
  <c r="G3613" i="16"/>
  <c r="G3614" i="16"/>
  <c r="G3615" i="16"/>
  <c r="G3616" i="16"/>
  <c r="G3617" i="16"/>
  <c r="G3618" i="16"/>
  <c r="G3619" i="16"/>
  <c r="G3620" i="16"/>
  <c r="G3621" i="16"/>
  <c r="G3622" i="16"/>
  <c r="G3623" i="16"/>
  <c r="G3624" i="16"/>
  <c r="G3625" i="16"/>
  <c r="G3626" i="16"/>
  <c r="G3627" i="16"/>
  <c r="G3628" i="16"/>
  <c r="G3629" i="16"/>
  <c r="G3630" i="16"/>
  <c r="G3631" i="16"/>
  <c r="G3632" i="16"/>
  <c r="G3633" i="16"/>
  <c r="G3634" i="16"/>
  <c r="G3635" i="16"/>
  <c r="G3636" i="16"/>
  <c r="G3637" i="16"/>
  <c r="G3638" i="16"/>
  <c r="G3639" i="16"/>
  <c r="G3640" i="16"/>
  <c r="G3641" i="16"/>
  <c r="G3642" i="16"/>
  <c r="G3643" i="16"/>
  <c r="G3644" i="16"/>
  <c r="G3645" i="16"/>
  <c r="G3646" i="16"/>
  <c r="G3647" i="16"/>
  <c r="G3648" i="16"/>
  <c r="G3649" i="16"/>
  <c r="G3650" i="16"/>
  <c r="G3651" i="16"/>
  <c r="G3652" i="16"/>
  <c r="G3653" i="16"/>
  <c r="G3654" i="16"/>
  <c r="G3655" i="16"/>
  <c r="G3656" i="16"/>
  <c r="G3657" i="16"/>
  <c r="G3658" i="16"/>
  <c r="G3659" i="16"/>
  <c r="G3660" i="16"/>
  <c r="G3661" i="16"/>
  <c r="G3662" i="16"/>
  <c r="G3663" i="16"/>
  <c r="G3664" i="16"/>
  <c r="G3665" i="16"/>
  <c r="G3666" i="16"/>
  <c r="G3667" i="16"/>
  <c r="G3668" i="16"/>
  <c r="G3669" i="16"/>
  <c r="G3670" i="16"/>
  <c r="G3671" i="16"/>
  <c r="G3672" i="16"/>
  <c r="G3673" i="16"/>
  <c r="G3674" i="16"/>
  <c r="G3675" i="16"/>
  <c r="G3676" i="16"/>
  <c r="G3677" i="16"/>
  <c r="G3678" i="16"/>
  <c r="G3679" i="16"/>
  <c r="G3680" i="16"/>
  <c r="G3681" i="16"/>
  <c r="G3682" i="16"/>
  <c r="G3683" i="16"/>
  <c r="G3684" i="16"/>
  <c r="G3685" i="16"/>
  <c r="G3686" i="16"/>
  <c r="G3687" i="16"/>
  <c r="G3688" i="16"/>
  <c r="G3689" i="16"/>
  <c r="G3690" i="16"/>
  <c r="G3691" i="16"/>
  <c r="G3692" i="16"/>
  <c r="G3693" i="16"/>
  <c r="G3694" i="16"/>
  <c r="G3695" i="16"/>
  <c r="G3696" i="16"/>
  <c r="G3697" i="16"/>
  <c r="G3698" i="16"/>
  <c r="G3699" i="16"/>
  <c r="G3700" i="16"/>
  <c r="G3701" i="16"/>
  <c r="G3702" i="16"/>
  <c r="G3703" i="16"/>
  <c r="G3704" i="16"/>
  <c r="G3705" i="16"/>
  <c r="G3706" i="16"/>
  <c r="G3707" i="16"/>
  <c r="G3708" i="16"/>
  <c r="G3709" i="16"/>
  <c r="G3710" i="16"/>
  <c r="G3711" i="16"/>
  <c r="G3712" i="16"/>
  <c r="G3713" i="16"/>
  <c r="G3714" i="16"/>
  <c r="G3715" i="16"/>
  <c r="G3716" i="16"/>
  <c r="G3717" i="16"/>
  <c r="G3718" i="16"/>
  <c r="G3719" i="16"/>
  <c r="G3720" i="16"/>
  <c r="G3721" i="16"/>
  <c r="G3722" i="16"/>
  <c r="G3723" i="16"/>
  <c r="G3724" i="16"/>
  <c r="G3725" i="16"/>
  <c r="G3726" i="16"/>
  <c r="G3727" i="16"/>
  <c r="G3728" i="16"/>
  <c r="G3729" i="16"/>
  <c r="G3730" i="16"/>
  <c r="G3731" i="16"/>
  <c r="G3732" i="16"/>
  <c r="G3733" i="16"/>
  <c r="G3734" i="16"/>
  <c r="G3735" i="16"/>
  <c r="G3736" i="16"/>
  <c r="G3737" i="16"/>
  <c r="G3738" i="16"/>
  <c r="G3739" i="16"/>
  <c r="G3740" i="16"/>
  <c r="G3741" i="16"/>
  <c r="G3742" i="16"/>
  <c r="G3743" i="16"/>
  <c r="G3744" i="16"/>
  <c r="G3745" i="16"/>
  <c r="G3746" i="16"/>
  <c r="G3747" i="16"/>
  <c r="G3748" i="16"/>
  <c r="G3749" i="16"/>
  <c r="G3750" i="16"/>
  <c r="G3751" i="16"/>
  <c r="G3752" i="16"/>
  <c r="G3753" i="16"/>
  <c r="G3754" i="16"/>
  <c r="G3755" i="16"/>
  <c r="G3756" i="16"/>
  <c r="G3757" i="16"/>
  <c r="G3758" i="16"/>
  <c r="G3759" i="16"/>
  <c r="G3760" i="16"/>
  <c r="G3761" i="16"/>
  <c r="G3762" i="16"/>
  <c r="G3763" i="16"/>
  <c r="G3764" i="16"/>
  <c r="G3765" i="16"/>
  <c r="G3766" i="16"/>
  <c r="G3767" i="16"/>
  <c r="G3768" i="16"/>
  <c r="G3769" i="16"/>
  <c r="G3770" i="16"/>
  <c r="G3771" i="16"/>
  <c r="G3772" i="16"/>
  <c r="G3773" i="16"/>
  <c r="G3774" i="16"/>
  <c r="G3775" i="16"/>
  <c r="G3776" i="16"/>
  <c r="G3777" i="16"/>
  <c r="G3778" i="16"/>
  <c r="G3779" i="16"/>
  <c r="G3780" i="16"/>
  <c r="G3781" i="16"/>
  <c r="G3782" i="16"/>
  <c r="G3783" i="16"/>
  <c r="G3784" i="16"/>
  <c r="G3785" i="16"/>
  <c r="G3786" i="16"/>
  <c r="G3787" i="16"/>
  <c r="G3788" i="16"/>
  <c r="G3789" i="16"/>
  <c r="G3790" i="16"/>
  <c r="G3791" i="16"/>
  <c r="G3792" i="16"/>
  <c r="G3793" i="16"/>
  <c r="G3794" i="16"/>
  <c r="G3795" i="16"/>
  <c r="G3796" i="16"/>
  <c r="G3797" i="16"/>
  <c r="G3798" i="16"/>
  <c r="G3799" i="16"/>
  <c r="G3800" i="16"/>
  <c r="G3801" i="16"/>
  <c r="G3802" i="16"/>
  <c r="G3803" i="16"/>
  <c r="G3804" i="16"/>
  <c r="G3805" i="16"/>
  <c r="G3806" i="16"/>
  <c r="G3807" i="16"/>
  <c r="G3808" i="16"/>
  <c r="G3809" i="16"/>
  <c r="G3810" i="16"/>
  <c r="G3811" i="16"/>
  <c r="G3812" i="16"/>
  <c r="G3813" i="16"/>
  <c r="G3814" i="16"/>
  <c r="G3815" i="16"/>
  <c r="G3816" i="16"/>
  <c r="G3817" i="16"/>
  <c r="G3818" i="16"/>
  <c r="G3819" i="16"/>
  <c r="G3820" i="16"/>
  <c r="G3821" i="16"/>
  <c r="G3822" i="16"/>
  <c r="G3823" i="16"/>
  <c r="G3824" i="16"/>
  <c r="G3825" i="16"/>
  <c r="G3826" i="16"/>
  <c r="G3827" i="16"/>
  <c r="G3828" i="16"/>
  <c r="G3829" i="16"/>
  <c r="G3830" i="16"/>
  <c r="G3831" i="16"/>
  <c r="G3832" i="16"/>
  <c r="G3833" i="16"/>
  <c r="G3834" i="16"/>
  <c r="G3835" i="16"/>
  <c r="G3836" i="16"/>
  <c r="G3837" i="16"/>
  <c r="G3838" i="16"/>
  <c r="G3839" i="16"/>
  <c r="G3840" i="16"/>
  <c r="G3841" i="16"/>
  <c r="G3842" i="16"/>
  <c r="G3843" i="16"/>
  <c r="G3844" i="16"/>
  <c r="G3845" i="16"/>
  <c r="C39" i="16"/>
  <c r="F2" i="15"/>
  <c r="F6" i="15" s="1"/>
  <c r="F9" i="10" s="1"/>
  <c r="H19" i="6"/>
  <c r="J2" i="15" s="1"/>
  <c r="J6" i="15" s="1"/>
  <c r="H31" i="6"/>
  <c r="Y7" i="8"/>
  <c r="X6" i="8"/>
  <c r="AO9" i="7"/>
  <c r="AK9" i="7"/>
  <c r="AJ10" i="7"/>
  <c r="AQ9" i="7"/>
  <c r="AP9" i="7"/>
  <c r="AL9" i="7"/>
  <c r="AA8" i="8"/>
  <c r="Z7" i="8"/>
  <c r="F10" i="10" l="1"/>
  <c r="C36" i="16"/>
  <c r="C37" i="16"/>
  <c r="C11" i="16"/>
  <c r="C14" i="16"/>
  <c r="AA9" i="8"/>
  <c r="Z8" i="8"/>
  <c r="AJ11" i="7"/>
  <c r="AO10" i="7"/>
  <c r="AK10" i="7"/>
  <c r="AQ10" i="7"/>
  <c r="AP10" i="7"/>
  <c r="AL10" i="7"/>
  <c r="Y8" i="8"/>
  <c r="X7" i="8"/>
  <c r="C38" i="16" l="1"/>
  <c r="C15" i="16"/>
  <c r="F50" i="16" s="1"/>
  <c r="F141" i="16"/>
  <c r="F142" i="16"/>
  <c r="F144" i="16"/>
  <c r="F145" i="16"/>
  <c r="F147" i="16"/>
  <c r="F148" i="16"/>
  <c r="F149" i="16"/>
  <c r="F150" i="16"/>
  <c r="F151" i="16"/>
  <c r="F152" i="16"/>
  <c r="F153" i="16"/>
  <c r="F154" i="16"/>
  <c r="F155" i="16"/>
  <c r="F156"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2" i="16"/>
  <c r="F313" i="16"/>
  <c r="F314"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2" i="16"/>
  <c r="F463" i="16"/>
  <c r="F464" i="16"/>
  <c r="F465" i="16"/>
  <c r="F466" i="16"/>
  <c r="F467" i="16"/>
  <c r="F468" i="16"/>
  <c r="F469" i="16"/>
  <c r="F470" i="16"/>
  <c r="F471" i="16"/>
  <c r="F472" i="16"/>
  <c r="F473" i="16"/>
  <c r="F474" i="16"/>
  <c r="F475" i="16"/>
  <c r="F476" i="16"/>
  <c r="F477" i="16"/>
  <c r="F478" i="16"/>
  <c r="F479"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5" i="16"/>
  <c r="F516" i="16"/>
  <c r="F517" i="16"/>
  <c r="F518" i="16"/>
  <c r="F519" i="16"/>
  <c r="F520" i="16"/>
  <c r="F521" i="16"/>
  <c r="F522" i="16"/>
  <c r="F523" i="16"/>
  <c r="F524" i="16"/>
  <c r="F525" i="16"/>
  <c r="F526" i="16"/>
  <c r="F527" i="16"/>
  <c r="F528" i="16"/>
  <c r="F529" i="16"/>
  <c r="F530" i="16"/>
  <c r="F531" i="16"/>
  <c r="F532" i="16"/>
  <c r="F533" i="16"/>
  <c r="F534" i="16"/>
  <c r="F535" i="16"/>
  <c r="F536" i="16"/>
  <c r="F537" i="16"/>
  <c r="F538" i="16"/>
  <c r="F539" i="16"/>
  <c r="F540" i="16"/>
  <c r="F541" i="16"/>
  <c r="F542" i="16"/>
  <c r="F543" i="16"/>
  <c r="F544" i="16"/>
  <c r="F545" i="16"/>
  <c r="F546" i="16"/>
  <c r="F547" i="16"/>
  <c r="F548" i="16"/>
  <c r="F549" i="16"/>
  <c r="F550" i="16"/>
  <c r="F551" i="16"/>
  <c r="F552" i="16"/>
  <c r="F553" i="16"/>
  <c r="F554" i="16"/>
  <c r="F555" i="16"/>
  <c r="F556" i="16"/>
  <c r="F557" i="16"/>
  <c r="F558" i="16"/>
  <c r="F559" i="16"/>
  <c r="F560" i="16"/>
  <c r="F561" i="16"/>
  <c r="F562" i="16"/>
  <c r="F563" i="16"/>
  <c r="F564" i="16"/>
  <c r="F565" i="16"/>
  <c r="F566" i="16"/>
  <c r="F567" i="16"/>
  <c r="F568" i="16"/>
  <c r="F569" i="16"/>
  <c r="F570" i="16"/>
  <c r="F571" i="16"/>
  <c r="F572" i="16"/>
  <c r="F573" i="16"/>
  <c r="F574" i="16"/>
  <c r="F575" i="16"/>
  <c r="F576" i="16"/>
  <c r="F577" i="16"/>
  <c r="F578" i="16"/>
  <c r="F579" i="16"/>
  <c r="F580" i="16"/>
  <c r="F581" i="16"/>
  <c r="F582" i="16"/>
  <c r="F583" i="16"/>
  <c r="F584" i="16"/>
  <c r="F585" i="16"/>
  <c r="F586" i="16"/>
  <c r="F587" i="16"/>
  <c r="F588" i="16"/>
  <c r="F589" i="16"/>
  <c r="F590" i="16"/>
  <c r="F591" i="16"/>
  <c r="F592" i="16"/>
  <c r="F593" i="16"/>
  <c r="F594" i="16"/>
  <c r="F595" i="16"/>
  <c r="F596" i="16"/>
  <c r="F597" i="16"/>
  <c r="F598" i="16"/>
  <c r="F599" i="16"/>
  <c r="F600" i="16"/>
  <c r="F601" i="16"/>
  <c r="F602" i="16"/>
  <c r="F603" i="16"/>
  <c r="F604" i="16"/>
  <c r="F605" i="16"/>
  <c r="F606" i="16"/>
  <c r="F607" i="16"/>
  <c r="F608" i="16"/>
  <c r="F609" i="16"/>
  <c r="F610" i="16"/>
  <c r="F611" i="16"/>
  <c r="F612" i="16"/>
  <c r="F613" i="16"/>
  <c r="F614" i="16"/>
  <c r="F615" i="16"/>
  <c r="F616" i="16"/>
  <c r="F617" i="16"/>
  <c r="F618" i="16"/>
  <c r="F619" i="16"/>
  <c r="F620" i="16"/>
  <c r="F621" i="16"/>
  <c r="F622" i="16"/>
  <c r="F623" i="16"/>
  <c r="F624" i="16"/>
  <c r="F625" i="16"/>
  <c r="F626" i="16"/>
  <c r="F627" i="16"/>
  <c r="F628" i="16"/>
  <c r="F629" i="16"/>
  <c r="F630" i="16"/>
  <c r="F631" i="16"/>
  <c r="F632" i="16"/>
  <c r="F633" i="16"/>
  <c r="F634" i="16"/>
  <c r="F635" i="16"/>
  <c r="F636" i="16"/>
  <c r="F637" i="16"/>
  <c r="F638" i="16"/>
  <c r="F639" i="16"/>
  <c r="F640" i="16"/>
  <c r="F641" i="16"/>
  <c r="F642" i="16"/>
  <c r="F643" i="16"/>
  <c r="F644" i="16"/>
  <c r="F645" i="16"/>
  <c r="F646" i="16"/>
  <c r="F647" i="16"/>
  <c r="F648" i="16"/>
  <c r="F649" i="16"/>
  <c r="F650" i="16"/>
  <c r="F651" i="16"/>
  <c r="F652" i="16"/>
  <c r="F653" i="16"/>
  <c r="F654" i="16"/>
  <c r="F655" i="16"/>
  <c r="F656" i="16"/>
  <c r="F657" i="16"/>
  <c r="F658" i="16"/>
  <c r="F659" i="16"/>
  <c r="F660" i="16"/>
  <c r="F661" i="16"/>
  <c r="F662" i="16"/>
  <c r="F663" i="16"/>
  <c r="F664" i="16"/>
  <c r="F665" i="16"/>
  <c r="F666" i="16"/>
  <c r="F667" i="16"/>
  <c r="F668" i="16"/>
  <c r="F669" i="16"/>
  <c r="F670" i="16"/>
  <c r="F671" i="16"/>
  <c r="F672" i="16"/>
  <c r="F673" i="16"/>
  <c r="F674" i="16"/>
  <c r="F675" i="16"/>
  <c r="F676" i="16"/>
  <c r="F677" i="16"/>
  <c r="F678" i="16"/>
  <c r="F679" i="16"/>
  <c r="F680" i="16"/>
  <c r="F681" i="16"/>
  <c r="F682" i="16"/>
  <c r="F683" i="16"/>
  <c r="F684" i="16"/>
  <c r="F685" i="16"/>
  <c r="F686" i="16"/>
  <c r="F687" i="16"/>
  <c r="F688" i="16"/>
  <c r="F689" i="16"/>
  <c r="F690" i="16"/>
  <c r="F691" i="16"/>
  <c r="F692" i="16"/>
  <c r="F693" i="16"/>
  <c r="F694" i="16"/>
  <c r="F695" i="16"/>
  <c r="F696" i="16"/>
  <c r="F697" i="16"/>
  <c r="F698" i="16"/>
  <c r="F699" i="16"/>
  <c r="F700" i="16"/>
  <c r="F701" i="16"/>
  <c r="F702" i="16"/>
  <c r="F703" i="16"/>
  <c r="F704" i="16"/>
  <c r="F705" i="16"/>
  <c r="F706" i="16"/>
  <c r="F707" i="16"/>
  <c r="F708" i="16"/>
  <c r="F709" i="16"/>
  <c r="F710" i="16"/>
  <c r="F711" i="16"/>
  <c r="F712" i="16"/>
  <c r="F713" i="16"/>
  <c r="F714" i="16"/>
  <c r="F715" i="16"/>
  <c r="F716" i="16"/>
  <c r="F717" i="16"/>
  <c r="F718" i="16"/>
  <c r="F719" i="16"/>
  <c r="F720" i="16"/>
  <c r="F721" i="16"/>
  <c r="F722" i="16"/>
  <c r="F723" i="16"/>
  <c r="F724" i="16"/>
  <c r="F725" i="16"/>
  <c r="F726" i="16"/>
  <c r="F727" i="16"/>
  <c r="F728" i="16"/>
  <c r="F729" i="16"/>
  <c r="F730" i="16"/>
  <c r="F731" i="16"/>
  <c r="F732" i="16"/>
  <c r="F733" i="16"/>
  <c r="F734" i="16"/>
  <c r="F735" i="16"/>
  <c r="F736" i="16"/>
  <c r="F737" i="16"/>
  <c r="F738" i="16"/>
  <c r="F739" i="16"/>
  <c r="F740" i="16"/>
  <c r="F741" i="16"/>
  <c r="F742" i="16"/>
  <c r="F743" i="16"/>
  <c r="F744" i="16"/>
  <c r="F745" i="16"/>
  <c r="F746" i="16"/>
  <c r="F747" i="16"/>
  <c r="F748" i="16"/>
  <c r="F749" i="16"/>
  <c r="F750" i="16"/>
  <c r="F751" i="16"/>
  <c r="F752" i="16"/>
  <c r="F753" i="16"/>
  <c r="F754" i="16"/>
  <c r="F755" i="16"/>
  <c r="F756" i="16"/>
  <c r="F757" i="16"/>
  <c r="F758" i="16"/>
  <c r="F759" i="16"/>
  <c r="F760" i="16"/>
  <c r="F761" i="16"/>
  <c r="F762" i="16"/>
  <c r="F763" i="16"/>
  <c r="F764" i="16"/>
  <c r="F765" i="16"/>
  <c r="F766" i="16"/>
  <c r="F767" i="16"/>
  <c r="F768" i="16"/>
  <c r="F769" i="16"/>
  <c r="F770" i="16"/>
  <c r="F771" i="16"/>
  <c r="F772" i="16"/>
  <c r="F773" i="16"/>
  <c r="F774" i="16"/>
  <c r="F775" i="16"/>
  <c r="F776" i="16"/>
  <c r="F777" i="16"/>
  <c r="F778" i="16"/>
  <c r="F779" i="16"/>
  <c r="F780" i="16"/>
  <c r="F781" i="16"/>
  <c r="F782" i="16"/>
  <c r="F783" i="16"/>
  <c r="F784" i="16"/>
  <c r="F785" i="16"/>
  <c r="F786" i="16"/>
  <c r="F787" i="16"/>
  <c r="F788" i="16"/>
  <c r="F789" i="16"/>
  <c r="F790" i="16"/>
  <c r="F791" i="16"/>
  <c r="F792" i="16"/>
  <c r="F793" i="16"/>
  <c r="F794" i="16"/>
  <c r="F795" i="16"/>
  <c r="F796" i="16"/>
  <c r="F797" i="16"/>
  <c r="F798" i="16"/>
  <c r="F799" i="16"/>
  <c r="F800" i="16"/>
  <c r="F801" i="16"/>
  <c r="F802" i="16"/>
  <c r="F803" i="16"/>
  <c r="F804" i="16"/>
  <c r="F805" i="16"/>
  <c r="F806" i="16"/>
  <c r="F807" i="16"/>
  <c r="F808" i="16"/>
  <c r="F809" i="16"/>
  <c r="F810" i="16"/>
  <c r="F811" i="16"/>
  <c r="F812" i="16"/>
  <c r="F813" i="16"/>
  <c r="F814" i="16"/>
  <c r="F815" i="16"/>
  <c r="F816" i="16"/>
  <c r="F817" i="16"/>
  <c r="F818" i="16"/>
  <c r="F819" i="16"/>
  <c r="F820" i="16"/>
  <c r="F821" i="16"/>
  <c r="F822" i="16"/>
  <c r="F823" i="16"/>
  <c r="F824" i="16"/>
  <c r="F825" i="16"/>
  <c r="F826" i="16"/>
  <c r="F827" i="16"/>
  <c r="F828" i="16"/>
  <c r="F829" i="16"/>
  <c r="F830" i="16"/>
  <c r="F831" i="16"/>
  <c r="F832" i="16"/>
  <c r="F833" i="16"/>
  <c r="F834" i="16"/>
  <c r="F835" i="16"/>
  <c r="F836" i="16"/>
  <c r="F837" i="16"/>
  <c r="F838" i="16"/>
  <c r="F839" i="16"/>
  <c r="F840" i="16"/>
  <c r="F841" i="16"/>
  <c r="F842" i="16"/>
  <c r="F843" i="16"/>
  <c r="F844" i="16"/>
  <c r="F845" i="16"/>
  <c r="F846" i="16"/>
  <c r="F847" i="16"/>
  <c r="F848" i="16"/>
  <c r="F849" i="16"/>
  <c r="F850" i="16"/>
  <c r="F851" i="16"/>
  <c r="F852" i="16"/>
  <c r="F853" i="16"/>
  <c r="F854" i="16"/>
  <c r="F855" i="16"/>
  <c r="F856" i="16"/>
  <c r="F857" i="16"/>
  <c r="F858" i="16"/>
  <c r="F859" i="16"/>
  <c r="F860" i="16"/>
  <c r="F861" i="16"/>
  <c r="F862" i="16"/>
  <c r="F863" i="16"/>
  <c r="F864" i="16"/>
  <c r="F865" i="16"/>
  <c r="F866" i="16"/>
  <c r="F867" i="16"/>
  <c r="F868" i="16"/>
  <c r="F869" i="16"/>
  <c r="F870" i="16"/>
  <c r="F871" i="16"/>
  <c r="F872" i="16"/>
  <c r="F873" i="16"/>
  <c r="F874" i="16"/>
  <c r="F875" i="16"/>
  <c r="F876" i="16"/>
  <c r="F877" i="16"/>
  <c r="F878" i="16"/>
  <c r="F879" i="16"/>
  <c r="F880" i="16"/>
  <c r="F881" i="16"/>
  <c r="F882" i="16"/>
  <c r="F883" i="16"/>
  <c r="F884" i="16"/>
  <c r="F885" i="16"/>
  <c r="F886" i="16"/>
  <c r="F887" i="16"/>
  <c r="F888" i="16"/>
  <c r="F889" i="16"/>
  <c r="F890" i="16"/>
  <c r="F891" i="16"/>
  <c r="F892" i="16"/>
  <c r="F893" i="16"/>
  <c r="F894" i="16"/>
  <c r="F895" i="16"/>
  <c r="F896" i="16"/>
  <c r="F897" i="16"/>
  <c r="F898" i="16"/>
  <c r="F899" i="16"/>
  <c r="F900" i="16"/>
  <c r="F901" i="16"/>
  <c r="F902" i="16"/>
  <c r="F903" i="16"/>
  <c r="F904" i="16"/>
  <c r="F905" i="16"/>
  <c r="F906" i="16"/>
  <c r="F907" i="16"/>
  <c r="F908" i="16"/>
  <c r="F909" i="16"/>
  <c r="F910" i="16"/>
  <c r="F911" i="16"/>
  <c r="F912" i="16"/>
  <c r="F913" i="16"/>
  <c r="F914" i="16"/>
  <c r="F915" i="16"/>
  <c r="F916" i="16"/>
  <c r="F917" i="16"/>
  <c r="F918" i="16"/>
  <c r="F919" i="16"/>
  <c r="F920" i="16"/>
  <c r="F921" i="16"/>
  <c r="F922" i="16"/>
  <c r="F923" i="16"/>
  <c r="F924" i="16"/>
  <c r="F925" i="16"/>
  <c r="F926" i="16"/>
  <c r="F927" i="16"/>
  <c r="F928" i="16"/>
  <c r="F929" i="16"/>
  <c r="F930" i="16"/>
  <c r="F931" i="16"/>
  <c r="F932" i="16"/>
  <c r="F933" i="16"/>
  <c r="F934" i="16"/>
  <c r="F935" i="16"/>
  <c r="F936" i="16"/>
  <c r="F937" i="16"/>
  <c r="F938" i="16"/>
  <c r="F939" i="16"/>
  <c r="F940" i="16"/>
  <c r="F941" i="16"/>
  <c r="F942" i="16"/>
  <c r="F943" i="16"/>
  <c r="F944" i="16"/>
  <c r="F945" i="16"/>
  <c r="F946" i="16"/>
  <c r="F947" i="16"/>
  <c r="F948" i="16"/>
  <c r="F949" i="16"/>
  <c r="F950" i="16"/>
  <c r="F951" i="16"/>
  <c r="F952" i="16"/>
  <c r="F953" i="16"/>
  <c r="F954" i="16"/>
  <c r="F955" i="16"/>
  <c r="F956" i="16"/>
  <c r="F957" i="16"/>
  <c r="F958" i="16"/>
  <c r="F959" i="16"/>
  <c r="F960" i="16"/>
  <c r="F961" i="16"/>
  <c r="F962" i="16"/>
  <c r="F963" i="16"/>
  <c r="F964" i="16"/>
  <c r="F965" i="16"/>
  <c r="F966" i="16"/>
  <c r="F967" i="16"/>
  <c r="F968" i="16"/>
  <c r="F969" i="16"/>
  <c r="F970" i="16"/>
  <c r="F971" i="16"/>
  <c r="F972" i="16"/>
  <c r="F973" i="16"/>
  <c r="F974" i="16"/>
  <c r="F975" i="16"/>
  <c r="F976" i="16"/>
  <c r="F977" i="16"/>
  <c r="F978" i="16"/>
  <c r="F979" i="16"/>
  <c r="F980" i="16"/>
  <c r="F981" i="16"/>
  <c r="F982" i="16"/>
  <c r="F983" i="16"/>
  <c r="F984" i="16"/>
  <c r="F985" i="16"/>
  <c r="F986" i="16"/>
  <c r="F987" i="16"/>
  <c r="F988" i="16"/>
  <c r="F989" i="16"/>
  <c r="F990" i="16"/>
  <c r="F991" i="16"/>
  <c r="F992" i="16"/>
  <c r="F993" i="16"/>
  <c r="F994" i="16"/>
  <c r="F995" i="16"/>
  <c r="F996" i="16"/>
  <c r="F997" i="16"/>
  <c r="F998" i="16"/>
  <c r="F999" i="16"/>
  <c r="F1000" i="16"/>
  <c r="F1001" i="16"/>
  <c r="F1002" i="16"/>
  <c r="F1003" i="16"/>
  <c r="F1004" i="16"/>
  <c r="F1005" i="16"/>
  <c r="F1006" i="16"/>
  <c r="F1007" i="16"/>
  <c r="F1008" i="16"/>
  <c r="F1009" i="16"/>
  <c r="F1010" i="16"/>
  <c r="F1011" i="16"/>
  <c r="F1012" i="16"/>
  <c r="F1013" i="16"/>
  <c r="F1014" i="16"/>
  <c r="F1015" i="16"/>
  <c r="F1016" i="16"/>
  <c r="F1017" i="16"/>
  <c r="F1018" i="16"/>
  <c r="F1019" i="16"/>
  <c r="F1020" i="16"/>
  <c r="F1021" i="16"/>
  <c r="F1022" i="16"/>
  <c r="F1023" i="16"/>
  <c r="F1024" i="16"/>
  <c r="F1025" i="16"/>
  <c r="F1026" i="16"/>
  <c r="F1027" i="16"/>
  <c r="F1028" i="16"/>
  <c r="F1029" i="16"/>
  <c r="F1030" i="16"/>
  <c r="F1031" i="16"/>
  <c r="F1032" i="16"/>
  <c r="F1033" i="16"/>
  <c r="F1034" i="16"/>
  <c r="F1035" i="16"/>
  <c r="F1036" i="16"/>
  <c r="F1037" i="16"/>
  <c r="F1038" i="16"/>
  <c r="F1039" i="16"/>
  <c r="F1040" i="16"/>
  <c r="F1041" i="16"/>
  <c r="F1042" i="16"/>
  <c r="F1043" i="16"/>
  <c r="F1044" i="16"/>
  <c r="F1045" i="16"/>
  <c r="F1046" i="16"/>
  <c r="F1047" i="16"/>
  <c r="F1048" i="16"/>
  <c r="F1049" i="16"/>
  <c r="F1050" i="16"/>
  <c r="F1051" i="16"/>
  <c r="F1052" i="16"/>
  <c r="F1053" i="16"/>
  <c r="F1054" i="16"/>
  <c r="F1055" i="16"/>
  <c r="F1056" i="16"/>
  <c r="F1057" i="16"/>
  <c r="F1058" i="16"/>
  <c r="F1059" i="16"/>
  <c r="F1060" i="16"/>
  <c r="F1061" i="16"/>
  <c r="F1062" i="16"/>
  <c r="F1063" i="16"/>
  <c r="F1064" i="16"/>
  <c r="F1065" i="16"/>
  <c r="F1066" i="16"/>
  <c r="F1067" i="16"/>
  <c r="F1068" i="16"/>
  <c r="F1069" i="16"/>
  <c r="F1070" i="16"/>
  <c r="F1071" i="16"/>
  <c r="F1072" i="16"/>
  <c r="F1073" i="16"/>
  <c r="F1074" i="16"/>
  <c r="F1075" i="16"/>
  <c r="F1076" i="16"/>
  <c r="F1077" i="16"/>
  <c r="F1078" i="16"/>
  <c r="F1079" i="16"/>
  <c r="F1080" i="16"/>
  <c r="F1081" i="16"/>
  <c r="F1082" i="16"/>
  <c r="F1083" i="16"/>
  <c r="F1084" i="16"/>
  <c r="F1085" i="16"/>
  <c r="F1086" i="16"/>
  <c r="F1087" i="16"/>
  <c r="F1088" i="16"/>
  <c r="F1089" i="16"/>
  <c r="F1090" i="16"/>
  <c r="F1091" i="16"/>
  <c r="F1092" i="16"/>
  <c r="F1093" i="16"/>
  <c r="F1094" i="16"/>
  <c r="F1095" i="16"/>
  <c r="F1096" i="16"/>
  <c r="F1097" i="16"/>
  <c r="F1098" i="16"/>
  <c r="F1099" i="16"/>
  <c r="F1100" i="16"/>
  <c r="F1101" i="16"/>
  <c r="F1102" i="16"/>
  <c r="F1103" i="16"/>
  <c r="F1104" i="16"/>
  <c r="F1105" i="16"/>
  <c r="F1106" i="16"/>
  <c r="F1107" i="16"/>
  <c r="F1108" i="16"/>
  <c r="F1109" i="16"/>
  <c r="F1110" i="16"/>
  <c r="F1111" i="16"/>
  <c r="F1112" i="16"/>
  <c r="F1113" i="16"/>
  <c r="F1114" i="16"/>
  <c r="F1115" i="16"/>
  <c r="F1116" i="16"/>
  <c r="F1117" i="16"/>
  <c r="F1118" i="16"/>
  <c r="F1119" i="16"/>
  <c r="F1120" i="16"/>
  <c r="F1121" i="16"/>
  <c r="F1122" i="16"/>
  <c r="F1123" i="16"/>
  <c r="F1124" i="16"/>
  <c r="F1125" i="16"/>
  <c r="F1126" i="16"/>
  <c r="F1127" i="16"/>
  <c r="F1128" i="16"/>
  <c r="F1129" i="16"/>
  <c r="F1130" i="16"/>
  <c r="F1131" i="16"/>
  <c r="F1132" i="16"/>
  <c r="F1133" i="16"/>
  <c r="F1134" i="16"/>
  <c r="F1135" i="16"/>
  <c r="F1136" i="16"/>
  <c r="F1137" i="16"/>
  <c r="F1138" i="16"/>
  <c r="F1139" i="16"/>
  <c r="F1140" i="16"/>
  <c r="F1141" i="16"/>
  <c r="F1142" i="16"/>
  <c r="F1143" i="16"/>
  <c r="F1144" i="16"/>
  <c r="F1145" i="16"/>
  <c r="F1146" i="16"/>
  <c r="F1147" i="16"/>
  <c r="F1148" i="16"/>
  <c r="F1149" i="16"/>
  <c r="F1150" i="16"/>
  <c r="F1151" i="16"/>
  <c r="F1152" i="16"/>
  <c r="F1153" i="16"/>
  <c r="F1154" i="16"/>
  <c r="F1155" i="16"/>
  <c r="F1156" i="16"/>
  <c r="F1157" i="16"/>
  <c r="F1158" i="16"/>
  <c r="F1159" i="16"/>
  <c r="F1160" i="16"/>
  <c r="F1161" i="16"/>
  <c r="F1162" i="16"/>
  <c r="F1163" i="16"/>
  <c r="F1164" i="16"/>
  <c r="F1165" i="16"/>
  <c r="F1166" i="16"/>
  <c r="F1167" i="16"/>
  <c r="F1168" i="16"/>
  <c r="F1169" i="16"/>
  <c r="F1170" i="16"/>
  <c r="F1171" i="16"/>
  <c r="F1172" i="16"/>
  <c r="F1173" i="16"/>
  <c r="F1174" i="16"/>
  <c r="F1175" i="16"/>
  <c r="F1176" i="16"/>
  <c r="F1177" i="16"/>
  <c r="F1178" i="16"/>
  <c r="F1179" i="16"/>
  <c r="F1180" i="16"/>
  <c r="F1181" i="16"/>
  <c r="F1182" i="16"/>
  <c r="F1183" i="16"/>
  <c r="F1184" i="16"/>
  <c r="F1185" i="16"/>
  <c r="F1186" i="16"/>
  <c r="F1187" i="16"/>
  <c r="F1188" i="16"/>
  <c r="F1189" i="16"/>
  <c r="F1190" i="16"/>
  <c r="F1191" i="16"/>
  <c r="F1192" i="16"/>
  <c r="F1193" i="16"/>
  <c r="F1194" i="16"/>
  <c r="F1195" i="16"/>
  <c r="F1196" i="16"/>
  <c r="F1197" i="16"/>
  <c r="F1198" i="16"/>
  <c r="F1199" i="16"/>
  <c r="F1200" i="16"/>
  <c r="F1201" i="16"/>
  <c r="F1202" i="16"/>
  <c r="F1203" i="16"/>
  <c r="F1204" i="16"/>
  <c r="F1205" i="16"/>
  <c r="F1206" i="16"/>
  <c r="F1207" i="16"/>
  <c r="F1208" i="16"/>
  <c r="F1209" i="16"/>
  <c r="F1210" i="16"/>
  <c r="F1211" i="16"/>
  <c r="F1212" i="16"/>
  <c r="F1213" i="16"/>
  <c r="F1214" i="16"/>
  <c r="F1215" i="16"/>
  <c r="F1216" i="16"/>
  <c r="F1217" i="16"/>
  <c r="F1218" i="16"/>
  <c r="F1219" i="16"/>
  <c r="F1220" i="16"/>
  <c r="F1221" i="16"/>
  <c r="F1222" i="16"/>
  <c r="F1223" i="16"/>
  <c r="F1224" i="16"/>
  <c r="F1225" i="16"/>
  <c r="F1226" i="16"/>
  <c r="F1227" i="16"/>
  <c r="F1228" i="16"/>
  <c r="F1229" i="16"/>
  <c r="F1230" i="16"/>
  <c r="F1231" i="16"/>
  <c r="F1232" i="16"/>
  <c r="F1233" i="16"/>
  <c r="F1234" i="16"/>
  <c r="F1235" i="16"/>
  <c r="F1236" i="16"/>
  <c r="F1237" i="16"/>
  <c r="F1238" i="16"/>
  <c r="F1239" i="16"/>
  <c r="F1240" i="16"/>
  <c r="F1241" i="16"/>
  <c r="F1242" i="16"/>
  <c r="F1243" i="16"/>
  <c r="F1244" i="16"/>
  <c r="F1245" i="16"/>
  <c r="F1246" i="16"/>
  <c r="F1247" i="16"/>
  <c r="F1248" i="16"/>
  <c r="F1249" i="16"/>
  <c r="F1250" i="16"/>
  <c r="F1251" i="16"/>
  <c r="F1252" i="16"/>
  <c r="F1253" i="16"/>
  <c r="F1254" i="16"/>
  <c r="F1255" i="16"/>
  <c r="F1256" i="16"/>
  <c r="F1257" i="16"/>
  <c r="F1258" i="16"/>
  <c r="F1259" i="16"/>
  <c r="F1260" i="16"/>
  <c r="F1261" i="16"/>
  <c r="F1262" i="16"/>
  <c r="F1263" i="16"/>
  <c r="F1264" i="16"/>
  <c r="F1265" i="16"/>
  <c r="F1266" i="16"/>
  <c r="F1267" i="16"/>
  <c r="F1268" i="16"/>
  <c r="F1269" i="16"/>
  <c r="F1270" i="16"/>
  <c r="F1271" i="16"/>
  <c r="F1272" i="16"/>
  <c r="F1273" i="16"/>
  <c r="F1274" i="16"/>
  <c r="F1275" i="16"/>
  <c r="F1276" i="16"/>
  <c r="F1277" i="16"/>
  <c r="F1278" i="16"/>
  <c r="F1279" i="16"/>
  <c r="F1280" i="16"/>
  <c r="F1281" i="16"/>
  <c r="F1282" i="16"/>
  <c r="F1283" i="16"/>
  <c r="F1284" i="16"/>
  <c r="F1285" i="16"/>
  <c r="F1286" i="16"/>
  <c r="F1287" i="16"/>
  <c r="F1288" i="16"/>
  <c r="F1289" i="16"/>
  <c r="F1290" i="16"/>
  <c r="F1291" i="16"/>
  <c r="F1292" i="16"/>
  <c r="F1293" i="16"/>
  <c r="F1294" i="16"/>
  <c r="F1295" i="16"/>
  <c r="F1296" i="16"/>
  <c r="F1297" i="16"/>
  <c r="F1298" i="16"/>
  <c r="F1299" i="16"/>
  <c r="F1300" i="16"/>
  <c r="F1301" i="16"/>
  <c r="F1302" i="16"/>
  <c r="F1303" i="16"/>
  <c r="F1304" i="16"/>
  <c r="F1305" i="16"/>
  <c r="F1306" i="16"/>
  <c r="F1307" i="16"/>
  <c r="F1308" i="16"/>
  <c r="F1309" i="16"/>
  <c r="F1310" i="16"/>
  <c r="F1311" i="16"/>
  <c r="F1312" i="16"/>
  <c r="F1313" i="16"/>
  <c r="F1314" i="16"/>
  <c r="F1315" i="16"/>
  <c r="F1316" i="16"/>
  <c r="F1317" i="16"/>
  <c r="F1318" i="16"/>
  <c r="F1319" i="16"/>
  <c r="F1320" i="16"/>
  <c r="F1321" i="16"/>
  <c r="F1322" i="16"/>
  <c r="F1323" i="16"/>
  <c r="F1324" i="16"/>
  <c r="F1325" i="16"/>
  <c r="F1326" i="16"/>
  <c r="F1327" i="16"/>
  <c r="F1328" i="16"/>
  <c r="F1329" i="16"/>
  <c r="F1330" i="16"/>
  <c r="F1331" i="16"/>
  <c r="F1332" i="16"/>
  <c r="F1333" i="16"/>
  <c r="F1334" i="16"/>
  <c r="F1335" i="16"/>
  <c r="F1336" i="16"/>
  <c r="F1337" i="16"/>
  <c r="F1338" i="16"/>
  <c r="F1339" i="16"/>
  <c r="F1340" i="16"/>
  <c r="F1341" i="16"/>
  <c r="F1342" i="16"/>
  <c r="F1343" i="16"/>
  <c r="F1344" i="16"/>
  <c r="F1345" i="16"/>
  <c r="F1346" i="16"/>
  <c r="F1347" i="16"/>
  <c r="F1348" i="16"/>
  <c r="F1349" i="16"/>
  <c r="F1350" i="16"/>
  <c r="F1351" i="16"/>
  <c r="F1352" i="16"/>
  <c r="F1353" i="16"/>
  <c r="F1354" i="16"/>
  <c r="F1355" i="16"/>
  <c r="F1356" i="16"/>
  <c r="F1357" i="16"/>
  <c r="F1358" i="16"/>
  <c r="F1359" i="16"/>
  <c r="F1360" i="16"/>
  <c r="F1361" i="16"/>
  <c r="F1362" i="16"/>
  <c r="F1363" i="16"/>
  <c r="F1364" i="16"/>
  <c r="F1365" i="16"/>
  <c r="F1366" i="16"/>
  <c r="F1367" i="16"/>
  <c r="F1368" i="16"/>
  <c r="F1369" i="16"/>
  <c r="F1370" i="16"/>
  <c r="F1371" i="16"/>
  <c r="F1372" i="16"/>
  <c r="F1373" i="16"/>
  <c r="F1374" i="16"/>
  <c r="F1375" i="16"/>
  <c r="F1376" i="16"/>
  <c r="F1377" i="16"/>
  <c r="F1378" i="16"/>
  <c r="F1379" i="16"/>
  <c r="F1380" i="16"/>
  <c r="F1381" i="16"/>
  <c r="F1382" i="16"/>
  <c r="F1383" i="16"/>
  <c r="F1384" i="16"/>
  <c r="F1385" i="16"/>
  <c r="F1386" i="16"/>
  <c r="F1387" i="16"/>
  <c r="F1388" i="16"/>
  <c r="F1389" i="16"/>
  <c r="F1390" i="16"/>
  <c r="F1391" i="16"/>
  <c r="F1392" i="16"/>
  <c r="F1393" i="16"/>
  <c r="F1394" i="16"/>
  <c r="F1395" i="16"/>
  <c r="F1396" i="16"/>
  <c r="F1397" i="16"/>
  <c r="F1398" i="16"/>
  <c r="F1399" i="16"/>
  <c r="F1400" i="16"/>
  <c r="F1401" i="16"/>
  <c r="F1402" i="16"/>
  <c r="F1403" i="16"/>
  <c r="F1404" i="16"/>
  <c r="F1405" i="16"/>
  <c r="F1406" i="16"/>
  <c r="F1407" i="16"/>
  <c r="F1408" i="16"/>
  <c r="F1409" i="16"/>
  <c r="F1410" i="16"/>
  <c r="F1411" i="16"/>
  <c r="F1412" i="16"/>
  <c r="F1413" i="16"/>
  <c r="F1414" i="16"/>
  <c r="F1415" i="16"/>
  <c r="F1416" i="16"/>
  <c r="F1417" i="16"/>
  <c r="F1418" i="16"/>
  <c r="F1419" i="16"/>
  <c r="F1420" i="16"/>
  <c r="F1421" i="16"/>
  <c r="F1422" i="16"/>
  <c r="F1423" i="16"/>
  <c r="F1424" i="16"/>
  <c r="F1425" i="16"/>
  <c r="F1426" i="16"/>
  <c r="F1427" i="16"/>
  <c r="F1428" i="16"/>
  <c r="F1429" i="16"/>
  <c r="F1430" i="16"/>
  <c r="F1431" i="16"/>
  <c r="F1432" i="16"/>
  <c r="F1433" i="16"/>
  <c r="F1434" i="16"/>
  <c r="F1435" i="16"/>
  <c r="F1436" i="16"/>
  <c r="F1437" i="16"/>
  <c r="F1438" i="16"/>
  <c r="F1439" i="16"/>
  <c r="F1440" i="16"/>
  <c r="F1441" i="16"/>
  <c r="F1442" i="16"/>
  <c r="F1443" i="16"/>
  <c r="F1444" i="16"/>
  <c r="F1445" i="16"/>
  <c r="F1446" i="16"/>
  <c r="F1447" i="16"/>
  <c r="F1448" i="16"/>
  <c r="F1449" i="16"/>
  <c r="F1450" i="16"/>
  <c r="F1451" i="16"/>
  <c r="F1452" i="16"/>
  <c r="F1453" i="16"/>
  <c r="F1454" i="16"/>
  <c r="F1455" i="16"/>
  <c r="F1456" i="16"/>
  <c r="F1457" i="16"/>
  <c r="F1458" i="16"/>
  <c r="F1459" i="16"/>
  <c r="F1460" i="16"/>
  <c r="F1461" i="16"/>
  <c r="F1462" i="16"/>
  <c r="F1463" i="16"/>
  <c r="F1464" i="16"/>
  <c r="F1465" i="16"/>
  <c r="F1466" i="16"/>
  <c r="F1467" i="16"/>
  <c r="F1468" i="16"/>
  <c r="F1469" i="16"/>
  <c r="F1470" i="16"/>
  <c r="F1471" i="16"/>
  <c r="F1472" i="16"/>
  <c r="F1473" i="16"/>
  <c r="F1474" i="16"/>
  <c r="F1475" i="16"/>
  <c r="F1476" i="16"/>
  <c r="F1477" i="16"/>
  <c r="F1478" i="16"/>
  <c r="F1479" i="16"/>
  <c r="F1480" i="16"/>
  <c r="F1481" i="16"/>
  <c r="F1482" i="16"/>
  <c r="F1483" i="16"/>
  <c r="F1484" i="16"/>
  <c r="F1485" i="16"/>
  <c r="F1486" i="16"/>
  <c r="F1487" i="16"/>
  <c r="F1488" i="16"/>
  <c r="F1489" i="16"/>
  <c r="F1490" i="16"/>
  <c r="F1491" i="16"/>
  <c r="F1492" i="16"/>
  <c r="F1493" i="16"/>
  <c r="F1494" i="16"/>
  <c r="F1495" i="16"/>
  <c r="F1496" i="16"/>
  <c r="F1497" i="16"/>
  <c r="F1498" i="16"/>
  <c r="F1499" i="16"/>
  <c r="F1500" i="16"/>
  <c r="F1501" i="16"/>
  <c r="F1502" i="16"/>
  <c r="F1503" i="16"/>
  <c r="F1504" i="16"/>
  <c r="F1505" i="16"/>
  <c r="F1506" i="16"/>
  <c r="F1507" i="16"/>
  <c r="F1508" i="16"/>
  <c r="F1509" i="16"/>
  <c r="F1510" i="16"/>
  <c r="F1511" i="16"/>
  <c r="F1512" i="16"/>
  <c r="F1513" i="16"/>
  <c r="F1514" i="16"/>
  <c r="F1515" i="16"/>
  <c r="F1516" i="16"/>
  <c r="F1517" i="16"/>
  <c r="F1518" i="16"/>
  <c r="F1519" i="16"/>
  <c r="F1520" i="16"/>
  <c r="F1521" i="16"/>
  <c r="F1522" i="16"/>
  <c r="F1523" i="16"/>
  <c r="F1524" i="16"/>
  <c r="F1525" i="16"/>
  <c r="F1526" i="16"/>
  <c r="F1527" i="16"/>
  <c r="F1528" i="16"/>
  <c r="F1529" i="16"/>
  <c r="F1530" i="16"/>
  <c r="F1531" i="16"/>
  <c r="F1532" i="16"/>
  <c r="F1533" i="16"/>
  <c r="F1534" i="16"/>
  <c r="F1535" i="16"/>
  <c r="F1536" i="16"/>
  <c r="F1537" i="16"/>
  <c r="F1538" i="16"/>
  <c r="F1539" i="16"/>
  <c r="F1540" i="16"/>
  <c r="F1541" i="16"/>
  <c r="F1542" i="16"/>
  <c r="F1543" i="16"/>
  <c r="F1544" i="16"/>
  <c r="F1545" i="16"/>
  <c r="F1546" i="16"/>
  <c r="F1547" i="16"/>
  <c r="F1548" i="16"/>
  <c r="F1549" i="16"/>
  <c r="F1550" i="16"/>
  <c r="F1551" i="16"/>
  <c r="F1552" i="16"/>
  <c r="F1553" i="16"/>
  <c r="F1554" i="16"/>
  <c r="F1555" i="16"/>
  <c r="F1556" i="16"/>
  <c r="F1557" i="16"/>
  <c r="F1558" i="16"/>
  <c r="F1559" i="16"/>
  <c r="F1560" i="16"/>
  <c r="F1561" i="16"/>
  <c r="F1562" i="16"/>
  <c r="F1563" i="16"/>
  <c r="F1564" i="16"/>
  <c r="F1565" i="16"/>
  <c r="F1566" i="16"/>
  <c r="F1567" i="16"/>
  <c r="F1568" i="16"/>
  <c r="F1569" i="16"/>
  <c r="F1570" i="16"/>
  <c r="F1571" i="16"/>
  <c r="F1572" i="16"/>
  <c r="F1573" i="16"/>
  <c r="F1574" i="16"/>
  <c r="F1575" i="16"/>
  <c r="F1576" i="16"/>
  <c r="F1577" i="16"/>
  <c r="F1578" i="16"/>
  <c r="F1579" i="16"/>
  <c r="F1580" i="16"/>
  <c r="F1581" i="16"/>
  <c r="F1582" i="16"/>
  <c r="F1583" i="16"/>
  <c r="F1584" i="16"/>
  <c r="F1585" i="16"/>
  <c r="F1586" i="16"/>
  <c r="F1587" i="16"/>
  <c r="F1588" i="16"/>
  <c r="F1589" i="16"/>
  <c r="F1590" i="16"/>
  <c r="F1591" i="16"/>
  <c r="F1592" i="16"/>
  <c r="F1593" i="16"/>
  <c r="F1594" i="16"/>
  <c r="F1595" i="16"/>
  <c r="F1596" i="16"/>
  <c r="F1597" i="16"/>
  <c r="F1598" i="16"/>
  <c r="F1599" i="16"/>
  <c r="F1600" i="16"/>
  <c r="F1601" i="16"/>
  <c r="F1602" i="16"/>
  <c r="F1603" i="16"/>
  <c r="F1604" i="16"/>
  <c r="F1605" i="16"/>
  <c r="F1606" i="16"/>
  <c r="F1607" i="16"/>
  <c r="F1608" i="16"/>
  <c r="F1609" i="16"/>
  <c r="F1610" i="16"/>
  <c r="F1611" i="16"/>
  <c r="F1612" i="16"/>
  <c r="F1613" i="16"/>
  <c r="F1614" i="16"/>
  <c r="F1615" i="16"/>
  <c r="F1616" i="16"/>
  <c r="F1617" i="16"/>
  <c r="F1618" i="16"/>
  <c r="F1619" i="16"/>
  <c r="F1620" i="16"/>
  <c r="F1621" i="16"/>
  <c r="F1622" i="16"/>
  <c r="F1623" i="16"/>
  <c r="F1624" i="16"/>
  <c r="F1625" i="16"/>
  <c r="F1626" i="16"/>
  <c r="F1627" i="16"/>
  <c r="F1628" i="16"/>
  <c r="F1629" i="16"/>
  <c r="F1630" i="16"/>
  <c r="F1631" i="16"/>
  <c r="F1632" i="16"/>
  <c r="F1633" i="16"/>
  <c r="F1634" i="16"/>
  <c r="F1635" i="16"/>
  <c r="F1636" i="16"/>
  <c r="F1637" i="16"/>
  <c r="F1638" i="16"/>
  <c r="F1639" i="16"/>
  <c r="F1640" i="16"/>
  <c r="F1641" i="16"/>
  <c r="F1642" i="16"/>
  <c r="F1643" i="16"/>
  <c r="F1644" i="16"/>
  <c r="F1645" i="16"/>
  <c r="F1646" i="16"/>
  <c r="F1647" i="16"/>
  <c r="F1648" i="16"/>
  <c r="F1649" i="16"/>
  <c r="F1650" i="16"/>
  <c r="F1651" i="16"/>
  <c r="F1652" i="16"/>
  <c r="F1653" i="16"/>
  <c r="F1654" i="16"/>
  <c r="F1655" i="16"/>
  <c r="F1656" i="16"/>
  <c r="F1657" i="16"/>
  <c r="F1658" i="16"/>
  <c r="F1659" i="16"/>
  <c r="F1660" i="16"/>
  <c r="F1661" i="16"/>
  <c r="F1662" i="16"/>
  <c r="F1663" i="16"/>
  <c r="F1664" i="16"/>
  <c r="F1665" i="16"/>
  <c r="F1666" i="16"/>
  <c r="F1667" i="16"/>
  <c r="F1668" i="16"/>
  <c r="F1669" i="16"/>
  <c r="F1670" i="16"/>
  <c r="F1671" i="16"/>
  <c r="F1672" i="16"/>
  <c r="F1673" i="16"/>
  <c r="F1674" i="16"/>
  <c r="F1675" i="16"/>
  <c r="F1676" i="16"/>
  <c r="F1677" i="16"/>
  <c r="F1678" i="16"/>
  <c r="F1679" i="16"/>
  <c r="F1680" i="16"/>
  <c r="F1681" i="16"/>
  <c r="F1682" i="16"/>
  <c r="F1683" i="16"/>
  <c r="F1684" i="16"/>
  <c r="F1685" i="16"/>
  <c r="F1686" i="16"/>
  <c r="F1687" i="16"/>
  <c r="F1688" i="16"/>
  <c r="F1689" i="16"/>
  <c r="F1690" i="16"/>
  <c r="F1691" i="16"/>
  <c r="F1692" i="16"/>
  <c r="F1693" i="16"/>
  <c r="F1694" i="16"/>
  <c r="F1695" i="16"/>
  <c r="F1696" i="16"/>
  <c r="F1697" i="16"/>
  <c r="F1698" i="16"/>
  <c r="F1699" i="16"/>
  <c r="F1700" i="16"/>
  <c r="F1701" i="16"/>
  <c r="F1702" i="16"/>
  <c r="F1703" i="16"/>
  <c r="F1704" i="16"/>
  <c r="F1705" i="16"/>
  <c r="F1706" i="16"/>
  <c r="F1707" i="16"/>
  <c r="F1708" i="16"/>
  <c r="F1709" i="16"/>
  <c r="F1710" i="16"/>
  <c r="F1711" i="16"/>
  <c r="F1712" i="16"/>
  <c r="F1713" i="16"/>
  <c r="F1714" i="16"/>
  <c r="F1715" i="16"/>
  <c r="F1716" i="16"/>
  <c r="F1717" i="16"/>
  <c r="F1718" i="16"/>
  <c r="F1719" i="16"/>
  <c r="F1720" i="16"/>
  <c r="F1721" i="16"/>
  <c r="F1722" i="16"/>
  <c r="F1723" i="16"/>
  <c r="F1724" i="16"/>
  <c r="F1725" i="16"/>
  <c r="F1726" i="16"/>
  <c r="F1727" i="16"/>
  <c r="F1728" i="16"/>
  <c r="F1729" i="16"/>
  <c r="F1730" i="16"/>
  <c r="F1731" i="16"/>
  <c r="F1732" i="16"/>
  <c r="F1733" i="16"/>
  <c r="F1734" i="16"/>
  <c r="F1735" i="16"/>
  <c r="F1736" i="16"/>
  <c r="F1737" i="16"/>
  <c r="F1738" i="16"/>
  <c r="F1739" i="16"/>
  <c r="F1740" i="16"/>
  <c r="F1741" i="16"/>
  <c r="F1742" i="16"/>
  <c r="F1743" i="16"/>
  <c r="F1744" i="16"/>
  <c r="F1745" i="16"/>
  <c r="F1746" i="16"/>
  <c r="F1747" i="16"/>
  <c r="F1748" i="16"/>
  <c r="F1749" i="16"/>
  <c r="F1750" i="16"/>
  <c r="F1751" i="16"/>
  <c r="F1752" i="16"/>
  <c r="F1753" i="16"/>
  <c r="F1754" i="16"/>
  <c r="F1755" i="16"/>
  <c r="F1756" i="16"/>
  <c r="F1757" i="16"/>
  <c r="F1758" i="16"/>
  <c r="F1759" i="16"/>
  <c r="F1760" i="16"/>
  <c r="F1761" i="16"/>
  <c r="F1762" i="16"/>
  <c r="F1763" i="16"/>
  <c r="F1764" i="16"/>
  <c r="F1765" i="16"/>
  <c r="F1766" i="16"/>
  <c r="F1767" i="16"/>
  <c r="F1768" i="16"/>
  <c r="F1769" i="16"/>
  <c r="F1770" i="16"/>
  <c r="F1771" i="16"/>
  <c r="F1772" i="16"/>
  <c r="F1773" i="16"/>
  <c r="F1774" i="16"/>
  <c r="F1775" i="16"/>
  <c r="F1776" i="16"/>
  <c r="F1777" i="16"/>
  <c r="F1778" i="16"/>
  <c r="F1779" i="16"/>
  <c r="F1780" i="16"/>
  <c r="F1781" i="16"/>
  <c r="F1782" i="16"/>
  <c r="F1783" i="16"/>
  <c r="F1784" i="16"/>
  <c r="F1785" i="16"/>
  <c r="F1786" i="16"/>
  <c r="F1787" i="16"/>
  <c r="F1788" i="16"/>
  <c r="F1789" i="16"/>
  <c r="F1790" i="16"/>
  <c r="F1791" i="16"/>
  <c r="F1792" i="16"/>
  <c r="F1793" i="16"/>
  <c r="F1794" i="16"/>
  <c r="F1795" i="16"/>
  <c r="F1796" i="16"/>
  <c r="F1797" i="16"/>
  <c r="F1798" i="16"/>
  <c r="F1799" i="16"/>
  <c r="F1800" i="16"/>
  <c r="F1801" i="16"/>
  <c r="F1802" i="16"/>
  <c r="F1803" i="16"/>
  <c r="F1804" i="16"/>
  <c r="F1805" i="16"/>
  <c r="F1806" i="16"/>
  <c r="F1807" i="16"/>
  <c r="F1808" i="16"/>
  <c r="F1809" i="16"/>
  <c r="F1810" i="16"/>
  <c r="F1811" i="16"/>
  <c r="F1812" i="16"/>
  <c r="F1813" i="16"/>
  <c r="F1814" i="16"/>
  <c r="F1815" i="16"/>
  <c r="F1816" i="16"/>
  <c r="F1817" i="16"/>
  <c r="F1818" i="16"/>
  <c r="F1819" i="16"/>
  <c r="F1820" i="16"/>
  <c r="F1821" i="16"/>
  <c r="F1822" i="16"/>
  <c r="F1823" i="16"/>
  <c r="F1824" i="16"/>
  <c r="F1825" i="16"/>
  <c r="F1826" i="16"/>
  <c r="F1827" i="16"/>
  <c r="F1828" i="16"/>
  <c r="F1829" i="16"/>
  <c r="F1830" i="16"/>
  <c r="F1831" i="16"/>
  <c r="F1832" i="16"/>
  <c r="F1833" i="16"/>
  <c r="F1834" i="16"/>
  <c r="F1835" i="16"/>
  <c r="F1836" i="16"/>
  <c r="F1837" i="16"/>
  <c r="F1838" i="16"/>
  <c r="F1839" i="16"/>
  <c r="F1840" i="16"/>
  <c r="F1841" i="16"/>
  <c r="F1842" i="16"/>
  <c r="F1843" i="16"/>
  <c r="F1844" i="16"/>
  <c r="F1845" i="16"/>
  <c r="F1846" i="16"/>
  <c r="F1847" i="16"/>
  <c r="F1848" i="16"/>
  <c r="F1849" i="16"/>
  <c r="F1850" i="16"/>
  <c r="F1851" i="16"/>
  <c r="F1852" i="16"/>
  <c r="F1853" i="16"/>
  <c r="F1854" i="16"/>
  <c r="F1855" i="16"/>
  <c r="F1856" i="16"/>
  <c r="F1857" i="16"/>
  <c r="F1858" i="16"/>
  <c r="F1859" i="16"/>
  <c r="F1860" i="16"/>
  <c r="F1861" i="16"/>
  <c r="F1862" i="16"/>
  <c r="F1863" i="16"/>
  <c r="F1864" i="16"/>
  <c r="F1865" i="16"/>
  <c r="F1866" i="16"/>
  <c r="F1867" i="16"/>
  <c r="F1868" i="16"/>
  <c r="F1869" i="16"/>
  <c r="F1870" i="16"/>
  <c r="F1871" i="16"/>
  <c r="F1872" i="16"/>
  <c r="F1873" i="16"/>
  <c r="F1874" i="16"/>
  <c r="F1875" i="16"/>
  <c r="F1876" i="16"/>
  <c r="F1877" i="16"/>
  <c r="F1878" i="16"/>
  <c r="F1879" i="16"/>
  <c r="F1880" i="16"/>
  <c r="F1881" i="16"/>
  <c r="F1882" i="16"/>
  <c r="F1883" i="16"/>
  <c r="F1884" i="16"/>
  <c r="F1885" i="16"/>
  <c r="F1886" i="16"/>
  <c r="F1887" i="16"/>
  <c r="F1888" i="16"/>
  <c r="F1889" i="16"/>
  <c r="F1890" i="16"/>
  <c r="F1891" i="16"/>
  <c r="F1892" i="16"/>
  <c r="F1893" i="16"/>
  <c r="F1894" i="16"/>
  <c r="F1895" i="16"/>
  <c r="F1896" i="16"/>
  <c r="F1897" i="16"/>
  <c r="F1898" i="16"/>
  <c r="F1899" i="16"/>
  <c r="F1900" i="16"/>
  <c r="F1901" i="16"/>
  <c r="F1902" i="16"/>
  <c r="F1903" i="16"/>
  <c r="F1904" i="16"/>
  <c r="F1905" i="16"/>
  <c r="F1906" i="16"/>
  <c r="F1907" i="16"/>
  <c r="F1908" i="16"/>
  <c r="F1909" i="16"/>
  <c r="F1910" i="16"/>
  <c r="F1911" i="16"/>
  <c r="F1912" i="16"/>
  <c r="F1913" i="16"/>
  <c r="F1914" i="16"/>
  <c r="F1915" i="16"/>
  <c r="F1916" i="16"/>
  <c r="F1917" i="16"/>
  <c r="F1918" i="16"/>
  <c r="F1919" i="16"/>
  <c r="F1920" i="16"/>
  <c r="F1921" i="16"/>
  <c r="F1922" i="16"/>
  <c r="F1923" i="16"/>
  <c r="F1924" i="16"/>
  <c r="F1925" i="16"/>
  <c r="F1926" i="16"/>
  <c r="F1927" i="16"/>
  <c r="F1928" i="16"/>
  <c r="F1929" i="16"/>
  <c r="F1930" i="16"/>
  <c r="F1931" i="16"/>
  <c r="F1932" i="16"/>
  <c r="F1933" i="16"/>
  <c r="F1934" i="16"/>
  <c r="F1935" i="16"/>
  <c r="F1936" i="16"/>
  <c r="F1937" i="16"/>
  <c r="F1938" i="16"/>
  <c r="F1939" i="16"/>
  <c r="F1940" i="16"/>
  <c r="F1941" i="16"/>
  <c r="F1942" i="16"/>
  <c r="F1943" i="16"/>
  <c r="F1944" i="16"/>
  <c r="F1945" i="16"/>
  <c r="F1946" i="16"/>
  <c r="F1947" i="16"/>
  <c r="F1948" i="16"/>
  <c r="F1949" i="16"/>
  <c r="F1950" i="16"/>
  <c r="F1951" i="16"/>
  <c r="F1952" i="16"/>
  <c r="F1953" i="16"/>
  <c r="F1954" i="16"/>
  <c r="F1955" i="16"/>
  <c r="F1956" i="16"/>
  <c r="F1957" i="16"/>
  <c r="F1958" i="16"/>
  <c r="F1959" i="16"/>
  <c r="F1960" i="16"/>
  <c r="F1961" i="16"/>
  <c r="F1962" i="16"/>
  <c r="F1963" i="16"/>
  <c r="F1964" i="16"/>
  <c r="F1965" i="16"/>
  <c r="F1966" i="16"/>
  <c r="F1967" i="16"/>
  <c r="F1968" i="16"/>
  <c r="F1969" i="16"/>
  <c r="F1970" i="16"/>
  <c r="F1971" i="16"/>
  <c r="F1972" i="16"/>
  <c r="F1973" i="16"/>
  <c r="F1974" i="16"/>
  <c r="F1975" i="16"/>
  <c r="F1976" i="16"/>
  <c r="F1977" i="16"/>
  <c r="F1978" i="16"/>
  <c r="F1979" i="16"/>
  <c r="F1980" i="16"/>
  <c r="F1981" i="16"/>
  <c r="F1982" i="16"/>
  <c r="F1983" i="16"/>
  <c r="F1984" i="16"/>
  <c r="F1985" i="16"/>
  <c r="F1986" i="16"/>
  <c r="F1987" i="16"/>
  <c r="F1988" i="16"/>
  <c r="F1989" i="16"/>
  <c r="F1990" i="16"/>
  <c r="F1991" i="16"/>
  <c r="F1992" i="16"/>
  <c r="F1993" i="16"/>
  <c r="F1994" i="16"/>
  <c r="F1995" i="16"/>
  <c r="F1996" i="16"/>
  <c r="F1997" i="16"/>
  <c r="F1998" i="16"/>
  <c r="F1999" i="16"/>
  <c r="F2000" i="16"/>
  <c r="F2001" i="16"/>
  <c r="F2002" i="16"/>
  <c r="F2003" i="16"/>
  <c r="F2004" i="16"/>
  <c r="F2005" i="16"/>
  <c r="F2006" i="16"/>
  <c r="F2007" i="16"/>
  <c r="F2008" i="16"/>
  <c r="F2009" i="16"/>
  <c r="F2010" i="16"/>
  <c r="F2011" i="16"/>
  <c r="F2012" i="16"/>
  <c r="F2013" i="16"/>
  <c r="F2014" i="16"/>
  <c r="F2015" i="16"/>
  <c r="F2016" i="16"/>
  <c r="F2017" i="16"/>
  <c r="F2018" i="16"/>
  <c r="F2019" i="16"/>
  <c r="F2020" i="16"/>
  <c r="F2021" i="16"/>
  <c r="F2022" i="16"/>
  <c r="F2023" i="16"/>
  <c r="F2024" i="16"/>
  <c r="F2025" i="16"/>
  <c r="F2026" i="16"/>
  <c r="F2027" i="16"/>
  <c r="F2028" i="16"/>
  <c r="F2029" i="16"/>
  <c r="F2030" i="16"/>
  <c r="F2031" i="16"/>
  <c r="F2032" i="16"/>
  <c r="F2033" i="16"/>
  <c r="F2034" i="16"/>
  <c r="F2035" i="16"/>
  <c r="F2036" i="16"/>
  <c r="F2037" i="16"/>
  <c r="F2038" i="16"/>
  <c r="F2039" i="16"/>
  <c r="F2040" i="16"/>
  <c r="F2041" i="16"/>
  <c r="F2042" i="16"/>
  <c r="F2043" i="16"/>
  <c r="F2044" i="16"/>
  <c r="F2045" i="16"/>
  <c r="F2046" i="16"/>
  <c r="F2047" i="16"/>
  <c r="F2048" i="16"/>
  <c r="F2049" i="16"/>
  <c r="F2050" i="16"/>
  <c r="F2051" i="16"/>
  <c r="F2052" i="16"/>
  <c r="F2053" i="16"/>
  <c r="F2054" i="16"/>
  <c r="F2055" i="16"/>
  <c r="F2056" i="16"/>
  <c r="F2057" i="16"/>
  <c r="F2058" i="16"/>
  <c r="F2059" i="16"/>
  <c r="F2060" i="16"/>
  <c r="F2061" i="16"/>
  <c r="F2062" i="16"/>
  <c r="F2063" i="16"/>
  <c r="F2064" i="16"/>
  <c r="F2065" i="16"/>
  <c r="F2066" i="16"/>
  <c r="F2067" i="16"/>
  <c r="F2068" i="16"/>
  <c r="F2069" i="16"/>
  <c r="F2070" i="16"/>
  <c r="F2071" i="16"/>
  <c r="F2072" i="16"/>
  <c r="F2073" i="16"/>
  <c r="F2074" i="16"/>
  <c r="F2075" i="16"/>
  <c r="F2076" i="16"/>
  <c r="F2077" i="16"/>
  <c r="F2078" i="16"/>
  <c r="F2079" i="16"/>
  <c r="F2080" i="16"/>
  <c r="F2081" i="16"/>
  <c r="F2082" i="16"/>
  <c r="F2083" i="16"/>
  <c r="F2084" i="16"/>
  <c r="F2085" i="16"/>
  <c r="F2086" i="16"/>
  <c r="F2087" i="16"/>
  <c r="F2088" i="16"/>
  <c r="F2089" i="16"/>
  <c r="F2090" i="16"/>
  <c r="F2091" i="16"/>
  <c r="F2092" i="16"/>
  <c r="F2093" i="16"/>
  <c r="F2094" i="16"/>
  <c r="F2095" i="16"/>
  <c r="F2096" i="16"/>
  <c r="F2097" i="16"/>
  <c r="F2098" i="16"/>
  <c r="F2099" i="16"/>
  <c r="F2100" i="16"/>
  <c r="F2101" i="16"/>
  <c r="F2102" i="16"/>
  <c r="F2103" i="16"/>
  <c r="F2104" i="16"/>
  <c r="F2105" i="16"/>
  <c r="F2106" i="16"/>
  <c r="F2107" i="16"/>
  <c r="F2108" i="16"/>
  <c r="F2109" i="16"/>
  <c r="F2110" i="16"/>
  <c r="F2111" i="16"/>
  <c r="F2112" i="16"/>
  <c r="F2113" i="16"/>
  <c r="F2114" i="16"/>
  <c r="F2115" i="16"/>
  <c r="F2116" i="16"/>
  <c r="F2117" i="16"/>
  <c r="F2118" i="16"/>
  <c r="F2119" i="16"/>
  <c r="F2120" i="16"/>
  <c r="F2121" i="16"/>
  <c r="F2122" i="16"/>
  <c r="F2123" i="16"/>
  <c r="F2124" i="16"/>
  <c r="F2125" i="16"/>
  <c r="F2126" i="16"/>
  <c r="F2127" i="16"/>
  <c r="F2128" i="16"/>
  <c r="F2129" i="16"/>
  <c r="F2130" i="16"/>
  <c r="F2131" i="16"/>
  <c r="F2132" i="16"/>
  <c r="F2133" i="16"/>
  <c r="F2134" i="16"/>
  <c r="F2135" i="16"/>
  <c r="F2136" i="16"/>
  <c r="F2137" i="16"/>
  <c r="F2138" i="16"/>
  <c r="F2139" i="16"/>
  <c r="F2140" i="16"/>
  <c r="F2141" i="16"/>
  <c r="F2142" i="16"/>
  <c r="F2143" i="16"/>
  <c r="F2144" i="16"/>
  <c r="F2145" i="16"/>
  <c r="F2146" i="16"/>
  <c r="F2147" i="16"/>
  <c r="F2148" i="16"/>
  <c r="F2149" i="16"/>
  <c r="F2150" i="16"/>
  <c r="F2151" i="16"/>
  <c r="F2152" i="16"/>
  <c r="F2153" i="16"/>
  <c r="F2154" i="16"/>
  <c r="F2155" i="16"/>
  <c r="F2156" i="16"/>
  <c r="F2157" i="16"/>
  <c r="F2158" i="16"/>
  <c r="F2159" i="16"/>
  <c r="F2160" i="16"/>
  <c r="F2161" i="16"/>
  <c r="F2162" i="16"/>
  <c r="F2163" i="16"/>
  <c r="F2164" i="16"/>
  <c r="F2165" i="16"/>
  <c r="F2166" i="16"/>
  <c r="F2167" i="16"/>
  <c r="F2168" i="16"/>
  <c r="F2169" i="16"/>
  <c r="F2170" i="16"/>
  <c r="F2171" i="16"/>
  <c r="F2172" i="16"/>
  <c r="F2173" i="16"/>
  <c r="F2174" i="16"/>
  <c r="F2175" i="16"/>
  <c r="F2176" i="16"/>
  <c r="F2177" i="16"/>
  <c r="F2178" i="16"/>
  <c r="F2179" i="16"/>
  <c r="F2180" i="16"/>
  <c r="F2181" i="16"/>
  <c r="F2182" i="16"/>
  <c r="F2183" i="16"/>
  <c r="F2184" i="16"/>
  <c r="F2185" i="16"/>
  <c r="F2186" i="16"/>
  <c r="F2187" i="16"/>
  <c r="F2188" i="16"/>
  <c r="F2189" i="16"/>
  <c r="F2190" i="16"/>
  <c r="F2191" i="16"/>
  <c r="F2192" i="16"/>
  <c r="F2193" i="16"/>
  <c r="F2194" i="16"/>
  <c r="F2195" i="16"/>
  <c r="F2196" i="16"/>
  <c r="F2197" i="16"/>
  <c r="F2198" i="16"/>
  <c r="F2199" i="16"/>
  <c r="F2200" i="16"/>
  <c r="F2201" i="16"/>
  <c r="F2202" i="16"/>
  <c r="F2203" i="16"/>
  <c r="F2204" i="16"/>
  <c r="F2205" i="16"/>
  <c r="F2206" i="16"/>
  <c r="F2207" i="16"/>
  <c r="F2208" i="16"/>
  <c r="F2209" i="16"/>
  <c r="F2210" i="16"/>
  <c r="F2211" i="16"/>
  <c r="F2212" i="16"/>
  <c r="F2213" i="16"/>
  <c r="F2214" i="16"/>
  <c r="F2215" i="16"/>
  <c r="F2216" i="16"/>
  <c r="F2217" i="16"/>
  <c r="F2218" i="16"/>
  <c r="F2219" i="16"/>
  <c r="F2220" i="16"/>
  <c r="F2221" i="16"/>
  <c r="F2222" i="16"/>
  <c r="F2223" i="16"/>
  <c r="F2224" i="16"/>
  <c r="F2225" i="16"/>
  <c r="F2226" i="16"/>
  <c r="F2227" i="16"/>
  <c r="F2228" i="16"/>
  <c r="F2229" i="16"/>
  <c r="F2230" i="16"/>
  <c r="F2231" i="16"/>
  <c r="F2232" i="16"/>
  <c r="F2233" i="16"/>
  <c r="F2234" i="16"/>
  <c r="F2235" i="16"/>
  <c r="F2236" i="16"/>
  <c r="F2237" i="16"/>
  <c r="F2238" i="16"/>
  <c r="F2239" i="16"/>
  <c r="F2240" i="16"/>
  <c r="F2241" i="16"/>
  <c r="F2242" i="16"/>
  <c r="F2243" i="16"/>
  <c r="F2244" i="16"/>
  <c r="F2245" i="16"/>
  <c r="F2246" i="16"/>
  <c r="F2247" i="16"/>
  <c r="F2248" i="16"/>
  <c r="F2249" i="16"/>
  <c r="F2250" i="16"/>
  <c r="F2251" i="16"/>
  <c r="F2252" i="16"/>
  <c r="F2253" i="16"/>
  <c r="F2254" i="16"/>
  <c r="F2255" i="16"/>
  <c r="F2256" i="16"/>
  <c r="F2257" i="16"/>
  <c r="F2258" i="16"/>
  <c r="F2259" i="16"/>
  <c r="F2260" i="16"/>
  <c r="F2261" i="16"/>
  <c r="F2262" i="16"/>
  <c r="F2263" i="16"/>
  <c r="F2264" i="16"/>
  <c r="F2265" i="16"/>
  <c r="F2266" i="16"/>
  <c r="F2267" i="16"/>
  <c r="F2268" i="16"/>
  <c r="F2269" i="16"/>
  <c r="F2270" i="16"/>
  <c r="F2271" i="16"/>
  <c r="F2272" i="16"/>
  <c r="F2273" i="16"/>
  <c r="F2274" i="16"/>
  <c r="F2275" i="16"/>
  <c r="F2276" i="16"/>
  <c r="F2277" i="16"/>
  <c r="F2278" i="16"/>
  <c r="F2279" i="16"/>
  <c r="F2280" i="16"/>
  <c r="F2281" i="16"/>
  <c r="F2282" i="16"/>
  <c r="F2283" i="16"/>
  <c r="F2284" i="16"/>
  <c r="F2285" i="16"/>
  <c r="F2286" i="16"/>
  <c r="F2287" i="16"/>
  <c r="F2288" i="16"/>
  <c r="F2289" i="16"/>
  <c r="F2290" i="16"/>
  <c r="F2291" i="16"/>
  <c r="F2292" i="16"/>
  <c r="F2293" i="16"/>
  <c r="F2294" i="16"/>
  <c r="F2295" i="16"/>
  <c r="F2296" i="16"/>
  <c r="F2297" i="16"/>
  <c r="F2298" i="16"/>
  <c r="F2299" i="16"/>
  <c r="F2300" i="16"/>
  <c r="F2301" i="16"/>
  <c r="F2302" i="16"/>
  <c r="F2303" i="16"/>
  <c r="F2304" i="16"/>
  <c r="F2305" i="16"/>
  <c r="F2306" i="16"/>
  <c r="F2307" i="16"/>
  <c r="F2308" i="16"/>
  <c r="F2309" i="16"/>
  <c r="F2310" i="16"/>
  <c r="F2311" i="16"/>
  <c r="F2312" i="16"/>
  <c r="F2313" i="16"/>
  <c r="F2314" i="16"/>
  <c r="F2315" i="16"/>
  <c r="F2316" i="16"/>
  <c r="F2317" i="16"/>
  <c r="F2318" i="16"/>
  <c r="F2319" i="16"/>
  <c r="F2320" i="16"/>
  <c r="F2321" i="16"/>
  <c r="F2322" i="16"/>
  <c r="F2323" i="16"/>
  <c r="F2324" i="16"/>
  <c r="F2325" i="16"/>
  <c r="F2326" i="16"/>
  <c r="F2327" i="16"/>
  <c r="F2328" i="16"/>
  <c r="F2329" i="16"/>
  <c r="F2330" i="16"/>
  <c r="F2331" i="16"/>
  <c r="F2332" i="16"/>
  <c r="F2333" i="16"/>
  <c r="F2334" i="16"/>
  <c r="F2335" i="16"/>
  <c r="F2336" i="16"/>
  <c r="F2337" i="16"/>
  <c r="F2338" i="16"/>
  <c r="F2339" i="16"/>
  <c r="F2340" i="16"/>
  <c r="F2341" i="16"/>
  <c r="F2342" i="16"/>
  <c r="F2343" i="16"/>
  <c r="F2344" i="16"/>
  <c r="F2345" i="16"/>
  <c r="F2346" i="16"/>
  <c r="F2347" i="16"/>
  <c r="F2348" i="16"/>
  <c r="F2349" i="16"/>
  <c r="F2350" i="16"/>
  <c r="F2351" i="16"/>
  <c r="F2352" i="16"/>
  <c r="F2353" i="16"/>
  <c r="F2354" i="16"/>
  <c r="F2355" i="16"/>
  <c r="F2356" i="16"/>
  <c r="F2357" i="16"/>
  <c r="F2358" i="16"/>
  <c r="F2359" i="16"/>
  <c r="F2360" i="16"/>
  <c r="F2361" i="16"/>
  <c r="F2362" i="16"/>
  <c r="F2363" i="16"/>
  <c r="F2364" i="16"/>
  <c r="F2365" i="16"/>
  <c r="F2366" i="16"/>
  <c r="F2367" i="16"/>
  <c r="F2368" i="16"/>
  <c r="F2369" i="16"/>
  <c r="F2370" i="16"/>
  <c r="F2371" i="16"/>
  <c r="F2372" i="16"/>
  <c r="F2373" i="16"/>
  <c r="F2374" i="16"/>
  <c r="F2375" i="16"/>
  <c r="F2376" i="16"/>
  <c r="F2377" i="16"/>
  <c r="F2378" i="16"/>
  <c r="F2379" i="16"/>
  <c r="F2380" i="16"/>
  <c r="F2381" i="16"/>
  <c r="F2382" i="16"/>
  <c r="F2383" i="16"/>
  <c r="F2384" i="16"/>
  <c r="F2385" i="16"/>
  <c r="F2386" i="16"/>
  <c r="F2387" i="16"/>
  <c r="F2388" i="16"/>
  <c r="F2389" i="16"/>
  <c r="F2390" i="16"/>
  <c r="F2391" i="16"/>
  <c r="F2392" i="16"/>
  <c r="F2393" i="16"/>
  <c r="F2394" i="16"/>
  <c r="F2395" i="16"/>
  <c r="F2396" i="16"/>
  <c r="F2397" i="16"/>
  <c r="F2398" i="16"/>
  <c r="F2399" i="16"/>
  <c r="F2400" i="16"/>
  <c r="F2401" i="16"/>
  <c r="F2402" i="16"/>
  <c r="F2403" i="16"/>
  <c r="F2404" i="16"/>
  <c r="F2405" i="16"/>
  <c r="F2406" i="16"/>
  <c r="F2407" i="16"/>
  <c r="F2408" i="16"/>
  <c r="F2409" i="16"/>
  <c r="F2410" i="16"/>
  <c r="F2411" i="16"/>
  <c r="F2412" i="16"/>
  <c r="F2413" i="16"/>
  <c r="F2414" i="16"/>
  <c r="F2415" i="16"/>
  <c r="F2416" i="16"/>
  <c r="F2417" i="16"/>
  <c r="F2418" i="16"/>
  <c r="F2419" i="16"/>
  <c r="F2420" i="16"/>
  <c r="F2421" i="16"/>
  <c r="F2422" i="16"/>
  <c r="F2423" i="16"/>
  <c r="F2424" i="16"/>
  <c r="F2425" i="16"/>
  <c r="F2426" i="16"/>
  <c r="F2427" i="16"/>
  <c r="F2428" i="16"/>
  <c r="F2429" i="16"/>
  <c r="F2430" i="16"/>
  <c r="F2431" i="16"/>
  <c r="F2432" i="16"/>
  <c r="F2433" i="16"/>
  <c r="F2434" i="16"/>
  <c r="F2435" i="16"/>
  <c r="F2436" i="16"/>
  <c r="F2437" i="16"/>
  <c r="F2438" i="16"/>
  <c r="F2439" i="16"/>
  <c r="F2440" i="16"/>
  <c r="F2441" i="16"/>
  <c r="F2442" i="16"/>
  <c r="F2443" i="16"/>
  <c r="F2444" i="16"/>
  <c r="F2445" i="16"/>
  <c r="F2446" i="16"/>
  <c r="F2447" i="16"/>
  <c r="F2448" i="16"/>
  <c r="F2449" i="16"/>
  <c r="F2450" i="16"/>
  <c r="F2451" i="16"/>
  <c r="F2452" i="16"/>
  <c r="F2453" i="16"/>
  <c r="F2454" i="16"/>
  <c r="F2455" i="16"/>
  <c r="F2456" i="16"/>
  <c r="F2457" i="16"/>
  <c r="F2458" i="16"/>
  <c r="F2459" i="16"/>
  <c r="F2460" i="16"/>
  <c r="F2461" i="16"/>
  <c r="F2462" i="16"/>
  <c r="F2463" i="16"/>
  <c r="F2464" i="16"/>
  <c r="F2465" i="16"/>
  <c r="F2466" i="16"/>
  <c r="F2467" i="16"/>
  <c r="F2468" i="16"/>
  <c r="F2469" i="16"/>
  <c r="F2470" i="16"/>
  <c r="F2471" i="16"/>
  <c r="F2472" i="16"/>
  <c r="F2473" i="16"/>
  <c r="F2474" i="16"/>
  <c r="F2475" i="16"/>
  <c r="F2476" i="16"/>
  <c r="F2477" i="16"/>
  <c r="F2478" i="16"/>
  <c r="F2479" i="16"/>
  <c r="F2480" i="16"/>
  <c r="F2481" i="16"/>
  <c r="F2482" i="16"/>
  <c r="F2483" i="16"/>
  <c r="F2484" i="16"/>
  <c r="F2485" i="16"/>
  <c r="F2486" i="16"/>
  <c r="F2487" i="16"/>
  <c r="F2488" i="16"/>
  <c r="F2489" i="16"/>
  <c r="F2490" i="16"/>
  <c r="F2491" i="16"/>
  <c r="F2492" i="16"/>
  <c r="F2493" i="16"/>
  <c r="F2494" i="16"/>
  <c r="F2495" i="16"/>
  <c r="F2496" i="16"/>
  <c r="F2497" i="16"/>
  <c r="F2498" i="16"/>
  <c r="F2499" i="16"/>
  <c r="F2500" i="16"/>
  <c r="F2501" i="16"/>
  <c r="F2502" i="16"/>
  <c r="F2503" i="16"/>
  <c r="F2504" i="16"/>
  <c r="F2505" i="16"/>
  <c r="F2506" i="16"/>
  <c r="F2507" i="16"/>
  <c r="F2508" i="16"/>
  <c r="F2509" i="16"/>
  <c r="F2510" i="16"/>
  <c r="F2511" i="16"/>
  <c r="F2512" i="16"/>
  <c r="F2513" i="16"/>
  <c r="F2514" i="16"/>
  <c r="F2515" i="16"/>
  <c r="F2516" i="16"/>
  <c r="F2517" i="16"/>
  <c r="F2518" i="16"/>
  <c r="F2519" i="16"/>
  <c r="F2520" i="16"/>
  <c r="F2521" i="16"/>
  <c r="F2522" i="16"/>
  <c r="F2523" i="16"/>
  <c r="F2524" i="16"/>
  <c r="F2525" i="16"/>
  <c r="F2526" i="16"/>
  <c r="F2527" i="16"/>
  <c r="F2528" i="16"/>
  <c r="F2529" i="16"/>
  <c r="F2530" i="16"/>
  <c r="F2531" i="16"/>
  <c r="F2532" i="16"/>
  <c r="F2533" i="16"/>
  <c r="F2534" i="16"/>
  <c r="F2535" i="16"/>
  <c r="F2536" i="16"/>
  <c r="F2537" i="16"/>
  <c r="F2538" i="16"/>
  <c r="F2539" i="16"/>
  <c r="F2540" i="16"/>
  <c r="F2541" i="16"/>
  <c r="F2542" i="16"/>
  <c r="F2543" i="16"/>
  <c r="F2544" i="16"/>
  <c r="F2545" i="16"/>
  <c r="F2546" i="16"/>
  <c r="F2547" i="16"/>
  <c r="F2548" i="16"/>
  <c r="F2549" i="16"/>
  <c r="F2550" i="16"/>
  <c r="F2551" i="16"/>
  <c r="F2552" i="16"/>
  <c r="F2553" i="16"/>
  <c r="F2554" i="16"/>
  <c r="F2555" i="16"/>
  <c r="F2556" i="16"/>
  <c r="F2557" i="16"/>
  <c r="F2558" i="16"/>
  <c r="F2559" i="16"/>
  <c r="F2560" i="16"/>
  <c r="F2561" i="16"/>
  <c r="F2562" i="16"/>
  <c r="F2563" i="16"/>
  <c r="F2564" i="16"/>
  <c r="F2565" i="16"/>
  <c r="F2566" i="16"/>
  <c r="F2567" i="16"/>
  <c r="F2568" i="16"/>
  <c r="F2569" i="16"/>
  <c r="F2570" i="16"/>
  <c r="F2571" i="16"/>
  <c r="F2572" i="16"/>
  <c r="F2573" i="16"/>
  <c r="F2574" i="16"/>
  <c r="F2575" i="16"/>
  <c r="F2576" i="16"/>
  <c r="F2577" i="16"/>
  <c r="F2578" i="16"/>
  <c r="F2579" i="16"/>
  <c r="F2580" i="16"/>
  <c r="F2581" i="16"/>
  <c r="F2582" i="16"/>
  <c r="F2583" i="16"/>
  <c r="F2584" i="16"/>
  <c r="F2585" i="16"/>
  <c r="F2586" i="16"/>
  <c r="F2587" i="16"/>
  <c r="F2588" i="16"/>
  <c r="F2589" i="16"/>
  <c r="F2590" i="16"/>
  <c r="F2591" i="16"/>
  <c r="F2592" i="16"/>
  <c r="F2593" i="16"/>
  <c r="F2594" i="16"/>
  <c r="F2595" i="16"/>
  <c r="F2596" i="16"/>
  <c r="F2597" i="16"/>
  <c r="F2598" i="16"/>
  <c r="F2599" i="16"/>
  <c r="F2600" i="16"/>
  <c r="F2601" i="16"/>
  <c r="F2602" i="16"/>
  <c r="F2603" i="16"/>
  <c r="F2604" i="16"/>
  <c r="F2605" i="16"/>
  <c r="F2606" i="16"/>
  <c r="F2607" i="16"/>
  <c r="F2608" i="16"/>
  <c r="F2609" i="16"/>
  <c r="F2610" i="16"/>
  <c r="F2611" i="16"/>
  <c r="F2612" i="16"/>
  <c r="F2613" i="16"/>
  <c r="F2614" i="16"/>
  <c r="F2615" i="16"/>
  <c r="F2616" i="16"/>
  <c r="F2617" i="16"/>
  <c r="F2618" i="16"/>
  <c r="F2619" i="16"/>
  <c r="F2620" i="16"/>
  <c r="F2621" i="16"/>
  <c r="F2622" i="16"/>
  <c r="F2623" i="16"/>
  <c r="F2624" i="16"/>
  <c r="F2625" i="16"/>
  <c r="F2626" i="16"/>
  <c r="F2627" i="16"/>
  <c r="F2628" i="16"/>
  <c r="F2629" i="16"/>
  <c r="F2630" i="16"/>
  <c r="F2631" i="16"/>
  <c r="F2632" i="16"/>
  <c r="F2633" i="16"/>
  <c r="F2634" i="16"/>
  <c r="F2635" i="16"/>
  <c r="F2636" i="16"/>
  <c r="F2637" i="16"/>
  <c r="F2638" i="16"/>
  <c r="F2639" i="16"/>
  <c r="F2640" i="16"/>
  <c r="F2641" i="16"/>
  <c r="F2642" i="16"/>
  <c r="F2643" i="16"/>
  <c r="F2644" i="16"/>
  <c r="F2645" i="16"/>
  <c r="F2646" i="16"/>
  <c r="F2647" i="16"/>
  <c r="F2648" i="16"/>
  <c r="F2649" i="16"/>
  <c r="F2650" i="16"/>
  <c r="F2651" i="16"/>
  <c r="F2652" i="16"/>
  <c r="F2653" i="16"/>
  <c r="F2654" i="16"/>
  <c r="F2655" i="16"/>
  <c r="F2656" i="16"/>
  <c r="F2657" i="16"/>
  <c r="F2658" i="16"/>
  <c r="F2659" i="16"/>
  <c r="F2660" i="16"/>
  <c r="F2661" i="16"/>
  <c r="F2662" i="16"/>
  <c r="F2663" i="16"/>
  <c r="F2664" i="16"/>
  <c r="F2665" i="16"/>
  <c r="F2666" i="16"/>
  <c r="F2667" i="16"/>
  <c r="F2668" i="16"/>
  <c r="F2669" i="16"/>
  <c r="F2670" i="16"/>
  <c r="F2671" i="16"/>
  <c r="F2672" i="16"/>
  <c r="F2673" i="16"/>
  <c r="F2674" i="16"/>
  <c r="F2675" i="16"/>
  <c r="F2676" i="16"/>
  <c r="F2677" i="16"/>
  <c r="F2678" i="16"/>
  <c r="F2679" i="16"/>
  <c r="F2680" i="16"/>
  <c r="F2681" i="16"/>
  <c r="F2682" i="16"/>
  <c r="F2683" i="16"/>
  <c r="F2684" i="16"/>
  <c r="F2685" i="16"/>
  <c r="F2686" i="16"/>
  <c r="F2687" i="16"/>
  <c r="F2688" i="16"/>
  <c r="F2689" i="16"/>
  <c r="F2690" i="16"/>
  <c r="F2691" i="16"/>
  <c r="F2692" i="16"/>
  <c r="F2693" i="16"/>
  <c r="F2694" i="16"/>
  <c r="F2695" i="16"/>
  <c r="F2696" i="16"/>
  <c r="F2697" i="16"/>
  <c r="F2698" i="16"/>
  <c r="F2699" i="16"/>
  <c r="F2700" i="16"/>
  <c r="F2701" i="16"/>
  <c r="F2702" i="16"/>
  <c r="F2703" i="16"/>
  <c r="F2704" i="16"/>
  <c r="F2705" i="16"/>
  <c r="F2706" i="16"/>
  <c r="F2707" i="16"/>
  <c r="F2708" i="16"/>
  <c r="F2709" i="16"/>
  <c r="F2710" i="16"/>
  <c r="F2711" i="16"/>
  <c r="F2712" i="16"/>
  <c r="F2713" i="16"/>
  <c r="F2714" i="16"/>
  <c r="F2715" i="16"/>
  <c r="F2716" i="16"/>
  <c r="F2717" i="16"/>
  <c r="F2718" i="16"/>
  <c r="F2719" i="16"/>
  <c r="F2720" i="16"/>
  <c r="F2721" i="16"/>
  <c r="F2722" i="16"/>
  <c r="F2723" i="16"/>
  <c r="F2724" i="16"/>
  <c r="F2725" i="16"/>
  <c r="F2726" i="16"/>
  <c r="F2727" i="16"/>
  <c r="F2728" i="16"/>
  <c r="F2729" i="16"/>
  <c r="F2730" i="16"/>
  <c r="F2731" i="16"/>
  <c r="F2732" i="16"/>
  <c r="F2733" i="16"/>
  <c r="F2734" i="16"/>
  <c r="F2735" i="16"/>
  <c r="F2736" i="16"/>
  <c r="F2737" i="16"/>
  <c r="F2738" i="16"/>
  <c r="F2739" i="16"/>
  <c r="F2740" i="16"/>
  <c r="F2741" i="16"/>
  <c r="F2742" i="16"/>
  <c r="F2743" i="16"/>
  <c r="F2744" i="16"/>
  <c r="F2745" i="16"/>
  <c r="F2746" i="16"/>
  <c r="F2747" i="16"/>
  <c r="F2748" i="16"/>
  <c r="F2749" i="16"/>
  <c r="F2750" i="16"/>
  <c r="F2751" i="16"/>
  <c r="F2752" i="16"/>
  <c r="F2753" i="16"/>
  <c r="F2754" i="16"/>
  <c r="F2755" i="16"/>
  <c r="F2756" i="16"/>
  <c r="F2757" i="16"/>
  <c r="F2758" i="16"/>
  <c r="F2759" i="16"/>
  <c r="F2760" i="16"/>
  <c r="F2761" i="16"/>
  <c r="F2762" i="16"/>
  <c r="F2763" i="16"/>
  <c r="F2764" i="16"/>
  <c r="F2765" i="16"/>
  <c r="F2766" i="16"/>
  <c r="F2767" i="16"/>
  <c r="F2768" i="16"/>
  <c r="F2769" i="16"/>
  <c r="F2770" i="16"/>
  <c r="F2771" i="16"/>
  <c r="F2772" i="16"/>
  <c r="F2773" i="16"/>
  <c r="F2774" i="16"/>
  <c r="F2775" i="16"/>
  <c r="F2776" i="16"/>
  <c r="F2777" i="16"/>
  <c r="F2778" i="16"/>
  <c r="F2779" i="16"/>
  <c r="F2780" i="16"/>
  <c r="F2781" i="16"/>
  <c r="F2782" i="16"/>
  <c r="F2783" i="16"/>
  <c r="F2784" i="16"/>
  <c r="F2785" i="16"/>
  <c r="F2786" i="16"/>
  <c r="F2787" i="16"/>
  <c r="F2788" i="16"/>
  <c r="F2789" i="16"/>
  <c r="F2790" i="16"/>
  <c r="F2791" i="16"/>
  <c r="F2792" i="16"/>
  <c r="F2793" i="16"/>
  <c r="F2794" i="16"/>
  <c r="F2795" i="16"/>
  <c r="F2796" i="16"/>
  <c r="F2797" i="16"/>
  <c r="F2798" i="16"/>
  <c r="F2799" i="16"/>
  <c r="F2800" i="16"/>
  <c r="F2801" i="16"/>
  <c r="F2802" i="16"/>
  <c r="F2803" i="16"/>
  <c r="F2804" i="16"/>
  <c r="F2805" i="16"/>
  <c r="F2806" i="16"/>
  <c r="F2807" i="16"/>
  <c r="F2808" i="16"/>
  <c r="F2809" i="16"/>
  <c r="F2810" i="16"/>
  <c r="F2811" i="16"/>
  <c r="F2812" i="16"/>
  <c r="F2813" i="16"/>
  <c r="F2814" i="16"/>
  <c r="F2815" i="16"/>
  <c r="F2816" i="16"/>
  <c r="F2817" i="16"/>
  <c r="F2818" i="16"/>
  <c r="F2819" i="16"/>
  <c r="F2820" i="16"/>
  <c r="F2821" i="16"/>
  <c r="F2822" i="16"/>
  <c r="F2823" i="16"/>
  <c r="F2824" i="16"/>
  <c r="F2825" i="16"/>
  <c r="F2826" i="16"/>
  <c r="F2827" i="16"/>
  <c r="F2828" i="16"/>
  <c r="F2829" i="16"/>
  <c r="F2830" i="16"/>
  <c r="F2831" i="16"/>
  <c r="F2832" i="16"/>
  <c r="F2833" i="16"/>
  <c r="F2834" i="16"/>
  <c r="F2835" i="16"/>
  <c r="F2836" i="16"/>
  <c r="F2837" i="16"/>
  <c r="F2838" i="16"/>
  <c r="F2839" i="16"/>
  <c r="F2840" i="16"/>
  <c r="F2841" i="16"/>
  <c r="F2842" i="16"/>
  <c r="F2843" i="16"/>
  <c r="F2844" i="16"/>
  <c r="F2845" i="16"/>
  <c r="F2846" i="16"/>
  <c r="F2847" i="16"/>
  <c r="F2848" i="16"/>
  <c r="F2849" i="16"/>
  <c r="F2850" i="16"/>
  <c r="F2851" i="16"/>
  <c r="F2852" i="16"/>
  <c r="F2853" i="16"/>
  <c r="F2854" i="16"/>
  <c r="F2855" i="16"/>
  <c r="F2856" i="16"/>
  <c r="F2857" i="16"/>
  <c r="F2858" i="16"/>
  <c r="F2859" i="16"/>
  <c r="F2860" i="16"/>
  <c r="F2861" i="16"/>
  <c r="F2862" i="16"/>
  <c r="F2863" i="16"/>
  <c r="F2864" i="16"/>
  <c r="F2865" i="16"/>
  <c r="F2866" i="16"/>
  <c r="F2867" i="16"/>
  <c r="F2868" i="16"/>
  <c r="F2869" i="16"/>
  <c r="F2870" i="16"/>
  <c r="F2871" i="16"/>
  <c r="F2872" i="16"/>
  <c r="F2873" i="16"/>
  <c r="F2874" i="16"/>
  <c r="F2875" i="16"/>
  <c r="F2876" i="16"/>
  <c r="F2877" i="16"/>
  <c r="F2878" i="16"/>
  <c r="F2879" i="16"/>
  <c r="F2880" i="16"/>
  <c r="F2881" i="16"/>
  <c r="F2882" i="16"/>
  <c r="F2883" i="16"/>
  <c r="F2884" i="16"/>
  <c r="F2885" i="16"/>
  <c r="F2886" i="16"/>
  <c r="F2887" i="16"/>
  <c r="F2888" i="16"/>
  <c r="F2889" i="16"/>
  <c r="F2890" i="16"/>
  <c r="F2891" i="16"/>
  <c r="F2892" i="16"/>
  <c r="F2893" i="16"/>
  <c r="F2894" i="16"/>
  <c r="F2895" i="16"/>
  <c r="F2896" i="16"/>
  <c r="F2897" i="16"/>
  <c r="F2898" i="16"/>
  <c r="F2899" i="16"/>
  <c r="F2900" i="16"/>
  <c r="F2901" i="16"/>
  <c r="F2902" i="16"/>
  <c r="F2903" i="16"/>
  <c r="F2904" i="16"/>
  <c r="F2905" i="16"/>
  <c r="F2906" i="16"/>
  <c r="F2907" i="16"/>
  <c r="F2908" i="16"/>
  <c r="F2909" i="16"/>
  <c r="F2910" i="16"/>
  <c r="F2911" i="16"/>
  <c r="F2912" i="16"/>
  <c r="F2913" i="16"/>
  <c r="F2914" i="16"/>
  <c r="F2915" i="16"/>
  <c r="F2916" i="16"/>
  <c r="F2917" i="16"/>
  <c r="F2918" i="16"/>
  <c r="F2919" i="16"/>
  <c r="F2920" i="16"/>
  <c r="F2921" i="16"/>
  <c r="F2922" i="16"/>
  <c r="F2923" i="16"/>
  <c r="F2924" i="16"/>
  <c r="F2925" i="16"/>
  <c r="F2926" i="16"/>
  <c r="F2927" i="16"/>
  <c r="F2928" i="16"/>
  <c r="F2929" i="16"/>
  <c r="F2930" i="16"/>
  <c r="F2931" i="16"/>
  <c r="F2932" i="16"/>
  <c r="F2933" i="16"/>
  <c r="F2934" i="16"/>
  <c r="F2935" i="16"/>
  <c r="F2936" i="16"/>
  <c r="F2937" i="16"/>
  <c r="F2938" i="16"/>
  <c r="F2939" i="16"/>
  <c r="F2940" i="16"/>
  <c r="F2941" i="16"/>
  <c r="F2942" i="16"/>
  <c r="F2943" i="16"/>
  <c r="F2944" i="16"/>
  <c r="F2945" i="16"/>
  <c r="F2946" i="16"/>
  <c r="F2947" i="16"/>
  <c r="F2948" i="16"/>
  <c r="F2949" i="16"/>
  <c r="F2950" i="16"/>
  <c r="F2951" i="16"/>
  <c r="F2952" i="16"/>
  <c r="F2953" i="16"/>
  <c r="F2954" i="16"/>
  <c r="F2955" i="16"/>
  <c r="F2956" i="16"/>
  <c r="F2957" i="16"/>
  <c r="F2958" i="16"/>
  <c r="F2959" i="16"/>
  <c r="F2960" i="16"/>
  <c r="F2961" i="16"/>
  <c r="F2962" i="16"/>
  <c r="F2963" i="16"/>
  <c r="F2964" i="16"/>
  <c r="F2965" i="16"/>
  <c r="F2966" i="16"/>
  <c r="F2967" i="16"/>
  <c r="F2968" i="16"/>
  <c r="F2969" i="16"/>
  <c r="F2970" i="16"/>
  <c r="F2971" i="16"/>
  <c r="F2972" i="16"/>
  <c r="F2973" i="16"/>
  <c r="F2974" i="16"/>
  <c r="F2975" i="16"/>
  <c r="F2976" i="16"/>
  <c r="F2977" i="16"/>
  <c r="F2978" i="16"/>
  <c r="F2979" i="16"/>
  <c r="F2980" i="16"/>
  <c r="F2981" i="16"/>
  <c r="F2982" i="16"/>
  <c r="F2983" i="16"/>
  <c r="F2984" i="16"/>
  <c r="F2985" i="16"/>
  <c r="F2986" i="16"/>
  <c r="F2987" i="16"/>
  <c r="F2988" i="16"/>
  <c r="F2989" i="16"/>
  <c r="F2990" i="16"/>
  <c r="F2991" i="16"/>
  <c r="F2992" i="16"/>
  <c r="F2993" i="16"/>
  <c r="F2994" i="16"/>
  <c r="F2995" i="16"/>
  <c r="F2996" i="16"/>
  <c r="F2997" i="16"/>
  <c r="F2998" i="16"/>
  <c r="F2999" i="16"/>
  <c r="F3000" i="16"/>
  <c r="F3001" i="16"/>
  <c r="F3002" i="16"/>
  <c r="F3003" i="16"/>
  <c r="F3004" i="16"/>
  <c r="F3005" i="16"/>
  <c r="F3006" i="16"/>
  <c r="F3007" i="16"/>
  <c r="F3008" i="16"/>
  <c r="F3009" i="16"/>
  <c r="F3010" i="16"/>
  <c r="F3011" i="16"/>
  <c r="F3012" i="16"/>
  <c r="F3013" i="16"/>
  <c r="F3014" i="16"/>
  <c r="F3015" i="16"/>
  <c r="F3016" i="16"/>
  <c r="F3017" i="16"/>
  <c r="F3018" i="16"/>
  <c r="F3019" i="16"/>
  <c r="F3020" i="16"/>
  <c r="F3021" i="16"/>
  <c r="F3022" i="16"/>
  <c r="F3023" i="16"/>
  <c r="F3024" i="16"/>
  <c r="F3025" i="16"/>
  <c r="F3026" i="16"/>
  <c r="F3027" i="16"/>
  <c r="F3028" i="16"/>
  <c r="F3029" i="16"/>
  <c r="F3030" i="16"/>
  <c r="F3031" i="16"/>
  <c r="F3032" i="16"/>
  <c r="F3033" i="16"/>
  <c r="F3034" i="16"/>
  <c r="F3035" i="16"/>
  <c r="F3036" i="16"/>
  <c r="F3037" i="16"/>
  <c r="F3038" i="16"/>
  <c r="F3039" i="16"/>
  <c r="F3040" i="16"/>
  <c r="F3041" i="16"/>
  <c r="F3042" i="16"/>
  <c r="F3043" i="16"/>
  <c r="F3044" i="16"/>
  <c r="F3045" i="16"/>
  <c r="F3046" i="16"/>
  <c r="F3047" i="16"/>
  <c r="F3048" i="16"/>
  <c r="F3049" i="16"/>
  <c r="F3050" i="16"/>
  <c r="F3051" i="16"/>
  <c r="F3052" i="16"/>
  <c r="F3053" i="16"/>
  <c r="F3054" i="16"/>
  <c r="F3055" i="16"/>
  <c r="F3056" i="16"/>
  <c r="F3057" i="16"/>
  <c r="F3058" i="16"/>
  <c r="F3059" i="16"/>
  <c r="F3060" i="16"/>
  <c r="F3061" i="16"/>
  <c r="F3062" i="16"/>
  <c r="F3063" i="16"/>
  <c r="F3064" i="16"/>
  <c r="F3065" i="16"/>
  <c r="F3066" i="16"/>
  <c r="F3067" i="16"/>
  <c r="F3068" i="16"/>
  <c r="F3069" i="16"/>
  <c r="F3070" i="16"/>
  <c r="F3071" i="16"/>
  <c r="F3072" i="16"/>
  <c r="F3073" i="16"/>
  <c r="F3074" i="16"/>
  <c r="F3075" i="16"/>
  <c r="F3076" i="16"/>
  <c r="F3077" i="16"/>
  <c r="F3078" i="16"/>
  <c r="F3079" i="16"/>
  <c r="F3080" i="16"/>
  <c r="F3081" i="16"/>
  <c r="F3082" i="16"/>
  <c r="F3083" i="16"/>
  <c r="F3084" i="16"/>
  <c r="F3085" i="16"/>
  <c r="F3086" i="16"/>
  <c r="F3087" i="16"/>
  <c r="F3088" i="16"/>
  <c r="F3089" i="16"/>
  <c r="F3090" i="16"/>
  <c r="F3091" i="16"/>
  <c r="F3092" i="16"/>
  <c r="F3093" i="16"/>
  <c r="F3094" i="16"/>
  <c r="F3095" i="16"/>
  <c r="F3096" i="16"/>
  <c r="F3097" i="16"/>
  <c r="F3098" i="16"/>
  <c r="F3099" i="16"/>
  <c r="F3100" i="16"/>
  <c r="F3101" i="16"/>
  <c r="F3102" i="16"/>
  <c r="F3103" i="16"/>
  <c r="F3104" i="16"/>
  <c r="F3105" i="16"/>
  <c r="F3106" i="16"/>
  <c r="F3107" i="16"/>
  <c r="F3108" i="16"/>
  <c r="F3109" i="16"/>
  <c r="F3110" i="16"/>
  <c r="F3111" i="16"/>
  <c r="F3112" i="16"/>
  <c r="F3113" i="16"/>
  <c r="F3114" i="16"/>
  <c r="F3115" i="16"/>
  <c r="F3116" i="16"/>
  <c r="F3117" i="16"/>
  <c r="F3118" i="16"/>
  <c r="F3119" i="16"/>
  <c r="F3120" i="16"/>
  <c r="F3121" i="16"/>
  <c r="F3122" i="16"/>
  <c r="F3123" i="16"/>
  <c r="F3124" i="16"/>
  <c r="F3125" i="16"/>
  <c r="F3126" i="16"/>
  <c r="F3127" i="16"/>
  <c r="F3128" i="16"/>
  <c r="F3129" i="16"/>
  <c r="F3130" i="16"/>
  <c r="F3131" i="16"/>
  <c r="F3132" i="16"/>
  <c r="F3133" i="16"/>
  <c r="F3134" i="16"/>
  <c r="F3135" i="16"/>
  <c r="F3136" i="16"/>
  <c r="F3137" i="16"/>
  <c r="F3138" i="16"/>
  <c r="F3139" i="16"/>
  <c r="F3140" i="16"/>
  <c r="F3141" i="16"/>
  <c r="F3142" i="16"/>
  <c r="F3143" i="16"/>
  <c r="F3144" i="16"/>
  <c r="F3145" i="16"/>
  <c r="F3146" i="16"/>
  <c r="F3147" i="16"/>
  <c r="F3148" i="16"/>
  <c r="F3149" i="16"/>
  <c r="F3150" i="16"/>
  <c r="F3151" i="16"/>
  <c r="F3152" i="16"/>
  <c r="F3153" i="16"/>
  <c r="F3154" i="16"/>
  <c r="F3155" i="16"/>
  <c r="F3156" i="16"/>
  <c r="F3157" i="16"/>
  <c r="F3158" i="16"/>
  <c r="F3159" i="16"/>
  <c r="F3160" i="16"/>
  <c r="F3161" i="16"/>
  <c r="F3162" i="16"/>
  <c r="F3163" i="16"/>
  <c r="F3164" i="16"/>
  <c r="F3165" i="16"/>
  <c r="F3166" i="16"/>
  <c r="F3167" i="16"/>
  <c r="F3168" i="16"/>
  <c r="F3169" i="16"/>
  <c r="F3170" i="16"/>
  <c r="F3171" i="16"/>
  <c r="F3172" i="16"/>
  <c r="F3173" i="16"/>
  <c r="F3174" i="16"/>
  <c r="F3175" i="16"/>
  <c r="F3176" i="16"/>
  <c r="F3177" i="16"/>
  <c r="F3178" i="16"/>
  <c r="F3179" i="16"/>
  <c r="F3180" i="16"/>
  <c r="F3181" i="16"/>
  <c r="F3182" i="16"/>
  <c r="F3183" i="16"/>
  <c r="F3184" i="16"/>
  <c r="F3185" i="16"/>
  <c r="F3186" i="16"/>
  <c r="F3187" i="16"/>
  <c r="F3188" i="16"/>
  <c r="F3189" i="16"/>
  <c r="F3190" i="16"/>
  <c r="F3191" i="16"/>
  <c r="F3192" i="16"/>
  <c r="F3193" i="16"/>
  <c r="F3194" i="16"/>
  <c r="F3195" i="16"/>
  <c r="F3196" i="16"/>
  <c r="F3197" i="16"/>
  <c r="F3198" i="16"/>
  <c r="F3199" i="16"/>
  <c r="F3200" i="16"/>
  <c r="F3201" i="16"/>
  <c r="F3202" i="16"/>
  <c r="F3203" i="16"/>
  <c r="F3204" i="16"/>
  <c r="F3205" i="16"/>
  <c r="F3206" i="16"/>
  <c r="F3207" i="16"/>
  <c r="F3208" i="16"/>
  <c r="F3209" i="16"/>
  <c r="F3210" i="16"/>
  <c r="F3211" i="16"/>
  <c r="F3212" i="16"/>
  <c r="F3213" i="16"/>
  <c r="F3214" i="16"/>
  <c r="F3215" i="16"/>
  <c r="F3216" i="16"/>
  <c r="F3217" i="16"/>
  <c r="F3218" i="16"/>
  <c r="F3219" i="16"/>
  <c r="F3220" i="16"/>
  <c r="F3221" i="16"/>
  <c r="F3222" i="16"/>
  <c r="F3223" i="16"/>
  <c r="F3224" i="16"/>
  <c r="F3225" i="16"/>
  <c r="F3226" i="16"/>
  <c r="F3227" i="16"/>
  <c r="F3228" i="16"/>
  <c r="F3229" i="16"/>
  <c r="F3230" i="16"/>
  <c r="F3231" i="16"/>
  <c r="F3232" i="16"/>
  <c r="F3233" i="16"/>
  <c r="F3234" i="16"/>
  <c r="F3235" i="16"/>
  <c r="F3236" i="16"/>
  <c r="F3237" i="16"/>
  <c r="F3238" i="16"/>
  <c r="F3239" i="16"/>
  <c r="F3240" i="16"/>
  <c r="F3241" i="16"/>
  <c r="F3242" i="16"/>
  <c r="F3243" i="16"/>
  <c r="F3244" i="16"/>
  <c r="F3245" i="16"/>
  <c r="F3246" i="16"/>
  <c r="F3247" i="16"/>
  <c r="F3248" i="16"/>
  <c r="F3249" i="16"/>
  <c r="F3250" i="16"/>
  <c r="F3251" i="16"/>
  <c r="F3252" i="16"/>
  <c r="F3253" i="16"/>
  <c r="F3254" i="16"/>
  <c r="F3255" i="16"/>
  <c r="F3256" i="16"/>
  <c r="F3257" i="16"/>
  <c r="F3258" i="16"/>
  <c r="F3259" i="16"/>
  <c r="F3260" i="16"/>
  <c r="F3261" i="16"/>
  <c r="F3262" i="16"/>
  <c r="F3263" i="16"/>
  <c r="F3264" i="16"/>
  <c r="F3265" i="16"/>
  <c r="F3266" i="16"/>
  <c r="F3267" i="16"/>
  <c r="F3268" i="16"/>
  <c r="F3269" i="16"/>
  <c r="F3270" i="16"/>
  <c r="F3271" i="16"/>
  <c r="F3272" i="16"/>
  <c r="F3273" i="16"/>
  <c r="F3274" i="16"/>
  <c r="F3275" i="16"/>
  <c r="F3276" i="16"/>
  <c r="F3277" i="16"/>
  <c r="F3278" i="16"/>
  <c r="F3279" i="16"/>
  <c r="F3280" i="16"/>
  <c r="F3281" i="16"/>
  <c r="F3282" i="16"/>
  <c r="F3283" i="16"/>
  <c r="F3284" i="16"/>
  <c r="F3285" i="16"/>
  <c r="F3286" i="16"/>
  <c r="F3287" i="16"/>
  <c r="F3288" i="16"/>
  <c r="F3289" i="16"/>
  <c r="F3290" i="16"/>
  <c r="F3291" i="16"/>
  <c r="F3292" i="16"/>
  <c r="F3293" i="16"/>
  <c r="F3294" i="16"/>
  <c r="F3295" i="16"/>
  <c r="F3296" i="16"/>
  <c r="F3297" i="16"/>
  <c r="F3298" i="16"/>
  <c r="F3299" i="16"/>
  <c r="F3300" i="16"/>
  <c r="F3301" i="16"/>
  <c r="F3302" i="16"/>
  <c r="F3303" i="16"/>
  <c r="F3304" i="16"/>
  <c r="F3305" i="16"/>
  <c r="F3306" i="16"/>
  <c r="F3307" i="16"/>
  <c r="F3308" i="16"/>
  <c r="F3309" i="16"/>
  <c r="F3310" i="16"/>
  <c r="F3311" i="16"/>
  <c r="F3312" i="16"/>
  <c r="F3313" i="16"/>
  <c r="F3314" i="16"/>
  <c r="F3315" i="16"/>
  <c r="F3316" i="16"/>
  <c r="F3317" i="16"/>
  <c r="F3318" i="16"/>
  <c r="F3319" i="16"/>
  <c r="F3320" i="16"/>
  <c r="F3321" i="16"/>
  <c r="F3322" i="16"/>
  <c r="F3323" i="16"/>
  <c r="F3324" i="16"/>
  <c r="F3325" i="16"/>
  <c r="F3326" i="16"/>
  <c r="F3327" i="16"/>
  <c r="F3328" i="16"/>
  <c r="F3329" i="16"/>
  <c r="F3330" i="16"/>
  <c r="F3331" i="16"/>
  <c r="F3332" i="16"/>
  <c r="F3333" i="16"/>
  <c r="F3334" i="16"/>
  <c r="F3335" i="16"/>
  <c r="F3336" i="16"/>
  <c r="F3337" i="16"/>
  <c r="F3338" i="16"/>
  <c r="F3339" i="16"/>
  <c r="F3340" i="16"/>
  <c r="F3341" i="16"/>
  <c r="F3342" i="16"/>
  <c r="F3343" i="16"/>
  <c r="F3344" i="16"/>
  <c r="F3345" i="16"/>
  <c r="F3346" i="16"/>
  <c r="F3347" i="16"/>
  <c r="F3348" i="16"/>
  <c r="F3349" i="16"/>
  <c r="F3350" i="16"/>
  <c r="F3351" i="16"/>
  <c r="F3352" i="16"/>
  <c r="F3353" i="16"/>
  <c r="F3354" i="16"/>
  <c r="F3355" i="16"/>
  <c r="F3356" i="16"/>
  <c r="F3357" i="16"/>
  <c r="F3358" i="16"/>
  <c r="F3359" i="16"/>
  <c r="F3360" i="16"/>
  <c r="F3361" i="16"/>
  <c r="F3362" i="16"/>
  <c r="F3363" i="16"/>
  <c r="F3364" i="16"/>
  <c r="F3365" i="16"/>
  <c r="F3366" i="16"/>
  <c r="F3367" i="16"/>
  <c r="F3368" i="16"/>
  <c r="F3369" i="16"/>
  <c r="F3370" i="16"/>
  <c r="F3371" i="16"/>
  <c r="F3372" i="16"/>
  <c r="F3373" i="16"/>
  <c r="F3374" i="16"/>
  <c r="F3375" i="16"/>
  <c r="F3376" i="16"/>
  <c r="F3377" i="16"/>
  <c r="F3378" i="16"/>
  <c r="F3379" i="16"/>
  <c r="F3380" i="16"/>
  <c r="F3381" i="16"/>
  <c r="F3382" i="16"/>
  <c r="F3383" i="16"/>
  <c r="F3384" i="16"/>
  <c r="F3385" i="16"/>
  <c r="F3386" i="16"/>
  <c r="F3387" i="16"/>
  <c r="F3388" i="16"/>
  <c r="F3389" i="16"/>
  <c r="F3390" i="16"/>
  <c r="F3391" i="16"/>
  <c r="F3392" i="16"/>
  <c r="F3393" i="16"/>
  <c r="F3394" i="16"/>
  <c r="F3395" i="16"/>
  <c r="F3396" i="16"/>
  <c r="F3397" i="16"/>
  <c r="F3398" i="16"/>
  <c r="F3399" i="16"/>
  <c r="F3400" i="16"/>
  <c r="F3401" i="16"/>
  <c r="F3402" i="16"/>
  <c r="F3403" i="16"/>
  <c r="F3404" i="16"/>
  <c r="F3405" i="16"/>
  <c r="F3406" i="16"/>
  <c r="F3407" i="16"/>
  <c r="F3408" i="16"/>
  <c r="F3409" i="16"/>
  <c r="F3410" i="16"/>
  <c r="F3411" i="16"/>
  <c r="F3412" i="16"/>
  <c r="F3413" i="16"/>
  <c r="F3414" i="16"/>
  <c r="F3415" i="16"/>
  <c r="F3416" i="16"/>
  <c r="F3417" i="16"/>
  <c r="F3418" i="16"/>
  <c r="F3419" i="16"/>
  <c r="F3420" i="16"/>
  <c r="F3421" i="16"/>
  <c r="F3422" i="16"/>
  <c r="F3423" i="16"/>
  <c r="F3424" i="16"/>
  <c r="F3425" i="16"/>
  <c r="F3426" i="16"/>
  <c r="F3427" i="16"/>
  <c r="F3428" i="16"/>
  <c r="F3429" i="16"/>
  <c r="F3430" i="16"/>
  <c r="F3431" i="16"/>
  <c r="F3432" i="16"/>
  <c r="F3433" i="16"/>
  <c r="F3434" i="16"/>
  <c r="F3435" i="16"/>
  <c r="F3436" i="16"/>
  <c r="F3437" i="16"/>
  <c r="F3438" i="16"/>
  <c r="F3439" i="16"/>
  <c r="F3440" i="16"/>
  <c r="F3441" i="16"/>
  <c r="F3442" i="16"/>
  <c r="F3443" i="16"/>
  <c r="F3444" i="16"/>
  <c r="F3445" i="16"/>
  <c r="F3446" i="16"/>
  <c r="F3447" i="16"/>
  <c r="F3448" i="16"/>
  <c r="F3449" i="16"/>
  <c r="F3450" i="16"/>
  <c r="F3451" i="16"/>
  <c r="F3452" i="16"/>
  <c r="F3453" i="16"/>
  <c r="F3454" i="16"/>
  <c r="F3455" i="16"/>
  <c r="F3456" i="16"/>
  <c r="F3457" i="16"/>
  <c r="F3458" i="16"/>
  <c r="F3459" i="16"/>
  <c r="F3460" i="16"/>
  <c r="F3461" i="16"/>
  <c r="F3462" i="16"/>
  <c r="F3463" i="16"/>
  <c r="F3464" i="16"/>
  <c r="F3465" i="16"/>
  <c r="F3466" i="16"/>
  <c r="F3467" i="16"/>
  <c r="F3468" i="16"/>
  <c r="F3469" i="16"/>
  <c r="F3470" i="16"/>
  <c r="F3471" i="16"/>
  <c r="F3472" i="16"/>
  <c r="F3473" i="16"/>
  <c r="F3474" i="16"/>
  <c r="F3475" i="16"/>
  <c r="F3476" i="16"/>
  <c r="F3477" i="16"/>
  <c r="F3478" i="16"/>
  <c r="F3479" i="16"/>
  <c r="F3480" i="16"/>
  <c r="F3481" i="16"/>
  <c r="F3482" i="16"/>
  <c r="F3483" i="16"/>
  <c r="F3484" i="16"/>
  <c r="F3485" i="16"/>
  <c r="F3486" i="16"/>
  <c r="F3487" i="16"/>
  <c r="F3488" i="16"/>
  <c r="F3489" i="16"/>
  <c r="F3490" i="16"/>
  <c r="F3491" i="16"/>
  <c r="F3492" i="16"/>
  <c r="F3493" i="16"/>
  <c r="F3494" i="16"/>
  <c r="F3495" i="16"/>
  <c r="F3496" i="16"/>
  <c r="F3497" i="16"/>
  <c r="F3498" i="16"/>
  <c r="F3499" i="16"/>
  <c r="F3500" i="16"/>
  <c r="F3501" i="16"/>
  <c r="F3502" i="16"/>
  <c r="F3503" i="16"/>
  <c r="F3504" i="16"/>
  <c r="F3505" i="16"/>
  <c r="F3506" i="16"/>
  <c r="F3507" i="16"/>
  <c r="F3508" i="16"/>
  <c r="F3509" i="16"/>
  <c r="F3510" i="16"/>
  <c r="F3511" i="16"/>
  <c r="F3512" i="16"/>
  <c r="F3513" i="16"/>
  <c r="F3514" i="16"/>
  <c r="F3515" i="16"/>
  <c r="F3516" i="16"/>
  <c r="F3517" i="16"/>
  <c r="F3518" i="16"/>
  <c r="F3519" i="16"/>
  <c r="F3520" i="16"/>
  <c r="F3521" i="16"/>
  <c r="F3522" i="16"/>
  <c r="F3523" i="16"/>
  <c r="F3524" i="16"/>
  <c r="F3525" i="16"/>
  <c r="F3526" i="16"/>
  <c r="F3527" i="16"/>
  <c r="F3528" i="16"/>
  <c r="F3529" i="16"/>
  <c r="F3530" i="16"/>
  <c r="F3531" i="16"/>
  <c r="F3532" i="16"/>
  <c r="F3533" i="16"/>
  <c r="F3534" i="16"/>
  <c r="F3535" i="16"/>
  <c r="F3536" i="16"/>
  <c r="F3537" i="16"/>
  <c r="F3538" i="16"/>
  <c r="F3539" i="16"/>
  <c r="F3540" i="16"/>
  <c r="F3541" i="16"/>
  <c r="F3542" i="16"/>
  <c r="F3543" i="16"/>
  <c r="F3544" i="16"/>
  <c r="F3545" i="16"/>
  <c r="F3546" i="16"/>
  <c r="F3547" i="16"/>
  <c r="F3548" i="16"/>
  <c r="F3549" i="16"/>
  <c r="F3550" i="16"/>
  <c r="F3551" i="16"/>
  <c r="F3552" i="16"/>
  <c r="F3553" i="16"/>
  <c r="F3554" i="16"/>
  <c r="F3555" i="16"/>
  <c r="F3556" i="16"/>
  <c r="F3557" i="16"/>
  <c r="F3558" i="16"/>
  <c r="F3559" i="16"/>
  <c r="F3560" i="16"/>
  <c r="F3561" i="16"/>
  <c r="F3562" i="16"/>
  <c r="F3563" i="16"/>
  <c r="F3564" i="16"/>
  <c r="F3565" i="16"/>
  <c r="F3566" i="16"/>
  <c r="F3567" i="16"/>
  <c r="F3568" i="16"/>
  <c r="F3569" i="16"/>
  <c r="F3570" i="16"/>
  <c r="F3571" i="16"/>
  <c r="F3572" i="16"/>
  <c r="F3573" i="16"/>
  <c r="F3574" i="16"/>
  <c r="F3575" i="16"/>
  <c r="F3576" i="16"/>
  <c r="F3577" i="16"/>
  <c r="F3578" i="16"/>
  <c r="F3579" i="16"/>
  <c r="F3580" i="16"/>
  <c r="F3581" i="16"/>
  <c r="F3582" i="16"/>
  <c r="F3583" i="16"/>
  <c r="F3584" i="16"/>
  <c r="F3585" i="16"/>
  <c r="F3586" i="16"/>
  <c r="F3587" i="16"/>
  <c r="F3588" i="16"/>
  <c r="F3589" i="16"/>
  <c r="F3590" i="16"/>
  <c r="F3591" i="16"/>
  <c r="F3592" i="16"/>
  <c r="F3593" i="16"/>
  <c r="F3594" i="16"/>
  <c r="F3595" i="16"/>
  <c r="F3596" i="16"/>
  <c r="F3597" i="16"/>
  <c r="F3598" i="16"/>
  <c r="F3599" i="16"/>
  <c r="F3600" i="16"/>
  <c r="F3601" i="16"/>
  <c r="F3602" i="16"/>
  <c r="F3603" i="16"/>
  <c r="F3604" i="16"/>
  <c r="F3605" i="16"/>
  <c r="F3606" i="16"/>
  <c r="F3607" i="16"/>
  <c r="F3608" i="16"/>
  <c r="F3609" i="16"/>
  <c r="F3610" i="16"/>
  <c r="F3611" i="16"/>
  <c r="F3612" i="16"/>
  <c r="F3613" i="16"/>
  <c r="F3614" i="16"/>
  <c r="F3615" i="16"/>
  <c r="F3616" i="16"/>
  <c r="F3617" i="16"/>
  <c r="F3618" i="16"/>
  <c r="F3619" i="16"/>
  <c r="F3620" i="16"/>
  <c r="F3621" i="16"/>
  <c r="F3622" i="16"/>
  <c r="F3623" i="16"/>
  <c r="F3624" i="16"/>
  <c r="F3625" i="16"/>
  <c r="F3626" i="16"/>
  <c r="F3627" i="16"/>
  <c r="F3628" i="16"/>
  <c r="F3629" i="16"/>
  <c r="F3630" i="16"/>
  <c r="F3631" i="16"/>
  <c r="F3632" i="16"/>
  <c r="F3633" i="16"/>
  <c r="F3634" i="16"/>
  <c r="F3635" i="16"/>
  <c r="F3636" i="16"/>
  <c r="F3637" i="16"/>
  <c r="F3638" i="16"/>
  <c r="F3639" i="16"/>
  <c r="F3640" i="16"/>
  <c r="F3641" i="16"/>
  <c r="F3642" i="16"/>
  <c r="F3643" i="16"/>
  <c r="F3644" i="16"/>
  <c r="F3645" i="16"/>
  <c r="F3646" i="16"/>
  <c r="F3647" i="16"/>
  <c r="F3648" i="16"/>
  <c r="F3649" i="16"/>
  <c r="F3650" i="16"/>
  <c r="F3651" i="16"/>
  <c r="F3652" i="16"/>
  <c r="F3653" i="16"/>
  <c r="F3654" i="16"/>
  <c r="F3655" i="16"/>
  <c r="F3656" i="16"/>
  <c r="F3657" i="16"/>
  <c r="F3658" i="16"/>
  <c r="F3659" i="16"/>
  <c r="F3660" i="16"/>
  <c r="F3661" i="16"/>
  <c r="F3662" i="16"/>
  <c r="F3663" i="16"/>
  <c r="F3664" i="16"/>
  <c r="F3665" i="16"/>
  <c r="F3666" i="16"/>
  <c r="F3667" i="16"/>
  <c r="F3668" i="16"/>
  <c r="F3669" i="16"/>
  <c r="F3670" i="16"/>
  <c r="F3671" i="16"/>
  <c r="F3672" i="16"/>
  <c r="F3673" i="16"/>
  <c r="F3674" i="16"/>
  <c r="F3675" i="16"/>
  <c r="F3676" i="16"/>
  <c r="F3677" i="16"/>
  <c r="F3678" i="16"/>
  <c r="F3679" i="16"/>
  <c r="F3680" i="16"/>
  <c r="F3681" i="16"/>
  <c r="F3682" i="16"/>
  <c r="F3683" i="16"/>
  <c r="F3684" i="16"/>
  <c r="F3685" i="16"/>
  <c r="F3686" i="16"/>
  <c r="F3687" i="16"/>
  <c r="F3688" i="16"/>
  <c r="F3689" i="16"/>
  <c r="F3690" i="16"/>
  <c r="F3691" i="16"/>
  <c r="F3692" i="16"/>
  <c r="F3693" i="16"/>
  <c r="F3694" i="16"/>
  <c r="F3695" i="16"/>
  <c r="F3696" i="16"/>
  <c r="F3697" i="16"/>
  <c r="F3698" i="16"/>
  <c r="F3699" i="16"/>
  <c r="F3700" i="16"/>
  <c r="F3701" i="16"/>
  <c r="F3702" i="16"/>
  <c r="F3703" i="16"/>
  <c r="F3704" i="16"/>
  <c r="F3705" i="16"/>
  <c r="F3706" i="16"/>
  <c r="F3707" i="16"/>
  <c r="F3708" i="16"/>
  <c r="F3709" i="16"/>
  <c r="F3710" i="16"/>
  <c r="F3711" i="16"/>
  <c r="F3712" i="16"/>
  <c r="F3713" i="16"/>
  <c r="F3714" i="16"/>
  <c r="F3715" i="16"/>
  <c r="F3716" i="16"/>
  <c r="F3717" i="16"/>
  <c r="F3718" i="16"/>
  <c r="F3719" i="16"/>
  <c r="F3720" i="16"/>
  <c r="F3721" i="16"/>
  <c r="F3722" i="16"/>
  <c r="F3723" i="16"/>
  <c r="F3724" i="16"/>
  <c r="F3725" i="16"/>
  <c r="F3726" i="16"/>
  <c r="F3727" i="16"/>
  <c r="F3728" i="16"/>
  <c r="F3729" i="16"/>
  <c r="F3730" i="16"/>
  <c r="F3731" i="16"/>
  <c r="F3732" i="16"/>
  <c r="F3733" i="16"/>
  <c r="F3734" i="16"/>
  <c r="F3735" i="16"/>
  <c r="F3736" i="16"/>
  <c r="F3737" i="16"/>
  <c r="F3738" i="16"/>
  <c r="F3739" i="16"/>
  <c r="F3740" i="16"/>
  <c r="F3741" i="16"/>
  <c r="F3742" i="16"/>
  <c r="F3743" i="16"/>
  <c r="F3744" i="16"/>
  <c r="F3745" i="16"/>
  <c r="F3746" i="16"/>
  <c r="F3747" i="16"/>
  <c r="F3748" i="16"/>
  <c r="F3749" i="16"/>
  <c r="F3750" i="16"/>
  <c r="F3751" i="16"/>
  <c r="F3752" i="16"/>
  <c r="F3753" i="16"/>
  <c r="F3754" i="16"/>
  <c r="F3755" i="16"/>
  <c r="F3756" i="16"/>
  <c r="F3757" i="16"/>
  <c r="F3758" i="16"/>
  <c r="F3759" i="16"/>
  <c r="F3760" i="16"/>
  <c r="F3761" i="16"/>
  <c r="F3762" i="16"/>
  <c r="F3763" i="16"/>
  <c r="F3764" i="16"/>
  <c r="F3765" i="16"/>
  <c r="F3766" i="16"/>
  <c r="F3767" i="16"/>
  <c r="F3768" i="16"/>
  <c r="F3769" i="16"/>
  <c r="F3770" i="16"/>
  <c r="F3771" i="16"/>
  <c r="F3772" i="16"/>
  <c r="F3773" i="16"/>
  <c r="F3774" i="16"/>
  <c r="F3775" i="16"/>
  <c r="F3776" i="16"/>
  <c r="F3777" i="16"/>
  <c r="F3778" i="16"/>
  <c r="F3779" i="16"/>
  <c r="F3780" i="16"/>
  <c r="F3781" i="16"/>
  <c r="F3782" i="16"/>
  <c r="F3783" i="16"/>
  <c r="F3784" i="16"/>
  <c r="F3785" i="16"/>
  <c r="F3786" i="16"/>
  <c r="F3787" i="16"/>
  <c r="F3788" i="16"/>
  <c r="F3789" i="16"/>
  <c r="F3790" i="16"/>
  <c r="F3791" i="16"/>
  <c r="F3792" i="16"/>
  <c r="F3793" i="16"/>
  <c r="F3794" i="16"/>
  <c r="F3795" i="16"/>
  <c r="F3796" i="16"/>
  <c r="F3797" i="16"/>
  <c r="F3798" i="16"/>
  <c r="F3799" i="16"/>
  <c r="F3800" i="16"/>
  <c r="F3801" i="16"/>
  <c r="F3802" i="16"/>
  <c r="F3803" i="16"/>
  <c r="F3804" i="16"/>
  <c r="F3805" i="16"/>
  <c r="F3806" i="16"/>
  <c r="F3807" i="16"/>
  <c r="F3808" i="16"/>
  <c r="F3809" i="16"/>
  <c r="F3810" i="16"/>
  <c r="F3811" i="16"/>
  <c r="F3812" i="16"/>
  <c r="F3813" i="16"/>
  <c r="F3814" i="16"/>
  <c r="F3815" i="16"/>
  <c r="F3816" i="16"/>
  <c r="F3817" i="16"/>
  <c r="F3818" i="16"/>
  <c r="F3819" i="16"/>
  <c r="F3820" i="16"/>
  <c r="F3821" i="16"/>
  <c r="F3822" i="16"/>
  <c r="F3823" i="16"/>
  <c r="F3824" i="16"/>
  <c r="F3825" i="16"/>
  <c r="F3826" i="16"/>
  <c r="F3827" i="16"/>
  <c r="F3828" i="16"/>
  <c r="F3829" i="16"/>
  <c r="F3830" i="16"/>
  <c r="F3831" i="16"/>
  <c r="F3832" i="16"/>
  <c r="F3833" i="16"/>
  <c r="F3834" i="16"/>
  <c r="F3835" i="16"/>
  <c r="F3836" i="16"/>
  <c r="F3837" i="16"/>
  <c r="F3838" i="16"/>
  <c r="F3839" i="16"/>
  <c r="F3840" i="16"/>
  <c r="F3841" i="16"/>
  <c r="F3842" i="16"/>
  <c r="F3843" i="16"/>
  <c r="F3844" i="16"/>
  <c r="F3845" i="16"/>
  <c r="D46" i="16"/>
  <c r="D47" i="16"/>
  <c r="D48" i="16"/>
  <c r="D44" i="16"/>
  <c r="D45"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62" i="16"/>
  <c r="D263" i="16"/>
  <c r="D264" i="16"/>
  <c r="D265" i="16"/>
  <c r="D266" i="16"/>
  <c r="D267" i="16"/>
  <c r="D268" i="16"/>
  <c r="D269" i="16"/>
  <c r="D270" i="16"/>
  <c r="D271" i="16"/>
  <c r="D272" i="16"/>
  <c r="D273" i="16"/>
  <c r="D274" i="16"/>
  <c r="D275" i="16"/>
  <c r="D276" i="16"/>
  <c r="D277" i="16"/>
  <c r="D278" i="16"/>
  <c r="D279" i="16"/>
  <c r="D280" i="16"/>
  <c r="D281" i="16"/>
  <c r="D282" i="16"/>
  <c r="D283" i="16"/>
  <c r="D284" i="16"/>
  <c r="D285" i="16"/>
  <c r="D286" i="16"/>
  <c r="D287" i="16"/>
  <c r="D288" i="16"/>
  <c r="D289" i="16"/>
  <c r="D290" i="16"/>
  <c r="D291" i="16"/>
  <c r="D292" i="16"/>
  <c r="D293" i="16"/>
  <c r="D294" i="16"/>
  <c r="D295" i="16"/>
  <c r="D296" i="16"/>
  <c r="D297" i="16"/>
  <c r="D298" i="16"/>
  <c r="D299" i="16"/>
  <c r="D300" i="16"/>
  <c r="D301" i="16"/>
  <c r="D302" i="16"/>
  <c r="D303" i="16"/>
  <c r="D304" i="16"/>
  <c r="D305" i="16"/>
  <c r="D306" i="16"/>
  <c r="D307" i="16"/>
  <c r="D308" i="16"/>
  <c r="D309" i="16"/>
  <c r="D310" i="16"/>
  <c r="D311" i="16"/>
  <c r="D312" i="16"/>
  <c r="D313" i="16"/>
  <c r="D314" i="16"/>
  <c r="D315" i="16"/>
  <c r="D316" i="16"/>
  <c r="D317" i="16"/>
  <c r="D318" i="16"/>
  <c r="D319" i="16"/>
  <c r="D320" i="16"/>
  <c r="D321" i="16"/>
  <c r="D322" i="16"/>
  <c r="D323" i="16"/>
  <c r="D324" i="16"/>
  <c r="D325" i="16"/>
  <c r="D326" i="16"/>
  <c r="D327" i="16"/>
  <c r="D328" i="16"/>
  <c r="D329" i="16"/>
  <c r="D330" i="16"/>
  <c r="D331" i="16"/>
  <c r="D332" i="16"/>
  <c r="D333" i="16"/>
  <c r="D334" i="16"/>
  <c r="D335" i="16"/>
  <c r="D336" i="16"/>
  <c r="D337" i="16"/>
  <c r="D338" i="16"/>
  <c r="D339" i="16"/>
  <c r="D340" i="16"/>
  <c r="D341" i="16"/>
  <c r="D342" i="16"/>
  <c r="D343" i="16"/>
  <c r="D344" i="16"/>
  <c r="D345" i="16"/>
  <c r="D346" i="16"/>
  <c r="D347" i="16"/>
  <c r="D348" i="16"/>
  <c r="D349" i="16"/>
  <c r="D350" i="16"/>
  <c r="D351" i="16"/>
  <c r="D352" i="16"/>
  <c r="D353" i="16"/>
  <c r="D354" i="16"/>
  <c r="D355" i="16"/>
  <c r="D356" i="16"/>
  <c r="D357" i="16"/>
  <c r="D358" i="16"/>
  <c r="D359" i="16"/>
  <c r="D360" i="16"/>
  <c r="D361" i="16"/>
  <c r="D362" i="16"/>
  <c r="D363" i="16"/>
  <c r="D364" i="16"/>
  <c r="D365" i="16"/>
  <c r="D366" i="16"/>
  <c r="D367" i="16"/>
  <c r="D368" i="16"/>
  <c r="D369" i="16"/>
  <c r="D370" i="16"/>
  <c r="D371" i="16"/>
  <c r="D372" i="16"/>
  <c r="D373" i="16"/>
  <c r="D374" i="16"/>
  <c r="D375" i="16"/>
  <c r="D376" i="16"/>
  <c r="D377" i="16"/>
  <c r="D378" i="16"/>
  <c r="D379" i="16"/>
  <c r="D380" i="16"/>
  <c r="D381" i="16"/>
  <c r="D382" i="16"/>
  <c r="D383" i="16"/>
  <c r="D384" i="16"/>
  <c r="D385" i="16"/>
  <c r="D386" i="16"/>
  <c r="D387" i="16"/>
  <c r="D388" i="16"/>
  <c r="D389" i="16"/>
  <c r="D390" i="16"/>
  <c r="D391" i="16"/>
  <c r="D392" i="16"/>
  <c r="D393" i="16"/>
  <c r="D394" i="16"/>
  <c r="D395" i="16"/>
  <c r="D396" i="16"/>
  <c r="D397" i="16"/>
  <c r="D398" i="16"/>
  <c r="D399" i="16"/>
  <c r="D400" i="16"/>
  <c r="D401" i="16"/>
  <c r="D402" i="16"/>
  <c r="D403" i="16"/>
  <c r="D404" i="16"/>
  <c r="D405" i="16"/>
  <c r="D406" i="16"/>
  <c r="D407" i="16"/>
  <c r="D408" i="16"/>
  <c r="D409" i="16"/>
  <c r="D410" i="16"/>
  <c r="D411" i="16"/>
  <c r="D412" i="16"/>
  <c r="D413" i="16"/>
  <c r="D414" i="16"/>
  <c r="D415" i="16"/>
  <c r="D416" i="16"/>
  <c r="D417" i="16"/>
  <c r="D418" i="16"/>
  <c r="D419" i="16"/>
  <c r="D420" i="16"/>
  <c r="D421" i="16"/>
  <c r="D422" i="16"/>
  <c r="D423" i="16"/>
  <c r="D424" i="16"/>
  <c r="D425" i="16"/>
  <c r="D426" i="16"/>
  <c r="D427" i="16"/>
  <c r="D428" i="16"/>
  <c r="D429" i="16"/>
  <c r="D430" i="16"/>
  <c r="D431" i="16"/>
  <c r="D432" i="16"/>
  <c r="D433" i="16"/>
  <c r="D434" i="16"/>
  <c r="D435" i="16"/>
  <c r="D436" i="16"/>
  <c r="D437" i="16"/>
  <c r="D438" i="16"/>
  <c r="D439" i="16"/>
  <c r="D440" i="16"/>
  <c r="D441" i="16"/>
  <c r="D442" i="16"/>
  <c r="D443" i="16"/>
  <c r="D444" i="16"/>
  <c r="D445" i="16"/>
  <c r="D446" i="16"/>
  <c r="D447" i="16"/>
  <c r="D448" i="16"/>
  <c r="D449" i="16"/>
  <c r="D450" i="16"/>
  <c r="D451" i="16"/>
  <c r="D452" i="16"/>
  <c r="D453" i="16"/>
  <c r="D454" i="16"/>
  <c r="D455" i="16"/>
  <c r="D456" i="16"/>
  <c r="D457" i="16"/>
  <c r="D458" i="16"/>
  <c r="D459" i="16"/>
  <c r="D460" i="16"/>
  <c r="D461" i="16"/>
  <c r="D462" i="16"/>
  <c r="D463" i="16"/>
  <c r="D464" i="16"/>
  <c r="D465" i="16"/>
  <c r="D466" i="16"/>
  <c r="D467" i="16"/>
  <c r="D468" i="16"/>
  <c r="D469" i="16"/>
  <c r="D470" i="16"/>
  <c r="D471" i="16"/>
  <c r="D472" i="16"/>
  <c r="D473" i="16"/>
  <c r="D474" i="16"/>
  <c r="D475" i="16"/>
  <c r="D476" i="16"/>
  <c r="D477" i="16"/>
  <c r="D478" i="16"/>
  <c r="D479" i="16"/>
  <c r="D480" i="16"/>
  <c r="D481" i="16"/>
  <c r="D482" i="16"/>
  <c r="D483" i="16"/>
  <c r="D484" i="16"/>
  <c r="D485" i="16"/>
  <c r="D486" i="16"/>
  <c r="D487" i="16"/>
  <c r="D488" i="16"/>
  <c r="D489" i="16"/>
  <c r="D490" i="16"/>
  <c r="D491" i="16"/>
  <c r="D492" i="16"/>
  <c r="D493" i="16"/>
  <c r="D494" i="16"/>
  <c r="D495" i="16"/>
  <c r="D496" i="16"/>
  <c r="D497" i="16"/>
  <c r="D498" i="16"/>
  <c r="D499" i="16"/>
  <c r="D500" i="16"/>
  <c r="D501" i="16"/>
  <c r="D502" i="16"/>
  <c r="D503" i="16"/>
  <c r="D504" i="16"/>
  <c r="D505" i="16"/>
  <c r="D506" i="16"/>
  <c r="D507" i="16"/>
  <c r="D508" i="16"/>
  <c r="D509" i="16"/>
  <c r="D510" i="16"/>
  <c r="D511" i="16"/>
  <c r="D512" i="16"/>
  <c r="D513" i="16"/>
  <c r="D514" i="16"/>
  <c r="D515" i="16"/>
  <c r="D516" i="16"/>
  <c r="D517" i="16"/>
  <c r="D518" i="16"/>
  <c r="D519" i="16"/>
  <c r="D520" i="16"/>
  <c r="D521" i="16"/>
  <c r="D522" i="16"/>
  <c r="D523" i="16"/>
  <c r="D524" i="16"/>
  <c r="D525" i="16"/>
  <c r="D526" i="16"/>
  <c r="D527" i="16"/>
  <c r="D528" i="16"/>
  <c r="D529" i="16"/>
  <c r="D530" i="16"/>
  <c r="D531" i="16"/>
  <c r="D532" i="16"/>
  <c r="D533" i="16"/>
  <c r="D534" i="16"/>
  <c r="D535" i="16"/>
  <c r="D536" i="16"/>
  <c r="D537" i="16"/>
  <c r="D538" i="16"/>
  <c r="D539" i="16"/>
  <c r="D540" i="16"/>
  <c r="D541" i="16"/>
  <c r="D542" i="16"/>
  <c r="D543" i="16"/>
  <c r="D544" i="16"/>
  <c r="D545" i="16"/>
  <c r="D546" i="16"/>
  <c r="D547" i="16"/>
  <c r="D548" i="16"/>
  <c r="D549" i="16"/>
  <c r="D550" i="16"/>
  <c r="D551" i="16"/>
  <c r="D552" i="16"/>
  <c r="D553" i="16"/>
  <c r="D554" i="16"/>
  <c r="D555" i="16"/>
  <c r="D556" i="16"/>
  <c r="D557" i="16"/>
  <c r="D558" i="16"/>
  <c r="D559" i="16"/>
  <c r="D560" i="16"/>
  <c r="D561" i="16"/>
  <c r="D562" i="16"/>
  <c r="D563" i="16"/>
  <c r="D564" i="16"/>
  <c r="D565" i="16"/>
  <c r="D566" i="16"/>
  <c r="D567" i="16"/>
  <c r="D568" i="16"/>
  <c r="D569" i="16"/>
  <c r="D570" i="16"/>
  <c r="D571" i="16"/>
  <c r="D572" i="16"/>
  <c r="D573" i="16"/>
  <c r="D574" i="16"/>
  <c r="D575" i="16"/>
  <c r="D576" i="16"/>
  <c r="D577" i="16"/>
  <c r="D578" i="16"/>
  <c r="D579" i="16"/>
  <c r="D580" i="16"/>
  <c r="D581" i="16"/>
  <c r="D582" i="16"/>
  <c r="D583" i="16"/>
  <c r="D584" i="16"/>
  <c r="D585" i="16"/>
  <c r="D586" i="16"/>
  <c r="D587" i="16"/>
  <c r="D588" i="16"/>
  <c r="D589" i="16"/>
  <c r="D590" i="16"/>
  <c r="D591" i="16"/>
  <c r="D592" i="16"/>
  <c r="D593" i="16"/>
  <c r="D594" i="16"/>
  <c r="D595" i="16"/>
  <c r="D596" i="16"/>
  <c r="D597" i="16"/>
  <c r="D598" i="16"/>
  <c r="D599" i="16"/>
  <c r="D600" i="16"/>
  <c r="D601" i="16"/>
  <c r="D602" i="16"/>
  <c r="D603" i="16"/>
  <c r="D604" i="16"/>
  <c r="D605" i="16"/>
  <c r="D606" i="16"/>
  <c r="D607" i="16"/>
  <c r="D608" i="16"/>
  <c r="D609" i="16"/>
  <c r="D610" i="16"/>
  <c r="D611" i="16"/>
  <c r="D612" i="16"/>
  <c r="D613" i="16"/>
  <c r="D614" i="16"/>
  <c r="D615" i="16"/>
  <c r="D616" i="16"/>
  <c r="D617" i="16"/>
  <c r="D618" i="16"/>
  <c r="D619" i="16"/>
  <c r="D620" i="16"/>
  <c r="D621" i="16"/>
  <c r="D622" i="16"/>
  <c r="D623" i="16"/>
  <c r="D624" i="16"/>
  <c r="D625" i="16"/>
  <c r="D626" i="16"/>
  <c r="D627" i="16"/>
  <c r="D628" i="16"/>
  <c r="D629" i="16"/>
  <c r="D630" i="16"/>
  <c r="D631" i="16"/>
  <c r="D632" i="16"/>
  <c r="D633" i="16"/>
  <c r="D634" i="16"/>
  <c r="D635" i="16"/>
  <c r="D636" i="16"/>
  <c r="D637" i="16"/>
  <c r="D638" i="16"/>
  <c r="D639" i="16"/>
  <c r="D640" i="16"/>
  <c r="D641" i="16"/>
  <c r="D642" i="16"/>
  <c r="D643" i="16"/>
  <c r="D644" i="16"/>
  <c r="D645" i="16"/>
  <c r="D646" i="16"/>
  <c r="D647" i="16"/>
  <c r="D648" i="16"/>
  <c r="D649" i="16"/>
  <c r="D650" i="16"/>
  <c r="D651" i="16"/>
  <c r="D652" i="16"/>
  <c r="D653" i="16"/>
  <c r="D654" i="16"/>
  <c r="D655" i="16"/>
  <c r="D656" i="16"/>
  <c r="D657" i="16"/>
  <c r="D658" i="16"/>
  <c r="D659" i="16"/>
  <c r="D660" i="16"/>
  <c r="D661" i="16"/>
  <c r="D662" i="16"/>
  <c r="D663" i="16"/>
  <c r="D664" i="16"/>
  <c r="D665" i="16"/>
  <c r="D666" i="16"/>
  <c r="D667" i="16"/>
  <c r="D668" i="16"/>
  <c r="D669" i="16"/>
  <c r="D670" i="16"/>
  <c r="D671" i="16"/>
  <c r="D672" i="16"/>
  <c r="D673" i="16"/>
  <c r="D674" i="16"/>
  <c r="D675" i="16"/>
  <c r="D676" i="16"/>
  <c r="D677" i="16"/>
  <c r="D678" i="16"/>
  <c r="D679" i="16"/>
  <c r="D680" i="16"/>
  <c r="D681" i="16"/>
  <c r="D682" i="16"/>
  <c r="D683" i="16"/>
  <c r="D684" i="16"/>
  <c r="D685" i="16"/>
  <c r="D686" i="16"/>
  <c r="D687" i="16"/>
  <c r="D688" i="16"/>
  <c r="D689" i="16"/>
  <c r="D690" i="16"/>
  <c r="D691" i="16"/>
  <c r="D692" i="16"/>
  <c r="D693" i="16"/>
  <c r="D694" i="16"/>
  <c r="D695" i="16"/>
  <c r="D696" i="16"/>
  <c r="D697" i="16"/>
  <c r="D698" i="16"/>
  <c r="D699" i="16"/>
  <c r="D700" i="16"/>
  <c r="D701" i="16"/>
  <c r="D702" i="16"/>
  <c r="D703" i="16"/>
  <c r="D704" i="16"/>
  <c r="D705" i="16"/>
  <c r="D706" i="16"/>
  <c r="D707" i="16"/>
  <c r="D708" i="16"/>
  <c r="D709" i="16"/>
  <c r="D710" i="16"/>
  <c r="D711" i="16"/>
  <c r="D712" i="16"/>
  <c r="D713" i="16"/>
  <c r="D714" i="16"/>
  <c r="D715" i="16"/>
  <c r="D716" i="16"/>
  <c r="D717" i="16"/>
  <c r="D718" i="16"/>
  <c r="D719" i="16"/>
  <c r="D720" i="16"/>
  <c r="D721" i="16"/>
  <c r="D722" i="16"/>
  <c r="D723" i="16"/>
  <c r="D724" i="16"/>
  <c r="D725" i="16"/>
  <c r="D726" i="16"/>
  <c r="D727" i="16"/>
  <c r="D728" i="16"/>
  <c r="D729" i="16"/>
  <c r="D730" i="16"/>
  <c r="D731" i="16"/>
  <c r="D732" i="16"/>
  <c r="D733" i="16"/>
  <c r="D734" i="16"/>
  <c r="D735" i="16"/>
  <c r="D736" i="16"/>
  <c r="D737" i="16"/>
  <c r="D738" i="16"/>
  <c r="D739" i="16"/>
  <c r="D740" i="16"/>
  <c r="D741" i="16"/>
  <c r="D742" i="16"/>
  <c r="D743" i="16"/>
  <c r="D744" i="16"/>
  <c r="D745" i="16"/>
  <c r="D746" i="16"/>
  <c r="D747" i="16"/>
  <c r="D748" i="16"/>
  <c r="D749" i="16"/>
  <c r="D750" i="16"/>
  <c r="D751" i="16"/>
  <c r="D752" i="16"/>
  <c r="D753" i="16"/>
  <c r="D754" i="16"/>
  <c r="D755" i="16"/>
  <c r="D756" i="16"/>
  <c r="D757" i="16"/>
  <c r="D758" i="16"/>
  <c r="D759" i="16"/>
  <c r="D760" i="16"/>
  <c r="D761" i="16"/>
  <c r="D762" i="16"/>
  <c r="D763" i="16"/>
  <c r="D764" i="16"/>
  <c r="D765" i="16"/>
  <c r="D766" i="16"/>
  <c r="D767" i="16"/>
  <c r="D768" i="16"/>
  <c r="D769" i="16"/>
  <c r="D770" i="16"/>
  <c r="D771" i="16"/>
  <c r="D772" i="16"/>
  <c r="D773" i="16"/>
  <c r="D774" i="16"/>
  <c r="D775" i="16"/>
  <c r="D776" i="16"/>
  <c r="D777" i="16"/>
  <c r="D778" i="16"/>
  <c r="D779" i="16"/>
  <c r="D780" i="16"/>
  <c r="D781" i="16"/>
  <c r="D782" i="16"/>
  <c r="D783" i="16"/>
  <c r="D784" i="16"/>
  <c r="D785" i="16"/>
  <c r="D786" i="16"/>
  <c r="D787" i="16"/>
  <c r="D788" i="16"/>
  <c r="D789" i="16"/>
  <c r="D790" i="16"/>
  <c r="D791" i="16"/>
  <c r="D792" i="16"/>
  <c r="D793" i="16"/>
  <c r="D794" i="16"/>
  <c r="D795" i="16"/>
  <c r="D796" i="16"/>
  <c r="D797" i="16"/>
  <c r="D798" i="16"/>
  <c r="D799" i="16"/>
  <c r="D800" i="16"/>
  <c r="D801" i="16"/>
  <c r="D802" i="16"/>
  <c r="D803" i="16"/>
  <c r="D804" i="16"/>
  <c r="D805" i="16"/>
  <c r="D806" i="16"/>
  <c r="D807" i="16"/>
  <c r="D808" i="16"/>
  <c r="D809" i="16"/>
  <c r="D810" i="16"/>
  <c r="D811" i="16"/>
  <c r="D812" i="16"/>
  <c r="D813" i="16"/>
  <c r="D814" i="16"/>
  <c r="D815" i="16"/>
  <c r="D816" i="16"/>
  <c r="D817" i="16"/>
  <c r="D818" i="16"/>
  <c r="D819" i="16"/>
  <c r="D820" i="16"/>
  <c r="D821" i="16"/>
  <c r="D822" i="16"/>
  <c r="D823" i="16"/>
  <c r="D824" i="16"/>
  <c r="D825" i="16"/>
  <c r="D826" i="16"/>
  <c r="D827" i="16"/>
  <c r="D828" i="16"/>
  <c r="D829" i="16"/>
  <c r="D830" i="16"/>
  <c r="D831" i="16"/>
  <c r="D832" i="16"/>
  <c r="D833" i="16"/>
  <c r="D834" i="16"/>
  <c r="D835" i="16"/>
  <c r="D836" i="16"/>
  <c r="D837" i="16"/>
  <c r="D838" i="16"/>
  <c r="D839" i="16"/>
  <c r="D840" i="16"/>
  <c r="D841" i="16"/>
  <c r="D842" i="16"/>
  <c r="D843" i="16"/>
  <c r="D844" i="16"/>
  <c r="D845" i="16"/>
  <c r="D846" i="16"/>
  <c r="D847" i="16"/>
  <c r="D848" i="16"/>
  <c r="D849" i="16"/>
  <c r="D850" i="16"/>
  <c r="D851" i="16"/>
  <c r="D852" i="16"/>
  <c r="D853" i="16"/>
  <c r="D854" i="16"/>
  <c r="D855" i="16"/>
  <c r="D856" i="16"/>
  <c r="D857" i="16"/>
  <c r="D858" i="16"/>
  <c r="D859" i="16"/>
  <c r="D860" i="16"/>
  <c r="D861" i="16"/>
  <c r="D862" i="16"/>
  <c r="D863" i="16"/>
  <c r="D864" i="16"/>
  <c r="D865" i="16"/>
  <c r="D866" i="16"/>
  <c r="D867" i="16"/>
  <c r="D868" i="16"/>
  <c r="D869" i="16"/>
  <c r="D870" i="16"/>
  <c r="D871" i="16"/>
  <c r="D872" i="16"/>
  <c r="D873" i="16"/>
  <c r="D874" i="16"/>
  <c r="D875" i="16"/>
  <c r="D876" i="16"/>
  <c r="D877" i="16"/>
  <c r="D878" i="16"/>
  <c r="D879" i="16"/>
  <c r="D880" i="16"/>
  <c r="D881" i="16"/>
  <c r="D882" i="16"/>
  <c r="D883" i="16"/>
  <c r="D884" i="16"/>
  <c r="D885" i="16"/>
  <c r="D886" i="16"/>
  <c r="D887" i="16"/>
  <c r="D888" i="16"/>
  <c r="D889" i="16"/>
  <c r="D890" i="16"/>
  <c r="D891" i="16"/>
  <c r="D892" i="16"/>
  <c r="D893" i="16"/>
  <c r="D894" i="16"/>
  <c r="D895" i="16"/>
  <c r="D896" i="16"/>
  <c r="D897" i="16"/>
  <c r="D898" i="16"/>
  <c r="D899" i="16"/>
  <c r="D900" i="16"/>
  <c r="D901" i="16"/>
  <c r="D902" i="16"/>
  <c r="D903" i="16"/>
  <c r="D904" i="16"/>
  <c r="D905" i="16"/>
  <c r="D906" i="16"/>
  <c r="D907" i="16"/>
  <c r="D908" i="16"/>
  <c r="D909" i="16"/>
  <c r="D910" i="16"/>
  <c r="D911" i="16"/>
  <c r="D912" i="16"/>
  <c r="D913" i="16"/>
  <c r="D914" i="16"/>
  <c r="D915" i="16"/>
  <c r="D916" i="16"/>
  <c r="D917" i="16"/>
  <c r="D918" i="16"/>
  <c r="D919" i="16"/>
  <c r="D920" i="16"/>
  <c r="D921" i="16"/>
  <c r="D922" i="16"/>
  <c r="D923" i="16"/>
  <c r="D924" i="16"/>
  <c r="D925" i="16"/>
  <c r="D926" i="16"/>
  <c r="D927" i="16"/>
  <c r="D928" i="16"/>
  <c r="D929" i="16"/>
  <c r="D930" i="16"/>
  <c r="D931" i="16"/>
  <c r="D932" i="16"/>
  <c r="D933" i="16"/>
  <c r="D934" i="16"/>
  <c r="D935" i="16"/>
  <c r="D936" i="16"/>
  <c r="D937" i="16"/>
  <c r="D938" i="16"/>
  <c r="D939" i="16"/>
  <c r="D940" i="16"/>
  <c r="D941" i="16"/>
  <c r="D942" i="16"/>
  <c r="D943" i="16"/>
  <c r="D944" i="16"/>
  <c r="D945" i="16"/>
  <c r="D946" i="16"/>
  <c r="D947" i="16"/>
  <c r="D948" i="16"/>
  <c r="D949" i="16"/>
  <c r="D950" i="16"/>
  <c r="D951" i="16"/>
  <c r="D952" i="16"/>
  <c r="D953" i="16"/>
  <c r="D954" i="16"/>
  <c r="D955" i="16"/>
  <c r="D956" i="16"/>
  <c r="D957" i="16"/>
  <c r="D958" i="16"/>
  <c r="D959" i="16"/>
  <c r="D960" i="16"/>
  <c r="D961" i="16"/>
  <c r="D962" i="16"/>
  <c r="D963" i="16"/>
  <c r="D964" i="16"/>
  <c r="D965" i="16"/>
  <c r="D966" i="16"/>
  <c r="D967" i="16"/>
  <c r="D968" i="16"/>
  <c r="D969" i="16"/>
  <c r="D970" i="16"/>
  <c r="D971" i="16"/>
  <c r="D972" i="16"/>
  <c r="D973" i="16"/>
  <c r="D974" i="16"/>
  <c r="D975" i="16"/>
  <c r="D976" i="16"/>
  <c r="D977" i="16"/>
  <c r="D978" i="16"/>
  <c r="D979" i="16"/>
  <c r="D980" i="16"/>
  <c r="D981" i="16"/>
  <c r="D982" i="16"/>
  <c r="D983" i="16"/>
  <c r="D984" i="16"/>
  <c r="D985" i="16"/>
  <c r="D986" i="16"/>
  <c r="D987" i="16"/>
  <c r="D988" i="16"/>
  <c r="D989" i="16"/>
  <c r="D990" i="16"/>
  <c r="D991" i="16"/>
  <c r="D992" i="16"/>
  <c r="D993" i="16"/>
  <c r="D994" i="16"/>
  <c r="D995" i="16"/>
  <c r="D996" i="16"/>
  <c r="D997" i="16"/>
  <c r="D998" i="16"/>
  <c r="D999" i="16"/>
  <c r="D1000" i="16"/>
  <c r="D1001" i="16"/>
  <c r="D1002" i="16"/>
  <c r="D1003" i="16"/>
  <c r="D1004" i="16"/>
  <c r="D1005" i="16"/>
  <c r="D1006" i="16"/>
  <c r="D1007" i="16"/>
  <c r="D1008" i="16"/>
  <c r="D1009" i="16"/>
  <c r="D1010" i="16"/>
  <c r="D1011" i="16"/>
  <c r="D1012" i="16"/>
  <c r="D1013" i="16"/>
  <c r="D1014" i="16"/>
  <c r="D1015" i="16"/>
  <c r="D1016" i="16"/>
  <c r="D1017" i="16"/>
  <c r="D1018" i="16"/>
  <c r="D1019" i="16"/>
  <c r="D1020" i="16"/>
  <c r="D1021" i="16"/>
  <c r="D1022" i="16"/>
  <c r="D1023" i="16"/>
  <c r="D1024" i="16"/>
  <c r="D1025" i="16"/>
  <c r="D1026" i="16"/>
  <c r="D1027" i="16"/>
  <c r="D1028" i="16"/>
  <c r="D1029" i="16"/>
  <c r="D1030" i="16"/>
  <c r="D1031" i="16"/>
  <c r="D1032" i="16"/>
  <c r="D1033" i="16"/>
  <c r="D1034" i="16"/>
  <c r="D1035" i="16"/>
  <c r="D1036" i="16"/>
  <c r="D1037" i="16"/>
  <c r="D1038" i="16"/>
  <c r="D1039" i="16"/>
  <c r="D1040" i="16"/>
  <c r="D1041" i="16"/>
  <c r="D1042" i="16"/>
  <c r="D1043" i="16"/>
  <c r="D1044" i="16"/>
  <c r="D1045" i="16"/>
  <c r="D1046" i="16"/>
  <c r="D1047" i="16"/>
  <c r="D1048" i="16"/>
  <c r="D1049" i="16"/>
  <c r="D1050" i="16"/>
  <c r="D1051" i="16"/>
  <c r="D1052" i="16"/>
  <c r="D1053" i="16"/>
  <c r="D1054" i="16"/>
  <c r="D1055" i="16"/>
  <c r="D1056" i="16"/>
  <c r="D1057" i="16"/>
  <c r="D1058" i="16"/>
  <c r="D1059" i="16"/>
  <c r="D1060" i="16"/>
  <c r="D1061" i="16"/>
  <c r="D1062" i="16"/>
  <c r="D1063" i="16"/>
  <c r="D1064" i="16"/>
  <c r="D1065" i="16"/>
  <c r="D1066" i="16"/>
  <c r="D1067" i="16"/>
  <c r="D1068" i="16"/>
  <c r="D1069" i="16"/>
  <c r="D1070" i="16"/>
  <c r="D1071" i="16"/>
  <c r="D1072" i="16"/>
  <c r="D1073" i="16"/>
  <c r="D1074" i="16"/>
  <c r="D1075" i="16"/>
  <c r="D1076" i="16"/>
  <c r="D1077" i="16"/>
  <c r="D1078" i="16"/>
  <c r="D1079" i="16"/>
  <c r="D1080" i="16"/>
  <c r="D1081" i="16"/>
  <c r="D1082" i="16"/>
  <c r="D1083" i="16"/>
  <c r="D1084" i="16"/>
  <c r="D1085" i="16"/>
  <c r="D1086" i="16"/>
  <c r="D1087" i="16"/>
  <c r="D1088" i="16"/>
  <c r="D1089" i="16"/>
  <c r="D1090" i="16"/>
  <c r="D1091" i="16"/>
  <c r="D1092" i="16"/>
  <c r="D1093" i="16"/>
  <c r="D1094" i="16"/>
  <c r="D1095" i="16"/>
  <c r="D1096" i="16"/>
  <c r="D1097" i="16"/>
  <c r="D1098" i="16"/>
  <c r="D1099" i="16"/>
  <c r="D1100" i="16"/>
  <c r="D1101" i="16"/>
  <c r="D1102" i="16"/>
  <c r="D1103" i="16"/>
  <c r="D1104" i="16"/>
  <c r="D1105" i="16"/>
  <c r="D1106" i="16"/>
  <c r="D1107" i="16"/>
  <c r="D1108" i="16"/>
  <c r="D1109" i="16"/>
  <c r="D1110" i="16"/>
  <c r="D1111" i="16"/>
  <c r="D1112" i="16"/>
  <c r="D1113" i="16"/>
  <c r="D1114" i="16"/>
  <c r="D1115" i="16"/>
  <c r="D1116" i="16"/>
  <c r="D1117" i="16"/>
  <c r="D1118" i="16"/>
  <c r="D1119" i="16"/>
  <c r="D1120" i="16"/>
  <c r="D1121" i="16"/>
  <c r="D1122" i="16"/>
  <c r="D1123" i="16"/>
  <c r="D1124" i="16"/>
  <c r="D1125" i="16"/>
  <c r="D1126" i="16"/>
  <c r="D1127" i="16"/>
  <c r="D1128" i="16"/>
  <c r="D1129" i="16"/>
  <c r="D1130" i="16"/>
  <c r="D1131" i="16"/>
  <c r="D1132" i="16"/>
  <c r="D1133" i="16"/>
  <c r="D1134" i="16"/>
  <c r="D1135" i="16"/>
  <c r="D1136" i="16"/>
  <c r="D1137" i="16"/>
  <c r="D1138" i="16"/>
  <c r="D1139" i="16"/>
  <c r="D1140" i="16"/>
  <c r="D1141" i="16"/>
  <c r="D1142" i="16"/>
  <c r="D1143" i="16"/>
  <c r="D1144" i="16"/>
  <c r="D1145" i="16"/>
  <c r="D1146" i="16"/>
  <c r="D1147" i="16"/>
  <c r="D1148" i="16"/>
  <c r="D1149" i="16"/>
  <c r="D1150" i="16"/>
  <c r="D1151" i="16"/>
  <c r="D1152" i="16"/>
  <c r="D1153" i="16"/>
  <c r="D1154" i="16"/>
  <c r="D1155" i="16"/>
  <c r="D1156" i="16"/>
  <c r="D1157" i="16"/>
  <c r="D1158" i="16"/>
  <c r="D1159" i="16"/>
  <c r="D1160" i="16"/>
  <c r="D1161" i="16"/>
  <c r="D1162" i="16"/>
  <c r="D1163" i="16"/>
  <c r="D1164" i="16"/>
  <c r="D1165" i="16"/>
  <c r="D1166" i="16"/>
  <c r="D1167" i="16"/>
  <c r="D1168" i="16"/>
  <c r="D1169" i="16"/>
  <c r="D1170" i="16"/>
  <c r="D1171" i="16"/>
  <c r="D1172" i="16"/>
  <c r="D1173" i="16"/>
  <c r="D1174" i="16"/>
  <c r="D1175" i="16"/>
  <c r="D1176" i="16"/>
  <c r="D1177" i="16"/>
  <c r="D1178" i="16"/>
  <c r="D1179" i="16"/>
  <c r="D1180" i="16"/>
  <c r="D1181" i="16"/>
  <c r="D1182" i="16"/>
  <c r="D1183" i="16"/>
  <c r="D1184" i="16"/>
  <c r="D1185" i="16"/>
  <c r="D1186" i="16"/>
  <c r="D1187" i="16"/>
  <c r="D1188" i="16"/>
  <c r="D1189" i="16"/>
  <c r="D1190" i="16"/>
  <c r="D1191" i="16"/>
  <c r="D1192" i="16"/>
  <c r="D1193" i="16"/>
  <c r="D1194" i="16"/>
  <c r="D1195" i="16"/>
  <c r="D1196" i="16"/>
  <c r="D1197" i="16"/>
  <c r="D1198" i="16"/>
  <c r="D1199" i="16"/>
  <c r="D1200" i="16"/>
  <c r="D1201" i="16"/>
  <c r="D1202" i="16"/>
  <c r="D1203" i="16"/>
  <c r="D1204" i="16"/>
  <c r="D1205" i="16"/>
  <c r="D1206" i="16"/>
  <c r="D1207" i="16"/>
  <c r="D1208" i="16"/>
  <c r="D1209" i="16"/>
  <c r="D1210" i="16"/>
  <c r="D1211" i="16"/>
  <c r="D1212" i="16"/>
  <c r="D1213" i="16"/>
  <c r="D1214" i="16"/>
  <c r="D1215" i="16"/>
  <c r="D1216" i="16"/>
  <c r="D1217" i="16"/>
  <c r="D1218" i="16"/>
  <c r="D1219" i="16"/>
  <c r="D1220" i="16"/>
  <c r="D1221" i="16"/>
  <c r="D1222" i="16"/>
  <c r="D1223" i="16"/>
  <c r="D1224" i="16"/>
  <c r="D1225" i="16"/>
  <c r="D1226" i="16"/>
  <c r="D1227" i="16"/>
  <c r="D1228" i="16"/>
  <c r="D1229" i="16"/>
  <c r="D1230" i="16"/>
  <c r="D1231" i="16"/>
  <c r="D1232" i="16"/>
  <c r="D1233" i="16"/>
  <c r="D1234" i="16"/>
  <c r="D1235" i="16"/>
  <c r="D1236" i="16"/>
  <c r="D1237" i="16"/>
  <c r="D1238" i="16"/>
  <c r="D1239" i="16"/>
  <c r="D1240" i="16"/>
  <c r="D1241" i="16"/>
  <c r="D1242" i="16"/>
  <c r="D1243" i="16"/>
  <c r="D1244" i="16"/>
  <c r="D1245" i="16"/>
  <c r="D1246" i="16"/>
  <c r="D1247" i="16"/>
  <c r="D1248" i="16"/>
  <c r="D1249" i="16"/>
  <c r="D1250" i="16"/>
  <c r="D1251" i="16"/>
  <c r="D1252" i="16"/>
  <c r="D1253" i="16"/>
  <c r="D1254" i="16"/>
  <c r="D1255" i="16"/>
  <c r="D1256" i="16"/>
  <c r="D1257" i="16"/>
  <c r="D1258" i="16"/>
  <c r="D1259" i="16"/>
  <c r="D1260" i="16"/>
  <c r="D1261" i="16"/>
  <c r="D1262" i="16"/>
  <c r="D1263" i="16"/>
  <c r="D1264" i="16"/>
  <c r="D1265" i="16"/>
  <c r="D1266" i="16"/>
  <c r="D1267" i="16"/>
  <c r="D1268" i="16"/>
  <c r="D1269" i="16"/>
  <c r="D1270" i="16"/>
  <c r="D1271" i="16"/>
  <c r="D1272" i="16"/>
  <c r="D1273" i="16"/>
  <c r="D1274" i="16"/>
  <c r="D1275" i="16"/>
  <c r="D1276" i="16"/>
  <c r="D1277" i="16"/>
  <c r="D1278" i="16"/>
  <c r="D1279" i="16"/>
  <c r="D1280" i="16"/>
  <c r="D1281" i="16"/>
  <c r="D1282" i="16"/>
  <c r="D1283" i="16"/>
  <c r="D1284" i="16"/>
  <c r="D1285" i="16"/>
  <c r="D1286" i="16"/>
  <c r="D1287" i="16"/>
  <c r="D1288" i="16"/>
  <c r="D1289" i="16"/>
  <c r="D1290" i="16"/>
  <c r="D1291" i="16"/>
  <c r="D1292" i="16"/>
  <c r="D1293" i="16"/>
  <c r="D1294" i="16"/>
  <c r="D1295" i="16"/>
  <c r="D1296" i="16"/>
  <c r="D1297" i="16"/>
  <c r="D1298" i="16"/>
  <c r="D1299" i="16"/>
  <c r="D1300" i="16"/>
  <c r="D1301" i="16"/>
  <c r="D1302" i="16"/>
  <c r="D1303" i="16"/>
  <c r="D1304" i="16"/>
  <c r="D1305" i="16"/>
  <c r="D1306" i="16"/>
  <c r="D1307" i="16"/>
  <c r="D1308" i="16"/>
  <c r="D1309" i="16"/>
  <c r="D1310" i="16"/>
  <c r="D1311" i="16"/>
  <c r="D1312" i="16"/>
  <c r="D1313" i="16"/>
  <c r="D1314" i="16"/>
  <c r="D1315" i="16"/>
  <c r="D1316" i="16"/>
  <c r="D1317" i="16"/>
  <c r="D1318" i="16"/>
  <c r="D1319" i="16"/>
  <c r="D1320" i="16"/>
  <c r="D1321" i="16"/>
  <c r="D1322" i="16"/>
  <c r="D1323" i="16"/>
  <c r="D1324" i="16"/>
  <c r="D1325" i="16"/>
  <c r="D1326" i="16"/>
  <c r="D1327" i="16"/>
  <c r="D1328" i="16"/>
  <c r="D1329" i="16"/>
  <c r="D1330" i="16"/>
  <c r="D1331" i="16"/>
  <c r="D1332" i="16"/>
  <c r="D1333" i="16"/>
  <c r="D1334" i="16"/>
  <c r="D1335" i="16"/>
  <c r="D1336" i="16"/>
  <c r="D1337" i="16"/>
  <c r="D1338" i="16"/>
  <c r="D1339" i="16"/>
  <c r="D1340" i="16"/>
  <c r="D1341" i="16"/>
  <c r="D1342" i="16"/>
  <c r="D1343" i="16"/>
  <c r="D1344" i="16"/>
  <c r="D1345" i="16"/>
  <c r="D1346" i="16"/>
  <c r="D1347" i="16"/>
  <c r="D1348" i="16"/>
  <c r="D1349" i="16"/>
  <c r="D1350" i="16"/>
  <c r="D1351" i="16"/>
  <c r="D1352" i="16"/>
  <c r="D1353" i="16"/>
  <c r="D1354" i="16"/>
  <c r="D1355" i="16"/>
  <c r="D1356" i="16"/>
  <c r="D1357" i="16"/>
  <c r="D1358" i="16"/>
  <c r="D1359" i="16"/>
  <c r="D1360" i="16"/>
  <c r="D1361" i="16"/>
  <c r="D1362" i="16"/>
  <c r="D1363" i="16"/>
  <c r="D1364" i="16"/>
  <c r="D1365" i="16"/>
  <c r="D1366" i="16"/>
  <c r="D1367" i="16"/>
  <c r="D1368" i="16"/>
  <c r="D1369" i="16"/>
  <c r="D1370" i="16"/>
  <c r="D1371" i="16"/>
  <c r="D1372" i="16"/>
  <c r="D1373" i="16"/>
  <c r="D1374" i="16"/>
  <c r="D1375" i="16"/>
  <c r="D1376" i="16"/>
  <c r="D1377" i="16"/>
  <c r="D1378" i="16"/>
  <c r="D1379" i="16"/>
  <c r="D1380" i="16"/>
  <c r="D1381" i="16"/>
  <c r="D1382" i="16"/>
  <c r="D1383" i="16"/>
  <c r="D1384" i="16"/>
  <c r="D1385" i="16"/>
  <c r="D1386" i="16"/>
  <c r="D1387" i="16"/>
  <c r="D1388" i="16"/>
  <c r="D1389" i="16"/>
  <c r="D1390" i="16"/>
  <c r="D1391" i="16"/>
  <c r="D1392" i="16"/>
  <c r="D1393" i="16"/>
  <c r="D1394" i="16"/>
  <c r="D1395" i="16"/>
  <c r="D1396" i="16"/>
  <c r="D1397" i="16"/>
  <c r="D1398" i="16"/>
  <c r="D1399" i="16"/>
  <c r="D1400" i="16"/>
  <c r="D1401" i="16"/>
  <c r="D1402" i="16"/>
  <c r="D1403" i="16"/>
  <c r="D1404" i="16"/>
  <c r="D1405" i="16"/>
  <c r="D1406" i="16"/>
  <c r="D1407" i="16"/>
  <c r="D1408" i="16"/>
  <c r="D1409" i="16"/>
  <c r="D1410" i="16"/>
  <c r="D1411" i="16"/>
  <c r="D1412" i="16"/>
  <c r="D1413" i="16"/>
  <c r="D1414" i="16"/>
  <c r="D1415" i="16"/>
  <c r="D1416" i="16"/>
  <c r="D1417" i="16"/>
  <c r="D1418" i="16"/>
  <c r="D1419" i="16"/>
  <c r="D1420" i="16"/>
  <c r="D1421" i="16"/>
  <c r="D1422" i="16"/>
  <c r="D1423" i="16"/>
  <c r="D1424" i="16"/>
  <c r="D1425" i="16"/>
  <c r="D1426" i="16"/>
  <c r="D1427" i="16"/>
  <c r="D1428" i="16"/>
  <c r="D1429" i="16"/>
  <c r="D1430" i="16"/>
  <c r="D1431" i="16"/>
  <c r="D1432" i="16"/>
  <c r="D1433" i="16"/>
  <c r="D1434" i="16"/>
  <c r="D1435" i="16"/>
  <c r="D1436" i="16"/>
  <c r="D1437" i="16"/>
  <c r="D1438" i="16"/>
  <c r="D1439" i="16"/>
  <c r="D1440" i="16"/>
  <c r="D1441" i="16"/>
  <c r="D1442" i="16"/>
  <c r="D1443" i="16"/>
  <c r="D1444" i="16"/>
  <c r="D1445" i="16"/>
  <c r="D1446" i="16"/>
  <c r="D1447" i="16"/>
  <c r="D1448" i="16"/>
  <c r="D1449" i="16"/>
  <c r="D1450" i="16"/>
  <c r="D1451" i="16"/>
  <c r="D1452" i="16"/>
  <c r="D1453" i="16"/>
  <c r="D1454" i="16"/>
  <c r="D1455" i="16"/>
  <c r="D1456" i="16"/>
  <c r="D1457" i="16"/>
  <c r="D1458" i="16"/>
  <c r="D1459" i="16"/>
  <c r="D1460" i="16"/>
  <c r="D1461" i="16"/>
  <c r="D1462" i="16"/>
  <c r="D1463" i="16"/>
  <c r="D1464" i="16"/>
  <c r="D1465" i="16"/>
  <c r="D1466" i="16"/>
  <c r="D1467" i="16"/>
  <c r="D1468" i="16"/>
  <c r="D1469" i="16"/>
  <c r="D1470" i="16"/>
  <c r="D1471" i="16"/>
  <c r="D1472" i="16"/>
  <c r="D1473" i="16"/>
  <c r="D1474" i="16"/>
  <c r="D1475" i="16"/>
  <c r="D1476" i="16"/>
  <c r="D1477" i="16"/>
  <c r="D1478" i="16"/>
  <c r="D1479" i="16"/>
  <c r="D1480" i="16"/>
  <c r="D1481" i="16"/>
  <c r="D1482" i="16"/>
  <c r="D1483" i="16"/>
  <c r="D1484" i="16"/>
  <c r="D1485" i="16"/>
  <c r="D1486" i="16"/>
  <c r="D1487" i="16"/>
  <c r="D1488" i="16"/>
  <c r="D1489" i="16"/>
  <c r="D1490" i="16"/>
  <c r="D1491" i="16"/>
  <c r="D1492" i="16"/>
  <c r="D1493" i="16"/>
  <c r="D1494" i="16"/>
  <c r="D1495" i="16"/>
  <c r="D1496" i="16"/>
  <c r="D1497" i="16"/>
  <c r="D1498" i="16"/>
  <c r="D1499" i="16"/>
  <c r="D1500" i="16"/>
  <c r="D1501" i="16"/>
  <c r="D1502" i="16"/>
  <c r="D1503" i="16"/>
  <c r="D1504" i="16"/>
  <c r="D1505" i="16"/>
  <c r="D1506" i="16"/>
  <c r="D1507" i="16"/>
  <c r="D1508" i="16"/>
  <c r="D1509" i="16"/>
  <c r="D1510" i="16"/>
  <c r="D1511" i="16"/>
  <c r="D1512" i="16"/>
  <c r="D1513" i="16"/>
  <c r="D1514" i="16"/>
  <c r="D1515" i="16"/>
  <c r="D1516" i="16"/>
  <c r="D1517" i="16"/>
  <c r="D1518" i="16"/>
  <c r="D1519" i="16"/>
  <c r="D1520" i="16"/>
  <c r="D1521" i="16"/>
  <c r="D1522" i="16"/>
  <c r="D1523" i="16"/>
  <c r="D1524" i="16"/>
  <c r="D1525" i="16"/>
  <c r="D1526" i="16"/>
  <c r="D1527" i="16"/>
  <c r="D1528" i="16"/>
  <c r="D1529" i="16"/>
  <c r="D1530" i="16"/>
  <c r="D1531" i="16"/>
  <c r="D1532" i="16"/>
  <c r="D1533" i="16"/>
  <c r="D1534" i="16"/>
  <c r="D1535" i="16"/>
  <c r="D1536" i="16"/>
  <c r="D1537" i="16"/>
  <c r="D1538" i="16"/>
  <c r="D1539" i="16"/>
  <c r="D1540" i="16"/>
  <c r="D1541" i="16"/>
  <c r="D1542" i="16"/>
  <c r="D1543" i="16"/>
  <c r="D1544" i="16"/>
  <c r="D1545" i="16"/>
  <c r="D1546" i="16"/>
  <c r="D1547" i="16"/>
  <c r="D1548" i="16"/>
  <c r="D1549" i="16"/>
  <c r="D1550" i="16"/>
  <c r="D1551" i="16"/>
  <c r="D1552" i="16"/>
  <c r="D1553" i="16"/>
  <c r="D1554" i="16"/>
  <c r="D1555" i="16"/>
  <c r="D1556" i="16"/>
  <c r="D1557" i="16"/>
  <c r="D1558" i="16"/>
  <c r="D1559" i="16"/>
  <c r="D1560" i="16"/>
  <c r="D1561" i="16"/>
  <c r="D1562" i="16"/>
  <c r="D1563" i="16"/>
  <c r="D1564" i="16"/>
  <c r="D1565" i="16"/>
  <c r="D1566" i="16"/>
  <c r="D1567" i="16"/>
  <c r="D1568" i="16"/>
  <c r="D1569" i="16"/>
  <c r="D1570" i="16"/>
  <c r="D1571" i="16"/>
  <c r="D1572" i="16"/>
  <c r="D1573" i="16"/>
  <c r="D1574" i="16"/>
  <c r="D1575" i="16"/>
  <c r="D1576" i="16"/>
  <c r="D1577" i="16"/>
  <c r="D1578" i="16"/>
  <c r="D1579" i="16"/>
  <c r="D1580" i="16"/>
  <c r="D1581" i="16"/>
  <c r="D1582" i="16"/>
  <c r="D1583" i="16"/>
  <c r="D1584" i="16"/>
  <c r="D1585" i="16"/>
  <c r="D1586" i="16"/>
  <c r="D1587" i="16"/>
  <c r="D1588" i="16"/>
  <c r="D1589" i="16"/>
  <c r="D1590" i="16"/>
  <c r="D1591" i="16"/>
  <c r="D1592" i="16"/>
  <c r="D1593" i="16"/>
  <c r="D1594" i="16"/>
  <c r="D1595" i="16"/>
  <c r="D1596" i="16"/>
  <c r="D1597" i="16"/>
  <c r="D1598" i="16"/>
  <c r="D1599" i="16"/>
  <c r="D1600" i="16"/>
  <c r="D1601" i="16"/>
  <c r="D1602" i="16"/>
  <c r="D1603" i="16"/>
  <c r="D1604" i="16"/>
  <c r="D1605" i="16"/>
  <c r="D1606" i="16"/>
  <c r="D1607" i="16"/>
  <c r="D1608" i="16"/>
  <c r="D1609" i="16"/>
  <c r="D1610" i="16"/>
  <c r="D1611" i="16"/>
  <c r="D1612" i="16"/>
  <c r="D1613" i="16"/>
  <c r="D1614" i="16"/>
  <c r="D1615" i="16"/>
  <c r="D1616" i="16"/>
  <c r="D1617" i="16"/>
  <c r="D1618" i="16"/>
  <c r="D1619" i="16"/>
  <c r="D1620" i="16"/>
  <c r="D1621" i="16"/>
  <c r="D1622" i="16"/>
  <c r="D1623" i="16"/>
  <c r="D1624" i="16"/>
  <c r="D1625" i="16"/>
  <c r="D1626" i="16"/>
  <c r="D1627" i="16"/>
  <c r="D1628" i="16"/>
  <c r="D1629" i="16"/>
  <c r="D1630" i="16"/>
  <c r="D1631" i="16"/>
  <c r="D1632" i="16"/>
  <c r="D1633" i="16"/>
  <c r="D1634" i="16"/>
  <c r="D1635" i="16"/>
  <c r="D1636" i="16"/>
  <c r="D1637" i="16"/>
  <c r="D1638" i="16"/>
  <c r="D1639" i="16"/>
  <c r="D1640" i="16"/>
  <c r="D1641" i="16"/>
  <c r="D1642" i="16"/>
  <c r="D1643" i="16"/>
  <c r="D1644" i="16"/>
  <c r="D1645" i="16"/>
  <c r="D1646" i="16"/>
  <c r="D1647" i="16"/>
  <c r="D1648" i="16"/>
  <c r="D1649" i="16"/>
  <c r="D1650" i="16"/>
  <c r="D1651" i="16"/>
  <c r="D1652" i="16"/>
  <c r="D1653" i="16"/>
  <c r="D1654" i="16"/>
  <c r="D1655" i="16"/>
  <c r="D1656" i="16"/>
  <c r="D1657" i="16"/>
  <c r="D1658" i="16"/>
  <c r="D1659" i="16"/>
  <c r="D1660" i="16"/>
  <c r="D1661" i="16"/>
  <c r="D1662" i="16"/>
  <c r="D1663" i="16"/>
  <c r="D1664" i="16"/>
  <c r="D1665" i="16"/>
  <c r="D1666" i="16"/>
  <c r="D1667" i="16"/>
  <c r="D1668" i="16"/>
  <c r="D1669" i="16"/>
  <c r="D1670" i="16"/>
  <c r="D1671" i="16"/>
  <c r="D1672" i="16"/>
  <c r="D1673" i="16"/>
  <c r="D1674" i="16"/>
  <c r="D1675" i="16"/>
  <c r="D1676" i="16"/>
  <c r="D1677" i="16"/>
  <c r="D1678" i="16"/>
  <c r="D1679" i="16"/>
  <c r="D1680" i="16"/>
  <c r="D1681" i="16"/>
  <c r="D1682" i="16"/>
  <c r="D1683" i="16"/>
  <c r="D1684" i="16"/>
  <c r="D1685" i="16"/>
  <c r="D1686" i="16"/>
  <c r="D1687" i="16"/>
  <c r="D1688" i="16"/>
  <c r="D1689" i="16"/>
  <c r="D1690" i="16"/>
  <c r="D1691" i="16"/>
  <c r="D1692" i="16"/>
  <c r="D1693" i="16"/>
  <c r="D1694" i="16"/>
  <c r="D1695" i="16"/>
  <c r="D1696" i="16"/>
  <c r="D1697" i="16"/>
  <c r="D1698" i="16"/>
  <c r="D1699" i="16"/>
  <c r="D1700" i="16"/>
  <c r="D1701" i="16"/>
  <c r="D1702" i="16"/>
  <c r="D1703" i="16"/>
  <c r="D1704" i="16"/>
  <c r="D1705" i="16"/>
  <c r="D1706" i="16"/>
  <c r="D1707" i="16"/>
  <c r="D1708" i="16"/>
  <c r="D1709" i="16"/>
  <c r="D1710" i="16"/>
  <c r="D1711" i="16"/>
  <c r="D1712" i="16"/>
  <c r="D1713" i="16"/>
  <c r="D1714" i="16"/>
  <c r="D1715" i="16"/>
  <c r="D1716" i="16"/>
  <c r="D1717" i="16"/>
  <c r="D1718" i="16"/>
  <c r="D1719" i="16"/>
  <c r="D1720" i="16"/>
  <c r="D1721" i="16"/>
  <c r="D1722" i="16"/>
  <c r="D1723" i="16"/>
  <c r="D1724" i="16"/>
  <c r="D1725" i="16"/>
  <c r="D1726" i="16"/>
  <c r="D1727" i="16"/>
  <c r="D1728" i="16"/>
  <c r="D1729" i="16"/>
  <c r="D1730" i="16"/>
  <c r="D1731" i="16"/>
  <c r="D1732" i="16"/>
  <c r="D1733" i="16"/>
  <c r="D1734" i="16"/>
  <c r="D1735" i="16"/>
  <c r="D1736" i="16"/>
  <c r="D1737" i="16"/>
  <c r="D1738" i="16"/>
  <c r="D1739" i="16"/>
  <c r="D1740" i="16"/>
  <c r="D1741" i="16"/>
  <c r="D1742" i="16"/>
  <c r="D1743" i="16"/>
  <c r="D1744" i="16"/>
  <c r="D1745" i="16"/>
  <c r="D1746" i="16"/>
  <c r="D1747" i="16"/>
  <c r="D1748" i="16"/>
  <c r="D1749" i="16"/>
  <c r="D1750" i="16"/>
  <c r="D1751" i="16"/>
  <c r="D1752" i="16"/>
  <c r="D1753" i="16"/>
  <c r="D1754" i="16"/>
  <c r="D1755" i="16"/>
  <c r="D1756" i="16"/>
  <c r="D1757" i="16"/>
  <c r="D1758" i="16"/>
  <c r="D1759" i="16"/>
  <c r="D1760" i="16"/>
  <c r="D1761" i="16"/>
  <c r="D1762" i="16"/>
  <c r="D1763" i="16"/>
  <c r="D1764" i="16"/>
  <c r="D1765" i="16"/>
  <c r="D1766" i="16"/>
  <c r="D1767" i="16"/>
  <c r="D1768" i="16"/>
  <c r="D1769" i="16"/>
  <c r="D1770" i="16"/>
  <c r="D1771" i="16"/>
  <c r="D1772" i="16"/>
  <c r="D1773" i="16"/>
  <c r="D1774" i="16"/>
  <c r="D1775" i="16"/>
  <c r="D1776" i="16"/>
  <c r="D1777" i="16"/>
  <c r="D1778" i="16"/>
  <c r="D1779" i="16"/>
  <c r="D1780" i="16"/>
  <c r="D1781" i="16"/>
  <c r="D1782" i="16"/>
  <c r="D1783" i="16"/>
  <c r="D1784" i="16"/>
  <c r="D1785" i="16"/>
  <c r="D1786" i="16"/>
  <c r="D1787" i="16"/>
  <c r="D1788" i="16"/>
  <c r="D1789" i="16"/>
  <c r="D1790" i="16"/>
  <c r="D1791" i="16"/>
  <c r="D1792" i="16"/>
  <c r="D1793" i="16"/>
  <c r="D1794" i="16"/>
  <c r="D1795" i="16"/>
  <c r="D1796" i="16"/>
  <c r="D1797" i="16"/>
  <c r="D1798" i="16"/>
  <c r="D1799" i="16"/>
  <c r="D1800" i="16"/>
  <c r="D1801" i="16"/>
  <c r="D1802" i="16"/>
  <c r="D1803" i="16"/>
  <c r="D1804" i="16"/>
  <c r="D1805" i="16"/>
  <c r="D1806" i="16"/>
  <c r="D1807" i="16"/>
  <c r="D1808" i="16"/>
  <c r="D1809" i="16"/>
  <c r="D1810" i="16"/>
  <c r="D1811" i="16"/>
  <c r="D1812" i="16"/>
  <c r="D1813" i="16"/>
  <c r="D1814" i="16"/>
  <c r="D1815" i="16"/>
  <c r="D1816" i="16"/>
  <c r="D1817" i="16"/>
  <c r="D1818" i="16"/>
  <c r="D1819" i="16"/>
  <c r="D1820" i="16"/>
  <c r="D1821" i="16"/>
  <c r="D1822" i="16"/>
  <c r="D1823" i="16"/>
  <c r="D1824" i="16"/>
  <c r="D1825" i="16"/>
  <c r="D1826" i="16"/>
  <c r="D1827" i="16"/>
  <c r="D1828" i="16"/>
  <c r="D1829" i="16"/>
  <c r="D1830" i="16"/>
  <c r="D1831" i="16"/>
  <c r="D1832" i="16"/>
  <c r="D1833" i="16"/>
  <c r="D1834" i="16"/>
  <c r="D1835" i="16"/>
  <c r="D1836" i="16"/>
  <c r="D1837" i="16"/>
  <c r="D1838" i="16"/>
  <c r="D1839" i="16"/>
  <c r="D1840" i="16"/>
  <c r="D1841" i="16"/>
  <c r="D1842" i="16"/>
  <c r="D1843" i="16"/>
  <c r="D1844" i="16"/>
  <c r="D1845" i="16"/>
  <c r="D1846" i="16"/>
  <c r="D1847" i="16"/>
  <c r="D1848" i="16"/>
  <c r="D1849" i="16"/>
  <c r="D1850" i="16"/>
  <c r="D1851" i="16"/>
  <c r="D1852" i="16"/>
  <c r="D1853" i="16"/>
  <c r="D1854" i="16"/>
  <c r="D1855" i="16"/>
  <c r="D1856" i="16"/>
  <c r="D1857" i="16"/>
  <c r="D1858" i="16"/>
  <c r="D1859" i="16"/>
  <c r="D1860" i="16"/>
  <c r="D1861" i="16"/>
  <c r="D1862" i="16"/>
  <c r="D1863" i="16"/>
  <c r="D1864" i="16"/>
  <c r="D1865" i="16"/>
  <c r="D1866" i="16"/>
  <c r="D1867" i="16"/>
  <c r="D1868" i="16"/>
  <c r="D1869" i="16"/>
  <c r="D1870" i="16"/>
  <c r="D1871" i="16"/>
  <c r="D1872" i="16"/>
  <c r="D1873" i="16"/>
  <c r="D1874" i="16"/>
  <c r="D1875" i="16"/>
  <c r="D1876" i="16"/>
  <c r="D1877" i="16"/>
  <c r="D1878" i="16"/>
  <c r="D1879" i="16"/>
  <c r="D1880" i="16"/>
  <c r="D1881" i="16"/>
  <c r="D1882" i="16"/>
  <c r="D1883" i="16"/>
  <c r="D1884" i="16"/>
  <c r="D1885" i="16"/>
  <c r="D1886" i="16"/>
  <c r="D1887" i="16"/>
  <c r="D1888" i="16"/>
  <c r="D1889" i="16"/>
  <c r="D1890" i="16"/>
  <c r="D1891" i="16"/>
  <c r="D1892" i="16"/>
  <c r="D1893" i="16"/>
  <c r="D1894" i="16"/>
  <c r="D1895" i="16"/>
  <c r="D1896" i="16"/>
  <c r="D1897" i="16"/>
  <c r="D1898" i="16"/>
  <c r="D1899" i="16"/>
  <c r="D1900" i="16"/>
  <c r="D1901" i="16"/>
  <c r="D1902" i="16"/>
  <c r="D1903" i="16"/>
  <c r="D1904" i="16"/>
  <c r="D1905" i="16"/>
  <c r="D1906" i="16"/>
  <c r="D1907" i="16"/>
  <c r="D1908" i="16"/>
  <c r="D1909" i="16"/>
  <c r="D1910" i="16"/>
  <c r="D1911" i="16"/>
  <c r="D1912" i="16"/>
  <c r="D1913" i="16"/>
  <c r="D1914" i="16"/>
  <c r="D1915" i="16"/>
  <c r="D1916" i="16"/>
  <c r="D1917" i="16"/>
  <c r="D1918" i="16"/>
  <c r="D1919" i="16"/>
  <c r="D1920" i="16"/>
  <c r="D1921" i="16"/>
  <c r="D1922" i="16"/>
  <c r="D1923" i="16"/>
  <c r="D1924" i="16"/>
  <c r="D1925" i="16"/>
  <c r="D1926" i="16"/>
  <c r="D1927" i="16"/>
  <c r="D1928" i="16"/>
  <c r="D1929" i="16"/>
  <c r="D1930" i="16"/>
  <c r="D1931" i="16"/>
  <c r="D1932" i="16"/>
  <c r="D1933" i="16"/>
  <c r="D1934" i="16"/>
  <c r="D1935" i="16"/>
  <c r="D1936" i="16"/>
  <c r="D1937" i="16"/>
  <c r="D1938" i="16"/>
  <c r="D1939" i="16"/>
  <c r="D1940" i="16"/>
  <c r="D1941" i="16"/>
  <c r="D1942" i="16"/>
  <c r="D1943" i="16"/>
  <c r="D1944" i="16"/>
  <c r="D1945" i="16"/>
  <c r="D1946" i="16"/>
  <c r="D1947" i="16"/>
  <c r="D1948" i="16"/>
  <c r="D1949" i="16"/>
  <c r="D1950" i="16"/>
  <c r="D1951" i="16"/>
  <c r="D1952" i="16"/>
  <c r="D1953" i="16"/>
  <c r="D1954" i="16"/>
  <c r="D1955" i="16"/>
  <c r="D1956" i="16"/>
  <c r="D1957" i="16"/>
  <c r="D1958" i="16"/>
  <c r="D1959" i="16"/>
  <c r="D1960" i="16"/>
  <c r="D1961" i="16"/>
  <c r="D1962" i="16"/>
  <c r="D1963" i="16"/>
  <c r="D1964" i="16"/>
  <c r="D1965" i="16"/>
  <c r="D1966" i="16"/>
  <c r="D1967" i="16"/>
  <c r="D1968" i="16"/>
  <c r="D1969" i="16"/>
  <c r="D1970" i="16"/>
  <c r="D1971" i="16"/>
  <c r="D1972" i="16"/>
  <c r="D1973" i="16"/>
  <c r="D1974" i="16"/>
  <c r="D1975" i="16"/>
  <c r="D1976" i="16"/>
  <c r="D1977" i="16"/>
  <c r="D1978" i="16"/>
  <c r="D1979" i="16"/>
  <c r="D1980" i="16"/>
  <c r="D1981" i="16"/>
  <c r="D1982" i="16"/>
  <c r="D1983" i="16"/>
  <c r="D1984" i="16"/>
  <c r="D1985" i="16"/>
  <c r="D1986" i="16"/>
  <c r="D1987" i="16"/>
  <c r="D1988" i="16"/>
  <c r="D1989" i="16"/>
  <c r="D1990" i="16"/>
  <c r="D1991" i="16"/>
  <c r="D1992" i="16"/>
  <c r="D1993" i="16"/>
  <c r="D1994" i="16"/>
  <c r="D1995" i="16"/>
  <c r="D1996" i="16"/>
  <c r="D1997" i="16"/>
  <c r="D1998" i="16"/>
  <c r="D1999" i="16"/>
  <c r="D2000" i="16"/>
  <c r="D2001" i="16"/>
  <c r="D2002" i="16"/>
  <c r="D2003" i="16"/>
  <c r="D2004" i="16"/>
  <c r="D2005" i="16"/>
  <c r="D2006" i="16"/>
  <c r="D2007" i="16"/>
  <c r="D2008" i="16"/>
  <c r="D2009" i="16"/>
  <c r="D2010" i="16"/>
  <c r="D2011" i="16"/>
  <c r="D2012" i="16"/>
  <c r="D2013" i="16"/>
  <c r="D2014" i="16"/>
  <c r="D2015" i="16"/>
  <c r="D2016" i="16"/>
  <c r="D2017" i="16"/>
  <c r="D2018" i="16"/>
  <c r="D2019" i="16"/>
  <c r="D2020" i="16"/>
  <c r="D2021" i="16"/>
  <c r="D2022" i="16"/>
  <c r="D2023" i="16"/>
  <c r="D2024" i="16"/>
  <c r="D2025" i="16"/>
  <c r="D2026" i="16"/>
  <c r="D2027" i="16"/>
  <c r="D2028" i="16"/>
  <c r="D2029" i="16"/>
  <c r="D2030" i="16"/>
  <c r="D2031" i="16"/>
  <c r="D2032" i="16"/>
  <c r="D2033" i="16"/>
  <c r="D2034" i="16"/>
  <c r="D2035" i="16"/>
  <c r="D2036" i="16"/>
  <c r="D2037" i="16"/>
  <c r="D2038" i="16"/>
  <c r="D2039" i="16"/>
  <c r="D2040" i="16"/>
  <c r="D2041" i="16"/>
  <c r="D2042" i="16"/>
  <c r="D2043" i="16"/>
  <c r="D2044" i="16"/>
  <c r="D2045" i="16"/>
  <c r="D2046" i="16"/>
  <c r="D2047" i="16"/>
  <c r="D2048" i="16"/>
  <c r="D2049" i="16"/>
  <c r="D2050" i="16"/>
  <c r="D2051" i="16"/>
  <c r="D2052" i="16"/>
  <c r="D2053" i="16"/>
  <c r="D2054" i="16"/>
  <c r="D2055" i="16"/>
  <c r="D2056" i="16"/>
  <c r="D2057" i="16"/>
  <c r="D2058" i="16"/>
  <c r="D2059" i="16"/>
  <c r="D2060" i="16"/>
  <c r="D2061" i="16"/>
  <c r="D2062" i="16"/>
  <c r="D2063" i="16"/>
  <c r="D2064" i="16"/>
  <c r="D2065" i="16"/>
  <c r="D2066" i="16"/>
  <c r="D2067" i="16"/>
  <c r="D2068" i="16"/>
  <c r="D2069" i="16"/>
  <c r="D2070" i="16"/>
  <c r="D2071" i="16"/>
  <c r="D2072" i="16"/>
  <c r="D2073" i="16"/>
  <c r="D2074" i="16"/>
  <c r="D2075" i="16"/>
  <c r="D2076" i="16"/>
  <c r="D2077" i="16"/>
  <c r="D2078" i="16"/>
  <c r="D2079" i="16"/>
  <c r="D2080" i="16"/>
  <c r="D2081" i="16"/>
  <c r="D2082" i="16"/>
  <c r="D2083" i="16"/>
  <c r="D2084" i="16"/>
  <c r="D2085" i="16"/>
  <c r="D2086" i="16"/>
  <c r="D2087" i="16"/>
  <c r="D2088" i="16"/>
  <c r="D2089" i="16"/>
  <c r="D2090" i="16"/>
  <c r="D2091" i="16"/>
  <c r="D2092" i="16"/>
  <c r="D2093" i="16"/>
  <c r="D2094" i="16"/>
  <c r="D2095" i="16"/>
  <c r="D2096" i="16"/>
  <c r="D2097" i="16"/>
  <c r="D2098" i="16"/>
  <c r="D2099" i="16"/>
  <c r="D2100" i="16"/>
  <c r="D2101" i="16"/>
  <c r="D2102" i="16"/>
  <c r="D2103" i="16"/>
  <c r="D2104" i="16"/>
  <c r="D2105" i="16"/>
  <c r="D2106" i="16"/>
  <c r="D2107" i="16"/>
  <c r="D2108" i="16"/>
  <c r="D2109" i="16"/>
  <c r="D2110" i="16"/>
  <c r="D2111" i="16"/>
  <c r="D2112" i="16"/>
  <c r="D2113" i="16"/>
  <c r="D2114" i="16"/>
  <c r="D2115" i="16"/>
  <c r="D2116" i="16"/>
  <c r="D2117" i="16"/>
  <c r="D2118" i="16"/>
  <c r="D2119" i="16"/>
  <c r="D2120" i="16"/>
  <c r="D2121" i="16"/>
  <c r="D2122" i="16"/>
  <c r="D2123" i="16"/>
  <c r="D2124" i="16"/>
  <c r="D2125" i="16"/>
  <c r="D2126" i="16"/>
  <c r="D2127" i="16"/>
  <c r="D2128" i="16"/>
  <c r="D2129" i="16"/>
  <c r="D2130" i="16"/>
  <c r="D2131" i="16"/>
  <c r="D2132" i="16"/>
  <c r="D2133" i="16"/>
  <c r="D2134" i="16"/>
  <c r="D2135" i="16"/>
  <c r="D2136" i="16"/>
  <c r="D2137" i="16"/>
  <c r="D2138" i="16"/>
  <c r="D2139" i="16"/>
  <c r="D2140" i="16"/>
  <c r="D2141" i="16"/>
  <c r="D2142" i="16"/>
  <c r="D2143" i="16"/>
  <c r="D2144" i="16"/>
  <c r="D2145" i="16"/>
  <c r="D2146" i="16"/>
  <c r="D2147" i="16"/>
  <c r="D2148" i="16"/>
  <c r="D2149" i="16"/>
  <c r="D2150" i="16"/>
  <c r="D2151" i="16"/>
  <c r="D2152" i="16"/>
  <c r="D2153" i="16"/>
  <c r="D2154" i="16"/>
  <c r="D2155" i="16"/>
  <c r="D2156" i="16"/>
  <c r="D2157" i="16"/>
  <c r="D2158" i="16"/>
  <c r="D2159" i="16"/>
  <c r="D2160" i="16"/>
  <c r="D2161" i="16"/>
  <c r="D2162" i="16"/>
  <c r="D2163" i="16"/>
  <c r="D2164" i="16"/>
  <c r="D2165" i="16"/>
  <c r="D2166" i="16"/>
  <c r="D2167" i="16"/>
  <c r="D2168" i="16"/>
  <c r="D2169" i="16"/>
  <c r="D2170" i="16"/>
  <c r="D2171" i="16"/>
  <c r="D2172" i="16"/>
  <c r="D2173" i="16"/>
  <c r="D2174" i="16"/>
  <c r="D2175" i="16"/>
  <c r="D2176" i="16"/>
  <c r="D2177" i="16"/>
  <c r="D2178" i="16"/>
  <c r="D2179" i="16"/>
  <c r="D2180" i="16"/>
  <c r="D2181" i="16"/>
  <c r="D2182" i="16"/>
  <c r="D2183" i="16"/>
  <c r="D2184" i="16"/>
  <c r="D2185" i="16"/>
  <c r="D2186" i="16"/>
  <c r="D2187" i="16"/>
  <c r="D2188" i="16"/>
  <c r="D2189" i="16"/>
  <c r="D2190" i="16"/>
  <c r="D2191" i="16"/>
  <c r="D2192" i="16"/>
  <c r="D2193" i="16"/>
  <c r="D2194" i="16"/>
  <c r="D2195" i="16"/>
  <c r="D2196" i="16"/>
  <c r="D2197" i="16"/>
  <c r="D2198" i="16"/>
  <c r="D2199" i="16"/>
  <c r="D2200" i="16"/>
  <c r="D2201" i="16"/>
  <c r="D2202" i="16"/>
  <c r="D2203" i="16"/>
  <c r="D2204" i="16"/>
  <c r="D2205" i="16"/>
  <c r="D2206" i="16"/>
  <c r="D2207" i="16"/>
  <c r="D2208" i="16"/>
  <c r="D2209" i="16"/>
  <c r="D2210" i="16"/>
  <c r="D2211" i="16"/>
  <c r="D2212" i="16"/>
  <c r="D2213" i="16"/>
  <c r="D2214" i="16"/>
  <c r="D2215" i="16"/>
  <c r="D2216" i="16"/>
  <c r="D2217" i="16"/>
  <c r="D2218" i="16"/>
  <c r="D2219" i="16"/>
  <c r="D2220" i="16"/>
  <c r="D2221" i="16"/>
  <c r="D2222" i="16"/>
  <c r="D2223" i="16"/>
  <c r="D2224" i="16"/>
  <c r="D2225" i="16"/>
  <c r="D2226" i="16"/>
  <c r="D2227" i="16"/>
  <c r="D2228" i="16"/>
  <c r="D2229" i="16"/>
  <c r="D2230" i="16"/>
  <c r="D2231" i="16"/>
  <c r="D2232" i="16"/>
  <c r="D2233" i="16"/>
  <c r="D2234" i="16"/>
  <c r="D2235" i="16"/>
  <c r="D2236" i="16"/>
  <c r="D2237" i="16"/>
  <c r="D2238" i="16"/>
  <c r="D2239" i="16"/>
  <c r="D2240" i="16"/>
  <c r="D2241" i="16"/>
  <c r="D2242" i="16"/>
  <c r="D2243" i="16"/>
  <c r="D2244" i="16"/>
  <c r="D2245" i="16"/>
  <c r="D2246" i="16"/>
  <c r="D2247" i="16"/>
  <c r="D2248" i="16"/>
  <c r="D2249" i="16"/>
  <c r="D2250" i="16"/>
  <c r="D2251" i="16"/>
  <c r="D2252" i="16"/>
  <c r="D2253" i="16"/>
  <c r="D2254" i="16"/>
  <c r="D2255" i="16"/>
  <c r="D2256" i="16"/>
  <c r="D2257" i="16"/>
  <c r="D2258" i="16"/>
  <c r="D2259" i="16"/>
  <c r="D2260" i="16"/>
  <c r="D2261" i="16"/>
  <c r="D2262" i="16"/>
  <c r="D2263" i="16"/>
  <c r="D2264" i="16"/>
  <c r="D2265" i="16"/>
  <c r="D2266" i="16"/>
  <c r="D2267" i="16"/>
  <c r="D2268" i="16"/>
  <c r="D2269" i="16"/>
  <c r="D2270" i="16"/>
  <c r="D2271" i="16"/>
  <c r="D2272" i="16"/>
  <c r="D2273" i="16"/>
  <c r="D2274" i="16"/>
  <c r="D2275" i="16"/>
  <c r="D2276" i="16"/>
  <c r="D2277" i="16"/>
  <c r="D2278" i="16"/>
  <c r="D2279" i="16"/>
  <c r="D2280" i="16"/>
  <c r="D2281" i="16"/>
  <c r="D2282" i="16"/>
  <c r="D2283" i="16"/>
  <c r="D2284" i="16"/>
  <c r="D2285" i="16"/>
  <c r="D2286" i="16"/>
  <c r="D2287" i="16"/>
  <c r="D2288" i="16"/>
  <c r="D2289" i="16"/>
  <c r="D2290" i="16"/>
  <c r="D2291" i="16"/>
  <c r="D2292" i="16"/>
  <c r="D2293" i="16"/>
  <c r="D2294" i="16"/>
  <c r="D2295" i="16"/>
  <c r="D2296" i="16"/>
  <c r="D2297" i="16"/>
  <c r="D2298" i="16"/>
  <c r="D2299" i="16"/>
  <c r="D2300" i="16"/>
  <c r="D2301" i="16"/>
  <c r="D2302" i="16"/>
  <c r="D2303" i="16"/>
  <c r="D2304" i="16"/>
  <c r="D2305" i="16"/>
  <c r="D2306" i="16"/>
  <c r="D2307" i="16"/>
  <c r="D2308" i="16"/>
  <c r="D2309" i="16"/>
  <c r="D2310" i="16"/>
  <c r="D2311" i="16"/>
  <c r="D2312" i="16"/>
  <c r="D2313" i="16"/>
  <c r="D2314" i="16"/>
  <c r="D2315" i="16"/>
  <c r="D2316" i="16"/>
  <c r="D2317" i="16"/>
  <c r="D2318" i="16"/>
  <c r="D2319" i="16"/>
  <c r="D2320" i="16"/>
  <c r="D2321" i="16"/>
  <c r="D2322" i="16"/>
  <c r="D2323" i="16"/>
  <c r="D2324" i="16"/>
  <c r="D2325" i="16"/>
  <c r="D2326" i="16"/>
  <c r="D2327" i="16"/>
  <c r="D2328" i="16"/>
  <c r="D2329" i="16"/>
  <c r="D2330" i="16"/>
  <c r="D2331" i="16"/>
  <c r="D2332" i="16"/>
  <c r="D2333" i="16"/>
  <c r="D2334" i="16"/>
  <c r="D2335" i="16"/>
  <c r="D2336" i="16"/>
  <c r="D2337" i="16"/>
  <c r="D2338" i="16"/>
  <c r="D2339" i="16"/>
  <c r="D2340" i="16"/>
  <c r="D2341" i="16"/>
  <c r="D2342" i="16"/>
  <c r="D2343" i="16"/>
  <c r="D2344" i="16"/>
  <c r="D2345" i="16"/>
  <c r="D2346" i="16"/>
  <c r="D2347" i="16"/>
  <c r="D2348" i="16"/>
  <c r="D2349" i="16"/>
  <c r="D2350" i="16"/>
  <c r="D2351" i="16"/>
  <c r="D2352" i="16"/>
  <c r="D2353" i="16"/>
  <c r="D2354" i="16"/>
  <c r="D2355" i="16"/>
  <c r="D2356" i="16"/>
  <c r="D2357" i="16"/>
  <c r="D2358" i="16"/>
  <c r="D2359" i="16"/>
  <c r="D2360" i="16"/>
  <c r="D2361" i="16"/>
  <c r="D2362" i="16"/>
  <c r="D2363" i="16"/>
  <c r="D2364" i="16"/>
  <c r="D2365" i="16"/>
  <c r="D2366" i="16"/>
  <c r="D2367" i="16"/>
  <c r="D2368" i="16"/>
  <c r="D2369" i="16"/>
  <c r="D2370" i="16"/>
  <c r="D2371" i="16"/>
  <c r="D2372" i="16"/>
  <c r="D2373" i="16"/>
  <c r="D2374" i="16"/>
  <c r="D2375" i="16"/>
  <c r="D2376" i="16"/>
  <c r="D2377" i="16"/>
  <c r="D2378" i="16"/>
  <c r="D2379" i="16"/>
  <c r="D2380" i="16"/>
  <c r="D2381" i="16"/>
  <c r="D2382" i="16"/>
  <c r="D2383" i="16"/>
  <c r="D2384" i="16"/>
  <c r="D2385" i="16"/>
  <c r="D2386" i="16"/>
  <c r="D2387" i="16"/>
  <c r="D2388" i="16"/>
  <c r="D2389" i="16"/>
  <c r="D2390" i="16"/>
  <c r="D2391" i="16"/>
  <c r="D2392" i="16"/>
  <c r="D2393" i="16"/>
  <c r="D2394" i="16"/>
  <c r="D2395" i="16"/>
  <c r="D2396" i="16"/>
  <c r="D2397" i="16"/>
  <c r="D2398" i="16"/>
  <c r="D2399" i="16"/>
  <c r="D2400" i="16"/>
  <c r="D2401" i="16"/>
  <c r="D2402" i="16"/>
  <c r="D2403" i="16"/>
  <c r="D2404" i="16"/>
  <c r="D2405" i="16"/>
  <c r="D2406" i="16"/>
  <c r="D2407" i="16"/>
  <c r="D2408" i="16"/>
  <c r="D2409" i="16"/>
  <c r="D2410" i="16"/>
  <c r="D2411" i="16"/>
  <c r="D2412" i="16"/>
  <c r="D2413" i="16"/>
  <c r="D2414" i="16"/>
  <c r="D2415" i="16"/>
  <c r="D2416" i="16"/>
  <c r="D2417" i="16"/>
  <c r="D2418" i="16"/>
  <c r="D2419" i="16"/>
  <c r="D2420" i="16"/>
  <c r="D2421" i="16"/>
  <c r="D2422" i="16"/>
  <c r="D2423" i="16"/>
  <c r="D2424" i="16"/>
  <c r="D2425" i="16"/>
  <c r="D2426" i="16"/>
  <c r="D2427" i="16"/>
  <c r="D2428" i="16"/>
  <c r="D2429" i="16"/>
  <c r="D2430" i="16"/>
  <c r="D2431" i="16"/>
  <c r="D2432" i="16"/>
  <c r="D2433" i="16"/>
  <c r="D2434" i="16"/>
  <c r="D2435" i="16"/>
  <c r="D2436" i="16"/>
  <c r="D2437" i="16"/>
  <c r="D2438" i="16"/>
  <c r="D2439" i="16"/>
  <c r="D2440" i="16"/>
  <c r="D2441" i="16"/>
  <c r="D2442" i="16"/>
  <c r="D2443" i="16"/>
  <c r="D2444" i="16"/>
  <c r="D2445" i="16"/>
  <c r="D2446" i="16"/>
  <c r="D2447" i="16"/>
  <c r="D2448" i="16"/>
  <c r="D2449" i="16"/>
  <c r="D2450" i="16"/>
  <c r="D2451" i="16"/>
  <c r="D2452" i="16"/>
  <c r="D2453" i="16"/>
  <c r="D2454" i="16"/>
  <c r="D2455" i="16"/>
  <c r="D2456" i="16"/>
  <c r="D2457" i="16"/>
  <c r="D2458" i="16"/>
  <c r="D2459" i="16"/>
  <c r="D2460" i="16"/>
  <c r="D2461" i="16"/>
  <c r="D2462" i="16"/>
  <c r="D2463" i="16"/>
  <c r="D2464" i="16"/>
  <c r="D2465" i="16"/>
  <c r="D2466" i="16"/>
  <c r="D2467" i="16"/>
  <c r="D2468" i="16"/>
  <c r="D2469" i="16"/>
  <c r="D2470" i="16"/>
  <c r="D2471" i="16"/>
  <c r="D2472" i="16"/>
  <c r="D2473" i="16"/>
  <c r="D2474" i="16"/>
  <c r="D2475" i="16"/>
  <c r="D2476" i="16"/>
  <c r="D2477" i="16"/>
  <c r="D2478" i="16"/>
  <c r="D2479" i="16"/>
  <c r="D2480" i="16"/>
  <c r="D2481" i="16"/>
  <c r="D2482" i="16"/>
  <c r="D2483" i="16"/>
  <c r="D2484" i="16"/>
  <c r="D2485" i="16"/>
  <c r="D2486" i="16"/>
  <c r="D2487" i="16"/>
  <c r="D2488" i="16"/>
  <c r="D2489" i="16"/>
  <c r="D2490" i="16"/>
  <c r="D2491" i="16"/>
  <c r="D2492" i="16"/>
  <c r="D2493" i="16"/>
  <c r="D2494" i="16"/>
  <c r="D2495" i="16"/>
  <c r="D2496" i="16"/>
  <c r="D2497" i="16"/>
  <c r="D2498" i="16"/>
  <c r="D2499" i="16"/>
  <c r="D2500" i="16"/>
  <c r="D2501" i="16"/>
  <c r="D2502" i="16"/>
  <c r="D2503" i="16"/>
  <c r="D2504" i="16"/>
  <c r="D2505" i="16"/>
  <c r="D2506" i="16"/>
  <c r="D2507" i="16"/>
  <c r="D2508" i="16"/>
  <c r="D2509" i="16"/>
  <c r="D2510" i="16"/>
  <c r="D2511" i="16"/>
  <c r="D2512" i="16"/>
  <c r="D2513" i="16"/>
  <c r="D2514" i="16"/>
  <c r="D2515" i="16"/>
  <c r="D2516" i="16"/>
  <c r="D2517" i="16"/>
  <c r="D2518" i="16"/>
  <c r="D2519" i="16"/>
  <c r="D2520" i="16"/>
  <c r="D2521" i="16"/>
  <c r="D2522" i="16"/>
  <c r="D2523" i="16"/>
  <c r="D2524" i="16"/>
  <c r="D2525" i="16"/>
  <c r="D2526" i="16"/>
  <c r="D2527" i="16"/>
  <c r="D2528" i="16"/>
  <c r="D2529" i="16"/>
  <c r="D2530" i="16"/>
  <c r="D2531" i="16"/>
  <c r="D2532" i="16"/>
  <c r="D2533" i="16"/>
  <c r="D2534" i="16"/>
  <c r="D2535" i="16"/>
  <c r="D2536" i="16"/>
  <c r="D2537" i="16"/>
  <c r="D2538" i="16"/>
  <c r="D2539" i="16"/>
  <c r="D2540" i="16"/>
  <c r="D2541" i="16"/>
  <c r="D2542" i="16"/>
  <c r="D2543" i="16"/>
  <c r="D2544" i="16"/>
  <c r="D2545" i="16"/>
  <c r="D2546" i="16"/>
  <c r="D2547" i="16"/>
  <c r="D2548" i="16"/>
  <c r="D2549" i="16"/>
  <c r="D2550" i="16"/>
  <c r="D2551" i="16"/>
  <c r="D2552" i="16"/>
  <c r="D2553" i="16"/>
  <c r="D2554" i="16"/>
  <c r="D2555" i="16"/>
  <c r="D2556" i="16"/>
  <c r="D2557" i="16"/>
  <c r="D2558" i="16"/>
  <c r="D2559" i="16"/>
  <c r="D2560" i="16"/>
  <c r="D2561" i="16"/>
  <c r="D2562" i="16"/>
  <c r="D2563" i="16"/>
  <c r="D2564" i="16"/>
  <c r="D2565" i="16"/>
  <c r="D2566" i="16"/>
  <c r="D2567" i="16"/>
  <c r="D2568" i="16"/>
  <c r="D2569" i="16"/>
  <c r="D2570" i="16"/>
  <c r="D2571" i="16"/>
  <c r="D2572" i="16"/>
  <c r="D2573" i="16"/>
  <c r="D2574" i="16"/>
  <c r="D2575" i="16"/>
  <c r="D2576" i="16"/>
  <c r="D2577" i="16"/>
  <c r="D2578" i="16"/>
  <c r="D2579" i="16"/>
  <c r="D2580" i="16"/>
  <c r="D2581" i="16"/>
  <c r="D2582" i="16"/>
  <c r="D2583" i="16"/>
  <c r="D2584" i="16"/>
  <c r="D2585" i="16"/>
  <c r="D2586" i="16"/>
  <c r="D2587" i="16"/>
  <c r="D2588" i="16"/>
  <c r="D2589" i="16"/>
  <c r="D2590" i="16"/>
  <c r="D2591" i="16"/>
  <c r="D2592" i="16"/>
  <c r="D2593" i="16"/>
  <c r="D2594" i="16"/>
  <c r="D2595" i="16"/>
  <c r="D2596" i="16"/>
  <c r="D2597" i="16"/>
  <c r="D2598" i="16"/>
  <c r="D2599" i="16"/>
  <c r="D2600" i="16"/>
  <c r="D2601" i="16"/>
  <c r="D2602" i="16"/>
  <c r="D2603" i="16"/>
  <c r="D2604" i="16"/>
  <c r="D2605" i="16"/>
  <c r="D2606" i="16"/>
  <c r="D2607" i="16"/>
  <c r="D2608" i="16"/>
  <c r="D2609" i="16"/>
  <c r="D2610" i="16"/>
  <c r="D2611" i="16"/>
  <c r="D2612" i="16"/>
  <c r="D2613" i="16"/>
  <c r="D2614" i="16"/>
  <c r="D2615" i="16"/>
  <c r="D2616" i="16"/>
  <c r="D2617" i="16"/>
  <c r="D2618" i="16"/>
  <c r="D2619" i="16"/>
  <c r="D2620" i="16"/>
  <c r="D2621" i="16"/>
  <c r="D2622" i="16"/>
  <c r="D2623" i="16"/>
  <c r="D2624" i="16"/>
  <c r="D2625" i="16"/>
  <c r="D2626" i="16"/>
  <c r="D2627" i="16"/>
  <c r="D2628" i="16"/>
  <c r="D2629" i="16"/>
  <c r="D2630" i="16"/>
  <c r="D2631" i="16"/>
  <c r="D2632" i="16"/>
  <c r="D2633" i="16"/>
  <c r="D2634" i="16"/>
  <c r="D2635" i="16"/>
  <c r="D2636" i="16"/>
  <c r="D2637" i="16"/>
  <c r="D2638" i="16"/>
  <c r="D2639" i="16"/>
  <c r="D2640" i="16"/>
  <c r="D2641" i="16"/>
  <c r="D2642" i="16"/>
  <c r="D2643" i="16"/>
  <c r="D2644" i="16"/>
  <c r="D2645" i="16"/>
  <c r="D2646" i="16"/>
  <c r="D2647" i="16"/>
  <c r="D2648" i="16"/>
  <c r="D2649" i="16"/>
  <c r="D2650" i="16"/>
  <c r="D2651" i="16"/>
  <c r="D2652" i="16"/>
  <c r="D2653" i="16"/>
  <c r="D2654" i="16"/>
  <c r="D2655" i="16"/>
  <c r="D2656" i="16"/>
  <c r="D2657" i="16"/>
  <c r="D2658" i="16"/>
  <c r="D2659" i="16"/>
  <c r="D2660" i="16"/>
  <c r="D2661" i="16"/>
  <c r="D2662" i="16"/>
  <c r="D2663" i="16"/>
  <c r="D2664" i="16"/>
  <c r="D2665" i="16"/>
  <c r="D2666" i="16"/>
  <c r="D2667" i="16"/>
  <c r="D2668" i="16"/>
  <c r="D2669" i="16"/>
  <c r="D2670" i="16"/>
  <c r="D2671" i="16"/>
  <c r="D2672" i="16"/>
  <c r="D2673" i="16"/>
  <c r="D2674" i="16"/>
  <c r="D2675" i="16"/>
  <c r="D2676" i="16"/>
  <c r="D2677" i="16"/>
  <c r="D2678" i="16"/>
  <c r="D2679" i="16"/>
  <c r="D2680" i="16"/>
  <c r="D2681" i="16"/>
  <c r="D2682" i="16"/>
  <c r="D2683" i="16"/>
  <c r="D2684" i="16"/>
  <c r="D2685" i="16"/>
  <c r="D2686" i="16"/>
  <c r="D2687" i="16"/>
  <c r="D2688" i="16"/>
  <c r="D2689" i="16"/>
  <c r="D2690" i="16"/>
  <c r="D2691" i="16"/>
  <c r="D2692" i="16"/>
  <c r="D2693" i="16"/>
  <c r="D2694" i="16"/>
  <c r="D2695" i="16"/>
  <c r="D2696" i="16"/>
  <c r="D2697" i="16"/>
  <c r="D2698" i="16"/>
  <c r="D2699" i="16"/>
  <c r="D2700" i="16"/>
  <c r="D2701" i="16"/>
  <c r="D2702" i="16"/>
  <c r="D2703" i="16"/>
  <c r="D2704" i="16"/>
  <c r="D2705" i="16"/>
  <c r="D2706" i="16"/>
  <c r="D2707" i="16"/>
  <c r="D2708" i="16"/>
  <c r="D2709" i="16"/>
  <c r="D2710" i="16"/>
  <c r="D2711" i="16"/>
  <c r="D2712" i="16"/>
  <c r="D2713" i="16"/>
  <c r="D2714" i="16"/>
  <c r="D2715" i="16"/>
  <c r="D2716" i="16"/>
  <c r="D2717" i="16"/>
  <c r="D2718" i="16"/>
  <c r="D2719" i="16"/>
  <c r="D2720" i="16"/>
  <c r="D2721" i="16"/>
  <c r="D2722" i="16"/>
  <c r="D2723" i="16"/>
  <c r="D2724" i="16"/>
  <c r="D2725" i="16"/>
  <c r="D2726" i="16"/>
  <c r="D2727" i="16"/>
  <c r="D2728" i="16"/>
  <c r="D2729" i="16"/>
  <c r="D2730" i="16"/>
  <c r="D2731" i="16"/>
  <c r="D2732" i="16"/>
  <c r="D2733" i="16"/>
  <c r="D2734" i="16"/>
  <c r="D2735" i="16"/>
  <c r="D2736" i="16"/>
  <c r="D2737" i="16"/>
  <c r="D2738" i="16"/>
  <c r="D2739" i="16"/>
  <c r="D2740" i="16"/>
  <c r="D2741" i="16"/>
  <c r="D2742" i="16"/>
  <c r="D2743" i="16"/>
  <c r="D2744" i="16"/>
  <c r="D2745" i="16"/>
  <c r="D2746" i="16"/>
  <c r="D2747" i="16"/>
  <c r="D2748" i="16"/>
  <c r="D2749" i="16"/>
  <c r="D2750" i="16"/>
  <c r="D2751" i="16"/>
  <c r="D2752" i="16"/>
  <c r="D2753" i="16"/>
  <c r="D2754" i="16"/>
  <c r="D2755" i="16"/>
  <c r="D2756" i="16"/>
  <c r="D2757" i="16"/>
  <c r="D2758" i="16"/>
  <c r="D2759" i="16"/>
  <c r="D2760" i="16"/>
  <c r="D2761" i="16"/>
  <c r="D2762" i="16"/>
  <c r="D2763" i="16"/>
  <c r="D2764" i="16"/>
  <c r="D2765" i="16"/>
  <c r="D2766" i="16"/>
  <c r="D2767" i="16"/>
  <c r="D2768" i="16"/>
  <c r="D2769" i="16"/>
  <c r="D2770" i="16"/>
  <c r="D2771" i="16"/>
  <c r="D2772" i="16"/>
  <c r="D2773" i="16"/>
  <c r="D2774" i="16"/>
  <c r="D2775" i="16"/>
  <c r="D2776" i="16"/>
  <c r="D2777" i="16"/>
  <c r="D2778" i="16"/>
  <c r="D2779" i="16"/>
  <c r="D2780" i="16"/>
  <c r="D2781" i="16"/>
  <c r="D2782" i="16"/>
  <c r="D2783" i="16"/>
  <c r="D2784" i="16"/>
  <c r="D2785" i="16"/>
  <c r="D2786" i="16"/>
  <c r="D2787" i="16"/>
  <c r="D2788" i="16"/>
  <c r="D2789" i="16"/>
  <c r="D2790" i="16"/>
  <c r="D2791" i="16"/>
  <c r="D2792" i="16"/>
  <c r="D2793" i="16"/>
  <c r="D2794" i="16"/>
  <c r="D2795" i="16"/>
  <c r="D2796" i="16"/>
  <c r="D2797" i="16"/>
  <c r="D2798" i="16"/>
  <c r="D2799" i="16"/>
  <c r="D2800" i="16"/>
  <c r="D2801" i="16"/>
  <c r="D2802" i="16"/>
  <c r="D2803" i="16"/>
  <c r="D2804" i="16"/>
  <c r="D2805" i="16"/>
  <c r="D2806" i="16"/>
  <c r="D2807" i="16"/>
  <c r="D2808" i="16"/>
  <c r="D2809" i="16"/>
  <c r="D2810" i="16"/>
  <c r="D2811" i="16"/>
  <c r="D2812" i="16"/>
  <c r="D2813" i="16"/>
  <c r="D2814" i="16"/>
  <c r="D2815" i="16"/>
  <c r="D2816" i="16"/>
  <c r="D2817" i="16"/>
  <c r="D2818" i="16"/>
  <c r="D2819" i="16"/>
  <c r="D2820" i="16"/>
  <c r="D2821" i="16"/>
  <c r="D2822" i="16"/>
  <c r="D2823" i="16"/>
  <c r="D2824" i="16"/>
  <c r="D2825" i="16"/>
  <c r="D2826" i="16"/>
  <c r="D2827" i="16"/>
  <c r="D2828" i="16"/>
  <c r="D2829" i="16"/>
  <c r="D2830" i="16"/>
  <c r="D2831" i="16"/>
  <c r="D2832" i="16"/>
  <c r="D2833" i="16"/>
  <c r="D2834" i="16"/>
  <c r="D2835" i="16"/>
  <c r="D2836" i="16"/>
  <c r="D2837" i="16"/>
  <c r="D2838" i="16"/>
  <c r="D2839" i="16"/>
  <c r="D2840" i="16"/>
  <c r="D2841" i="16"/>
  <c r="D2842" i="16"/>
  <c r="D2843" i="16"/>
  <c r="D2844" i="16"/>
  <c r="D2845" i="16"/>
  <c r="D2846" i="16"/>
  <c r="D2847" i="16"/>
  <c r="D2848" i="16"/>
  <c r="D2849" i="16"/>
  <c r="D2850" i="16"/>
  <c r="D2851" i="16"/>
  <c r="D2852" i="16"/>
  <c r="D2853" i="16"/>
  <c r="D2854" i="16"/>
  <c r="D2855" i="16"/>
  <c r="D2856" i="16"/>
  <c r="D2857" i="16"/>
  <c r="D2858" i="16"/>
  <c r="D2859" i="16"/>
  <c r="D2860" i="16"/>
  <c r="D2861" i="16"/>
  <c r="D2862" i="16"/>
  <c r="D2863" i="16"/>
  <c r="D2864" i="16"/>
  <c r="D2865" i="16"/>
  <c r="D2866" i="16"/>
  <c r="D2867" i="16"/>
  <c r="D2868" i="16"/>
  <c r="D2869" i="16"/>
  <c r="D2870" i="16"/>
  <c r="D2871" i="16"/>
  <c r="D2872" i="16"/>
  <c r="D2873" i="16"/>
  <c r="D2874" i="16"/>
  <c r="D2875" i="16"/>
  <c r="D2876" i="16"/>
  <c r="D2877" i="16"/>
  <c r="D2878" i="16"/>
  <c r="D2879" i="16"/>
  <c r="D2880" i="16"/>
  <c r="D2881" i="16"/>
  <c r="D2882" i="16"/>
  <c r="D2883" i="16"/>
  <c r="D2884" i="16"/>
  <c r="D2885" i="16"/>
  <c r="D2886" i="16"/>
  <c r="D2887" i="16"/>
  <c r="D2888" i="16"/>
  <c r="D2889" i="16"/>
  <c r="D2890" i="16"/>
  <c r="D2891" i="16"/>
  <c r="D2892" i="16"/>
  <c r="D2893" i="16"/>
  <c r="D2894" i="16"/>
  <c r="D2895" i="16"/>
  <c r="D2896" i="16"/>
  <c r="D2897" i="16"/>
  <c r="D2898" i="16"/>
  <c r="D2899" i="16"/>
  <c r="D2900" i="16"/>
  <c r="D2901" i="16"/>
  <c r="D2902" i="16"/>
  <c r="D2903" i="16"/>
  <c r="D2904" i="16"/>
  <c r="D2905" i="16"/>
  <c r="D2906" i="16"/>
  <c r="D2907" i="16"/>
  <c r="D2908" i="16"/>
  <c r="D2909" i="16"/>
  <c r="D2910" i="16"/>
  <c r="D2911" i="16"/>
  <c r="D2912" i="16"/>
  <c r="D2913" i="16"/>
  <c r="D2914" i="16"/>
  <c r="D2915" i="16"/>
  <c r="D2916" i="16"/>
  <c r="D2917" i="16"/>
  <c r="D2918" i="16"/>
  <c r="D2919" i="16"/>
  <c r="D2920" i="16"/>
  <c r="D2921" i="16"/>
  <c r="D2922" i="16"/>
  <c r="D2923" i="16"/>
  <c r="D2924" i="16"/>
  <c r="D2925" i="16"/>
  <c r="D2926" i="16"/>
  <c r="D2927" i="16"/>
  <c r="D2928" i="16"/>
  <c r="D2929" i="16"/>
  <c r="D2930" i="16"/>
  <c r="D2931" i="16"/>
  <c r="D2932" i="16"/>
  <c r="D2933" i="16"/>
  <c r="D2934" i="16"/>
  <c r="D2935" i="16"/>
  <c r="D2936" i="16"/>
  <c r="D2937" i="16"/>
  <c r="D2938" i="16"/>
  <c r="D2939" i="16"/>
  <c r="D2940" i="16"/>
  <c r="D2941" i="16"/>
  <c r="D2942" i="16"/>
  <c r="D2943" i="16"/>
  <c r="D2944" i="16"/>
  <c r="D2945" i="16"/>
  <c r="D2946" i="16"/>
  <c r="D2947" i="16"/>
  <c r="D2948" i="16"/>
  <c r="D2949" i="16"/>
  <c r="D2950" i="16"/>
  <c r="D2951" i="16"/>
  <c r="D2952" i="16"/>
  <c r="D2953" i="16"/>
  <c r="D2954" i="16"/>
  <c r="D2955" i="16"/>
  <c r="D2956" i="16"/>
  <c r="D2957" i="16"/>
  <c r="D2958" i="16"/>
  <c r="D2959" i="16"/>
  <c r="D2960" i="16"/>
  <c r="D2961" i="16"/>
  <c r="D2962" i="16"/>
  <c r="D2963" i="16"/>
  <c r="D2964" i="16"/>
  <c r="D2965" i="16"/>
  <c r="D2966" i="16"/>
  <c r="D2967" i="16"/>
  <c r="D2968" i="16"/>
  <c r="D2969" i="16"/>
  <c r="D2970" i="16"/>
  <c r="D2971" i="16"/>
  <c r="D2972" i="16"/>
  <c r="D2973" i="16"/>
  <c r="D2974" i="16"/>
  <c r="D2975" i="16"/>
  <c r="D2976" i="16"/>
  <c r="D2977" i="16"/>
  <c r="D2978" i="16"/>
  <c r="D2979" i="16"/>
  <c r="D2980" i="16"/>
  <c r="D2981" i="16"/>
  <c r="D2982" i="16"/>
  <c r="D2983" i="16"/>
  <c r="D2984" i="16"/>
  <c r="D2985" i="16"/>
  <c r="D2986" i="16"/>
  <c r="D2987" i="16"/>
  <c r="D2988" i="16"/>
  <c r="D2989" i="16"/>
  <c r="D2990" i="16"/>
  <c r="D2991" i="16"/>
  <c r="D2992" i="16"/>
  <c r="D2993" i="16"/>
  <c r="D2994" i="16"/>
  <c r="D2995" i="16"/>
  <c r="D2996" i="16"/>
  <c r="D2997" i="16"/>
  <c r="D2998" i="16"/>
  <c r="D2999" i="16"/>
  <c r="D3000" i="16"/>
  <c r="D3001" i="16"/>
  <c r="D3002" i="16"/>
  <c r="D3003" i="16"/>
  <c r="D3004" i="16"/>
  <c r="D3005" i="16"/>
  <c r="D3006" i="16"/>
  <c r="D3007" i="16"/>
  <c r="D3008" i="16"/>
  <c r="D3009" i="16"/>
  <c r="D3010" i="16"/>
  <c r="D3011" i="16"/>
  <c r="D3012" i="16"/>
  <c r="D3013" i="16"/>
  <c r="D3014" i="16"/>
  <c r="D3015" i="16"/>
  <c r="D3016" i="16"/>
  <c r="D3017" i="16"/>
  <c r="D3018" i="16"/>
  <c r="D3019" i="16"/>
  <c r="D3020" i="16"/>
  <c r="D3021" i="16"/>
  <c r="D3022" i="16"/>
  <c r="D3023" i="16"/>
  <c r="D3024" i="16"/>
  <c r="D3025" i="16"/>
  <c r="D3026" i="16"/>
  <c r="D3027" i="16"/>
  <c r="D3028" i="16"/>
  <c r="D3029" i="16"/>
  <c r="D3030" i="16"/>
  <c r="D3031" i="16"/>
  <c r="D3032" i="16"/>
  <c r="D3033" i="16"/>
  <c r="D3034" i="16"/>
  <c r="D3035" i="16"/>
  <c r="D3036" i="16"/>
  <c r="D3037" i="16"/>
  <c r="D3038" i="16"/>
  <c r="D3039" i="16"/>
  <c r="D3040" i="16"/>
  <c r="D3041" i="16"/>
  <c r="D3042" i="16"/>
  <c r="D3043" i="16"/>
  <c r="D3044" i="16"/>
  <c r="D3045" i="16"/>
  <c r="D3046" i="16"/>
  <c r="D3047" i="16"/>
  <c r="D3048" i="16"/>
  <c r="D3049" i="16"/>
  <c r="D3050" i="16"/>
  <c r="D3051" i="16"/>
  <c r="D3052" i="16"/>
  <c r="D3053" i="16"/>
  <c r="D3054" i="16"/>
  <c r="D3055" i="16"/>
  <c r="D3056" i="16"/>
  <c r="D3057" i="16"/>
  <c r="D3058" i="16"/>
  <c r="D3059" i="16"/>
  <c r="D3060" i="16"/>
  <c r="D3061" i="16"/>
  <c r="D3062" i="16"/>
  <c r="D3063" i="16"/>
  <c r="D3064" i="16"/>
  <c r="D3065" i="16"/>
  <c r="D3066" i="16"/>
  <c r="D3067" i="16"/>
  <c r="D3068" i="16"/>
  <c r="D3069" i="16"/>
  <c r="D3070" i="16"/>
  <c r="D3071" i="16"/>
  <c r="D3072" i="16"/>
  <c r="D3073" i="16"/>
  <c r="D3074" i="16"/>
  <c r="D3075" i="16"/>
  <c r="D3076" i="16"/>
  <c r="D3077" i="16"/>
  <c r="D3078" i="16"/>
  <c r="D3079" i="16"/>
  <c r="D3080" i="16"/>
  <c r="D3081" i="16"/>
  <c r="D3082" i="16"/>
  <c r="D3083" i="16"/>
  <c r="D3084" i="16"/>
  <c r="D3085" i="16"/>
  <c r="D3086" i="16"/>
  <c r="D3087" i="16"/>
  <c r="D3088" i="16"/>
  <c r="D3089" i="16"/>
  <c r="D3090" i="16"/>
  <c r="D3091" i="16"/>
  <c r="D3092" i="16"/>
  <c r="D3093" i="16"/>
  <c r="D3094" i="16"/>
  <c r="D3095" i="16"/>
  <c r="D3096" i="16"/>
  <c r="D3097" i="16"/>
  <c r="D3098" i="16"/>
  <c r="D3099" i="16"/>
  <c r="D3100" i="16"/>
  <c r="D3101" i="16"/>
  <c r="D3102" i="16"/>
  <c r="D3103" i="16"/>
  <c r="D3104" i="16"/>
  <c r="D3105" i="16"/>
  <c r="D3106" i="16"/>
  <c r="D3107" i="16"/>
  <c r="D3108" i="16"/>
  <c r="D3109" i="16"/>
  <c r="D3110" i="16"/>
  <c r="D3111" i="16"/>
  <c r="D3112" i="16"/>
  <c r="D3113" i="16"/>
  <c r="D3114" i="16"/>
  <c r="D3115" i="16"/>
  <c r="D3116" i="16"/>
  <c r="D3117" i="16"/>
  <c r="D3118" i="16"/>
  <c r="D3119" i="16"/>
  <c r="D3120" i="16"/>
  <c r="D3121" i="16"/>
  <c r="D3122" i="16"/>
  <c r="D3123" i="16"/>
  <c r="D3124" i="16"/>
  <c r="D3125" i="16"/>
  <c r="D3126" i="16"/>
  <c r="D3127" i="16"/>
  <c r="D3128" i="16"/>
  <c r="D3129" i="16"/>
  <c r="D3130" i="16"/>
  <c r="D3131" i="16"/>
  <c r="D3132" i="16"/>
  <c r="D3133" i="16"/>
  <c r="D3134" i="16"/>
  <c r="D3135" i="16"/>
  <c r="D3136" i="16"/>
  <c r="D3137" i="16"/>
  <c r="D3138" i="16"/>
  <c r="D3139" i="16"/>
  <c r="D3140" i="16"/>
  <c r="D3141" i="16"/>
  <c r="D3142" i="16"/>
  <c r="D3143" i="16"/>
  <c r="D3144" i="16"/>
  <c r="D3145" i="16"/>
  <c r="D3146" i="16"/>
  <c r="D3147" i="16"/>
  <c r="D3148" i="16"/>
  <c r="D3149" i="16"/>
  <c r="D3150" i="16"/>
  <c r="D3151" i="16"/>
  <c r="D3152" i="16"/>
  <c r="D3153" i="16"/>
  <c r="D3154" i="16"/>
  <c r="D3155" i="16"/>
  <c r="D3156" i="16"/>
  <c r="D3157" i="16"/>
  <c r="D3158" i="16"/>
  <c r="D3159" i="16"/>
  <c r="D3160" i="16"/>
  <c r="D3161" i="16"/>
  <c r="D3162" i="16"/>
  <c r="D3163" i="16"/>
  <c r="D3164" i="16"/>
  <c r="D3165" i="16"/>
  <c r="D3166" i="16"/>
  <c r="D3167" i="16"/>
  <c r="D3168" i="16"/>
  <c r="D3169" i="16"/>
  <c r="D3170" i="16"/>
  <c r="D3171" i="16"/>
  <c r="D3172" i="16"/>
  <c r="D3173" i="16"/>
  <c r="D3174" i="16"/>
  <c r="D3175" i="16"/>
  <c r="D3176" i="16"/>
  <c r="D3177" i="16"/>
  <c r="D3178" i="16"/>
  <c r="D3179" i="16"/>
  <c r="D3180" i="16"/>
  <c r="D3181" i="16"/>
  <c r="D3182" i="16"/>
  <c r="D3183" i="16"/>
  <c r="D3184" i="16"/>
  <c r="D3185" i="16"/>
  <c r="D3186" i="16"/>
  <c r="D3187" i="16"/>
  <c r="D3188" i="16"/>
  <c r="D3189" i="16"/>
  <c r="D3190" i="16"/>
  <c r="D3191" i="16"/>
  <c r="D3192" i="16"/>
  <c r="D3193" i="16"/>
  <c r="D3194" i="16"/>
  <c r="D3195" i="16"/>
  <c r="D3196" i="16"/>
  <c r="D3197" i="16"/>
  <c r="D3198" i="16"/>
  <c r="D3199" i="16"/>
  <c r="D3200" i="16"/>
  <c r="D3201" i="16"/>
  <c r="D3202" i="16"/>
  <c r="D3203" i="16"/>
  <c r="D3204" i="16"/>
  <c r="D3205" i="16"/>
  <c r="D3206" i="16"/>
  <c r="D3207" i="16"/>
  <c r="D3208" i="16"/>
  <c r="D3209" i="16"/>
  <c r="D3210" i="16"/>
  <c r="D3211" i="16"/>
  <c r="D3212" i="16"/>
  <c r="D3213" i="16"/>
  <c r="D3214" i="16"/>
  <c r="D3215" i="16"/>
  <c r="D3216" i="16"/>
  <c r="D3217" i="16"/>
  <c r="D3218" i="16"/>
  <c r="D3219" i="16"/>
  <c r="D3220" i="16"/>
  <c r="D3221" i="16"/>
  <c r="D3222" i="16"/>
  <c r="D3223" i="16"/>
  <c r="D3224" i="16"/>
  <c r="D3225" i="16"/>
  <c r="D3226" i="16"/>
  <c r="D3227" i="16"/>
  <c r="D3228" i="16"/>
  <c r="D3229" i="16"/>
  <c r="D3230" i="16"/>
  <c r="D3231" i="16"/>
  <c r="D3232" i="16"/>
  <c r="D3233" i="16"/>
  <c r="D3234" i="16"/>
  <c r="D3235" i="16"/>
  <c r="D3236" i="16"/>
  <c r="D3237" i="16"/>
  <c r="D3238" i="16"/>
  <c r="D3239" i="16"/>
  <c r="D3240" i="16"/>
  <c r="D3241" i="16"/>
  <c r="D3242" i="16"/>
  <c r="D3243" i="16"/>
  <c r="D3244" i="16"/>
  <c r="D3245" i="16"/>
  <c r="D3246" i="16"/>
  <c r="D3247" i="16"/>
  <c r="D3248" i="16"/>
  <c r="D3249" i="16"/>
  <c r="D3250" i="16"/>
  <c r="D3251" i="16"/>
  <c r="D3252" i="16"/>
  <c r="D3253" i="16"/>
  <c r="D3254" i="16"/>
  <c r="D3255" i="16"/>
  <c r="D3256" i="16"/>
  <c r="D3257" i="16"/>
  <c r="D3258" i="16"/>
  <c r="D3259" i="16"/>
  <c r="D3260" i="16"/>
  <c r="D3261" i="16"/>
  <c r="D3262" i="16"/>
  <c r="D3263" i="16"/>
  <c r="D3264" i="16"/>
  <c r="D3265" i="16"/>
  <c r="D3266" i="16"/>
  <c r="D3267" i="16"/>
  <c r="D3268" i="16"/>
  <c r="D3269" i="16"/>
  <c r="D3270" i="16"/>
  <c r="D3271" i="16"/>
  <c r="D3272" i="16"/>
  <c r="D3273" i="16"/>
  <c r="D3274" i="16"/>
  <c r="D3275" i="16"/>
  <c r="D3276" i="16"/>
  <c r="D3277" i="16"/>
  <c r="D3278" i="16"/>
  <c r="D3279" i="16"/>
  <c r="D3280" i="16"/>
  <c r="D3281" i="16"/>
  <c r="D3282" i="16"/>
  <c r="D3283" i="16"/>
  <c r="D3284" i="16"/>
  <c r="D3285" i="16"/>
  <c r="D3286" i="16"/>
  <c r="D3287" i="16"/>
  <c r="D3288" i="16"/>
  <c r="D3289" i="16"/>
  <c r="D3290" i="16"/>
  <c r="D3291" i="16"/>
  <c r="D3292" i="16"/>
  <c r="D3293" i="16"/>
  <c r="D3294" i="16"/>
  <c r="D3295" i="16"/>
  <c r="D3296" i="16"/>
  <c r="D3297" i="16"/>
  <c r="D3298" i="16"/>
  <c r="D3299" i="16"/>
  <c r="D3300" i="16"/>
  <c r="D3301" i="16"/>
  <c r="D3302" i="16"/>
  <c r="D3303" i="16"/>
  <c r="D3304" i="16"/>
  <c r="D3305" i="16"/>
  <c r="D3306" i="16"/>
  <c r="D3307" i="16"/>
  <c r="D3308" i="16"/>
  <c r="D3309" i="16"/>
  <c r="D3310" i="16"/>
  <c r="D3311" i="16"/>
  <c r="D3312" i="16"/>
  <c r="D3313" i="16"/>
  <c r="D3314" i="16"/>
  <c r="D3315" i="16"/>
  <c r="D3316" i="16"/>
  <c r="D3317" i="16"/>
  <c r="D3318" i="16"/>
  <c r="D3319" i="16"/>
  <c r="D3320" i="16"/>
  <c r="D3321" i="16"/>
  <c r="D3322" i="16"/>
  <c r="D3323" i="16"/>
  <c r="D3324" i="16"/>
  <c r="D3325" i="16"/>
  <c r="D3326" i="16"/>
  <c r="D3327" i="16"/>
  <c r="D3328" i="16"/>
  <c r="D3329" i="16"/>
  <c r="D3330" i="16"/>
  <c r="D3331" i="16"/>
  <c r="D3332" i="16"/>
  <c r="D3333" i="16"/>
  <c r="D3334" i="16"/>
  <c r="D3335" i="16"/>
  <c r="D3336" i="16"/>
  <c r="D3337" i="16"/>
  <c r="D3338" i="16"/>
  <c r="D3339" i="16"/>
  <c r="D3340" i="16"/>
  <c r="D3341" i="16"/>
  <c r="D3342" i="16"/>
  <c r="D3343" i="16"/>
  <c r="D3344" i="16"/>
  <c r="D3345" i="16"/>
  <c r="D3346" i="16"/>
  <c r="D3347" i="16"/>
  <c r="D3348" i="16"/>
  <c r="D3349" i="16"/>
  <c r="D3350" i="16"/>
  <c r="D3351" i="16"/>
  <c r="D3352" i="16"/>
  <c r="D3353" i="16"/>
  <c r="D3354" i="16"/>
  <c r="D3355" i="16"/>
  <c r="D3356" i="16"/>
  <c r="D3357" i="16"/>
  <c r="D3358" i="16"/>
  <c r="D3359" i="16"/>
  <c r="D3360" i="16"/>
  <c r="D3361" i="16"/>
  <c r="D3362" i="16"/>
  <c r="D3363" i="16"/>
  <c r="D3364" i="16"/>
  <c r="D3365" i="16"/>
  <c r="D3366" i="16"/>
  <c r="D3367" i="16"/>
  <c r="D3368" i="16"/>
  <c r="D3369" i="16"/>
  <c r="D3370" i="16"/>
  <c r="D3371" i="16"/>
  <c r="D3372" i="16"/>
  <c r="D3373" i="16"/>
  <c r="D3374" i="16"/>
  <c r="D3375" i="16"/>
  <c r="D3376" i="16"/>
  <c r="D3377" i="16"/>
  <c r="D3378" i="16"/>
  <c r="D3379" i="16"/>
  <c r="D3380" i="16"/>
  <c r="D3381" i="16"/>
  <c r="D3382" i="16"/>
  <c r="D3383" i="16"/>
  <c r="D3384" i="16"/>
  <c r="D3385" i="16"/>
  <c r="D3386" i="16"/>
  <c r="D3387" i="16"/>
  <c r="D3388" i="16"/>
  <c r="D3389" i="16"/>
  <c r="D3390" i="16"/>
  <c r="D3391" i="16"/>
  <c r="D3392" i="16"/>
  <c r="D3393" i="16"/>
  <c r="D3394" i="16"/>
  <c r="D3395" i="16"/>
  <c r="D3396" i="16"/>
  <c r="D3397" i="16"/>
  <c r="D3398" i="16"/>
  <c r="D3399" i="16"/>
  <c r="D3400" i="16"/>
  <c r="D3401" i="16"/>
  <c r="D3402" i="16"/>
  <c r="D3403" i="16"/>
  <c r="D3404" i="16"/>
  <c r="D3405" i="16"/>
  <c r="D3406" i="16"/>
  <c r="D3407" i="16"/>
  <c r="D3408" i="16"/>
  <c r="D3409" i="16"/>
  <c r="D3410" i="16"/>
  <c r="D3411" i="16"/>
  <c r="D3412" i="16"/>
  <c r="D3413" i="16"/>
  <c r="D3414" i="16"/>
  <c r="D3415" i="16"/>
  <c r="D3416" i="16"/>
  <c r="D3417" i="16"/>
  <c r="D3418" i="16"/>
  <c r="D3419" i="16"/>
  <c r="D3420" i="16"/>
  <c r="D3421" i="16"/>
  <c r="D3422" i="16"/>
  <c r="D3423" i="16"/>
  <c r="D3424" i="16"/>
  <c r="D3425" i="16"/>
  <c r="D3426" i="16"/>
  <c r="D3427" i="16"/>
  <c r="D3428" i="16"/>
  <c r="D3429" i="16"/>
  <c r="D3430" i="16"/>
  <c r="D3431" i="16"/>
  <c r="D3432" i="16"/>
  <c r="D3433" i="16"/>
  <c r="D3434" i="16"/>
  <c r="D3435" i="16"/>
  <c r="D3436" i="16"/>
  <c r="D3437" i="16"/>
  <c r="D3438" i="16"/>
  <c r="D3439" i="16"/>
  <c r="D3440" i="16"/>
  <c r="D3441" i="16"/>
  <c r="D3442" i="16"/>
  <c r="D3443" i="16"/>
  <c r="D3444" i="16"/>
  <c r="D3445" i="16"/>
  <c r="D3446" i="16"/>
  <c r="D3447" i="16"/>
  <c r="D3448" i="16"/>
  <c r="D3449" i="16"/>
  <c r="D3450" i="16"/>
  <c r="D3451" i="16"/>
  <c r="D3452" i="16"/>
  <c r="D3453" i="16"/>
  <c r="D3454" i="16"/>
  <c r="D3455" i="16"/>
  <c r="D3456" i="16"/>
  <c r="D3457" i="16"/>
  <c r="D3458" i="16"/>
  <c r="D3459" i="16"/>
  <c r="D3460" i="16"/>
  <c r="D3461" i="16"/>
  <c r="D3462" i="16"/>
  <c r="D3463" i="16"/>
  <c r="D3464" i="16"/>
  <c r="D3465" i="16"/>
  <c r="D3466" i="16"/>
  <c r="D3467" i="16"/>
  <c r="D3468" i="16"/>
  <c r="D3469" i="16"/>
  <c r="D3470" i="16"/>
  <c r="D3471" i="16"/>
  <c r="D3472" i="16"/>
  <c r="D3473" i="16"/>
  <c r="D3474" i="16"/>
  <c r="D3475" i="16"/>
  <c r="D3476" i="16"/>
  <c r="D3477" i="16"/>
  <c r="D3478" i="16"/>
  <c r="D3479" i="16"/>
  <c r="D3480" i="16"/>
  <c r="D3481" i="16"/>
  <c r="D3482" i="16"/>
  <c r="D3483" i="16"/>
  <c r="D3484" i="16"/>
  <c r="D3485" i="16"/>
  <c r="D3486" i="16"/>
  <c r="D3487" i="16"/>
  <c r="D3488" i="16"/>
  <c r="D3489" i="16"/>
  <c r="D3490" i="16"/>
  <c r="D3491" i="16"/>
  <c r="D3492" i="16"/>
  <c r="D3493" i="16"/>
  <c r="D3494" i="16"/>
  <c r="D3495" i="16"/>
  <c r="D3496" i="16"/>
  <c r="D3497" i="16"/>
  <c r="D3498" i="16"/>
  <c r="D3499" i="16"/>
  <c r="D3500" i="16"/>
  <c r="D3501" i="16"/>
  <c r="D3502" i="16"/>
  <c r="D3503" i="16"/>
  <c r="D3504" i="16"/>
  <c r="D3505" i="16"/>
  <c r="D3506" i="16"/>
  <c r="D3507" i="16"/>
  <c r="D3508" i="16"/>
  <c r="D3509" i="16"/>
  <c r="D3510" i="16"/>
  <c r="D3511" i="16"/>
  <c r="D3512" i="16"/>
  <c r="D3513" i="16"/>
  <c r="D3514" i="16"/>
  <c r="D3515" i="16"/>
  <c r="D3516" i="16"/>
  <c r="D3517" i="16"/>
  <c r="D3518" i="16"/>
  <c r="D3519" i="16"/>
  <c r="D3520" i="16"/>
  <c r="D3521" i="16"/>
  <c r="D3522" i="16"/>
  <c r="D3523" i="16"/>
  <c r="D3524" i="16"/>
  <c r="D3525" i="16"/>
  <c r="D3526" i="16"/>
  <c r="D3527" i="16"/>
  <c r="D3528" i="16"/>
  <c r="D3529" i="16"/>
  <c r="D3530" i="16"/>
  <c r="D3531" i="16"/>
  <c r="D3532" i="16"/>
  <c r="D3533" i="16"/>
  <c r="D3534" i="16"/>
  <c r="D3535" i="16"/>
  <c r="D3536" i="16"/>
  <c r="D3537" i="16"/>
  <c r="D3538" i="16"/>
  <c r="D3539" i="16"/>
  <c r="D3540" i="16"/>
  <c r="D3541" i="16"/>
  <c r="D3542" i="16"/>
  <c r="D3543" i="16"/>
  <c r="D3544" i="16"/>
  <c r="D3545" i="16"/>
  <c r="D3546" i="16"/>
  <c r="D3547" i="16"/>
  <c r="D3548" i="16"/>
  <c r="D3549" i="16"/>
  <c r="D3550" i="16"/>
  <c r="D3551" i="16"/>
  <c r="D3552" i="16"/>
  <c r="D3553" i="16"/>
  <c r="D3554" i="16"/>
  <c r="D3555" i="16"/>
  <c r="D3556" i="16"/>
  <c r="D3557" i="16"/>
  <c r="D3558" i="16"/>
  <c r="D3559" i="16"/>
  <c r="D3560" i="16"/>
  <c r="D3561" i="16"/>
  <c r="D3562" i="16"/>
  <c r="D3563" i="16"/>
  <c r="D3564" i="16"/>
  <c r="D3565" i="16"/>
  <c r="D3566" i="16"/>
  <c r="D3567" i="16"/>
  <c r="D3568" i="16"/>
  <c r="D3569" i="16"/>
  <c r="D3570" i="16"/>
  <c r="D3571" i="16"/>
  <c r="D3572" i="16"/>
  <c r="D3573" i="16"/>
  <c r="D3574" i="16"/>
  <c r="D3575" i="16"/>
  <c r="D3576" i="16"/>
  <c r="D3577" i="16"/>
  <c r="D3578" i="16"/>
  <c r="D3579" i="16"/>
  <c r="D3580" i="16"/>
  <c r="D3581" i="16"/>
  <c r="D3582" i="16"/>
  <c r="D3583" i="16"/>
  <c r="D3584" i="16"/>
  <c r="D3585" i="16"/>
  <c r="D3586" i="16"/>
  <c r="D3587" i="16"/>
  <c r="D3588" i="16"/>
  <c r="D3589" i="16"/>
  <c r="D3590" i="16"/>
  <c r="D3591" i="16"/>
  <c r="D3592" i="16"/>
  <c r="D3593" i="16"/>
  <c r="D3594" i="16"/>
  <c r="D3595" i="16"/>
  <c r="D3596" i="16"/>
  <c r="D3597" i="16"/>
  <c r="D3598" i="16"/>
  <c r="D3599" i="16"/>
  <c r="D3600" i="16"/>
  <c r="D3601" i="16"/>
  <c r="D3602" i="16"/>
  <c r="D3603" i="16"/>
  <c r="D3604" i="16"/>
  <c r="D3605" i="16"/>
  <c r="D3606" i="16"/>
  <c r="D3607" i="16"/>
  <c r="D3608" i="16"/>
  <c r="D3609" i="16"/>
  <c r="D3610" i="16"/>
  <c r="D3611" i="16"/>
  <c r="D3612" i="16"/>
  <c r="D3613" i="16"/>
  <c r="D3614" i="16"/>
  <c r="D3615" i="16"/>
  <c r="D3616" i="16"/>
  <c r="D3617" i="16"/>
  <c r="D3618" i="16"/>
  <c r="D3619" i="16"/>
  <c r="D3620" i="16"/>
  <c r="D3621" i="16"/>
  <c r="D3622" i="16"/>
  <c r="D3623" i="16"/>
  <c r="D3624" i="16"/>
  <c r="D3625" i="16"/>
  <c r="D3626" i="16"/>
  <c r="D3627" i="16"/>
  <c r="D3628" i="16"/>
  <c r="D3629" i="16"/>
  <c r="D3630" i="16"/>
  <c r="D3631" i="16"/>
  <c r="D3632" i="16"/>
  <c r="D3633" i="16"/>
  <c r="D3634" i="16"/>
  <c r="D3635" i="16"/>
  <c r="D3636" i="16"/>
  <c r="D3637" i="16"/>
  <c r="D3638" i="16"/>
  <c r="D3639" i="16"/>
  <c r="D3640" i="16"/>
  <c r="D3641" i="16"/>
  <c r="D3642" i="16"/>
  <c r="D3643" i="16"/>
  <c r="D3644" i="16"/>
  <c r="D3645" i="16"/>
  <c r="D3646" i="16"/>
  <c r="D3647" i="16"/>
  <c r="D3648" i="16"/>
  <c r="D3649" i="16"/>
  <c r="D3650" i="16"/>
  <c r="D3651" i="16"/>
  <c r="D3652" i="16"/>
  <c r="D3653" i="16"/>
  <c r="D3654" i="16"/>
  <c r="D3655" i="16"/>
  <c r="D3656" i="16"/>
  <c r="D3657" i="16"/>
  <c r="D3658" i="16"/>
  <c r="D3659" i="16"/>
  <c r="D3660" i="16"/>
  <c r="D3661" i="16"/>
  <c r="D3662" i="16"/>
  <c r="D3663" i="16"/>
  <c r="D3664" i="16"/>
  <c r="D3665" i="16"/>
  <c r="D3666" i="16"/>
  <c r="D3667" i="16"/>
  <c r="D3668" i="16"/>
  <c r="D3669" i="16"/>
  <c r="D3670" i="16"/>
  <c r="D3671" i="16"/>
  <c r="D3672" i="16"/>
  <c r="D3673" i="16"/>
  <c r="D3674" i="16"/>
  <c r="D3675" i="16"/>
  <c r="D3676" i="16"/>
  <c r="D3677" i="16"/>
  <c r="D3678" i="16"/>
  <c r="D3679" i="16"/>
  <c r="D3680" i="16"/>
  <c r="D3681" i="16"/>
  <c r="D3682" i="16"/>
  <c r="D3683" i="16"/>
  <c r="D3684" i="16"/>
  <c r="D3685" i="16"/>
  <c r="D3686" i="16"/>
  <c r="D3687" i="16"/>
  <c r="D3688" i="16"/>
  <c r="D3689" i="16"/>
  <c r="D3690" i="16"/>
  <c r="D3691" i="16"/>
  <c r="D3692" i="16"/>
  <c r="D3693" i="16"/>
  <c r="D3694" i="16"/>
  <c r="D3695" i="16"/>
  <c r="D3696" i="16"/>
  <c r="D3697" i="16"/>
  <c r="D3698" i="16"/>
  <c r="D3699" i="16"/>
  <c r="D3700" i="16"/>
  <c r="D3701" i="16"/>
  <c r="D3702" i="16"/>
  <c r="D3703" i="16"/>
  <c r="D3704" i="16"/>
  <c r="D3705" i="16"/>
  <c r="D3706" i="16"/>
  <c r="D3707" i="16"/>
  <c r="D3708" i="16"/>
  <c r="D3709" i="16"/>
  <c r="D3710" i="16"/>
  <c r="D3711" i="16"/>
  <c r="D3712" i="16"/>
  <c r="D3713" i="16"/>
  <c r="D3714" i="16"/>
  <c r="D3715" i="16"/>
  <c r="D3716" i="16"/>
  <c r="D3717" i="16"/>
  <c r="D3718" i="16"/>
  <c r="D3719" i="16"/>
  <c r="D3720" i="16"/>
  <c r="D3721" i="16"/>
  <c r="D3722" i="16"/>
  <c r="D3723" i="16"/>
  <c r="D3724" i="16"/>
  <c r="D3725" i="16"/>
  <c r="D3726" i="16"/>
  <c r="D3727" i="16"/>
  <c r="D3728" i="16"/>
  <c r="D3729" i="16"/>
  <c r="D3730" i="16"/>
  <c r="D3731" i="16"/>
  <c r="D3732" i="16"/>
  <c r="D3733" i="16"/>
  <c r="D3734" i="16"/>
  <c r="D3735" i="16"/>
  <c r="D3736" i="16"/>
  <c r="D3737" i="16"/>
  <c r="D3738" i="16"/>
  <c r="D3739" i="16"/>
  <c r="D3740" i="16"/>
  <c r="D3741" i="16"/>
  <c r="D3742" i="16"/>
  <c r="D3743" i="16"/>
  <c r="D3744" i="16"/>
  <c r="D3745" i="16"/>
  <c r="D3746" i="16"/>
  <c r="D3747" i="16"/>
  <c r="D3748" i="16"/>
  <c r="D3749" i="16"/>
  <c r="D3750" i="16"/>
  <c r="D3751" i="16"/>
  <c r="D3752" i="16"/>
  <c r="D3753" i="16"/>
  <c r="D3754" i="16"/>
  <c r="D3755" i="16"/>
  <c r="D3756" i="16"/>
  <c r="D3757" i="16"/>
  <c r="D3758" i="16"/>
  <c r="D3759" i="16"/>
  <c r="D3760" i="16"/>
  <c r="D3761" i="16"/>
  <c r="D3762" i="16"/>
  <c r="D3763" i="16"/>
  <c r="D3764" i="16"/>
  <c r="D3765" i="16"/>
  <c r="D3766" i="16"/>
  <c r="D3767" i="16"/>
  <c r="D3768" i="16"/>
  <c r="D3769" i="16"/>
  <c r="D3770" i="16"/>
  <c r="D3771" i="16"/>
  <c r="D3772" i="16"/>
  <c r="D3773" i="16"/>
  <c r="D3774" i="16"/>
  <c r="D3775" i="16"/>
  <c r="D3776" i="16"/>
  <c r="D3777" i="16"/>
  <c r="D3778" i="16"/>
  <c r="D3779" i="16"/>
  <c r="D3780" i="16"/>
  <c r="D3781" i="16"/>
  <c r="D3782" i="16"/>
  <c r="D3783" i="16"/>
  <c r="D3784" i="16"/>
  <c r="D3785" i="16"/>
  <c r="D3786" i="16"/>
  <c r="D3787" i="16"/>
  <c r="D3788" i="16"/>
  <c r="D3789" i="16"/>
  <c r="D3790" i="16"/>
  <c r="D3791" i="16"/>
  <c r="D3792" i="16"/>
  <c r="D3793" i="16"/>
  <c r="D3794" i="16"/>
  <c r="D3795" i="16"/>
  <c r="D3796" i="16"/>
  <c r="D3797" i="16"/>
  <c r="D3798" i="16"/>
  <c r="D3799" i="16"/>
  <c r="D3800" i="16"/>
  <c r="D3801" i="16"/>
  <c r="D3802" i="16"/>
  <c r="D3803" i="16"/>
  <c r="D3804" i="16"/>
  <c r="D3805" i="16"/>
  <c r="D3806" i="16"/>
  <c r="D3807" i="16"/>
  <c r="D3808" i="16"/>
  <c r="D3809" i="16"/>
  <c r="D3810" i="16"/>
  <c r="D3811" i="16"/>
  <c r="D3812" i="16"/>
  <c r="D3813" i="16"/>
  <c r="D3814" i="16"/>
  <c r="D3815" i="16"/>
  <c r="D3816" i="16"/>
  <c r="D3817" i="16"/>
  <c r="D3818" i="16"/>
  <c r="D3819" i="16"/>
  <c r="D3820" i="16"/>
  <c r="D3821" i="16"/>
  <c r="D3822" i="16"/>
  <c r="D3823" i="16"/>
  <c r="D3824" i="16"/>
  <c r="D3825" i="16"/>
  <c r="D3826" i="16"/>
  <c r="D3827" i="16"/>
  <c r="D3828" i="16"/>
  <c r="D3829" i="16"/>
  <c r="D3830" i="16"/>
  <c r="D3831" i="16"/>
  <c r="D3832" i="16"/>
  <c r="D3833" i="16"/>
  <c r="D3834" i="16"/>
  <c r="D3835" i="16"/>
  <c r="D3836" i="16"/>
  <c r="D3837" i="16"/>
  <c r="D3838" i="16"/>
  <c r="D3839" i="16"/>
  <c r="D3840" i="16"/>
  <c r="D3841" i="16"/>
  <c r="D3842" i="16"/>
  <c r="D3843" i="16"/>
  <c r="D3844" i="16"/>
  <c r="D3845" i="16"/>
  <c r="AJ12" i="7"/>
  <c r="AQ11" i="7"/>
  <c r="AL11" i="7"/>
  <c r="AP11" i="7"/>
  <c r="AK11" i="7"/>
  <c r="AO11" i="7"/>
  <c r="Y9" i="8"/>
  <c r="X8" i="8"/>
  <c r="AA10" i="8"/>
  <c r="Z9" i="8"/>
  <c r="F158" i="16" l="1"/>
  <c r="F157" i="16"/>
  <c r="F139" i="16"/>
  <c r="F136" i="16"/>
  <c r="F146" i="16"/>
  <c r="F135" i="16"/>
  <c r="F131" i="16"/>
  <c r="F143" i="16"/>
  <c r="F130" i="16"/>
  <c r="F125" i="16"/>
  <c r="F140" i="16"/>
  <c r="F86" i="16"/>
  <c r="F138" i="16"/>
  <c r="F137" i="16"/>
  <c r="F49" i="16"/>
  <c r="F45" i="16"/>
  <c r="F134" i="16"/>
  <c r="F133" i="16"/>
  <c r="F132" i="16"/>
  <c r="F46" i="16"/>
  <c r="F48" i="16"/>
  <c r="F129" i="16"/>
  <c r="F128" i="16"/>
  <c r="F127" i="16"/>
  <c r="F126" i="16"/>
  <c r="F44" i="16"/>
  <c r="F124" i="16"/>
  <c r="F123" i="16"/>
  <c r="F122" i="16"/>
  <c r="F121" i="16"/>
  <c r="F120" i="16"/>
  <c r="F119" i="16"/>
  <c r="F118" i="16"/>
  <c r="F117" i="16"/>
  <c r="F116" i="16"/>
  <c r="F115" i="16"/>
  <c r="F114" i="16"/>
  <c r="F113" i="16"/>
  <c r="F112" i="16"/>
  <c r="F111" i="16"/>
  <c r="F110" i="16"/>
  <c r="F109" i="16"/>
  <c r="F108" i="16"/>
  <c r="F107" i="16"/>
  <c r="F106" i="16"/>
  <c r="F105" i="16"/>
  <c r="F104" i="16"/>
  <c r="F103" i="16"/>
  <c r="F102" i="16"/>
  <c r="F101" i="16"/>
  <c r="F100" i="16"/>
  <c r="F99" i="16"/>
  <c r="F98" i="16"/>
  <c r="F97" i="16"/>
  <c r="F96" i="16"/>
  <c r="F95" i="16"/>
  <c r="F94" i="16"/>
  <c r="F92" i="16"/>
  <c r="F91" i="16"/>
  <c r="F90" i="16"/>
  <c r="F89" i="16"/>
  <c r="F88" i="16"/>
  <c r="F87" i="16"/>
  <c r="F47" i="16"/>
  <c r="F93" i="16"/>
  <c r="F85" i="16"/>
  <c r="F84" i="16"/>
  <c r="F83" i="16"/>
  <c r="F82" i="16"/>
  <c r="F81" i="16"/>
  <c r="F80" i="16"/>
  <c r="F79" i="16"/>
  <c r="F78" i="16"/>
  <c r="F77" i="16"/>
  <c r="F76" i="16"/>
  <c r="F74" i="16"/>
  <c r="F73" i="16"/>
  <c r="F72" i="16"/>
  <c r="F71" i="16"/>
  <c r="F70" i="16"/>
  <c r="F69" i="16"/>
  <c r="F68" i="16"/>
  <c r="F75" i="16"/>
  <c r="F67" i="16"/>
  <c r="F66" i="16"/>
  <c r="F65" i="16"/>
  <c r="F64" i="16"/>
  <c r="F63" i="16"/>
  <c r="F62" i="16"/>
  <c r="F61" i="16"/>
  <c r="F60" i="16"/>
  <c r="F59" i="16"/>
  <c r="F58" i="16"/>
  <c r="F57" i="16"/>
  <c r="F56" i="16"/>
  <c r="F55" i="16"/>
  <c r="F54" i="16"/>
  <c r="F53" i="16"/>
  <c r="F52" i="16"/>
  <c r="F51" i="16"/>
  <c r="Y10" i="8"/>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D21" i="6"/>
  <c r="G21" i="6" s="1"/>
  <c r="N3" i="15" s="1"/>
  <c r="N7" i="15" s="1"/>
  <c r="AQ34" i="7"/>
  <c r="AJ35" i="7"/>
  <c r="AK34" i="7"/>
  <c r="H21" i="6" l="1"/>
  <c r="N2" i="15" s="1"/>
  <c r="N6" i="15" s="1"/>
  <c r="F11" i="10" s="1"/>
  <c r="AJ36" i="7"/>
  <c r="AK35" i="7"/>
  <c r="AQ35" i="7"/>
  <c r="AQ36" i="7" l="1"/>
  <c r="AK36" i="7"/>
  <c r="F146" i="3" l="1"/>
  <c r="F130" i="3"/>
  <c r="F73" i="3"/>
  <c r="F70" i="3"/>
  <c r="F71" i="3" l="1"/>
  <c r="F27" i="3"/>
  <c r="D119" i="3"/>
  <c r="D118" i="3"/>
  <c r="D59" i="3"/>
  <c r="D35" i="3"/>
  <c r="D34" i="3"/>
  <c r="D19" i="3"/>
  <c r="D11" i="3"/>
  <c r="F63" i="3"/>
  <c r="I5" i="3"/>
  <c r="F8" i="3"/>
  <c r="J2" i="3"/>
  <c r="I2" i="3"/>
  <c r="D21" i="3" l="1"/>
  <c r="R3" i="15" s="1"/>
  <c r="R7" i="15" s="1"/>
  <c r="D22" i="3"/>
  <c r="D128" i="3"/>
  <c r="D125" i="3"/>
  <c r="M10" i="6"/>
  <c r="M11" i="13"/>
  <c r="D20" i="3"/>
  <c r="R2" i="15" s="1"/>
  <c r="R6" i="15" s="1"/>
  <c r="F62" i="3"/>
  <c r="D60" i="3"/>
  <c r="F28" i="10" s="1"/>
  <c r="F26" i="3"/>
  <c r="F30" i="3" s="1"/>
  <c r="C2" i="16"/>
  <c r="C30" i="16" s="1"/>
  <c r="C31" i="16" s="1"/>
  <c r="C4" i="2"/>
  <c r="C3" i="2"/>
  <c r="F32" i="10" l="1"/>
  <c r="I3815" i="16"/>
  <c r="E3815" i="16" s="1"/>
  <c r="C3815" i="16" s="1"/>
  <c r="I3175" i="16"/>
  <c r="E3175" i="16" s="1"/>
  <c r="C3175" i="16" s="1"/>
  <c r="I2610" i="16"/>
  <c r="E2610" i="16" s="1"/>
  <c r="C2610" i="16" s="1"/>
  <c r="I3178" i="16"/>
  <c r="E3178" i="16" s="1"/>
  <c r="C3178" i="16" s="1"/>
  <c r="I2423" i="16"/>
  <c r="E2423" i="16" s="1"/>
  <c r="C2423" i="16" s="1"/>
  <c r="I3347" i="16"/>
  <c r="E3347" i="16" s="1"/>
  <c r="C3347" i="16" s="1"/>
  <c r="I2640" i="16"/>
  <c r="E2640" i="16" s="1"/>
  <c r="C2640" i="16" s="1"/>
  <c r="I3274" i="16"/>
  <c r="E3274" i="16" s="1"/>
  <c r="C3274" i="16" s="1"/>
  <c r="I2579" i="16"/>
  <c r="E2579" i="16" s="1"/>
  <c r="C2579" i="16" s="1"/>
  <c r="I3298" i="16"/>
  <c r="E3298" i="16" s="1"/>
  <c r="C3298" i="16" s="1"/>
  <c r="I2591" i="16"/>
  <c r="E2591" i="16" s="1"/>
  <c r="C2591" i="16" s="1"/>
  <c r="I3263" i="16"/>
  <c r="E3263" i="16" s="1"/>
  <c r="C3263" i="16" s="1"/>
  <c r="I2555" i="16"/>
  <c r="E2555" i="16" s="1"/>
  <c r="C2555" i="16" s="1"/>
  <c r="I3827" i="16"/>
  <c r="E3827" i="16" s="1"/>
  <c r="C3827" i="16" s="1"/>
  <c r="I3790" i="16"/>
  <c r="E3790" i="16" s="1"/>
  <c r="C3790" i="16" s="1"/>
  <c r="I3749" i="16"/>
  <c r="E3749" i="16" s="1"/>
  <c r="C3749" i="16" s="1"/>
  <c r="I2875" i="16"/>
  <c r="E2875" i="16" s="1"/>
  <c r="C2875" i="16" s="1"/>
  <c r="I3707" i="16"/>
  <c r="E3707" i="16" s="1"/>
  <c r="C3707" i="16" s="1"/>
  <c r="I3150" i="16"/>
  <c r="E3150" i="16" s="1"/>
  <c r="C3150" i="16" s="1"/>
  <c r="I3600" i="16"/>
  <c r="E3600" i="16" s="1"/>
  <c r="C3600" i="16" s="1"/>
  <c r="I3067" i="16"/>
  <c r="E3067" i="16" s="1"/>
  <c r="C3067" i="16" s="1"/>
  <c r="I3612" i="16"/>
  <c r="E3612" i="16" s="1"/>
  <c r="C3612" i="16" s="1"/>
  <c r="I2430" i="16"/>
  <c r="E2430" i="16" s="1"/>
  <c r="C2430" i="16" s="1"/>
  <c r="I3747" i="16"/>
  <c r="E3747" i="16" s="1"/>
  <c r="C3747" i="16" s="1"/>
  <c r="I3792" i="16"/>
  <c r="E3792" i="16" s="1"/>
  <c r="C3792" i="16" s="1"/>
  <c r="I3648" i="16"/>
  <c r="E3648" i="16" s="1"/>
  <c r="C3648" i="16" s="1"/>
  <c r="I3504" i="16"/>
  <c r="E3504" i="16" s="1"/>
  <c r="C3504" i="16" s="1"/>
  <c r="I3360" i="16"/>
  <c r="E3360" i="16" s="1"/>
  <c r="C3360" i="16" s="1"/>
  <c r="I3215" i="16"/>
  <c r="E3215" i="16" s="1"/>
  <c r="C3215" i="16" s="1"/>
  <c r="I1991" i="16"/>
  <c r="E1991" i="16" s="1"/>
  <c r="C1991" i="16" s="1"/>
  <c r="I1295" i="16"/>
  <c r="E1295" i="16" s="1"/>
  <c r="C1295" i="16" s="1"/>
  <c r="I983" i="16"/>
  <c r="E983" i="16" s="1"/>
  <c r="C983" i="16" s="1"/>
  <c r="I839" i="16"/>
  <c r="E839" i="16" s="1"/>
  <c r="C839" i="16" s="1"/>
  <c r="I695" i="16"/>
  <c r="E695" i="16" s="1"/>
  <c r="C695" i="16" s="1"/>
  <c r="I540" i="16"/>
  <c r="E540" i="16" s="1"/>
  <c r="C540" i="16" s="1"/>
  <c r="I395" i="16"/>
  <c r="E395" i="16" s="1"/>
  <c r="C395" i="16" s="1"/>
  <c r="I2076" i="16"/>
  <c r="E2076" i="16" s="1"/>
  <c r="C2076" i="16" s="1"/>
  <c r="I1331" i="16"/>
  <c r="E1331" i="16" s="1"/>
  <c r="C1331" i="16" s="1"/>
  <c r="I3754" i="16"/>
  <c r="E3754" i="16" s="1"/>
  <c r="C3754" i="16" s="1"/>
  <c r="I3609" i="16"/>
  <c r="E3609" i="16" s="1"/>
  <c r="C3609" i="16" s="1"/>
  <c r="I3466" i="16"/>
  <c r="E3466" i="16" s="1"/>
  <c r="C3466" i="16" s="1"/>
  <c r="I3322" i="16"/>
  <c r="E3322" i="16" s="1"/>
  <c r="C3322" i="16" s="1"/>
  <c r="I3179" i="16"/>
  <c r="E3179" i="16" s="1"/>
  <c r="C3179" i="16" s="1"/>
  <c r="I2040" i="16"/>
  <c r="E2040" i="16" s="1"/>
  <c r="C2040" i="16" s="1"/>
  <c r="I1307" i="16"/>
  <c r="E1307" i="16" s="1"/>
  <c r="C1307" i="16" s="1"/>
  <c r="I3741" i="16"/>
  <c r="E3741" i="16" s="1"/>
  <c r="C3741" i="16" s="1"/>
  <c r="I3597" i="16"/>
  <c r="E3597" i="16" s="1"/>
  <c r="C3597" i="16" s="1"/>
  <c r="I3452" i="16"/>
  <c r="E3452" i="16" s="1"/>
  <c r="C3452" i="16" s="1"/>
  <c r="I3309" i="16"/>
  <c r="E3309" i="16" s="1"/>
  <c r="C3309" i="16" s="1"/>
  <c r="I3165" i="16"/>
  <c r="E3165" i="16" s="1"/>
  <c r="C3165" i="16" s="1"/>
  <c r="I1739" i="16"/>
  <c r="E1739" i="16" s="1"/>
  <c r="C1739"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1618" i="16"/>
  <c r="E1618" i="16" s="1"/>
  <c r="C1618" i="16" s="1"/>
  <c r="I3799" i="16"/>
  <c r="E3799" i="16" s="1"/>
  <c r="C3799" i="16" s="1"/>
  <c r="I3656" i="16"/>
  <c r="E3656" i="16" s="1"/>
  <c r="C3656" i="16" s="1"/>
  <c r="I3512" i="16"/>
  <c r="E3512" i="16" s="1"/>
  <c r="C3512" i="16" s="1"/>
  <c r="I3366" i="16"/>
  <c r="E3366" i="16" s="1"/>
  <c r="C3366" i="16" s="1"/>
  <c r="I3223" i="16"/>
  <c r="E3223" i="16" s="1"/>
  <c r="C3223" i="16" s="1"/>
  <c r="I2262" i="16"/>
  <c r="E2262" i="16" s="1"/>
  <c r="C2262" i="16" s="1"/>
  <c r="I1482" i="16"/>
  <c r="E1482" i="16" s="1"/>
  <c r="C1482" i="16" s="1"/>
  <c r="I1338" i="16"/>
  <c r="E1338" i="16" s="1"/>
  <c r="C1338" i="16" s="1"/>
  <c r="I1194" i="16"/>
  <c r="E1194" i="16" s="1"/>
  <c r="C1194" i="16" s="1"/>
  <c r="I1782" i="16"/>
  <c r="E1782" i="16" s="1"/>
  <c r="C1782" i="16" s="1"/>
  <c r="I3821" i="16"/>
  <c r="E3821" i="16" s="1"/>
  <c r="C3821" i="16" s="1"/>
  <c r="I3677" i="16"/>
  <c r="E3677" i="16" s="1"/>
  <c r="C3677" i="16" s="1"/>
  <c r="I3533" i="16"/>
  <c r="E3533" i="16" s="1"/>
  <c r="C3533" i="16" s="1"/>
  <c r="I3388" i="16"/>
  <c r="E3388" i="16" s="1"/>
  <c r="C3388" i="16" s="1"/>
  <c r="I3245" i="16"/>
  <c r="E3245" i="16" s="1"/>
  <c r="C3245" i="16" s="1"/>
  <c r="I3101" i="16"/>
  <c r="E3101" i="16" s="1"/>
  <c r="C3101" i="16" s="1"/>
  <c r="I3256" i="16"/>
  <c r="E3256" i="16" s="1"/>
  <c r="C3256" i="16" s="1"/>
  <c r="I3112" i="16"/>
  <c r="E3112" i="16" s="1"/>
  <c r="C3112" i="16" s="1"/>
  <c r="I1865" i="16"/>
  <c r="E1865" i="16" s="1"/>
  <c r="C1865" i="16" s="1"/>
  <c r="I3389" i="16"/>
  <c r="E3389" i="16" s="1"/>
  <c r="C3389" i="16" s="1"/>
  <c r="I3699" i="16"/>
  <c r="E3699" i="16" s="1"/>
  <c r="C3699" i="16" s="1"/>
  <c r="I3544" i="16"/>
  <c r="E3544" i="16" s="1"/>
  <c r="C3544" i="16" s="1"/>
  <c r="I3399" i="16"/>
  <c r="E3399" i="16" s="1"/>
  <c r="C3399" i="16" s="1"/>
  <c r="I3255" i="16"/>
  <c r="E3255" i="16" s="1"/>
  <c r="C3255" i="16" s="1"/>
  <c r="I3111" i="16"/>
  <c r="E3111" i="16" s="1"/>
  <c r="C3111" i="16" s="1"/>
  <c r="I1973" i="16"/>
  <c r="E1973" i="16" s="1"/>
  <c r="C1973" i="16" s="1"/>
  <c r="I3412" i="16"/>
  <c r="E3412" i="16" s="1"/>
  <c r="C3412" i="16" s="1"/>
  <c r="I3722" i="16"/>
  <c r="E3722" i="16" s="1"/>
  <c r="C3722" i="16" s="1"/>
  <c r="I3578" i="16"/>
  <c r="E3578" i="16" s="1"/>
  <c r="C3578" i="16" s="1"/>
  <c r="I3434" i="16"/>
  <c r="E3434" i="16" s="1"/>
  <c r="C3434" i="16" s="1"/>
  <c r="I3290" i="16"/>
  <c r="E3290" i="16" s="1"/>
  <c r="C3290" i="16" s="1"/>
  <c r="I3146" i="16"/>
  <c r="E3146" i="16" s="1"/>
  <c r="C3146" i="16" s="1"/>
  <c r="I1877" i="16"/>
  <c r="E1877" i="16" s="1"/>
  <c r="C1877" i="16" s="1"/>
  <c r="I3376" i="16"/>
  <c r="E3376" i="16" s="1"/>
  <c r="C3376" i="16" s="1"/>
  <c r="I3720" i="16"/>
  <c r="E3720" i="16" s="1"/>
  <c r="C3720" i="16" s="1"/>
  <c r="I3577" i="16"/>
  <c r="E3577" i="16" s="1"/>
  <c r="C3577" i="16" s="1"/>
  <c r="I3433" i="16"/>
  <c r="E3433" i="16" s="1"/>
  <c r="C3433" i="16" s="1"/>
  <c r="I3289" i="16"/>
  <c r="E3289" i="16" s="1"/>
  <c r="C3289" i="16" s="1"/>
  <c r="I3145" i="16"/>
  <c r="E3145" i="16" s="1"/>
  <c r="C314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1993" i="16"/>
  <c r="E1993" i="16" s="1"/>
  <c r="C1993" i="16" s="1"/>
  <c r="I1848" i="16"/>
  <c r="E1848" i="16" s="1"/>
  <c r="C1848" i="16" s="1"/>
  <c r="I1704" i="16"/>
  <c r="E1704" i="16" s="1"/>
  <c r="C1704" i="16" s="1"/>
  <c r="I1561" i="16"/>
  <c r="E1561" i="16" s="1"/>
  <c r="C1561" i="16" s="1"/>
  <c r="I1416" i="16"/>
  <c r="E1416" i="16" s="1"/>
  <c r="C1416" i="16" s="1"/>
  <c r="I1273" i="16"/>
  <c r="E1273" i="16" s="1"/>
  <c r="C1273" i="16" s="1"/>
  <c r="I1128" i="16"/>
  <c r="E1128" i="16" s="1"/>
  <c r="C1128" i="16" s="1"/>
  <c r="I167" i="16"/>
  <c r="E167" i="16" s="1"/>
  <c r="C167"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2003" i="16"/>
  <c r="E2003" i="16" s="1"/>
  <c r="C2003" i="16" s="1"/>
  <c r="I1846" i="16"/>
  <c r="E1846" i="16" s="1"/>
  <c r="C1846" i="16" s="1"/>
  <c r="I1701" i="16"/>
  <c r="E1701" i="16" s="1"/>
  <c r="C1701" i="16" s="1"/>
  <c r="I1559" i="16"/>
  <c r="E1559" i="16" s="1"/>
  <c r="C1559" i="16" s="1"/>
  <c r="I1414" i="16"/>
  <c r="E1414" i="16" s="1"/>
  <c r="C1414" i="16" s="1"/>
  <c r="I1271" i="16"/>
  <c r="E1271" i="16" s="1"/>
  <c r="C1271" i="16" s="1"/>
  <c r="I1126" i="16"/>
  <c r="E1126" i="16" s="1"/>
  <c r="C1126"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3031" i="16"/>
  <c r="E3031" i="16" s="1"/>
  <c r="C3031" i="16" s="1"/>
  <c r="I3683" i="16"/>
  <c r="E3683" i="16" s="1"/>
  <c r="C3683" i="16" s="1"/>
  <c r="I3126" i="16"/>
  <c r="E3126" i="16" s="1"/>
  <c r="C3126" i="16" s="1"/>
  <c r="I2587" i="16"/>
  <c r="E2587" i="16" s="1"/>
  <c r="C2587" i="16" s="1"/>
  <c r="I3118" i="16"/>
  <c r="E3118" i="16" s="1"/>
  <c r="C3118" i="16" s="1"/>
  <c r="I2363" i="16"/>
  <c r="E2363" i="16" s="1"/>
  <c r="C2363" i="16" s="1"/>
  <c r="I3287" i="16"/>
  <c r="E3287" i="16" s="1"/>
  <c r="C3287" i="16" s="1"/>
  <c r="I2567" i="16"/>
  <c r="E2567" i="16" s="1"/>
  <c r="C2567" i="16" s="1"/>
  <c r="I3216" i="16"/>
  <c r="E3216" i="16" s="1"/>
  <c r="C3216" i="16" s="1"/>
  <c r="I2519" i="16"/>
  <c r="E2519" i="16" s="1"/>
  <c r="C2519" i="16" s="1"/>
  <c r="I3250" i="16"/>
  <c r="E3250" i="16" s="1"/>
  <c r="C3250" i="16" s="1"/>
  <c r="I2531" i="16"/>
  <c r="E2531" i="16" s="1"/>
  <c r="C2531" i="16" s="1"/>
  <c r="I3204" i="16"/>
  <c r="E3204" i="16" s="1"/>
  <c r="C3204" i="16" s="1"/>
  <c r="I2495" i="16"/>
  <c r="E2495" i="16" s="1"/>
  <c r="C2495" i="16" s="1"/>
  <c r="I3671" i="16"/>
  <c r="E3671" i="16" s="1"/>
  <c r="C3671" i="16" s="1"/>
  <c r="I3646" i="16"/>
  <c r="E3646" i="16" s="1"/>
  <c r="C3646" i="16" s="1"/>
  <c r="I3690" i="16"/>
  <c r="E3690" i="16" s="1"/>
  <c r="C3690" i="16" s="1"/>
  <c r="I2814" i="16"/>
  <c r="E2814" i="16" s="1"/>
  <c r="C2814" i="16" s="1"/>
  <c r="I3587" i="16"/>
  <c r="E3587" i="16" s="1"/>
  <c r="C3587" i="16" s="1"/>
  <c r="I3054" i="16"/>
  <c r="E3054" i="16" s="1"/>
  <c r="C3054" i="16" s="1"/>
  <c r="I3480" i="16"/>
  <c r="E3480" i="16" s="1"/>
  <c r="C3480" i="16" s="1"/>
  <c r="I3018" i="16"/>
  <c r="E3018" i="16" s="1"/>
  <c r="C3018" i="16" s="1"/>
  <c r="I3492" i="16"/>
  <c r="E3492" i="16" s="1"/>
  <c r="C3492" i="16" s="1"/>
  <c r="I2394" i="16"/>
  <c r="E2394" i="16" s="1"/>
  <c r="C2394" i="16" s="1"/>
  <c r="I3700" i="16"/>
  <c r="E3700" i="16" s="1"/>
  <c r="C3700" i="16" s="1"/>
  <c r="I3780" i="16"/>
  <c r="E3780" i="16" s="1"/>
  <c r="C3780" i="16" s="1"/>
  <c r="I3636" i="16"/>
  <c r="E3636" i="16" s="1"/>
  <c r="C3636" i="16" s="1"/>
  <c r="I3491" i="16"/>
  <c r="E3491" i="16" s="1"/>
  <c r="C3491" i="16" s="1"/>
  <c r="I3349" i="16"/>
  <c r="E3349" i="16" s="1"/>
  <c r="C3349" i="16" s="1"/>
  <c r="I3203" i="16"/>
  <c r="E3203" i="16" s="1"/>
  <c r="C3203" i="16" s="1"/>
  <c r="I1943" i="16"/>
  <c r="E1943" i="16" s="1"/>
  <c r="C1943" i="16" s="1"/>
  <c r="I1235" i="16"/>
  <c r="E1235" i="16" s="1"/>
  <c r="C1235" i="16" s="1"/>
  <c r="I971" i="16"/>
  <c r="E971" i="16" s="1"/>
  <c r="C971" i="16" s="1"/>
  <c r="I827" i="16"/>
  <c r="E827" i="16" s="1"/>
  <c r="C827" i="16" s="1"/>
  <c r="I683" i="16"/>
  <c r="E683" i="16" s="1"/>
  <c r="C683" i="16" s="1"/>
  <c r="I528" i="16"/>
  <c r="E528" i="16" s="1"/>
  <c r="C528" i="16" s="1"/>
  <c r="I383" i="16"/>
  <c r="E383" i="16" s="1"/>
  <c r="C383" i="16" s="1"/>
  <c r="I2016" i="16"/>
  <c r="E2016" i="16" s="1"/>
  <c r="C2016" i="16" s="1"/>
  <c r="I1270" i="16"/>
  <c r="E1270" i="16" s="1"/>
  <c r="C1270" i="16" s="1"/>
  <c r="I3743" i="16"/>
  <c r="E3743" i="16" s="1"/>
  <c r="C3743" i="16" s="1"/>
  <c r="I3598" i="16"/>
  <c r="E3598" i="16" s="1"/>
  <c r="C3598" i="16" s="1"/>
  <c r="I3454" i="16"/>
  <c r="E3454" i="16" s="1"/>
  <c r="C3454" i="16" s="1"/>
  <c r="I3310" i="16"/>
  <c r="E3310" i="16" s="1"/>
  <c r="C3310" i="16" s="1"/>
  <c r="I3166" i="16"/>
  <c r="E3166" i="16" s="1"/>
  <c r="C3166" i="16" s="1"/>
  <c r="I1980" i="16"/>
  <c r="E1980" i="16" s="1"/>
  <c r="C1980" i="16" s="1"/>
  <c r="I1247" i="16"/>
  <c r="E1247" i="16" s="1"/>
  <c r="C1247" i="16" s="1"/>
  <c r="I3730" i="16"/>
  <c r="E3730" i="16" s="1"/>
  <c r="C3730" i="16" s="1"/>
  <c r="I3585" i="16"/>
  <c r="E3585" i="16" s="1"/>
  <c r="C3585" i="16" s="1"/>
  <c r="I3441" i="16"/>
  <c r="E3441" i="16" s="1"/>
  <c r="C3441" i="16" s="1"/>
  <c r="I3297" i="16"/>
  <c r="E3297" i="16" s="1"/>
  <c r="C3297" i="16" s="1"/>
  <c r="I3153" i="16"/>
  <c r="E3153" i="16" s="1"/>
  <c r="C3153" i="16" s="1"/>
  <c r="I1680" i="16"/>
  <c r="E1680" i="16" s="1"/>
  <c r="C1680"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1558" i="16"/>
  <c r="E1558" i="16" s="1"/>
  <c r="C1558" i="16" s="1"/>
  <c r="I3787" i="16"/>
  <c r="E3787" i="16" s="1"/>
  <c r="C3787" i="16" s="1"/>
  <c r="I3642" i="16"/>
  <c r="E3642" i="16" s="1"/>
  <c r="C3642" i="16" s="1"/>
  <c r="I3498" i="16"/>
  <c r="E3498" i="16" s="1"/>
  <c r="C3498" i="16" s="1"/>
  <c r="I3355" i="16"/>
  <c r="E3355" i="16" s="1"/>
  <c r="C3355" i="16" s="1"/>
  <c r="I3211" i="16"/>
  <c r="E3211" i="16" s="1"/>
  <c r="C3211" i="16" s="1"/>
  <c r="I2058" i="16"/>
  <c r="E2058" i="16" s="1"/>
  <c r="C2058" i="16" s="1"/>
  <c r="I1469" i="16"/>
  <c r="E1469" i="16" s="1"/>
  <c r="C1469" i="16" s="1"/>
  <c r="I1326" i="16"/>
  <c r="E1326" i="16" s="1"/>
  <c r="C1326" i="16" s="1"/>
  <c r="I2346" i="16"/>
  <c r="E2346" i="16" s="1"/>
  <c r="C2346" i="16" s="1"/>
  <c r="I1721" i="16"/>
  <c r="E1721" i="16" s="1"/>
  <c r="C1721" i="16" s="1"/>
  <c r="I3809" i="16"/>
  <c r="E3809" i="16" s="1"/>
  <c r="C3809" i="16" s="1"/>
  <c r="I3665" i="16"/>
  <c r="E3665" i="16" s="1"/>
  <c r="C3665" i="16" s="1"/>
  <c r="I3521" i="16"/>
  <c r="E3521" i="16" s="1"/>
  <c r="C3521" i="16" s="1"/>
  <c r="I3377" i="16"/>
  <c r="E3377" i="16" s="1"/>
  <c r="C3377" i="16" s="1"/>
  <c r="I3233" i="16"/>
  <c r="E3233" i="16" s="1"/>
  <c r="C3233" i="16" s="1"/>
  <c r="I3089" i="16"/>
  <c r="E3089" i="16" s="1"/>
  <c r="C3089" i="16" s="1"/>
  <c r="I3244" i="16"/>
  <c r="E3244" i="16" s="1"/>
  <c r="C3244" i="16" s="1"/>
  <c r="I3100" i="16"/>
  <c r="E3100" i="16" s="1"/>
  <c r="C3100" i="16" s="1"/>
  <c r="I1769" i="16"/>
  <c r="E1769" i="16" s="1"/>
  <c r="C1769"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1914" i="16"/>
  <c r="E1914" i="16" s="1"/>
  <c r="C1914" i="16" s="1"/>
  <c r="I3339" i="16"/>
  <c r="E3339" i="16" s="1"/>
  <c r="C3339" i="16" s="1"/>
  <c r="I3710" i="16"/>
  <c r="E3710" i="16" s="1"/>
  <c r="C3710" i="16" s="1"/>
  <c r="I3566" i="16"/>
  <c r="E3566" i="16" s="1"/>
  <c r="C3566" i="16" s="1"/>
  <c r="I3422" i="16"/>
  <c r="E3422" i="16" s="1"/>
  <c r="C3422" i="16" s="1"/>
  <c r="I3278" i="16"/>
  <c r="E3278" i="16" s="1"/>
  <c r="C3278" i="16" s="1"/>
  <c r="I3134" i="16"/>
  <c r="E3134" i="16" s="1"/>
  <c r="C3134" i="16" s="1"/>
  <c r="I1818" i="16"/>
  <c r="E1818" i="16" s="1"/>
  <c r="C1818" i="16" s="1"/>
  <c r="I3842" i="16"/>
  <c r="E3842" i="16" s="1"/>
  <c r="C3842" i="16" s="1"/>
  <c r="I3708" i="16"/>
  <c r="E3708" i="16" s="1"/>
  <c r="C3708" i="16" s="1"/>
  <c r="I3565" i="16"/>
  <c r="E3565" i="16" s="1"/>
  <c r="C3565" i="16" s="1"/>
  <c r="I3421" i="16"/>
  <c r="E3421" i="16" s="1"/>
  <c r="C3421" i="16" s="1"/>
  <c r="I3277" i="16"/>
  <c r="E3277" i="16" s="1"/>
  <c r="C3277" i="16" s="1"/>
  <c r="I3133" i="16"/>
  <c r="E3133" i="16" s="1"/>
  <c r="C313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156" i="16"/>
  <c r="E156" i="16" s="1"/>
  <c r="C156"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1989" i="16"/>
  <c r="E1989" i="16" s="1"/>
  <c r="C1989" i="16" s="1"/>
  <c r="I1833" i="16"/>
  <c r="E1833" i="16" s="1"/>
  <c r="C1833" i="16" s="1"/>
  <c r="I1690" i="16"/>
  <c r="E1690" i="16" s="1"/>
  <c r="C1690" i="16" s="1"/>
  <c r="I1546" i="16"/>
  <c r="E1546" i="16" s="1"/>
  <c r="C1546" i="16" s="1"/>
  <c r="I1402" i="16"/>
  <c r="E1402" i="16" s="1"/>
  <c r="C1402" i="16" s="1"/>
  <c r="I1258" i="16"/>
  <c r="E1258" i="16" s="1"/>
  <c r="C1258" i="16" s="1"/>
  <c r="I1114" i="16"/>
  <c r="E1114" i="16" s="1"/>
  <c r="C1114"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3019" i="16"/>
  <c r="E3019" i="16" s="1"/>
  <c r="C3019" i="16" s="1"/>
  <c r="I3575" i="16"/>
  <c r="E3575" i="16" s="1"/>
  <c r="C3575" i="16" s="1"/>
  <c r="I3043" i="16"/>
  <c r="E3043" i="16" s="1"/>
  <c r="C3043" i="16" s="1"/>
  <c r="I2562" i="16"/>
  <c r="E2562" i="16" s="1"/>
  <c r="C2562" i="16" s="1"/>
  <c r="I3060" i="16"/>
  <c r="E3060" i="16" s="1"/>
  <c r="C3060" i="16" s="1"/>
  <c r="I2314" i="16"/>
  <c r="E2314" i="16" s="1"/>
  <c r="C2314" i="16" s="1"/>
  <c r="I3227" i="16"/>
  <c r="E3227" i="16" s="1"/>
  <c r="C3227" i="16" s="1"/>
  <c r="I2508" i="16"/>
  <c r="E2508" i="16" s="1"/>
  <c r="C2508" i="16" s="1"/>
  <c r="I3156" i="16"/>
  <c r="E3156" i="16" s="1"/>
  <c r="C3156" i="16" s="1"/>
  <c r="I2458" i="16"/>
  <c r="E2458" i="16" s="1"/>
  <c r="C2458" i="16" s="1"/>
  <c r="I3192" i="16"/>
  <c r="E3192" i="16" s="1"/>
  <c r="C3192" i="16" s="1"/>
  <c r="I2435" i="16"/>
  <c r="E2435" i="16" s="1"/>
  <c r="C2435" i="16" s="1"/>
  <c r="I3144" i="16"/>
  <c r="E3144" i="16" s="1"/>
  <c r="C3144" i="16" s="1"/>
  <c r="I2447" i="16"/>
  <c r="E2447" i="16" s="1"/>
  <c r="C2447" i="16" s="1"/>
  <c r="I3419" i="16"/>
  <c r="E3419" i="16" s="1"/>
  <c r="C3419" i="16" s="1"/>
  <c r="I3822" i="16"/>
  <c r="E3822" i="16" s="1"/>
  <c r="C3822" i="16" s="1"/>
  <c r="I3607" i="16"/>
  <c r="E3607" i="16" s="1"/>
  <c r="C3607" i="16" s="1"/>
  <c r="I2754" i="16"/>
  <c r="E2754" i="16" s="1"/>
  <c r="C2754" i="16" s="1"/>
  <c r="I3467" i="16"/>
  <c r="E3467" i="16" s="1"/>
  <c r="C3467" i="16" s="1"/>
  <c r="I2994" i="16"/>
  <c r="E2994" i="16" s="1"/>
  <c r="C2994" i="16" s="1"/>
  <c r="I3774" i="16"/>
  <c r="E3774" i="16" s="1"/>
  <c r="C3774" i="16" s="1"/>
  <c r="I2971" i="16"/>
  <c r="E2971" i="16" s="1"/>
  <c r="C2971" i="16" s="1"/>
  <c r="I3810" i="16"/>
  <c r="E3810" i="16" s="1"/>
  <c r="C3810" i="16" s="1"/>
  <c r="I2310" i="16"/>
  <c r="E2310" i="16" s="1"/>
  <c r="C2310" i="16" s="1"/>
  <c r="I3652" i="16"/>
  <c r="E3652" i="16" s="1"/>
  <c r="C3652" i="16" s="1"/>
  <c r="I3768" i="16"/>
  <c r="E3768" i="16" s="1"/>
  <c r="C3768" i="16" s="1"/>
  <c r="I3623" i="16"/>
  <c r="E3623" i="16" s="1"/>
  <c r="C3623" i="16" s="1"/>
  <c r="I3479" i="16"/>
  <c r="E3479" i="16" s="1"/>
  <c r="C3479" i="16" s="1"/>
  <c r="I3336" i="16"/>
  <c r="E3336" i="16" s="1"/>
  <c r="C3336" i="16" s="1"/>
  <c r="I3191" i="16"/>
  <c r="E3191" i="16" s="1"/>
  <c r="C3191" i="16" s="1"/>
  <c r="I1883" i="16"/>
  <c r="E1883" i="16" s="1"/>
  <c r="C1883" i="16" s="1"/>
  <c r="I1175" i="16"/>
  <c r="E1175" i="16" s="1"/>
  <c r="C1175" i="16" s="1"/>
  <c r="I960" i="16"/>
  <c r="E960" i="16" s="1"/>
  <c r="C960" i="16" s="1"/>
  <c r="I815" i="16"/>
  <c r="E815" i="16" s="1"/>
  <c r="C815" i="16" s="1"/>
  <c r="I671" i="16"/>
  <c r="E671" i="16" s="1"/>
  <c r="C671" i="16" s="1"/>
  <c r="I515" i="16"/>
  <c r="E515" i="16" s="1"/>
  <c r="C515" i="16" s="1"/>
  <c r="I371" i="16"/>
  <c r="E371" i="16" s="1"/>
  <c r="C371" i="16" s="1"/>
  <c r="I1955" i="16"/>
  <c r="E1955" i="16" s="1"/>
  <c r="C1955" i="16" s="1"/>
  <c r="I1211" i="16"/>
  <c r="E1211" i="16" s="1"/>
  <c r="C1211" i="16" s="1"/>
  <c r="I3729" i="16"/>
  <c r="E3729" i="16" s="1"/>
  <c r="C3729" i="16" s="1"/>
  <c r="I3586" i="16"/>
  <c r="E3586" i="16" s="1"/>
  <c r="C3586" i="16" s="1"/>
  <c r="I3442" i="16"/>
  <c r="E3442" i="16" s="1"/>
  <c r="C3442" i="16" s="1"/>
  <c r="I3299" i="16"/>
  <c r="E3299" i="16" s="1"/>
  <c r="C3299" i="16" s="1"/>
  <c r="I3154" i="16"/>
  <c r="E3154" i="16" s="1"/>
  <c r="C3154" i="16" s="1"/>
  <c r="I1919" i="16"/>
  <c r="E1919" i="16" s="1"/>
  <c r="C1919" i="16" s="1"/>
  <c r="I1187" i="16"/>
  <c r="E1187" i="16" s="1"/>
  <c r="C1187" i="16" s="1"/>
  <c r="I3716" i="16"/>
  <c r="E3716" i="16" s="1"/>
  <c r="C3716" i="16" s="1"/>
  <c r="I3573" i="16"/>
  <c r="E3573" i="16" s="1"/>
  <c r="C3573" i="16" s="1"/>
  <c r="I3429" i="16"/>
  <c r="E3429" i="16" s="1"/>
  <c r="C3429" i="16" s="1"/>
  <c r="I3285" i="16"/>
  <c r="E3285" i="16" s="1"/>
  <c r="C3285" i="16" s="1"/>
  <c r="I3141" i="16"/>
  <c r="E3141" i="16" s="1"/>
  <c r="C3141" i="16" s="1"/>
  <c r="I1632" i="16"/>
  <c r="E1632" i="16" s="1"/>
  <c r="C1632"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1499" i="16"/>
  <c r="E1499" i="16" s="1"/>
  <c r="C1499" i="16" s="1"/>
  <c r="I3776" i="16"/>
  <c r="E3776" i="16" s="1"/>
  <c r="C3776" i="16" s="1"/>
  <c r="I3631" i="16"/>
  <c r="E3631" i="16" s="1"/>
  <c r="C3631" i="16" s="1"/>
  <c r="I3487" i="16"/>
  <c r="E3487" i="16" s="1"/>
  <c r="C3487" i="16" s="1"/>
  <c r="I3343" i="16"/>
  <c r="E3343" i="16" s="1"/>
  <c r="C3343" i="16" s="1"/>
  <c r="I3199" i="16"/>
  <c r="E3199" i="16" s="1"/>
  <c r="C3199" i="16" s="1"/>
  <c r="I1639" i="16"/>
  <c r="E1639" i="16" s="1"/>
  <c r="C1639" i="16" s="1"/>
  <c r="I1457" i="16"/>
  <c r="E1457" i="16" s="1"/>
  <c r="C1457" i="16" s="1"/>
  <c r="I1314" i="16"/>
  <c r="E1314" i="16" s="1"/>
  <c r="C1314" i="16" s="1"/>
  <c r="I2274" i="16"/>
  <c r="E2274" i="16" s="1"/>
  <c r="C2274" i="16" s="1"/>
  <c r="I1709" i="16"/>
  <c r="E1709" i="16" s="1"/>
  <c r="C1709" i="16" s="1"/>
  <c r="I3798" i="16"/>
  <c r="E3798" i="16" s="1"/>
  <c r="C3798" i="16" s="1"/>
  <c r="I3654" i="16"/>
  <c r="E3654" i="16" s="1"/>
  <c r="C3654" i="16" s="1"/>
  <c r="I3509" i="16"/>
  <c r="E3509" i="16" s="1"/>
  <c r="C3509" i="16" s="1"/>
  <c r="I3365" i="16"/>
  <c r="E3365" i="16" s="1"/>
  <c r="C3365" i="16" s="1"/>
  <c r="I3222" i="16"/>
  <c r="E3222" i="16" s="1"/>
  <c r="C3222" i="16" s="1"/>
  <c r="I2070" i="16"/>
  <c r="E2070" i="16" s="1"/>
  <c r="C2070" i="16" s="1"/>
  <c r="I3232" i="16"/>
  <c r="E3232" i="16" s="1"/>
  <c r="C3232" i="16" s="1"/>
  <c r="I3087" i="16"/>
  <c r="E3087" i="16" s="1"/>
  <c r="C3087" i="16" s="1"/>
  <c r="I3844" i="16"/>
  <c r="E3844" i="16" s="1"/>
  <c r="C3844"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1854" i="16"/>
  <c r="E1854" i="16" s="1"/>
  <c r="C1854"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1746" i="16"/>
  <c r="E1746" i="16" s="1"/>
  <c r="C174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43" i="16"/>
  <c r="E143" i="16" s="1"/>
  <c r="C143"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3432" i="16"/>
  <c r="E3432" i="16" s="1"/>
  <c r="C3432" i="16" s="1"/>
  <c r="I3006" i="16"/>
  <c r="E3006" i="16" s="1"/>
  <c r="C3006" i="16" s="1"/>
  <c r="I2538" i="16"/>
  <c r="E2538" i="16" s="1"/>
  <c r="C2538" i="16" s="1"/>
  <c r="I2976" i="16"/>
  <c r="E2976" i="16" s="1"/>
  <c r="C2976" i="16" s="1"/>
  <c r="I2256" i="16"/>
  <c r="E2256" i="16" s="1"/>
  <c r="C2256" i="16" s="1"/>
  <c r="I3168" i="16"/>
  <c r="E3168" i="16" s="1"/>
  <c r="C3168" i="16" s="1"/>
  <c r="I2471" i="16"/>
  <c r="E2471" i="16" s="1"/>
  <c r="C2471" i="16" s="1"/>
  <c r="I3108" i="16"/>
  <c r="E3108" i="16" s="1"/>
  <c r="C3108" i="16" s="1"/>
  <c r="I2399" i="16"/>
  <c r="E2399" i="16" s="1"/>
  <c r="C2399" i="16" s="1"/>
  <c r="I3130" i="16"/>
  <c r="E3130" i="16" s="1"/>
  <c r="C3130" i="16" s="1"/>
  <c r="I2375" i="16"/>
  <c r="E2375" i="16" s="1"/>
  <c r="C2375" i="16" s="1"/>
  <c r="I3082" i="16"/>
  <c r="E3082" i="16" s="1"/>
  <c r="C3082" i="16" s="1"/>
  <c r="I2387" i="16"/>
  <c r="E2387" i="16" s="1"/>
  <c r="C2387" i="16" s="1"/>
  <c r="I3762" i="16"/>
  <c r="E3762" i="16" s="1"/>
  <c r="C3762" i="16" s="1"/>
  <c r="I3619" i="16"/>
  <c r="E3619" i="16" s="1"/>
  <c r="C3619" i="16" s="1"/>
  <c r="I3522" i="16"/>
  <c r="E3522" i="16" s="1"/>
  <c r="C3522" i="16" s="1"/>
  <c r="I2705" i="16"/>
  <c r="E2705" i="16" s="1"/>
  <c r="C2705" i="16" s="1"/>
  <c r="I3786" i="16"/>
  <c r="E3786" i="16" s="1"/>
  <c r="C3786" i="16" s="1"/>
  <c r="I2946" i="16"/>
  <c r="E2946" i="16" s="1"/>
  <c r="C2946" i="16" s="1"/>
  <c r="I3702" i="16"/>
  <c r="E3702" i="16" s="1"/>
  <c r="C3702" i="16" s="1"/>
  <c r="I2935" i="16"/>
  <c r="E2935" i="16" s="1"/>
  <c r="C2935" i="16" s="1"/>
  <c r="I3727" i="16"/>
  <c r="E3727" i="16" s="1"/>
  <c r="C3727" i="16" s="1"/>
  <c r="I2237" i="16"/>
  <c r="E2237" i="16" s="1"/>
  <c r="C2237" i="16" s="1"/>
  <c r="I3604" i="16"/>
  <c r="E3604" i="16" s="1"/>
  <c r="C3604" i="16" s="1"/>
  <c r="I3756" i="16"/>
  <c r="E3756" i="16" s="1"/>
  <c r="C3756" i="16" s="1"/>
  <c r="I3611" i="16"/>
  <c r="E3611" i="16" s="1"/>
  <c r="C3611" i="16" s="1"/>
  <c r="I3469" i="16"/>
  <c r="E3469" i="16" s="1"/>
  <c r="C3469" i="16" s="1"/>
  <c r="I3325" i="16"/>
  <c r="E3325" i="16" s="1"/>
  <c r="C3325" i="16" s="1"/>
  <c r="I3180" i="16"/>
  <c r="E3180" i="16" s="1"/>
  <c r="C3180" i="16" s="1"/>
  <c r="I1836" i="16"/>
  <c r="E1836" i="16" s="1"/>
  <c r="C1836" i="16" s="1"/>
  <c r="I1139" i="16"/>
  <c r="E1139" i="16" s="1"/>
  <c r="C1139" i="16" s="1"/>
  <c r="I947" i="16"/>
  <c r="E947" i="16" s="1"/>
  <c r="C947" i="16" s="1"/>
  <c r="I803" i="16"/>
  <c r="E803" i="16" s="1"/>
  <c r="C803" i="16" s="1"/>
  <c r="I659" i="16"/>
  <c r="E659" i="16" s="1"/>
  <c r="C659" i="16" s="1"/>
  <c r="I503" i="16"/>
  <c r="E503" i="16" s="1"/>
  <c r="C503" i="16" s="1"/>
  <c r="I359" i="16"/>
  <c r="E359" i="16" s="1"/>
  <c r="C359" i="16" s="1"/>
  <c r="I1895" i="16"/>
  <c r="E1895" i="16" s="1"/>
  <c r="C1895" i="16" s="1"/>
  <c r="I1151" i="16"/>
  <c r="E1151" i="16" s="1"/>
  <c r="C1151" i="16" s="1"/>
  <c r="I3718" i="16"/>
  <c r="E3718" i="16" s="1"/>
  <c r="C3718" i="16" s="1"/>
  <c r="I3574" i="16"/>
  <c r="E3574" i="16" s="1"/>
  <c r="C3574" i="16" s="1"/>
  <c r="I3430" i="16"/>
  <c r="E3430" i="16" s="1"/>
  <c r="C3430" i="16" s="1"/>
  <c r="I3286" i="16"/>
  <c r="E3286" i="16" s="1"/>
  <c r="C3286" i="16" s="1"/>
  <c r="I3142" i="16"/>
  <c r="E3142" i="16" s="1"/>
  <c r="C3142" i="16" s="1"/>
  <c r="I3797" i="16"/>
  <c r="E3797" i="16" s="1"/>
  <c r="C3797" i="16" s="1"/>
  <c r="I2958" i="16"/>
  <c r="E2958" i="16" s="1"/>
  <c r="C2958" i="16" s="1"/>
  <c r="I2490" i="16"/>
  <c r="E2490" i="16" s="1"/>
  <c r="C2490" i="16" s="1"/>
  <c r="I2915" i="16"/>
  <c r="E2915" i="16" s="1"/>
  <c r="C2915" i="16" s="1"/>
  <c r="I2208" i="16"/>
  <c r="E2208" i="16" s="1"/>
  <c r="C2208" i="16" s="1"/>
  <c r="I3095" i="16"/>
  <c r="E3095" i="16" s="1"/>
  <c r="C3095" i="16" s="1"/>
  <c r="I2412" i="16"/>
  <c r="E2412" i="16" s="1"/>
  <c r="C2412" i="16" s="1"/>
  <c r="I3035" i="16"/>
  <c r="E3035" i="16" s="1"/>
  <c r="C3035" i="16" s="1"/>
  <c r="I2351" i="16"/>
  <c r="E2351" i="16" s="1"/>
  <c r="C2351" i="16" s="1"/>
  <c r="I3071" i="16"/>
  <c r="E3071" i="16" s="1"/>
  <c r="C3071" i="16" s="1"/>
  <c r="I2279" i="16"/>
  <c r="E2279" i="16" s="1"/>
  <c r="C2279" i="16" s="1"/>
  <c r="I3024" i="16"/>
  <c r="E3024" i="16" s="1"/>
  <c r="C3024" i="16" s="1"/>
  <c r="I2339" i="16"/>
  <c r="E2339" i="16" s="1"/>
  <c r="C2339" i="16" s="1"/>
  <c r="I3629" i="16"/>
  <c r="E3629" i="16" s="1"/>
  <c r="C3629" i="16" s="1"/>
  <c r="I3546" i="16"/>
  <c r="E3546" i="16" s="1"/>
  <c r="C3546" i="16" s="1"/>
  <c r="I3450" i="16"/>
  <c r="E3450" i="16" s="1"/>
  <c r="C3450" i="16" s="1"/>
  <c r="I2658" i="16"/>
  <c r="E2658" i="16" s="1"/>
  <c r="C2658" i="16" s="1"/>
  <c r="I3715" i="16"/>
  <c r="E3715" i="16" s="1"/>
  <c r="C3715" i="16" s="1"/>
  <c r="I2897" i="16"/>
  <c r="E2897" i="16" s="1"/>
  <c r="C2897" i="16" s="1"/>
  <c r="I3643" i="16"/>
  <c r="E3643" i="16" s="1"/>
  <c r="C3643" i="16" s="1"/>
  <c r="I2886" i="16"/>
  <c r="E2886" i="16" s="1"/>
  <c r="C2886" i="16" s="1"/>
  <c r="I3666" i="16"/>
  <c r="E3666" i="16" s="1"/>
  <c r="C3666" i="16" s="1"/>
  <c r="I2166" i="16"/>
  <c r="E2166" i="16" s="1"/>
  <c r="C2166" i="16" s="1"/>
  <c r="I3556" i="16"/>
  <c r="E3556" i="16" s="1"/>
  <c r="C3556" i="16" s="1"/>
  <c r="I3744" i="16"/>
  <c r="E3744" i="16" s="1"/>
  <c r="C3744" i="16" s="1"/>
  <c r="I3599" i="16"/>
  <c r="E3599" i="16" s="1"/>
  <c r="C3599" i="16" s="1"/>
  <c r="I3456" i="16"/>
  <c r="E3456" i="16" s="1"/>
  <c r="C3456" i="16" s="1"/>
  <c r="I3312" i="16"/>
  <c r="E3312" i="16" s="1"/>
  <c r="C3312" i="16" s="1"/>
  <c r="I3167" i="16"/>
  <c r="E3167" i="16" s="1"/>
  <c r="C3167" i="16" s="1"/>
  <c r="I1775" i="16"/>
  <c r="E1775" i="16" s="1"/>
  <c r="C1775" i="16" s="1"/>
  <c r="I1127" i="16"/>
  <c r="E1127" i="16" s="1"/>
  <c r="C1127" i="16" s="1"/>
  <c r="I935" i="16"/>
  <c r="E935" i="16" s="1"/>
  <c r="C935" i="16" s="1"/>
  <c r="I790" i="16"/>
  <c r="E790" i="16" s="1"/>
  <c r="C790" i="16" s="1"/>
  <c r="I647" i="16"/>
  <c r="E647" i="16" s="1"/>
  <c r="C647" i="16" s="1"/>
  <c r="I491" i="16"/>
  <c r="E491" i="16" s="1"/>
  <c r="C491" i="16" s="1"/>
  <c r="I347" i="16"/>
  <c r="E347" i="16" s="1"/>
  <c r="C347" i="16" s="1"/>
  <c r="I1798" i="16"/>
  <c r="E1798" i="16" s="1"/>
  <c r="C1798" i="16" s="1"/>
  <c r="I1056" i="16"/>
  <c r="E1056" i="16" s="1"/>
  <c r="C1056" i="16" s="1"/>
  <c r="I3705" i="16"/>
  <c r="E3705" i="16" s="1"/>
  <c r="C3705" i="16" s="1"/>
  <c r="I3562" i="16"/>
  <c r="E3562" i="16" s="1"/>
  <c r="C3562" i="16" s="1"/>
  <c r="I3418" i="16"/>
  <c r="E3418" i="16" s="1"/>
  <c r="C3418" i="16" s="1"/>
  <c r="I3275" i="16"/>
  <c r="E3275" i="16" s="1"/>
  <c r="C3275" i="16" s="1"/>
  <c r="I3131" i="16"/>
  <c r="E3131" i="16" s="1"/>
  <c r="C3131" i="16" s="1"/>
  <c r="I1823" i="16"/>
  <c r="E1823" i="16" s="1"/>
  <c r="C1823"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1523" i="16"/>
  <c r="E1523" i="16" s="1"/>
  <c r="C1523"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1379" i="16"/>
  <c r="E1379" i="16" s="1"/>
  <c r="C1379" i="16" s="1"/>
  <c r="I3751" i="16"/>
  <c r="E3751" i="16" s="1"/>
  <c r="C3751" i="16" s="1"/>
  <c r="I3606" i="16"/>
  <c r="E3606" i="16" s="1"/>
  <c r="C3606" i="16" s="1"/>
  <c r="I3462" i="16"/>
  <c r="E3462" i="16" s="1"/>
  <c r="C3462" i="16" s="1"/>
  <c r="I3319" i="16"/>
  <c r="E3319" i="16" s="1"/>
  <c r="C3319" i="16" s="1"/>
  <c r="I3174" i="16"/>
  <c r="E3174" i="16" s="1"/>
  <c r="C3174" i="16" s="1"/>
  <c r="I1590" i="16"/>
  <c r="E1590" i="16" s="1"/>
  <c r="C1590" i="16" s="1"/>
  <c r="I1434" i="16"/>
  <c r="E1434" i="16" s="1"/>
  <c r="C1434" i="16" s="1"/>
  <c r="I1290" i="16"/>
  <c r="E1290" i="16" s="1"/>
  <c r="C1290" i="16" s="1"/>
  <c r="I2142" i="16"/>
  <c r="E2142" i="16" s="1"/>
  <c r="C2142" i="16" s="1"/>
  <c r="I1686" i="16"/>
  <c r="E1686" i="16" s="1"/>
  <c r="C1686" i="16" s="1"/>
  <c r="I3773" i="16"/>
  <c r="E3773" i="16" s="1"/>
  <c r="C3773" i="16" s="1"/>
  <c r="I3630" i="16"/>
  <c r="E3630" i="16" s="1"/>
  <c r="C3630" i="16" s="1"/>
  <c r="I3485" i="16"/>
  <c r="E3485" i="16" s="1"/>
  <c r="C3485" i="16" s="1"/>
  <c r="I3341" i="16"/>
  <c r="E3341" i="16" s="1"/>
  <c r="C3341" i="16" s="1"/>
  <c r="I3197" i="16"/>
  <c r="E3197" i="16" s="1"/>
  <c r="C3197" i="16" s="1"/>
  <c r="I3400" i="16"/>
  <c r="E3400" i="16" s="1"/>
  <c r="C3400" i="16" s="1"/>
  <c r="I3208" i="16"/>
  <c r="E3208" i="16" s="1"/>
  <c r="C3208" i="16" s="1"/>
  <c r="I2370" i="16"/>
  <c r="E2370" i="16" s="1"/>
  <c r="C2370" i="16" s="1"/>
  <c r="I3760" i="16"/>
  <c r="E3760" i="16" s="1"/>
  <c r="C3760"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3832" i="16"/>
  <c r="E3832" i="16" s="1"/>
  <c r="C383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3772" i="16"/>
  <c r="E3772" i="16" s="1"/>
  <c r="C377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1223" i="16"/>
  <c r="E1223" i="16" s="1"/>
  <c r="C1223" i="16" s="1"/>
  <c r="I1080" i="16"/>
  <c r="E1080" i="16" s="1"/>
  <c r="C1080" i="16" s="1"/>
  <c r="I120" i="16"/>
  <c r="E120" i="16" s="1"/>
  <c r="C120"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1954" i="16"/>
  <c r="E1954" i="16" s="1"/>
  <c r="C1954" i="16" s="1"/>
  <c r="I1799" i="16"/>
  <c r="E1799" i="16" s="1"/>
  <c r="C1799" i="16" s="1"/>
  <c r="I1654" i="16"/>
  <c r="E1654" i="16" s="1"/>
  <c r="C1654" i="16" s="1"/>
  <c r="I1510" i="16"/>
  <c r="E1510" i="16" s="1"/>
  <c r="C1510" i="16" s="1"/>
  <c r="I1366" i="16"/>
  <c r="E1366" i="16" s="1"/>
  <c r="C1366" i="16" s="1"/>
  <c r="I1222" i="16"/>
  <c r="E1222" i="16" s="1"/>
  <c r="C1222" i="16" s="1"/>
  <c r="I1078" i="16"/>
  <c r="E1078" i="16" s="1"/>
  <c r="C1078"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2983" i="16"/>
  <c r="E2983" i="16" s="1"/>
  <c r="C2983" i="16" s="1"/>
  <c r="I3738" i="16"/>
  <c r="E3738" i="16" s="1"/>
  <c r="C3738" i="16" s="1"/>
  <c r="I2909" i="16"/>
  <c r="E2909" i="16" s="1"/>
  <c r="C2909" i="16" s="1"/>
  <c r="I2466" i="16"/>
  <c r="E2466" i="16" s="1"/>
  <c r="C2466" i="16" s="1"/>
  <c r="I2854" i="16"/>
  <c r="E2854" i="16" s="1"/>
  <c r="C2854" i="16" s="1"/>
  <c r="I2183" i="16"/>
  <c r="E2183" i="16" s="1"/>
  <c r="C2183" i="16" s="1"/>
  <c r="I3048" i="16"/>
  <c r="E3048" i="16" s="1"/>
  <c r="C3048" i="16" s="1"/>
  <c r="I2327" i="16"/>
  <c r="E2327" i="16" s="1"/>
  <c r="C2327" i="16" s="1"/>
  <c r="I2986" i="16"/>
  <c r="E2986" i="16" s="1"/>
  <c r="C2986" i="16" s="1"/>
  <c r="I2291" i="16"/>
  <c r="E2291" i="16" s="1"/>
  <c r="C2291" i="16" s="1"/>
  <c r="I3012" i="16"/>
  <c r="E3012" i="16" s="1"/>
  <c r="C3012" i="16" s="1"/>
  <c r="I2231" i="16"/>
  <c r="E2231" i="16" s="1"/>
  <c r="C2231" i="16" s="1"/>
  <c r="I2964" i="16"/>
  <c r="E2964" i="16" s="1"/>
  <c r="C2964" i="16" s="1"/>
  <c r="I2303" i="16"/>
  <c r="E2303" i="16" s="1"/>
  <c r="C2303" i="16" s="1"/>
  <c r="I3534" i="16"/>
  <c r="E3534" i="16" s="1"/>
  <c r="C3534" i="16" s="1"/>
  <c r="I3378" i="16"/>
  <c r="E3378" i="16" s="1"/>
  <c r="C3378" i="16" s="1"/>
  <c r="I3367" i="16"/>
  <c r="E3367" i="16" s="1"/>
  <c r="C3367" i="16" s="1"/>
  <c r="I2622" i="16"/>
  <c r="E2622" i="16" s="1"/>
  <c r="C2622" i="16" s="1"/>
  <c r="I3653" i="16"/>
  <c r="E3653" i="16" s="1"/>
  <c r="C3653" i="16" s="1"/>
  <c r="I2850" i="16"/>
  <c r="E2850" i="16" s="1"/>
  <c r="C2850" i="16" s="1"/>
  <c r="I3558" i="16"/>
  <c r="E3558" i="16" s="1"/>
  <c r="C3558" i="16" s="1"/>
  <c r="I2838" i="16"/>
  <c r="E2838" i="16" s="1"/>
  <c r="C2838" i="16" s="1"/>
  <c r="I3571" i="16"/>
  <c r="E3571" i="16" s="1"/>
  <c r="C3571" i="16" s="1"/>
  <c r="I2106" i="16"/>
  <c r="E2106" i="16" s="1"/>
  <c r="C2106" i="16" s="1"/>
  <c r="I3496" i="16"/>
  <c r="E3496" i="16" s="1"/>
  <c r="C3496" i="16" s="1"/>
  <c r="I3732" i="16"/>
  <c r="E3732" i="16" s="1"/>
  <c r="C3732" i="16" s="1"/>
  <c r="I3588" i="16"/>
  <c r="E3588" i="16" s="1"/>
  <c r="C3588" i="16" s="1"/>
  <c r="I3444" i="16"/>
  <c r="E3444" i="16" s="1"/>
  <c r="C3444" i="16" s="1"/>
  <c r="I3300" i="16"/>
  <c r="E3300" i="16" s="1"/>
  <c r="C3300" i="16" s="1"/>
  <c r="I3155" i="16"/>
  <c r="E3155" i="16" s="1"/>
  <c r="C3155" i="16" s="1"/>
  <c r="I1715" i="16"/>
  <c r="E1715" i="16" s="1"/>
  <c r="C1715" i="16" s="1"/>
  <c r="I1115" i="16"/>
  <c r="E1115" i="16" s="1"/>
  <c r="C1115" i="16" s="1"/>
  <c r="I923" i="16"/>
  <c r="E923" i="16" s="1"/>
  <c r="C923" i="16" s="1"/>
  <c r="I779" i="16"/>
  <c r="E779" i="16" s="1"/>
  <c r="C779" i="16" s="1"/>
  <c r="I635" i="16"/>
  <c r="E635" i="16" s="1"/>
  <c r="C635" i="16" s="1"/>
  <c r="I480" i="16"/>
  <c r="E480" i="16" s="1"/>
  <c r="C480" i="16" s="1"/>
  <c r="I334" i="16"/>
  <c r="E334" i="16" s="1"/>
  <c r="C334" i="16" s="1"/>
  <c r="I1728" i="16"/>
  <c r="E1728" i="16" s="1"/>
  <c r="C1728" i="16" s="1"/>
  <c r="I3837" i="16"/>
  <c r="E3837" i="16" s="1"/>
  <c r="C3837" i="16" s="1"/>
  <c r="I3694" i="16"/>
  <c r="E3694" i="16" s="1"/>
  <c r="C3694" i="16" s="1"/>
  <c r="I3551" i="16"/>
  <c r="E3551" i="16" s="1"/>
  <c r="C3551" i="16" s="1"/>
  <c r="I3406" i="16"/>
  <c r="E3406" i="16" s="1"/>
  <c r="C3406" i="16" s="1"/>
  <c r="I3262" i="16"/>
  <c r="E3262" i="16" s="1"/>
  <c r="C3262" i="16" s="1"/>
  <c r="I3119" i="16"/>
  <c r="E3119" i="16" s="1"/>
  <c r="C3119" i="16" s="1"/>
  <c r="I1762" i="16"/>
  <c r="E1762" i="16" s="1"/>
  <c r="C1762"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1463" i="16"/>
  <c r="E1463" i="16" s="1"/>
  <c r="C1463" i="16" s="1"/>
  <c r="I3775" i="16"/>
  <c r="E3775" i="16" s="1"/>
  <c r="C3775" i="16" s="1"/>
  <c r="I3633" i="16"/>
  <c r="E3633" i="16" s="1"/>
  <c r="C3633" i="16" s="1"/>
  <c r="I3476" i="16"/>
  <c r="E3476" i="16" s="1"/>
  <c r="C3476" i="16" s="1"/>
  <c r="I3332" i="16"/>
  <c r="E3332" i="16" s="1"/>
  <c r="C3332" i="16" s="1"/>
  <c r="I3188" i="16"/>
  <c r="E3188" i="16" s="1"/>
  <c r="C3188" i="16" s="1"/>
  <c r="I2064" i="16"/>
  <c r="E2064" i="16" s="1"/>
  <c r="C2064" i="16" s="1"/>
  <c r="I3679" i="16"/>
  <c r="E3679" i="16" s="1"/>
  <c r="C3679" i="16" s="1"/>
  <c r="I2862" i="16"/>
  <c r="E2862" i="16" s="1"/>
  <c r="C2862" i="16" s="1"/>
  <c r="I3767" i="16"/>
  <c r="E3767" i="16" s="1"/>
  <c r="C3767" i="16" s="1"/>
  <c r="I2795" i="16"/>
  <c r="E2795" i="16" s="1"/>
  <c r="C2795" i="16" s="1"/>
  <c r="I2159" i="16"/>
  <c r="E2159" i="16" s="1"/>
  <c r="C2159" i="16" s="1"/>
  <c r="I3000" i="16"/>
  <c r="E3000" i="16" s="1"/>
  <c r="C3000" i="16" s="1"/>
  <c r="I2136" i="16"/>
  <c r="E2136" i="16" s="1"/>
  <c r="C2136" i="16" s="1"/>
  <c r="I2928" i="16"/>
  <c r="E2928" i="16" s="1"/>
  <c r="C2928" i="16" s="1"/>
  <c r="I2243" i="16"/>
  <c r="E2243" i="16" s="1"/>
  <c r="C2243" i="16" s="1"/>
  <c r="I2952" i="16"/>
  <c r="E2952" i="16" s="1"/>
  <c r="C2952" i="16" s="1"/>
  <c r="I2088" i="16"/>
  <c r="E2088" i="16" s="1"/>
  <c r="C2088" i="16" s="1"/>
  <c r="I2904" i="16"/>
  <c r="E2904" i="16" s="1"/>
  <c r="C2904" i="16" s="1"/>
  <c r="I2268" i="16"/>
  <c r="E2268" i="16" s="1"/>
  <c r="C2268" i="16" s="1"/>
  <c r="I3402" i="16"/>
  <c r="E3402" i="16" s="1"/>
  <c r="C3402" i="16" s="1"/>
  <c r="I3113" i="16"/>
  <c r="E3113" i="16" s="1"/>
  <c r="C3113" i="16" s="1"/>
  <c r="I3270" i="16"/>
  <c r="E3270" i="16" s="1"/>
  <c r="C3270" i="16" s="1"/>
  <c r="I2574" i="16"/>
  <c r="E2574" i="16" s="1"/>
  <c r="C2574" i="16" s="1"/>
  <c r="I3582" i="16"/>
  <c r="E3582" i="16" s="1"/>
  <c r="C3582" i="16" s="1"/>
  <c r="I2802" i="16"/>
  <c r="E2802" i="16" s="1"/>
  <c r="C2802" i="16" s="1"/>
  <c r="I3474" i="16"/>
  <c r="E3474" i="16" s="1"/>
  <c r="C3474" i="16" s="1"/>
  <c r="I2789" i="16"/>
  <c r="E2789" i="16" s="1"/>
  <c r="C2789" i="16" s="1"/>
  <c r="I3486" i="16"/>
  <c r="E3486" i="16" s="1"/>
  <c r="C3486" i="16" s="1"/>
  <c r="I2010" i="16"/>
  <c r="E2010" i="16" s="1"/>
  <c r="C2010" i="16" s="1"/>
  <c r="I3424" i="16"/>
  <c r="E3424" i="16" s="1"/>
  <c r="C3424" i="16" s="1"/>
  <c r="I3721" i="16"/>
  <c r="E3721" i="16" s="1"/>
  <c r="C3721" i="16" s="1"/>
  <c r="I3576" i="16"/>
  <c r="E3576" i="16" s="1"/>
  <c r="C3576" i="16" s="1"/>
  <c r="I3431" i="16"/>
  <c r="E3431" i="16" s="1"/>
  <c r="C3431" i="16" s="1"/>
  <c r="I3288" i="16"/>
  <c r="E3288" i="16" s="1"/>
  <c r="C3288" i="16" s="1"/>
  <c r="I3143" i="16"/>
  <c r="E3143" i="16" s="1"/>
  <c r="C3143" i="16" s="1"/>
  <c r="I1655" i="16"/>
  <c r="E1655" i="16" s="1"/>
  <c r="C1655" i="16" s="1"/>
  <c r="I1079" i="16"/>
  <c r="E1079" i="16" s="1"/>
  <c r="C1079" i="16" s="1"/>
  <c r="I911" i="16"/>
  <c r="E911" i="16" s="1"/>
  <c r="C911" i="16" s="1"/>
  <c r="I766" i="16"/>
  <c r="E766" i="16" s="1"/>
  <c r="C766" i="16" s="1"/>
  <c r="I623" i="16"/>
  <c r="E623" i="16" s="1"/>
  <c r="C623" i="16" s="1"/>
  <c r="I466" i="16"/>
  <c r="E466" i="16" s="1"/>
  <c r="C466" i="16" s="1"/>
  <c r="I323" i="16"/>
  <c r="E323" i="16" s="1"/>
  <c r="C323" i="16" s="1"/>
  <c r="I1666" i="16"/>
  <c r="E1666" i="16" s="1"/>
  <c r="C1666" i="16" s="1"/>
  <c r="I3826" i="16"/>
  <c r="E3826" i="16" s="1"/>
  <c r="C3826" i="16" s="1"/>
  <c r="I3682" i="16"/>
  <c r="E3682" i="16" s="1"/>
  <c r="C3682" i="16" s="1"/>
  <c r="I3538" i="16"/>
  <c r="E3538" i="16" s="1"/>
  <c r="C3538" i="16" s="1"/>
  <c r="I3393" i="16"/>
  <c r="E3393" i="16" s="1"/>
  <c r="C3393" i="16" s="1"/>
  <c r="I3251" i="16"/>
  <c r="E3251" i="16" s="1"/>
  <c r="C3251" i="16" s="1"/>
  <c r="I3106" i="16"/>
  <c r="E3106" i="16" s="1"/>
  <c r="C3106" i="16" s="1"/>
  <c r="I1703" i="16"/>
  <c r="E1703" i="16" s="1"/>
  <c r="C1703"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1403" i="16"/>
  <c r="E1403" i="16" s="1"/>
  <c r="C1403" i="16" s="1"/>
  <c r="I3765" i="16"/>
  <c r="E3765" i="16" s="1"/>
  <c r="C3765" i="16" s="1"/>
  <c r="I3620" i="16"/>
  <c r="E3620" i="16" s="1"/>
  <c r="C3620" i="16" s="1"/>
  <c r="I3464" i="16"/>
  <c r="E3464" i="16" s="1"/>
  <c r="C3464" i="16" s="1"/>
  <c r="I3320" i="16"/>
  <c r="E3320" i="16" s="1"/>
  <c r="C3320" i="16" s="1"/>
  <c r="I3176" i="16"/>
  <c r="E3176" i="16" s="1"/>
  <c r="C3176" i="16" s="1"/>
  <c r="I2002" i="16"/>
  <c r="E2002" i="16" s="1"/>
  <c r="C2002" i="16" s="1"/>
  <c r="I1259" i="16"/>
  <c r="E1259" i="16" s="1"/>
  <c r="C1259" i="16" s="1"/>
  <c r="I3726" i="16"/>
  <c r="E3726" i="16" s="1"/>
  <c r="C3726" i="16" s="1"/>
  <c r="I3583" i="16"/>
  <c r="E3583" i="16" s="1"/>
  <c r="C3583" i="16" s="1"/>
  <c r="I3439" i="16"/>
  <c r="E3439" i="16" s="1"/>
  <c r="C3439" i="16" s="1"/>
  <c r="I3296" i="16"/>
  <c r="E3296" i="16" s="1"/>
  <c r="C3296" i="16" s="1"/>
  <c r="I3152" i="16"/>
  <c r="E3152" i="16" s="1"/>
  <c r="C3152" i="16" s="1"/>
  <c r="I1565" i="16"/>
  <c r="E1565" i="16" s="1"/>
  <c r="C1565" i="16" s="1"/>
  <c r="I1409" i="16"/>
  <c r="E1409" i="16" s="1"/>
  <c r="C1409" i="16" s="1"/>
  <c r="I1265" i="16"/>
  <c r="E1265" i="16" s="1"/>
  <c r="C1265" i="16" s="1"/>
  <c r="I2022" i="16"/>
  <c r="E2022" i="16" s="1"/>
  <c r="C2022" i="16" s="1"/>
  <c r="I1662" i="16"/>
  <c r="E1662" i="16" s="1"/>
  <c r="C1662" i="16" s="1"/>
  <c r="I3750" i="16"/>
  <c r="E3750" i="16" s="1"/>
  <c r="C3750" i="16" s="1"/>
  <c r="I3605" i="16"/>
  <c r="E3605" i="16" s="1"/>
  <c r="C3605" i="16" s="1"/>
  <c r="I3461" i="16"/>
  <c r="E3461" i="16" s="1"/>
  <c r="C3461" i="16" s="1"/>
  <c r="I3318" i="16"/>
  <c r="E3318" i="16" s="1"/>
  <c r="C3318" i="16" s="1"/>
  <c r="I3173" i="16"/>
  <c r="E3173" i="16" s="1"/>
  <c r="C3173" i="16" s="1"/>
  <c r="I3328" i="16"/>
  <c r="E3328" i="16" s="1"/>
  <c r="C3328" i="16" s="1"/>
  <c r="I3183" i="16"/>
  <c r="E3183" i="16" s="1"/>
  <c r="C3183" i="16" s="1"/>
  <c r="I2225" i="16"/>
  <c r="E2225" i="16" s="1"/>
  <c r="C2225" i="16" s="1"/>
  <c r="I3664" i="16"/>
  <c r="E3664" i="16" s="1"/>
  <c r="C3664" i="16" s="1"/>
  <c r="I3771" i="16"/>
  <c r="E3771" i="16" s="1"/>
  <c r="C3771" i="16" s="1"/>
  <c r="I3615" i="16"/>
  <c r="E3615" i="16" s="1"/>
  <c r="C3615" i="16" s="1"/>
  <c r="I3471" i="16"/>
  <c r="E3471" i="16" s="1"/>
  <c r="C3471" i="16" s="1"/>
  <c r="I3327" i="16"/>
  <c r="E3327" i="16" s="1"/>
  <c r="C3327" i="16" s="1"/>
  <c r="I3184" i="16"/>
  <c r="E3184" i="16" s="1"/>
  <c r="C3184" i="16" s="1"/>
  <c r="I2381" i="16"/>
  <c r="E2381" i="16" s="1"/>
  <c r="C2381" i="16" s="1"/>
  <c r="I3737" i="16"/>
  <c r="E3737" i="16" s="1"/>
  <c r="C3737" i="16" s="1"/>
  <c r="I3794" i="16"/>
  <c r="E3794" i="16" s="1"/>
  <c r="C3794" i="16" s="1"/>
  <c r="I3650" i="16"/>
  <c r="E3650" i="16" s="1"/>
  <c r="C3650" i="16" s="1"/>
  <c r="I3506" i="16"/>
  <c r="E3506" i="16" s="1"/>
  <c r="C3506" i="16" s="1"/>
  <c r="I3362" i="16"/>
  <c r="E3362" i="16" s="1"/>
  <c r="C3362" i="16" s="1"/>
  <c r="I3218" i="16"/>
  <c r="E3218" i="16" s="1"/>
  <c r="C3218" i="16" s="1"/>
  <c r="I2286" i="16"/>
  <c r="E2286" i="16" s="1"/>
  <c r="C2286" i="16" s="1"/>
  <c r="I3676" i="16"/>
  <c r="E3676" i="16" s="1"/>
  <c r="C3676" i="16" s="1"/>
  <c r="I3793" i="16"/>
  <c r="E3793" i="16" s="1"/>
  <c r="C3793" i="16" s="1"/>
  <c r="I3649" i="16"/>
  <c r="E3649" i="16" s="1"/>
  <c r="C3649" i="16" s="1"/>
  <c r="I3505" i="16"/>
  <c r="E3505" i="16" s="1"/>
  <c r="C3505" i="16" s="1"/>
  <c r="I3361" i="16"/>
  <c r="E3361" i="16" s="1"/>
  <c r="C3361" i="16" s="1"/>
  <c r="I3217" i="16"/>
  <c r="E3217" i="16" s="1"/>
  <c r="C3217"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1199" i="16"/>
  <c r="E1199" i="16" s="1"/>
  <c r="C1199" i="16" s="1"/>
  <c r="I251" i="16"/>
  <c r="E251" i="16" s="1"/>
  <c r="C251" i="16" s="1"/>
  <c r="I95" i="16"/>
  <c r="E95" i="16" s="1"/>
  <c r="C95"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2074" i="16"/>
  <c r="E2074" i="16" s="1"/>
  <c r="C2074" i="16" s="1"/>
  <c r="I1930" i="16"/>
  <c r="E1930" i="16" s="1"/>
  <c r="C1930" i="16" s="1"/>
  <c r="I1773" i="16"/>
  <c r="E1773" i="16" s="1"/>
  <c r="C1773" i="16" s="1"/>
  <c r="I1630" i="16"/>
  <c r="E1630" i="16" s="1"/>
  <c r="C1630" i="16" s="1"/>
  <c r="I1485" i="16"/>
  <c r="E1485" i="16" s="1"/>
  <c r="C1485" i="16" s="1"/>
  <c r="I1341" i="16"/>
  <c r="E1341" i="16" s="1"/>
  <c r="C1341" i="16" s="1"/>
  <c r="I1198" i="16"/>
  <c r="E1198" i="16" s="1"/>
  <c r="C1198" i="16" s="1"/>
  <c r="I1053" i="16"/>
  <c r="E1053" i="16" s="1"/>
  <c r="C1053"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3594" i="16"/>
  <c r="E3594" i="16" s="1"/>
  <c r="C3594" i="16" s="1"/>
  <c r="I2826" i="16"/>
  <c r="E2826" i="16" s="1"/>
  <c r="C2826" i="16" s="1"/>
  <c r="I3624" i="16"/>
  <c r="E3624" i="16" s="1"/>
  <c r="C3624" i="16" s="1"/>
  <c r="I2723" i="16"/>
  <c r="E2723" i="16" s="1"/>
  <c r="C2723" i="16" s="1"/>
  <c r="I2111" i="16"/>
  <c r="E2111" i="16" s="1"/>
  <c r="C2111" i="16" s="1"/>
  <c r="I2938" i="16"/>
  <c r="E2938" i="16" s="1"/>
  <c r="C2938" i="16" s="1"/>
  <c r="I3778" i="16"/>
  <c r="E3778" i="16" s="1"/>
  <c r="C3778" i="16" s="1"/>
  <c r="I2867" i="16"/>
  <c r="E2867" i="16" s="1"/>
  <c r="C2867" i="16" s="1"/>
  <c r="I2099" i="16"/>
  <c r="E2099" i="16" s="1"/>
  <c r="C2099" i="16" s="1"/>
  <c r="I2891" i="16"/>
  <c r="E2891" i="16" s="1"/>
  <c r="C2891" i="16" s="1"/>
  <c r="I3719" i="16"/>
  <c r="E3719" i="16" s="1"/>
  <c r="C3719" i="16" s="1"/>
  <c r="I2843" i="16"/>
  <c r="E2843" i="16" s="1"/>
  <c r="C2843" i="16" s="1"/>
  <c r="I2220" i="16"/>
  <c r="E2220" i="16" s="1"/>
  <c r="C2220" i="16" s="1"/>
  <c r="I3317" i="16"/>
  <c r="E3317" i="16" s="1"/>
  <c r="C3317" i="16" s="1"/>
  <c r="I2526" i="16"/>
  <c r="E2526" i="16" s="1"/>
  <c r="C2526" i="16" s="1"/>
  <c r="I3161" i="16"/>
  <c r="E3161" i="16" s="1"/>
  <c r="C3161" i="16" s="1"/>
  <c r="I2550" i="16"/>
  <c r="E2550" i="16" s="1"/>
  <c r="C2550" i="16" s="1"/>
  <c r="I3499" i="16"/>
  <c r="E3499" i="16" s="1"/>
  <c r="C3499" i="16" s="1"/>
  <c r="I2765" i="16"/>
  <c r="E2765" i="16" s="1"/>
  <c r="C2765" i="16" s="1"/>
  <c r="I3425" i="16"/>
  <c r="E3425" i="16" s="1"/>
  <c r="C3425" i="16" s="1"/>
  <c r="I2742" i="16"/>
  <c r="E2742" i="16" s="1"/>
  <c r="C2742" i="16" s="1"/>
  <c r="I3415" i="16"/>
  <c r="E3415" i="16" s="1"/>
  <c r="C3415" i="16" s="1"/>
  <c r="I1950" i="16"/>
  <c r="E1950" i="16" s="1"/>
  <c r="C1950" i="16" s="1"/>
  <c r="I3352" i="16"/>
  <c r="E3352" i="16" s="1"/>
  <c r="C3352" i="16" s="1"/>
  <c r="I3709" i="16"/>
  <c r="E3709" i="16" s="1"/>
  <c r="C3709" i="16" s="1"/>
  <c r="I3564" i="16"/>
  <c r="E3564" i="16" s="1"/>
  <c r="C3564" i="16" s="1"/>
  <c r="I3420" i="16"/>
  <c r="E3420" i="16" s="1"/>
  <c r="C3420" i="16" s="1"/>
  <c r="I3276" i="16"/>
  <c r="E3276" i="16" s="1"/>
  <c r="C3276" i="16" s="1"/>
  <c r="I3132" i="16"/>
  <c r="E3132" i="16" s="1"/>
  <c r="C3132" i="16" s="1"/>
  <c r="I1595" i="16"/>
  <c r="E1595" i="16" s="1"/>
  <c r="C1595" i="16" s="1"/>
  <c r="I1067" i="16"/>
  <c r="E1067" i="16" s="1"/>
  <c r="C1067" i="16" s="1"/>
  <c r="I900" i="16"/>
  <c r="E900" i="16" s="1"/>
  <c r="C900" i="16" s="1"/>
  <c r="I756" i="16"/>
  <c r="E756" i="16" s="1"/>
  <c r="C756" i="16" s="1"/>
  <c r="I611" i="16"/>
  <c r="E611" i="16" s="1"/>
  <c r="C611" i="16" s="1"/>
  <c r="I455" i="16"/>
  <c r="E455" i="16" s="1"/>
  <c r="C455" i="16" s="1"/>
  <c r="I312" i="16"/>
  <c r="E312" i="16" s="1"/>
  <c r="C312" i="16" s="1"/>
  <c r="I1607" i="16"/>
  <c r="E1607" i="16" s="1"/>
  <c r="C1607"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1643" i="16"/>
  <c r="E1643" i="16" s="1"/>
  <c r="C1643" i="16" s="1"/>
  <c r="I3800" i="16"/>
  <c r="E3800" i="16" s="1"/>
  <c r="C3800" i="16" s="1"/>
  <c r="I3658" i="16"/>
  <c r="E3658" i="16" s="1"/>
  <c r="C3658" i="16" s="1"/>
  <c r="I3514" i="16"/>
  <c r="E3514" i="16" s="1"/>
  <c r="C3514" i="16" s="1"/>
  <c r="I3369" i="16"/>
  <c r="E3369" i="16" s="1"/>
  <c r="C3369" i="16" s="1"/>
  <c r="I3225" i="16"/>
  <c r="E3225" i="16" s="1"/>
  <c r="C3225" i="16" s="1"/>
  <c r="I2027" i="16"/>
  <c r="E2027" i="16" s="1"/>
  <c r="C2027" i="16" s="1"/>
  <c r="I1343" i="16"/>
  <c r="E1343" i="16" s="1"/>
  <c r="C1343" i="16" s="1"/>
  <c r="I3752" i="16"/>
  <c r="E3752" i="16" s="1"/>
  <c r="C3752" i="16" s="1"/>
  <c r="I3608" i="16"/>
  <c r="E3608" i="16" s="1"/>
  <c r="C3608" i="16" s="1"/>
  <c r="I3453" i="16"/>
  <c r="E3453" i="16" s="1"/>
  <c r="C3453" i="16" s="1"/>
  <c r="I3308" i="16"/>
  <c r="E3308" i="16" s="1"/>
  <c r="C3308" i="16" s="1"/>
  <c r="I3164" i="16"/>
  <c r="E3164" i="16" s="1"/>
  <c r="C3164" i="16" s="1"/>
  <c r="I1931" i="16"/>
  <c r="E1931" i="16" s="1"/>
  <c r="C1931" i="16" s="1"/>
  <c r="I1200" i="16"/>
  <c r="E1200" i="16" s="1"/>
  <c r="C1200" i="16" s="1"/>
  <c r="I3714" i="16"/>
  <c r="E3714" i="16" s="1"/>
  <c r="C3714" i="16" s="1"/>
  <c r="I3570" i="16"/>
  <c r="E3570" i="16" s="1"/>
  <c r="C3570" i="16" s="1"/>
  <c r="I3427" i="16"/>
  <c r="E3427" i="16" s="1"/>
  <c r="C3427" i="16" s="1"/>
  <c r="I3283" i="16"/>
  <c r="E3283" i="16" s="1"/>
  <c r="C3283" i="16" s="1"/>
  <c r="I3140" i="16"/>
  <c r="E3140" i="16" s="1"/>
  <c r="C3140" i="16" s="1"/>
  <c r="I1542" i="16"/>
  <c r="E1542" i="16" s="1"/>
  <c r="C1542" i="16" s="1"/>
  <c r="I1398" i="16"/>
  <c r="E1398" i="16" s="1"/>
  <c r="C1398" i="16" s="1"/>
  <c r="I1255" i="16"/>
  <c r="E1255" i="16" s="1"/>
  <c r="C1255" i="16" s="1"/>
  <c r="I1962" i="16"/>
  <c r="E1962" i="16" s="1"/>
  <c r="C1962" i="16" s="1"/>
  <c r="I1650" i="16"/>
  <c r="E1650" i="16" s="1"/>
  <c r="C1650" i="16" s="1"/>
  <c r="I3736" i="16"/>
  <c r="E3736" i="16" s="1"/>
  <c r="C3736" i="16" s="1"/>
  <c r="I3593" i="16"/>
  <c r="E3593" i="16" s="1"/>
  <c r="C3593" i="16" s="1"/>
  <c r="I3449" i="16"/>
  <c r="E3449" i="16" s="1"/>
  <c r="C3449" i="16" s="1"/>
  <c r="I3305" i="16"/>
  <c r="E3305" i="16" s="1"/>
  <c r="C3305" i="16" s="1"/>
  <c r="I3162" i="16"/>
  <c r="E3162" i="16" s="1"/>
  <c r="C3162" i="16" s="1"/>
  <c r="I3315" i="16"/>
  <c r="E3315" i="16" s="1"/>
  <c r="C3315" i="16" s="1"/>
  <c r="I3172" i="16"/>
  <c r="E3172" i="16" s="1"/>
  <c r="C3172" i="16" s="1"/>
  <c r="I2178" i="16"/>
  <c r="E2178" i="16" s="1"/>
  <c r="C2178" i="16" s="1"/>
  <c r="I3616" i="16"/>
  <c r="E3616" i="16" s="1"/>
  <c r="C3616" i="16" s="1"/>
  <c r="I3759" i="16"/>
  <c r="E3759" i="16" s="1"/>
  <c r="C3759" i="16" s="1"/>
  <c r="I3602" i="16"/>
  <c r="E3602" i="16" s="1"/>
  <c r="C3602" i="16" s="1"/>
  <c r="I3459" i="16"/>
  <c r="E3459" i="16" s="1"/>
  <c r="C3459" i="16" s="1"/>
  <c r="I3316" i="16"/>
  <c r="E3316" i="16" s="1"/>
  <c r="C3316" i="16" s="1"/>
  <c r="I3170" i="16"/>
  <c r="E3170" i="16" s="1"/>
  <c r="C3170" i="16" s="1"/>
  <c r="I2322" i="16"/>
  <c r="E2322" i="16" s="1"/>
  <c r="C2322" i="16" s="1"/>
  <c r="I3689" i="16"/>
  <c r="E3689" i="16" s="1"/>
  <c r="C3689" i="16" s="1"/>
  <c r="I3782" i="16"/>
  <c r="E3782" i="16" s="1"/>
  <c r="C3782" i="16" s="1"/>
  <c r="I3637" i="16"/>
  <c r="E3637" i="16" s="1"/>
  <c r="C3637" i="16" s="1"/>
  <c r="I3495" i="16"/>
  <c r="E3495" i="16" s="1"/>
  <c r="C3495" i="16" s="1"/>
  <c r="I3351" i="16"/>
  <c r="E3351" i="16" s="1"/>
  <c r="C3351" i="16" s="1"/>
  <c r="I3206" i="16"/>
  <c r="E3206" i="16" s="1"/>
  <c r="C3206" i="16" s="1"/>
  <c r="I2214" i="16"/>
  <c r="E2214" i="16" s="1"/>
  <c r="C2214" i="16" s="1"/>
  <c r="I3628" i="16"/>
  <c r="E3628" i="16" s="1"/>
  <c r="C3628" i="16" s="1"/>
  <c r="I3781" i="16"/>
  <c r="E3781" i="16" s="1"/>
  <c r="C3781" i="16" s="1"/>
  <c r="I3638" i="16"/>
  <c r="E3638" i="16" s="1"/>
  <c r="C3638" i="16" s="1"/>
  <c r="I3493" i="16"/>
  <c r="E3493" i="16" s="1"/>
  <c r="C3493" i="16" s="1"/>
  <c r="I3348" i="16"/>
  <c r="E3348" i="16" s="1"/>
  <c r="C3348" i="16" s="1"/>
  <c r="I3205" i="16"/>
  <c r="E3205" i="16" s="1"/>
  <c r="C320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239" i="16"/>
  <c r="E239" i="16" s="1"/>
  <c r="C239" i="16" s="1"/>
  <c r="I84" i="16"/>
  <c r="E84" i="16" s="1"/>
  <c r="C84"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2062" i="16"/>
  <c r="E2062" i="16" s="1"/>
  <c r="C2062" i="16" s="1"/>
  <c r="I1918" i="16"/>
  <c r="E1918" i="16" s="1"/>
  <c r="C1918" i="16" s="1"/>
  <c r="I1763" i="16"/>
  <c r="E1763" i="16" s="1"/>
  <c r="C1763" i="16" s="1"/>
  <c r="I1619" i="16"/>
  <c r="E1619" i="16" s="1"/>
  <c r="C1619" i="16" s="1"/>
  <c r="I1473" i="16"/>
  <c r="E1473" i="16" s="1"/>
  <c r="C1473" i="16" s="1"/>
  <c r="I1330" i="16"/>
  <c r="E1330" i="16" s="1"/>
  <c r="C1330" i="16" s="1"/>
  <c r="I1186" i="16"/>
  <c r="E1186" i="16" s="1"/>
  <c r="C1186" i="16" s="1"/>
  <c r="I1041" i="16"/>
  <c r="E1041" i="16" s="1"/>
  <c r="C1041"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3510" i="16"/>
  <c r="E3510" i="16" s="1"/>
  <c r="C3510" i="16" s="1"/>
  <c r="I2779" i="16"/>
  <c r="E2779" i="16" s="1"/>
  <c r="C2779" i="16" s="1"/>
  <c r="I3503" i="16"/>
  <c r="E3503" i="16" s="1"/>
  <c r="C3503" i="16" s="1"/>
  <c r="I2663" i="16"/>
  <c r="E2663" i="16" s="1"/>
  <c r="C2663" i="16" s="1"/>
  <c r="I3802" i="16"/>
  <c r="E3802" i="16" s="1"/>
  <c r="C3802" i="16" s="1"/>
  <c r="I2879" i="16"/>
  <c r="E2879" i="16" s="1"/>
  <c r="C2879" i="16" s="1"/>
  <c r="I3634" i="16"/>
  <c r="E3634" i="16" s="1"/>
  <c r="C3634" i="16" s="1"/>
  <c r="I2807" i="16"/>
  <c r="E2807" i="16" s="1"/>
  <c r="C2807" i="16" s="1"/>
  <c r="I3731" i="16"/>
  <c r="E3731" i="16" s="1"/>
  <c r="C3731" i="16" s="1"/>
  <c r="I2831" i="16"/>
  <c r="E2831" i="16" s="1"/>
  <c r="C2831" i="16" s="1"/>
  <c r="I3563" i="16"/>
  <c r="E3563" i="16" s="1"/>
  <c r="C3563" i="16" s="1"/>
  <c r="I2783" i="16"/>
  <c r="E2783" i="16" s="1"/>
  <c r="C2783" i="16" s="1"/>
  <c r="I2195" i="16"/>
  <c r="E2195" i="16" s="1"/>
  <c r="C2195" i="16" s="1"/>
  <c r="I3198" i="16"/>
  <c r="E3198" i="16" s="1"/>
  <c r="C3198" i="16" s="1"/>
  <c r="I2406" i="16"/>
  <c r="E2406" i="16" s="1"/>
  <c r="C2406" i="16" s="1"/>
  <c r="I3103" i="16"/>
  <c r="E3103" i="16" s="1"/>
  <c r="C3103" i="16" s="1"/>
  <c r="I2514" i="16"/>
  <c r="E2514" i="16" s="1"/>
  <c r="C2514" i="16" s="1"/>
  <c r="I3438" i="16"/>
  <c r="E3438" i="16" s="1"/>
  <c r="C3438" i="16" s="1"/>
  <c r="I2719" i="16"/>
  <c r="E2719" i="16" s="1"/>
  <c r="C2719" i="16" s="1"/>
  <c r="I3342" i="16"/>
  <c r="E3342" i="16" s="1"/>
  <c r="C3342" i="16" s="1"/>
  <c r="I2694" i="16"/>
  <c r="E2694" i="16" s="1"/>
  <c r="C2694" i="16" s="1"/>
  <c r="I3331" i="16"/>
  <c r="E3331" i="16" s="1"/>
  <c r="C3331" i="16" s="1"/>
  <c r="I1890" i="16"/>
  <c r="E1890" i="16" s="1"/>
  <c r="C1890"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1535" i="16"/>
  <c r="E1535" i="16" s="1"/>
  <c r="C1535" i="16" s="1"/>
  <c r="I1043" i="16"/>
  <c r="E1043" i="16" s="1"/>
  <c r="C1043" i="16" s="1"/>
  <c r="I888" i="16"/>
  <c r="E888" i="16" s="1"/>
  <c r="C888" i="16" s="1"/>
  <c r="I743" i="16"/>
  <c r="E743" i="16" s="1"/>
  <c r="C743" i="16" s="1"/>
  <c r="I586" i="16"/>
  <c r="E586" i="16" s="1"/>
  <c r="C586" i="16" s="1"/>
  <c r="I443" i="16"/>
  <c r="E443" i="16" s="1"/>
  <c r="C443" i="16" s="1"/>
  <c r="I300" i="16"/>
  <c r="E300" i="16" s="1"/>
  <c r="C300" i="16" s="1"/>
  <c r="I1547" i="16"/>
  <c r="E1547" i="16" s="1"/>
  <c r="C1547"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1584" i="16"/>
  <c r="E1584" i="16" s="1"/>
  <c r="C1584" i="16" s="1"/>
  <c r="I3789" i="16"/>
  <c r="E3789" i="16" s="1"/>
  <c r="C3789" i="16" s="1"/>
  <c r="I3645" i="16"/>
  <c r="E3645" i="16" s="1"/>
  <c r="C3645" i="16" s="1"/>
  <c r="I3500" i="16"/>
  <c r="E3500" i="16" s="1"/>
  <c r="C3500" i="16" s="1"/>
  <c r="I3357" i="16"/>
  <c r="E3357" i="16" s="1"/>
  <c r="C3357" i="16" s="1"/>
  <c r="I3213" i="16"/>
  <c r="E3213" i="16" s="1"/>
  <c r="C3213" i="16" s="1"/>
  <c r="I1967" i="16"/>
  <c r="E1967" i="16" s="1"/>
  <c r="C1967" i="16" s="1"/>
  <c r="I1283" i="16"/>
  <c r="E1283" i="16" s="1"/>
  <c r="C1283" i="16" s="1"/>
  <c r="I3740" i="16"/>
  <c r="E3740" i="16" s="1"/>
  <c r="C3740" i="16" s="1"/>
  <c r="I3595" i="16"/>
  <c r="E3595" i="16" s="1"/>
  <c r="C3595" i="16" s="1"/>
  <c r="I3440" i="16"/>
  <c r="E3440" i="16" s="1"/>
  <c r="C3440" i="16" s="1"/>
  <c r="I3295" i="16"/>
  <c r="E3295" i="16" s="1"/>
  <c r="C3295" i="16" s="1"/>
  <c r="I3151" i="16"/>
  <c r="E3151" i="16" s="1"/>
  <c r="C3151" i="16" s="1"/>
  <c r="I1860" i="16"/>
  <c r="E1860" i="16" s="1"/>
  <c r="C1860" i="16" s="1"/>
  <c r="I1091" i="16"/>
  <c r="E1091" i="16" s="1"/>
  <c r="C1091" i="16" s="1"/>
  <c r="I3703" i="16"/>
  <c r="E3703" i="16" s="1"/>
  <c r="C3703" i="16" s="1"/>
  <c r="I3560" i="16"/>
  <c r="E3560" i="16" s="1"/>
  <c r="C3560" i="16" s="1"/>
  <c r="I3414" i="16"/>
  <c r="E3414" i="16" s="1"/>
  <c r="C3414" i="16" s="1"/>
  <c r="I3271" i="16"/>
  <c r="E3271" i="16" s="1"/>
  <c r="C3271" i="16" s="1"/>
  <c r="I3127" i="16"/>
  <c r="E3127" i="16" s="1"/>
  <c r="C3127" i="16" s="1"/>
  <c r="I1530" i="16"/>
  <c r="E1530" i="16" s="1"/>
  <c r="C1530" i="16" s="1"/>
  <c r="I1386" i="16"/>
  <c r="E1386" i="16" s="1"/>
  <c r="C1386" i="16" s="1"/>
  <c r="I1242" i="16"/>
  <c r="E1242" i="16" s="1"/>
  <c r="C1242" i="16" s="1"/>
  <c r="I1902" i="16"/>
  <c r="E1902" i="16" s="1"/>
  <c r="C1902" i="16" s="1"/>
  <c r="I1625" i="16"/>
  <c r="E1625" i="16" s="1"/>
  <c r="C1625" i="16" s="1"/>
  <c r="I3725" i="16"/>
  <c r="E3725" i="16" s="1"/>
  <c r="C3725" i="16" s="1"/>
  <c r="I3581" i="16"/>
  <c r="E3581" i="16" s="1"/>
  <c r="C3581" i="16" s="1"/>
  <c r="I3436" i="16"/>
  <c r="E3436" i="16" s="1"/>
  <c r="C3436" i="16" s="1"/>
  <c r="I3293" i="16"/>
  <c r="E3293" i="16" s="1"/>
  <c r="C3293" i="16" s="1"/>
  <c r="I3148" i="16"/>
  <c r="E3148" i="16" s="1"/>
  <c r="C3148" i="16" s="1"/>
  <c r="I3303" i="16"/>
  <c r="E3303" i="16" s="1"/>
  <c r="C3303" i="16" s="1"/>
  <c r="I3159" i="16"/>
  <c r="E3159" i="16" s="1"/>
  <c r="C3159" i="16" s="1"/>
  <c r="I2118" i="16"/>
  <c r="E2118" i="16" s="1"/>
  <c r="C2118" i="16" s="1"/>
  <c r="I3568" i="16"/>
  <c r="E3568" i="16" s="1"/>
  <c r="C3568" i="16" s="1"/>
  <c r="I3748" i="16"/>
  <c r="E3748" i="16" s="1"/>
  <c r="C3748" i="16" s="1"/>
  <c r="I3590" i="16"/>
  <c r="E3590" i="16" s="1"/>
  <c r="C3590" i="16" s="1"/>
  <c r="I3447" i="16"/>
  <c r="E3447" i="16" s="1"/>
  <c r="C3447" i="16" s="1"/>
  <c r="I3304" i="16"/>
  <c r="E3304" i="16" s="1"/>
  <c r="C3304" i="16" s="1"/>
  <c r="I3160" i="16"/>
  <c r="E3160" i="16" s="1"/>
  <c r="C3160" i="16" s="1"/>
  <c r="I2250" i="16"/>
  <c r="E2250" i="16" s="1"/>
  <c r="C2250" i="16" s="1"/>
  <c r="I3640" i="16"/>
  <c r="E3640" i="16" s="1"/>
  <c r="C3640" i="16" s="1"/>
  <c r="I3770" i="16"/>
  <c r="E3770" i="16" s="1"/>
  <c r="C3770" i="16" s="1"/>
  <c r="I3625" i="16"/>
  <c r="E3625" i="16" s="1"/>
  <c r="C3625" i="16" s="1"/>
  <c r="I3482" i="16"/>
  <c r="E3482" i="16" s="1"/>
  <c r="C3482" i="16" s="1"/>
  <c r="I3338" i="16"/>
  <c r="E3338" i="16" s="1"/>
  <c r="C3338" i="16" s="1"/>
  <c r="I3194" i="16"/>
  <c r="E3194" i="16" s="1"/>
  <c r="C3194" i="16" s="1"/>
  <c r="I2154" i="16"/>
  <c r="E2154" i="16" s="1"/>
  <c r="C2154" i="16" s="1"/>
  <c r="I3580" i="16"/>
  <c r="E3580" i="16" s="1"/>
  <c r="C3580" i="16" s="1"/>
  <c r="I3769" i="16"/>
  <c r="E3769" i="16" s="1"/>
  <c r="C3769" i="16" s="1"/>
  <c r="I3626" i="16"/>
  <c r="E3626" i="16" s="1"/>
  <c r="C3626" i="16" s="1"/>
  <c r="I3481" i="16"/>
  <c r="E3481" i="16" s="1"/>
  <c r="C3481" i="16" s="1"/>
  <c r="I3337" i="16"/>
  <c r="E3337" i="16" s="1"/>
  <c r="C3337" i="16" s="1"/>
  <c r="I3193" i="16"/>
  <c r="E3193" i="16" s="1"/>
  <c r="C319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15" i="16"/>
  <c r="E215" i="16" s="1"/>
  <c r="C215" i="16" s="1"/>
  <c r="I72" i="16"/>
  <c r="E72" i="16" s="1"/>
  <c r="C72"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2050" i="16"/>
  <c r="E2050" i="16" s="1"/>
  <c r="C2050" i="16" s="1"/>
  <c r="I1907" i="16"/>
  <c r="E1907" i="16" s="1"/>
  <c r="C1907" i="16" s="1"/>
  <c r="I1750" i="16"/>
  <c r="E1750" i="16" s="1"/>
  <c r="C1750" i="16" s="1"/>
  <c r="I1606" i="16"/>
  <c r="E1606" i="16" s="1"/>
  <c r="C1606" i="16" s="1"/>
  <c r="I1462" i="16"/>
  <c r="E1462" i="16" s="1"/>
  <c r="C1462" i="16" s="1"/>
  <c r="I1318" i="16"/>
  <c r="E1318" i="16" s="1"/>
  <c r="C1318" i="16" s="1"/>
  <c r="I1174" i="16"/>
  <c r="E1174" i="16" s="1"/>
  <c r="C1174" i="16" s="1"/>
  <c r="I1030" i="16"/>
  <c r="E1030" i="16" s="1"/>
  <c r="C1030"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1077" i="16"/>
  <c r="E1077" i="16" s="1"/>
  <c r="C1077"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2060" i="16"/>
  <c r="E2060" i="16" s="1"/>
  <c r="C2060" i="16" s="1"/>
  <c r="I1917" i="16"/>
  <c r="E1917" i="16" s="1"/>
  <c r="C1917" i="16" s="1"/>
  <c r="I3463" i="16"/>
  <c r="E3463" i="16" s="1"/>
  <c r="C3463" i="16" s="1"/>
  <c r="I2730" i="16"/>
  <c r="E2730" i="16" s="1"/>
  <c r="C2730" i="16" s="1"/>
  <c r="I3384" i="16"/>
  <c r="E3384" i="16" s="1"/>
  <c r="C3384" i="16" s="1"/>
  <c r="I2604" i="16"/>
  <c r="E2604" i="16" s="1"/>
  <c r="C2604" i="16" s="1"/>
  <c r="I3659" i="16"/>
  <c r="E3659" i="16" s="1"/>
  <c r="C3659" i="16" s="1"/>
  <c r="I2819" i="16"/>
  <c r="E2819" i="16" s="1"/>
  <c r="C2819" i="16" s="1"/>
  <c r="I3516" i="16"/>
  <c r="E3516" i="16" s="1"/>
  <c r="C3516" i="16" s="1"/>
  <c r="I2747" i="16"/>
  <c r="E2747" i="16" s="1"/>
  <c r="C2747" i="16" s="1"/>
  <c r="I3550" i="16"/>
  <c r="E3550" i="16" s="1"/>
  <c r="C3550" i="16" s="1"/>
  <c r="I2771" i="16"/>
  <c r="E2771" i="16" s="1"/>
  <c r="C2771" i="16" s="1"/>
  <c r="I3455" i="16"/>
  <c r="E3455" i="16" s="1"/>
  <c r="C3455" i="16" s="1"/>
  <c r="I2735" i="16"/>
  <c r="E2735" i="16" s="1"/>
  <c r="C2735" i="16" s="1"/>
  <c r="I2172" i="16"/>
  <c r="E2172" i="16" s="1"/>
  <c r="C2172" i="16" s="1"/>
  <c r="I3090" i="16"/>
  <c r="E3090" i="16" s="1"/>
  <c r="C3090" i="16" s="1"/>
  <c r="I3695" i="16"/>
  <c r="E3695" i="16" s="1"/>
  <c r="C3695" i="16" s="1"/>
  <c r="I3030" i="16"/>
  <c r="E3030" i="16" s="1"/>
  <c r="C3030" i="16" s="1"/>
  <c r="I2478" i="16"/>
  <c r="E2478" i="16" s="1"/>
  <c r="C2478" i="16" s="1"/>
  <c r="I3354" i="16"/>
  <c r="E3354" i="16" s="1"/>
  <c r="C3354" i="16" s="1"/>
  <c r="I2646" i="16"/>
  <c r="E2646" i="16" s="1"/>
  <c r="C2646" i="16" s="1"/>
  <c r="I3258" i="16"/>
  <c r="E3258" i="16" s="1"/>
  <c r="C3258" i="16" s="1"/>
  <c r="I2670" i="16"/>
  <c r="E2670" i="16" s="1"/>
  <c r="C2670" i="16" s="1"/>
  <c r="I3246" i="16"/>
  <c r="E3246" i="16" s="1"/>
  <c r="C3246" i="16" s="1"/>
  <c r="I1830" i="16"/>
  <c r="E1830" i="16" s="1"/>
  <c r="C1830"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1475" i="16"/>
  <c r="E1475" i="16" s="1"/>
  <c r="C1475" i="16" s="1"/>
  <c r="I1019" i="16"/>
  <c r="E1019" i="16" s="1"/>
  <c r="C1019" i="16" s="1"/>
  <c r="I876" i="16"/>
  <c r="E876" i="16" s="1"/>
  <c r="C876" i="16" s="1"/>
  <c r="I731" i="16"/>
  <c r="E731" i="16" s="1"/>
  <c r="C731" i="16" s="1"/>
  <c r="I574" i="16"/>
  <c r="E574" i="16" s="1"/>
  <c r="C574" i="16" s="1"/>
  <c r="I431" i="16"/>
  <c r="E431" i="16" s="1"/>
  <c r="C431" i="16" s="1"/>
  <c r="I287" i="16"/>
  <c r="E287" i="16" s="1"/>
  <c r="C287" i="16" s="1"/>
  <c r="I1487" i="16"/>
  <c r="E1487" i="16" s="1"/>
  <c r="C1487"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1511" i="16"/>
  <c r="E1511" i="16" s="1"/>
  <c r="C1511" i="16" s="1"/>
  <c r="I3777" i="16"/>
  <c r="E3777" i="16" s="1"/>
  <c r="C3777" i="16" s="1"/>
  <c r="I3632" i="16"/>
  <c r="E3632" i="16" s="1"/>
  <c r="C3632" i="16" s="1"/>
  <c r="I3488" i="16"/>
  <c r="E3488" i="16" s="1"/>
  <c r="C3488" i="16" s="1"/>
  <c r="I3345" i="16"/>
  <c r="E3345" i="16" s="1"/>
  <c r="C3345" i="16" s="1"/>
  <c r="I3201" i="16"/>
  <c r="E3201" i="16" s="1"/>
  <c r="C3201" i="16" s="1"/>
  <c r="I1906" i="16"/>
  <c r="E1906" i="16" s="1"/>
  <c r="C1906" i="16" s="1"/>
  <c r="I1224" i="16"/>
  <c r="E1224" i="16" s="1"/>
  <c r="C1224" i="16" s="1"/>
  <c r="I3728" i="16"/>
  <c r="E3728" i="16" s="1"/>
  <c r="C3728" i="16" s="1"/>
  <c r="I3584" i="16"/>
  <c r="E3584" i="16" s="1"/>
  <c r="C3584" i="16" s="1"/>
  <c r="I3428" i="16"/>
  <c r="E3428" i="16" s="1"/>
  <c r="C3428" i="16" s="1"/>
  <c r="I3284" i="16"/>
  <c r="E3284" i="16" s="1"/>
  <c r="C3284" i="16" s="1"/>
  <c r="I3139" i="16"/>
  <c r="E3139" i="16" s="1"/>
  <c r="C3139" i="16" s="1"/>
  <c r="I1810" i="16"/>
  <c r="E1810" i="16" s="1"/>
  <c r="C1810"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1517" i="16"/>
  <c r="E1517" i="16" s="1"/>
  <c r="C1517" i="16" s="1"/>
  <c r="I1373" i="16"/>
  <c r="E1373" i="16" s="1"/>
  <c r="C1373" i="16" s="1"/>
  <c r="I1229" i="16"/>
  <c r="E1229" i="16" s="1"/>
  <c r="C1229" i="16" s="1"/>
  <c r="I1842" i="16"/>
  <c r="E1842" i="16" s="1"/>
  <c r="C1842" i="16" s="1"/>
  <c r="I1602" i="16"/>
  <c r="E1602" i="16" s="1"/>
  <c r="C1602" i="16" s="1"/>
  <c r="I3713" i="16"/>
  <c r="E3713" i="16" s="1"/>
  <c r="C3713" i="16" s="1"/>
  <c r="I3569" i="16"/>
  <c r="E3569" i="16" s="1"/>
  <c r="C3569" i="16" s="1"/>
  <c r="I3426" i="16"/>
  <c r="E3426" i="16" s="1"/>
  <c r="C3426" i="16" s="1"/>
  <c r="I3281" i="16"/>
  <c r="E3281" i="16" s="1"/>
  <c r="C3281" i="16" s="1"/>
  <c r="I3137" i="16"/>
  <c r="E3137" i="16" s="1"/>
  <c r="C3137" i="16" s="1"/>
  <c r="I3291" i="16"/>
  <c r="E3291" i="16" s="1"/>
  <c r="C3291" i="16" s="1"/>
  <c r="I3149" i="16"/>
  <c r="E3149" i="16" s="1"/>
  <c r="C3149" i="16" s="1"/>
  <c r="I2045" i="16"/>
  <c r="E2045" i="16" s="1"/>
  <c r="C2045" i="16" s="1"/>
  <c r="I3519" i="16"/>
  <c r="E3519" i="16" s="1"/>
  <c r="C3519" i="16" s="1"/>
  <c r="I3735" i="16"/>
  <c r="E3735" i="16" s="1"/>
  <c r="C3735" i="16" s="1"/>
  <c r="I3579" i="16"/>
  <c r="E3579" i="16" s="1"/>
  <c r="C3579" i="16" s="1"/>
  <c r="I3435" i="16"/>
  <c r="E3435" i="16" s="1"/>
  <c r="C3435" i="16" s="1"/>
  <c r="I3292" i="16"/>
  <c r="E3292" i="16" s="1"/>
  <c r="C3292" i="16" s="1"/>
  <c r="I3147" i="16"/>
  <c r="E3147" i="16" s="1"/>
  <c r="C3147" i="16" s="1"/>
  <c r="I2189" i="16"/>
  <c r="E2189" i="16" s="1"/>
  <c r="C2189" i="16" s="1"/>
  <c r="I3592" i="16"/>
  <c r="E3592" i="16" s="1"/>
  <c r="C3592" i="16" s="1"/>
  <c r="I3758" i="16"/>
  <c r="E3758" i="16" s="1"/>
  <c r="C3758" i="16" s="1"/>
  <c r="I3614" i="16"/>
  <c r="E3614" i="16" s="1"/>
  <c r="C3614" i="16" s="1"/>
  <c r="I3470" i="16"/>
  <c r="E3470" i="16" s="1"/>
  <c r="C3470" i="16" s="1"/>
  <c r="I3326" i="16"/>
  <c r="E3326" i="16" s="1"/>
  <c r="C3326" i="16" s="1"/>
  <c r="I3182" i="16"/>
  <c r="E3182" i="16" s="1"/>
  <c r="C3182" i="16" s="1"/>
  <c r="I2081" i="16"/>
  <c r="E2081" i="16" s="1"/>
  <c r="C2081" i="16" s="1"/>
  <c r="I3532" i="16"/>
  <c r="E3532" i="16" s="1"/>
  <c r="C3532" i="16" s="1"/>
  <c r="I3757" i="16"/>
  <c r="E3757" i="16" s="1"/>
  <c r="C3757" i="16" s="1"/>
  <c r="I3613" i="16"/>
  <c r="E3613" i="16" s="1"/>
  <c r="C3613" i="16" s="1"/>
  <c r="I3468" i="16"/>
  <c r="E3468" i="16" s="1"/>
  <c r="C3468" i="16" s="1"/>
  <c r="I3324" i="16"/>
  <c r="E3324" i="16" s="1"/>
  <c r="C3324" i="16" s="1"/>
  <c r="I3181" i="16"/>
  <c r="E3181" i="16" s="1"/>
  <c r="C318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203" i="16"/>
  <c r="E203" i="16" s="1"/>
  <c r="C203" i="16" s="1"/>
  <c r="I58" i="16"/>
  <c r="E58" i="16" s="1"/>
  <c r="C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2037" i="16"/>
  <c r="E2037" i="16" s="1"/>
  <c r="C2037" i="16" s="1"/>
  <c r="I1882" i="16"/>
  <c r="E1882" i="16" s="1"/>
  <c r="C1882" i="16" s="1"/>
  <c r="I1737" i="16"/>
  <c r="E1737" i="16" s="1"/>
  <c r="C1737" i="16" s="1"/>
  <c r="I1593" i="16"/>
  <c r="E1593" i="16" s="1"/>
  <c r="C1593" i="16" s="1"/>
  <c r="I1450" i="16"/>
  <c r="E1450" i="16" s="1"/>
  <c r="C1450" i="16" s="1"/>
  <c r="I1306" i="16"/>
  <c r="E1306" i="16" s="1"/>
  <c r="C1306" i="16" s="1"/>
  <c r="I1163" i="16"/>
  <c r="E1163" i="16" s="1"/>
  <c r="C1163" i="16" s="1"/>
  <c r="I1018" i="16"/>
  <c r="E1018" i="16" s="1"/>
  <c r="C1018"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1065" i="16"/>
  <c r="E1065" i="16" s="1"/>
  <c r="C106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2047" i="16"/>
  <c r="E2047" i="16" s="1"/>
  <c r="C2047" i="16" s="1"/>
  <c r="I3306" i="16"/>
  <c r="E3306" i="16" s="1"/>
  <c r="C3306" i="16" s="1"/>
  <c r="I2683" i="16"/>
  <c r="E2683" i="16" s="1"/>
  <c r="C2683" i="16" s="1"/>
  <c r="I3323" i="16"/>
  <c r="E3323" i="16" s="1"/>
  <c r="C3323" i="16" s="1"/>
  <c r="I2543" i="16"/>
  <c r="E2543" i="16" s="1"/>
  <c r="C2543" i="16" s="1"/>
  <c r="I3527" i="16"/>
  <c r="E3527" i="16" s="1"/>
  <c r="C3527" i="16" s="1"/>
  <c r="I2759" i="16"/>
  <c r="E2759" i="16" s="1"/>
  <c r="C2759" i="16" s="1"/>
  <c r="I3395" i="16"/>
  <c r="E3395" i="16" s="1"/>
  <c r="C3395" i="16" s="1"/>
  <c r="I2687" i="16"/>
  <c r="E2687" i="16" s="1"/>
  <c r="C2687" i="16" s="1"/>
  <c r="I3443" i="16"/>
  <c r="E3443" i="16" s="1"/>
  <c r="C3443" i="16" s="1"/>
  <c r="I2711" i="16"/>
  <c r="E2711" i="16" s="1"/>
  <c r="C2711" i="16" s="1"/>
  <c r="I3371" i="16"/>
  <c r="E3371" i="16" s="1"/>
  <c r="C3371" i="16" s="1"/>
  <c r="I2676" i="16"/>
  <c r="E2676" i="16" s="1"/>
  <c r="C2676" i="16" s="1"/>
  <c r="I2147" i="16"/>
  <c r="E2147" i="16" s="1"/>
  <c r="C2147" i="16" s="1"/>
  <c r="I2502" i="16"/>
  <c r="E2502" i="16" s="1"/>
  <c r="C2502" i="16" s="1"/>
  <c r="I3539" i="16"/>
  <c r="E3539" i="16" s="1"/>
  <c r="C3539" i="16" s="1"/>
  <c r="I2982" i="16"/>
  <c r="E2982" i="16" s="1"/>
  <c r="C2982" i="16" s="1"/>
  <c r="I2454" i="16"/>
  <c r="E2454" i="16" s="1"/>
  <c r="C2454" i="16" s="1"/>
  <c r="I3282" i="16"/>
  <c r="E3282" i="16" s="1"/>
  <c r="C3282" i="16" s="1"/>
  <c r="I2418" i="16"/>
  <c r="E2418" i="16" s="1"/>
  <c r="C2418" i="16" s="1"/>
  <c r="I3210" i="16"/>
  <c r="E3210" i="16" s="1"/>
  <c r="C3210" i="16" s="1"/>
  <c r="I2599" i="16"/>
  <c r="E2599" i="16" s="1"/>
  <c r="C2599" i="16" s="1"/>
  <c r="I3185" i="16"/>
  <c r="E3185" i="16" s="1"/>
  <c r="C3185" i="16" s="1"/>
  <c r="I1734" i="16"/>
  <c r="E1734" i="16" s="1"/>
  <c r="C1734"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1415" i="16"/>
  <c r="E1415" i="16" s="1"/>
  <c r="C1415" i="16" s="1"/>
  <c r="I1008" i="16"/>
  <c r="E1008" i="16" s="1"/>
  <c r="C1008" i="16" s="1"/>
  <c r="I863" i="16"/>
  <c r="E863" i="16" s="1"/>
  <c r="C863" i="16" s="1"/>
  <c r="I718" i="16"/>
  <c r="E718" i="16" s="1"/>
  <c r="C718" i="16" s="1"/>
  <c r="I563" i="16"/>
  <c r="E563" i="16" s="1"/>
  <c r="C563" i="16" s="1"/>
  <c r="I419" i="16"/>
  <c r="E419" i="16" s="1"/>
  <c r="C419" i="16" s="1"/>
  <c r="I276" i="16"/>
  <c r="E276" i="16" s="1"/>
  <c r="C276" i="16" s="1"/>
  <c r="I1451" i="16"/>
  <c r="E1451" i="16" s="1"/>
  <c r="C1451"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1427" i="16"/>
  <c r="E1427" i="16" s="1"/>
  <c r="C1427" i="16" s="1"/>
  <c r="I3764" i="16"/>
  <c r="E3764" i="16" s="1"/>
  <c r="C3764" i="16" s="1"/>
  <c r="I3622" i="16"/>
  <c r="E3622" i="16" s="1"/>
  <c r="C3622" i="16" s="1"/>
  <c r="I3477" i="16"/>
  <c r="E3477" i="16" s="1"/>
  <c r="C3477" i="16" s="1"/>
  <c r="I3333" i="16"/>
  <c r="E3333" i="16" s="1"/>
  <c r="C3333" i="16" s="1"/>
  <c r="I3190" i="16"/>
  <c r="E3190" i="16" s="1"/>
  <c r="C3190" i="16" s="1"/>
  <c r="I1847" i="16"/>
  <c r="E1847" i="16" s="1"/>
  <c r="C1847" i="16" s="1"/>
  <c r="I1162" i="16"/>
  <c r="E1162" i="16" s="1"/>
  <c r="C1162" i="16" s="1"/>
  <c r="I3717" i="16"/>
  <c r="E3717" i="16" s="1"/>
  <c r="C3717" i="16" s="1"/>
  <c r="I3572" i="16"/>
  <c r="E3572" i="16" s="1"/>
  <c r="C3572" i="16" s="1"/>
  <c r="I3416" i="16"/>
  <c r="E3416" i="16" s="1"/>
  <c r="C3416" i="16" s="1"/>
  <c r="I3272" i="16"/>
  <c r="E3272" i="16" s="1"/>
  <c r="C3272" i="16" s="1"/>
  <c r="I3129" i="16"/>
  <c r="E3129" i="16" s="1"/>
  <c r="C3129" i="16" s="1"/>
  <c r="I1751" i="16"/>
  <c r="E1751" i="16" s="1"/>
  <c r="C1751"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1506" i="16"/>
  <c r="E1506" i="16" s="1"/>
  <c r="C1506" i="16" s="1"/>
  <c r="I1362" i="16"/>
  <c r="E1362" i="16" s="1"/>
  <c r="C1362" i="16" s="1"/>
  <c r="I1218" i="16"/>
  <c r="E1218" i="16" s="1"/>
  <c r="C1218" i="16" s="1"/>
  <c r="I1806" i="16"/>
  <c r="E1806" i="16" s="1"/>
  <c r="C1806" i="16" s="1"/>
  <c r="I1554" i="16"/>
  <c r="E1554" i="16" s="1"/>
  <c r="C1554" i="16" s="1"/>
  <c r="I3701" i="16"/>
  <c r="E3701" i="16" s="1"/>
  <c r="C3701" i="16" s="1"/>
  <c r="I3557" i="16"/>
  <c r="E3557" i="16" s="1"/>
  <c r="C3557" i="16" s="1"/>
  <c r="I3413" i="16"/>
  <c r="E3413" i="16" s="1"/>
  <c r="C3413" i="16" s="1"/>
  <c r="I3269" i="16"/>
  <c r="E3269" i="16" s="1"/>
  <c r="C3269" i="16" s="1"/>
  <c r="I3125" i="16"/>
  <c r="E3125" i="16" s="1"/>
  <c r="C3125" i="16" s="1"/>
  <c r="I3280" i="16"/>
  <c r="E3280" i="16" s="1"/>
  <c r="C3280" i="16" s="1"/>
  <c r="I3136" i="16"/>
  <c r="E3136" i="16" s="1"/>
  <c r="C3136" i="16" s="1"/>
  <c r="I1986" i="16"/>
  <c r="E1986" i="16" s="1"/>
  <c r="C1986" i="16" s="1"/>
  <c r="I3460" i="16"/>
  <c r="E3460" i="16" s="1"/>
  <c r="C3460" i="16" s="1"/>
  <c r="I3723" i="16"/>
  <c r="E3723" i="16" s="1"/>
  <c r="C3723" i="16" s="1"/>
  <c r="I3567" i="16"/>
  <c r="E3567" i="16" s="1"/>
  <c r="C3567" i="16" s="1"/>
  <c r="I3423" i="16"/>
  <c r="E3423" i="16" s="1"/>
  <c r="C3423" i="16" s="1"/>
  <c r="I3279" i="16"/>
  <c r="E3279" i="16" s="1"/>
  <c r="C3279" i="16" s="1"/>
  <c r="I3135" i="16"/>
  <c r="E3135" i="16" s="1"/>
  <c r="C3135" i="16" s="1"/>
  <c r="I2130" i="16"/>
  <c r="E2130" i="16" s="1"/>
  <c r="C2130" i="16" s="1"/>
  <c r="I3543" i="16"/>
  <c r="E3543" i="16" s="1"/>
  <c r="C3543" i="16" s="1"/>
  <c r="I3746" i="16"/>
  <c r="E3746" i="16" s="1"/>
  <c r="C3746" i="16" s="1"/>
  <c r="I3603" i="16"/>
  <c r="E3603" i="16" s="1"/>
  <c r="C3603" i="16" s="1"/>
  <c r="I3458" i="16"/>
  <c r="E3458" i="16" s="1"/>
  <c r="C3458" i="16" s="1"/>
  <c r="I3314" i="16"/>
  <c r="E3314" i="16" s="1"/>
  <c r="C3314" i="16" s="1"/>
  <c r="I3171" i="16"/>
  <c r="E3171" i="16" s="1"/>
  <c r="C3171" i="16" s="1"/>
  <c r="I1999" i="16"/>
  <c r="E1999" i="16" s="1"/>
  <c r="C1999" i="16" s="1"/>
  <c r="I3484" i="16"/>
  <c r="E3484" i="16" s="1"/>
  <c r="C3484" i="16" s="1"/>
  <c r="I3745" i="16"/>
  <c r="E3745" i="16" s="1"/>
  <c r="C3745" i="16" s="1"/>
  <c r="I3601" i="16"/>
  <c r="E3601" i="16" s="1"/>
  <c r="C3601" i="16" s="1"/>
  <c r="I3457" i="16"/>
  <c r="E3457" i="16" s="1"/>
  <c r="C3457" i="16" s="1"/>
  <c r="I3313" i="16"/>
  <c r="E3313" i="16" s="1"/>
  <c r="C3313" i="16" s="1"/>
  <c r="I3169" i="16"/>
  <c r="E3169" i="16" s="1"/>
  <c r="C3169"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2015" i="16"/>
  <c r="E2015" i="16" s="1"/>
  <c r="C2015" i="16" s="1"/>
  <c r="I1873" i="16"/>
  <c r="E1873" i="16" s="1"/>
  <c r="C1873" i="16" s="1"/>
  <c r="I1727" i="16"/>
  <c r="E1727" i="16" s="1"/>
  <c r="C1727" i="16" s="1"/>
  <c r="I1583" i="16"/>
  <c r="E1583" i="16" s="1"/>
  <c r="C1583" i="16" s="1"/>
  <c r="I1439" i="16"/>
  <c r="E1439" i="16" s="1"/>
  <c r="C1439" i="16" s="1"/>
  <c r="I1296" i="16"/>
  <c r="E1296" i="16" s="1"/>
  <c r="C1296" i="16" s="1"/>
  <c r="I1152" i="16"/>
  <c r="E1152" i="16" s="1"/>
  <c r="C1152" i="16" s="1"/>
  <c r="I190" i="16"/>
  <c r="E190" i="16" s="1"/>
  <c r="C190" i="16" s="1"/>
  <c r="I46" i="16"/>
  <c r="E46" i="16" s="1"/>
  <c r="C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2026" i="16"/>
  <c r="E2026" i="16" s="1"/>
  <c r="C2026" i="16" s="1"/>
  <c r="I1870" i="16"/>
  <c r="E1870" i="16" s="1"/>
  <c r="C1870" i="16" s="1"/>
  <c r="I1725" i="16"/>
  <c r="E1725" i="16" s="1"/>
  <c r="C1725" i="16" s="1"/>
  <c r="I1582" i="16"/>
  <c r="E1582" i="16" s="1"/>
  <c r="C1582" i="16" s="1"/>
  <c r="I1437" i="16"/>
  <c r="E1437" i="16" s="1"/>
  <c r="C1437" i="16" s="1"/>
  <c r="I1293" i="16"/>
  <c r="E1293" i="16" s="1"/>
  <c r="C1293" i="16" s="1"/>
  <c r="I1150" i="16"/>
  <c r="E1150" i="16" s="1"/>
  <c r="C1150"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235" i="16"/>
  <c r="E3235" i="16" s="1"/>
  <c r="C3235" i="16" s="1"/>
  <c r="I2633" i="16"/>
  <c r="E2633" i="16" s="1"/>
  <c r="C2633" i="16" s="1"/>
  <c r="I3239" i="16"/>
  <c r="E3239" i="16" s="1"/>
  <c r="C3239" i="16" s="1"/>
  <c r="I2483" i="16"/>
  <c r="E2483" i="16" s="1"/>
  <c r="C2483" i="16" s="1"/>
  <c r="I3407" i="16"/>
  <c r="E3407" i="16" s="1"/>
  <c r="C3407" i="16" s="1"/>
  <c r="I2699" i="16"/>
  <c r="E2699" i="16" s="1"/>
  <c r="C2699" i="16" s="1"/>
  <c r="I3335" i="16"/>
  <c r="E3335" i="16" s="1"/>
  <c r="C3335" i="16" s="1"/>
  <c r="I2627" i="16"/>
  <c r="E2627" i="16" s="1"/>
  <c r="C2627" i="16" s="1"/>
  <c r="I3359" i="16"/>
  <c r="E3359" i="16" s="1"/>
  <c r="C3359" i="16" s="1"/>
  <c r="I2652" i="16"/>
  <c r="E2652" i="16" s="1"/>
  <c r="C2652" i="16" s="1"/>
  <c r="I3311" i="16"/>
  <c r="E3311" i="16" s="1"/>
  <c r="C3311" i="16" s="1"/>
  <c r="I2615" i="16"/>
  <c r="E2615" i="16" s="1"/>
  <c r="C2615" i="16" s="1"/>
  <c r="I2124" i="16"/>
  <c r="E2124" i="16" s="1"/>
  <c r="C2124" i="16" s="1"/>
  <c r="I2334" i="16"/>
  <c r="E2334" i="16" s="1"/>
  <c r="C2334" i="16" s="1"/>
  <c r="I3834" i="16"/>
  <c r="E3834" i="16" s="1"/>
  <c r="C3834" i="16" s="1"/>
  <c r="I2921" i="16"/>
  <c r="E2921" i="16" s="1"/>
  <c r="C2921" i="16" s="1"/>
  <c r="I3839" i="16"/>
  <c r="E3839" i="16" s="1"/>
  <c r="C3839" i="16" s="1"/>
  <c r="I3221" i="16"/>
  <c r="E3221" i="16" s="1"/>
  <c r="C3221" i="16" s="1"/>
  <c r="I3742" i="16"/>
  <c r="E3742" i="16" s="1"/>
  <c r="C3742" i="16" s="1"/>
  <c r="I3138" i="16"/>
  <c r="E3138" i="16" s="1"/>
  <c r="C3138" i="16" s="1"/>
  <c r="I3755" i="16"/>
  <c r="E3755" i="16" s="1"/>
  <c r="C3755" i="16" s="1"/>
  <c r="I3078" i="16"/>
  <c r="E3078" i="16" s="1"/>
  <c r="C3078" i="16" s="1"/>
  <c r="I3808" i="16"/>
  <c r="E3808" i="16" s="1"/>
  <c r="C3808" i="16" s="1"/>
  <c r="I3804" i="16"/>
  <c r="E3804" i="16" s="1"/>
  <c r="C3804" i="16" s="1"/>
  <c r="I3660" i="16"/>
  <c r="E3660" i="16" s="1"/>
  <c r="C3660" i="16" s="1"/>
  <c r="I3515" i="16"/>
  <c r="E3515" i="16" s="1"/>
  <c r="C3515" i="16" s="1"/>
  <c r="I3373" i="16"/>
  <c r="E3373" i="16" s="1"/>
  <c r="C3373" i="16" s="1"/>
  <c r="I3228" i="16"/>
  <c r="E3228" i="16" s="1"/>
  <c r="C3228" i="16" s="1"/>
  <c r="I2051" i="16"/>
  <c r="E2051" i="16" s="1"/>
  <c r="C2051" i="16" s="1"/>
  <c r="I1355" i="16"/>
  <c r="E1355" i="16" s="1"/>
  <c r="C1355" i="16" s="1"/>
  <c r="I995" i="16"/>
  <c r="E995" i="16" s="1"/>
  <c r="C995" i="16" s="1"/>
  <c r="I852" i="16"/>
  <c r="E852" i="16" s="1"/>
  <c r="C852" i="16" s="1"/>
  <c r="I707" i="16"/>
  <c r="E707" i="16" s="1"/>
  <c r="C707" i="16" s="1"/>
  <c r="I551" i="16"/>
  <c r="E551" i="16" s="1"/>
  <c r="C551" i="16" s="1"/>
  <c r="I407" i="16"/>
  <c r="E407" i="16" s="1"/>
  <c r="C407" i="16" s="1"/>
  <c r="I263" i="16"/>
  <c r="E263" i="16" s="1"/>
  <c r="C263" i="16" s="1"/>
  <c r="I1391" i="16"/>
  <c r="E1391" i="16" s="1"/>
  <c r="C1391"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1367" i="16"/>
  <c r="E1367" i="16" s="1"/>
  <c r="C1367" i="16" s="1"/>
  <c r="I3753" i="16"/>
  <c r="E3753" i="16" s="1"/>
  <c r="C3753" i="16" s="1"/>
  <c r="I3610" i="16"/>
  <c r="E3610" i="16" s="1"/>
  <c r="C3610" i="16" s="1"/>
  <c r="I3465" i="16"/>
  <c r="E3465" i="16" s="1"/>
  <c r="C3465" i="16" s="1"/>
  <c r="I3321" i="16"/>
  <c r="E3321" i="16" s="1"/>
  <c r="C3321" i="16" s="1"/>
  <c r="I3177" i="16"/>
  <c r="E3177" i="16" s="1"/>
  <c r="C3177" i="16" s="1"/>
  <c r="I1787" i="16"/>
  <c r="E1787" i="16" s="1"/>
  <c r="C1787" i="16" s="1"/>
  <c r="I1031" i="16"/>
  <c r="E1031" i="16" s="1"/>
  <c r="C1031" i="16" s="1"/>
  <c r="I3704" i="16"/>
  <c r="E3704" i="16" s="1"/>
  <c r="C3704" i="16" s="1"/>
  <c r="I3559" i="16"/>
  <c r="E3559" i="16" s="1"/>
  <c r="C3559" i="16" s="1"/>
  <c r="I3405" i="16"/>
  <c r="E3405" i="16" s="1"/>
  <c r="C3405" i="16" s="1"/>
  <c r="I3261" i="16"/>
  <c r="E3261" i="16" s="1"/>
  <c r="C3261" i="16" s="1"/>
  <c r="I3115" i="16"/>
  <c r="E3115" i="16" s="1"/>
  <c r="C3115" i="16" s="1"/>
  <c r="I1691" i="16"/>
  <c r="E1691" i="16" s="1"/>
  <c r="C1691"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1495" i="16"/>
  <c r="E1495" i="16" s="1"/>
  <c r="C1495" i="16" s="1"/>
  <c r="I1350" i="16"/>
  <c r="E1350" i="16" s="1"/>
  <c r="C1350" i="16" s="1"/>
  <c r="I1207" i="16"/>
  <c r="E1207" i="16" s="1"/>
  <c r="C1207" i="16" s="1"/>
  <c r="I1794" i="16"/>
  <c r="E1794" i="16" s="1"/>
  <c r="C1794" i="16" s="1"/>
  <c r="I3833" i="16"/>
  <c r="E3833" i="16" s="1"/>
  <c r="C3833" i="16" s="1"/>
  <c r="I3688" i="16"/>
  <c r="E3688" i="16" s="1"/>
  <c r="C3688" i="16" s="1"/>
  <c r="I3545" i="16"/>
  <c r="E3545" i="16" s="1"/>
  <c r="C3545" i="16" s="1"/>
  <c r="I3401" i="16"/>
  <c r="E3401" i="16" s="1"/>
  <c r="C3401" i="16" s="1"/>
  <c r="I3257" i="16"/>
  <c r="E3257" i="16" s="1"/>
  <c r="C3257" i="16" s="1"/>
  <c r="I3114" i="16"/>
  <c r="E3114" i="16" s="1"/>
  <c r="C3114" i="16" s="1"/>
  <c r="I3268" i="16"/>
  <c r="E3268" i="16" s="1"/>
  <c r="C3268" i="16" s="1"/>
  <c r="I3124" i="16"/>
  <c r="E3124" i="16" s="1"/>
  <c r="C3124" i="16" s="1"/>
  <c r="I1926" i="16"/>
  <c r="E1926" i="16" s="1"/>
  <c r="C1926" i="16" s="1"/>
  <c r="I3437" i="16"/>
  <c r="E3437" i="16" s="1"/>
  <c r="C3437" i="16" s="1"/>
  <c r="I3711" i="16"/>
  <c r="E3711" i="16" s="1"/>
  <c r="C3711" i="16" s="1"/>
  <c r="I3555" i="16"/>
  <c r="E3555" i="16" s="1"/>
  <c r="C3555" i="16" s="1"/>
  <c r="I3411" i="16"/>
  <c r="E3411" i="16" s="1"/>
  <c r="C3411" i="16" s="1"/>
  <c r="I3266" i="16"/>
  <c r="E3266" i="16" s="1"/>
  <c r="C3266" i="16" s="1"/>
  <c r="I3122" i="16"/>
  <c r="E3122" i="16" s="1"/>
  <c r="C3122" i="16" s="1"/>
  <c r="I2034" i="16"/>
  <c r="E2034" i="16" s="1"/>
  <c r="C2034" i="16" s="1"/>
  <c r="I3473" i="16"/>
  <c r="E3473" i="16" s="1"/>
  <c r="C3473" i="16" s="1"/>
  <c r="I3734" i="16"/>
  <c r="E3734" i="16" s="1"/>
  <c r="C3734" i="16" s="1"/>
  <c r="I3591" i="16"/>
  <c r="E3591" i="16" s="1"/>
  <c r="C3591" i="16" s="1"/>
  <c r="I3446" i="16"/>
  <c r="E3446" i="16" s="1"/>
  <c r="C3446" i="16" s="1"/>
  <c r="I3302" i="16"/>
  <c r="E3302" i="16" s="1"/>
  <c r="C3302" i="16" s="1"/>
  <c r="I3158" i="16"/>
  <c r="E3158" i="16" s="1"/>
  <c r="C3158" i="16" s="1"/>
  <c r="I1939" i="16"/>
  <c r="E1939" i="16" s="1"/>
  <c r="C1939" i="16" s="1"/>
  <c r="I3448" i="16"/>
  <c r="E3448" i="16" s="1"/>
  <c r="C3448" i="16" s="1"/>
  <c r="I3733" i="16"/>
  <c r="E3733" i="16" s="1"/>
  <c r="C3733" i="16" s="1"/>
  <c r="I3589" i="16"/>
  <c r="E3589" i="16" s="1"/>
  <c r="C3589" i="16" s="1"/>
  <c r="I3445" i="16"/>
  <c r="E3445" i="16" s="1"/>
  <c r="C3445" i="16" s="1"/>
  <c r="I3301" i="16"/>
  <c r="E3301" i="16" s="1"/>
  <c r="C3301" i="16" s="1"/>
  <c r="I3157" i="16"/>
  <c r="E3157" i="16" s="1"/>
  <c r="C315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178" i="16"/>
  <c r="E178" i="16" s="1"/>
  <c r="C178"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2014" i="16"/>
  <c r="E2014" i="16" s="1"/>
  <c r="C2014" i="16" s="1"/>
  <c r="I1858" i="16"/>
  <c r="E1858" i="16" s="1"/>
  <c r="C1858" i="16" s="1"/>
  <c r="I1714" i="16"/>
  <c r="E1714" i="16" s="1"/>
  <c r="C1714" i="16" s="1"/>
  <c r="I1570" i="16"/>
  <c r="E1570" i="16" s="1"/>
  <c r="C1570" i="16" s="1"/>
  <c r="I1426" i="16"/>
  <c r="E1426" i="16" s="1"/>
  <c r="C1426" i="16" s="1"/>
  <c r="I1281" i="16"/>
  <c r="E1281" i="16" s="1"/>
  <c r="C1281" i="16" s="1"/>
  <c r="I1137" i="16"/>
  <c r="E1137" i="16" s="1"/>
  <c r="C1137"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122" i="16"/>
  <c r="E1122" i="16" s="1"/>
  <c r="C1122" i="16" s="1"/>
  <c r="I978" i="16"/>
  <c r="E978" i="16" s="1"/>
  <c r="C978" i="16" s="1"/>
  <c r="I833" i="16"/>
  <c r="E833" i="16" s="1"/>
  <c r="C833" i="16" s="1"/>
  <c r="I1871" i="16"/>
  <c r="E1871" i="16" s="1"/>
  <c r="C1871" i="16" s="1"/>
  <c r="I3212" i="16"/>
  <c r="E3212" i="16" s="1"/>
  <c r="C3212" i="16" s="1"/>
  <c r="I3187" i="16"/>
  <c r="E3187" i="16" s="1"/>
  <c r="C3187" i="16" s="1"/>
  <c r="I3784" i="16"/>
  <c r="E3784" i="16" s="1"/>
  <c r="C3784" i="16" s="1"/>
  <c r="I3220" i="16"/>
  <c r="E3220" i="16" s="1"/>
  <c r="C3220" i="16" s="1"/>
  <c r="I3363" i="16"/>
  <c r="E3363" i="16" s="1"/>
  <c r="C3363" i="16" s="1"/>
  <c r="I3542" i="16"/>
  <c r="E3542" i="16" s="1"/>
  <c r="C3542" i="16" s="1"/>
  <c r="I3685" i="16"/>
  <c r="E3685" i="16" s="1"/>
  <c r="C3685" i="16" s="1"/>
  <c r="I2833" i="16"/>
  <c r="E2833" i="16" s="1"/>
  <c r="C2833" i="16" s="1"/>
  <c r="I1957" i="16"/>
  <c r="E1957" i="16" s="1"/>
  <c r="C1957" i="16" s="1"/>
  <c r="I1092" i="16"/>
  <c r="E1092" i="16" s="1"/>
  <c r="C1092" i="16" s="1"/>
  <c r="I2398" i="16"/>
  <c r="E2398" i="16" s="1"/>
  <c r="C2398" i="16" s="1"/>
  <c r="I1522" i="16"/>
  <c r="E1522" i="16" s="1"/>
  <c r="C1522" i="16" s="1"/>
  <c r="I2733" i="16"/>
  <c r="E2733" i="16" s="1"/>
  <c r="C2733" i="16" s="1"/>
  <c r="I1977" i="16"/>
  <c r="E1977" i="16" s="1"/>
  <c r="C1977" i="16" s="1"/>
  <c r="I1401" i="16"/>
  <c r="E1401" i="16" s="1"/>
  <c r="C1401" i="16" s="1"/>
  <c r="I2816" i="16"/>
  <c r="E2816" i="16" s="1"/>
  <c r="C2816" i="16" s="1"/>
  <c r="I2239" i="16"/>
  <c r="E2239" i="16" s="1"/>
  <c r="C2239" i="16" s="1"/>
  <c r="I1761" i="16"/>
  <c r="E1761" i="16" s="1"/>
  <c r="C1761" i="16" s="1"/>
  <c r="I1400" i="16"/>
  <c r="E1400" i="16" s="1"/>
  <c r="C1400" i="16" s="1"/>
  <c r="I3080" i="16"/>
  <c r="E3080" i="16" s="1"/>
  <c r="C3080" i="16" s="1"/>
  <c r="I2864" i="16"/>
  <c r="E2864" i="16" s="1"/>
  <c r="C2864" i="16" s="1"/>
  <c r="I2695" i="16"/>
  <c r="E2695" i="16" s="1"/>
  <c r="C2695" i="16" s="1"/>
  <c r="I2515" i="16"/>
  <c r="E2515" i="16" s="1"/>
  <c r="C2515" i="16" s="1"/>
  <c r="I2347" i="16"/>
  <c r="E2347" i="16" s="1"/>
  <c r="C2347" i="16" s="1"/>
  <c r="I2167" i="16"/>
  <c r="E2167" i="16" s="1"/>
  <c r="C2167" i="16" s="1"/>
  <c r="I2012" i="16"/>
  <c r="E2012" i="16" s="1"/>
  <c r="C2012" i="16" s="1"/>
  <c r="I1856" i="16"/>
  <c r="E1856" i="16" s="1"/>
  <c r="C1856" i="16" s="1"/>
  <c r="I1699" i="16"/>
  <c r="E1699" i="16" s="1"/>
  <c r="C1699" i="16" s="1"/>
  <c r="I1531" i="16"/>
  <c r="E1531" i="16" s="1"/>
  <c r="C1531" i="16" s="1"/>
  <c r="I1375" i="16"/>
  <c r="E1375" i="16" s="1"/>
  <c r="C1375" i="16" s="1"/>
  <c r="I1206" i="16"/>
  <c r="E1206" i="16" s="1"/>
  <c r="C1206" i="16" s="1"/>
  <c r="I1170" i="16"/>
  <c r="E1170" i="16" s="1"/>
  <c r="C1170" i="16" s="1"/>
  <c r="I1014" i="16"/>
  <c r="E1014" i="16" s="1"/>
  <c r="C1014" i="16" s="1"/>
  <c r="I859" i="16"/>
  <c r="E859" i="16" s="1"/>
  <c r="C859" i="16" s="1"/>
  <c r="I702" i="16"/>
  <c r="E702" i="16" s="1"/>
  <c r="C702" i="16" s="1"/>
  <c r="I557" i="16"/>
  <c r="E557" i="16" s="1"/>
  <c r="C557"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1770" i="16"/>
  <c r="E1770" i="16" s="1"/>
  <c r="C1770" i="16" s="1"/>
  <c r="I1626" i="16"/>
  <c r="E1626" i="16" s="1"/>
  <c r="C1626" i="16" s="1"/>
  <c r="I1481" i="16"/>
  <c r="E1481" i="16" s="1"/>
  <c r="C1481" i="16" s="1"/>
  <c r="I1337" i="16"/>
  <c r="E1337" i="16" s="1"/>
  <c r="C1337" i="16" s="1"/>
  <c r="I1193" i="16"/>
  <c r="E1193" i="16" s="1"/>
  <c r="C1193"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1103" i="16"/>
  <c r="E1103" i="16" s="1"/>
  <c r="C1103" i="16" s="1"/>
  <c r="I3068" i="16"/>
  <c r="E3068" i="16" s="1"/>
  <c r="C3068" i="16" s="1"/>
  <c r="I3163" i="16"/>
  <c r="E3163" i="16" s="1"/>
  <c r="C3163" i="16" s="1"/>
  <c r="I3761" i="16"/>
  <c r="E3761" i="16" s="1"/>
  <c r="C3761" i="16" s="1"/>
  <c r="I3196" i="16"/>
  <c r="E3196" i="16" s="1"/>
  <c r="C3196" i="16" s="1"/>
  <c r="I3340" i="16"/>
  <c r="E3340" i="16" s="1"/>
  <c r="C3340" i="16" s="1"/>
  <c r="I3518" i="16"/>
  <c r="E3518" i="16" s="1"/>
  <c r="C3518" i="16" s="1"/>
  <c r="I3661" i="16"/>
  <c r="E3661" i="16" s="1"/>
  <c r="C3661" i="16" s="1"/>
  <c r="I2808" i="16"/>
  <c r="E2808" i="16" s="1"/>
  <c r="C2808" i="16" s="1"/>
  <c r="I1933" i="16"/>
  <c r="E1933" i="16" s="1"/>
  <c r="C1933" i="16" s="1"/>
  <c r="I1068" i="16"/>
  <c r="E1068" i="16" s="1"/>
  <c r="C1068" i="16" s="1"/>
  <c r="I2374" i="16"/>
  <c r="E2374" i="16" s="1"/>
  <c r="C2374" i="16" s="1"/>
  <c r="I1498" i="16"/>
  <c r="E1498" i="16" s="1"/>
  <c r="C1498" i="16" s="1"/>
  <c r="I2709" i="16"/>
  <c r="E2709" i="16" s="1"/>
  <c r="C2709" i="16" s="1"/>
  <c r="I1916" i="16"/>
  <c r="E1916" i="16" s="1"/>
  <c r="C1916" i="16" s="1"/>
  <c r="I1342" i="16"/>
  <c r="E1342" i="16" s="1"/>
  <c r="C1342" i="16" s="1"/>
  <c r="I2756" i="16"/>
  <c r="E2756" i="16" s="1"/>
  <c r="C2756" i="16" s="1"/>
  <c r="I2180" i="16"/>
  <c r="E2180" i="16" s="1"/>
  <c r="C2180" i="16" s="1"/>
  <c r="I1747" i="16"/>
  <c r="E1747" i="16" s="1"/>
  <c r="C1747" i="16" s="1"/>
  <c r="I1376" i="16"/>
  <c r="E1376" i="16" s="1"/>
  <c r="C1376" i="16" s="1"/>
  <c r="I3066" i="16"/>
  <c r="E3066" i="16" s="1"/>
  <c r="C3066" i="16" s="1"/>
  <c r="I2851" i="16"/>
  <c r="E2851" i="16" s="1"/>
  <c r="C2851" i="16" s="1"/>
  <c r="I2682" i="16"/>
  <c r="E2682" i="16" s="1"/>
  <c r="C2682" i="16" s="1"/>
  <c r="I2503" i="16"/>
  <c r="E2503" i="16" s="1"/>
  <c r="C2503" i="16" s="1"/>
  <c r="I2335" i="16"/>
  <c r="E2335" i="16" s="1"/>
  <c r="C2335" i="16" s="1"/>
  <c r="I2156" i="16"/>
  <c r="E2156" i="16" s="1"/>
  <c r="C2156" i="16" s="1"/>
  <c r="I1998" i="16"/>
  <c r="E1998" i="16" s="1"/>
  <c r="C1998" i="16" s="1"/>
  <c r="I1844" i="16"/>
  <c r="E1844" i="16" s="1"/>
  <c r="C1844" i="16" s="1"/>
  <c r="I1687" i="16"/>
  <c r="E1687" i="16" s="1"/>
  <c r="C1687" i="16" s="1"/>
  <c r="I1519" i="16"/>
  <c r="E1519" i="16" s="1"/>
  <c r="C1519" i="16" s="1"/>
  <c r="I1364" i="16"/>
  <c r="E1364" i="16" s="1"/>
  <c r="C1364" i="16" s="1"/>
  <c r="I1195" i="16"/>
  <c r="E1195" i="16" s="1"/>
  <c r="C1195" i="16" s="1"/>
  <c r="I1158" i="16"/>
  <c r="E1158" i="16" s="1"/>
  <c r="C1158" i="16" s="1"/>
  <c r="I1002" i="16"/>
  <c r="E1002" i="16" s="1"/>
  <c r="C1002" i="16" s="1"/>
  <c r="I845" i="16"/>
  <c r="E845" i="16" s="1"/>
  <c r="C845" i="16" s="1"/>
  <c r="I690" i="16"/>
  <c r="E690" i="16" s="1"/>
  <c r="C690" i="16" s="1"/>
  <c r="I545" i="16"/>
  <c r="E545" i="16" s="1"/>
  <c r="C545"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1756" i="16"/>
  <c r="E1756" i="16" s="1"/>
  <c r="C1756" i="16" s="1"/>
  <c r="I1612" i="16"/>
  <c r="E1612" i="16" s="1"/>
  <c r="C1612" i="16" s="1"/>
  <c r="I1470" i="16"/>
  <c r="E1470" i="16" s="1"/>
  <c r="C1470" i="16" s="1"/>
  <c r="I1325" i="16"/>
  <c r="E1325" i="16" s="1"/>
  <c r="C1325" i="16" s="1"/>
  <c r="I1182" i="16"/>
  <c r="E1182" i="16" s="1"/>
  <c r="C1182"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3074" i="16"/>
  <c r="E3074" i="16" s="1"/>
  <c r="C3074" i="16" s="1"/>
  <c r="I3706" i="16"/>
  <c r="E3706" i="16" s="1"/>
  <c r="C3706" i="16" s="1"/>
  <c r="I1440" i="16"/>
  <c r="E1440" i="16" s="1"/>
  <c r="C1440" i="16" s="1"/>
  <c r="I1614" i="16"/>
  <c r="E1614" i="16" s="1"/>
  <c r="C1614" i="16" s="1"/>
  <c r="I3641" i="16"/>
  <c r="E3641" i="16" s="1"/>
  <c r="C3641" i="16" s="1"/>
  <c r="I3075" i="16"/>
  <c r="E3075" i="16" s="1"/>
  <c r="C3075" i="16" s="1"/>
  <c r="I3219" i="16"/>
  <c r="E3219" i="16" s="1"/>
  <c r="C3219" i="16" s="1"/>
  <c r="I3398" i="16"/>
  <c r="E3398" i="16" s="1"/>
  <c r="C3398" i="16" s="1"/>
  <c r="I3541" i="16"/>
  <c r="E3541" i="16" s="1"/>
  <c r="C3541" i="16" s="1"/>
  <c r="I2688" i="16"/>
  <c r="E2688" i="16" s="1"/>
  <c r="C2688" i="16" s="1"/>
  <c r="I1812" i="16"/>
  <c r="E1812" i="16" s="1"/>
  <c r="C1812" i="16" s="1"/>
  <c r="I132" i="16"/>
  <c r="E132" i="16" s="1"/>
  <c r="C132" i="16" s="1"/>
  <c r="I2254" i="16"/>
  <c r="E2254" i="16" s="1"/>
  <c r="C2254" i="16" s="1"/>
  <c r="I1378" i="16"/>
  <c r="E1378" i="16" s="1"/>
  <c r="C1378" i="16" s="1"/>
  <c r="I2589" i="16"/>
  <c r="E2589" i="16" s="1"/>
  <c r="C2589" i="16" s="1"/>
  <c r="I1857" i="16"/>
  <c r="E1857" i="16" s="1"/>
  <c r="C1857" i="16" s="1"/>
  <c r="I1282" i="16"/>
  <c r="E1282" i="16" s="1"/>
  <c r="C1282" i="16" s="1"/>
  <c r="I2696" i="16"/>
  <c r="E2696" i="16" s="1"/>
  <c r="C2696" i="16" s="1"/>
  <c r="I2119" i="16"/>
  <c r="E2119" i="16" s="1"/>
  <c r="C2119" i="16" s="1"/>
  <c r="I1688" i="16"/>
  <c r="E1688" i="16" s="1"/>
  <c r="C1688" i="16" s="1"/>
  <c r="I1340" i="16"/>
  <c r="E1340" i="16" s="1"/>
  <c r="C1340" i="16" s="1"/>
  <c r="I3056" i="16"/>
  <c r="E3056" i="16" s="1"/>
  <c r="C3056" i="16" s="1"/>
  <c r="I2839" i="16"/>
  <c r="E2839" i="16" s="1"/>
  <c r="C2839" i="16" s="1"/>
  <c r="I2659" i="16"/>
  <c r="E2659" i="16" s="1"/>
  <c r="C2659" i="16" s="1"/>
  <c r="I2491" i="16"/>
  <c r="E2491" i="16" s="1"/>
  <c r="C2491" i="16" s="1"/>
  <c r="I2311" i="16"/>
  <c r="E2311" i="16" s="1"/>
  <c r="C2311" i="16" s="1"/>
  <c r="I2143" i="16"/>
  <c r="E2143" i="16" s="1"/>
  <c r="C2143" i="16" s="1"/>
  <c r="I1987" i="16"/>
  <c r="E1987" i="16" s="1"/>
  <c r="C1987" i="16" s="1"/>
  <c r="I1831" i="16"/>
  <c r="E1831" i="16" s="1"/>
  <c r="C1831" i="16" s="1"/>
  <c r="I1675" i="16"/>
  <c r="E1675" i="16" s="1"/>
  <c r="C1675" i="16" s="1"/>
  <c r="I1507" i="16"/>
  <c r="E1507" i="16" s="1"/>
  <c r="C1507" i="16" s="1"/>
  <c r="I1339" i="16"/>
  <c r="E1339" i="16" s="1"/>
  <c r="C1339" i="16" s="1"/>
  <c r="I1183" i="16"/>
  <c r="E1183" i="16" s="1"/>
  <c r="C1183" i="16" s="1"/>
  <c r="I1146" i="16"/>
  <c r="E1146" i="16" s="1"/>
  <c r="C1146" i="16" s="1"/>
  <c r="I989" i="16"/>
  <c r="E989" i="16" s="1"/>
  <c r="C989" i="16" s="1"/>
  <c r="I821" i="16"/>
  <c r="E821" i="16" s="1"/>
  <c r="C821" i="16" s="1"/>
  <c r="I678" i="16"/>
  <c r="E678" i="16" s="1"/>
  <c r="C678" i="16" s="1"/>
  <c r="I534" i="16"/>
  <c r="E534" i="16" s="1"/>
  <c r="C534"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1745" i="16"/>
  <c r="E1745" i="16" s="1"/>
  <c r="C1745" i="16" s="1"/>
  <c r="I1600" i="16"/>
  <c r="E1600" i="16" s="1"/>
  <c r="C1600" i="16" s="1"/>
  <c r="I1458" i="16"/>
  <c r="E1458" i="16" s="1"/>
  <c r="C1458" i="16" s="1"/>
  <c r="I1312" i="16"/>
  <c r="E1312" i="16" s="1"/>
  <c r="C1312" i="16" s="1"/>
  <c r="I1169" i="16"/>
  <c r="E1169" i="16" s="1"/>
  <c r="C1169"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3561" i="16"/>
  <c r="E3561" i="16" s="1"/>
  <c r="C3561" i="16" s="1"/>
  <c r="I1319" i="16"/>
  <c r="E1319" i="16" s="1"/>
  <c r="C1319" i="16" s="1"/>
  <c r="I1577" i="16"/>
  <c r="E1577" i="16" s="1"/>
  <c r="C1577" i="16" s="1"/>
  <c r="I3617" i="16"/>
  <c r="E3617" i="16" s="1"/>
  <c r="C3617" i="16" s="1"/>
  <c r="I2298" i="16"/>
  <c r="E2298" i="16" s="1"/>
  <c r="C2298" i="16" s="1"/>
  <c r="I3195" i="16"/>
  <c r="E3195" i="16" s="1"/>
  <c r="C3195" i="16" s="1"/>
  <c r="I3374" i="16"/>
  <c r="E3374" i="16" s="1"/>
  <c r="C3374" i="16" s="1"/>
  <c r="I3517" i="16"/>
  <c r="E3517" i="16" s="1"/>
  <c r="C3517" i="16" s="1"/>
  <c r="I2664" i="16"/>
  <c r="E2664" i="16" s="1"/>
  <c r="C2664" i="16" s="1"/>
  <c r="I1788" i="16"/>
  <c r="E1788" i="16" s="1"/>
  <c r="C1788" i="16" s="1"/>
  <c r="I108" i="16"/>
  <c r="E108" i="16" s="1"/>
  <c r="C108" i="16" s="1"/>
  <c r="I2230" i="16"/>
  <c r="E2230" i="16" s="1"/>
  <c r="C2230" i="16" s="1"/>
  <c r="I1354" i="16"/>
  <c r="E1354" i="16" s="1"/>
  <c r="C1354" i="16" s="1"/>
  <c r="I2565" i="16"/>
  <c r="E2565" i="16" s="1"/>
  <c r="C2565" i="16" s="1"/>
  <c r="I1834" i="16"/>
  <c r="E1834" i="16" s="1"/>
  <c r="C1834" i="16" s="1"/>
  <c r="I1257" i="16"/>
  <c r="E1257" i="16" s="1"/>
  <c r="C1257" i="16" s="1"/>
  <c r="I2672" i="16"/>
  <c r="E2672" i="16" s="1"/>
  <c r="C2672" i="16" s="1"/>
  <c r="I2095" i="16"/>
  <c r="E2095" i="16" s="1"/>
  <c r="C2095" i="16" s="1"/>
  <c r="I1664" i="16"/>
  <c r="E1664" i="16" s="1"/>
  <c r="C1664" i="16" s="1"/>
  <c r="I1328" i="16"/>
  <c r="E1328" i="16" s="1"/>
  <c r="C1328" i="16" s="1"/>
  <c r="I3008" i="16"/>
  <c r="E3008" i="16" s="1"/>
  <c r="C3008" i="16" s="1"/>
  <c r="I2827" i="16"/>
  <c r="E2827" i="16" s="1"/>
  <c r="C2827" i="16" s="1"/>
  <c r="I2647" i="16"/>
  <c r="E2647" i="16" s="1"/>
  <c r="C2647" i="16" s="1"/>
  <c r="I2479" i="16"/>
  <c r="E2479" i="16" s="1"/>
  <c r="C2479" i="16" s="1"/>
  <c r="I2299" i="16"/>
  <c r="E2299" i="16" s="1"/>
  <c r="C2299" i="16" s="1"/>
  <c r="I2131" i="16"/>
  <c r="E2131" i="16" s="1"/>
  <c r="C2131" i="16" s="1"/>
  <c r="I1975" i="16"/>
  <c r="E1975" i="16" s="1"/>
  <c r="C1975" i="16" s="1"/>
  <c r="I1820" i="16"/>
  <c r="E1820" i="16" s="1"/>
  <c r="C1820" i="16" s="1"/>
  <c r="I1663" i="16"/>
  <c r="E1663" i="16" s="1"/>
  <c r="C1663" i="16" s="1"/>
  <c r="I1494" i="16"/>
  <c r="E1494" i="16" s="1"/>
  <c r="C1494" i="16" s="1"/>
  <c r="I1327" i="16"/>
  <c r="E1327" i="16" s="1"/>
  <c r="C1327" i="16" s="1"/>
  <c r="I1171" i="16"/>
  <c r="E1171" i="16" s="1"/>
  <c r="C1171" i="16" s="1"/>
  <c r="I1133" i="16"/>
  <c r="E1133" i="16" s="1"/>
  <c r="C1133" i="16" s="1"/>
  <c r="I967" i="16"/>
  <c r="E967" i="16" s="1"/>
  <c r="C967" i="16" s="1"/>
  <c r="I810" i="16"/>
  <c r="E810" i="16" s="1"/>
  <c r="C810" i="16" s="1"/>
  <c r="I666" i="16"/>
  <c r="E666" i="16" s="1"/>
  <c r="C666" i="16" s="1"/>
  <c r="I521" i="16"/>
  <c r="E521" i="16" s="1"/>
  <c r="C521"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1732" i="16"/>
  <c r="E1732" i="16" s="1"/>
  <c r="C1732" i="16" s="1"/>
  <c r="I1589" i="16"/>
  <c r="E1589" i="16" s="1"/>
  <c r="C1589" i="16" s="1"/>
  <c r="I1444" i="16"/>
  <c r="E1444" i="16" s="1"/>
  <c r="C1444" i="16" s="1"/>
  <c r="I1301" i="16"/>
  <c r="E1301" i="16" s="1"/>
  <c r="C1301" i="16" s="1"/>
  <c r="I1157" i="16"/>
  <c r="E1157" i="16" s="1"/>
  <c r="C1157"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1971" i="16"/>
  <c r="E1971" i="16" s="1"/>
  <c r="C1971" i="16" s="1"/>
  <c r="I1826" i="16"/>
  <c r="E1826" i="16" s="1"/>
  <c r="C1826" i="16" s="1"/>
  <c r="I1682" i="16"/>
  <c r="E1682" i="16" s="1"/>
  <c r="C1682" i="16" s="1"/>
  <c r="I1540" i="16"/>
  <c r="E1540" i="16" s="1"/>
  <c r="C1540" i="16" s="1"/>
  <c r="I3417" i="16"/>
  <c r="E3417" i="16" s="1"/>
  <c r="C3417" i="16" s="1"/>
  <c r="I3763" i="16"/>
  <c r="E3763" i="16" s="1"/>
  <c r="C3763" i="16" s="1"/>
  <c r="I1447" i="16"/>
  <c r="E1447" i="16" s="1"/>
  <c r="C1447" i="16" s="1"/>
  <c r="I3497" i="16"/>
  <c r="E3497" i="16" s="1"/>
  <c r="C3497" i="16" s="1"/>
  <c r="I3796" i="16"/>
  <c r="E3796" i="16" s="1"/>
  <c r="C3796" i="16" s="1"/>
  <c r="I3076" i="16"/>
  <c r="E3076" i="16" s="1"/>
  <c r="C3076" i="16" s="1"/>
  <c r="I3254" i="16"/>
  <c r="E3254" i="16" s="1"/>
  <c r="C3254" i="16" s="1"/>
  <c r="I3397" i="16"/>
  <c r="E3397" i="16" s="1"/>
  <c r="C3397" i="16" s="1"/>
  <c r="I2533" i="16"/>
  <c r="E2533" i="16" s="1"/>
  <c r="C2533" i="16" s="1"/>
  <c r="I1668" i="16"/>
  <c r="E1668" i="16" s="1"/>
  <c r="C1668" i="16" s="1"/>
  <c r="I2987" i="16"/>
  <c r="E2987" i="16" s="1"/>
  <c r="C2987" i="16" s="1"/>
  <c r="I2110" i="16"/>
  <c r="E2110" i="16" s="1"/>
  <c r="C2110" i="16" s="1"/>
  <c r="I1234" i="16"/>
  <c r="E1234" i="16" s="1"/>
  <c r="C1234" i="16" s="1"/>
  <c r="I2433" i="16"/>
  <c r="E2433" i="16" s="1"/>
  <c r="C2433" i="16" s="1"/>
  <c r="I1774" i="16"/>
  <c r="E1774" i="16" s="1"/>
  <c r="C1774" i="16" s="1"/>
  <c r="I1197" i="16"/>
  <c r="E1197" i="16" s="1"/>
  <c r="C1197" i="16" s="1"/>
  <c r="I2612" i="16"/>
  <c r="E2612" i="16" s="1"/>
  <c r="C2612" i="16" s="1"/>
  <c r="I2036" i="16"/>
  <c r="E2036" i="16" s="1"/>
  <c r="C2036" i="16" s="1"/>
  <c r="I1629" i="16"/>
  <c r="E1629" i="16" s="1"/>
  <c r="C1629" i="16" s="1"/>
  <c r="I1317" i="16"/>
  <c r="E1317" i="16" s="1"/>
  <c r="C1317" i="16" s="1"/>
  <c r="I2996" i="16"/>
  <c r="E2996" i="16" s="1"/>
  <c r="C2996" i="16" s="1"/>
  <c r="I2803" i="16"/>
  <c r="E2803" i="16" s="1"/>
  <c r="C2803" i="16" s="1"/>
  <c r="I2635" i="16"/>
  <c r="E2635" i="16" s="1"/>
  <c r="C2635" i="16" s="1"/>
  <c r="I2455" i="16"/>
  <c r="E2455" i="16" s="1"/>
  <c r="C2455" i="16" s="1"/>
  <c r="I2287" i="16"/>
  <c r="E2287" i="16" s="1"/>
  <c r="C2287" i="16" s="1"/>
  <c r="I2120" i="16"/>
  <c r="E2120" i="16" s="1"/>
  <c r="C2120" i="16" s="1"/>
  <c r="I1964" i="16"/>
  <c r="E1964" i="16" s="1"/>
  <c r="C1964" i="16" s="1"/>
  <c r="I1808" i="16"/>
  <c r="E1808" i="16" s="1"/>
  <c r="C1808" i="16" s="1"/>
  <c r="I1652" i="16"/>
  <c r="E1652" i="16" s="1"/>
  <c r="C1652" i="16" s="1"/>
  <c r="I1483" i="16"/>
  <c r="E1483" i="16" s="1"/>
  <c r="C1483" i="16" s="1"/>
  <c r="I1315" i="16"/>
  <c r="E1315" i="16" s="1"/>
  <c r="C1315" i="16" s="1"/>
  <c r="I1147" i="16"/>
  <c r="E1147" i="16" s="1"/>
  <c r="C1147" i="16" s="1"/>
  <c r="I1111" i="16"/>
  <c r="E1111" i="16" s="1"/>
  <c r="C1111" i="16" s="1"/>
  <c r="I954" i="16"/>
  <c r="E954" i="16" s="1"/>
  <c r="C954" i="16" s="1"/>
  <c r="I798" i="16"/>
  <c r="E798" i="16" s="1"/>
  <c r="C798" i="16" s="1"/>
  <c r="I654" i="16"/>
  <c r="E654" i="16" s="1"/>
  <c r="C654" i="16" s="1"/>
  <c r="I509" i="16"/>
  <c r="E509" i="16" s="1"/>
  <c r="C509"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1722" i="16"/>
  <c r="E1722" i="16" s="1"/>
  <c r="C1722" i="16" s="1"/>
  <c r="I1578" i="16"/>
  <c r="E1578" i="16" s="1"/>
  <c r="C1578" i="16" s="1"/>
  <c r="I1433" i="16"/>
  <c r="E1433" i="16" s="1"/>
  <c r="C1433" i="16" s="1"/>
  <c r="I1288" i="16"/>
  <c r="E1288" i="16" s="1"/>
  <c r="C1288" i="16" s="1"/>
  <c r="I1145" i="16"/>
  <c r="E1145" i="16" s="1"/>
  <c r="C1145"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3273" i="16"/>
  <c r="E3273" i="16" s="1"/>
  <c r="C3273" i="16" s="1"/>
  <c r="I3739" i="16"/>
  <c r="E3739" i="16" s="1"/>
  <c r="C3739" i="16" s="1"/>
  <c r="I1421" i="16"/>
  <c r="E1421" i="16" s="1"/>
  <c r="C1421" i="16" s="1"/>
  <c r="I3472" i="16"/>
  <c r="E3472" i="16" s="1"/>
  <c r="C3472" i="16" s="1"/>
  <c r="I3712" i="16"/>
  <c r="E3712" i="16" s="1"/>
  <c r="C3712" i="16" s="1"/>
  <c r="I3051" i="16"/>
  <c r="E3051" i="16" s="1"/>
  <c r="C3051" i="16" s="1"/>
  <c r="I3230" i="16"/>
  <c r="E3230" i="16" s="1"/>
  <c r="C3230" i="16" s="1"/>
  <c r="I3372" i="16"/>
  <c r="E3372" i="16" s="1"/>
  <c r="C3372" i="16" s="1"/>
  <c r="I2507" i="16"/>
  <c r="E2507" i="16" s="1"/>
  <c r="C2507" i="16" s="1"/>
  <c r="I1644" i="16"/>
  <c r="E1644" i="16" s="1"/>
  <c r="C1644" i="16" s="1"/>
  <c r="I2961" i="16"/>
  <c r="E2961" i="16" s="1"/>
  <c r="C2961" i="16" s="1"/>
  <c r="I2086" i="16"/>
  <c r="E2086" i="16" s="1"/>
  <c r="C2086" i="16" s="1"/>
  <c r="I1210" i="16"/>
  <c r="E1210" i="16" s="1"/>
  <c r="C1210" i="16" s="1"/>
  <c r="I2409" i="16"/>
  <c r="E2409" i="16" s="1"/>
  <c r="C2409" i="16" s="1"/>
  <c r="I1713" i="16"/>
  <c r="E1713" i="16" s="1"/>
  <c r="C1713" i="16" s="1"/>
  <c r="I1138" i="16"/>
  <c r="E1138" i="16" s="1"/>
  <c r="C1138" i="16" s="1"/>
  <c r="I2552" i="16"/>
  <c r="E2552" i="16" s="1"/>
  <c r="C2552" i="16" s="1"/>
  <c r="I1976" i="16"/>
  <c r="E1976" i="16" s="1"/>
  <c r="C1976" i="16" s="1"/>
  <c r="I1615" i="16"/>
  <c r="E1615" i="16" s="1"/>
  <c r="C1615" i="16" s="1"/>
  <c r="I1256" i="16"/>
  <c r="E1256" i="16" s="1"/>
  <c r="C1256" i="16" s="1"/>
  <c r="I2970" i="16"/>
  <c r="E2970" i="16" s="1"/>
  <c r="C2970" i="16" s="1"/>
  <c r="I2791" i="16"/>
  <c r="E2791" i="16" s="1"/>
  <c r="C2791" i="16" s="1"/>
  <c r="I2623" i="16"/>
  <c r="E2623" i="16" s="1"/>
  <c r="C2623" i="16" s="1"/>
  <c r="I2443" i="16"/>
  <c r="E2443" i="16" s="1"/>
  <c r="C2443" i="16" s="1"/>
  <c r="I2275" i="16"/>
  <c r="E2275" i="16" s="1"/>
  <c r="C2275" i="16" s="1"/>
  <c r="I2108" i="16"/>
  <c r="E2108" i="16" s="1"/>
  <c r="C2108" i="16" s="1"/>
  <c r="I1952" i="16"/>
  <c r="E1952" i="16" s="1"/>
  <c r="C1952" i="16" s="1"/>
  <c r="I1795" i="16"/>
  <c r="E1795" i="16" s="1"/>
  <c r="C1795" i="16" s="1"/>
  <c r="I1638" i="16"/>
  <c r="E1638" i="16" s="1"/>
  <c r="C1638" i="16" s="1"/>
  <c r="I1471" i="16"/>
  <c r="E1471" i="16" s="1"/>
  <c r="C1471" i="16" s="1"/>
  <c r="I1302" i="16"/>
  <c r="E1302" i="16" s="1"/>
  <c r="C1302" i="16" s="1"/>
  <c r="I1123" i="16"/>
  <c r="E1123" i="16" s="1"/>
  <c r="C1123" i="16" s="1"/>
  <c r="I1098" i="16"/>
  <c r="E1098" i="16" s="1"/>
  <c r="C1098" i="16" s="1"/>
  <c r="I942" i="16"/>
  <c r="E942" i="16" s="1"/>
  <c r="C942" i="16" s="1"/>
  <c r="I786" i="16"/>
  <c r="E786" i="16" s="1"/>
  <c r="C786" i="16" s="1"/>
  <c r="I642" i="16"/>
  <c r="E642" i="16" s="1"/>
  <c r="C642" i="16" s="1"/>
  <c r="I499" i="16"/>
  <c r="E499" i="16" s="1"/>
  <c r="C499"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1710" i="16"/>
  <c r="E1710" i="16" s="1"/>
  <c r="C1710" i="16" s="1"/>
  <c r="I1566" i="16"/>
  <c r="E1566" i="16" s="1"/>
  <c r="C1566" i="16" s="1"/>
  <c r="I1422" i="16"/>
  <c r="E1422" i="16" s="1"/>
  <c r="C1422" i="16" s="1"/>
  <c r="I1277" i="16"/>
  <c r="E1277" i="16" s="1"/>
  <c r="C1277" i="16" s="1"/>
  <c r="I1134" i="16"/>
  <c r="E1134" i="16" s="1"/>
  <c r="C1134"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1083" i="16"/>
  <c r="E1083" i="16" s="1"/>
  <c r="C1083"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3128" i="16"/>
  <c r="E3128" i="16" s="1"/>
  <c r="C3128" i="16" s="1"/>
  <c r="I3618" i="16"/>
  <c r="E3618" i="16" s="1"/>
  <c r="C3618" i="16" s="1"/>
  <c r="I1303" i="16"/>
  <c r="E1303" i="16" s="1"/>
  <c r="C1303" i="16" s="1"/>
  <c r="I3353" i="16"/>
  <c r="E3353" i="16" s="1"/>
  <c r="C3353" i="16" s="1"/>
  <c r="I3806" i="16"/>
  <c r="E3806" i="16" s="1"/>
  <c r="C3806" i="16" s="1"/>
  <c r="I1758" i="16"/>
  <c r="E1758" i="16" s="1"/>
  <c r="C1758" i="16" s="1"/>
  <c r="I3110" i="16"/>
  <c r="E3110" i="16" s="1"/>
  <c r="C3110" i="16" s="1"/>
  <c r="I3253" i="16"/>
  <c r="E3253" i="16" s="1"/>
  <c r="C3253" i="16" s="1"/>
  <c r="I2388" i="16"/>
  <c r="E2388" i="16" s="1"/>
  <c r="C2388" i="16" s="1"/>
  <c r="I1524" i="16"/>
  <c r="E1524" i="16" s="1"/>
  <c r="C1524" i="16" s="1"/>
  <c r="I2842" i="16"/>
  <c r="E2842" i="16" s="1"/>
  <c r="C2842" i="16" s="1"/>
  <c r="I1966" i="16"/>
  <c r="E1966" i="16" s="1"/>
  <c r="C1966" i="16" s="1"/>
  <c r="I1089" i="16"/>
  <c r="E1089" i="16" s="1"/>
  <c r="C1089" i="16" s="1"/>
  <c r="I2288" i="16"/>
  <c r="E2288" i="16" s="1"/>
  <c r="C2288" i="16" s="1"/>
  <c r="I1689" i="16"/>
  <c r="E1689" i="16" s="1"/>
  <c r="C1689" i="16" s="1"/>
  <c r="I1113" i="16"/>
  <c r="E1113" i="16" s="1"/>
  <c r="C1113" i="16" s="1"/>
  <c r="I2529" i="16"/>
  <c r="E2529" i="16" s="1"/>
  <c r="C2529" i="16" s="1"/>
  <c r="I1951" i="16"/>
  <c r="E1951" i="16" s="1"/>
  <c r="C1951" i="16" s="1"/>
  <c r="I1604" i="16"/>
  <c r="E1604" i="16" s="1"/>
  <c r="C1604" i="16" s="1"/>
  <c r="I1232" i="16"/>
  <c r="E1232" i="16" s="1"/>
  <c r="C1232" i="16" s="1"/>
  <c r="I2948" i="16"/>
  <c r="E2948" i="16" s="1"/>
  <c r="C2948" i="16" s="1"/>
  <c r="I2778" i="16"/>
  <c r="E2778" i="16" s="1"/>
  <c r="C2778" i="16" s="1"/>
  <c r="I2598" i="16"/>
  <c r="E2598" i="16" s="1"/>
  <c r="C2598" i="16" s="1"/>
  <c r="I2431" i="16"/>
  <c r="E2431" i="16" s="1"/>
  <c r="C2431" i="16" s="1"/>
  <c r="I2264" i="16"/>
  <c r="E2264" i="16" s="1"/>
  <c r="C2264" i="16" s="1"/>
  <c r="I2096" i="16"/>
  <c r="E2096" i="16" s="1"/>
  <c r="C2096" i="16" s="1"/>
  <c r="I1938" i="16"/>
  <c r="E1938" i="16" s="1"/>
  <c r="C1938" i="16" s="1"/>
  <c r="I1784" i="16"/>
  <c r="E1784" i="16" s="1"/>
  <c r="C1784" i="16" s="1"/>
  <c r="I1627" i="16"/>
  <c r="E1627" i="16" s="1"/>
  <c r="C1627" i="16" s="1"/>
  <c r="I1459" i="16"/>
  <c r="E1459" i="16" s="1"/>
  <c r="C1459" i="16" s="1"/>
  <c r="I1279" i="16"/>
  <c r="E1279" i="16" s="1"/>
  <c r="C1279" i="16" s="1"/>
  <c r="I1110" i="16"/>
  <c r="E1110" i="16" s="1"/>
  <c r="C1110" i="16" s="1"/>
  <c r="I1086" i="16"/>
  <c r="E1086" i="16" s="1"/>
  <c r="C1086" i="16" s="1"/>
  <c r="I930" i="16"/>
  <c r="E930" i="16" s="1"/>
  <c r="C930" i="16" s="1"/>
  <c r="I774" i="16"/>
  <c r="E774" i="16" s="1"/>
  <c r="C774" i="16" s="1"/>
  <c r="I630" i="16"/>
  <c r="E630" i="16" s="1"/>
  <c r="C630" i="16" s="1"/>
  <c r="I485" i="16"/>
  <c r="E485" i="16" s="1"/>
  <c r="C485"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1696" i="16"/>
  <c r="E1696" i="16" s="1"/>
  <c r="C1696" i="16" s="1"/>
  <c r="I1553" i="16"/>
  <c r="E1553" i="16" s="1"/>
  <c r="C1553" i="16" s="1"/>
  <c r="I1410" i="16"/>
  <c r="E1410" i="16" s="1"/>
  <c r="C1410" i="16" s="1"/>
  <c r="I1266" i="16"/>
  <c r="E1266" i="16" s="1"/>
  <c r="C1266" i="16" s="1"/>
  <c r="I1121" i="16"/>
  <c r="E1121" i="16" s="1"/>
  <c r="C1121"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1072" i="16"/>
  <c r="E1072" i="16" s="1"/>
  <c r="C1072"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1969" i="16"/>
  <c r="E1969" i="16" s="1"/>
  <c r="C1969" i="16" s="1"/>
  <c r="I1827" i="16"/>
  <c r="E1827" i="16" s="1"/>
  <c r="C1827" i="16" s="1"/>
  <c r="I1683" i="16"/>
  <c r="E1683" i="16" s="1"/>
  <c r="C1683" i="16" s="1"/>
  <c r="I1571" i="16"/>
  <c r="E1571" i="16" s="1"/>
  <c r="C1571" i="16" s="1"/>
  <c r="I3596" i="16"/>
  <c r="E3596" i="16" s="1"/>
  <c r="C3596" i="16" s="1"/>
  <c r="I1278" i="16"/>
  <c r="E1278" i="16" s="1"/>
  <c r="C1278" i="16" s="1"/>
  <c r="I3329" i="16"/>
  <c r="E3329" i="16" s="1"/>
  <c r="C3329" i="16" s="1"/>
  <c r="I3783" i="16"/>
  <c r="E3783" i="16" s="1"/>
  <c r="C3783" i="16" s="1"/>
  <c r="I3785" i="16"/>
  <c r="E3785" i="16" s="1"/>
  <c r="C3785" i="16" s="1"/>
  <c r="I2359" i="16"/>
  <c r="E2359" i="16" s="1"/>
  <c r="C2359" i="16" s="1"/>
  <c r="I3229" i="16"/>
  <c r="E3229" i="16" s="1"/>
  <c r="C3229" i="16" s="1"/>
  <c r="I2365" i="16"/>
  <c r="E2365" i="16" s="1"/>
  <c r="C2365" i="16" s="1"/>
  <c r="I1500" i="16"/>
  <c r="E1500" i="16" s="1"/>
  <c r="C1500" i="16" s="1"/>
  <c r="I2818" i="16"/>
  <c r="E2818" i="16" s="1"/>
  <c r="C2818" i="16" s="1"/>
  <c r="I1942" i="16"/>
  <c r="E1942" i="16" s="1"/>
  <c r="C1942" i="16" s="1"/>
  <c r="I1066" i="16"/>
  <c r="E1066" i="16" s="1"/>
  <c r="C1066" i="16" s="1"/>
  <c r="I2265" i="16"/>
  <c r="E2265" i="16" s="1"/>
  <c r="C2265" i="16" s="1"/>
  <c r="I1628" i="16"/>
  <c r="E1628" i="16" s="1"/>
  <c r="C1628" i="16" s="1"/>
  <c r="I3044" i="16"/>
  <c r="E3044" i="16" s="1"/>
  <c r="C3044" i="16" s="1"/>
  <c r="I2469" i="16"/>
  <c r="E2469" i="16" s="1"/>
  <c r="C2469" i="16" s="1"/>
  <c r="I1905" i="16"/>
  <c r="E1905" i="16" s="1"/>
  <c r="C1905" i="16" s="1"/>
  <c r="I1544" i="16"/>
  <c r="E1544" i="16" s="1"/>
  <c r="C1544" i="16" s="1"/>
  <c r="I1196" i="16"/>
  <c r="E1196" i="16" s="1"/>
  <c r="C1196" i="16" s="1"/>
  <c r="I2934" i="16"/>
  <c r="E2934" i="16" s="1"/>
  <c r="C2934" i="16" s="1"/>
  <c r="I2767" i="16"/>
  <c r="E2767" i="16" s="1"/>
  <c r="C2767" i="16" s="1"/>
  <c r="I2586" i="16"/>
  <c r="E2586" i="16" s="1"/>
  <c r="C2586" i="16" s="1"/>
  <c r="I2419" i="16"/>
  <c r="E2419" i="16" s="1"/>
  <c r="C2419" i="16" s="1"/>
  <c r="I2252" i="16"/>
  <c r="E2252" i="16" s="1"/>
  <c r="C2252" i="16" s="1"/>
  <c r="I2083" i="16"/>
  <c r="E2083" i="16" s="1"/>
  <c r="C2083" i="16" s="1"/>
  <c r="I1927" i="16"/>
  <c r="E1927" i="16" s="1"/>
  <c r="C1927" i="16" s="1"/>
  <c r="I1771" i="16"/>
  <c r="E1771" i="16" s="1"/>
  <c r="C1771" i="16" s="1"/>
  <c r="I1616" i="16"/>
  <c r="E1616" i="16" s="1"/>
  <c r="C1616" i="16" s="1"/>
  <c r="I1435" i="16"/>
  <c r="E1435" i="16" s="1"/>
  <c r="C1435" i="16" s="1"/>
  <c r="I1267" i="16"/>
  <c r="E1267" i="16" s="1"/>
  <c r="C1267" i="16" s="1"/>
  <c r="I1099" i="16"/>
  <c r="E1099" i="16" s="1"/>
  <c r="C1099" i="16" s="1"/>
  <c r="I1074" i="16"/>
  <c r="E1074" i="16" s="1"/>
  <c r="C1074" i="16" s="1"/>
  <c r="I918" i="16"/>
  <c r="E918" i="16" s="1"/>
  <c r="C918" i="16" s="1"/>
  <c r="I762" i="16"/>
  <c r="E762" i="16" s="1"/>
  <c r="C762" i="16" s="1"/>
  <c r="I618" i="16"/>
  <c r="E618" i="16" s="1"/>
  <c r="C618" i="16" s="1"/>
  <c r="I473" i="16"/>
  <c r="E473" i="16" s="1"/>
  <c r="C473"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1685" i="16"/>
  <c r="E1685" i="16" s="1"/>
  <c r="C1685" i="16" s="1"/>
  <c r="I1541" i="16"/>
  <c r="E1541" i="16" s="1"/>
  <c r="C1541" i="16" s="1"/>
  <c r="I1397" i="16"/>
  <c r="E1397" i="16" s="1"/>
  <c r="C1397" i="16" s="1"/>
  <c r="I1253" i="16"/>
  <c r="E1253" i="16" s="1"/>
  <c r="C1253" i="16" s="1"/>
  <c r="I1108" i="16"/>
  <c r="E1108" i="16" s="1"/>
  <c r="C1108"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1084" i="16"/>
  <c r="E1084" i="16" s="1"/>
  <c r="C1084"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1059" i="16"/>
  <c r="E1059" i="16" s="1"/>
  <c r="C1059"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2102" i="16"/>
  <c r="E2102" i="16" s="1"/>
  <c r="C2102" i="16" s="1"/>
  <c r="I1958" i="16"/>
  <c r="E1958" i="16" s="1"/>
  <c r="C1958" i="16" s="1"/>
  <c r="I1814" i="16"/>
  <c r="E1814" i="16" s="1"/>
  <c r="C1814" i="16" s="1"/>
  <c r="I1670" i="16"/>
  <c r="E1670" i="16" s="1"/>
  <c r="C1670" i="16" s="1"/>
  <c r="I3801" i="16"/>
  <c r="E3801" i="16" s="1"/>
  <c r="C3801" i="16" s="1"/>
  <c r="I3475" i="16"/>
  <c r="E3475" i="16" s="1"/>
  <c r="C3475" i="16" s="1"/>
  <c r="I2202" i="16"/>
  <c r="E2202" i="16" s="1"/>
  <c r="C2202" i="16" s="1"/>
  <c r="I3209" i="16"/>
  <c r="E3209" i="16" s="1"/>
  <c r="C3209" i="16" s="1"/>
  <c r="I3662" i="16"/>
  <c r="E3662" i="16" s="1"/>
  <c r="C3662" i="16" s="1"/>
  <c r="I3831" i="16"/>
  <c r="E3831" i="16" s="1"/>
  <c r="C3831" i="16" s="1"/>
  <c r="I3819" i="16"/>
  <c r="E3819" i="16" s="1"/>
  <c r="C3819" i="16" s="1"/>
  <c r="I3109" i="16"/>
  <c r="E3109" i="16" s="1"/>
  <c r="C3109" i="16" s="1"/>
  <c r="I2244" i="16"/>
  <c r="E2244" i="16" s="1"/>
  <c r="C2244" i="16" s="1"/>
  <c r="I1381" i="16"/>
  <c r="E1381" i="16" s="1"/>
  <c r="C1381" i="16" s="1"/>
  <c r="I2686" i="16"/>
  <c r="E2686" i="16" s="1"/>
  <c r="C2686" i="16" s="1"/>
  <c r="I1811" i="16"/>
  <c r="E1811" i="16" s="1"/>
  <c r="C1811" i="16" s="1"/>
  <c r="I3021" i="16"/>
  <c r="E3021" i="16" s="1"/>
  <c r="C3021" i="16" s="1"/>
  <c r="I2144" i="16"/>
  <c r="E2144" i="16" s="1"/>
  <c r="C2144" i="16" s="1"/>
  <c r="I1569" i="16"/>
  <c r="E1569" i="16" s="1"/>
  <c r="C1569" i="16" s="1"/>
  <c r="I2985" i="16"/>
  <c r="E2985" i="16" s="1"/>
  <c r="C2985" i="16" s="1"/>
  <c r="I2408" i="16"/>
  <c r="E2408" i="16" s="1"/>
  <c r="C2408" i="16" s="1"/>
  <c r="I1892" i="16"/>
  <c r="E1892" i="16" s="1"/>
  <c r="C1892" i="16" s="1"/>
  <c r="I1520" i="16"/>
  <c r="E1520" i="16" s="1"/>
  <c r="C1520" i="16" s="1"/>
  <c r="I1184" i="16"/>
  <c r="E1184" i="16" s="1"/>
  <c r="C1184" i="16" s="1"/>
  <c r="I2923" i="16"/>
  <c r="E2923" i="16" s="1"/>
  <c r="C2923" i="16" s="1"/>
  <c r="I2744" i="16"/>
  <c r="E2744" i="16" s="1"/>
  <c r="C2744" i="16" s="1"/>
  <c r="I2575" i="16"/>
  <c r="E2575" i="16" s="1"/>
  <c r="C2575" i="16" s="1"/>
  <c r="I2407" i="16"/>
  <c r="E2407" i="16" s="1"/>
  <c r="C2407" i="16" s="1"/>
  <c r="I2227" i="16"/>
  <c r="E2227" i="16" s="1"/>
  <c r="C2227" i="16" s="1"/>
  <c r="I2072" i="16"/>
  <c r="E2072" i="16" s="1"/>
  <c r="C2072" i="16" s="1"/>
  <c r="I1915" i="16"/>
  <c r="E1915" i="16" s="1"/>
  <c r="C1915" i="16" s="1"/>
  <c r="I1759" i="16"/>
  <c r="E1759" i="16" s="1"/>
  <c r="C1759" i="16" s="1"/>
  <c r="I1591" i="16"/>
  <c r="E1591" i="16" s="1"/>
  <c r="C1591" i="16" s="1"/>
  <c r="I1423" i="16"/>
  <c r="E1423" i="16" s="1"/>
  <c r="C1423" i="16" s="1"/>
  <c r="I1254" i="16"/>
  <c r="E1254" i="16" s="1"/>
  <c r="C1254" i="16" s="1"/>
  <c r="I1087" i="16"/>
  <c r="E1087" i="16" s="1"/>
  <c r="C1087" i="16" s="1"/>
  <c r="I1062" i="16"/>
  <c r="E1062" i="16" s="1"/>
  <c r="C1062" i="16" s="1"/>
  <c r="I906" i="16"/>
  <c r="E906" i="16" s="1"/>
  <c r="C906" i="16" s="1"/>
  <c r="I750" i="16"/>
  <c r="E750" i="16" s="1"/>
  <c r="C750" i="16" s="1"/>
  <c r="I607" i="16"/>
  <c r="E607" i="16" s="1"/>
  <c r="C607" i="16" s="1"/>
  <c r="I462" i="16"/>
  <c r="E462" i="16" s="1"/>
  <c r="C462"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1673" i="16"/>
  <c r="E1673" i="16" s="1"/>
  <c r="C1673" i="16" s="1"/>
  <c r="I1529" i="16"/>
  <c r="E1529" i="16" s="1"/>
  <c r="C1529" i="16" s="1"/>
  <c r="I1385" i="16"/>
  <c r="E1385" i="16" s="1"/>
  <c r="C1385" i="16" s="1"/>
  <c r="I1241" i="16"/>
  <c r="E1241" i="16" s="1"/>
  <c r="C1241" i="16" s="1"/>
  <c r="I1096" i="16"/>
  <c r="E1096" i="16" s="1"/>
  <c r="C1096"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1071" i="16"/>
  <c r="E1071" i="16" s="1"/>
  <c r="C1071"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1047" i="16"/>
  <c r="E1047" i="16" s="1"/>
  <c r="C1047"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3655" i="16"/>
  <c r="E3655" i="16" s="1"/>
  <c r="C3655" i="16" s="1"/>
  <c r="I3451" i="16"/>
  <c r="E3451" i="16" s="1"/>
  <c r="C3451" i="16" s="1"/>
  <c r="I2094" i="16"/>
  <c r="E2094" i="16" s="1"/>
  <c r="C2094" i="16" s="1"/>
  <c r="I3186" i="16"/>
  <c r="E3186" i="16" s="1"/>
  <c r="C3186" i="16" s="1"/>
  <c r="I3627" i="16"/>
  <c r="E3627" i="16" s="1"/>
  <c r="C3627" i="16" s="1"/>
  <c r="I3807" i="16"/>
  <c r="E3807" i="16" s="1"/>
  <c r="C3807" i="16" s="1"/>
  <c r="I3724" i="16"/>
  <c r="E3724" i="16" s="1"/>
  <c r="C3724" i="16" s="1"/>
  <c r="I3085" i="16"/>
  <c r="E3085" i="16" s="1"/>
  <c r="C3085" i="16" s="1"/>
  <c r="I2219" i="16"/>
  <c r="E2219" i="16" s="1"/>
  <c r="C2219" i="16" s="1"/>
  <c r="I1356" i="16"/>
  <c r="E1356" i="16" s="1"/>
  <c r="C1356" i="16" s="1"/>
  <c r="I2662" i="16"/>
  <c r="E2662" i="16" s="1"/>
  <c r="C2662" i="16" s="1"/>
  <c r="I1786" i="16"/>
  <c r="E1786" i="16" s="1"/>
  <c r="C1786" i="16" s="1"/>
  <c r="I2997" i="16"/>
  <c r="E2997" i="16" s="1"/>
  <c r="C2997" i="16" s="1"/>
  <c r="I2121" i="16"/>
  <c r="E2121" i="16" s="1"/>
  <c r="C2121" i="16" s="1"/>
  <c r="I1545" i="16"/>
  <c r="E1545" i="16" s="1"/>
  <c r="C1545" i="16" s="1"/>
  <c r="I2960" i="16"/>
  <c r="E2960" i="16" s="1"/>
  <c r="C2960" i="16" s="1"/>
  <c r="I2384" i="16"/>
  <c r="E2384" i="16" s="1"/>
  <c r="C2384" i="16" s="1"/>
  <c r="I1832" i="16"/>
  <c r="E1832" i="16" s="1"/>
  <c r="C1832" i="16" s="1"/>
  <c r="I1484" i="16"/>
  <c r="E1484" i="16" s="1"/>
  <c r="C1484" i="16" s="1"/>
  <c r="I1172" i="16"/>
  <c r="E1172" i="16" s="1"/>
  <c r="C1172" i="16" s="1"/>
  <c r="I2912" i="16"/>
  <c r="E2912" i="16" s="1"/>
  <c r="C2912" i="16" s="1"/>
  <c r="I2731" i="16"/>
  <c r="E2731" i="16" s="1"/>
  <c r="C2731" i="16" s="1"/>
  <c r="I2563" i="16"/>
  <c r="E2563" i="16" s="1"/>
  <c r="C2563" i="16" s="1"/>
  <c r="I2395" i="16"/>
  <c r="E2395" i="16" s="1"/>
  <c r="C2395" i="16" s="1"/>
  <c r="I2216" i="16"/>
  <c r="E2216" i="16" s="1"/>
  <c r="C2216" i="16" s="1"/>
  <c r="I2059" i="16"/>
  <c r="E2059" i="16" s="1"/>
  <c r="C2059" i="16" s="1"/>
  <c r="I1903" i="16"/>
  <c r="E1903" i="16" s="1"/>
  <c r="C1903" i="16" s="1"/>
  <c r="I1735" i="16"/>
  <c r="E1735" i="16" s="1"/>
  <c r="C1735" i="16" s="1"/>
  <c r="I1579" i="16"/>
  <c r="E1579" i="16" s="1"/>
  <c r="C1579" i="16" s="1"/>
  <c r="I1411" i="16"/>
  <c r="E1411" i="16" s="1"/>
  <c r="C1411" i="16" s="1"/>
  <c r="I1243" i="16"/>
  <c r="E1243" i="16" s="1"/>
  <c r="C1243" i="16" s="1"/>
  <c r="I3356" i="16"/>
  <c r="E3356" i="16" s="1"/>
  <c r="C3356" i="16" s="1"/>
  <c r="I3307" i="16"/>
  <c r="E3307" i="16" s="1"/>
  <c r="C3307" i="16" s="1"/>
  <c r="I1674" i="16"/>
  <c r="E1674" i="16" s="1"/>
  <c r="C1674" i="16" s="1"/>
  <c r="I3364" i="16"/>
  <c r="E3364" i="16" s="1"/>
  <c r="C3364" i="16" s="1"/>
  <c r="I3483" i="16"/>
  <c r="E3483" i="16" s="1"/>
  <c r="C3483" i="16" s="1"/>
  <c r="I3663" i="16"/>
  <c r="E3663" i="16" s="1"/>
  <c r="C3663" i="16" s="1"/>
  <c r="I3805" i="16"/>
  <c r="E3805" i="16" s="1"/>
  <c r="C3805" i="16" s="1"/>
  <c r="I2951" i="16"/>
  <c r="E2951" i="16" s="1"/>
  <c r="C2951" i="16" s="1"/>
  <c r="I2075" i="16"/>
  <c r="E2075" i="16" s="1"/>
  <c r="C2075" i="16" s="1"/>
  <c r="I1212" i="16"/>
  <c r="E1212" i="16" s="1"/>
  <c r="C1212" i="16" s="1"/>
  <c r="I2518" i="16"/>
  <c r="E2518" i="16" s="1"/>
  <c r="C2518" i="16" s="1"/>
  <c r="I1642" i="16"/>
  <c r="E1642" i="16" s="1"/>
  <c r="C1642" i="16" s="1"/>
  <c r="I2853" i="16"/>
  <c r="E2853" i="16" s="1"/>
  <c r="C2853" i="16" s="1"/>
  <c r="I2001" i="16"/>
  <c r="E2001" i="16" s="1"/>
  <c r="C2001" i="16" s="1"/>
  <c r="I1425" i="16"/>
  <c r="E1425" i="16" s="1"/>
  <c r="C1425" i="16" s="1"/>
  <c r="I2840" i="16"/>
  <c r="E2840" i="16" s="1"/>
  <c r="C2840" i="16" s="1"/>
  <c r="I2263" i="16"/>
  <c r="E2263" i="16" s="1"/>
  <c r="C2263" i="16" s="1"/>
  <c r="I1772" i="16"/>
  <c r="E1772" i="16" s="1"/>
  <c r="C1772" i="16" s="1"/>
  <c r="I1460" i="16"/>
  <c r="E1460" i="16" s="1"/>
  <c r="C1460" i="16" s="1"/>
  <c r="I1088" i="16"/>
  <c r="E1088" i="16" s="1"/>
  <c r="C1088" i="16" s="1"/>
  <c r="I2874" i="16"/>
  <c r="E2874" i="16" s="1"/>
  <c r="C2874" i="16" s="1"/>
  <c r="I2707" i="16"/>
  <c r="E2707" i="16" s="1"/>
  <c r="C2707" i="16" s="1"/>
  <c r="I2540" i="16"/>
  <c r="E2540" i="16" s="1"/>
  <c r="C2540" i="16" s="1"/>
  <c r="I2358" i="16"/>
  <c r="E2358" i="16" s="1"/>
  <c r="C2358" i="16" s="1"/>
  <c r="I2192" i="16"/>
  <c r="E2192" i="16" s="1"/>
  <c r="C2192" i="16" s="1"/>
  <c r="I2024" i="16"/>
  <c r="E2024" i="16" s="1"/>
  <c r="C2024" i="16" s="1"/>
  <c r="I1867" i="16"/>
  <c r="E1867" i="16" s="1"/>
  <c r="C1867" i="16" s="1"/>
  <c r="I1711" i="16"/>
  <c r="E1711" i="16" s="1"/>
  <c r="C1711" i="16" s="1"/>
  <c r="I1556" i="16"/>
  <c r="E1556" i="16" s="1"/>
  <c r="C1556" i="16" s="1"/>
  <c r="I1387" i="16"/>
  <c r="E1387" i="16" s="1"/>
  <c r="C1387" i="16" s="1"/>
  <c r="I1219" i="16"/>
  <c r="E1219" i="16" s="1"/>
  <c r="C1219" i="16" s="1"/>
  <c r="I1181" i="16"/>
  <c r="E1181" i="16" s="1"/>
  <c r="C1181" i="16" s="1"/>
  <c r="I1025" i="16"/>
  <c r="E1025" i="16" s="1"/>
  <c r="C1025" i="16" s="1"/>
  <c r="I869" i="16"/>
  <c r="E869" i="16" s="1"/>
  <c r="C869" i="16" s="1"/>
  <c r="I714" i="16"/>
  <c r="E714" i="16" s="1"/>
  <c r="C714" i="16" s="1"/>
  <c r="I571" i="16"/>
  <c r="E571" i="16" s="1"/>
  <c r="C571"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1781" i="16"/>
  <c r="E1781" i="16" s="1"/>
  <c r="C1781" i="16" s="1"/>
  <c r="I1637" i="16"/>
  <c r="E1637" i="16" s="1"/>
  <c r="C1637" i="16" s="1"/>
  <c r="I1493" i="16"/>
  <c r="E1493" i="16" s="1"/>
  <c r="C1493" i="16" s="1"/>
  <c r="I1349" i="16"/>
  <c r="E1349" i="16" s="1"/>
  <c r="C1349" i="16" s="1"/>
  <c r="I1205" i="16"/>
  <c r="E1205" i="16" s="1"/>
  <c r="C1205"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1011" i="16"/>
  <c r="E1011" i="16" s="1"/>
  <c r="C1011"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3501" i="16"/>
  <c r="E3501" i="16" s="1"/>
  <c r="C3501" i="16" s="1"/>
  <c r="I2877" i="16"/>
  <c r="E2877" i="16" s="1"/>
  <c r="C2877" i="16" s="1"/>
  <c r="I2204" i="16"/>
  <c r="E2204" i="16" s="1"/>
  <c r="C2204" i="16" s="1"/>
  <c r="I883" i="16"/>
  <c r="E883" i="16" s="1"/>
  <c r="C883" i="16" s="1"/>
  <c r="I2657" i="16"/>
  <c r="E2657" i="16" s="1"/>
  <c r="C2657" i="16" s="1"/>
  <c r="I1793" i="16"/>
  <c r="E1793" i="16" s="1"/>
  <c r="C1793" i="16" s="1"/>
  <c r="I2932" i="16"/>
  <c r="E2932" i="16" s="1"/>
  <c r="C2932" i="16" s="1"/>
  <c r="I2056" i="16"/>
  <c r="E2056" i="16" s="1"/>
  <c r="C2056" i="16" s="1"/>
  <c r="I1192" i="16"/>
  <c r="E1192" i="16" s="1"/>
  <c r="C1192" i="16" s="1"/>
  <c r="I2319" i="16"/>
  <c r="E2319" i="16" s="1"/>
  <c r="C2319" i="16" s="1"/>
  <c r="I1455" i="16"/>
  <c r="E1455" i="16" s="1"/>
  <c r="C1455" i="16" s="1"/>
  <c r="I2966" i="16"/>
  <c r="E2966" i="16" s="1"/>
  <c r="C2966" i="16" s="1"/>
  <c r="I2510" i="16"/>
  <c r="E2510" i="16" s="1"/>
  <c r="C2510" i="16" s="1"/>
  <c r="I2138" i="16"/>
  <c r="E2138" i="16" s="1"/>
  <c r="C2138" i="16" s="1"/>
  <c r="I1898" i="16"/>
  <c r="E1898" i="16" s="1"/>
  <c r="C1898" i="16" s="1"/>
  <c r="I1705" i="16"/>
  <c r="E1705" i="16" s="1"/>
  <c r="C1705" i="16" s="1"/>
  <c r="I1503" i="16"/>
  <c r="E1503" i="16" s="1"/>
  <c r="C1503" i="16" s="1"/>
  <c r="I1323" i="16"/>
  <c r="E1323" i="16" s="1"/>
  <c r="C1323" i="16" s="1"/>
  <c r="I1178" i="16"/>
  <c r="E1178" i="16" s="1"/>
  <c r="C1178"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31" i="16"/>
  <c r="E931" i="16" s="1"/>
  <c r="C931" i="16" s="1"/>
  <c r="I787" i="16"/>
  <c r="E787" i="16" s="1"/>
  <c r="C787" i="16" s="1"/>
  <c r="I3330" i="16"/>
  <c r="E3330" i="16" s="1"/>
  <c r="C3330" i="16" s="1"/>
  <c r="I2061" i="16"/>
  <c r="E2061" i="16" s="1"/>
  <c r="C2061" i="16" s="1"/>
  <c r="I2048" i="16"/>
  <c r="E2048" i="16" s="1"/>
  <c r="C2048" i="16" s="1"/>
  <c r="I738" i="16"/>
  <c r="E738" i="16" s="1"/>
  <c r="C738" i="16" s="1"/>
  <c r="I2524" i="16"/>
  <c r="E2524" i="16" s="1"/>
  <c r="C2524" i="16" s="1"/>
  <c r="I1660" i="16"/>
  <c r="E1660" i="16" s="1"/>
  <c r="C1660" i="16" s="1"/>
  <c r="I2800" i="16"/>
  <c r="E2800" i="16" s="1"/>
  <c r="C2800" i="16" s="1"/>
  <c r="I1923" i="16"/>
  <c r="E1923" i="16" s="1"/>
  <c r="C1923" i="16" s="1"/>
  <c r="I1060" i="16"/>
  <c r="E1060" i="16" s="1"/>
  <c r="C1060" i="16" s="1"/>
  <c r="I2188" i="16"/>
  <c r="E2188" i="16" s="1"/>
  <c r="C2188" i="16" s="1"/>
  <c r="I1395" i="16"/>
  <c r="E1395" i="16" s="1"/>
  <c r="C1395" i="16" s="1"/>
  <c r="I2930" i="16"/>
  <c r="E2930" i="16" s="1"/>
  <c r="C2930" i="16" s="1"/>
  <c r="I2474" i="16"/>
  <c r="E2474" i="16" s="1"/>
  <c r="C2474" i="16" s="1"/>
  <c r="I2125" i="16"/>
  <c r="E2125" i="16" s="1"/>
  <c r="C2125" i="16" s="1"/>
  <c r="I1885" i="16"/>
  <c r="E1885" i="16" s="1"/>
  <c r="C1885" i="16" s="1"/>
  <c r="I1694" i="16"/>
  <c r="E1694" i="16" s="1"/>
  <c r="C1694" i="16" s="1"/>
  <c r="I1490" i="16"/>
  <c r="E1490" i="16" s="1"/>
  <c r="C1490" i="16" s="1"/>
  <c r="I1309" i="16"/>
  <c r="E1309" i="16" s="1"/>
  <c r="C1309" i="16" s="1"/>
  <c r="I1165" i="16"/>
  <c r="E1165" i="16" s="1"/>
  <c r="C1165"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305" i="16"/>
  <c r="E305" i="16" s="1"/>
  <c r="C305" i="16" s="1"/>
  <c r="I162" i="16"/>
  <c r="E162" i="16" s="1"/>
  <c r="C162" i="16" s="1"/>
  <c r="I1038" i="16"/>
  <c r="E1038" i="16" s="1"/>
  <c r="C1038" i="16" s="1"/>
  <c r="I893" i="16"/>
  <c r="E893" i="16" s="1"/>
  <c r="C893" i="16" s="1"/>
  <c r="I748" i="16"/>
  <c r="E748" i="16" s="1"/>
  <c r="C748" i="16" s="1"/>
  <c r="I605" i="16"/>
  <c r="E605" i="16" s="1"/>
  <c r="C605" i="16" s="1"/>
  <c r="I461" i="16"/>
  <c r="E461" i="16" s="1"/>
  <c r="C461" i="16" s="1"/>
  <c r="I317" i="16"/>
  <c r="E317" i="16" s="1"/>
  <c r="C317" i="16" s="1"/>
  <c r="I174" i="16"/>
  <c r="E174" i="16" s="1"/>
  <c r="C174"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698" i="16"/>
  <c r="E1698" i="16" s="1"/>
  <c r="C1698" i="16" s="1"/>
  <c r="I1486" i="16"/>
  <c r="E1486" i="16" s="1"/>
  <c r="C1486" i="16" s="1"/>
  <c r="I1879" i="16"/>
  <c r="E1879" i="16" s="1"/>
  <c r="C1879" i="16" s="1"/>
  <c r="I726" i="16"/>
  <c r="E726" i="16" s="1"/>
  <c r="C726" i="16" s="1"/>
  <c r="I2513" i="16"/>
  <c r="E2513" i="16" s="1"/>
  <c r="C2513" i="16" s="1"/>
  <c r="I1648" i="16"/>
  <c r="E1648" i="16" s="1"/>
  <c r="C1648" i="16" s="1"/>
  <c r="I2788" i="16"/>
  <c r="E2788" i="16" s="1"/>
  <c r="C2788" i="16" s="1"/>
  <c r="I1912" i="16"/>
  <c r="E1912" i="16" s="1"/>
  <c r="C1912" i="16" s="1"/>
  <c r="I3040" i="16"/>
  <c r="E3040" i="16" s="1"/>
  <c r="C3040" i="16" s="1"/>
  <c r="I2176" i="16"/>
  <c r="E2176" i="16" s="1"/>
  <c r="C2176" i="16" s="1"/>
  <c r="I1322" i="16"/>
  <c r="E1322" i="16" s="1"/>
  <c r="C1322" i="16" s="1"/>
  <c r="I2906" i="16"/>
  <c r="E2906" i="16" s="1"/>
  <c r="C2906" i="16" s="1"/>
  <c r="I2450" i="16"/>
  <c r="E2450" i="16" s="1"/>
  <c r="C2450" i="16" s="1"/>
  <c r="I2078" i="16"/>
  <c r="E2078" i="16" s="1"/>
  <c r="C2078" i="16" s="1"/>
  <c r="I1874" i="16"/>
  <c r="E1874" i="16" s="1"/>
  <c r="C1874" i="16" s="1"/>
  <c r="I1645" i="16"/>
  <c r="E1645" i="16" s="1"/>
  <c r="C1645" i="16" s="1"/>
  <c r="I1466" i="16"/>
  <c r="E1466" i="16" s="1"/>
  <c r="C1466" i="16" s="1"/>
  <c r="I1298" i="16"/>
  <c r="E1298" i="16" s="1"/>
  <c r="C1298" i="16" s="1"/>
  <c r="I1154" i="16"/>
  <c r="E1154" i="16" s="1"/>
  <c r="C1154"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06" i="16"/>
  <c r="E2006" i="16" s="1"/>
  <c r="C2006" i="16" s="1"/>
  <c r="I3508" i="16"/>
  <c r="E3508" i="16" s="1"/>
  <c r="C3508" i="16" s="1"/>
  <c r="I2900" i="16"/>
  <c r="E2900" i="16" s="1"/>
  <c r="C2900" i="16" s="1"/>
  <c r="I1723" i="16"/>
  <c r="E1723" i="16" s="1"/>
  <c r="C1723" i="16" s="1"/>
  <c r="I594" i="16"/>
  <c r="E594" i="16" s="1"/>
  <c r="C594" i="16" s="1"/>
  <c r="I2382" i="16"/>
  <c r="E2382" i="16" s="1"/>
  <c r="C2382" i="16" s="1"/>
  <c r="I1518" i="16"/>
  <c r="E1518" i="16" s="1"/>
  <c r="C1518" i="16" s="1"/>
  <c r="I2655" i="16"/>
  <c r="E2655" i="16" s="1"/>
  <c r="C2655" i="16" s="1"/>
  <c r="I1779" i="16"/>
  <c r="E1779" i="16" s="1"/>
  <c r="C1779" i="16" s="1"/>
  <c r="I2907" i="16"/>
  <c r="E2907" i="16" s="1"/>
  <c r="C2907" i="16" s="1"/>
  <c r="I2044" i="16"/>
  <c r="E2044" i="16" s="1"/>
  <c r="C2044" i="16" s="1"/>
  <c r="I1311" i="16"/>
  <c r="E1311" i="16" s="1"/>
  <c r="C1311" i="16" s="1"/>
  <c r="I2822" i="16"/>
  <c r="E2822" i="16" s="1"/>
  <c r="C2822" i="16" s="1"/>
  <c r="I2378" i="16"/>
  <c r="E2378" i="16" s="1"/>
  <c r="C2378" i="16" s="1"/>
  <c r="I2066" i="16"/>
  <c r="E2066" i="16" s="1"/>
  <c r="C2066" i="16" s="1"/>
  <c r="I1862" i="16"/>
  <c r="E1862" i="16" s="1"/>
  <c r="C1862" i="16" s="1"/>
  <c r="I1635" i="16"/>
  <c r="E1635" i="16" s="1"/>
  <c r="C1635" i="16" s="1"/>
  <c r="I1454" i="16"/>
  <c r="E1454" i="16" s="1"/>
  <c r="C1454" i="16" s="1"/>
  <c r="I1286" i="16"/>
  <c r="E1286" i="16" s="1"/>
  <c r="C1286" i="16" s="1"/>
  <c r="I1142" i="16"/>
  <c r="E1142" i="16" s="1"/>
  <c r="C1142"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898" i="16"/>
  <c r="E898" i="16" s="1"/>
  <c r="C898" i="16" s="1"/>
  <c r="I742" i="16"/>
  <c r="E742" i="16" s="1"/>
  <c r="C742" i="16" s="1"/>
  <c r="I599" i="16"/>
  <c r="E599" i="16" s="1"/>
  <c r="C599" i="16" s="1"/>
  <c r="I454" i="16"/>
  <c r="E454" i="16" s="1"/>
  <c r="C454" i="16" s="1"/>
  <c r="I310" i="16"/>
  <c r="E310" i="16" s="1"/>
  <c r="C310" i="16" s="1"/>
  <c r="I165" i="16"/>
  <c r="E165" i="16" s="1"/>
  <c r="C165"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426" i="16"/>
  <c r="E426" i="16" s="1"/>
  <c r="C426" i="16" s="1"/>
  <c r="I281" i="16"/>
  <c r="E281" i="16" s="1"/>
  <c r="C281" i="16" s="1"/>
  <c r="I138" i="16"/>
  <c r="E138" i="16" s="1"/>
  <c r="C138" i="16" s="1"/>
  <c r="I1013" i="16"/>
  <c r="E1013" i="16" s="1"/>
  <c r="C1013" i="16" s="1"/>
  <c r="I870" i="16"/>
  <c r="E870" i="16" s="1"/>
  <c r="C870" i="16" s="1"/>
  <c r="I725" i="16"/>
  <c r="E725" i="16" s="1"/>
  <c r="C725" i="16" s="1"/>
  <c r="I580" i="16"/>
  <c r="E580" i="16" s="1"/>
  <c r="C580" i="16" s="1"/>
  <c r="I437" i="16"/>
  <c r="E437" i="16" s="1"/>
  <c r="C437" i="16" s="1"/>
  <c r="I293" i="16"/>
  <c r="E293" i="16" s="1"/>
  <c r="C293" i="16" s="1"/>
  <c r="I150" i="16"/>
  <c r="E150" i="16" s="1"/>
  <c r="C150"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3507" i="16"/>
  <c r="E3507" i="16" s="1"/>
  <c r="C3507" i="16" s="1"/>
  <c r="I2324" i="16"/>
  <c r="E2324" i="16" s="1"/>
  <c r="C2324" i="16" s="1"/>
  <c r="I1567" i="16"/>
  <c r="E1567" i="16" s="1"/>
  <c r="C1567" i="16" s="1"/>
  <c r="I583" i="16"/>
  <c r="E583" i="16" s="1"/>
  <c r="C583" i="16" s="1"/>
  <c r="I2369" i="16"/>
  <c r="E2369" i="16" s="1"/>
  <c r="C2369" i="16" s="1"/>
  <c r="I1505" i="16"/>
  <c r="E1505" i="16" s="1"/>
  <c r="C1505" i="16" s="1"/>
  <c r="I2644" i="16"/>
  <c r="E2644" i="16" s="1"/>
  <c r="C2644" i="16" s="1"/>
  <c r="I1768" i="16"/>
  <c r="E1768" i="16" s="1"/>
  <c r="C1768" i="16" s="1"/>
  <c r="I2896" i="16"/>
  <c r="E2896" i="16" s="1"/>
  <c r="C2896" i="16" s="1"/>
  <c r="I2032" i="16"/>
  <c r="E2032" i="16" s="1"/>
  <c r="C2032" i="16" s="1"/>
  <c r="I1251" i="16"/>
  <c r="E1251" i="16" s="1"/>
  <c r="C1251" i="16" s="1"/>
  <c r="I2811" i="16"/>
  <c r="E2811" i="16" s="1"/>
  <c r="C2811" i="16" s="1"/>
  <c r="I2367" i="16"/>
  <c r="E2367" i="16" s="1"/>
  <c r="C2367" i="16" s="1"/>
  <c r="I2042" i="16"/>
  <c r="E2042" i="16" s="1"/>
  <c r="C2042" i="16" s="1"/>
  <c r="I1851" i="16"/>
  <c r="E1851" i="16" s="1"/>
  <c r="C1851" i="16" s="1"/>
  <c r="I1610" i="16"/>
  <c r="E1610" i="16" s="1"/>
  <c r="C1610" i="16" s="1"/>
  <c r="I1441" i="16"/>
  <c r="E1441" i="16" s="1"/>
  <c r="C1441" i="16" s="1"/>
  <c r="I1274" i="16"/>
  <c r="E1274" i="16" s="1"/>
  <c r="C1274" i="16" s="1"/>
  <c r="I1130" i="16"/>
  <c r="E1130" i="16" s="1"/>
  <c r="C1130"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886" i="16"/>
  <c r="E886" i="16" s="1"/>
  <c r="C886" i="16" s="1"/>
  <c r="I730" i="16"/>
  <c r="E730" i="16" s="1"/>
  <c r="C730" i="16" s="1"/>
  <c r="I587" i="16"/>
  <c r="E587" i="16" s="1"/>
  <c r="C587" i="16" s="1"/>
  <c r="I442" i="16"/>
  <c r="E442" i="16" s="1"/>
  <c r="C442" i="16" s="1"/>
  <c r="I298" i="16"/>
  <c r="E298" i="16" s="1"/>
  <c r="C298" i="16" s="1"/>
  <c r="I153" i="16"/>
  <c r="E153" i="16" s="1"/>
  <c r="C153"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414" i="16"/>
  <c r="E414" i="16" s="1"/>
  <c r="C414" i="16" s="1"/>
  <c r="I270" i="16"/>
  <c r="E270" i="16" s="1"/>
  <c r="C270" i="16" s="1"/>
  <c r="I126" i="16"/>
  <c r="E126" i="16" s="1"/>
  <c r="C126" i="16" s="1"/>
  <c r="I1000" i="16"/>
  <c r="E1000" i="16" s="1"/>
  <c r="C1000" i="16" s="1"/>
  <c r="I856" i="16"/>
  <c r="E856" i="16" s="1"/>
  <c r="C856" i="16" s="1"/>
  <c r="I713" i="16"/>
  <c r="E713" i="16" s="1"/>
  <c r="C713" i="16" s="1"/>
  <c r="I569" i="16"/>
  <c r="E569" i="16" s="1"/>
  <c r="C569" i="16" s="1"/>
  <c r="I425" i="16"/>
  <c r="E425" i="16" s="1"/>
  <c r="C425" i="16" s="1"/>
  <c r="I282" i="16"/>
  <c r="E282" i="16" s="1"/>
  <c r="C282" i="16" s="1"/>
  <c r="I136" i="16"/>
  <c r="E136" i="16" s="1"/>
  <c r="C136"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951" i="16"/>
  <c r="E951" i="16" s="1"/>
  <c r="C951" i="16" s="1"/>
  <c r="I807" i="16"/>
  <c r="E807" i="16" s="1"/>
  <c r="C807" i="16" s="1"/>
  <c r="I663" i="16"/>
  <c r="E663" i="16" s="1"/>
  <c r="C663" i="16" s="1"/>
  <c r="I519" i="16"/>
  <c r="E519" i="16" s="1"/>
  <c r="C519" i="16" s="1"/>
  <c r="I375" i="16"/>
  <c r="E375" i="16" s="1"/>
  <c r="C375" i="16" s="1"/>
  <c r="I219" i="16"/>
  <c r="E219" i="16" s="1"/>
  <c r="C219" i="16" s="1"/>
  <c r="I75" i="16"/>
  <c r="E75" i="16" s="1"/>
  <c r="C75"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61" i="16"/>
  <c r="E961" i="16" s="1"/>
  <c r="C961" i="16" s="1"/>
  <c r="I817" i="16"/>
  <c r="E817" i="16" s="1"/>
  <c r="C817" i="16" s="1"/>
  <c r="I673" i="16"/>
  <c r="E673" i="16" s="1"/>
  <c r="C673" i="16" s="1"/>
  <c r="I529" i="16"/>
  <c r="E529" i="16" s="1"/>
  <c r="C529" i="16" s="1"/>
  <c r="I385" i="16"/>
  <c r="E385" i="16" s="1"/>
  <c r="C385" i="16" s="1"/>
  <c r="I241" i="16"/>
  <c r="E241" i="16" s="1"/>
  <c r="C241" i="16" s="1"/>
  <c r="I96" i="16"/>
  <c r="E96" i="16" s="1"/>
  <c r="C96" i="16" s="1"/>
  <c r="I3686" i="16"/>
  <c r="E3686" i="16" s="1"/>
  <c r="C3686" i="16" s="1"/>
  <c r="I1807" i="16"/>
  <c r="E1807" i="16" s="1"/>
  <c r="C1807" i="16" s="1"/>
  <c r="I1399" i="16"/>
  <c r="E1399" i="16" s="1"/>
  <c r="C1399" i="16" s="1"/>
  <c r="I450" i="16"/>
  <c r="E450" i="16" s="1"/>
  <c r="C450" i="16" s="1"/>
  <c r="I2238" i="16"/>
  <c r="E2238" i="16" s="1"/>
  <c r="C2238" i="16" s="1"/>
  <c r="I1374" i="16"/>
  <c r="E1374" i="16" s="1"/>
  <c r="C1374" i="16" s="1"/>
  <c r="I2512" i="16"/>
  <c r="E2512" i="16" s="1"/>
  <c r="C2512" i="16" s="1"/>
  <c r="I1636" i="16"/>
  <c r="E1636" i="16" s="1"/>
  <c r="C1636" i="16" s="1"/>
  <c r="I2762" i="16"/>
  <c r="E2762" i="16" s="1"/>
  <c r="C2762" i="16" s="1"/>
  <c r="I1899" i="16"/>
  <c r="E1899" i="16" s="1"/>
  <c r="C1899" i="16" s="1"/>
  <c r="I1179" i="16"/>
  <c r="E1179" i="16" s="1"/>
  <c r="C1179" i="16" s="1"/>
  <c r="I2763" i="16"/>
  <c r="E2763" i="16" s="1"/>
  <c r="C2763" i="16" s="1"/>
  <c r="I2330" i="16"/>
  <c r="E2330" i="16" s="1"/>
  <c r="C2330" i="16" s="1"/>
  <c r="I2030" i="16"/>
  <c r="E2030" i="16" s="1"/>
  <c r="C2030" i="16" s="1"/>
  <c r="I1837" i="16"/>
  <c r="E1837" i="16" s="1"/>
  <c r="C1837" i="16" s="1"/>
  <c r="I1597" i="16"/>
  <c r="E1597" i="16" s="1"/>
  <c r="C1597" i="16" s="1"/>
  <c r="I1430" i="16"/>
  <c r="E1430" i="16" s="1"/>
  <c r="C1430" i="16" s="1"/>
  <c r="I1262" i="16"/>
  <c r="E1262" i="16" s="1"/>
  <c r="C1262" i="16" s="1"/>
  <c r="I1117" i="16"/>
  <c r="E1117" i="16" s="1"/>
  <c r="C1117"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874" i="16"/>
  <c r="E874" i="16" s="1"/>
  <c r="C874" i="16" s="1"/>
  <c r="I719" i="16"/>
  <c r="E719" i="16" s="1"/>
  <c r="C719" i="16" s="1"/>
  <c r="I575" i="16"/>
  <c r="E575" i="16" s="1"/>
  <c r="C575" i="16" s="1"/>
  <c r="I430" i="16"/>
  <c r="E430" i="16" s="1"/>
  <c r="C430" i="16" s="1"/>
  <c r="I285" i="16"/>
  <c r="E285" i="16" s="1"/>
  <c r="C285" i="16" s="1"/>
  <c r="I141" i="16"/>
  <c r="E141" i="16" s="1"/>
  <c r="C141"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402" i="16"/>
  <c r="E402" i="16" s="1"/>
  <c r="C402" i="16" s="1"/>
  <c r="I258" i="16"/>
  <c r="E258" i="16" s="1"/>
  <c r="C258" i="16" s="1"/>
  <c r="I114" i="16"/>
  <c r="E114" i="16" s="1"/>
  <c r="C114" i="16" s="1"/>
  <c r="I990" i="16"/>
  <c r="E990" i="16" s="1"/>
  <c r="C990" i="16" s="1"/>
  <c r="I846" i="16"/>
  <c r="E846" i="16" s="1"/>
  <c r="C846" i="16" s="1"/>
  <c r="I700" i="16"/>
  <c r="E700" i="16" s="1"/>
  <c r="C700" i="16" s="1"/>
  <c r="I558" i="16"/>
  <c r="E558" i="16" s="1"/>
  <c r="C558" i="16" s="1"/>
  <c r="I413" i="16"/>
  <c r="E413" i="16" s="1"/>
  <c r="C413" i="16" s="1"/>
  <c r="I269" i="16"/>
  <c r="E269" i="16" s="1"/>
  <c r="C269" i="16" s="1"/>
  <c r="I125" i="16"/>
  <c r="E125" i="16" s="1"/>
  <c r="C125"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3829" i="16"/>
  <c r="E3829" i="16" s="1"/>
  <c r="C3829" i="16" s="1"/>
  <c r="I1472" i="16"/>
  <c r="E1472" i="16" s="1"/>
  <c r="C1472" i="16" s="1"/>
  <c r="I1231" i="16"/>
  <c r="E1231" i="16" s="1"/>
  <c r="C1231" i="16" s="1"/>
  <c r="I439" i="16"/>
  <c r="E439" i="16" s="1"/>
  <c r="C439" i="16" s="1"/>
  <c r="I2226" i="16"/>
  <c r="E2226" i="16" s="1"/>
  <c r="C2226" i="16" s="1"/>
  <c r="I1361" i="16"/>
  <c r="E1361" i="16" s="1"/>
  <c r="C1361" i="16" s="1"/>
  <c r="I2501" i="16"/>
  <c r="E2501" i="16" s="1"/>
  <c r="C2501" i="16" s="1"/>
  <c r="I1624" i="16"/>
  <c r="E1624" i="16" s="1"/>
  <c r="C1624" i="16" s="1"/>
  <c r="I2750" i="16"/>
  <c r="E2750" i="16" s="1"/>
  <c r="C2750" i="16" s="1"/>
  <c r="I1887" i="16"/>
  <c r="E1887" i="16" s="1"/>
  <c r="C1887" i="16" s="1"/>
  <c r="I1167" i="16"/>
  <c r="E1167" i="16" s="1"/>
  <c r="C1167" i="16" s="1"/>
  <c r="I2738" i="16"/>
  <c r="E2738" i="16" s="1"/>
  <c r="C2738" i="16" s="1"/>
  <c r="I2307" i="16"/>
  <c r="E2307" i="16" s="1"/>
  <c r="C2307" i="16" s="1"/>
  <c r="I2018" i="16"/>
  <c r="E2018" i="16" s="1"/>
  <c r="C2018" i="16" s="1"/>
  <c r="I1790" i="16"/>
  <c r="E1790" i="16" s="1"/>
  <c r="C1790" i="16" s="1"/>
  <c r="I1587" i="16"/>
  <c r="E1587" i="16" s="1"/>
  <c r="C1587" i="16" s="1"/>
  <c r="I1418" i="16"/>
  <c r="E1418" i="16" s="1"/>
  <c r="C1418" i="16" s="1"/>
  <c r="I1250" i="16"/>
  <c r="E1250" i="16" s="1"/>
  <c r="C1250" i="16" s="1"/>
  <c r="I1106" i="16"/>
  <c r="E1106" i="16" s="1"/>
  <c r="C1106"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924" i="16"/>
  <c r="E924" i="16" s="1"/>
  <c r="C924" i="16" s="1"/>
  <c r="I781" i="16"/>
  <c r="E781" i="16" s="1"/>
  <c r="C781" i="16" s="1"/>
  <c r="I637" i="16"/>
  <c r="E637" i="16" s="1"/>
  <c r="C637" i="16" s="1"/>
  <c r="I492" i="16"/>
  <c r="E492" i="16" s="1"/>
  <c r="C492" i="16" s="1"/>
  <c r="I348" i="16"/>
  <c r="E348" i="16" s="1"/>
  <c r="C348" i="16" s="1"/>
  <c r="I192" i="16"/>
  <c r="E192" i="16" s="1"/>
  <c r="C192"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390" i="16"/>
  <c r="E390" i="16" s="1"/>
  <c r="C390" i="16" s="1"/>
  <c r="I245" i="16"/>
  <c r="E245" i="16" s="1"/>
  <c r="C245" i="16" s="1"/>
  <c r="I103" i="16"/>
  <c r="E103" i="16" s="1"/>
  <c r="C103" i="16" s="1"/>
  <c r="I977" i="16"/>
  <c r="E977" i="16" s="1"/>
  <c r="C977" i="16" s="1"/>
  <c r="I834" i="16"/>
  <c r="E834" i="16" s="1"/>
  <c r="C834" i="16" s="1"/>
  <c r="I689" i="16"/>
  <c r="E689" i="16" s="1"/>
  <c r="C689" i="16" s="1"/>
  <c r="I546" i="16"/>
  <c r="E546" i="16" s="1"/>
  <c r="C546" i="16" s="1"/>
  <c r="I401" i="16"/>
  <c r="E401" i="16" s="1"/>
  <c r="C401" i="16" s="1"/>
  <c r="I257" i="16"/>
  <c r="E257" i="16" s="1"/>
  <c r="C257" i="16" s="1"/>
  <c r="I112" i="16"/>
  <c r="E112" i="16" s="1"/>
  <c r="C112"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927" i="16"/>
  <c r="E927" i="16" s="1"/>
  <c r="C927" i="16" s="1"/>
  <c r="I783" i="16"/>
  <c r="E783" i="16" s="1"/>
  <c r="C783" i="16" s="1"/>
  <c r="I2975" i="16"/>
  <c r="E2975" i="16" s="1"/>
  <c r="C2975" i="16" s="1"/>
  <c r="I1112" i="16"/>
  <c r="E1112" i="16" s="1"/>
  <c r="C1112" i="16" s="1"/>
  <c r="I1075" i="16"/>
  <c r="E1075" i="16" s="1"/>
  <c r="C1075" i="16" s="1"/>
  <c r="I2957" i="16"/>
  <c r="E2957" i="16" s="1"/>
  <c r="C2957" i="16" s="1"/>
  <c r="I2093" i="16"/>
  <c r="E2093" i="16" s="1"/>
  <c r="C2093" i="16" s="1"/>
  <c r="I1230" i="16"/>
  <c r="E1230" i="16" s="1"/>
  <c r="C1230" i="16" s="1"/>
  <c r="I2368" i="16"/>
  <c r="E2368" i="16" s="1"/>
  <c r="C2368" i="16" s="1"/>
  <c r="I1491" i="16"/>
  <c r="E1491" i="16" s="1"/>
  <c r="C1491" i="16" s="1"/>
  <c r="I2618" i="16"/>
  <c r="E2618" i="16" s="1"/>
  <c r="C2618" i="16" s="1"/>
  <c r="I1755" i="16"/>
  <c r="E1755" i="16" s="1"/>
  <c r="C1755" i="16" s="1"/>
  <c r="I1107" i="16"/>
  <c r="E1107" i="16" s="1"/>
  <c r="C1107" i="16" s="1"/>
  <c r="I2666" i="16"/>
  <c r="E2666" i="16" s="1"/>
  <c r="C2666" i="16" s="1"/>
  <c r="I2234" i="16"/>
  <c r="E2234" i="16" s="1"/>
  <c r="C2234" i="16" s="1"/>
  <c r="I2005" i="16"/>
  <c r="E2005" i="16" s="1"/>
  <c r="C2005" i="16" s="1"/>
  <c r="I1778" i="16"/>
  <c r="E1778" i="16" s="1"/>
  <c r="C1778" i="16" s="1"/>
  <c r="I1575" i="16"/>
  <c r="E1575" i="16" s="1"/>
  <c r="C1575" i="16" s="1"/>
  <c r="I1406" i="16"/>
  <c r="E1406" i="16" s="1"/>
  <c r="C1406" i="16" s="1"/>
  <c r="I1239" i="16"/>
  <c r="E1239" i="16" s="1"/>
  <c r="C1239" i="16" s="1"/>
  <c r="I1095" i="16"/>
  <c r="E1095" i="16" s="1"/>
  <c r="C1095"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377" i="16"/>
  <c r="E377" i="16" s="1"/>
  <c r="C377" i="16" s="1"/>
  <c r="I234" i="16"/>
  <c r="E234" i="16" s="1"/>
  <c r="C234" i="16" s="1"/>
  <c r="I90" i="16"/>
  <c r="E90" i="16" s="1"/>
  <c r="C90" i="16" s="1"/>
  <c r="I965" i="16"/>
  <c r="E965" i="16" s="1"/>
  <c r="C965" i="16" s="1"/>
  <c r="I822" i="16"/>
  <c r="E822" i="16" s="1"/>
  <c r="C822" i="16" s="1"/>
  <c r="I677" i="16"/>
  <c r="E677" i="16" s="1"/>
  <c r="C677" i="16" s="1"/>
  <c r="I533" i="16"/>
  <c r="E533" i="16" s="1"/>
  <c r="C533" i="16" s="1"/>
  <c r="I389" i="16"/>
  <c r="E389" i="16" s="1"/>
  <c r="C389" i="16" s="1"/>
  <c r="I246" i="16"/>
  <c r="E246" i="16" s="1"/>
  <c r="C246" i="16" s="1"/>
  <c r="I101" i="16"/>
  <c r="E101" i="16" s="1"/>
  <c r="C101"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15" i="16"/>
  <c r="E915" i="16" s="1"/>
  <c r="C915" i="16" s="1"/>
  <c r="I771" i="16"/>
  <c r="E771" i="16" s="1"/>
  <c r="C771" i="16" s="1"/>
  <c r="I628" i="16"/>
  <c r="E628" i="16" s="1"/>
  <c r="C628" i="16" s="1"/>
  <c r="I482" i="16"/>
  <c r="E482" i="16" s="1"/>
  <c r="C482" i="16" s="1"/>
  <c r="I339" i="16"/>
  <c r="E339" i="16" s="1"/>
  <c r="C339" i="16" s="1"/>
  <c r="I183" i="16"/>
  <c r="E183" i="16" s="1"/>
  <c r="C183" i="16" s="1"/>
  <c r="I1058" i="16"/>
  <c r="E1058" i="16" s="1"/>
  <c r="C1058" i="16" s="1"/>
  <c r="I914" i="16"/>
  <c r="E914" i="16" s="1"/>
  <c r="C914" i="16" s="1"/>
  <c r="I770" i="16"/>
  <c r="E770" i="16" s="1"/>
  <c r="C770" i="16" s="1"/>
  <c r="I626" i="16"/>
  <c r="E626" i="16" s="1"/>
  <c r="C626" i="16" s="1"/>
  <c r="I483" i="16"/>
  <c r="E483" i="16" s="1"/>
  <c r="C483" i="16" s="1"/>
  <c r="I338" i="16"/>
  <c r="E338" i="16" s="1"/>
  <c r="C338" i="16" s="1"/>
  <c r="I194" i="16"/>
  <c r="E194" i="16" s="1"/>
  <c r="C194" i="16" s="1"/>
  <c r="I2100" i="16"/>
  <c r="E2100" i="16" s="1"/>
  <c r="C2100" i="16" s="1"/>
  <c r="I2888" i="16"/>
  <c r="E2888" i="16" s="1"/>
  <c r="C2888" i="16" s="1"/>
  <c r="I1063" i="16"/>
  <c r="E1063" i="16" s="1"/>
  <c r="C1063" i="16" s="1"/>
  <c r="I2945" i="16"/>
  <c r="E2945" i="16" s="1"/>
  <c r="C2945" i="16" s="1"/>
  <c r="I2082" i="16"/>
  <c r="E2082" i="16" s="1"/>
  <c r="C2082" i="16" s="1"/>
  <c r="I1217" i="16"/>
  <c r="E1217" i="16" s="1"/>
  <c r="C1217" i="16" s="1"/>
  <c r="I2355" i="16"/>
  <c r="E2355" i="16" s="1"/>
  <c r="C2355" i="16" s="1"/>
  <c r="I1480" i="16"/>
  <c r="E1480" i="16" s="1"/>
  <c r="C1480" i="16" s="1"/>
  <c r="I2607" i="16"/>
  <c r="E2607" i="16" s="1"/>
  <c r="C2607" i="16" s="1"/>
  <c r="I1744" i="16"/>
  <c r="E1744" i="16" s="1"/>
  <c r="C1744" i="16" s="1"/>
  <c r="I1035" i="16"/>
  <c r="E1035" i="16" s="1"/>
  <c r="C1035" i="16" s="1"/>
  <c r="I2653" i="16"/>
  <c r="E2653" i="16" s="1"/>
  <c r="C2653" i="16" s="1"/>
  <c r="I2210" i="16"/>
  <c r="E2210" i="16" s="1"/>
  <c r="C2210" i="16" s="1"/>
  <c r="I1995" i="16"/>
  <c r="E1995" i="16" s="1"/>
  <c r="C1995" i="16" s="1"/>
  <c r="I1753" i="16"/>
  <c r="E1753" i="16" s="1"/>
  <c r="C1753" i="16" s="1"/>
  <c r="I1562" i="16"/>
  <c r="E1562" i="16" s="1"/>
  <c r="C1562" i="16" s="1"/>
  <c r="I1393" i="16"/>
  <c r="E1393" i="16" s="1"/>
  <c r="C1393" i="16" s="1"/>
  <c r="I1227" i="16"/>
  <c r="E1227" i="16" s="1"/>
  <c r="C1227" i="16" s="1"/>
  <c r="I1082" i="16"/>
  <c r="E1082" i="16" s="1"/>
  <c r="C1082"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366" i="16"/>
  <c r="E366" i="16" s="1"/>
  <c r="C366" i="16" s="1"/>
  <c r="I221" i="16"/>
  <c r="E221" i="16" s="1"/>
  <c r="C221" i="16" s="1"/>
  <c r="I78" i="16"/>
  <c r="E78" i="16" s="1"/>
  <c r="C78" i="16" s="1"/>
  <c r="I953" i="16"/>
  <c r="E953" i="16" s="1"/>
  <c r="C953" i="16" s="1"/>
  <c r="I809" i="16"/>
  <c r="E809" i="16" s="1"/>
  <c r="C809" i="16" s="1"/>
  <c r="I665" i="16"/>
  <c r="E665" i="16" s="1"/>
  <c r="C665" i="16" s="1"/>
  <c r="I522" i="16"/>
  <c r="E522" i="16" s="1"/>
  <c r="C522" i="16" s="1"/>
  <c r="I378" i="16"/>
  <c r="E378" i="16" s="1"/>
  <c r="C378" i="16" s="1"/>
  <c r="I233" i="16"/>
  <c r="E233" i="16" s="1"/>
  <c r="C233" i="16" s="1"/>
  <c r="I88" i="16"/>
  <c r="E88" i="16" s="1"/>
  <c r="C88"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02" i="16"/>
  <c r="E902" i="16" s="1"/>
  <c r="C902" i="16" s="1"/>
  <c r="I759" i="16"/>
  <c r="E759" i="16" s="1"/>
  <c r="C759" i="16" s="1"/>
  <c r="I615" i="16"/>
  <c r="E615" i="16" s="1"/>
  <c r="C615" i="16" s="1"/>
  <c r="I470" i="16"/>
  <c r="E470" i="16" s="1"/>
  <c r="C470" i="16" s="1"/>
  <c r="I327" i="16"/>
  <c r="E327" i="16" s="1"/>
  <c r="C327" i="16" s="1"/>
  <c r="I172" i="16"/>
  <c r="E172" i="16" s="1"/>
  <c r="C172"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1057" i="16"/>
  <c r="E1057" i="16" s="1"/>
  <c r="C1057"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3390" i="16"/>
  <c r="E3390" i="16" s="1"/>
  <c r="C3390" i="16" s="1"/>
  <c r="I1236" i="16"/>
  <c r="E1236" i="16" s="1"/>
  <c r="C1236" i="16" s="1"/>
  <c r="I2718" i="16"/>
  <c r="E2718" i="16" s="1"/>
  <c r="C2718" i="16" s="1"/>
  <c r="I1050" i="16"/>
  <c r="E1050" i="16" s="1"/>
  <c r="C1050" i="16" s="1"/>
  <c r="I2812" i="16"/>
  <c r="E2812" i="16" s="1"/>
  <c r="C2812" i="16" s="1"/>
  <c r="I1949" i="16"/>
  <c r="E1949" i="16" s="1"/>
  <c r="C1949" i="16" s="1"/>
  <c r="I1085" i="16"/>
  <c r="E1085" i="16" s="1"/>
  <c r="C1085" i="16" s="1"/>
  <c r="I2213" i="16"/>
  <c r="E2213" i="16" s="1"/>
  <c r="C2213" i="16" s="1"/>
  <c r="I1348" i="16"/>
  <c r="E1348" i="16" s="1"/>
  <c r="C1348" i="16" s="1"/>
  <c r="I2476" i="16"/>
  <c r="E2476" i="16" s="1"/>
  <c r="C2476" i="16" s="1"/>
  <c r="I1611" i="16"/>
  <c r="E1611" i="16" s="1"/>
  <c r="C1611" i="16" s="1"/>
  <c r="I1023" i="16"/>
  <c r="E1023" i="16" s="1"/>
  <c r="C1023" i="16" s="1"/>
  <c r="I2619" i="16"/>
  <c r="E2619" i="16" s="1"/>
  <c r="C2619" i="16" s="1"/>
  <c r="I2173" i="16"/>
  <c r="E2173" i="16" s="1"/>
  <c r="C2173" i="16" s="1"/>
  <c r="I1981" i="16"/>
  <c r="E1981" i="16" s="1"/>
  <c r="C1981" i="16" s="1"/>
  <c r="I1741" i="16"/>
  <c r="E1741" i="16" s="1"/>
  <c r="C1741" i="16" s="1"/>
  <c r="I1549" i="16"/>
  <c r="E1549" i="16" s="1"/>
  <c r="C1549" i="16" s="1"/>
  <c r="I1383" i="16"/>
  <c r="E1383" i="16" s="1"/>
  <c r="C1383" i="16" s="1"/>
  <c r="I1213" i="16"/>
  <c r="E1213" i="16" s="1"/>
  <c r="C1213" i="16" s="1"/>
  <c r="I1070" i="16"/>
  <c r="E1070" i="16" s="1"/>
  <c r="C1070"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970" i="16"/>
  <c r="E970" i="16" s="1"/>
  <c r="C970" i="16" s="1"/>
  <c r="I825" i="16"/>
  <c r="E825" i="16" s="1"/>
  <c r="C825" i="16" s="1"/>
  <c r="I670" i="16"/>
  <c r="E670" i="16" s="1"/>
  <c r="C670" i="16" s="1"/>
  <c r="I525" i="16"/>
  <c r="E525" i="16" s="1"/>
  <c r="C525" i="16" s="1"/>
  <c r="I382" i="16"/>
  <c r="E382" i="16" s="1"/>
  <c r="C382" i="16" s="1"/>
  <c r="I2542" i="16"/>
  <c r="E2542" i="16" s="1"/>
  <c r="C2542" i="16" s="1"/>
  <c r="I2551" i="16"/>
  <c r="E2551" i="16" s="1"/>
  <c r="C2551" i="16" s="1"/>
  <c r="I1037" i="16"/>
  <c r="E1037" i="16" s="1"/>
  <c r="C1037" i="16" s="1"/>
  <c r="I2801" i="16"/>
  <c r="E2801" i="16" s="1"/>
  <c r="C2801" i="16" s="1"/>
  <c r="I1937" i="16"/>
  <c r="E1937" i="16" s="1"/>
  <c r="C1937" i="16" s="1"/>
  <c r="I1073" i="16"/>
  <c r="E1073" i="16" s="1"/>
  <c r="C1073" i="16" s="1"/>
  <c r="I2199" i="16"/>
  <c r="E2199" i="16" s="1"/>
  <c r="C2199" i="16" s="1"/>
  <c r="I1336" i="16"/>
  <c r="E1336" i="16" s="1"/>
  <c r="C1336" i="16" s="1"/>
  <c r="I2463" i="16"/>
  <c r="E2463" i="16" s="1"/>
  <c r="C2463" i="16" s="1"/>
  <c r="I1599" i="16"/>
  <c r="E1599" i="16" s="1"/>
  <c r="C1599" i="16" s="1"/>
  <c r="I3049" i="16"/>
  <c r="E3049" i="16" s="1"/>
  <c r="C3049" i="16" s="1"/>
  <c r="I2594" i="16"/>
  <c r="E2594" i="16" s="1"/>
  <c r="C2594" i="16" s="1"/>
  <c r="I2162" i="16"/>
  <c r="E2162" i="16" s="1"/>
  <c r="C2162" i="16" s="1"/>
  <c r="I1934" i="16"/>
  <c r="E1934" i="16" s="1"/>
  <c r="C1934" i="16" s="1"/>
  <c r="I1730" i="16"/>
  <c r="E1730" i="16" s="1"/>
  <c r="C1730" i="16" s="1"/>
  <c r="I1538" i="16"/>
  <c r="E1538" i="16" s="1"/>
  <c r="C1538" i="16" s="1"/>
  <c r="I1357" i="16"/>
  <c r="E1357" i="16" s="1"/>
  <c r="C1357" i="16" s="1"/>
  <c r="I1202" i="16"/>
  <c r="E1202" i="16" s="1"/>
  <c r="C1202"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342" i="16"/>
  <c r="E342" i="16" s="1"/>
  <c r="C342" i="16" s="1"/>
  <c r="I198" i="16"/>
  <c r="E198" i="16" s="1"/>
  <c r="C198" i="16" s="1"/>
  <c r="I55" i="16"/>
  <c r="E55" i="16" s="1"/>
  <c r="C55" i="16" s="1"/>
  <c r="I929" i="16"/>
  <c r="E929" i="16" s="1"/>
  <c r="C929" i="16" s="1"/>
  <c r="I785" i="16"/>
  <c r="E785" i="16" s="1"/>
  <c r="C785" i="16" s="1"/>
  <c r="I641" i="16"/>
  <c r="E641" i="16" s="1"/>
  <c r="C641" i="16" s="1"/>
  <c r="I496" i="16"/>
  <c r="E496" i="16" s="1"/>
  <c r="C496" i="16" s="1"/>
  <c r="I353" i="16"/>
  <c r="E353" i="16" s="1"/>
  <c r="C353" i="16" s="1"/>
  <c r="I209" i="16"/>
  <c r="E209" i="16" s="1"/>
  <c r="C209" i="16" s="1"/>
  <c r="I65" i="16"/>
  <c r="E65" i="16" s="1"/>
  <c r="C65"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879" i="16"/>
  <c r="E879" i="16" s="1"/>
  <c r="C879" i="16" s="1"/>
  <c r="I735" i="16"/>
  <c r="E735" i="16" s="1"/>
  <c r="C735" i="16" s="1"/>
  <c r="I590" i="16"/>
  <c r="E590" i="16" s="1"/>
  <c r="C590" i="16" s="1"/>
  <c r="I447" i="16"/>
  <c r="E447" i="16" s="1"/>
  <c r="C447" i="16" s="1"/>
  <c r="I290" i="16"/>
  <c r="E290" i="16" s="1"/>
  <c r="C290" i="16" s="1"/>
  <c r="I148" i="16"/>
  <c r="E148" i="16" s="1"/>
  <c r="C148"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1032" i="16"/>
  <c r="E1032" i="16" s="1"/>
  <c r="C1032" i="16" s="1"/>
  <c r="I889" i="16"/>
  <c r="E889" i="16" s="1"/>
  <c r="C889" i="16" s="1"/>
  <c r="I745" i="16"/>
  <c r="E745" i="16" s="1"/>
  <c r="C745" i="16" s="1"/>
  <c r="I602" i="16"/>
  <c r="E602" i="16" s="1"/>
  <c r="C602" i="16" s="1"/>
  <c r="I457" i="16"/>
  <c r="E457" i="16" s="1"/>
  <c r="C457" i="16" s="1"/>
  <c r="I313" i="16"/>
  <c r="E313" i="16" s="1"/>
  <c r="C313" i="16" s="1"/>
  <c r="I169" i="16"/>
  <c r="E169" i="16" s="1"/>
  <c r="C169" i="16" s="1"/>
  <c r="I1667" i="16"/>
  <c r="E1667" i="16" s="1"/>
  <c r="C1667" i="16" s="1"/>
  <c r="I2371" i="16"/>
  <c r="E2371" i="16" s="1"/>
  <c r="C2371" i="16" s="1"/>
  <c r="I894" i="16"/>
  <c r="E894" i="16" s="1"/>
  <c r="C894" i="16" s="1"/>
  <c r="I2669" i="16"/>
  <c r="E2669" i="16" s="1"/>
  <c r="C2669" i="16" s="1"/>
  <c r="I1804" i="16"/>
  <c r="E1804" i="16" s="1"/>
  <c r="C1804" i="16" s="1"/>
  <c r="I2944" i="16"/>
  <c r="E2944" i="16" s="1"/>
  <c r="C2944" i="16" s="1"/>
  <c r="I2069" i="16"/>
  <c r="E2069" i="16" s="1"/>
  <c r="C2069" i="16" s="1"/>
  <c r="I1203" i="16"/>
  <c r="E1203" i="16" s="1"/>
  <c r="C1203" i="16" s="1"/>
  <c r="I2332" i="16"/>
  <c r="E2332" i="16" s="1"/>
  <c r="C2332" i="16" s="1"/>
  <c r="I1467" i="16"/>
  <c r="E1467" i="16" s="1"/>
  <c r="C1467" i="16" s="1"/>
  <c r="I2978" i="16"/>
  <c r="E2978" i="16" s="1"/>
  <c r="C2978" i="16" s="1"/>
  <c r="I2523" i="16"/>
  <c r="E2523" i="16" s="1"/>
  <c r="C2523" i="16" s="1"/>
  <c r="I2150" i="16"/>
  <c r="E2150" i="16" s="1"/>
  <c r="C2150" i="16" s="1"/>
  <c r="I1921" i="16"/>
  <c r="E1921" i="16" s="1"/>
  <c r="C1921" i="16" s="1"/>
  <c r="I1718" i="16"/>
  <c r="E1718" i="16" s="1"/>
  <c r="C1718" i="16" s="1"/>
  <c r="I1527" i="16"/>
  <c r="E1527" i="16" s="1"/>
  <c r="C1527" i="16" s="1"/>
  <c r="I1346" i="16"/>
  <c r="E1346" i="16" s="1"/>
  <c r="C1346" i="16" s="1"/>
  <c r="I1190" i="16"/>
  <c r="E1190" i="16" s="1"/>
  <c r="C1190"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330" i="16"/>
  <c r="E330" i="16" s="1"/>
  <c r="C330" i="16" s="1"/>
  <c r="I186" i="16"/>
  <c r="E186" i="16" s="1"/>
  <c r="C186" i="16" s="1"/>
  <c r="I1061" i="16"/>
  <c r="E1061" i="16" s="1"/>
  <c r="C1061" i="16" s="1"/>
  <c r="I916" i="16"/>
  <c r="E916" i="16" s="1"/>
  <c r="C916" i="16" s="1"/>
  <c r="I773" i="16"/>
  <c r="E773" i="16" s="1"/>
  <c r="C773" i="16" s="1"/>
  <c r="I629" i="16"/>
  <c r="E629" i="16" s="1"/>
  <c r="C629" i="16" s="1"/>
  <c r="I486" i="16"/>
  <c r="E486" i="16" s="1"/>
  <c r="C486" i="16" s="1"/>
  <c r="I341" i="16"/>
  <c r="E341" i="16" s="1"/>
  <c r="C341" i="16" s="1"/>
  <c r="I197" i="16"/>
  <c r="E197" i="16" s="1"/>
  <c r="C197" i="16" s="1"/>
  <c r="I51" i="16"/>
  <c r="E51" i="16" s="1"/>
  <c r="C51" i="16" s="1"/>
  <c r="I917" i="16"/>
  <c r="E917" i="16" s="1"/>
  <c r="C917" i="16" s="1"/>
  <c r="I772" i="16"/>
  <c r="E772" i="16" s="1"/>
  <c r="C772" i="16" s="1"/>
  <c r="I627" i="16"/>
  <c r="E627" i="16" s="1"/>
  <c r="C627" i="16" s="1"/>
  <c r="I484" i="16"/>
  <c r="E484" i="16" s="1"/>
  <c r="C484" i="16" s="1"/>
  <c r="I340" i="16"/>
  <c r="E340" i="16" s="1"/>
  <c r="C340" i="16" s="1"/>
  <c r="I196" i="16"/>
  <c r="E196" i="16" s="1"/>
  <c r="C196" i="16" s="1"/>
  <c r="I53" i="16"/>
  <c r="E53" i="16" s="1"/>
  <c r="C53" i="16" s="1"/>
  <c r="I867" i="16"/>
  <c r="E867" i="16" s="1"/>
  <c r="C867" i="16" s="1"/>
  <c r="I723" i="16"/>
  <c r="E723" i="16" s="1"/>
  <c r="C723" i="16" s="1"/>
  <c r="I578" i="16"/>
  <c r="E578" i="16" s="1"/>
  <c r="C578" i="16" s="1"/>
  <c r="I435" i="16"/>
  <c r="E435" i="16" s="1"/>
  <c r="C435" i="16" s="1"/>
  <c r="I279" i="16"/>
  <c r="E279" i="16" s="1"/>
  <c r="C279" i="16" s="1"/>
  <c r="I135" i="16"/>
  <c r="E135" i="16" s="1"/>
  <c r="C135"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1022" i="16"/>
  <c r="E1022" i="16" s="1"/>
  <c r="C1022" i="16" s="1"/>
  <c r="I877" i="16"/>
  <c r="E877" i="16" s="1"/>
  <c r="C877" i="16" s="1"/>
  <c r="I732" i="16"/>
  <c r="E732" i="16" s="1"/>
  <c r="C732" i="16" s="1"/>
  <c r="I589" i="16"/>
  <c r="E589" i="16" s="1"/>
  <c r="C589" i="16" s="1"/>
  <c r="I445" i="16"/>
  <c r="E445" i="16" s="1"/>
  <c r="C445" i="16" s="1"/>
  <c r="I301" i="16"/>
  <c r="E301" i="16" s="1"/>
  <c r="C301" i="16" s="1"/>
  <c r="I157" i="16"/>
  <c r="E157" i="16" s="1"/>
  <c r="C157" i="16" s="1"/>
  <c r="I3294" i="16"/>
  <c r="E3294" i="16" s="1"/>
  <c r="C3294" i="16" s="1"/>
  <c r="I1838" i="16"/>
  <c r="E1838" i="16" s="1"/>
  <c r="C1838" i="16" s="1"/>
  <c r="I97" i="16"/>
  <c r="E97" i="16" s="1"/>
  <c r="C97" i="16" s="1"/>
  <c r="I826" i="16"/>
  <c r="E826" i="16" s="1"/>
  <c r="C826" i="16" s="1"/>
  <c r="I980" i="16"/>
  <c r="E980" i="16" s="1"/>
  <c r="C980" i="16" s="1"/>
  <c r="I104" i="16"/>
  <c r="E104" i="16" s="1"/>
  <c r="C104" i="16" s="1"/>
  <c r="I391" i="16"/>
  <c r="E391" i="16" s="1"/>
  <c r="C391" i="16" s="1"/>
  <c r="I210" i="16"/>
  <c r="E210" i="16" s="1"/>
  <c r="C210" i="16" s="1"/>
  <c r="I653" i="16"/>
  <c r="E653" i="16" s="1"/>
  <c r="C653" i="16" s="1"/>
  <c r="I76" i="16"/>
  <c r="E76" i="16" s="1"/>
  <c r="C76" i="16" s="1"/>
  <c r="I508" i="16"/>
  <c r="E508" i="16" s="1"/>
  <c r="C508" i="16" s="1"/>
  <c r="I890" i="16"/>
  <c r="E890" i="16" s="1"/>
  <c r="C890" i="16" s="1"/>
  <c r="I423" i="16"/>
  <c r="E423" i="16" s="1"/>
  <c r="C423" i="16" s="1"/>
  <c r="I998" i="16"/>
  <c r="E998" i="16" s="1"/>
  <c r="C998" i="16" s="1"/>
  <c r="I650" i="16"/>
  <c r="E650" i="16" s="1"/>
  <c r="C650" i="16" s="1"/>
  <c r="I314" i="16"/>
  <c r="E314" i="16" s="1"/>
  <c r="C314" i="16" s="1"/>
  <c r="I1010" i="16"/>
  <c r="E1010" i="16" s="1"/>
  <c r="C1010" i="16" s="1"/>
  <c r="I721" i="16"/>
  <c r="E721" i="16" s="1"/>
  <c r="C721" i="16" s="1"/>
  <c r="I433" i="16"/>
  <c r="E433" i="16" s="1"/>
  <c r="C433" i="16" s="1"/>
  <c r="I144" i="16"/>
  <c r="E144" i="16" s="1"/>
  <c r="C144" i="16" s="1"/>
  <c r="I2442" i="16"/>
  <c r="E2442" i="16" s="1"/>
  <c r="C2442" i="16" s="1"/>
  <c r="I1692" i="16"/>
  <c r="E1692" i="16" s="1"/>
  <c r="C1692" i="16" s="1"/>
  <c r="I909" i="16"/>
  <c r="E909" i="16" s="1"/>
  <c r="C909" i="16" s="1"/>
  <c r="I765" i="16"/>
  <c r="E765" i="16" s="1"/>
  <c r="C765" i="16" s="1"/>
  <c r="I921" i="16"/>
  <c r="E921" i="16" s="1"/>
  <c r="C921" i="16" s="1"/>
  <c r="I1051" i="16"/>
  <c r="E1051" i="16" s="1"/>
  <c r="C1051" i="16" s="1"/>
  <c r="I355" i="16"/>
  <c r="E355" i="16" s="1"/>
  <c r="C355" i="16" s="1"/>
  <c r="I173" i="16"/>
  <c r="E173" i="16" s="1"/>
  <c r="C173" i="16" s="1"/>
  <c r="I617" i="16"/>
  <c r="E617" i="16" s="1"/>
  <c r="C617" i="16" s="1"/>
  <c r="I1048" i="16"/>
  <c r="E1048" i="16" s="1"/>
  <c r="C1048" i="16" s="1"/>
  <c r="I472" i="16"/>
  <c r="E472" i="16" s="1"/>
  <c r="C472" i="16" s="1"/>
  <c r="I855" i="16"/>
  <c r="E855" i="16" s="1"/>
  <c r="C855" i="16" s="1"/>
  <c r="I399" i="16"/>
  <c r="E399" i="16" s="1"/>
  <c r="C399" i="16" s="1"/>
  <c r="I973" i="16"/>
  <c r="E973" i="16" s="1"/>
  <c r="C973" i="16" s="1"/>
  <c r="I638" i="16"/>
  <c r="E638" i="16" s="1"/>
  <c r="C638" i="16" s="1"/>
  <c r="I277" i="16"/>
  <c r="E277" i="16" s="1"/>
  <c r="C277" i="16" s="1"/>
  <c r="I985" i="16"/>
  <c r="E985" i="16" s="1"/>
  <c r="C985" i="16" s="1"/>
  <c r="I697" i="16"/>
  <c r="E697" i="16" s="1"/>
  <c r="C697" i="16" s="1"/>
  <c r="I409" i="16"/>
  <c r="E409" i="16" s="1"/>
  <c r="C409" i="16" s="1"/>
  <c r="I121" i="16"/>
  <c r="E121" i="16" s="1"/>
  <c r="C121" i="16" s="1"/>
  <c r="I1550" i="16"/>
  <c r="E1550" i="16" s="1"/>
  <c r="C1550" i="16" s="1"/>
  <c r="I754" i="16"/>
  <c r="E754" i="16" s="1"/>
  <c r="C754" i="16" s="1"/>
  <c r="I681" i="16"/>
  <c r="E681" i="16" s="1"/>
  <c r="C681" i="16" s="1"/>
  <c r="I835" i="16"/>
  <c r="E835" i="16" s="1"/>
  <c r="C835" i="16" s="1"/>
  <c r="I966" i="16"/>
  <c r="E966" i="16" s="1"/>
  <c r="C966" i="16" s="1"/>
  <c r="I331" i="16"/>
  <c r="E331" i="16" s="1"/>
  <c r="C331" i="16" s="1"/>
  <c r="I149" i="16"/>
  <c r="E149" i="16" s="1"/>
  <c r="C149" i="16" s="1"/>
  <c r="I593" i="16"/>
  <c r="E593" i="16" s="1"/>
  <c r="C593" i="16" s="1"/>
  <c r="I1024" i="16"/>
  <c r="E1024" i="16" s="1"/>
  <c r="C1024" i="16" s="1"/>
  <c r="I448" i="16"/>
  <c r="E448" i="16" s="1"/>
  <c r="C448" i="16" s="1"/>
  <c r="I831" i="16"/>
  <c r="E831" i="16" s="1"/>
  <c r="C831" i="16" s="1"/>
  <c r="I351" i="16"/>
  <c r="E351" i="16" s="1"/>
  <c r="C351" i="16" s="1"/>
  <c r="I938" i="16"/>
  <c r="E938" i="16" s="1"/>
  <c r="C938" i="16" s="1"/>
  <c r="I601" i="16"/>
  <c r="E601" i="16" s="1"/>
  <c r="C601" i="16" s="1"/>
  <c r="I254" i="16"/>
  <c r="E254" i="16" s="1"/>
  <c r="C254" i="16" s="1"/>
  <c r="I949" i="16"/>
  <c r="E949" i="16" s="1"/>
  <c r="C949" i="16" s="1"/>
  <c r="I661" i="16"/>
  <c r="E661" i="16" s="1"/>
  <c r="C661" i="16" s="1"/>
  <c r="I373" i="16"/>
  <c r="E373" i="16" s="1"/>
  <c r="C373" i="16" s="1"/>
  <c r="I85" i="16"/>
  <c r="E85" i="16" s="1"/>
  <c r="C85" i="16" s="1"/>
  <c r="I1405" i="16"/>
  <c r="E1405" i="16" s="1"/>
  <c r="C1405" i="16" s="1"/>
  <c r="I609" i="16"/>
  <c r="E609" i="16" s="1"/>
  <c r="C609" i="16" s="1"/>
  <c r="I621" i="16"/>
  <c r="E621" i="16" s="1"/>
  <c r="C621" i="16" s="1"/>
  <c r="I775" i="16"/>
  <c r="E775" i="16" s="1"/>
  <c r="C775" i="16" s="1"/>
  <c r="I907" i="16"/>
  <c r="E907" i="16" s="1"/>
  <c r="C907" i="16" s="1"/>
  <c r="I247" i="16"/>
  <c r="E247" i="16" s="1"/>
  <c r="C247" i="16" s="1"/>
  <c r="I66" i="16"/>
  <c r="E66" i="16" s="1"/>
  <c r="C66" i="16" s="1"/>
  <c r="I510" i="16"/>
  <c r="E510" i="16" s="1"/>
  <c r="C510" i="16" s="1"/>
  <c r="I940" i="16"/>
  <c r="E940" i="16" s="1"/>
  <c r="C940" i="16" s="1"/>
  <c r="I364" i="16"/>
  <c r="E364" i="16" s="1"/>
  <c r="C364" i="16" s="1"/>
  <c r="I747" i="16"/>
  <c r="E747" i="16" s="1"/>
  <c r="C747" i="16" s="1"/>
  <c r="I316" i="16"/>
  <c r="E316" i="16" s="1"/>
  <c r="C316" i="16" s="1"/>
  <c r="I926" i="16"/>
  <c r="E926" i="16" s="1"/>
  <c r="C926" i="16" s="1"/>
  <c r="I567" i="16"/>
  <c r="E567" i="16" s="1"/>
  <c r="C567" i="16" s="1"/>
  <c r="I218" i="16"/>
  <c r="E218" i="16" s="1"/>
  <c r="C218" i="16" s="1"/>
  <c r="I937" i="16"/>
  <c r="E937" i="16" s="1"/>
  <c r="C937" i="16" s="1"/>
  <c r="I649" i="16"/>
  <c r="E649" i="16" s="1"/>
  <c r="C649" i="16" s="1"/>
  <c r="I361" i="16"/>
  <c r="E361" i="16" s="1"/>
  <c r="C361" i="16" s="1"/>
  <c r="I73" i="16"/>
  <c r="E73" i="16" s="1"/>
  <c r="C73" i="16" s="1"/>
  <c r="I3524" i="16"/>
  <c r="E3524" i="16" s="1"/>
  <c r="C3524" i="16" s="1"/>
  <c r="I1261" i="16"/>
  <c r="E1261" i="16" s="1"/>
  <c r="C1261" i="16" s="1"/>
  <c r="I467" i="16"/>
  <c r="E467" i="16" s="1"/>
  <c r="C467" i="16" s="1"/>
  <c r="I538" i="16"/>
  <c r="E538" i="16" s="1"/>
  <c r="C538" i="16" s="1"/>
  <c r="I692" i="16"/>
  <c r="E692" i="16" s="1"/>
  <c r="C692" i="16" s="1"/>
  <c r="I823" i="16"/>
  <c r="E823" i="16" s="1"/>
  <c r="C823" i="16" s="1"/>
  <c r="I211" i="16"/>
  <c r="E211" i="16" s="1"/>
  <c r="C211" i="16" s="1"/>
  <c r="I1049" i="16"/>
  <c r="E1049" i="16" s="1"/>
  <c r="C1049" i="16" s="1"/>
  <c r="I474" i="16"/>
  <c r="E474" i="16" s="1"/>
  <c r="C474" i="16" s="1"/>
  <c r="I904" i="16"/>
  <c r="E904" i="16" s="1"/>
  <c r="C904" i="16" s="1"/>
  <c r="I328" i="16"/>
  <c r="E328" i="16" s="1"/>
  <c r="C328" i="16" s="1"/>
  <c r="I711" i="16"/>
  <c r="E711" i="16" s="1"/>
  <c r="C711" i="16" s="1"/>
  <c r="I267" i="16"/>
  <c r="E267" i="16" s="1"/>
  <c r="C267" i="16" s="1"/>
  <c r="I891" i="16"/>
  <c r="E891" i="16" s="1"/>
  <c r="C891" i="16" s="1"/>
  <c r="I541" i="16"/>
  <c r="E541" i="16" s="1"/>
  <c r="C541" i="16" s="1"/>
  <c r="I206" i="16"/>
  <c r="E206" i="16" s="1"/>
  <c r="C206" i="16" s="1"/>
  <c r="I925" i="16"/>
  <c r="E925" i="16" s="1"/>
  <c r="C925" i="16" s="1"/>
  <c r="I636" i="16"/>
  <c r="E636" i="16" s="1"/>
  <c r="C636" i="16" s="1"/>
  <c r="I349" i="16"/>
  <c r="E349" i="16" s="1"/>
  <c r="C349" i="16" s="1"/>
  <c r="I61" i="16"/>
  <c r="E61" i="16" s="1"/>
  <c r="C61" i="16" s="1"/>
  <c r="I1118" i="16"/>
  <c r="E1118" i="16" s="1"/>
  <c r="C1118" i="16" s="1"/>
  <c r="I321" i="16"/>
  <c r="E321" i="16" s="1"/>
  <c r="C321" i="16" s="1"/>
  <c r="I476" i="16"/>
  <c r="E476" i="16" s="1"/>
  <c r="C476" i="16" s="1"/>
  <c r="I631" i="16"/>
  <c r="E631" i="16" s="1"/>
  <c r="C631" i="16" s="1"/>
  <c r="I763" i="16"/>
  <c r="E763" i="16" s="1"/>
  <c r="C763" i="16" s="1"/>
  <c r="I187" i="16"/>
  <c r="E187" i="16" s="1"/>
  <c r="C187" i="16" s="1"/>
  <c r="I1026" i="16"/>
  <c r="E1026" i="16" s="1"/>
  <c r="C1026" i="16" s="1"/>
  <c r="I449" i="16"/>
  <c r="E449" i="16" s="1"/>
  <c r="C449" i="16" s="1"/>
  <c r="I880" i="16"/>
  <c r="E880" i="16" s="1"/>
  <c r="C880" i="16" s="1"/>
  <c r="I304" i="16"/>
  <c r="E304" i="16" s="1"/>
  <c r="C304" i="16" s="1"/>
  <c r="I687" i="16"/>
  <c r="E687" i="16" s="1"/>
  <c r="C687" i="16" s="1"/>
  <c r="I243" i="16"/>
  <c r="E243" i="16" s="1"/>
  <c r="C243" i="16" s="1"/>
  <c r="I853" i="16"/>
  <c r="E853" i="16" s="1"/>
  <c r="C853" i="16" s="1"/>
  <c r="I507" i="16"/>
  <c r="E507" i="16" s="1"/>
  <c r="C507" i="16" s="1"/>
  <c r="I170" i="16"/>
  <c r="E170" i="16" s="1"/>
  <c r="C170" i="16" s="1"/>
  <c r="I901" i="16"/>
  <c r="E901" i="16" s="1"/>
  <c r="C901" i="16" s="1"/>
  <c r="I613" i="16"/>
  <c r="E613" i="16" s="1"/>
  <c r="C613" i="16" s="1"/>
  <c r="I326" i="16"/>
  <c r="E326" i="16" s="1"/>
  <c r="C326" i="16" s="1"/>
  <c r="I972" i="16"/>
  <c r="E972" i="16" s="1"/>
  <c r="C972" i="16" s="1"/>
  <c r="I238" i="16"/>
  <c r="E238" i="16" s="1"/>
  <c r="C238" i="16" s="1"/>
  <c r="I393" i="16"/>
  <c r="E393" i="16" s="1"/>
  <c r="C393" i="16" s="1"/>
  <c r="I547" i="16"/>
  <c r="E547" i="16" s="1"/>
  <c r="C547" i="16" s="1"/>
  <c r="I680" i="16"/>
  <c r="E680" i="16" s="1"/>
  <c r="C680" i="16" s="1"/>
  <c r="I102" i="16"/>
  <c r="E102" i="16" s="1"/>
  <c r="C102" i="16" s="1"/>
  <c r="I941" i="16"/>
  <c r="E941" i="16" s="1"/>
  <c r="C941" i="16" s="1"/>
  <c r="I365" i="16"/>
  <c r="E365" i="16" s="1"/>
  <c r="C365" i="16" s="1"/>
  <c r="I797" i="16"/>
  <c r="E797" i="16" s="1"/>
  <c r="C797" i="16" s="1"/>
  <c r="I220" i="16"/>
  <c r="E220" i="16" s="1"/>
  <c r="C220" i="16" s="1"/>
  <c r="I639" i="16"/>
  <c r="E639" i="16" s="1"/>
  <c r="C639" i="16" s="1"/>
  <c r="I195" i="16"/>
  <c r="E195" i="16" s="1"/>
  <c r="C195" i="16" s="1"/>
  <c r="I830" i="16"/>
  <c r="E830" i="16" s="1"/>
  <c r="C830" i="16" s="1"/>
  <c r="I495" i="16"/>
  <c r="E495" i="16" s="1"/>
  <c r="C495" i="16" s="1"/>
  <c r="I134" i="16"/>
  <c r="E134" i="16" s="1"/>
  <c r="C134" i="16" s="1"/>
  <c r="I864" i="16"/>
  <c r="E864" i="16" s="1"/>
  <c r="C864" i="16" s="1"/>
  <c r="I577" i="16"/>
  <c r="E577" i="16" s="1"/>
  <c r="C577" i="16" s="1"/>
  <c r="I289" i="16"/>
  <c r="E289" i="16" s="1"/>
  <c r="C289" i="16" s="1"/>
  <c r="I3639" i="16"/>
  <c r="E3639" i="16" s="1"/>
  <c r="C3639" i="16" s="1"/>
  <c r="I829" i="16"/>
  <c r="E829" i="16" s="1"/>
  <c r="C829" i="16" s="1"/>
  <c r="I179" i="16"/>
  <c r="E179" i="16" s="1"/>
  <c r="C179" i="16" s="1"/>
  <c r="I333" i="16"/>
  <c r="E333" i="16" s="1"/>
  <c r="C333" i="16" s="1"/>
  <c r="I488" i="16"/>
  <c r="E488" i="16" s="1"/>
  <c r="C488" i="16" s="1"/>
  <c r="I643" i="16"/>
  <c r="E643" i="16" s="1"/>
  <c r="C643" i="16" s="1"/>
  <c r="I67" i="16"/>
  <c r="E67" i="16" s="1"/>
  <c r="C67" i="16" s="1"/>
  <c r="I905" i="16"/>
  <c r="E905" i="16" s="1"/>
  <c r="C905" i="16" s="1"/>
  <c r="I329" i="16"/>
  <c r="E329" i="16" s="1"/>
  <c r="C329" i="16" s="1"/>
  <c r="I760" i="16"/>
  <c r="E760" i="16" s="1"/>
  <c r="C760" i="16" s="1"/>
  <c r="I184" i="16"/>
  <c r="E184" i="16" s="1"/>
  <c r="C184" i="16" s="1"/>
  <c r="I603" i="16"/>
  <c r="E603" i="16" s="1"/>
  <c r="C603" i="16" s="1"/>
  <c r="I160" i="16"/>
  <c r="E160" i="16" s="1"/>
  <c r="C160" i="16" s="1"/>
  <c r="I794" i="16"/>
  <c r="E794" i="16" s="1"/>
  <c r="C794" i="16" s="1"/>
  <c r="I458" i="16"/>
  <c r="E458" i="16" s="1"/>
  <c r="C458" i="16" s="1"/>
  <c r="I110" i="16"/>
  <c r="E110" i="16" s="1"/>
  <c r="C110" i="16" s="1"/>
  <c r="I842" i="16"/>
  <c r="E842" i="16" s="1"/>
  <c r="C842" i="16" s="1"/>
  <c r="I552" i="16"/>
  <c r="E552" i="16" s="1"/>
  <c r="C552" i="16" s="1"/>
  <c r="I264" i="16"/>
  <c r="E264" i="16" s="1"/>
  <c r="C264" i="16" s="1"/>
  <c r="I684" i="16"/>
  <c r="E684" i="16" s="1"/>
  <c r="C684" i="16" s="1"/>
  <c r="I94" i="16"/>
  <c r="E94" i="16" s="1"/>
  <c r="C94" i="16" s="1"/>
  <c r="I249" i="16"/>
  <c r="E249" i="16" s="1"/>
  <c r="C249" i="16" s="1"/>
  <c r="I404" i="16"/>
  <c r="E404" i="16" s="1"/>
  <c r="C404" i="16" s="1"/>
  <c r="I619" i="16"/>
  <c r="E619" i="16" s="1"/>
  <c r="C619" i="16" s="1"/>
  <c r="I49" i="16"/>
  <c r="E49" i="16" s="1"/>
  <c r="C49" i="16" s="1"/>
  <c r="I881" i="16"/>
  <c r="E881" i="16" s="1"/>
  <c r="C881" i="16" s="1"/>
  <c r="I306" i="16"/>
  <c r="E306" i="16" s="1"/>
  <c r="C306" i="16" s="1"/>
  <c r="I736" i="16"/>
  <c r="E736" i="16" s="1"/>
  <c r="C736" i="16" s="1"/>
  <c r="I159" i="16"/>
  <c r="E159" i="16" s="1"/>
  <c r="C159" i="16" s="1"/>
  <c r="I566" i="16"/>
  <c r="E566" i="16" s="1"/>
  <c r="C566" i="16" s="1"/>
  <c r="I124" i="16"/>
  <c r="E124" i="16" s="1"/>
  <c r="C124" i="16" s="1"/>
  <c r="I782" i="16"/>
  <c r="E782" i="16" s="1"/>
  <c r="C782" i="16" s="1"/>
  <c r="I422" i="16"/>
  <c r="E422" i="16" s="1"/>
  <c r="C422" i="16" s="1"/>
  <c r="I74" i="16"/>
  <c r="E74" i="16" s="1"/>
  <c r="C74" i="16" s="1"/>
  <c r="I805" i="16"/>
  <c r="E805" i="16" s="1"/>
  <c r="C805" i="16" s="1"/>
  <c r="I516" i="16"/>
  <c r="E516" i="16" s="1"/>
  <c r="C516" i="16" s="1"/>
  <c r="I228" i="16"/>
  <c r="E228" i="16" s="1"/>
  <c r="C228" i="16" s="1"/>
  <c r="I539" i="16"/>
  <c r="E539" i="16" s="1"/>
  <c r="C539" i="16" s="1"/>
  <c r="I1054" i="16"/>
  <c r="E1054" i="16" s="1"/>
  <c r="C1054" i="16" s="1"/>
  <c r="I189" i="16"/>
  <c r="E189" i="16" s="1"/>
  <c r="C189" i="16" s="1"/>
  <c r="I344" i="16"/>
  <c r="E344" i="16" s="1"/>
  <c r="C344" i="16" s="1"/>
  <c r="I536" i="16"/>
  <c r="E536" i="16" s="1"/>
  <c r="C536" i="16" s="1"/>
  <c r="I354" i="16"/>
  <c r="E354" i="16" s="1"/>
  <c r="C354" i="16" s="1"/>
  <c r="I796" i="16"/>
  <c r="E796" i="16" s="1"/>
  <c r="C796" i="16" s="1"/>
  <c r="I222" i="16"/>
  <c r="E222" i="16" s="1"/>
  <c r="C222" i="16" s="1"/>
  <c r="I651" i="16"/>
  <c r="E651" i="16" s="1"/>
  <c r="C651" i="16" s="1"/>
  <c r="I77" i="16"/>
  <c r="E77" i="16" s="1"/>
  <c r="C77" i="16" s="1"/>
  <c r="I544" i="16"/>
  <c r="E544" i="16" s="1"/>
  <c r="C544" i="16" s="1"/>
  <c r="I99" i="16"/>
  <c r="E99" i="16" s="1"/>
  <c r="C99" i="16" s="1"/>
  <c r="I746" i="16"/>
  <c r="E746" i="16" s="1"/>
  <c r="C746" i="16" s="1"/>
  <c r="I398" i="16"/>
  <c r="E398" i="16" s="1"/>
  <c r="C398" i="16" s="1"/>
  <c r="I62" i="16"/>
  <c r="E62" i="16" s="1"/>
  <c r="C62" i="16" s="1"/>
  <c r="I793" i="16"/>
  <c r="E793" i="16" s="1"/>
  <c r="C793" i="16" s="1"/>
  <c r="I505" i="16"/>
  <c r="E505" i="16" s="1"/>
  <c r="C505" i="16" s="1"/>
  <c r="I216" i="16"/>
  <c r="E216" i="16" s="1"/>
  <c r="C216" i="16" s="1"/>
  <c r="I396" i="16"/>
  <c r="E396" i="16" s="1"/>
  <c r="C396" i="16" s="1"/>
  <c r="I969" i="16"/>
  <c r="E969" i="16" s="1"/>
  <c r="C969" i="16" s="1"/>
  <c r="I105" i="16"/>
  <c r="E105" i="16" s="1"/>
  <c r="C105" i="16" s="1"/>
  <c r="I248" i="16"/>
  <c r="E248" i="16" s="1"/>
  <c r="C248" i="16" s="1"/>
  <c r="I498" i="16"/>
  <c r="E498" i="16" s="1"/>
  <c r="C498" i="16" s="1"/>
  <c r="I318" i="16"/>
  <c r="E318" i="16" s="1"/>
  <c r="C318" i="16" s="1"/>
  <c r="I761" i="16"/>
  <c r="E761" i="16" s="1"/>
  <c r="C761" i="16" s="1"/>
  <c r="I185" i="16"/>
  <c r="E185" i="16" s="1"/>
  <c r="C185" i="16" s="1"/>
  <c r="I616" i="16"/>
  <c r="E616" i="16" s="1"/>
  <c r="C616" i="16" s="1"/>
  <c r="I999" i="16"/>
  <c r="E999" i="16" s="1"/>
  <c r="C999" i="16" s="1"/>
  <c r="I494" i="16"/>
  <c r="E494" i="16" s="1"/>
  <c r="C494" i="16" s="1"/>
  <c r="I48" i="16"/>
  <c r="E48" i="16" s="1"/>
  <c r="C48" i="16" s="1"/>
  <c r="I710" i="16"/>
  <c r="E710" i="16" s="1"/>
  <c r="C710" i="16" s="1"/>
  <c r="I362" i="16"/>
  <c r="E362" i="16" s="1"/>
  <c r="C362" i="16" s="1"/>
  <c r="I44" i="16"/>
  <c r="E44" i="16" s="1"/>
  <c r="C44" i="16" s="1"/>
  <c r="I780" i="16"/>
  <c r="E780" i="16" s="1"/>
  <c r="C780" i="16" s="1"/>
  <c r="I493" i="16"/>
  <c r="E493" i="16" s="1"/>
  <c r="C493" i="16" s="1"/>
  <c r="I205" i="16"/>
  <c r="E205" i="16" s="1"/>
  <c r="C205" i="16" s="1"/>
  <c r="I240" i="16"/>
  <c r="E240" i="16" s="1"/>
  <c r="C240" i="16" s="1"/>
  <c r="I910" i="16"/>
  <c r="E910" i="16" s="1"/>
  <c r="C910" i="16" s="1"/>
  <c r="I57" i="16"/>
  <c r="E57" i="16" s="1"/>
  <c r="C57" i="16" s="1"/>
  <c r="I188" i="16"/>
  <c r="E188" i="16" s="1"/>
  <c r="C188" i="16" s="1"/>
  <c r="I475" i="16"/>
  <c r="E475" i="16" s="1"/>
  <c r="C475" i="16" s="1"/>
  <c r="I294" i="16"/>
  <c r="E294" i="16" s="1"/>
  <c r="C294" i="16" s="1"/>
  <c r="I737" i="16"/>
  <c r="E737" i="16" s="1"/>
  <c r="C737" i="16" s="1"/>
  <c r="I161" i="16"/>
  <c r="E161" i="16" s="1"/>
  <c r="C161" i="16" s="1"/>
  <c r="I592" i="16"/>
  <c r="E592" i="16" s="1"/>
  <c r="C592" i="16" s="1"/>
  <c r="I975" i="16"/>
  <c r="E975" i="16" s="1"/>
  <c r="C975" i="16" s="1"/>
  <c r="I459" i="16"/>
  <c r="E459" i="16" s="1"/>
  <c r="C459" i="16" s="1"/>
  <c r="I1034" i="16"/>
  <c r="E1034" i="16" s="1"/>
  <c r="C1034" i="16" s="1"/>
  <c r="I686" i="16"/>
  <c r="E686" i="16" s="1"/>
  <c r="C686" i="16" s="1"/>
  <c r="I350" i="16"/>
  <c r="E350" i="16" s="1"/>
  <c r="C350" i="16" s="1"/>
  <c r="I1044" i="16"/>
  <c r="E1044" i="16" s="1"/>
  <c r="C1044" i="16" s="1"/>
  <c r="I758" i="16"/>
  <c r="E758" i="16" s="1"/>
  <c r="C758" i="16" s="1"/>
  <c r="I2834" i="16"/>
  <c r="E2834" i="16" s="1"/>
  <c r="C2834" i="16" s="1"/>
  <c r="I469" i="16"/>
  <c r="E469" i="16" s="1"/>
  <c r="C469" i="16" s="1"/>
  <c r="I182" i="16"/>
  <c r="E182" i="16" s="1"/>
  <c r="C182" i="16" s="1"/>
  <c r="I2344" i="16"/>
  <c r="E2344" i="16" s="1"/>
  <c r="C2344" i="16" s="1"/>
  <c r="I303" i="16"/>
  <c r="E303" i="16" s="1"/>
  <c r="C303" i="16" s="1"/>
  <c r="I2798" i="16"/>
  <c r="E2798" i="16" s="1"/>
  <c r="C2798" i="16" s="1"/>
  <c r="I2221" i="16"/>
  <c r="E2221" i="16" s="1"/>
  <c r="C2221" i="16" s="1"/>
  <c r="I2400" i="16"/>
  <c r="E2400" i="16" s="1"/>
  <c r="C2400" i="16" s="1"/>
  <c r="I1956" i="16"/>
  <c r="E1956" i="16" s="1"/>
  <c r="C1956" i="16" s="1"/>
  <c r="I1872" i="16"/>
  <c r="E1872" i="16" s="1"/>
  <c r="C1872" i="16" s="1"/>
  <c r="I2639" i="16"/>
  <c r="E2639" i="16" s="1"/>
  <c r="C2639" i="16" s="1"/>
  <c r="I275" i="16"/>
  <c r="E275" i="16" s="1"/>
  <c r="C275" i="16" s="1"/>
  <c r="I598" i="16"/>
  <c r="E598" i="16" s="1"/>
  <c r="C598" i="16" s="1"/>
  <c r="I227" i="16"/>
  <c r="E227" i="16" s="1"/>
  <c r="C227" i="16" s="1"/>
  <c r="I2697" i="16"/>
  <c r="E2697" i="16" s="1"/>
  <c r="C2697" i="16" s="1"/>
  <c r="I814" i="16"/>
  <c r="E814" i="16" s="1"/>
  <c r="C814" i="16" s="1"/>
  <c r="I1893" i="16"/>
  <c r="E1893" i="16" s="1"/>
  <c r="C1893" i="16" s="1"/>
  <c r="I71" i="16"/>
  <c r="E71" i="16" s="1"/>
  <c r="C71" i="16" s="1"/>
  <c r="I1543" i="16"/>
  <c r="E1543" i="16" s="1"/>
  <c r="C1543" i="16" s="1"/>
  <c r="I320" i="16"/>
  <c r="E320" i="16" s="1"/>
  <c r="C320" i="16" s="1"/>
  <c r="I1159" i="16"/>
  <c r="E1159" i="16" s="1"/>
  <c r="C1159" i="16" s="1"/>
  <c r="I2445" i="16"/>
  <c r="E2445" i="16" s="1"/>
  <c r="C2445" i="16" s="1"/>
  <c r="I1351" i="16"/>
  <c r="E1351" i="16" s="1"/>
  <c r="C1351" i="16" s="1"/>
  <c r="I3845" i="16"/>
  <c r="E3845" i="16" s="1"/>
  <c r="C3845" i="16" s="1"/>
  <c r="D68" i="3"/>
  <c r="D117" i="3"/>
  <c r="D123" i="3" s="1"/>
  <c r="D33" i="3"/>
  <c r="F33" i="10" s="1"/>
  <c r="F29" i="3"/>
  <c r="F28" i="3"/>
  <c r="L34" i="5"/>
  <c r="I34" i="5" s="1"/>
  <c r="L18" i="5"/>
  <c r="H18" i="5" s="1"/>
  <c r="Q191" i="16" l="1"/>
  <c r="R191" i="16" s="1"/>
  <c r="N191" i="16" s="1"/>
  <c r="P191" i="16"/>
  <c r="P2595" i="16"/>
  <c r="Q2595" i="16"/>
  <c r="R2595" i="16" s="1"/>
  <c r="N2595" i="16" s="1"/>
  <c r="Q2094" i="16"/>
  <c r="R2094" i="16" s="1"/>
  <c r="N2094" i="16" s="1"/>
  <c r="P2094" i="16"/>
  <c r="Q1634" i="16"/>
  <c r="R1634" i="16" s="1"/>
  <c r="N1634" i="16" s="1"/>
  <c r="P1634" i="16"/>
  <c r="Q2656" i="16"/>
  <c r="R2656" i="16" s="1"/>
  <c r="N2656" i="16" s="1"/>
  <c r="P2656" i="16"/>
  <c r="Q2726" i="16"/>
  <c r="R2726" i="16" s="1"/>
  <c r="N2726" i="16" s="1"/>
  <c r="P2726" i="16"/>
  <c r="P318" i="16"/>
  <c r="Q318" i="16"/>
  <c r="R318" i="16" s="1"/>
  <c r="N318" i="16" s="1"/>
  <c r="Q3639" i="16"/>
  <c r="R3639" i="16" s="1"/>
  <c r="N3639" i="16" s="1"/>
  <c r="P3639" i="16"/>
  <c r="Q937" i="16"/>
  <c r="R937" i="16" s="1"/>
  <c r="N937" i="16" s="1"/>
  <c r="P937" i="16"/>
  <c r="P650" i="16"/>
  <c r="Q650" i="16"/>
  <c r="R650" i="16" s="1"/>
  <c r="N650" i="16" s="1"/>
  <c r="P224" i="16"/>
  <c r="Q224" i="16"/>
  <c r="R224" i="16" s="1"/>
  <c r="N224" i="16" s="1"/>
  <c r="P313" i="16"/>
  <c r="Q313" i="16"/>
  <c r="R313" i="16" s="1"/>
  <c r="N313" i="16" s="1"/>
  <c r="P1310" i="16"/>
  <c r="Q1310" i="16"/>
  <c r="R1310" i="16" s="1"/>
  <c r="N1310" i="16" s="1"/>
  <c r="Q1741" i="16"/>
  <c r="R1741" i="16" s="1"/>
  <c r="N1741" i="16" s="1"/>
  <c r="P1741" i="16"/>
  <c r="Q665" i="16"/>
  <c r="R665" i="16" s="1"/>
  <c r="N665" i="16" s="1"/>
  <c r="P665" i="16"/>
  <c r="Q2100" i="16"/>
  <c r="R2100" i="16" s="1"/>
  <c r="N2100" i="16" s="1"/>
  <c r="P2100" i="16"/>
  <c r="P336" i="16"/>
  <c r="Q336" i="16"/>
  <c r="R336" i="16" s="1"/>
  <c r="N336" i="16" s="1"/>
  <c r="P570" i="16"/>
  <c r="Q570" i="16"/>
  <c r="R570" i="16" s="1"/>
  <c r="N570" i="16" s="1"/>
  <c r="P268" i="16"/>
  <c r="Q268" i="16"/>
  <c r="R268" i="16" s="1"/>
  <c r="N268" i="16" s="1"/>
  <c r="P2557" i="16"/>
  <c r="Q2557" i="16"/>
  <c r="R2557" i="16" s="1"/>
  <c r="N2557" i="16" s="1"/>
  <c r="P414" i="16"/>
  <c r="Q414" i="16"/>
  <c r="R414" i="16" s="1"/>
  <c r="N414" i="16" s="1"/>
  <c r="P1768" i="16"/>
  <c r="Q1768" i="16"/>
  <c r="R1768" i="16" s="1"/>
  <c r="N1768" i="16" s="1"/>
  <c r="Q463" i="16"/>
  <c r="R463" i="16" s="1"/>
  <c r="N463" i="16" s="1"/>
  <c r="P463" i="16"/>
  <c r="P2382" i="16"/>
  <c r="Q2382" i="16"/>
  <c r="R2382" i="16" s="1"/>
  <c r="N2382" i="16" s="1"/>
  <c r="Q411" i="16"/>
  <c r="R411" i="16" s="1"/>
  <c r="N411" i="16" s="1"/>
  <c r="P411" i="16"/>
  <c r="P1490" i="16"/>
  <c r="Q1490" i="16"/>
  <c r="R1490" i="16" s="1"/>
  <c r="N1490" i="16" s="1"/>
  <c r="Q3050" i="16"/>
  <c r="R3050" i="16" s="1"/>
  <c r="N3050" i="16" s="1"/>
  <c r="P3050" i="16"/>
  <c r="P3064" i="16"/>
  <c r="Q3064" i="16"/>
  <c r="R3064" i="16" s="1"/>
  <c r="N3064" i="16" s="1"/>
  <c r="Q1674" i="16"/>
  <c r="R1674" i="16" s="1"/>
  <c r="N1674" i="16" s="1"/>
  <c r="P1674" i="16"/>
  <c r="Q1071" i="16"/>
  <c r="R1071" i="16" s="1"/>
  <c r="N1071" i="16" s="1"/>
  <c r="P1071" i="16"/>
  <c r="P3662" i="16"/>
  <c r="Q3662" i="16"/>
  <c r="R3662" i="16" s="1"/>
  <c r="N3662" i="16" s="1"/>
  <c r="Q2767" i="16"/>
  <c r="R2767" i="16" s="1"/>
  <c r="N2767" i="16" s="1"/>
  <c r="P2767" i="16"/>
  <c r="P2849" i="16"/>
  <c r="Q2849" i="16"/>
  <c r="R2849" i="16" s="1"/>
  <c r="N2849" i="16" s="1"/>
  <c r="P2717" i="16"/>
  <c r="Q2717" i="16"/>
  <c r="R2717" i="16" s="1"/>
  <c r="N2717" i="16" s="1"/>
  <c r="Q2860" i="16"/>
  <c r="R2860" i="16" s="1"/>
  <c r="N2860" i="16" s="1"/>
  <c r="P2860" i="16"/>
  <c r="P2285" i="16"/>
  <c r="Q2285" i="16"/>
  <c r="R2285" i="16" s="1"/>
  <c r="N2285" i="16" s="1"/>
  <c r="Q2415" i="16"/>
  <c r="R2415" i="16" s="1"/>
  <c r="N2415" i="16" s="1"/>
  <c r="P2415" i="16"/>
  <c r="Q3002" i="16"/>
  <c r="R3002" i="16" s="1"/>
  <c r="N3002" i="16" s="1"/>
  <c r="P3002" i="16"/>
  <c r="Q3086" i="16"/>
  <c r="R3086" i="16" s="1"/>
  <c r="N3086" i="16" s="1"/>
  <c r="P3086" i="16"/>
  <c r="Q1400" i="16"/>
  <c r="R1400" i="16" s="1"/>
  <c r="N1400" i="16" s="1"/>
  <c r="P1400" i="16"/>
  <c r="P1716" i="16"/>
  <c r="Q1716" i="16"/>
  <c r="R1716" i="16" s="1"/>
  <c r="N1716" i="16" s="1"/>
  <c r="Q3078" i="16"/>
  <c r="R3078" i="16" s="1"/>
  <c r="N3078" i="16" s="1"/>
  <c r="P3078" i="16"/>
  <c r="Q3135" i="16"/>
  <c r="R3135" i="16" s="1"/>
  <c r="N3135" i="16" s="1"/>
  <c r="P3135" i="16"/>
  <c r="Q2711" i="16"/>
  <c r="R2711" i="16" s="1"/>
  <c r="N2711" i="16" s="1"/>
  <c r="P2711" i="16"/>
  <c r="Q3201" i="16"/>
  <c r="R3201" i="16" s="1"/>
  <c r="N3201" i="16" s="1"/>
  <c r="P3201" i="16"/>
  <c r="Q592" i="16"/>
  <c r="R592" i="16" s="1"/>
  <c r="N592" i="16" s="1"/>
  <c r="P592" i="16"/>
  <c r="Q74" i="16"/>
  <c r="R74" i="16" s="1"/>
  <c r="N74" i="16" s="1"/>
  <c r="P74" i="16"/>
  <c r="Q2344" i="16"/>
  <c r="R2344" i="16" s="1"/>
  <c r="N2344" i="16" s="1"/>
  <c r="P2344" i="16"/>
  <c r="P182" i="16"/>
  <c r="Q182" i="16"/>
  <c r="R182" i="16" s="1"/>
  <c r="N182" i="16" s="1"/>
  <c r="P227" i="16"/>
  <c r="Q227" i="16"/>
  <c r="R227" i="16" s="1"/>
  <c r="N227" i="16" s="1"/>
  <c r="Q469" i="16"/>
  <c r="R469" i="16" s="1"/>
  <c r="N469" i="16" s="1"/>
  <c r="P469" i="16"/>
  <c r="P294" i="16"/>
  <c r="Q294" i="16"/>
  <c r="R294" i="16" s="1"/>
  <c r="N294" i="16" s="1"/>
  <c r="Q48" i="16"/>
  <c r="R48" i="16" s="1"/>
  <c r="N48" i="16" s="1"/>
  <c r="P48" i="16"/>
  <c r="Q216" i="16"/>
  <c r="R216" i="16" s="1"/>
  <c r="N216" i="16" s="1"/>
  <c r="P216" i="16"/>
  <c r="Q354" i="16"/>
  <c r="R354" i="16" s="1"/>
  <c r="N354" i="16" s="1"/>
  <c r="P354" i="16"/>
  <c r="Q124" i="16"/>
  <c r="R124" i="16" s="1"/>
  <c r="N124" i="16" s="1"/>
  <c r="P124" i="16"/>
  <c r="Q264" i="16"/>
  <c r="R264" i="16" s="1"/>
  <c r="N264" i="16" s="1"/>
  <c r="P264" i="16"/>
  <c r="P67" i="16"/>
  <c r="Q67" i="16"/>
  <c r="R67" i="16" s="1"/>
  <c r="N67" i="16" s="1"/>
  <c r="P830" i="16"/>
  <c r="Q830" i="16"/>
  <c r="R830" i="16" s="1"/>
  <c r="N830" i="16" s="1"/>
  <c r="P972" i="16"/>
  <c r="Q972" i="16"/>
  <c r="R972" i="16" s="1"/>
  <c r="N972" i="16" s="1"/>
  <c r="P1026" i="16"/>
  <c r="Q1026" i="16"/>
  <c r="R1026" i="16" s="1"/>
  <c r="N1026" i="16" s="1"/>
  <c r="Q541" i="16"/>
  <c r="R541" i="16" s="1"/>
  <c r="N541" i="16" s="1"/>
  <c r="P541" i="16"/>
  <c r="Q467" i="16"/>
  <c r="R467" i="16" s="1"/>
  <c r="N467" i="16" s="1"/>
  <c r="P467" i="16"/>
  <c r="Q364" i="16"/>
  <c r="R364" i="16" s="1"/>
  <c r="N364" i="16" s="1"/>
  <c r="P364" i="16"/>
  <c r="P661" i="16"/>
  <c r="Q661" i="16"/>
  <c r="R661" i="16" s="1"/>
  <c r="N661" i="16" s="1"/>
  <c r="P966" i="16"/>
  <c r="Q966" i="16"/>
  <c r="R966" i="16" s="1"/>
  <c r="N966" i="16" s="1"/>
  <c r="Q399" i="16"/>
  <c r="R399" i="16" s="1"/>
  <c r="N399" i="16" s="1"/>
  <c r="P399" i="16"/>
  <c r="Q2442" i="16"/>
  <c r="R2442" i="16" s="1"/>
  <c r="N2442" i="16" s="1"/>
  <c r="P2442" i="16"/>
  <c r="Q653" i="16"/>
  <c r="R653" i="16" s="1"/>
  <c r="N653" i="16" s="1"/>
  <c r="P653" i="16"/>
  <c r="P589" i="16"/>
  <c r="Q589" i="16"/>
  <c r="R589" i="16" s="1"/>
  <c r="N589" i="16" s="1"/>
  <c r="Q279" i="16"/>
  <c r="R279" i="16" s="1"/>
  <c r="N279" i="16" s="1"/>
  <c r="P279" i="16"/>
  <c r="Q51" i="16"/>
  <c r="R51" i="16" s="1"/>
  <c r="N51" i="16" s="1"/>
  <c r="P51" i="16"/>
  <c r="Q367" i="16"/>
  <c r="R367" i="16" s="1"/>
  <c r="N367" i="16" s="1"/>
  <c r="P367" i="16"/>
  <c r="P81" i="16"/>
  <c r="Q81" i="16"/>
  <c r="R81" i="16" s="1"/>
  <c r="N81" i="16" s="1"/>
  <c r="Q791" i="16"/>
  <c r="R791" i="16" s="1"/>
  <c r="N791" i="16" s="1"/>
  <c r="P791" i="16"/>
  <c r="Q1585" i="16"/>
  <c r="R1585" i="16" s="1"/>
  <c r="N1585" i="16" s="1"/>
  <c r="P1585" i="16"/>
  <c r="P1346" i="16"/>
  <c r="Q1346" i="16"/>
  <c r="R1346" i="16" s="1"/>
  <c r="N1346" i="16" s="1"/>
  <c r="Q1804" i="16"/>
  <c r="R1804" i="16" s="1"/>
  <c r="N1804" i="16" s="1"/>
  <c r="P1804" i="16"/>
  <c r="P158" i="16"/>
  <c r="Q158" i="16"/>
  <c r="R158" i="16" s="1"/>
  <c r="N158" i="16" s="1"/>
  <c r="P879" i="16"/>
  <c r="Q879" i="16"/>
  <c r="R879" i="16" s="1"/>
  <c r="N879" i="16" s="1"/>
  <c r="Q641" i="16"/>
  <c r="R641" i="16" s="1"/>
  <c r="N641" i="16" s="1"/>
  <c r="P641" i="16"/>
  <c r="Q955" i="16"/>
  <c r="R955" i="16" s="1"/>
  <c r="N955" i="16" s="1"/>
  <c r="P955" i="16"/>
  <c r="Q669" i="16"/>
  <c r="R669" i="16" s="1"/>
  <c r="N669" i="16" s="1"/>
  <c r="P669" i="16"/>
  <c r="Q444" i="16"/>
  <c r="R444" i="16" s="1"/>
  <c r="N444" i="16" s="1"/>
  <c r="P444" i="16"/>
  <c r="Q2197" i="16"/>
  <c r="R2197" i="16" s="1"/>
  <c r="N2197" i="16" s="1"/>
  <c r="P2197" i="16"/>
  <c r="Q2162" i="16"/>
  <c r="R2162" i="16" s="1"/>
  <c r="N2162" i="16" s="1"/>
  <c r="P2162" i="16"/>
  <c r="P2542" i="16"/>
  <c r="Q2542" i="16"/>
  <c r="R2542" i="16" s="1"/>
  <c r="N2542" i="16" s="1"/>
  <c r="P1033" i="16"/>
  <c r="Q1033" i="16"/>
  <c r="R1033" i="16" s="1"/>
  <c r="N1033" i="16" s="1"/>
  <c r="P2797" i="16"/>
  <c r="Q2797" i="16"/>
  <c r="R2797" i="16" s="1"/>
  <c r="N2797" i="16" s="1"/>
  <c r="Q2476" i="16"/>
  <c r="R2476" i="16" s="1"/>
  <c r="N2476" i="16" s="1"/>
  <c r="P2476" i="16"/>
  <c r="Q337" i="16"/>
  <c r="R337" i="16" s="1"/>
  <c r="N337" i="16" s="1"/>
  <c r="P337" i="16"/>
  <c r="P1046" i="16"/>
  <c r="Q1046" i="16"/>
  <c r="R1046" i="16" s="1"/>
  <c r="N1046" i="16" s="1"/>
  <c r="Q808" i="16"/>
  <c r="R808" i="16" s="1"/>
  <c r="N808" i="16" s="1"/>
  <c r="P808" i="16"/>
  <c r="P116" i="16"/>
  <c r="Q116" i="16"/>
  <c r="R116" i="16" s="1"/>
  <c r="N116" i="16" s="1"/>
  <c r="Q848" i="16"/>
  <c r="R848" i="16" s="1"/>
  <c r="N848" i="16" s="1"/>
  <c r="P848" i="16"/>
  <c r="Q537" i="16"/>
  <c r="R537" i="16" s="1"/>
  <c r="N537" i="16" s="1"/>
  <c r="P537" i="16"/>
  <c r="Q1333" i="16"/>
  <c r="R1333" i="16" s="1"/>
  <c r="N1333" i="16" s="1"/>
  <c r="P1333" i="16"/>
  <c r="P1082" i="16"/>
  <c r="Q1082" i="16"/>
  <c r="R1082" i="16" s="1"/>
  <c r="N1082" i="16" s="1"/>
  <c r="Q2355" i="16"/>
  <c r="R2355" i="16" s="1"/>
  <c r="N2355" i="16" s="1"/>
  <c r="P2355" i="16"/>
  <c r="P914" i="16"/>
  <c r="Q914" i="16"/>
  <c r="R914" i="16" s="1"/>
  <c r="N914" i="16" s="1"/>
  <c r="Q676" i="16"/>
  <c r="R676" i="16" s="1"/>
  <c r="N676" i="16" s="1"/>
  <c r="P676" i="16"/>
  <c r="Q377" i="16"/>
  <c r="R377" i="16" s="1"/>
  <c r="N377" i="16" s="1"/>
  <c r="P377" i="16"/>
  <c r="Q716" i="16"/>
  <c r="R716" i="16" s="1"/>
  <c r="N716" i="16" s="1"/>
  <c r="P716" i="16"/>
  <c r="P406" i="16"/>
  <c r="Q406" i="16"/>
  <c r="R406" i="16" s="1"/>
  <c r="N406" i="16" s="1"/>
  <c r="Q1201" i="16"/>
  <c r="R1201" i="16" s="1"/>
  <c r="N1201" i="16" s="1"/>
  <c r="P1201" i="16"/>
  <c r="Q2965" i="16"/>
  <c r="R2965" i="16" s="1"/>
  <c r="N2965" i="16" s="1"/>
  <c r="P2965" i="16"/>
  <c r="P1491" i="16"/>
  <c r="Q1491" i="16"/>
  <c r="R1491" i="16" s="1"/>
  <c r="N1491" i="16" s="1"/>
  <c r="Q400" i="16"/>
  <c r="R400" i="16" s="1"/>
  <c r="N400" i="16" s="1"/>
  <c r="P400" i="16"/>
  <c r="P103" i="16"/>
  <c r="Q103" i="16"/>
  <c r="R103" i="16" s="1"/>
  <c r="N103" i="16" s="1"/>
  <c r="Q440" i="16"/>
  <c r="R440" i="16" s="1"/>
  <c r="N440" i="16" s="1"/>
  <c r="P440" i="16"/>
  <c r="P130" i="16"/>
  <c r="Q130" i="16"/>
  <c r="R130" i="16" s="1"/>
  <c r="N130" i="16" s="1"/>
  <c r="Q924" i="16"/>
  <c r="R924" i="16" s="1"/>
  <c r="N924" i="16" s="1"/>
  <c r="P924" i="16"/>
  <c r="P2689" i="16"/>
  <c r="Q2689" i="16"/>
  <c r="R2689" i="16" s="1"/>
  <c r="N2689" i="16" s="1"/>
  <c r="Q1887" i="16"/>
  <c r="R1887" i="16" s="1"/>
  <c r="N1887" i="16" s="1"/>
  <c r="P1887" i="16"/>
  <c r="Q363" i="16"/>
  <c r="R363" i="16" s="1"/>
  <c r="N363" i="16" s="1"/>
  <c r="P363" i="16"/>
  <c r="P125" i="16"/>
  <c r="Q125" i="16"/>
  <c r="R125" i="16" s="1"/>
  <c r="N125" i="16" s="1"/>
  <c r="P438" i="16"/>
  <c r="Q438" i="16"/>
  <c r="R438" i="16" s="1"/>
  <c r="N438" i="16" s="1"/>
  <c r="Q154" i="16"/>
  <c r="R154" i="16" s="1"/>
  <c r="N154" i="16" s="1"/>
  <c r="P154" i="16"/>
  <c r="Q874" i="16"/>
  <c r="R874" i="16" s="1"/>
  <c r="N874" i="16" s="1"/>
  <c r="P874" i="16"/>
  <c r="Q1657" i="16"/>
  <c r="R1657" i="16" s="1"/>
  <c r="N1657" i="16" s="1"/>
  <c r="P1657" i="16"/>
  <c r="P1430" i="16"/>
  <c r="Q1430" i="16"/>
  <c r="R1430" i="16" s="1"/>
  <c r="N1430" i="16" s="1"/>
  <c r="Q2238" i="16"/>
  <c r="R2238" i="16" s="1"/>
  <c r="N2238" i="16" s="1"/>
  <c r="P2238" i="16"/>
  <c r="Q86" i="16"/>
  <c r="R86" i="16" s="1"/>
  <c r="N86" i="16" s="1"/>
  <c r="P86" i="16"/>
  <c r="P807" i="16"/>
  <c r="Q807" i="16"/>
  <c r="R807" i="16" s="1"/>
  <c r="N807" i="16" s="1"/>
  <c r="Q569" i="16"/>
  <c r="R569" i="16" s="1"/>
  <c r="N569" i="16" s="1"/>
  <c r="P569" i="16"/>
  <c r="Q882" i="16"/>
  <c r="R882" i="16" s="1"/>
  <c r="N882" i="16" s="1"/>
  <c r="P882" i="16"/>
  <c r="Q597" i="16"/>
  <c r="R597" i="16" s="1"/>
  <c r="N597" i="16" s="1"/>
  <c r="P597" i="16"/>
  <c r="Q372" i="16"/>
  <c r="R372" i="16" s="1"/>
  <c r="N372" i="16" s="1"/>
  <c r="P372" i="16"/>
  <c r="Q2126" i="16"/>
  <c r="R2126" i="16" s="1"/>
  <c r="N2126" i="16" s="1"/>
  <c r="P2126" i="16"/>
  <c r="P2042" i="16"/>
  <c r="Q2042" i="16"/>
  <c r="R2042" i="16" s="1"/>
  <c r="N2042" i="16" s="1"/>
  <c r="Q2324" i="16"/>
  <c r="R2324" i="16" s="1"/>
  <c r="N2324" i="16" s="1"/>
  <c r="P2324" i="16"/>
  <c r="Q530" i="16"/>
  <c r="R530" i="16" s="1"/>
  <c r="N530" i="16" s="1"/>
  <c r="P530" i="16"/>
  <c r="Q292" i="16"/>
  <c r="R292" i="16" s="1"/>
  <c r="N292" i="16" s="1"/>
  <c r="P292" i="16"/>
  <c r="Q1013" i="16"/>
  <c r="R1013" i="16" s="1"/>
  <c r="N1013" i="16" s="1"/>
  <c r="P1013" i="16"/>
  <c r="Q332" i="16"/>
  <c r="R332" i="16" s="1"/>
  <c r="N332" i="16" s="1"/>
  <c r="P332" i="16"/>
  <c r="P1042" i="16"/>
  <c r="Q1042" i="16"/>
  <c r="R1042" i="16" s="1"/>
  <c r="N1042" i="16" s="1"/>
  <c r="Q816" i="16"/>
  <c r="R816" i="16" s="1"/>
  <c r="N816" i="16" s="1"/>
  <c r="P816" i="16"/>
  <c r="P2581" i="16"/>
  <c r="Q2581" i="16"/>
  <c r="R2581" i="16" s="1"/>
  <c r="N2581" i="16" s="1"/>
  <c r="P1311" i="16"/>
  <c r="Q1311" i="16"/>
  <c r="R1311" i="16" s="1"/>
  <c r="N1311" i="16" s="1"/>
  <c r="Q2148" i="16"/>
  <c r="R2148" i="16" s="1"/>
  <c r="N2148" i="16" s="1"/>
  <c r="P2148" i="16"/>
  <c r="Q2078" i="16"/>
  <c r="R2078" i="16" s="1"/>
  <c r="N2078" i="16" s="1"/>
  <c r="P2078" i="16"/>
  <c r="Q1486" i="16"/>
  <c r="R1486" i="16" s="1"/>
  <c r="N1486" i="16" s="1"/>
  <c r="P1486" i="16"/>
  <c r="Q555" i="16"/>
  <c r="R555" i="16" s="1"/>
  <c r="N555" i="16" s="1"/>
  <c r="P555" i="16"/>
  <c r="Q315" i="16"/>
  <c r="R315" i="16" s="1"/>
  <c r="N315" i="16" s="1"/>
  <c r="P315" i="16"/>
  <c r="Q1038" i="16"/>
  <c r="R1038" i="16" s="1"/>
  <c r="N1038" i="16" s="1"/>
  <c r="P1038" i="16"/>
  <c r="P356" i="16"/>
  <c r="Q356" i="16"/>
  <c r="R356" i="16" s="1"/>
  <c r="N356" i="16" s="1"/>
  <c r="Q52" i="16"/>
  <c r="R52" i="16" s="1"/>
  <c r="N52" i="16" s="1"/>
  <c r="P52" i="16"/>
  <c r="P840" i="16"/>
  <c r="Q840" i="16"/>
  <c r="R840" i="16" s="1"/>
  <c r="N840" i="16" s="1"/>
  <c r="P2605" i="16"/>
  <c r="Q2605" i="16"/>
  <c r="R2605" i="16" s="1"/>
  <c r="N2605" i="16" s="1"/>
  <c r="P1395" i="16"/>
  <c r="Q1395" i="16"/>
  <c r="R1395" i="16" s="1"/>
  <c r="N1395" i="16" s="1"/>
  <c r="Q931" i="16"/>
  <c r="R931" i="16" s="1"/>
  <c r="N931" i="16" s="1"/>
  <c r="P931" i="16"/>
  <c r="Q645" i="16"/>
  <c r="R645" i="16" s="1"/>
  <c r="N645" i="16" s="1"/>
  <c r="P645" i="16"/>
  <c r="Q420" i="16"/>
  <c r="R420" i="16" s="1"/>
  <c r="N420" i="16" s="1"/>
  <c r="P420" i="16"/>
  <c r="Q2174" i="16"/>
  <c r="R2174" i="16" s="1"/>
  <c r="N2174" i="16" s="1"/>
  <c r="P2174" i="16"/>
  <c r="Q2138" i="16"/>
  <c r="R2138" i="16" s="1"/>
  <c r="N2138" i="16" s="1"/>
  <c r="P2138" i="16"/>
  <c r="Q2877" i="16"/>
  <c r="R2877" i="16" s="1"/>
  <c r="N2877" i="16" s="1"/>
  <c r="P2877" i="16"/>
  <c r="Q2786" i="16"/>
  <c r="R2786" i="16" s="1"/>
  <c r="N2786" i="16" s="1"/>
  <c r="P2786" i="16"/>
  <c r="P2451" i="16"/>
  <c r="Q2451" i="16"/>
  <c r="R2451" i="16" s="1"/>
  <c r="N2451" i="16" s="1"/>
  <c r="P2187" i="16"/>
  <c r="Q2187" i="16"/>
  <c r="R2187" i="16" s="1"/>
  <c r="N2187" i="16" s="1"/>
  <c r="Q1925" i="16"/>
  <c r="R1925" i="16" s="1"/>
  <c r="N1925" i="16" s="1"/>
  <c r="P1925" i="16"/>
  <c r="Q1025" i="16"/>
  <c r="R1025" i="16" s="1"/>
  <c r="N1025" i="16" s="1"/>
  <c r="P1025" i="16"/>
  <c r="Q2874" i="16"/>
  <c r="R2874" i="16" s="1"/>
  <c r="N2874" i="16" s="1"/>
  <c r="P2874" i="16"/>
  <c r="P2075" i="16"/>
  <c r="Q2075" i="16"/>
  <c r="R2075" i="16" s="1"/>
  <c r="N2075" i="16" s="1"/>
  <c r="P1735" i="16"/>
  <c r="Q1735" i="16"/>
  <c r="R1735" i="16" s="1"/>
  <c r="N1735" i="16" s="1"/>
  <c r="Q2960" i="16"/>
  <c r="R2960" i="16" s="1"/>
  <c r="N2960" i="16" s="1"/>
  <c r="P2960" i="16"/>
  <c r="P3186" i="16"/>
  <c r="Q3186" i="16"/>
  <c r="R3186" i="16" s="1"/>
  <c r="N3186" i="16" s="1"/>
  <c r="Q2534" i="16"/>
  <c r="R2534" i="16" s="1"/>
  <c r="N2534" i="16" s="1"/>
  <c r="P2534" i="16"/>
  <c r="Q2200" i="16"/>
  <c r="R2200" i="16" s="1"/>
  <c r="N2200" i="16" s="1"/>
  <c r="P2200" i="16"/>
  <c r="Q1935" i="16"/>
  <c r="R1935" i="16" s="1"/>
  <c r="N1935" i="16" s="1"/>
  <c r="P1935" i="16"/>
  <c r="Q1673" i="16"/>
  <c r="R1673" i="16" s="1"/>
  <c r="N1673" i="16" s="1"/>
  <c r="P1673" i="16"/>
  <c r="P750" i="16"/>
  <c r="Q750" i="16"/>
  <c r="R750" i="16" s="1"/>
  <c r="N750" i="16" s="1"/>
  <c r="P2575" i="16"/>
  <c r="Q2575" i="16"/>
  <c r="R2575" i="16" s="1"/>
  <c r="N2575" i="16" s="1"/>
  <c r="P2686" i="16"/>
  <c r="Q2686" i="16"/>
  <c r="R2686" i="16" s="1"/>
  <c r="N2686" i="16" s="1"/>
  <c r="Q1814" i="16"/>
  <c r="R1814" i="16" s="1"/>
  <c r="N1814" i="16" s="1"/>
  <c r="P1814" i="16"/>
  <c r="Q1492" i="16"/>
  <c r="R1492" i="16" s="1"/>
  <c r="N1492" i="16" s="1"/>
  <c r="P1492" i="16"/>
  <c r="Q1228" i="16"/>
  <c r="R1228" i="16" s="1"/>
  <c r="N1228" i="16" s="1"/>
  <c r="P1228" i="16"/>
  <c r="Q2969" i="16"/>
  <c r="R2969" i="16" s="1"/>
  <c r="N2969" i="16" s="1"/>
  <c r="P2969" i="16"/>
  <c r="Q2693" i="16"/>
  <c r="R2693" i="16" s="1"/>
  <c r="N2693" i="16" s="1"/>
  <c r="P2693" i="16"/>
  <c r="Q1771" i="16"/>
  <c r="R1771" i="16" s="1"/>
  <c r="N1771" i="16" s="1"/>
  <c r="P1771" i="16"/>
  <c r="P3044" i="16"/>
  <c r="Q3044" i="16"/>
  <c r="R3044" i="16" s="1"/>
  <c r="N3044" i="16" s="1"/>
  <c r="P3329" i="16"/>
  <c r="Q3329" i="16"/>
  <c r="R3329" i="16" s="1"/>
  <c r="N3329" i="16" s="1"/>
  <c r="Q2870" i="16"/>
  <c r="R2870" i="16" s="1"/>
  <c r="N2870" i="16" s="1"/>
  <c r="P2870" i="16"/>
  <c r="P2511" i="16"/>
  <c r="Q2511" i="16"/>
  <c r="R2511" i="16" s="1"/>
  <c r="N2511" i="16" s="1"/>
  <c r="Q2248" i="16"/>
  <c r="R2248" i="16" s="1"/>
  <c r="N2248" i="16" s="1"/>
  <c r="P2248" i="16"/>
  <c r="Q1985" i="16"/>
  <c r="R1985" i="16" s="1"/>
  <c r="N1985" i="16" s="1"/>
  <c r="P1985" i="16"/>
  <c r="P1086" i="16"/>
  <c r="Q1086" i="16"/>
  <c r="R1086" i="16" s="1"/>
  <c r="N1086" i="16" s="1"/>
  <c r="P2948" i="16"/>
  <c r="Q2948" i="16"/>
  <c r="R2948" i="16" s="1"/>
  <c r="N2948" i="16" s="1"/>
  <c r="Q2388" i="16"/>
  <c r="R2388" i="16" s="1"/>
  <c r="N2388" i="16" s="1"/>
  <c r="P2388" i="16"/>
  <c r="P2713" i="16"/>
  <c r="Q2713" i="16"/>
  <c r="R2713" i="16" s="1"/>
  <c r="N2713" i="16" s="1"/>
  <c r="Q2379" i="16"/>
  <c r="R2379" i="16" s="1"/>
  <c r="N2379" i="16" s="1"/>
  <c r="P2379" i="16"/>
  <c r="Q2116" i="16"/>
  <c r="R2116" i="16" s="1"/>
  <c r="N2116" i="16" s="1"/>
  <c r="P2116" i="16"/>
  <c r="P1852" i="16"/>
  <c r="Q1852" i="16"/>
  <c r="R1852" i="16" s="1"/>
  <c r="N1852" i="16" s="1"/>
  <c r="P942" i="16"/>
  <c r="Q942" i="16"/>
  <c r="R942" i="16" s="1"/>
  <c r="N942" i="16" s="1"/>
  <c r="Q2791" i="16"/>
  <c r="R2791" i="16" s="1"/>
  <c r="N2791" i="16" s="1"/>
  <c r="P2791" i="16"/>
  <c r="P1644" i="16"/>
  <c r="Q1644" i="16"/>
  <c r="R1644" i="16" s="1"/>
  <c r="N1644" i="16" s="1"/>
  <c r="Q2582" i="16"/>
  <c r="R2582" i="16" s="1"/>
  <c r="N2582" i="16" s="1"/>
  <c r="P2582" i="16"/>
  <c r="P2247" i="16"/>
  <c r="Q2247" i="16"/>
  <c r="R2247" i="16" s="1"/>
  <c r="N2247" i="16" s="1"/>
  <c r="P1983" i="16"/>
  <c r="Q1983" i="16"/>
  <c r="R1983" i="16" s="1"/>
  <c r="N1983" i="16" s="1"/>
  <c r="Q1722" i="16"/>
  <c r="R1722" i="16" s="1"/>
  <c r="N1722" i="16" s="1"/>
  <c r="P1722" i="16"/>
  <c r="P798" i="16"/>
  <c r="Q798" i="16"/>
  <c r="R798" i="16" s="1"/>
  <c r="N798" i="16" s="1"/>
  <c r="Q2635" i="16"/>
  <c r="R2635" i="16" s="1"/>
  <c r="N2635" i="16" s="1"/>
  <c r="P2635" i="16"/>
  <c r="Q2987" i="16"/>
  <c r="R2987" i="16" s="1"/>
  <c r="N2987" i="16" s="1"/>
  <c r="P2987" i="16"/>
  <c r="P1682" i="16"/>
  <c r="Q1682" i="16"/>
  <c r="R1682" i="16" s="1"/>
  <c r="N1682" i="16" s="1"/>
  <c r="P1420" i="16"/>
  <c r="Q1420" i="16"/>
  <c r="R1420" i="16" s="1"/>
  <c r="N1420" i="16" s="1"/>
  <c r="Q1157" i="16"/>
  <c r="R1157" i="16" s="1"/>
  <c r="N1157" i="16" s="1"/>
  <c r="P1157" i="16"/>
  <c r="Q2885" i="16"/>
  <c r="R2885" i="16" s="1"/>
  <c r="N2885" i="16" s="1"/>
  <c r="P2885" i="16"/>
  <c r="P1975" i="16"/>
  <c r="Q1975" i="16"/>
  <c r="R1975" i="16" s="1"/>
  <c r="N1975" i="16" s="1"/>
  <c r="P1834" i="16"/>
  <c r="Q1834" i="16"/>
  <c r="R1834" i="16" s="1"/>
  <c r="N1834" i="16" s="1"/>
  <c r="P1577" i="16"/>
  <c r="Q1577" i="16"/>
  <c r="R1577" i="16" s="1"/>
  <c r="N1577" i="16" s="1"/>
  <c r="Q1552" i="16"/>
  <c r="R1552" i="16" s="1"/>
  <c r="N1552" i="16" s="1"/>
  <c r="P1552" i="16"/>
  <c r="Q1289" i="16"/>
  <c r="R1289" i="16" s="1"/>
  <c r="N1289" i="16" s="1"/>
  <c r="P1289" i="16"/>
  <c r="P3027" i="16"/>
  <c r="Q3027" i="16"/>
  <c r="R3027" i="16" s="1"/>
  <c r="N3027" i="16" s="1"/>
  <c r="P2753" i="16"/>
  <c r="Q2753" i="16"/>
  <c r="R2753" i="16" s="1"/>
  <c r="N2753" i="16" s="1"/>
  <c r="Q1831" i="16"/>
  <c r="R1831" i="16" s="1"/>
  <c r="N1831" i="16" s="1"/>
  <c r="P1831" i="16"/>
  <c r="P1282" i="16"/>
  <c r="Q1282" i="16"/>
  <c r="R1282" i="16" s="1"/>
  <c r="N1282" i="16" s="1"/>
  <c r="Q3641" i="16"/>
  <c r="R3641" i="16" s="1"/>
  <c r="N3641" i="16" s="1"/>
  <c r="P3641" i="16"/>
  <c r="Q2140" i="16"/>
  <c r="R2140" i="16" s="1"/>
  <c r="N2140" i="16" s="1"/>
  <c r="P2140" i="16"/>
  <c r="Q1875" i="16"/>
  <c r="R1875" i="16" s="1"/>
  <c r="N1875" i="16" s="1"/>
  <c r="P1875" i="16"/>
  <c r="Q1612" i="16"/>
  <c r="R1612" i="16" s="1"/>
  <c r="N1612" i="16" s="1"/>
  <c r="P1612" i="16"/>
  <c r="P690" i="16"/>
  <c r="Q690" i="16"/>
  <c r="R690" i="16" s="1"/>
  <c r="N690" i="16" s="1"/>
  <c r="P2503" i="16"/>
  <c r="Q2503" i="16"/>
  <c r="R2503" i="16" s="1"/>
  <c r="N2503" i="16" s="1"/>
  <c r="P2374" i="16"/>
  <c r="Q2374" i="16"/>
  <c r="R2374" i="16" s="1"/>
  <c r="N2374" i="16" s="1"/>
  <c r="P2186" i="16"/>
  <c r="Q2186" i="16"/>
  <c r="R2186" i="16" s="1"/>
  <c r="N2186" i="16" s="1"/>
  <c r="Q1863" i="16"/>
  <c r="R1863" i="16" s="1"/>
  <c r="N1863" i="16" s="1"/>
  <c r="P1863" i="16"/>
  <c r="Q1601" i="16"/>
  <c r="R1601" i="16" s="1"/>
  <c r="N1601" i="16" s="1"/>
  <c r="P1601" i="16"/>
  <c r="Q1337" i="16"/>
  <c r="R1337" i="16" s="1"/>
  <c r="N1337" i="16" s="1"/>
  <c r="P1337" i="16"/>
  <c r="Q3065" i="16"/>
  <c r="R3065" i="16" s="1"/>
  <c r="N3065" i="16" s="1"/>
  <c r="P3065" i="16"/>
  <c r="P2167" i="16"/>
  <c r="Q2167" i="16"/>
  <c r="R2167" i="16" s="1"/>
  <c r="N2167" i="16" s="1"/>
  <c r="P2733" i="16"/>
  <c r="Q2733" i="16"/>
  <c r="R2733" i="16" s="1"/>
  <c r="N2733" i="16" s="1"/>
  <c r="Q3212" i="16"/>
  <c r="R3212" i="16" s="1"/>
  <c r="N3212" i="16" s="1"/>
  <c r="P3212" i="16"/>
  <c r="P2179" i="16"/>
  <c r="Q2179" i="16"/>
  <c r="R2179" i="16" s="1"/>
  <c r="N2179" i="16" s="1"/>
  <c r="Q1881" i="16"/>
  <c r="R1881" i="16" s="1"/>
  <c r="N1881" i="16" s="1"/>
  <c r="P1881" i="16"/>
  <c r="Q1617" i="16"/>
  <c r="R1617" i="16" s="1"/>
  <c r="N1617" i="16" s="1"/>
  <c r="P1617" i="16"/>
  <c r="P1281" i="16"/>
  <c r="Q1281" i="16"/>
  <c r="R1281" i="16" s="1"/>
  <c r="N1281" i="16" s="1"/>
  <c r="Q3034" i="16"/>
  <c r="R3034" i="16" s="1"/>
  <c r="N3034" i="16" s="1"/>
  <c r="P3034" i="16"/>
  <c r="Q2580" i="16"/>
  <c r="R2580" i="16" s="1"/>
  <c r="N2580" i="16" s="1"/>
  <c r="P2580" i="16"/>
  <c r="P3302" i="16"/>
  <c r="Q3302" i="16"/>
  <c r="R3302" i="16" s="1"/>
  <c r="N3302" i="16" s="1"/>
  <c r="P1926" i="16"/>
  <c r="Q1926" i="16"/>
  <c r="R1926" i="16" s="1"/>
  <c r="N1926" i="16" s="1"/>
  <c r="Q1495" i="16"/>
  <c r="R1495" i="16" s="1"/>
  <c r="N1495" i="16" s="1"/>
  <c r="P1495" i="16"/>
  <c r="Q3704" i="16"/>
  <c r="R3704" i="16" s="1"/>
  <c r="N3704" i="16" s="1"/>
  <c r="P3704" i="16"/>
  <c r="Q3478" i="16"/>
  <c r="R3478" i="16" s="1"/>
  <c r="N3478" i="16" s="1"/>
  <c r="P3478" i="16"/>
  <c r="Q3228" i="16"/>
  <c r="R3228" i="16" s="1"/>
  <c r="N3228" i="16" s="1"/>
  <c r="P3228" i="16"/>
  <c r="Q2921" i="16"/>
  <c r="R2921" i="16" s="1"/>
  <c r="N2921" i="16" s="1"/>
  <c r="P2921" i="16"/>
  <c r="P2483" i="16"/>
  <c r="Q2483" i="16"/>
  <c r="R2483" i="16" s="1"/>
  <c r="N2483" i="16" s="1"/>
  <c r="P1293" i="16"/>
  <c r="Q1293" i="16"/>
  <c r="R1293" i="16" s="1"/>
  <c r="N1293" i="16" s="1"/>
  <c r="P46" i="16"/>
  <c r="Q46" i="16"/>
  <c r="R46" i="16" s="1"/>
  <c r="N46" i="16" s="1"/>
  <c r="Q2592" i="16"/>
  <c r="R2592" i="16" s="1"/>
  <c r="N2592" i="16" s="1"/>
  <c r="P2592" i="16"/>
  <c r="P3314" i="16"/>
  <c r="Q3314" i="16"/>
  <c r="R3314" i="16" s="1"/>
  <c r="N3314" i="16" s="1"/>
  <c r="Q1986" i="16"/>
  <c r="R1986" i="16" s="1"/>
  <c r="N1986" i="16" s="1"/>
  <c r="P1986" i="16"/>
  <c r="Q1506" i="16"/>
  <c r="R1506" i="16" s="1"/>
  <c r="N1506" i="16" s="1"/>
  <c r="P1506" i="16"/>
  <c r="Q3717" i="16"/>
  <c r="R3717" i="16" s="1"/>
  <c r="N3717" i="16" s="1"/>
  <c r="P3717" i="16"/>
  <c r="P3490" i="16"/>
  <c r="Q3490" i="16"/>
  <c r="R3490" i="16" s="1"/>
  <c r="N3490" i="16" s="1"/>
  <c r="Q3241" i="16"/>
  <c r="R3241" i="16" s="1"/>
  <c r="N3241" i="16" s="1"/>
  <c r="P3241" i="16"/>
  <c r="Q2982" i="16"/>
  <c r="R2982" i="16" s="1"/>
  <c r="N2982" i="16" s="1"/>
  <c r="P2982" i="16"/>
  <c r="P2543" i="16"/>
  <c r="Q2543" i="16"/>
  <c r="R2543" i="16" s="1"/>
  <c r="N2543" i="16" s="1"/>
  <c r="Q1208" i="16"/>
  <c r="R1208" i="16" s="1"/>
  <c r="N1208" i="16" s="1"/>
  <c r="P1208" i="16"/>
  <c r="Q2949" i="16"/>
  <c r="R2949" i="16" s="1"/>
  <c r="N2949" i="16" s="1"/>
  <c r="P2949" i="16"/>
  <c r="P2614" i="16"/>
  <c r="Q2614" i="16"/>
  <c r="R2614" i="16" s="1"/>
  <c r="N2614" i="16" s="1"/>
  <c r="P2171" i="16"/>
  <c r="Q2171" i="16"/>
  <c r="R2171" i="16" s="1"/>
  <c r="N2171" i="16" s="1"/>
  <c r="P3532" i="16"/>
  <c r="Q3532" i="16"/>
  <c r="R3532" i="16" s="1"/>
  <c r="N3532" i="16" s="1"/>
  <c r="Q3579" i="16"/>
  <c r="R3579" i="16" s="1"/>
  <c r="N3579" i="16" s="1"/>
  <c r="P3579" i="16"/>
  <c r="Q1842" i="16"/>
  <c r="R1842" i="16" s="1"/>
  <c r="N1842" i="16" s="1"/>
  <c r="P1842" i="16"/>
  <c r="Q3284" i="16"/>
  <c r="R3284" i="16" s="1"/>
  <c r="N3284" i="16" s="1"/>
  <c r="P3284" i="16"/>
  <c r="Q3070" i="16"/>
  <c r="R3070" i="16" s="1"/>
  <c r="N3070" i="16" s="1"/>
  <c r="P3070" i="16"/>
  <c r="P1019" i="16"/>
  <c r="Q1019" i="16"/>
  <c r="R1019" i="16" s="1"/>
  <c r="N1019" i="16" s="1"/>
  <c r="Q2646" i="16"/>
  <c r="R2646" i="16" s="1"/>
  <c r="N2646" i="16" s="1"/>
  <c r="P2646" i="16"/>
  <c r="Q3516" i="16"/>
  <c r="R3516" i="16" s="1"/>
  <c r="N3516" i="16" s="1"/>
  <c r="P3516" i="16"/>
  <c r="P2636" i="16"/>
  <c r="Q2636" i="16"/>
  <c r="R2636" i="16" s="1"/>
  <c r="N2636" i="16" s="1"/>
  <c r="Q2372" i="16"/>
  <c r="R2372" i="16" s="1"/>
  <c r="N2372" i="16" s="1"/>
  <c r="P2372" i="16"/>
  <c r="Q2050" i="16"/>
  <c r="R2050" i="16" s="1"/>
  <c r="N2050" i="16" s="1"/>
  <c r="P2050" i="16"/>
  <c r="P1608" i="16"/>
  <c r="Q1608" i="16"/>
  <c r="R1608" i="16" s="1"/>
  <c r="N1608" i="16" s="1"/>
  <c r="P3337" i="16"/>
  <c r="Q3337" i="16"/>
  <c r="R3337" i="16" s="1"/>
  <c r="N3337" i="16" s="1"/>
  <c r="Q2250" i="16"/>
  <c r="R2250" i="16" s="1"/>
  <c r="N2250" i="16" s="1"/>
  <c r="P2250" i="16"/>
  <c r="P3436" i="16"/>
  <c r="Q3436" i="16"/>
  <c r="R3436" i="16" s="1"/>
  <c r="N3436" i="16" s="1"/>
  <c r="Q3703" i="16"/>
  <c r="R3703" i="16" s="1"/>
  <c r="N3703" i="16" s="1"/>
  <c r="P3703" i="16"/>
  <c r="P3500" i="16"/>
  <c r="Q3500" i="16"/>
  <c r="R3500" i="16" s="1"/>
  <c r="N3500" i="16" s="1"/>
  <c r="Q443" i="16"/>
  <c r="R443" i="16" s="1"/>
  <c r="N443" i="16" s="1"/>
  <c r="P443" i="16"/>
  <c r="Q1890" i="16"/>
  <c r="R1890" i="16" s="1"/>
  <c r="N1890" i="16" s="1"/>
  <c r="P1890" i="16"/>
  <c r="P3563" i="16"/>
  <c r="Q3563" i="16"/>
  <c r="R3563" i="16" s="1"/>
  <c r="N3563" i="16" s="1"/>
  <c r="Q1209" i="16"/>
  <c r="R1209" i="16" s="1"/>
  <c r="N1209" i="16" s="1"/>
  <c r="P1209" i="16"/>
  <c r="P2936" i="16"/>
  <c r="Q2936" i="16"/>
  <c r="R2936" i="16" s="1"/>
  <c r="N2936" i="16" s="1"/>
  <c r="Q2685" i="16"/>
  <c r="R2685" i="16" s="1"/>
  <c r="N2685" i="16" s="1"/>
  <c r="P2685" i="16"/>
  <c r="Q2349" i="16"/>
  <c r="R2349" i="16" s="1"/>
  <c r="N2349" i="16" s="1"/>
  <c r="P2349" i="16"/>
  <c r="P1908" i="16"/>
  <c r="Q1908" i="16"/>
  <c r="R1908" i="16" s="1"/>
  <c r="N1908" i="16" s="1"/>
  <c r="Q3638" i="16"/>
  <c r="R3638" i="16" s="1"/>
  <c r="N3638" i="16" s="1"/>
  <c r="P3638" i="16"/>
  <c r="Q3316" i="16"/>
  <c r="R3316" i="16" s="1"/>
  <c r="N3316" i="16" s="1"/>
  <c r="P3316" i="16"/>
  <c r="Q3736" i="16"/>
  <c r="R3736" i="16" s="1"/>
  <c r="N3736" i="16" s="1"/>
  <c r="P3736" i="16"/>
  <c r="P1931" i="16"/>
  <c r="Q1931" i="16"/>
  <c r="R1931" i="16" s="1"/>
  <c r="N1931" i="16" s="1"/>
  <c r="P3800" i="16"/>
  <c r="Q3800" i="16"/>
  <c r="R3800" i="16" s="1"/>
  <c r="N3800" i="16" s="1"/>
  <c r="P756" i="16"/>
  <c r="Q756" i="16"/>
  <c r="R756" i="16" s="1"/>
  <c r="N756" i="16" s="1"/>
  <c r="P2742" i="16"/>
  <c r="Q2742" i="16"/>
  <c r="R2742" i="16" s="1"/>
  <c r="N2742" i="16" s="1"/>
  <c r="Q2099" i="16"/>
  <c r="R2099" i="16" s="1"/>
  <c r="N2099" i="16" s="1"/>
  <c r="P2099" i="16"/>
  <c r="Q2671" i="16"/>
  <c r="R2671" i="16" s="1"/>
  <c r="N2671" i="16" s="1"/>
  <c r="P2671" i="16"/>
  <c r="Q2373" i="16"/>
  <c r="R2373" i="16" s="1"/>
  <c r="N2373" i="16" s="1"/>
  <c r="P2373" i="16"/>
  <c r="Q2109" i="16"/>
  <c r="R2109" i="16" s="1"/>
  <c r="N2109" i="16" s="1"/>
  <c r="P2109" i="16"/>
  <c r="P1773" i="16"/>
  <c r="Q1773" i="16"/>
  <c r="R1773" i="16" s="1"/>
  <c r="N1773" i="16" s="1"/>
  <c r="P1344" i="16"/>
  <c r="Q1344" i="16"/>
  <c r="R1344" i="16" s="1"/>
  <c r="N1344" i="16" s="1"/>
  <c r="P3084" i="16"/>
  <c r="Q3084" i="16"/>
  <c r="R3084" i="16" s="1"/>
  <c r="N3084" i="16" s="1"/>
  <c r="P3794" i="16"/>
  <c r="Q3794" i="16"/>
  <c r="R3794" i="16" s="1"/>
  <c r="N3794" i="16" s="1"/>
  <c r="P3173" i="16"/>
  <c r="Q3173" i="16"/>
  <c r="R3173" i="16" s="1"/>
  <c r="N3173" i="16" s="1"/>
  <c r="Q3439" i="16"/>
  <c r="R3439" i="16" s="1"/>
  <c r="N3439" i="16" s="1"/>
  <c r="P3439" i="16"/>
  <c r="P3238" i="16"/>
  <c r="Q3238" i="16"/>
  <c r="R3238" i="16" s="1"/>
  <c r="N3238" i="16" s="1"/>
  <c r="P1666" i="16"/>
  <c r="Q1666" i="16"/>
  <c r="R1666" i="16" s="1"/>
  <c r="N1666" i="16" s="1"/>
  <c r="Q3721" i="16"/>
  <c r="R3721" i="16" s="1"/>
  <c r="N3721" i="16" s="1"/>
  <c r="P3721" i="16"/>
  <c r="Q2268" i="16"/>
  <c r="R2268" i="16" s="1"/>
  <c r="N2268" i="16" s="1"/>
  <c r="P2268" i="16"/>
  <c r="Q3679" i="16"/>
  <c r="R3679" i="16" s="1"/>
  <c r="N3679" i="16" s="1"/>
  <c r="P3679" i="16"/>
  <c r="Q3681" i="16"/>
  <c r="R3681" i="16" s="1"/>
  <c r="N3681" i="16" s="1"/>
  <c r="P3681" i="16"/>
  <c r="Q635" i="16"/>
  <c r="R635" i="16" s="1"/>
  <c r="N635" i="16" s="1"/>
  <c r="P635" i="16"/>
  <c r="Q3571" i="16"/>
  <c r="R3571" i="16" s="1"/>
  <c r="N3571" i="16" s="1"/>
  <c r="P3571" i="16"/>
  <c r="Q3012" i="16"/>
  <c r="R3012" i="16" s="1"/>
  <c r="N3012" i="16" s="1"/>
  <c r="P3012" i="16"/>
  <c r="Q1244" i="16"/>
  <c r="R1244" i="16" s="1"/>
  <c r="N1244" i="16" s="1"/>
  <c r="P1244" i="16"/>
  <c r="P2972" i="16"/>
  <c r="Q2972" i="16"/>
  <c r="R2972" i="16" s="1"/>
  <c r="N2972" i="16" s="1"/>
  <c r="P2721" i="16"/>
  <c r="Q2721" i="16"/>
  <c r="R2721" i="16" s="1"/>
  <c r="N2721" i="16" s="1"/>
  <c r="Q2385" i="16"/>
  <c r="R2385" i="16" s="1"/>
  <c r="N2385" i="16" s="1"/>
  <c r="P2385" i="16"/>
  <c r="Q1944" i="16"/>
  <c r="R1944" i="16" s="1"/>
  <c r="N1944" i="16" s="1"/>
  <c r="P1944" i="16"/>
  <c r="P3674" i="16"/>
  <c r="Q3674" i="16"/>
  <c r="R3674" i="16" s="1"/>
  <c r="N3674" i="16" s="1"/>
  <c r="Q3350" i="16"/>
  <c r="R3350" i="16" s="1"/>
  <c r="N3350" i="16" s="1"/>
  <c r="P3350" i="16"/>
  <c r="Q3773" i="16"/>
  <c r="R3773" i="16" s="1"/>
  <c r="N3773" i="16" s="1"/>
  <c r="P3773" i="16"/>
  <c r="Q3055" i="16"/>
  <c r="R3055" i="16" s="1"/>
  <c r="N3055" i="16" s="1"/>
  <c r="P3055" i="16"/>
  <c r="Q3838" i="16"/>
  <c r="R3838" i="16" s="1"/>
  <c r="N3838" i="16" s="1"/>
  <c r="P3838" i="16"/>
  <c r="Q790" i="16"/>
  <c r="R790" i="16" s="1"/>
  <c r="N790" i="16" s="1"/>
  <c r="P790" i="16"/>
  <c r="Q2886" i="16"/>
  <c r="R2886" i="16" s="1"/>
  <c r="N2886" i="16" s="1"/>
  <c r="P2886" i="16"/>
  <c r="Q2351" i="16"/>
  <c r="R2351" i="16" s="1"/>
  <c r="N2351" i="16" s="1"/>
  <c r="P2351" i="16"/>
  <c r="Q3574" i="16"/>
  <c r="R3574" i="16" s="1"/>
  <c r="N3574" i="16" s="1"/>
  <c r="P3574" i="16"/>
  <c r="Q3325" i="16"/>
  <c r="R3325" i="16" s="1"/>
  <c r="N3325" i="16" s="1"/>
  <c r="P3325" i="16"/>
  <c r="Q3522" i="16"/>
  <c r="R3522" i="16" s="1"/>
  <c r="N3522" i="16" s="1"/>
  <c r="P3522" i="16"/>
  <c r="P2976" i="16"/>
  <c r="Q2976" i="16"/>
  <c r="R2976" i="16" s="1"/>
  <c r="N2976" i="16" s="1"/>
  <c r="P2276" i="16"/>
  <c r="Q2276" i="16"/>
  <c r="R2276" i="16" s="1"/>
  <c r="N2276" i="16" s="1"/>
  <c r="Q2013" i="16"/>
  <c r="R2013" i="16" s="1"/>
  <c r="N2013" i="16" s="1"/>
  <c r="P2013" i="16"/>
  <c r="Q1677" i="16"/>
  <c r="R1677" i="16" s="1"/>
  <c r="N1677" i="16" s="1"/>
  <c r="P1677" i="16"/>
  <c r="Q1248" i="16"/>
  <c r="R1248" i="16" s="1"/>
  <c r="N1248" i="16" s="1"/>
  <c r="P1248" i="16"/>
  <c r="Q2989" i="16"/>
  <c r="R2989" i="16" s="1"/>
  <c r="N2989" i="16" s="1"/>
  <c r="P2989" i="16"/>
  <c r="Q3698" i="16"/>
  <c r="R3698" i="16" s="1"/>
  <c r="N3698" i="16" s="1"/>
  <c r="P3698" i="16"/>
  <c r="P2070" i="16"/>
  <c r="Q2070" i="16"/>
  <c r="R2070" i="16" s="1"/>
  <c r="N2070" i="16" s="1"/>
  <c r="Q3343" i="16"/>
  <c r="R3343" i="16" s="1"/>
  <c r="N3343" i="16" s="1"/>
  <c r="P3343" i="16"/>
  <c r="P3141" i="16"/>
  <c r="Q3141" i="16"/>
  <c r="R3141" i="16" s="1"/>
  <c r="N3141" i="16" s="1"/>
  <c r="Q1211" i="16"/>
  <c r="R1211" i="16" s="1"/>
  <c r="N1211" i="16" s="1"/>
  <c r="P1211" i="16"/>
  <c r="Q3623" i="16"/>
  <c r="R3623" i="16" s="1"/>
  <c r="N3623" i="16" s="1"/>
  <c r="P3623" i="16"/>
  <c r="Q3419" i="16"/>
  <c r="R3419" i="16" s="1"/>
  <c r="N3419" i="16" s="1"/>
  <c r="P3419" i="16"/>
  <c r="P3043" i="16"/>
  <c r="Q3043" i="16"/>
  <c r="R3043" i="16" s="1"/>
  <c r="N3043" i="16" s="1"/>
  <c r="Q2432" i="16"/>
  <c r="R2432" i="16" s="1"/>
  <c r="N2432" i="16" s="1"/>
  <c r="P2432" i="16"/>
  <c r="P2168" i="16"/>
  <c r="Q2168" i="16"/>
  <c r="R2168" i="16" s="1"/>
  <c r="N2168" i="16" s="1"/>
  <c r="Q1833" i="16"/>
  <c r="R1833" i="16" s="1"/>
  <c r="N1833" i="16" s="1"/>
  <c r="P1833" i="16"/>
  <c r="P1404" i="16"/>
  <c r="Q1404" i="16"/>
  <c r="R1404" i="16" s="1"/>
  <c r="N1404" i="16" s="1"/>
  <c r="P3133" i="16"/>
  <c r="Q3133" i="16"/>
  <c r="R3133" i="16" s="1"/>
  <c r="N3133" i="16" s="1"/>
  <c r="Q3339" i="16"/>
  <c r="R3339" i="16" s="1"/>
  <c r="N3339" i="16" s="1"/>
  <c r="P3339" i="16"/>
  <c r="Q3233" i="16"/>
  <c r="R3233" i="16" s="1"/>
  <c r="N3233" i="16" s="1"/>
  <c r="P3233" i="16"/>
  <c r="Q3498" i="16"/>
  <c r="R3498" i="16" s="1"/>
  <c r="N3498" i="16" s="1"/>
  <c r="P3498" i="16"/>
  <c r="P3297" i="16"/>
  <c r="Q3297" i="16"/>
  <c r="R3297" i="16" s="1"/>
  <c r="N3297" i="16" s="1"/>
  <c r="P2016" i="16"/>
  <c r="Q2016" i="16"/>
  <c r="R2016" i="16" s="1"/>
  <c r="N2016" i="16" s="1"/>
  <c r="P3780" i="16"/>
  <c r="Q3780" i="16"/>
  <c r="R3780" i="16" s="1"/>
  <c r="N3780" i="16" s="1"/>
  <c r="P2495" i="16"/>
  <c r="Q2495" i="16"/>
  <c r="R2495" i="16" s="1"/>
  <c r="N2495" i="16" s="1"/>
  <c r="Q3683" i="16"/>
  <c r="R3683" i="16" s="1"/>
  <c r="N3683" i="16" s="1"/>
  <c r="P3683" i="16"/>
  <c r="Q2588" i="16"/>
  <c r="R2588" i="16" s="1"/>
  <c r="N2588" i="16" s="1"/>
  <c r="P2588" i="16"/>
  <c r="Q2325" i="16"/>
  <c r="R2325" i="16" s="1"/>
  <c r="N2325" i="16" s="1"/>
  <c r="P2325" i="16"/>
  <c r="P2003" i="16"/>
  <c r="Q2003" i="16"/>
  <c r="R2003" i="16" s="1"/>
  <c r="N2003" i="16" s="1"/>
  <c r="P1561" i="16"/>
  <c r="Q1561" i="16"/>
  <c r="R1561" i="16" s="1"/>
  <c r="N1561" i="16" s="1"/>
  <c r="Q3289" i="16"/>
  <c r="R3289" i="16" s="1"/>
  <c r="N3289" i="16" s="1"/>
  <c r="P3289" i="16"/>
  <c r="Q1973" i="16"/>
  <c r="R1973" i="16" s="1"/>
  <c r="N1973" i="16" s="1"/>
  <c r="P1973" i="16"/>
  <c r="Q3388" i="16"/>
  <c r="R3388" i="16" s="1"/>
  <c r="N3388" i="16" s="1"/>
  <c r="P3388" i="16"/>
  <c r="Q3656" i="16"/>
  <c r="R3656" i="16" s="1"/>
  <c r="N3656" i="16" s="1"/>
  <c r="P3656" i="16"/>
  <c r="P3452" i="16"/>
  <c r="Q3452" i="16"/>
  <c r="R3452" i="16" s="1"/>
  <c r="N3452" i="16" s="1"/>
  <c r="P395" i="16"/>
  <c r="Q395" i="16"/>
  <c r="R395" i="16" s="1"/>
  <c r="N395" i="16" s="1"/>
  <c r="P3747" i="16"/>
  <c r="Q3747" i="16"/>
  <c r="R3747" i="16" s="1"/>
  <c r="N3747" i="16" s="1"/>
  <c r="P3263" i="16"/>
  <c r="Q3263" i="16"/>
  <c r="R3263" i="16" s="1"/>
  <c r="N3263" i="16" s="1"/>
  <c r="P475" i="16"/>
  <c r="Q475" i="16"/>
  <c r="R475" i="16" s="1"/>
  <c r="N475" i="16" s="1"/>
  <c r="P2368" i="16"/>
  <c r="Q2368" i="16"/>
  <c r="R2368" i="16" s="1"/>
  <c r="N2368" i="16" s="1"/>
  <c r="Q1802" i="16"/>
  <c r="R1802" i="16" s="1"/>
  <c r="N1802" i="16" s="1"/>
  <c r="P1802" i="16"/>
  <c r="Q674" i="16"/>
  <c r="R674" i="16" s="1"/>
  <c r="N674" i="16" s="1"/>
  <c r="P674" i="16"/>
  <c r="Q2293" i="16"/>
  <c r="R2293" i="16" s="1"/>
  <c r="N2293" i="16" s="1"/>
  <c r="P2293" i="16"/>
  <c r="Q788" i="16"/>
  <c r="R788" i="16" s="1"/>
  <c r="N788" i="16" s="1"/>
  <c r="P788" i="16"/>
  <c r="Q1958" i="16"/>
  <c r="R1958" i="16" s="1"/>
  <c r="N1958" i="16" s="1"/>
  <c r="P1958" i="16"/>
  <c r="Q3253" i="16"/>
  <c r="R3253" i="16" s="1"/>
  <c r="N3253" i="16" s="1"/>
  <c r="P3253" i="16"/>
  <c r="Q1857" i="16"/>
  <c r="R1857" i="16" s="1"/>
  <c r="N1857" i="16" s="1"/>
  <c r="P1857" i="16"/>
  <c r="Q1743" i="16"/>
  <c r="R1743" i="16" s="1"/>
  <c r="N1743" i="16" s="1"/>
  <c r="P1743" i="16"/>
  <c r="Q2736" i="16"/>
  <c r="R2736" i="16" s="1"/>
  <c r="N2736" i="16" s="1"/>
  <c r="P2736" i="16"/>
  <c r="Q3239" i="16"/>
  <c r="R3239" i="16" s="1"/>
  <c r="N3239" i="16" s="1"/>
  <c r="P3239" i="16"/>
  <c r="Q3323" i="16"/>
  <c r="R3323" i="16" s="1"/>
  <c r="N3323" i="16" s="1"/>
  <c r="P3323" i="16"/>
  <c r="P586" i="16"/>
  <c r="Q586" i="16"/>
  <c r="R586" i="16" s="1"/>
  <c r="N586" i="16" s="1"/>
  <c r="P2493" i="16"/>
  <c r="Q2493" i="16"/>
  <c r="R2493" i="16" s="1"/>
  <c r="N2493" i="16" s="1"/>
  <c r="P2867" i="16"/>
  <c r="Q2867" i="16"/>
  <c r="R2867" i="16" s="1"/>
  <c r="N2867" i="16" s="1"/>
  <c r="Q3318" i="16"/>
  <c r="R3318" i="16" s="1"/>
  <c r="N3318" i="16" s="1"/>
  <c r="P3318" i="16"/>
  <c r="Q1388" i="16"/>
  <c r="R1388" i="16" s="1"/>
  <c r="N1388" i="16" s="1"/>
  <c r="P1388" i="16"/>
  <c r="P1125" i="16"/>
  <c r="Q1125" i="16"/>
  <c r="R1125" i="16" s="1"/>
  <c r="N1125" i="16" s="1"/>
  <c r="Q2865" i="16"/>
  <c r="R2865" i="16" s="1"/>
  <c r="N2865" i="16" s="1"/>
  <c r="P2865" i="16"/>
  <c r="Q2530" i="16"/>
  <c r="R2530" i="16" s="1"/>
  <c r="N2530" i="16" s="1"/>
  <c r="P2530" i="16"/>
  <c r="P2087" i="16"/>
  <c r="Q2087" i="16"/>
  <c r="R2087" i="16" s="1"/>
  <c r="N2087" i="16" s="1"/>
  <c r="P3817" i="16"/>
  <c r="Q3817" i="16"/>
  <c r="R3817" i="16" s="1"/>
  <c r="N3817" i="16" s="1"/>
  <c r="P3494" i="16"/>
  <c r="Q3494" i="16"/>
  <c r="R3494" i="16" s="1"/>
  <c r="N3494" i="16" s="1"/>
  <c r="Q1686" i="16"/>
  <c r="R1686" i="16" s="1"/>
  <c r="N1686" i="16" s="1"/>
  <c r="P1686" i="16"/>
  <c r="P3200" i="16"/>
  <c r="Q3200" i="16"/>
  <c r="R3200" i="16" s="1"/>
  <c r="N3200" i="16" s="1"/>
  <c r="Q1823" i="16"/>
  <c r="R1823" i="16" s="1"/>
  <c r="N1823" i="16" s="1"/>
  <c r="P1823" i="16"/>
  <c r="P935" i="16"/>
  <c r="Q935" i="16"/>
  <c r="R935" i="16" s="1"/>
  <c r="N935" i="16" s="1"/>
  <c r="P3643" i="16"/>
  <c r="Q3643" i="16"/>
  <c r="R3643" i="16" s="1"/>
  <c r="N3643" i="16" s="1"/>
  <c r="P3035" i="16"/>
  <c r="Q3035" i="16"/>
  <c r="R3035" i="16" s="1"/>
  <c r="N3035" i="16" s="1"/>
  <c r="Q3718" i="16"/>
  <c r="R3718" i="16" s="1"/>
  <c r="N3718" i="16" s="1"/>
  <c r="P3718" i="16"/>
  <c r="Q3469" i="16"/>
  <c r="R3469" i="16" s="1"/>
  <c r="N3469" i="16" s="1"/>
  <c r="P3469" i="16"/>
  <c r="P3619" i="16"/>
  <c r="Q3619" i="16"/>
  <c r="R3619" i="16" s="1"/>
  <c r="N3619" i="16" s="1"/>
  <c r="P2538" i="16"/>
  <c r="Q2538" i="16"/>
  <c r="R2538" i="16" s="1"/>
  <c r="N2538" i="16" s="1"/>
  <c r="P2420" i="16"/>
  <c r="Q2420" i="16"/>
  <c r="R2420" i="16" s="1"/>
  <c r="N2420" i="16" s="1"/>
  <c r="Q2157" i="16"/>
  <c r="R2157" i="16" s="1"/>
  <c r="N2157" i="16" s="1"/>
  <c r="P2157" i="16"/>
  <c r="Q1822" i="16"/>
  <c r="R1822" i="16" s="1"/>
  <c r="N1822" i="16" s="1"/>
  <c r="P1822" i="16"/>
  <c r="Q1392" i="16"/>
  <c r="R1392" i="16" s="1"/>
  <c r="N1392" i="16" s="1"/>
  <c r="P1392" i="16"/>
  <c r="P3121" i="16"/>
  <c r="Q3121" i="16"/>
  <c r="R3121" i="16" s="1"/>
  <c r="N3121" i="16" s="1"/>
  <c r="Q3843" i="16"/>
  <c r="R3843" i="16" s="1"/>
  <c r="N3843" i="16" s="1"/>
  <c r="P3843" i="16"/>
  <c r="P3222" i="16"/>
  <c r="Q3222" i="16"/>
  <c r="R3222" i="16" s="1"/>
  <c r="N3222" i="16" s="1"/>
  <c r="P3487" i="16"/>
  <c r="Q3487" i="16"/>
  <c r="R3487" i="16" s="1"/>
  <c r="N3487" i="16" s="1"/>
  <c r="P3285" i="16"/>
  <c r="Q3285" i="16"/>
  <c r="R3285" i="16" s="1"/>
  <c r="N3285" i="16" s="1"/>
  <c r="Q1955" i="16"/>
  <c r="R1955" i="16" s="1"/>
  <c r="N1955" i="16" s="1"/>
  <c r="P1955" i="16"/>
  <c r="Q3768" i="16"/>
  <c r="R3768" i="16" s="1"/>
  <c r="N3768" i="16" s="1"/>
  <c r="P3768" i="16"/>
  <c r="Q2447" i="16"/>
  <c r="R2447" i="16" s="1"/>
  <c r="N2447" i="16" s="1"/>
  <c r="P2447" i="16"/>
  <c r="P3575" i="16"/>
  <c r="Q3575" i="16"/>
  <c r="R3575" i="16" s="1"/>
  <c r="N3575" i="16" s="1"/>
  <c r="Q2576" i="16"/>
  <c r="R2576" i="16" s="1"/>
  <c r="N2576" i="16" s="1"/>
  <c r="P2576" i="16"/>
  <c r="P2313" i="16"/>
  <c r="Q2313" i="16"/>
  <c r="R2313" i="16" s="1"/>
  <c r="N2313" i="16" s="1"/>
  <c r="Q1989" i="16"/>
  <c r="R1989" i="16" s="1"/>
  <c r="N1989" i="16" s="1"/>
  <c r="P1989" i="16"/>
  <c r="Q1548" i="16"/>
  <c r="R1548" i="16" s="1"/>
  <c r="N1548" i="16" s="1"/>
  <c r="P1548" i="16"/>
  <c r="P3277" i="16"/>
  <c r="Q3277" i="16"/>
  <c r="R3277" i="16" s="1"/>
  <c r="N3277" i="16" s="1"/>
  <c r="Q1914" i="16"/>
  <c r="R1914" i="16" s="1"/>
  <c r="N1914" i="16" s="1"/>
  <c r="P1914" i="16"/>
  <c r="Q3377" i="16"/>
  <c r="R3377" i="16" s="1"/>
  <c r="N3377" i="16" s="1"/>
  <c r="P3377" i="16"/>
  <c r="P3642" i="16"/>
  <c r="Q3642" i="16"/>
  <c r="R3642" i="16" s="1"/>
  <c r="N3642" i="16" s="1"/>
  <c r="P3441" i="16"/>
  <c r="Q3441" i="16"/>
  <c r="R3441" i="16" s="1"/>
  <c r="N3441" i="16" s="1"/>
  <c r="Q383" i="16"/>
  <c r="R383" i="16" s="1"/>
  <c r="N383" i="16" s="1"/>
  <c r="P383" i="16"/>
  <c r="Q3700" i="16"/>
  <c r="R3700" i="16" s="1"/>
  <c r="N3700" i="16" s="1"/>
  <c r="P3700" i="16"/>
  <c r="Q3204" i="16"/>
  <c r="R3204" i="16" s="1"/>
  <c r="N3204" i="16" s="1"/>
  <c r="P3204" i="16"/>
  <c r="P3031" i="16"/>
  <c r="Q3031" i="16"/>
  <c r="R3031" i="16" s="1"/>
  <c r="N3031" i="16" s="1"/>
  <c r="Q2732" i="16"/>
  <c r="R2732" i="16" s="1"/>
  <c r="N2732" i="16" s="1"/>
  <c r="P2732" i="16"/>
  <c r="P2481" i="16"/>
  <c r="Q2481" i="16"/>
  <c r="R2481" i="16" s="1"/>
  <c r="N2481" i="16" s="1"/>
  <c r="Q2146" i="16"/>
  <c r="R2146" i="16" s="1"/>
  <c r="N2146" i="16" s="1"/>
  <c r="P2146" i="16"/>
  <c r="Q1704" i="16"/>
  <c r="R1704" i="16" s="1"/>
  <c r="N1704" i="16" s="1"/>
  <c r="P1704" i="16"/>
  <c r="Q3433" i="16"/>
  <c r="R3433" i="16" s="1"/>
  <c r="N3433" i="16" s="1"/>
  <c r="P3433" i="16"/>
  <c r="Q3111" i="16"/>
  <c r="R3111" i="16" s="1"/>
  <c r="N3111" i="16" s="1"/>
  <c r="P3111" i="16"/>
  <c r="P3533" i="16"/>
  <c r="Q3533" i="16"/>
  <c r="R3533" i="16" s="1"/>
  <c r="N3533" i="16" s="1"/>
  <c r="P3799" i="16"/>
  <c r="Q3799" i="16"/>
  <c r="R3799" i="16" s="1"/>
  <c r="N3799" i="16" s="1"/>
  <c r="Q3597" i="16"/>
  <c r="R3597" i="16" s="1"/>
  <c r="N3597" i="16" s="1"/>
  <c r="P3597" i="16"/>
  <c r="P540" i="16"/>
  <c r="Q540" i="16"/>
  <c r="R540" i="16" s="1"/>
  <c r="N540" i="16" s="1"/>
  <c r="P2430" i="16"/>
  <c r="Q2430" i="16"/>
  <c r="R2430" i="16" s="1"/>
  <c r="N2430" i="16" s="1"/>
  <c r="P2591" i="16"/>
  <c r="Q2591" i="16"/>
  <c r="R2591" i="16" s="1"/>
  <c r="N2591" i="16" s="1"/>
  <c r="Q505" i="16"/>
  <c r="R505" i="16" s="1"/>
  <c r="N505" i="16" s="1"/>
  <c r="P505" i="16"/>
  <c r="P891" i="16"/>
  <c r="Q891" i="16"/>
  <c r="R891" i="16" s="1"/>
  <c r="N891" i="16" s="1"/>
  <c r="Q435" i="16"/>
  <c r="R435" i="16" s="1"/>
  <c r="N435" i="16" s="1"/>
  <c r="P435" i="16"/>
  <c r="P63" i="16"/>
  <c r="Q63" i="16"/>
  <c r="R63" i="16" s="1"/>
  <c r="N63" i="16" s="1"/>
  <c r="Q2941" i="16"/>
  <c r="R2941" i="16" s="1"/>
  <c r="N2941" i="16" s="1"/>
  <c r="P2941" i="16"/>
  <c r="Q1227" i="16"/>
  <c r="R1227" i="16" s="1"/>
  <c r="N1227" i="16" s="1"/>
  <c r="P1227" i="16"/>
  <c r="Q245" i="16"/>
  <c r="R245" i="16" s="1"/>
  <c r="N245" i="16" s="1"/>
  <c r="P245" i="16"/>
  <c r="P450" i="16"/>
  <c r="Q450" i="16"/>
  <c r="R450" i="16" s="1"/>
  <c r="N450" i="16" s="1"/>
  <c r="Q2450" i="16"/>
  <c r="R2450" i="16" s="1"/>
  <c r="N2450" i="16" s="1"/>
  <c r="P2450" i="16"/>
  <c r="P2188" i="16"/>
  <c r="Q2188" i="16"/>
  <c r="R2188" i="16" s="1"/>
  <c r="N2188" i="16" s="1"/>
  <c r="Q1181" i="16"/>
  <c r="R1181" i="16" s="1"/>
  <c r="N1181" i="16" s="1"/>
  <c r="P1181" i="16"/>
  <c r="P2079" i="16"/>
  <c r="Q2079" i="16"/>
  <c r="R2079" i="16" s="1"/>
  <c r="N2079" i="16" s="1"/>
  <c r="Q1927" i="16"/>
  <c r="R1927" i="16" s="1"/>
  <c r="N1927" i="16" s="1"/>
  <c r="P1927" i="16"/>
  <c r="Q1232" i="16"/>
  <c r="R1232" i="16" s="1"/>
  <c r="N1232" i="16" s="1"/>
  <c r="P1232" i="16"/>
  <c r="P2507" i="16"/>
  <c r="Q2507" i="16"/>
  <c r="R2507" i="16" s="1"/>
  <c r="N2507" i="16" s="1"/>
  <c r="Q1866" i="16"/>
  <c r="R1866" i="16" s="1"/>
  <c r="N1866" i="16" s="1"/>
  <c r="P1866" i="16"/>
  <c r="P1668" i="16"/>
  <c r="Q1668" i="16"/>
  <c r="R1668" i="16" s="1"/>
  <c r="N1668" i="16" s="1"/>
  <c r="Q1301" i="16"/>
  <c r="R1301" i="16" s="1"/>
  <c r="N1301" i="16" s="1"/>
  <c r="P1301" i="16"/>
  <c r="P2565" i="16"/>
  <c r="Q2565" i="16"/>
  <c r="R2565" i="16" s="1"/>
  <c r="N2565" i="16" s="1"/>
  <c r="Q1432" i="16"/>
  <c r="R1432" i="16" s="1"/>
  <c r="N1432" i="16" s="1"/>
  <c r="P1432" i="16"/>
  <c r="Q1987" i="16"/>
  <c r="R1987" i="16" s="1"/>
  <c r="N1987" i="16" s="1"/>
  <c r="P1987" i="16"/>
  <c r="Q2021" i="16"/>
  <c r="R2021" i="16" s="1"/>
  <c r="N2021" i="16" s="1"/>
  <c r="P2021" i="16"/>
  <c r="Q2682" i="16"/>
  <c r="R2682" i="16" s="1"/>
  <c r="N2682" i="16" s="1"/>
  <c r="P2682" i="16"/>
  <c r="Q2008" i="16"/>
  <c r="R2008" i="16" s="1"/>
  <c r="N2008" i="16" s="1"/>
  <c r="P2008" i="16"/>
  <c r="Q2347" i="16"/>
  <c r="R2347" i="16" s="1"/>
  <c r="N2347" i="16" s="1"/>
  <c r="P2347" i="16"/>
  <c r="Q2323" i="16"/>
  <c r="R2323" i="16" s="1"/>
  <c r="N2323" i="16" s="1"/>
  <c r="P2323" i="16"/>
  <c r="Q1426" i="16"/>
  <c r="R1426" i="16" s="1"/>
  <c r="N1426" i="16" s="1"/>
  <c r="P1426" i="16"/>
  <c r="P3091" i="16"/>
  <c r="Q3091" i="16"/>
  <c r="R3091" i="16" s="1"/>
  <c r="N3091" i="16" s="1"/>
  <c r="Q3373" i="16"/>
  <c r="R3373" i="16" s="1"/>
  <c r="N3373" i="16" s="1"/>
  <c r="P3373" i="16"/>
  <c r="P190" i="16"/>
  <c r="Q190" i="16"/>
  <c r="R190" i="16" s="1"/>
  <c r="N190" i="16" s="1"/>
  <c r="P3136" i="16"/>
  <c r="Q3136" i="16"/>
  <c r="R3136" i="16" s="1"/>
  <c r="N3136" i="16" s="1"/>
  <c r="Q3635" i="16"/>
  <c r="R3635" i="16" s="1"/>
  <c r="N3635" i="16" s="1"/>
  <c r="P3635" i="16"/>
  <c r="Q1353" i="16"/>
  <c r="R1353" i="16" s="1"/>
  <c r="N1353" i="16" s="1"/>
  <c r="P1353" i="16"/>
  <c r="Q2316" i="16"/>
  <c r="R2316" i="16" s="1"/>
  <c r="N2316" i="16" s="1"/>
  <c r="P2316" i="16"/>
  <c r="Q1229" i="16"/>
  <c r="R1229" i="16" s="1"/>
  <c r="N1229" i="16" s="1"/>
  <c r="P1229" i="16"/>
  <c r="P1475" i="16"/>
  <c r="Q1475" i="16"/>
  <c r="R1475" i="16" s="1"/>
  <c r="N1475" i="16" s="1"/>
  <c r="P2780" i="16"/>
  <c r="Q2780" i="16"/>
  <c r="R2780" i="16" s="1"/>
  <c r="N2780" i="16" s="1"/>
  <c r="Q1752" i="16"/>
  <c r="R1752" i="16" s="1"/>
  <c r="N1752" i="16" s="1"/>
  <c r="P1752" i="16"/>
  <c r="Q3581" i="16"/>
  <c r="R3581" i="16" s="1"/>
  <c r="N3581" i="16" s="1"/>
  <c r="P3581" i="16"/>
  <c r="Q2831" i="16"/>
  <c r="R2831" i="16" s="1"/>
  <c r="N2831" i="16" s="1"/>
  <c r="P2831" i="16"/>
  <c r="Q2052" i="16"/>
  <c r="R2052" i="16" s="1"/>
  <c r="N2052" i="16" s="1"/>
  <c r="P2052" i="16"/>
  <c r="P3164" i="16"/>
  <c r="Q3164" i="16"/>
  <c r="R3164" i="16" s="1"/>
  <c r="N3164" i="16" s="1"/>
  <c r="Q2815" i="16"/>
  <c r="R2815" i="16" s="1"/>
  <c r="N2815" i="16" s="1"/>
  <c r="P2815" i="16"/>
  <c r="P1488" i="16"/>
  <c r="Q1488" i="16"/>
  <c r="R1488" i="16" s="1"/>
  <c r="N1488" i="16" s="1"/>
  <c r="Q3381" i="16"/>
  <c r="R3381" i="16" s="1"/>
  <c r="N3381" i="16" s="1"/>
  <c r="P3381" i="16"/>
  <c r="P3424" i="16"/>
  <c r="Q3424" i="16"/>
  <c r="R3424" i="16" s="1"/>
  <c r="N3424" i="16" s="1"/>
  <c r="Q3825" i="16"/>
  <c r="R3825" i="16" s="1"/>
  <c r="N3825" i="16" s="1"/>
  <c r="P3825" i="16"/>
  <c r="P2291" i="16"/>
  <c r="Q2291" i="16"/>
  <c r="R2291" i="16" s="1"/>
  <c r="N2291" i="16" s="1"/>
  <c r="Q275" i="16"/>
  <c r="R275" i="16" s="1"/>
  <c r="N275" i="16" s="1"/>
  <c r="P275" i="16"/>
  <c r="Q188" i="16"/>
  <c r="R188" i="16" s="1"/>
  <c r="N188" i="16" s="1"/>
  <c r="P188" i="16"/>
  <c r="Q793" i="16"/>
  <c r="R793" i="16" s="1"/>
  <c r="N793" i="16" s="1"/>
  <c r="P793" i="16"/>
  <c r="Q344" i="16"/>
  <c r="R344" i="16" s="1"/>
  <c r="N344" i="16" s="1"/>
  <c r="P344" i="16"/>
  <c r="Q159" i="16"/>
  <c r="R159" i="16" s="1"/>
  <c r="N159" i="16" s="1"/>
  <c r="P159" i="16"/>
  <c r="P842" i="16"/>
  <c r="Q842" i="16"/>
  <c r="R842" i="16" s="1"/>
  <c r="N842" i="16" s="1"/>
  <c r="Q488" i="16"/>
  <c r="R488" i="16" s="1"/>
  <c r="N488" i="16" s="1"/>
  <c r="P488" i="16"/>
  <c r="P639" i="16"/>
  <c r="Q639" i="16"/>
  <c r="R639" i="16" s="1"/>
  <c r="N639" i="16" s="1"/>
  <c r="Q613" i="16"/>
  <c r="R613" i="16" s="1"/>
  <c r="N613" i="16" s="1"/>
  <c r="P613" i="16"/>
  <c r="P763" i="16"/>
  <c r="Q763" i="16"/>
  <c r="R763" i="16" s="1"/>
  <c r="N763" i="16" s="1"/>
  <c r="Q267" i="16"/>
  <c r="R267" i="16" s="1"/>
  <c r="N267" i="16" s="1"/>
  <c r="P267" i="16"/>
  <c r="P3524" i="16"/>
  <c r="Q3524" i="16"/>
  <c r="R3524" i="16" s="1"/>
  <c r="N3524" i="16" s="1"/>
  <c r="P510" i="16"/>
  <c r="Q510" i="16"/>
  <c r="R510" i="16" s="1"/>
  <c r="N510" i="16" s="1"/>
  <c r="P254" i="16"/>
  <c r="Q254" i="16"/>
  <c r="R254" i="16" s="1"/>
  <c r="N254" i="16" s="1"/>
  <c r="Q681" i="16"/>
  <c r="R681" i="16" s="1"/>
  <c r="N681" i="16" s="1"/>
  <c r="P681" i="16"/>
  <c r="Q472" i="16"/>
  <c r="R472" i="16" s="1"/>
  <c r="N472" i="16" s="1"/>
  <c r="P472" i="16"/>
  <c r="Q433" i="16"/>
  <c r="R433" i="16" s="1"/>
  <c r="N433" i="16" s="1"/>
  <c r="P433" i="16"/>
  <c r="Q391" i="16"/>
  <c r="R391" i="16" s="1"/>
  <c r="N391" i="16" s="1"/>
  <c r="P391" i="16"/>
  <c r="Q877" i="16"/>
  <c r="R877" i="16" s="1"/>
  <c r="N877" i="16" s="1"/>
  <c r="P877" i="16"/>
  <c r="P578" i="16"/>
  <c r="Q578" i="16"/>
  <c r="R578" i="16" s="1"/>
  <c r="N578" i="16" s="1"/>
  <c r="Q341" i="16"/>
  <c r="R341" i="16" s="1"/>
  <c r="N341" i="16" s="1"/>
  <c r="P341" i="16"/>
  <c r="Q655" i="16"/>
  <c r="R655" i="16" s="1"/>
  <c r="N655" i="16" s="1"/>
  <c r="P655" i="16"/>
  <c r="P369" i="16"/>
  <c r="Q369" i="16"/>
  <c r="R369" i="16" s="1"/>
  <c r="N369" i="16" s="1"/>
  <c r="Q131" i="16"/>
  <c r="R131" i="16" s="1"/>
  <c r="N131" i="16" s="1"/>
  <c r="P131" i="16"/>
  <c r="Q1886" i="16"/>
  <c r="R1886" i="16" s="1"/>
  <c r="N1886" i="16" s="1"/>
  <c r="P1886" i="16"/>
  <c r="Q1718" i="16"/>
  <c r="R1718" i="16" s="1"/>
  <c r="N1718" i="16" s="1"/>
  <c r="P1718" i="16"/>
  <c r="P894" i="16"/>
  <c r="Q894" i="16"/>
  <c r="R894" i="16" s="1"/>
  <c r="N894" i="16" s="1"/>
  <c r="P446" i="16"/>
  <c r="Q446" i="16"/>
  <c r="R446" i="16" s="1"/>
  <c r="N446" i="16" s="1"/>
  <c r="Q208" i="16"/>
  <c r="R208" i="16" s="1"/>
  <c r="N208" i="16" s="1"/>
  <c r="P208" i="16"/>
  <c r="Q929" i="16"/>
  <c r="R929" i="16" s="1"/>
  <c r="N929" i="16" s="1"/>
  <c r="P929" i="16"/>
  <c r="P236" i="16"/>
  <c r="Q236" i="16"/>
  <c r="R236" i="16" s="1"/>
  <c r="N236" i="16" s="1"/>
  <c r="Q956" i="16"/>
  <c r="R956" i="16" s="1"/>
  <c r="N956" i="16" s="1"/>
  <c r="P956" i="16"/>
  <c r="Q733" i="16"/>
  <c r="R733" i="16" s="1"/>
  <c r="N733" i="16" s="1"/>
  <c r="P733" i="16"/>
  <c r="Q2496" i="16"/>
  <c r="R2496" i="16" s="1"/>
  <c r="N2496" i="16" s="1"/>
  <c r="P2496" i="16"/>
  <c r="Q3049" i="16"/>
  <c r="R3049" i="16" s="1"/>
  <c r="N3049" i="16" s="1"/>
  <c r="P3049" i="16"/>
  <c r="Q525" i="16"/>
  <c r="R525" i="16" s="1"/>
  <c r="N525" i="16" s="1"/>
  <c r="P525" i="16"/>
  <c r="Q1320" i="16"/>
  <c r="R1320" i="16" s="1"/>
  <c r="N1320" i="16" s="1"/>
  <c r="P1320" i="16"/>
  <c r="P1070" i="16"/>
  <c r="Q1070" i="16"/>
  <c r="R1070" i="16" s="1"/>
  <c r="N1070" i="16" s="1"/>
  <c r="P2213" i="16"/>
  <c r="Q2213" i="16"/>
  <c r="R2213" i="16" s="1"/>
  <c r="N2213" i="16" s="1"/>
  <c r="Q625" i="16"/>
  <c r="R625" i="16" s="1"/>
  <c r="N625" i="16" s="1"/>
  <c r="P625" i="16"/>
  <c r="P327" i="16"/>
  <c r="Q327" i="16"/>
  <c r="R327" i="16" s="1"/>
  <c r="N327" i="16" s="1"/>
  <c r="Q88" i="16"/>
  <c r="R88" i="16" s="1"/>
  <c r="N88" i="16" s="1"/>
  <c r="P88" i="16"/>
  <c r="P403" i="16"/>
  <c r="Q403" i="16"/>
  <c r="R403" i="16" s="1"/>
  <c r="N403" i="16" s="1"/>
  <c r="Q117" i="16"/>
  <c r="R117" i="16" s="1"/>
  <c r="N117" i="16" s="1"/>
  <c r="P117" i="16"/>
  <c r="P837" i="16"/>
  <c r="Q837" i="16"/>
  <c r="R837" i="16" s="1"/>
  <c r="N837" i="16" s="1"/>
  <c r="Q1621" i="16"/>
  <c r="R1621" i="16" s="1"/>
  <c r="N1621" i="16" s="1"/>
  <c r="P1621" i="16"/>
  <c r="P1393" i="16"/>
  <c r="Q1393" i="16"/>
  <c r="R1393" i="16" s="1"/>
  <c r="N1393" i="16" s="1"/>
  <c r="Q2082" i="16"/>
  <c r="R2082" i="16" s="1"/>
  <c r="N2082" i="16" s="1"/>
  <c r="P2082" i="16"/>
  <c r="Q183" i="16"/>
  <c r="R183" i="16" s="1"/>
  <c r="N183" i="16" s="1"/>
  <c r="P183" i="16"/>
  <c r="Q964" i="16"/>
  <c r="R964" i="16" s="1"/>
  <c r="N964" i="16" s="1"/>
  <c r="P964" i="16"/>
  <c r="Q271" i="16"/>
  <c r="R271" i="16" s="1"/>
  <c r="N271" i="16" s="1"/>
  <c r="P271" i="16"/>
  <c r="P1004" i="16"/>
  <c r="Q1004" i="16"/>
  <c r="R1004" i="16" s="1"/>
  <c r="N1004" i="16" s="1"/>
  <c r="P694" i="16"/>
  <c r="Q694" i="16"/>
  <c r="R694" i="16" s="1"/>
  <c r="N694" i="16" s="1"/>
  <c r="Q1489" i="16"/>
  <c r="R1489" i="16" s="1"/>
  <c r="N1489" i="16" s="1"/>
  <c r="P1489" i="16"/>
  <c r="Q1239" i="16"/>
  <c r="R1239" i="16" s="1"/>
  <c r="N1239" i="16" s="1"/>
  <c r="P1239" i="16"/>
  <c r="P1230" i="16"/>
  <c r="Q1230" i="16"/>
  <c r="R1230" i="16" s="1"/>
  <c r="N1230" i="16" s="1"/>
  <c r="Q688" i="16"/>
  <c r="R688" i="16" s="1"/>
  <c r="N688" i="16" s="1"/>
  <c r="P688" i="16"/>
  <c r="P390" i="16"/>
  <c r="Q390" i="16"/>
  <c r="R390" i="16" s="1"/>
  <c r="N390" i="16" s="1"/>
  <c r="Q728" i="16"/>
  <c r="R728" i="16" s="1"/>
  <c r="N728" i="16" s="1"/>
  <c r="P728" i="16"/>
  <c r="P418" i="16"/>
  <c r="Q418" i="16"/>
  <c r="R418" i="16" s="1"/>
  <c r="N418" i="16" s="1"/>
  <c r="P1214" i="16"/>
  <c r="Q1214" i="16"/>
  <c r="R1214" i="16" s="1"/>
  <c r="N1214" i="16" s="1"/>
  <c r="Q2977" i="16"/>
  <c r="R2977" i="16" s="1"/>
  <c r="N2977" i="16" s="1"/>
  <c r="P2977" i="16"/>
  <c r="P1624" i="16"/>
  <c r="Q1624" i="16"/>
  <c r="R1624" i="16" s="1"/>
  <c r="N1624" i="16" s="1"/>
  <c r="Q652" i="16"/>
  <c r="R652" i="16" s="1"/>
  <c r="N652" i="16" s="1"/>
  <c r="P652" i="16"/>
  <c r="Q413" i="16"/>
  <c r="R413" i="16" s="1"/>
  <c r="N413" i="16" s="1"/>
  <c r="P413" i="16"/>
  <c r="Q727" i="16"/>
  <c r="R727" i="16" s="1"/>
  <c r="N727" i="16" s="1"/>
  <c r="P727" i="16"/>
  <c r="P441" i="16"/>
  <c r="Q441" i="16"/>
  <c r="R441" i="16" s="1"/>
  <c r="N441" i="16" s="1"/>
  <c r="Q204" i="16"/>
  <c r="R204" i="16" s="1"/>
  <c r="N204" i="16" s="1"/>
  <c r="P204" i="16"/>
  <c r="Q1970" i="16"/>
  <c r="R1970" i="16" s="1"/>
  <c r="N1970" i="16" s="1"/>
  <c r="P1970" i="16"/>
  <c r="Q1837" i="16"/>
  <c r="R1837" i="16" s="1"/>
  <c r="N1837" i="16" s="1"/>
  <c r="P1837" i="16"/>
  <c r="P1399" i="16"/>
  <c r="Q1399" i="16"/>
  <c r="R1399" i="16" s="1"/>
  <c r="N1399" i="16" s="1"/>
  <c r="P374" i="16"/>
  <c r="Q374" i="16"/>
  <c r="R374" i="16" s="1"/>
  <c r="N374" i="16" s="1"/>
  <c r="P137" i="16"/>
  <c r="Q137" i="16"/>
  <c r="R137" i="16" s="1"/>
  <c r="N137" i="16" s="1"/>
  <c r="Q856" i="16"/>
  <c r="R856" i="16" s="1"/>
  <c r="N856" i="16" s="1"/>
  <c r="P856" i="16"/>
  <c r="Q164" i="16"/>
  <c r="R164" i="16" s="1"/>
  <c r="N164" i="16" s="1"/>
  <c r="P164" i="16"/>
  <c r="Q885" i="16"/>
  <c r="R885" i="16" s="1"/>
  <c r="N885" i="16" s="1"/>
  <c r="P885" i="16"/>
  <c r="Q660" i="16"/>
  <c r="R660" i="16" s="1"/>
  <c r="N660" i="16" s="1"/>
  <c r="P660" i="16"/>
  <c r="P2425" i="16"/>
  <c r="Q2425" i="16"/>
  <c r="R2425" i="16" s="1"/>
  <c r="N2425" i="16" s="1"/>
  <c r="Q2811" i="16"/>
  <c r="R2811" i="16" s="1"/>
  <c r="N2811" i="16" s="1"/>
  <c r="P2811" i="16"/>
  <c r="Q109" i="16"/>
  <c r="R109" i="16" s="1"/>
  <c r="N109" i="16" s="1"/>
  <c r="P109" i="16"/>
  <c r="Q818" i="16"/>
  <c r="R818" i="16" s="1"/>
  <c r="N818" i="16" s="1"/>
  <c r="P818" i="16"/>
  <c r="Q581" i="16"/>
  <c r="R581" i="16" s="1"/>
  <c r="N581" i="16" s="1"/>
  <c r="P581" i="16"/>
  <c r="P281" i="16"/>
  <c r="Q281" i="16"/>
  <c r="R281" i="16" s="1"/>
  <c r="N281" i="16" s="1"/>
  <c r="Q620" i="16"/>
  <c r="R620" i="16" s="1"/>
  <c r="N620" i="16" s="1"/>
  <c r="P620" i="16"/>
  <c r="P310" i="16"/>
  <c r="Q310" i="16"/>
  <c r="R310" i="16" s="1"/>
  <c r="N310" i="16" s="1"/>
  <c r="P1105" i="16"/>
  <c r="Q1105" i="16"/>
  <c r="R1105" i="16" s="1"/>
  <c r="N1105" i="16" s="1"/>
  <c r="Q2869" i="16"/>
  <c r="R2869" i="16" s="1"/>
  <c r="N2869" i="16" s="1"/>
  <c r="P2869" i="16"/>
  <c r="P2907" i="16"/>
  <c r="Q2907" i="16"/>
  <c r="R2907" i="16" s="1"/>
  <c r="N2907" i="16" s="1"/>
  <c r="Q2449" i="16"/>
  <c r="R2449" i="16" s="1"/>
  <c r="N2449" i="16" s="1"/>
  <c r="P2449" i="16"/>
  <c r="Q2906" i="16"/>
  <c r="R2906" i="16" s="1"/>
  <c r="N2906" i="16" s="1"/>
  <c r="P2906" i="16"/>
  <c r="P133" i="16"/>
  <c r="Q133" i="16"/>
  <c r="R133" i="16" s="1"/>
  <c r="N133" i="16" s="1"/>
  <c r="Q841" i="16"/>
  <c r="R841" i="16" s="1"/>
  <c r="N841" i="16" s="1"/>
  <c r="P841" i="16"/>
  <c r="Q604" i="16"/>
  <c r="R604" i="16" s="1"/>
  <c r="N604" i="16" s="1"/>
  <c r="P604" i="16"/>
  <c r="Q305" i="16"/>
  <c r="R305" i="16" s="1"/>
  <c r="N305" i="16" s="1"/>
  <c r="P305" i="16"/>
  <c r="P644" i="16"/>
  <c r="Q644" i="16"/>
  <c r="R644" i="16" s="1"/>
  <c r="N644" i="16" s="1"/>
  <c r="Q335" i="16"/>
  <c r="R335" i="16" s="1"/>
  <c r="N335" i="16" s="1"/>
  <c r="P335" i="16"/>
  <c r="Q1129" i="16"/>
  <c r="R1129" i="16" s="1"/>
  <c r="N1129" i="16" s="1"/>
  <c r="P1129" i="16"/>
  <c r="Q2893" i="16"/>
  <c r="R2893" i="16" s="1"/>
  <c r="N2893" i="16" s="1"/>
  <c r="P2893" i="16"/>
  <c r="P1060" i="16"/>
  <c r="Q1060" i="16"/>
  <c r="R1060" i="16" s="1"/>
  <c r="N1060" i="16" s="1"/>
  <c r="Q212" i="16"/>
  <c r="R212" i="16" s="1"/>
  <c r="N212" i="16" s="1"/>
  <c r="P212" i="16"/>
  <c r="Q932" i="16"/>
  <c r="R932" i="16" s="1"/>
  <c r="N932" i="16" s="1"/>
  <c r="P932" i="16"/>
  <c r="Q708" i="16"/>
  <c r="R708" i="16" s="1"/>
  <c r="N708" i="16" s="1"/>
  <c r="P708" i="16"/>
  <c r="P2473" i="16"/>
  <c r="Q2473" i="16"/>
  <c r="R2473" i="16" s="1"/>
  <c r="N2473" i="16" s="1"/>
  <c r="Q2966" i="16"/>
  <c r="R2966" i="16" s="1"/>
  <c r="N2966" i="16" s="1"/>
  <c r="P2966" i="16"/>
  <c r="P1334" i="16"/>
  <c r="Q1334" i="16"/>
  <c r="R1334" i="16" s="1"/>
  <c r="N1334" i="16" s="1"/>
  <c r="Q1011" i="16"/>
  <c r="R1011" i="16" s="1"/>
  <c r="N1011" i="16" s="1"/>
  <c r="P1011" i="16"/>
  <c r="Q2739" i="16"/>
  <c r="R2739" i="16" s="1"/>
  <c r="N2739" i="16" s="1"/>
  <c r="P2739" i="16"/>
  <c r="Q2488" i="16"/>
  <c r="R2488" i="16" s="1"/>
  <c r="N2488" i="16" s="1"/>
  <c r="P2488" i="16"/>
  <c r="Q2212" i="16"/>
  <c r="R2212" i="16" s="1"/>
  <c r="N2212" i="16" s="1"/>
  <c r="P2212" i="16"/>
  <c r="Q1219" i="16"/>
  <c r="R1219" i="16" s="1"/>
  <c r="N1219" i="16" s="1"/>
  <c r="P1219" i="16"/>
  <c r="Q1460" i="16"/>
  <c r="R1460" i="16" s="1"/>
  <c r="N1460" i="16" s="1"/>
  <c r="P1460" i="16"/>
  <c r="Q3805" i="16"/>
  <c r="R3805" i="16" s="1"/>
  <c r="N3805" i="16" s="1"/>
  <c r="P3805" i="16"/>
  <c r="P2059" i="16"/>
  <c r="Q2059" i="16"/>
  <c r="R2059" i="16" s="1"/>
  <c r="N2059" i="16" s="1"/>
  <c r="Q2121" i="16"/>
  <c r="R2121" i="16" s="1"/>
  <c r="N2121" i="16" s="1"/>
  <c r="P2121" i="16"/>
  <c r="P3451" i="16"/>
  <c r="Q3451" i="16"/>
  <c r="R3451" i="16" s="1"/>
  <c r="N3451" i="16" s="1"/>
  <c r="P2846" i="16"/>
  <c r="Q2846" i="16"/>
  <c r="R2846" i="16" s="1"/>
  <c r="N2846" i="16" s="1"/>
  <c r="P2487" i="16"/>
  <c r="Q2487" i="16"/>
  <c r="R2487" i="16" s="1"/>
  <c r="N2487" i="16" s="1"/>
  <c r="Q2224" i="16"/>
  <c r="R2224" i="16" s="1"/>
  <c r="N2224" i="16" s="1"/>
  <c r="P2224" i="16"/>
  <c r="Q1961" i="16"/>
  <c r="R1961" i="16" s="1"/>
  <c r="N1961" i="16" s="1"/>
  <c r="P1961" i="16"/>
  <c r="P1062" i="16"/>
  <c r="Q1062" i="16"/>
  <c r="R1062" i="16" s="1"/>
  <c r="N1062" i="16" s="1"/>
  <c r="Q2923" i="16"/>
  <c r="R2923" i="16" s="1"/>
  <c r="N2923" i="16" s="1"/>
  <c r="P2923" i="16"/>
  <c r="Q2244" i="16"/>
  <c r="R2244" i="16" s="1"/>
  <c r="N2244" i="16" s="1"/>
  <c r="P2244" i="16"/>
  <c r="Q2102" i="16"/>
  <c r="R2102" i="16" s="1"/>
  <c r="N2102" i="16" s="1"/>
  <c r="P2102" i="16"/>
  <c r="P1780" i="16"/>
  <c r="Q1780" i="16"/>
  <c r="R1780" i="16" s="1"/>
  <c r="N1780" i="16" s="1"/>
  <c r="Q1516" i="16"/>
  <c r="R1516" i="16" s="1"/>
  <c r="N1516" i="16" s="1"/>
  <c r="P1516" i="16"/>
  <c r="P1253" i="16"/>
  <c r="Q1253" i="16"/>
  <c r="R1253" i="16" s="1"/>
  <c r="N1253" i="16" s="1"/>
  <c r="P2981" i="16"/>
  <c r="Q2981" i="16"/>
  <c r="R2981" i="16" s="1"/>
  <c r="N2981" i="16" s="1"/>
  <c r="P2083" i="16"/>
  <c r="Q2083" i="16"/>
  <c r="R2083" i="16" s="1"/>
  <c r="N2083" i="16" s="1"/>
  <c r="Q2265" i="16"/>
  <c r="R2265" i="16" s="1"/>
  <c r="N2265" i="16" s="1"/>
  <c r="P2265" i="16"/>
  <c r="P3596" i="16"/>
  <c r="Q3596" i="16"/>
  <c r="R3596" i="16" s="1"/>
  <c r="N3596" i="16" s="1"/>
  <c r="Q1072" i="16"/>
  <c r="R1072" i="16" s="1"/>
  <c r="N1072" i="16" s="1"/>
  <c r="P1072" i="16"/>
  <c r="P2799" i="16"/>
  <c r="Q2799" i="16"/>
  <c r="R2799" i="16" s="1"/>
  <c r="N2799" i="16" s="1"/>
  <c r="Q2548" i="16"/>
  <c r="R2548" i="16" s="1"/>
  <c r="N2548" i="16" s="1"/>
  <c r="P2548" i="16"/>
  <c r="P2273" i="16"/>
  <c r="Q2273" i="16"/>
  <c r="R2273" i="16" s="1"/>
  <c r="N2273" i="16" s="1"/>
  <c r="Q1279" i="16"/>
  <c r="R1279" i="16" s="1"/>
  <c r="N1279" i="16" s="1"/>
  <c r="P1279" i="16"/>
  <c r="P1604" i="16"/>
  <c r="Q1604" i="16"/>
  <c r="R1604" i="16" s="1"/>
  <c r="N1604" i="16" s="1"/>
  <c r="Q3110" i="16"/>
  <c r="R3110" i="16" s="1"/>
  <c r="N3110" i="16" s="1"/>
  <c r="P3110" i="16"/>
  <c r="Q3026" i="16"/>
  <c r="R3026" i="16" s="1"/>
  <c r="N3026" i="16" s="1"/>
  <c r="P3026" i="16"/>
  <c r="Q2667" i="16"/>
  <c r="R2667" i="16" s="1"/>
  <c r="N2667" i="16" s="1"/>
  <c r="P2667" i="16"/>
  <c r="Q2416" i="16"/>
  <c r="R2416" i="16" s="1"/>
  <c r="N2416" i="16" s="1"/>
  <c r="P2416" i="16"/>
  <c r="Q2141" i="16"/>
  <c r="R2141" i="16" s="1"/>
  <c r="N2141" i="16" s="1"/>
  <c r="P2141" i="16"/>
  <c r="P1123" i="16"/>
  <c r="Q1123" i="16"/>
  <c r="R1123" i="16" s="1"/>
  <c r="N1123" i="16" s="1"/>
  <c r="Q1256" i="16"/>
  <c r="R1256" i="16" s="1"/>
  <c r="N1256" i="16" s="1"/>
  <c r="P1256" i="16"/>
  <c r="P3372" i="16"/>
  <c r="Q3372" i="16"/>
  <c r="R3372" i="16" s="1"/>
  <c r="N3372" i="16" s="1"/>
  <c r="Q2894" i="16"/>
  <c r="R2894" i="16" s="1"/>
  <c r="N2894" i="16" s="1"/>
  <c r="P2894" i="16"/>
  <c r="P2535" i="16"/>
  <c r="Q2535" i="16"/>
  <c r="R2535" i="16" s="1"/>
  <c r="N2535" i="16" s="1"/>
  <c r="Q2272" i="16"/>
  <c r="R2272" i="16" s="1"/>
  <c r="N2272" i="16" s="1"/>
  <c r="P2272" i="16"/>
  <c r="Q2009" i="16"/>
  <c r="R2009" i="16" s="1"/>
  <c r="N2009" i="16" s="1"/>
  <c r="P2009" i="16"/>
  <c r="Q1111" i="16"/>
  <c r="R1111" i="16" s="1"/>
  <c r="N1111" i="16" s="1"/>
  <c r="P1111" i="16"/>
  <c r="P2996" i="16"/>
  <c r="Q2996" i="16"/>
  <c r="R2996" i="16" s="1"/>
  <c r="N2996" i="16" s="1"/>
  <c r="P2533" i="16"/>
  <c r="Q2533" i="16"/>
  <c r="R2533" i="16" s="1"/>
  <c r="N2533" i="16" s="1"/>
  <c r="Q1971" i="16"/>
  <c r="R1971" i="16" s="1"/>
  <c r="N1971" i="16" s="1"/>
  <c r="P1971" i="16"/>
  <c r="Q1708" i="16"/>
  <c r="R1708" i="16" s="1"/>
  <c r="N1708" i="16" s="1"/>
  <c r="P1708" i="16"/>
  <c r="Q1444" i="16"/>
  <c r="R1444" i="16" s="1"/>
  <c r="N1444" i="16" s="1"/>
  <c r="P1444" i="16"/>
  <c r="Q521" i="16"/>
  <c r="R521" i="16" s="1"/>
  <c r="N521" i="16" s="1"/>
  <c r="P521" i="16"/>
  <c r="Q2299" i="16"/>
  <c r="R2299" i="16" s="1"/>
  <c r="N2299" i="16" s="1"/>
  <c r="P2299" i="16"/>
  <c r="Q1354" i="16"/>
  <c r="R1354" i="16" s="1"/>
  <c r="N1354" i="16" s="1"/>
  <c r="P1354" i="16"/>
  <c r="Q3561" i="16"/>
  <c r="R3561" i="16" s="1"/>
  <c r="N3561" i="16" s="1"/>
  <c r="P3561" i="16"/>
  <c r="P1840" i="16"/>
  <c r="Q1840" i="16"/>
  <c r="R1840" i="16" s="1"/>
  <c r="N1840" i="16" s="1"/>
  <c r="P1576" i="16"/>
  <c r="Q1576" i="16"/>
  <c r="R1576" i="16" s="1"/>
  <c r="N1576" i="16" s="1"/>
  <c r="Q1312" i="16"/>
  <c r="R1312" i="16" s="1"/>
  <c r="N1312" i="16" s="1"/>
  <c r="P1312" i="16"/>
  <c r="P3041" i="16"/>
  <c r="Q3041" i="16"/>
  <c r="R3041" i="16" s="1"/>
  <c r="N3041" i="16" s="1"/>
  <c r="P2143" i="16"/>
  <c r="Q2143" i="16"/>
  <c r="R2143" i="16" s="1"/>
  <c r="N2143" i="16" s="1"/>
  <c r="P2589" i="16"/>
  <c r="Q2589" i="16"/>
  <c r="R2589" i="16" s="1"/>
  <c r="N2589" i="16" s="1"/>
  <c r="P1440" i="16"/>
  <c r="Q1440" i="16"/>
  <c r="R1440" i="16" s="1"/>
  <c r="N1440" i="16" s="1"/>
  <c r="P2427" i="16"/>
  <c r="Q2427" i="16"/>
  <c r="R2427" i="16" s="1"/>
  <c r="N2427" i="16" s="1"/>
  <c r="Q2165" i="16"/>
  <c r="R2165" i="16" s="1"/>
  <c r="N2165" i="16" s="1"/>
  <c r="P2165" i="16"/>
  <c r="Q1900" i="16"/>
  <c r="R1900" i="16" s="1"/>
  <c r="N1900" i="16" s="1"/>
  <c r="P1900" i="16"/>
  <c r="Q1002" i="16"/>
  <c r="R1002" i="16" s="1"/>
  <c r="N1002" i="16" s="1"/>
  <c r="P1002" i="16"/>
  <c r="P2851" i="16"/>
  <c r="Q2851" i="16"/>
  <c r="R2851" i="16" s="1"/>
  <c r="N2851" i="16" s="1"/>
  <c r="P1933" i="16"/>
  <c r="Q1933" i="16"/>
  <c r="R1933" i="16" s="1"/>
  <c r="N1933" i="16" s="1"/>
  <c r="Q2486" i="16"/>
  <c r="R2486" i="16" s="1"/>
  <c r="N2486" i="16" s="1"/>
  <c r="P2486" i="16"/>
  <c r="Q2152" i="16"/>
  <c r="R2152" i="16" s="1"/>
  <c r="N2152" i="16" s="1"/>
  <c r="P2152" i="16"/>
  <c r="P1888" i="16"/>
  <c r="Q1888" i="16"/>
  <c r="R1888" i="16" s="1"/>
  <c r="N1888" i="16" s="1"/>
  <c r="Q1626" i="16"/>
  <c r="R1626" i="16" s="1"/>
  <c r="N1626" i="16" s="1"/>
  <c r="P1626" i="16"/>
  <c r="P702" i="16"/>
  <c r="Q702" i="16"/>
  <c r="R702" i="16" s="1"/>
  <c r="N702" i="16" s="1"/>
  <c r="P2515" i="16"/>
  <c r="Q2515" i="16"/>
  <c r="R2515" i="16" s="1"/>
  <c r="N2515" i="16" s="1"/>
  <c r="Q2398" i="16"/>
  <c r="R2398" i="16" s="1"/>
  <c r="N2398" i="16" s="1"/>
  <c r="P2398" i="16"/>
  <c r="Q833" i="16"/>
  <c r="R833" i="16" s="1"/>
  <c r="N833" i="16" s="1"/>
  <c r="P833" i="16"/>
  <c r="P2467" i="16"/>
  <c r="Q2467" i="16"/>
  <c r="R2467" i="16" s="1"/>
  <c r="N2467" i="16" s="1"/>
  <c r="P2169" i="16"/>
  <c r="Q2169" i="16"/>
  <c r="R2169" i="16" s="1"/>
  <c r="N2169" i="16" s="1"/>
  <c r="P1904" i="16"/>
  <c r="Q1904" i="16"/>
  <c r="R1904" i="16" s="1"/>
  <c r="N1904" i="16" s="1"/>
  <c r="Q1570" i="16"/>
  <c r="R1570" i="16" s="1"/>
  <c r="N1570" i="16" s="1"/>
  <c r="P1570" i="16"/>
  <c r="Q1140" i="16"/>
  <c r="R1140" i="16" s="1"/>
  <c r="N1140" i="16" s="1"/>
  <c r="P1140" i="16"/>
  <c r="Q2880" i="16"/>
  <c r="R2880" i="16" s="1"/>
  <c r="N2880" i="16" s="1"/>
  <c r="P2880" i="16"/>
  <c r="P3591" i="16"/>
  <c r="Q3591" i="16"/>
  <c r="R3591" i="16" s="1"/>
  <c r="N3591" i="16" s="1"/>
  <c r="Q3268" i="16"/>
  <c r="R3268" i="16" s="1"/>
  <c r="N3268" i="16" s="1"/>
  <c r="P3268" i="16"/>
  <c r="Q3234" i="16"/>
  <c r="R3234" i="16" s="1"/>
  <c r="N3234" i="16" s="1"/>
  <c r="P3234" i="16"/>
  <c r="Q1787" i="16"/>
  <c r="R1787" i="16" s="1"/>
  <c r="N1787" i="16" s="1"/>
  <c r="P1787" i="16"/>
  <c r="Q3766" i="16"/>
  <c r="R3766" i="16" s="1"/>
  <c r="N3766" i="16" s="1"/>
  <c r="P3766" i="16"/>
  <c r="P3515" i="16"/>
  <c r="Q3515" i="16"/>
  <c r="R3515" i="16" s="1"/>
  <c r="N3515" i="16" s="1"/>
  <c r="P2334" i="16"/>
  <c r="Q2334" i="16"/>
  <c r="R2334" i="16" s="1"/>
  <c r="N2334" i="16" s="1"/>
  <c r="P2633" i="16"/>
  <c r="Q2633" i="16"/>
  <c r="R2633" i="16" s="1"/>
  <c r="N2633" i="16" s="1"/>
  <c r="P1582" i="16"/>
  <c r="Q1582" i="16"/>
  <c r="R1582" i="16" s="1"/>
  <c r="N1582" i="16" s="1"/>
  <c r="P1152" i="16"/>
  <c r="Q1152" i="16"/>
  <c r="R1152" i="16" s="1"/>
  <c r="N1152" i="16" s="1"/>
  <c r="P2892" i="16"/>
  <c r="Q2892" i="16"/>
  <c r="R2892" i="16" s="1"/>
  <c r="N2892" i="16" s="1"/>
  <c r="P3603" i="16"/>
  <c r="Q3603" i="16"/>
  <c r="R3603" i="16" s="1"/>
  <c r="N3603" i="16" s="1"/>
  <c r="Q3280" i="16"/>
  <c r="R3280" i="16" s="1"/>
  <c r="N3280" i="16" s="1"/>
  <c r="P3280" i="16"/>
  <c r="Q3247" i="16"/>
  <c r="R3247" i="16" s="1"/>
  <c r="N3247" i="16" s="1"/>
  <c r="P3247" i="16"/>
  <c r="Q1847" i="16"/>
  <c r="R1847" i="16" s="1"/>
  <c r="N1847" i="16" s="1"/>
  <c r="P1847" i="16"/>
  <c r="Q3779" i="16"/>
  <c r="R3779" i="16" s="1"/>
  <c r="N3779" i="16" s="1"/>
  <c r="P3779" i="16"/>
  <c r="Q3528" i="16"/>
  <c r="R3528" i="16" s="1"/>
  <c r="N3528" i="16" s="1"/>
  <c r="P3528" i="16"/>
  <c r="Q2502" i="16"/>
  <c r="R2502" i="16" s="1"/>
  <c r="N2502" i="16" s="1"/>
  <c r="P2502" i="16"/>
  <c r="P2683" i="16"/>
  <c r="Q2683" i="16"/>
  <c r="R2683" i="16" s="1"/>
  <c r="N2683" i="16" s="1"/>
  <c r="Q1497" i="16"/>
  <c r="R1497" i="16" s="1"/>
  <c r="N1497" i="16" s="1"/>
  <c r="P1497" i="16"/>
  <c r="P1163" i="16"/>
  <c r="Q1163" i="16"/>
  <c r="R1163" i="16" s="1"/>
  <c r="N1163" i="16" s="1"/>
  <c r="Q2914" i="16"/>
  <c r="R2914" i="16" s="1"/>
  <c r="N2914" i="16" s="1"/>
  <c r="P2914" i="16"/>
  <c r="P2461" i="16"/>
  <c r="Q2461" i="16"/>
  <c r="R2461" i="16" s="1"/>
  <c r="N2461" i="16" s="1"/>
  <c r="Q3182" i="16"/>
  <c r="R3182" i="16" s="1"/>
  <c r="N3182" i="16" s="1"/>
  <c r="P3182" i="16"/>
  <c r="Q3519" i="16"/>
  <c r="R3519" i="16" s="1"/>
  <c r="N3519" i="16" s="1"/>
  <c r="P3519" i="16"/>
  <c r="Q1373" i="16"/>
  <c r="R1373" i="16" s="1"/>
  <c r="N1373" i="16" s="1"/>
  <c r="P1373" i="16"/>
  <c r="Q3584" i="16"/>
  <c r="R3584" i="16" s="1"/>
  <c r="N3584" i="16" s="1"/>
  <c r="P3584" i="16"/>
  <c r="Q3358" i="16"/>
  <c r="R3358" i="16" s="1"/>
  <c r="N3358" i="16" s="1"/>
  <c r="P3358" i="16"/>
  <c r="Q3107" i="16"/>
  <c r="R3107" i="16" s="1"/>
  <c r="N3107" i="16" s="1"/>
  <c r="P3107" i="16"/>
  <c r="Q2478" i="16"/>
  <c r="R2478" i="16" s="1"/>
  <c r="N2478" i="16" s="1"/>
  <c r="P2478" i="16"/>
  <c r="Q3659" i="16"/>
  <c r="R3659" i="16" s="1"/>
  <c r="N3659" i="16" s="1"/>
  <c r="P3659" i="16"/>
  <c r="P2925" i="16"/>
  <c r="Q2925" i="16"/>
  <c r="R2925" i="16" s="1"/>
  <c r="N2925" i="16" s="1"/>
  <c r="P2673" i="16"/>
  <c r="Q2673" i="16"/>
  <c r="R2673" i="16" s="1"/>
  <c r="N2673" i="16" s="1"/>
  <c r="P2338" i="16"/>
  <c r="Q2338" i="16"/>
  <c r="R2338" i="16" s="1"/>
  <c r="N2338" i="16" s="1"/>
  <c r="Q1897" i="16"/>
  <c r="R1897" i="16" s="1"/>
  <c r="N1897" i="16" s="1"/>
  <c r="P1897" i="16"/>
  <c r="P3626" i="16"/>
  <c r="Q3626" i="16"/>
  <c r="R3626" i="16" s="1"/>
  <c r="N3626" i="16" s="1"/>
  <c r="P3304" i="16"/>
  <c r="Q3304" i="16"/>
  <c r="R3304" i="16" s="1"/>
  <c r="N3304" i="16" s="1"/>
  <c r="Q3725" i="16"/>
  <c r="R3725" i="16" s="1"/>
  <c r="N3725" i="16" s="1"/>
  <c r="P3725" i="16"/>
  <c r="Q1860" i="16"/>
  <c r="R1860" i="16" s="1"/>
  <c r="N1860" i="16" s="1"/>
  <c r="P1860" i="16"/>
  <c r="Q3789" i="16"/>
  <c r="R3789" i="16" s="1"/>
  <c r="N3789" i="16" s="1"/>
  <c r="P3789" i="16"/>
  <c r="Q743" i="16"/>
  <c r="R743" i="16" s="1"/>
  <c r="N743" i="16" s="1"/>
  <c r="P743" i="16"/>
  <c r="Q2694" i="16"/>
  <c r="R2694" i="16" s="1"/>
  <c r="N2694" i="16" s="1"/>
  <c r="P2694" i="16"/>
  <c r="P3731" i="16"/>
  <c r="Q3731" i="16"/>
  <c r="R3731" i="16" s="1"/>
  <c r="N3731" i="16" s="1"/>
  <c r="Q1496" i="16"/>
  <c r="R1496" i="16" s="1"/>
  <c r="N1496" i="16" s="1"/>
  <c r="P1496" i="16"/>
  <c r="P1233" i="16"/>
  <c r="Q1233" i="16"/>
  <c r="R1233" i="16" s="1"/>
  <c r="N1233" i="16" s="1"/>
  <c r="P2973" i="16"/>
  <c r="Q2973" i="16"/>
  <c r="R2973" i="16" s="1"/>
  <c r="N2973" i="16" s="1"/>
  <c r="Q2638" i="16"/>
  <c r="R2638" i="16" s="1"/>
  <c r="N2638" i="16" s="1"/>
  <c r="P2638" i="16"/>
  <c r="Q2196" i="16"/>
  <c r="R2196" i="16" s="1"/>
  <c r="N2196" i="16" s="1"/>
  <c r="P2196" i="16"/>
  <c r="Q3628" i="16"/>
  <c r="R3628" i="16" s="1"/>
  <c r="N3628" i="16" s="1"/>
  <c r="P3628" i="16"/>
  <c r="Q3602" i="16"/>
  <c r="R3602" i="16" s="1"/>
  <c r="N3602" i="16" s="1"/>
  <c r="P3602" i="16"/>
  <c r="Q1962" i="16"/>
  <c r="R1962" i="16" s="1"/>
  <c r="N1962" i="16" s="1"/>
  <c r="P1962" i="16"/>
  <c r="Q3308" i="16"/>
  <c r="R3308" i="16" s="1"/>
  <c r="N3308" i="16" s="1"/>
  <c r="P3308" i="16"/>
  <c r="Q3093" i="16"/>
  <c r="R3093" i="16" s="1"/>
  <c r="N3093" i="16" s="1"/>
  <c r="P3093" i="16"/>
  <c r="Q1067" i="16"/>
  <c r="R1067" i="16" s="1"/>
  <c r="N1067" i="16" s="1"/>
  <c r="P1067" i="16"/>
  <c r="P2765" i="16"/>
  <c r="Q2765" i="16"/>
  <c r="R2765" i="16" s="1"/>
  <c r="N2765" i="16" s="1"/>
  <c r="Q3778" i="16"/>
  <c r="R3778" i="16" s="1"/>
  <c r="N3778" i="16" s="1"/>
  <c r="P3778" i="16"/>
  <c r="Q2959" i="16"/>
  <c r="R2959" i="16" s="1"/>
  <c r="N2959" i="16" s="1"/>
  <c r="P2959" i="16"/>
  <c r="Q2660" i="16"/>
  <c r="R2660" i="16" s="1"/>
  <c r="N2660" i="16" s="1"/>
  <c r="P2660" i="16"/>
  <c r="Q2397" i="16"/>
  <c r="R2397" i="16" s="1"/>
  <c r="N2397" i="16" s="1"/>
  <c r="P2397" i="16"/>
  <c r="Q2074" i="16"/>
  <c r="R2074" i="16" s="1"/>
  <c r="N2074" i="16" s="1"/>
  <c r="P2074" i="16"/>
  <c r="P1631" i="16"/>
  <c r="Q1631" i="16"/>
  <c r="R1631" i="16" s="1"/>
  <c r="N1631" i="16" s="1"/>
  <c r="Q3361" i="16"/>
  <c r="R3361" i="16" s="1"/>
  <c r="N3361" i="16" s="1"/>
  <c r="P3361" i="16"/>
  <c r="Q2381" i="16"/>
  <c r="R2381" i="16" s="1"/>
  <c r="N2381" i="16" s="1"/>
  <c r="P2381" i="16"/>
  <c r="P3461" i="16"/>
  <c r="Q3461" i="16"/>
  <c r="R3461" i="16" s="1"/>
  <c r="N3461" i="16" s="1"/>
  <c r="Q3726" i="16"/>
  <c r="R3726" i="16" s="1"/>
  <c r="N3726" i="16" s="1"/>
  <c r="P3726" i="16"/>
  <c r="Q3525" i="16"/>
  <c r="R3525" i="16" s="1"/>
  <c r="N3525" i="16" s="1"/>
  <c r="P3525" i="16"/>
  <c r="Q466" i="16"/>
  <c r="R466" i="16" s="1"/>
  <c r="N466" i="16" s="1"/>
  <c r="P466" i="16"/>
  <c r="P2010" i="16"/>
  <c r="Q2010" i="16"/>
  <c r="R2010" i="16" s="1"/>
  <c r="N2010" i="16" s="1"/>
  <c r="Q2088" i="16"/>
  <c r="R2088" i="16" s="1"/>
  <c r="N2088" i="16" s="1"/>
  <c r="P2088" i="16"/>
  <c r="Q3188" i="16"/>
  <c r="R3188" i="16" s="1"/>
  <c r="N3188" i="16" s="1"/>
  <c r="P3188" i="16"/>
  <c r="Q1762" i="16"/>
  <c r="R1762" i="16" s="1"/>
  <c r="N1762" i="16" s="1"/>
  <c r="P1762" i="16"/>
  <c r="Q923" i="16"/>
  <c r="R923" i="16" s="1"/>
  <c r="N923" i="16" s="1"/>
  <c r="P923" i="16"/>
  <c r="Q3558" i="16"/>
  <c r="R3558" i="16" s="1"/>
  <c r="N3558" i="16" s="1"/>
  <c r="P3558" i="16"/>
  <c r="Q2986" i="16"/>
  <c r="R2986" i="16" s="1"/>
  <c r="N2986" i="16" s="1"/>
  <c r="P2986" i="16"/>
  <c r="Q1532" i="16"/>
  <c r="R1532" i="16" s="1"/>
  <c r="N1532" i="16" s="1"/>
  <c r="P1532" i="16"/>
  <c r="P1268" i="16"/>
  <c r="Q1268" i="16"/>
  <c r="R1268" i="16" s="1"/>
  <c r="N1268" i="16" s="1"/>
  <c r="Q3009" i="16"/>
  <c r="R3009" i="16" s="1"/>
  <c r="N3009" i="16" s="1"/>
  <c r="P3009" i="16"/>
  <c r="Q2674" i="16"/>
  <c r="R2674" i="16" s="1"/>
  <c r="N2674" i="16" s="1"/>
  <c r="P2674" i="16"/>
  <c r="Q2233" i="16"/>
  <c r="R2233" i="16" s="1"/>
  <c r="N2233" i="16" s="1"/>
  <c r="P2233" i="16"/>
  <c r="P3772" i="16"/>
  <c r="Q3772" i="16"/>
  <c r="R3772" i="16" s="1"/>
  <c r="N3772" i="16" s="1"/>
  <c r="Q3651" i="16"/>
  <c r="R3651" i="16" s="1"/>
  <c r="N3651" i="16" s="1"/>
  <c r="P3651" i="16"/>
  <c r="P2142" i="16"/>
  <c r="Q2142" i="16"/>
  <c r="R2142" i="16" s="1"/>
  <c r="N2142" i="16" s="1"/>
  <c r="Q3344" i="16"/>
  <c r="R3344" i="16" s="1"/>
  <c r="N3344" i="16" s="1"/>
  <c r="P3344" i="16"/>
  <c r="P3131" i="16"/>
  <c r="Q3131" i="16"/>
  <c r="R3131" i="16" s="1"/>
  <c r="N3131" i="16" s="1"/>
  <c r="Q1127" i="16"/>
  <c r="R1127" i="16" s="1"/>
  <c r="N1127" i="16" s="1"/>
  <c r="P1127" i="16"/>
  <c r="P2897" i="16"/>
  <c r="Q2897" i="16"/>
  <c r="R2897" i="16" s="1"/>
  <c r="N2897" i="16" s="1"/>
  <c r="P2412" i="16"/>
  <c r="Q2412" i="16"/>
  <c r="R2412" i="16" s="1"/>
  <c r="N2412" i="16" s="1"/>
  <c r="P1151" i="16"/>
  <c r="Q1151" i="16"/>
  <c r="R1151" i="16" s="1"/>
  <c r="N1151" i="16" s="1"/>
  <c r="P3611" i="16"/>
  <c r="Q3611" i="16"/>
  <c r="R3611" i="16" s="1"/>
  <c r="N3611" i="16" s="1"/>
  <c r="Q3762" i="16"/>
  <c r="R3762" i="16" s="1"/>
  <c r="N3762" i="16" s="1"/>
  <c r="P3762" i="16"/>
  <c r="Q3006" i="16"/>
  <c r="R3006" i="16" s="1"/>
  <c r="N3006" i="16" s="1"/>
  <c r="P3006" i="16"/>
  <c r="P2564" i="16"/>
  <c r="Q2564" i="16"/>
  <c r="R2564" i="16" s="1"/>
  <c r="N2564" i="16" s="1"/>
  <c r="P2302" i="16"/>
  <c r="Q2302" i="16"/>
  <c r="R2302" i="16" s="1"/>
  <c r="N2302" i="16" s="1"/>
  <c r="Q1978" i="16"/>
  <c r="R1978" i="16" s="1"/>
  <c r="N1978" i="16" s="1"/>
  <c r="P1978" i="16"/>
  <c r="Q1536" i="16"/>
  <c r="R1536" i="16" s="1"/>
  <c r="N1536" i="16" s="1"/>
  <c r="P1536" i="16"/>
  <c r="P3264" i="16"/>
  <c r="Q3264" i="16"/>
  <c r="R3264" i="16" s="1"/>
  <c r="N3264" i="16" s="1"/>
  <c r="P1854" i="16"/>
  <c r="Q1854" i="16"/>
  <c r="R1854" i="16" s="1"/>
  <c r="N1854" i="16" s="1"/>
  <c r="Q3365" i="16"/>
  <c r="R3365" i="16" s="1"/>
  <c r="N3365" i="16" s="1"/>
  <c r="P3365" i="16"/>
  <c r="P3631" i="16"/>
  <c r="Q3631" i="16"/>
  <c r="R3631" i="16" s="1"/>
  <c r="N3631" i="16" s="1"/>
  <c r="P3429" i="16"/>
  <c r="Q3429" i="16"/>
  <c r="R3429" i="16" s="1"/>
  <c r="N3429" i="16" s="1"/>
  <c r="Q371" i="16"/>
  <c r="R371" i="16" s="1"/>
  <c r="N371" i="16" s="1"/>
  <c r="P371" i="16"/>
  <c r="Q3652" i="16"/>
  <c r="R3652" i="16" s="1"/>
  <c r="N3652" i="16" s="1"/>
  <c r="P3652" i="16"/>
  <c r="P3144" i="16"/>
  <c r="Q3144" i="16"/>
  <c r="R3144" i="16" s="1"/>
  <c r="N3144" i="16" s="1"/>
  <c r="Q3019" i="16"/>
  <c r="R3019" i="16" s="1"/>
  <c r="N3019" i="16" s="1"/>
  <c r="P3019" i="16"/>
  <c r="Q2720" i="16"/>
  <c r="R2720" i="16" s="1"/>
  <c r="N2720" i="16" s="1"/>
  <c r="P2720" i="16"/>
  <c r="P2468" i="16"/>
  <c r="Q2468" i="16"/>
  <c r="R2468" i="16" s="1"/>
  <c r="N2468" i="16" s="1"/>
  <c r="Q2133" i="16"/>
  <c r="R2133" i="16" s="1"/>
  <c r="N2133" i="16" s="1"/>
  <c r="P2133" i="16"/>
  <c r="Q1693" i="16"/>
  <c r="R1693" i="16" s="1"/>
  <c r="N1693" i="16" s="1"/>
  <c r="P1693" i="16"/>
  <c r="P3421" i="16"/>
  <c r="Q3421" i="16"/>
  <c r="R3421" i="16" s="1"/>
  <c r="N3421" i="16" s="1"/>
  <c r="Q3099" i="16"/>
  <c r="R3099" i="16" s="1"/>
  <c r="N3099" i="16" s="1"/>
  <c r="P3099" i="16"/>
  <c r="Q3521" i="16"/>
  <c r="R3521" i="16" s="1"/>
  <c r="N3521" i="16" s="1"/>
  <c r="P3521" i="16"/>
  <c r="Q3787" i="16"/>
  <c r="R3787" i="16" s="1"/>
  <c r="N3787" i="16" s="1"/>
  <c r="P3787" i="16"/>
  <c r="P3585" i="16"/>
  <c r="Q3585" i="16"/>
  <c r="R3585" i="16" s="1"/>
  <c r="N3585" i="16" s="1"/>
  <c r="Q528" i="16"/>
  <c r="R528" i="16" s="1"/>
  <c r="N528" i="16" s="1"/>
  <c r="P528" i="16"/>
  <c r="P2394" i="16"/>
  <c r="Q2394" i="16"/>
  <c r="R2394" i="16" s="1"/>
  <c r="N2394" i="16" s="1"/>
  <c r="Q2531" i="16"/>
  <c r="R2531" i="16" s="1"/>
  <c r="N2531" i="16" s="1"/>
  <c r="P2531" i="16"/>
  <c r="P1148" i="16"/>
  <c r="Q1148" i="16"/>
  <c r="R1148" i="16" s="1"/>
  <c r="N1148" i="16" s="1"/>
  <c r="P2876" i="16"/>
  <c r="Q2876" i="16"/>
  <c r="R2876" i="16" s="1"/>
  <c r="N2876" i="16" s="1"/>
  <c r="P2625" i="16"/>
  <c r="Q2625" i="16"/>
  <c r="R2625" i="16" s="1"/>
  <c r="N2625" i="16" s="1"/>
  <c r="P2290" i="16"/>
  <c r="Q2290" i="16"/>
  <c r="R2290" i="16" s="1"/>
  <c r="N2290" i="16" s="1"/>
  <c r="Q1848" i="16"/>
  <c r="R1848" i="16" s="1"/>
  <c r="N1848" i="16" s="1"/>
  <c r="P1848" i="16"/>
  <c r="Q3577" i="16"/>
  <c r="R3577" i="16" s="1"/>
  <c r="N3577" i="16" s="1"/>
  <c r="P3577" i="16"/>
  <c r="Q3255" i="16"/>
  <c r="R3255" i="16" s="1"/>
  <c r="N3255" i="16" s="1"/>
  <c r="P3255" i="16"/>
  <c r="P3677" i="16"/>
  <c r="Q3677" i="16"/>
  <c r="R3677" i="16" s="1"/>
  <c r="N3677" i="16" s="1"/>
  <c r="Q1618" i="16"/>
  <c r="R1618" i="16" s="1"/>
  <c r="N1618" i="16" s="1"/>
  <c r="P1618" i="16"/>
  <c r="Q3741" i="16"/>
  <c r="R3741" i="16" s="1"/>
  <c r="N3741" i="16" s="1"/>
  <c r="P3741" i="16"/>
  <c r="Q695" i="16"/>
  <c r="R695" i="16" s="1"/>
  <c r="N695" i="16" s="1"/>
  <c r="P695" i="16"/>
  <c r="Q3612" i="16"/>
  <c r="R3612" i="16" s="1"/>
  <c r="N3612" i="16" s="1"/>
  <c r="P3612" i="16"/>
  <c r="P3298" i="16"/>
  <c r="Q3298" i="16"/>
  <c r="R3298" i="16" s="1"/>
  <c r="N3298" i="16" s="1"/>
  <c r="Q552" i="16"/>
  <c r="R552" i="16" s="1"/>
  <c r="N552" i="16" s="1"/>
  <c r="P552" i="16"/>
  <c r="Q835" i="16"/>
  <c r="R835" i="16" s="1"/>
  <c r="N835" i="16" s="1"/>
  <c r="P835" i="16"/>
  <c r="Q1729" i="16"/>
  <c r="R1729" i="16" s="1"/>
  <c r="N1729" i="16" s="1"/>
  <c r="P1729" i="16"/>
  <c r="Q2341" i="16"/>
  <c r="R2341" i="16" s="1"/>
  <c r="N2341" i="16" s="1"/>
  <c r="P2341" i="16"/>
  <c r="Q260" i="16"/>
  <c r="R260" i="16" s="1"/>
  <c r="N260" i="16" s="1"/>
  <c r="P260" i="16"/>
  <c r="Q549" i="16"/>
  <c r="R549" i="16" s="1"/>
  <c r="N549" i="16" s="1"/>
  <c r="P549" i="16"/>
  <c r="Q2750" i="16"/>
  <c r="R2750" i="16" s="1"/>
  <c r="N2750" i="16" s="1"/>
  <c r="P2750" i="16"/>
  <c r="P297" i="16"/>
  <c r="Q297" i="16"/>
  <c r="R297" i="16" s="1"/>
  <c r="N297" i="16" s="1"/>
  <c r="Q517" i="16"/>
  <c r="R517" i="16" s="1"/>
  <c r="N517" i="16" s="1"/>
  <c r="P517" i="16"/>
  <c r="Q138" i="16"/>
  <c r="R138" i="16" s="1"/>
  <c r="N138" i="16" s="1"/>
  <c r="P138" i="16"/>
  <c r="P2044" i="16"/>
  <c r="Q2044" i="16"/>
  <c r="R2044" i="16" s="1"/>
  <c r="N2044" i="16" s="1"/>
  <c r="P2749" i="16"/>
  <c r="Q2749" i="16"/>
  <c r="R2749" i="16" s="1"/>
  <c r="N2749" i="16" s="1"/>
  <c r="Q2068" i="16"/>
  <c r="R2068" i="16" s="1"/>
  <c r="N2068" i="16" s="1"/>
  <c r="P2068" i="16"/>
  <c r="Q2343" i="16"/>
  <c r="R2343" i="16" s="1"/>
  <c r="N2343" i="16" s="1"/>
  <c r="P2343" i="16"/>
  <c r="P1108" i="16"/>
  <c r="Q1108" i="16"/>
  <c r="R1108" i="16" s="1"/>
  <c r="N1108" i="16" s="1"/>
  <c r="P2405" i="16"/>
  <c r="Q2405" i="16"/>
  <c r="R2405" i="16" s="1"/>
  <c r="N2405" i="16" s="1"/>
  <c r="Q1997" i="16"/>
  <c r="R1997" i="16" s="1"/>
  <c r="N1997" i="16" s="1"/>
  <c r="P1997" i="16"/>
  <c r="P2390" i="16"/>
  <c r="Q2390" i="16"/>
  <c r="R2390" i="16" s="1"/>
  <c r="N2390" i="16" s="1"/>
  <c r="P954" i="16"/>
  <c r="Q954" i="16"/>
  <c r="R954" i="16" s="1"/>
  <c r="N954" i="16" s="1"/>
  <c r="P1564" i="16"/>
  <c r="Q1564" i="16"/>
  <c r="R1564" i="16" s="1"/>
  <c r="N1564" i="16" s="1"/>
  <c r="Q2131" i="16"/>
  <c r="R2131" i="16" s="1"/>
  <c r="N2131" i="16" s="1"/>
  <c r="P2131" i="16"/>
  <c r="Q1695" i="16"/>
  <c r="R1695" i="16" s="1"/>
  <c r="N1695" i="16" s="1"/>
  <c r="P1695" i="16"/>
  <c r="Q2898" i="16"/>
  <c r="R2898" i="16" s="1"/>
  <c r="N2898" i="16" s="1"/>
  <c r="P2898" i="16"/>
  <c r="Q2283" i="16"/>
  <c r="R2283" i="16" s="1"/>
  <c r="N2283" i="16" s="1"/>
  <c r="P2283" i="16"/>
  <c r="Q845" i="16"/>
  <c r="R845" i="16" s="1"/>
  <c r="N845" i="16" s="1"/>
  <c r="P845" i="16"/>
  <c r="P2342" i="16"/>
  <c r="Q2342" i="16"/>
  <c r="R2342" i="16" s="1"/>
  <c r="N2342" i="16" s="1"/>
  <c r="Q557" i="16"/>
  <c r="R557" i="16" s="1"/>
  <c r="N557" i="16" s="1"/>
  <c r="P557" i="16"/>
  <c r="Q1871" i="16"/>
  <c r="R1871" i="16" s="1"/>
  <c r="N1871" i="16" s="1"/>
  <c r="P1871" i="16"/>
  <c r="P1760" i="16"/>
  <c r="Q1760" i="16"/>
  <c r="R1760" i="16" s="1"/>
  <c r="N1760" i="16" s="1"/>
  <c r="Q3446" i="16"/>
  <c r="R3446" i="16" s="1"/>
  <c r="N3446" i="16" s="1"/>
  <c r="P3446" i="16"/>
  <c r="Q1031" i="16"/>
  <c r="R1031" i="16" s="1"/>
  <c r="N1031" i="16" s="1"/>
  <c r="P1031" i="16"/>
  <c r="Q3834" i="16"/>
  <c r="R3834" i="16" s="1"/>
  <c r="N3834" i="16" s="1"/>
  <c r="P3834" i="16"/>
  <c r="P2748" i="16"/>
  <c r="Q2748" i="16"/>
  <c r="R2748" i="16" s="1"/>
  <c r="N2748" i="16" s="1"/>
  <c r="Q3102" i="16"/>
  <c r="R3102" i="16" s="1"/>
  <c r="N3102" i="16" s="1"/>
  <c r="P3102" i="16"/>
  <c r="Q3383" i="16"/>
  <c r="R3383" i="16" s="1"/>
  <c r="N3383" i="16" s="1"/>
  <c r="P3383" i="16"/>
  <c r="Q1018" i="16"/>
  <c r="R1018" i="16" s="1"/>
  <c r="N1018" i="16" s="1"/>
  <c r="P1018" i="16"/>
  <c r="P3735" i="16"/>
  <c r="Q3735" i="16"/>
  <c r="R3735" i="16" s="1"/>
  <c r="N3735" i="16" s="1"/>
  <c r="P3214" i="16"/>
  <c r="Q3214" i="16"/>
  <c r="R3214" i="16" s="1"/>
  <c r="N3214" i="16" s="1"/>
  <c r="P2819" i="16"/>
  <c r="Q2819" i="16"/>
  <c r="R2819" i="16" s="1"/>
  <c r="N2819" i="16" s="1"/>
  <c r="Q2194" i="16"/>
  <c r="R2194" i="16" s="1"/>
  <c r="N2194" i="16" s="1"/>
  <c r="P2194" i="16"/>
  <c r="Q3160" i="16"/>
  <c r="R3160" i="16" s="1"/>
  <c r="N3160" i="16" s="1"/>
  <c r="P3160" i="16"/>
  <c r="Q3331" i="16"/>
  <c r="R3331" i="16" s="1"/>
  <c r="N3331" i="16" s="1"/>
  <c r="P3331" i="16"/>
  <c r="P2828" i="16"/>
  <c r="Q2828" i="16"/>
  <c r="R2828" i="16" s="1"/>
  <c r="N2828" i="16" s="1"/>
  <c r="P1650" i="16"/>
  <c r="Q1650" i="16"/>
  <c r="R1650" i="16" s="1"/>
  <c r="N1650" i="16" s="1"/>
  <c r="P3425" i="16"/>
  <c r="Q3425" i="16"/>
  <c r="R3425" i="16" s="1"/>
  <c r="N3425" i="16" s="1"/>
  <c r="Q1930" i="16"/>
  <c r="R1930" i="16" s="1"/>
  <c r="N1930" i="16" s="1"/>
  <c r="P1930" i="16"/>
  <c r="Q3583" i="16"/>
  <c r="R3583" i="16" s="1"/>
  <c r="N3583" i="16" s="1"/>
  <c r="P3583" i="16"/>
  <c r="P323" i="16"/>
  <c r="Q323" i="16"/>
  <c r="R323" i="16" s="1"/>
  <c r="N323" i="16" s="1"/>
  <c r="P2904" i="16"/>
  <c r="Q2904" i="16"/>
  <c r="R2904" i="16" s="1"/>
  <c r="N2904" i="16" s="1"/>
  <c r="Q2838" i="16"/>
  <c r="R2838" i="16" s="1"/>
  <c r="N2838" i="16" s="1"/>
  <c r="P2838" i="16"/>
  <c r="P3845" i="16"/>
  <c r="Q3845" i="16"/>
  <c r="R3845" i="16" s="1"/>
  <c r="N3845" i="16" s="1"/>
  <c r="P758" i="16"/>
  <c r="Q758" i="16"/>
  <c r="R758" i="16" s="1"/>
  <c r="N758" i="16" s="1"/>
  <c r="Q999" i="16"/>
  <c r="R999" i="16" s="1"/>
  <c r="N999" i="16" s="1"/>
  <c r="P999" i="16"/>
  <c r="Q1351" i="16"/>
  <c r="R1351" i="16" s="1"/>
  <c r="N1351" i="16" s="1"/>
  <c r="P1351" i="16"/>
  <c r="Q2639" i="16"/>
  <c r="R2639" i="16" s="1"/>
  <c r="N2639" i="16" s="1"/>
  <c r="P2639" i="16"/>
  <c r="Q1044" i="16"/>
  <c r="R1044" i="16" s="1"/>
  <c r="N1044" i="16" s="1"/>
  <c r="P1044" i="16"/>
  <c r="P57" i="16"/>
  <c r="Q57" i="16"/>
  <c r="R57" i="16" s="1"/>
  <c r="N57" i="16" s="1"/>
  <c r="Q616" i="16"/>
  <c r="R616" i="16" s="1"/>
  <c r="N616" i="16" s="1"/>
  <c r="P616" i="16"/>
  <c r="Q62" i="16"/>
  <c r="R62" i="16" s="1"/>
  <c r="N62" i="16" s="1"/>
  <c r="P62" i="16"/>
  <c r="P189" i="16"/>
  <c r="Q189" i="16"/>
  <c r="R189" i="16" s="1"/>
  <c r="N189" i="16" s="1"/>
  <c r="Q736" i="16"/>
  <c r="R736" i="16" s="1"/>
  <c r="N736" i="16" s="1"/>
  <c r="P736" i="16"/>
  <c r="Q110" i="16"/>
  <c r="R110" i="16" s="1"/>
  <c r="N110" i="16" s="1"/>
  <c r="P110" i="16"/>
  <c r="P333" i="16"/>
  <c r="Q333" i="16"/>
  <c r="R333" i="16" s="1"/>
  <c r="N333" i="16" s="1"/>
  <c r="Q220" i="16"/>
  <c r="R220" i="16" s="1"/>
  <c r="N220" i="16" s="1"/>
  <c r="P220" i="16"/>
  <c r="Q901" i="16"/>
  <c r="R901" i="16" s="1"/>
  <c r="N901" i="16" s="1"/>
  <c r="P901" i="16"/>
  <c r="Q631" i="16"/>
  <c r="R631" i="16" s="1"/>
  <c r="N631" i="16" s="1"/>
  <c r="P631" i="16"/>
  <c r="Q711" i="16"/>
  <c r="R711" i="16" s="1"/>
  <c r="N711" i="16" s="1"/>
  <c r="P711" i="16"/>
  <c r="Q73" i="16"/>
  <c r="R73" i="16" s="1"/>
  <c r="N73" i="16" s="1"/>
  <c r="P73" i="16"/>
  <c r="P66" i="16"/>
  <c r="Q66" i="16"/>
  <c r="R66" i="16" s="1"/>
  <c r="N66" i="16" s="1"/>
  <c r="P601" i="16"/>
  <c r="Q601" i="16"/>
  <c r="R601" i="16" s="1"/>
  <c r="N601" i="16" s="1"/>
  <c r="P754" i="16"/>
  <c r="Q754" i="16"/>
  <c r="R754" i="16" s="1"/>
  <c r="N754" i="16" s="1"/>
  <c r="Q1048" i="16"/>
  <c r="R1048" i="16" s="1"/>
  <c r="N1048" i="16" s="1"/>
  <c r="P1048" i="16"/>
  <c r="Q721" i="16"/>
  <c r="R721" i="16" s="1"/>
  <c r="N721" i="16" s="1"/>
  <c r="P721" i="16"/>
  <c r="Q104" i="16"/>
  <c r="R104" i="16" s="1"/>
  <c r="N104" i="16" s="1"/>
  <c r="P104" i="16"/>
  <c r="P1022" i="16"/>
  <c r="Q1022" i="16"/>
  <c r="R1022" i="16" s="1"/>
  <c r="N1022" i="16" s="1"/>
  <c r="Q723" i="16"/>
  <c r="R723" i="16" s="1"/>
  <c r="N723" i="16" s="1"/>
  <c r="P723" i="16"/>
  <c r="P486" i="16"/>
  <c r="Q486" i="16"/>
  <c r="R486" i="16" s="1"/>
  <c r="N486" i="16" s="1"/>
  <c r="Q799" i="16"/>
  <c r="R799" i="16" s="1"/>
  <c r="N799" i="16" s="1"/>
  <c r="P799" i="16"/>
  <c r="P514" i="16"/>
  <c r="Q514" i="16"/>
  <c r="R514" i="16" s="1"/>
  <c r="N514" i="16" s="1"/>
  <c r="P288" i="16"/>
  <c r="Q288" i="16"/>
  <c r="R288" i="16" s="1"/>
  <c r="N288" i="16" s="1"/>
  <c r="Q2041" i="16"/>
  <c r="R2041" i="16" s="1"/>
  <c r="N2041" i="16" s="1"/>
  <c r="P2041" i="16"/>
  <c r="Q1921" i="16"/>
  <c r="R1921" i="16" s="1"/>
  <c r="N1921" i="16" s="1"/>
  <c r="P1921" i="16"/>
  <c r="Q2371" i="16"/>
  <c r="R2371" i="16" s="1"/>
  <c r="N2371" i="16" s="1"/>
  <c r="P2371" i="16"/>
  <c r="Q591" i="16"/>
  <c r="R591" i="16" s="1"/>
  <c r="N591" i="16" s="1"/>
  <c r="P591" i="16"/>
  <c r="Q352" i="16"/>
  <c r="R352" i="16" s="1"/>
  <c r="N352" i="16" s="1"/>
  <c r="P352" i="16"/>
  <c r="P55" i="16"/>
  <c r="Q55" i="16"/>
  <c r="R55" i="16" s="1"/>
  <c r="N55" i="16" s="1"/>
  <c r="Q392" i="16"/>
  <c r="R392" i="16" s="1"/>
  <c r="N392" i="16" s="1"/>
  <c r="P392" i="16"/>
  <c r="P82" i="16"/>
  <c r="Q82" i="16"/>
  <c r="R82" i="16" s="1"/>
  <c r="N82" i="16" s="1"/>
  <c r="Q875" i="16"/>
  <c r="R875" i="16" s="1"/>
  <c r="N875" i="16" s="1"/>
  <c r="P875" i="16"/>
  <c r="P2641" i="16"/>
  <c r="Q2641" i="16"/>
  <c r="R2641" i="16" s="1"/>
  <c r="N2641" i="16" s="1"/>
  <c r="P1599" i="16"/>
  <c r="Q1599" i="16"/>
  <c r="R1599" i="16" s="1"/>
  <c r="N1599" i="16" s="1"/>
  <c r="P670" i="16"/>
  <c r="Q670" i="16"/>
  <c r="R670" i="16" s="1"/>
  <c r="N670" i="16" s="1"/>
  <c r="Q1464" i="16"/>
  <c r="R1464" i="16" s="1"/>
  <c r="N1464" i="16" s="1"/>
  <c r="P1464" i="16"/>
  <c r="Q1213" i="16"/>
  <c r="R1213" i="16" s="1"/>
  <c r="N1213" i="16" s="1"/>
  <c r="P1213" i="16"/>
  <c r="Q1085" i="16"/>
  <c r="R1085" i="16" s="1"/>
  <c r="N1085" i="16" s="1"/>
  <c r="P1085" i="16"/>
  <c r="Q769" i="16"/>
  <c r="R769" i="16" s="1"/>
  <c r="N769" i="16" s="1"/>
  <c r="P769" i="16"/>
  <c r="P470" i="16"/>
  <c r="Q470" i="16"/>
  <c r="R470" i="16" s="1"/>
  <c r="N470" i="16" s="1"/>
  <c r="Q233" i="16"/>
  <c r="R233" i="16" s="1"/>
  <c r="N233" i="16" s="1"/>
  <c r="P233" i="16"/>
  <c r="P548" i="16"/>
  <c r="Q548" i="16"/>
  <c r="R548" i="16" s="1"/>
  <c r="N548" i="16" s="1"/>
  <c r="P261" i="16"/>
  <c r="Q261" i="16"/>
  <c r="R261" i="16" s="1"/>
  <c r="N261" i="16" s="1"/>
  <c r="Q982" i="16"/>
  <c r="R982" i="16" s="1"/>
  <c r="N982" i="16" s="1"/>
  <c r="P982" i="16"/>
  <c r="Q1766" i="16"/>
  <c r="R1766" i="16" s="1"/>
  <c r="N1766" i="16" s="1"/>
  <c r="P1766" i="16"/>
  <c r="P1562" i="16"/>
  <c r="Q1562" i="16"/>
  <c r="R1562" i="16" s="1"/>
  <c r="N1562" i="16" s="1"/>
  <c r="P2945" i="16"/>
  <c r="Q2945" i="16"/>
  <c r="R2945" i="16" s="1"/>
  <c r="N2945" i="16" s="1"/>
  <c r="Q339" i="16"/>
  <c r="R339" i="16" s="1"/>
  <c r="N339" i="16" s="1"/>
  <c r="P339" i="16"/>
  <c r="P101" i="16"/>
  <c r="Q101" i="16"/>
  <c r="R101" i="16" s="1"/>
  <c r="N101" i="16" s="1"/>
  <c r="Q415" i="16"/>
  <c r="R415" i="16" s="1"/>
  <c r="N415" i="16" s="1"/>
  <c r="P415" i="16"/>
  <c r="P129" i="16"/>
  <c r="Q129" i="16"/>
  <c r="R129" i="16" s="1"/>
  <c r="N129" i="16" s="1"/>
  <c r="Q849" i="16"/>
  <c r="R849" i="16" s="1"/>
  <c r="N849" i="16" s="1"/>
  <c r="P849" i="16"/>
  <c r="Q1633" i="16"/>
  <c r="R1633" i="16" s="1"/>
  <c r="N1633" i="16" s="1"/>
  <c r="P1633" i="16"/>
  <c r="P1406" i="16"/>
  <c r="Q1406" i="16"/>
  <c r="R1406" i="16" s="1"/>
  <c r="N1406" i="16" s="1"/>
  <c r="Q2093" i="16"/>
  <c r="R2093" i="16" s="1"/>
  <c r="N2093" i="16" s="1"/>
  <c r="P2093" i="16"/>
  <c r="Q832" i="16"/>
  <c r="R832" i="16" s="1"/>
  <c r="N832" i="16" s="1"/>
  <c r="P832" i="16"/>
  <c r="Q140" i="16"/>
  <c r="R140" i="16" s="1"/>
  <c r="N140" i="16" s="1"/>
  <c r="P140" i="16"/>
  <c r="Q871" i="16"/>
  <c r="R871" i="16" s="1"/>
  <c r="N871" i="16" s="1"/>
  <c r="P871" i="16"/>
  <c r="Q561" i="16"/>
  <c r="R561" i="16" s="1"/>
  <c r="N561" i="16" s="1"/>
  <c r="P561" i="16"/>
  <c r="P1358" i="16"/>
  <c r="Q1358" i="16"/>
  <c r="R1358" i="16" s="1"/>
  <c r="N1358" i="16" s="1"/>
  <c r="Q1106" i="16"/>
  <c r="R1106" i="16" s="1"/>
  <c r="N1106" i="16" s="1"/>
  <c r="P1106" i="16"/>
  <c r="P2501" i="16"/>
  <c r="Q2501" i="16"/>
  <c r="R2501" i="16" s="1"/>
  <c r="N2501" i="16" s="1"/>
  <c r="Q795" i="16"/>
  <c r="R795" i="16" s="1"/>
  <c r="N795" i="16" s="1"/>
  <c r="P795" i="16"/>
  <c r="Q558" i="16"/>
  <c r="R558" i="16" s="1"/>
  <c r="N558" i="16" s="1"/>
  <c r="P558" i="16"/>
  <c r="Q872" i="16"/>
  <c r="R872" i="16" s="1"/>
  <c r="N872" i="16" s="1"/>
  <c r="P872" i="16"/>
  <c r="P584" i="16"/>
  <c r="Q584" i="16"/>
  <c r="R584" i="16" s="1"/>
  <c r="N584" i="16" s="1"/>
  <c r="Q360" i="16"/>
  <c r="R360" i="16" s="1"/>
  <c r="N360" i="16" s="1"/>
  <c r="P360" i="16"/>
  <c r="Q2112" i="16"/>
  <c r="R2112" i="16" s="1"/>
  <c r="N2112" i="16" s="1"/>
  <c r="P2112" i="16"/>
  <c r="Q2030" i="16"/>
  <c r="R2030" i="16" s="1"/>
  <c r="N2030" i="16" s="1"/>
  <c r="P2030" i="16"/>
  <c r="Q1807" i="16"/>
  <c r="R1807" i="16" s="1"/>
  <c r="N1807" i="16" s="1"/>
  <c r="P1807" i="16"/>
  <c r="P518" i="16"/>
  <c r="Q518" i="16"/>
  <c r="R518" i="16" s="1"/>
  <c r="N518" i="16" s="1"/>
  <c r="P280" i="16"/>
  <c r="Q280" i="16"/>
  <c r="R280" i="16" s="1"/>
  <c r="N280" i="16" s="1"/>
  <c r="Q1000" i="16"/>
  <c r="R1000" i="16" s="1"/>
  <c r="N1000" i="16" s="1"/>
  <c r="P1000" i="16"/>
  <c r="Q308" i="16"/>
  <c r="R308" i="16" s="1"/>
  <c r="N308" i="16" s="1"/>
  <c r="P308" i="16"/>
  <c r="Q1028" i="16"/>
  <c r="R1028" i="16" s="1"/>
  <c r="N1028" i="16" s="1"/>
  <c r="P1028" i="16"/>
  <c r="Q804" i="16"/>
  <c r="R804" i="16" s="1"/>
  <c r="N804" i="16" s="1"/>
  <c r="P804" i="16"/>
  <c r="P2569" i="16"/>
  <c r="Q2569" i="16"/>
  <c r="R2569" i="16" s="1"/>
  <c r="N2569" i="16" s="1"/>
  <c r="P1251" i="16"/>
  <c r="Q1251" i="16"/>
  <c r="R1251" i="16" s="1"/>
  <c r="N1251" i="16" s="1"/>
  <c r="Q253" i="16"/>
  <c r="R253" i="16" s="1"/>
  <c r="N253" i="16" s="1"/>
  <c r="P253" i="16"/>
  <c r="Q962" i="16"/>
  <c r="R962" i="16" s="1"/>
  <c r="N962" i="16" s="1"/>
  <c r="P962" i="16"/>
  <c r="Q724" i="16"/>
  <c r="R724" i="16" s="1"/>
  <c r="N724" i="16" s="1"/>
  <c r="P724" i="16"/>
  <c r="Q426" i="16"/>
  <c r="R426" i="16" s="1"/>
  <c r="N426" i="16" s="1"/>
  <c r="P426" i="16"/>
  <c r="Q764" i="16"/>
  <c r="R764" i="16" s="1"/>
  <c r="N764" i="16" s="1"/>
  <c r="P764" i="16"/>
  <c r="P454" i="16"/>
  <c r="Q454" i="16"/>
  <c r="R454" i="16" s="1"/>
  <c r="N454" i="16" s="1"/>
  <c r="Q1249" i="16"/>
  <c r="R1249" i="16" s="1"/>
  <c r="N1249" i="16" s="1"/>
  <c r="P1249" i="16"/>
  <c r="Q3013" i="16"/>
  <c r="R3013" i="16" s="1"/>
  <c r="N3013" i="16" s="1"/>
  <c r="P3013" i="16"/>
  <c r="P1779" i="16"/>
  <c r="Q1779" i="16"/>
  <c r="R1779" i="16" s="1"/>
  <c r="N1779" i="16" s="1"/>
  <c r="Q2593" i="16"/>
  <c r="R2593" i="16" s="1"/>
  <c r="N2593" i="16" s="1"/>
  <c r="P2593" i="16"/>
  <c r="Q1322" i="16"/>
  <c r="R1322" i="16" s="1"/>
  <c r="N1322" i="16" s="1"/>
  <c r="P1322" i="16"/>
  <c r="P278" i="16"/>
  <c r="Q278" i="16"/>
  <c r="R278" i="16" s="1"/>
  <c r="N278" i="16" s="1"/>
  <c r="Q987" i="16"/>
  <c r="R987" i="16" s="1"/>
  <c r="N987" i="16" s="1"/>
  <c r="P987" i="16"/>
  <c r="Q749" i="16"/>
  <c r="R749" i="16" s="1"/>
  <c r="N749" i="16" s="1"/>
  <c r="P749" i="16"/>
  <c r="Q50" i="16"/>
  <c r="R50" i="16" s="1"/>
  <c r="N50" i="16" s="1"/>
  <c r="P50" i="16"/>
  <c r="P789" i="16"/>
  <c r="Q789" i="16"/>
  <c r="R789" i="16" s="1"/>
  <c r="N789" i="16" s="1"/>
  <c r="P478" i="16"/>
  <c r="Q478" i="16"/>
  <c r="R478" i="16" s="1"/>
  <c r="N478" i="16" s="1"/>
  <c r="Q1272" i="16"/>
  <c r="R1272" i="16" s="1"/>
  <c r="N1272" i="16" s="1"/>
  <c r="P1272" i="16"/>
  <c r="Q3037" i="16"/>
  <c r="R3037" i="16" s="1"/>
  <c r="N3037" i="16" s="1"/>
  <c r="P3037" i="16"/>
  <c r="P1923" i="16"/>
  <c r="Q1923" i="16"/>
  <c r="R1923" i="16" s="1"/>
  <c r="N1923" i="16" s="1"/>
  <c r="Q368" i="16"/>
  <c r="R368" i="16" s="1"/>
  <c r="N368" i="16" s="1"/>
  <c r="P368" i="16"/>
  <c r="P59" i="16"/>
  <c r="Q59" i="16"/>
  <c r="R59" i="16" s="1"/>
  <c r="N59" i="16" s="1"/>
  <c r="Q851" i="16"/>
  <c r="R851" i="16" s="1"/>
  <c r="N851" i="16" s="1"/>
  <c r="P851" i="16"/>
  <c r="P2617" i="16"/>
  <c r="Q2617" i="16"/>
  <c r="R2617" i="16" s="1"/>
  <c r="N2617" i="16" s="1"/>
  <c r="P1455" i="16"/>
  <c r="Q1455" i="16"/>
  <c r="R1455" i="16" s="1"/>
  <c r="N1455" i="16" s="1"/>
  <c r="Q1479" i="16"/>
  <c r="R1479" i="16" s="1"/>
  <c r="N1479" i="16" s="1"/>
  <c r="P1479" i="16"/>
  <c r="Q1156" i="16"/>
  <c r="R1156" i="16" s="1"/>
  <c r="N1156" i="16" s="1"/>
  <c r="P1156" i="16"/>
  <c r="Q2883" i="16"/>
  <c r="R2883" i="16" s="1"/>
  <c r="N2883" i="16" s="1"/>
  <c r="P2883" i="16"/>
  <c r="Q2632" i="16"/>
  <c r="R2632" i="16" s="1"/>
  <c r="N2632" i="16" s="1"/>
  <c r="P2632" i="16"/>
  <c r="P2357" i="16"/>
  <c r="Q2357" i="16"/>
  <c r="R2357" i="16" s="1"/>
  <c r="N2357" i="16" s="1"/>
  <c r="Q1387" i="16"/>
  <c r="R1387" i="16" s="1"/>
  <c r="N1387" i="16" s="1"/>
  <c r="P1387" i="16"/>
  <c r="P1772" i="16"/>
  <c r="Q1772" i="16"/>
  <c r="R1772" i="16" s="1"/>
  <c r="N1772" i="16" s="1"/>
  <c r="Q3663" i="16"/>
  <c r="R3663" i="16" s="1"/>
  <c r="N3663" i="16" s="1"/>
  <c r="P3663" i="16"/>
  <c r="Q2216" i="16"/>
  <c r="R2216" i="16" s="1"/>
  <c r="N2216" i="16" s="1"/>
  <c r="P2216" i="16"/>
  <c r="Q2997" i="16"/>
  <c r="R2997" i="16" s="1"/>
  <c r="N2997" i="16" s="1"/>
  <c r="P2997" i="16"/>
  <c r="Q3655" i="16"/>
  <c r="R3655" i="16" s="1"/>
  <c r="N3655" i="16" s="1"/>
  <c r="P3655" i="16"/>
  <c r="P2990" i="16"/>
  <c r="Q2990" i="16"/>
  <c r="R2990" i="16" s="1"/>
  <c r="N2990" i="16" s="1"/>
  <c r="Q2631" i="16"/>
  <c r="R2631" i="16" s="1"/>
  <c r="N2631" i="16" s="1"/>
  <c r="P2631" i="16"/>
  <c r="Q2380" i="16"/>
  <c r="R2380" i="16" s="1"/>
  <c r="N2380" i="16" s="1"/>
  <c r="P2380" i="16"/>
  <c r="Q2105" i="16"/>
  <c r="R2105" i="16" s="1"/>
  <c r="N2105" i="16" s="1"/>
  <c r="P2105" i="16"/>
  <c r="Q1087" i="16"/>
  <c r="R1087" i="16" s="1"/>
  <c r="N1087" i="16" s="1"/>
  <c r="P1087" i="16"/>
  <c r="Q1184" i="16"/>
  <c r="R1184" i="16" s="1"/>
  <c r="N1184" i="16" s="1"/>
  <c r="P1184" i="16"/>
  <c r="Q3109" i="16"/>
  <c r="R3109" i="16" s="1"/>
  <c r="N3109" i="16" s="1"/>
  <c r="P3109" i="16"/>
  <c r="Q2258" i="16"/>
  <c r="R2258" i="16" s="1"/>
  <c r="N2258" i="16" s="1"/>
  <c r="P2258" i="16"/>
  <c r="P1924" i="16"/>
  <c r="Q1924" i="16"/>
  <c r="R1924" i="16" s="1"/>
  <c r="N1924" i="16" s="1"/>
  <c r="Q1661" i="16"/>
  <c r="R1661" i="16" s="1"/>
  <c r="N1661" i="16" s="1"/>
  <c r="P1661" i="16"/>
  <c r="P1397" i="16"/>
  <c r="Q1397" i="16"/>
  <c r="R1397" i="16" s="1"/>
  <c r="N1397" i="16" s="1"/>
  <c r="Q473" i="16"/>
  <c r="R473" i="16" s="1"/>
  <c r="N473" i="16" s="1"/>
  <c r="P473" i="16"/>
  <c r="Q2252" i="16"/>
  <c r="R2252" i="16" s="1"/>
  <c r="N2252" i="16" s="1"/>
  <c r="P2252" i="16"/>
  <c r="Q1066" i="16"/>
  <c r="R1066" i="16" s="1"/>
  <c r="N1066" i="16" s="1"/>
  <c r="P1066" i="16"/>
  <c r="Q1571" i="16"/>
  <c r="R1571" i="16" s="1"/>
  <c r="N1571" i="16" s="1"/>
  <c r="P1571" i="16"/>
  <c r="P1215" i="16"/>
  <c r="Q1215" i="16"/>
  <c r="R1215" i="16" s="1"/>
  <c r="N1215" i="16" s="1"/>
  <c r="Q2943" i="16"/>
  <c r="R2943" i="16" s="1"/>
  <c r="N2943" i="16" s="1"/>
  <c r="P2943" i="16"/>
  <c r="Q2692" i="16"/>
  <c r="R2692" i="16" s="1"/>
  <c r="N2692" i="16" s="1"/>
  <c r="P2692" i="16"/>
  <c r="P2417" i="16"/>
  <c r="Q2417" i="16"/>
  <c r="R2417" i="16" s="1"/>
  <c r="N2417" i="16" s="1"/>
  <c r="Q1459" i="16"/>
  <c r="R1459" i="16" s="1"/>
  <c r="N1459" i="16" s="1"/>
  <c r="P1459" i="16"/>
  <c r="P1951" i="16"/>
  <c r="Q1951" i="16"/>
  <c r="R1951" i="16" s="1"/>
  <c r="N1951" i="16" s="1"/>
  <c r="Q1758" i="16"/>
  <c r="R1758" i="16" s="1"/>
  <c r="N1758" i="16" s="1"/>
  <c r="P1758" i="16"/>
  <c r="Q1083" i="16"/>
  <c r="R1083" i="16" s="1"/>
  <c r="N1083" i="16" s="1"/>
  <c r="P1083" i="16"/>
  <c r="Q2810" i="16"/>
  <c r="R2810" i="16" s="1"/>
  <c r="N2810" i="16" s="1"/>
  <c r="P2810" i="16"/>
  <c r="P2561" i="16"/>
  <c r="Q2561" i="16"/>
  <c r="R2561" i="16" s="1"/>
  <c r="N2561" i="16" s="1"/>
  <c r="Q2284" i="16"/>
  <c r="R2284" i="16" s="1"/>
  <c r="N2284" i="16" s="1"/>
  <c r="P2284" i="16"/>
  <c r="P1302" i="16"/>
  <c r="Q1302" i="16"/>
  <c r="R1302" i="16" s="1"/>
  <c r="N1302" i="16" s="1"/>
  <c r="Q1615" i="16"/>
  <c r="R1615" i="16" s="1"/>
  <c r="N1615" i="16" s="1"/>
  <c r="P1615" i="16"/>
  <c r="P3230" i="16"/>
  <c r="Q3230" i="16"/>
  <c r="R3230" i="16" s="1"/>
  <c r="N3230" i="16" s="1"/>
  <c r="Q3038" i="16"/>
  <c r="R3038" i="16" s="1"/>
  <c r="N3038" i="16" s="1"/>
  <c r="P3038" i="16"/>
  <c r="Q2679" i="16"/>
  <c r="R2679" i="16" s="1"/>
  <c r="N2679" i="16" s="1"/>
  <c r="P2679" i="16"/>
  <c r="Q2428" i="16"/>
  <c r="R2428" i="16" s="1"/>
  <c r="N2428" i="16" s="1"/>
  <c r="P2428" i="16"/>
  <c r="Q2153" i="16"/>
  <c r="R2153" i="16" s="1"/>
  <c r="N2153" i="16" s="1"/>
  <c r="P2153" i="16"/>
  <c r="Q1147" i="16"/>
  <c r="R1147" i="16" s="1"/>
  <c r="N1147" i="16" s="1"/>
  <c r="P1147" i="16"/>
  <c r="Q1317" i="16"/>
  <c r="R1317" i="16" s="1"/>
  <c r="N1317" i="16" s="1"/>
  <c r="P1317" i="16"/>
  <c r="Q3397" i="16"/>
  <c r="R3397" i="16" s="1"/>
  <c r="N3397" i="16" s="1"/>
  <c r="P3397" i="16"/>
  <c r="Q2115" i="16"/>
  <c r="R2115" i="16" s="1"/>
  <c r="N2115" i="16" s="1"/>
  <c r="P2115" i="16"/>
  <c r="P1853" i="16"/>
  <c r="Q1853" i="16"/>
  <c r="R1853" i="16" s="1"/>
  <c r="N1853" i="16" s="1"/>
  <c r="Q1589" i="16"/>
  <c r="R1589" i="16" s="1"/>
  <c r="N1589" i="16" s="1"/>
  <c r="P1589" i="16"/>
  <c r="P666" i="16"/>
  <c r="Q666" i="16"/>
  <c r="R666" i="16" s="1"/>
  <c r="N666" i="16" s="1"/>
  <c r="P2479" i="16"/>
  <c r="Q2479" i="16"/>
  <c r="R2479" i="16" s="1"/>
  <c r="N2479" i="16" s="1"/>
  <c r="Q2230" i="16"/>
  <c r="R2230" i="16" s="1"/>
  <c r="N2230" i="16" s="1"/>
  <c r="P2230" i="16"/>
  <c r="Q2317" i="16"/>
  <c r="R2317" i="16" s="1"/>
  <c r="N2317" i="16" s="1"/>
  <c r="P2317" i="16"/>
  <c r="P1984" i="16"/>
  <c r="Q1984" i="16"/>
  <c r="R1984" i="16" s="1"/>
  <c r="N1984" i="16" s="1"/>
  <c r="P1720" i="16"/>
  <c r="Q1720" i="16"/>
  <c r="R1720" i="16" s="1"/>
  <c r="N1720" i="16" s="1"/>
  <c r="P1458" i="16"/>
  <c r="Q1458" i="16"/>
  <c r="R1458" i="16" s="1"/>
  <c r="N1458" i="16" s="1"/>
  <c r="P534" i="16"/>
  <c r="Q534" i="16"/>
  <c r="R534" i="16" s="1"/>
  <c r="N534" i="16" s="1"/>
  <c r="P2311" i="16"/>
  <c r="Q2311" i="16"/>
  <c r="R2311" i="16" s="1"/>
  <c r="N2311" i="16" s="1"/>
  <c r="Q1378" i="16"/>
  <c r="R1378" i="16" s="1"/>
  <c r="N1378" i="16" s="1"/>
  <c r="P1378" i="16"/>
  <c r="P3706" i="16"/>
  <c r="Q3706" i="16"/>
  <c r="R3706" i="16" s="1"/>
  <c r="N3706" i="16" s="1"/>
  <c r="P2571" i="16"/>
  <c r="Q2571" i="16"/>
  <c r="R2571" i="16" s="1"/>
  <c r="N2571" i="16" s="1"/>
  <c r="Q2308" i="16"/>
  <c r="R2308" i="16" s="1"/>
  <c r="N2308" i="16" s="1"/>
  <c r="P2308" i="16"/>
  <c r="P2046" i="16"/>
  <c r="Q2046" i="16"/>
  <c r="R2046" i="16" s="1"/>
  <c r="N2046" i="16" s="1"/>
  <c r="P1158" i="16"/>
  <c r="Q1158" i="16"/>
  <c r="R1158" i="16" s="1"/>
  <c r="N1158" i="16" s="1"/>
  <c r="Q3066" i="16"/>
  <c r="R3066" i="16" s="1"/>
  <c r="N3066" i="16" s="1"/>
  <c r="P3066" i="16"/>
  <c r="Q2808" i="16"/>
  <c r="R2808" i="16" s="1"/>
  <c r="N2808" i="16" s="1"/>
  <c r="P2808" i="16"/>
  <c r="Q2630" i="16"/>
  <c r="R2630" i="16" s="1"/>
  <c r="N2630" i="16" s="1"/>
  <c r="P2630" i="16"/>
  <c r="P2294" i="16"/>
  <c r="Q2294" i="16"/>
  <c r="R2294" i="16" s="1"/>
  <c r="N2294" i="16" s="1"/>
  <c r="P2031" i="16"/>
  <c r="Q2031" i="16"/>
  <c r="R2031" i="16" s="1"/>
  <c r="N2031" i="16" s="1"/>
  <c r="Q1770" i="16"/>
  <c r="R1770" i="16" s="1"/>
  <c r="N1770" i="16" s="1"/>
  <c r="P1770" i="16"/>
  <c r="P859" i="16"/>
  <c r="Q859" i="16"/>
  <c r="R859" i="16" s="1"/>
  <c r="N859" i="16" s="1"/>
  <c r="Q2695" i="16"/>
  <c r="R2695" i="16" s="1"/>
  <c r="N2695" i="16" s="1"/>
  <c r="P2695" i="16"/>
  <c r="Q1092" i="16"/>
  <c r="R1092" i="16" s="1"/>
  <c r="N1092" i="16" s="1"/>
  <c r="P1092" i="16"/>
  <c r="P978" i="16"/>
  <c r="Q978" i="16"/>
  <c r="R978" i="16" s="1"/>
  <c r="N978" i="16" s="1"/>
  <c r="P2611" i="16"/>
  <c r="Q2611" i="16"/>
  <c r="R2611" i="16" s="1"/>
  <c r="N2611" i="16" s="1"/>
  <c r="P2312" i="16"/>
  <c r="Q2312" i="16"/>
  <c r="R2312" i="16" s="1"/>
  <c r="N2312" i="16" s="1"/>
  <c r="Q2049" i="16"/>
  <c r="R2049" i="16" s="1"/>
  <c r="N2049" i="16" s="1"/>
  <c r="P2049" i="16"/>
  <c r="P1714" i="16"/>
  <c r="Q1714" i="16"/>
  <c r="R1714" i="16" s="1"/>
  <c r="N1714" i="16" s="1"/>
  <c r="Q1284" i="16"/>
  <c r="R1284" i="16" s="1"/>
  <c r="N1284" i="16" s="1"/>
  <c r="P1284" i="16"/>
  <c r="P3023" i="16"/>
  <c r="Q3023" i="16"/>
  <c r="R3023" i="16" s="1"/>
  <c r="N3023" i="16" s="1"/>
  <c r="Q3734" i="16"/>
  <c r="R3734" i="16" s="1"/>
  <c r="N3734" i="16" s="1"/>
  <c r="P3734" i="16"/>
  <c r="P3114" i="16"/>
  <c r="Q3114" i="16"/>
  <c r="R3114" i="16" s="1"/>
  <c r="N3114" i="16" s="1"/>
  <c r="P3379" i="16"/>
  <c r="Q3379" i="16"/>
  <c r="R3379" i="16" s="1"/>
  <c r="N3379" i="16" s="1"/>
  <c r="Q3177" i="16"/>
  <c r="R3177" i="16" s="1"/>
  <c r="N3177" i="16" s="1"/>
  <c r="P3177" i="16"/>
  <c r="Q1391" i="16"/>
  <c r="R1391" i="16" s="1"/>
  <c r="N1391" i="16" s="1"/>
  <c r="P1391" i="16"/>
  <c r="Q3660" i="16"/>
  <c r="R3660" i="16" s="1"/>
  <c r="N3660" i="16" s="1"/>
  <c r="P3660" i="16"/>
  <c r="Q2124" i="16"/>
  <c r="R2124" i="16" s="1"/>
  <c r="N2124" i="16" s="1"/>
  <c r="P2124" i="16"/>
  <c r="Q3235" i="16"/>
  <c r="R3235" i="16" s="1"/>
  <c r="N3235" i="16" s="1"/>
  <c r="P3235" i="16"/>
  <c r="P1725" i="16"/>
  <c r="Q1725" i="16"/>
  <c r="R1725" i="16" s="1"/>
  <c r="N1725" i="16" s="1"/>
  <c r="Q1296" i="16"/>
  <c r="R1296" i="16" s="1"/>
  <c r="N1296" i="16" s="1"/>
  <c r="P1296" i="16"/>
  <c r="P3036" i="16"/>
  <c r="Q3036" i="16"/>
  <c r="R3036" i="16" s="1"/>
  <c r="N3036" i="16" s="1"/>
  <c r="Q3746" i="16"/>
  <c r="R3746" i="16" s="1"/>
  <c r="N3746" i="16" s="1"/>
  <c r="P3746" i="16"/>
  <c r="Q3125" i="16"/>
  <c r="R3125" i="16" s="1"/>
  <c r="N3125" i="16" s="1"/>
  <c r="P3125" i="16"/>
  <c r="P3392" i="16"/>
  <c r="Q3392" i="16"/>
  <c r="R3392" i="16" s="1"/>
  <c r="N3392" i="16" s="1"/>
  <c r="Q3190" i="16"/>
  <c r="R3190" i="16" s="1"/>
  <c r="N3190" i="16" s="1"/>
  <c r="P3190" i="16"/>
  <c r="P1451" i="16"/>
  <c r="Q1451" i="16"/>
  <c r="R1451" i="16" s="1"/>
  <c r="N1451" i="16" s="1"/>
  <c r="Q3672" i="16"/>
  <c r="R3672" i="16" s="1"/>
  <c r="N3672" i="16" s="1"/>
  <c r="P3672" i="16"/>
  <c r="Q2147" i="16"/>
  <c r="R2147" i="16" s="1"/>
  <c r="N2147" i="16" s="1"/>
  <c r="P2147" i="16"/>
  <c r="Q3306" i="16"/>
  <c r="R3306" i="16" s="1"/>
  <c r="N3306" i="16" s="1"/>
  <c r="P3306" i="16"/>
  <c r="P1640" i="16"/>
  <c r="Q1640" i="16"/>
  <c r="R1640" i="16" s="1"/>
  <c r="N1640" i="16" s="1"/>
  <c r="Q1306" i="16"/>
  <c r="R1306" i="16" s="1"/>
  <c r="N1306" i="16" s="1"/>
  <c r="P1306" i="16"/>
  <c r="P58" i="16"/>
  <c r="Q58" i="16"/>
  <c r="R58" i="16" s="1"/>
  <c r="N58" i="16" s="1"/>
  <c r="P2603" i="16"/>
  <c r="Q2603" i="16"/>
  <c r="R2603" i="16" s="1"/>
  <c r="N2603" i="16" s="1"/>
  <c r="P3326" i="16"/>
  <c r="Q3326" i="16"/>
  <c r="R3326" i="16" s="1"/>
  <c r="N3326" i="16" s="1"/>
  <c r="Q2045" i="16"/>
  <c r="R2045" i="16" s="1"/>
  <c r="N2045" i="16" s="1"/>
  <c r="P2045" i="16"/>
  <c r="Q1517" i="16"/>
  <c r="R1517" i="16" s="1"/>
  <c r="N1517" i="16" s="1"/>
  <c r="P1517" i="16"/>
  <c r="Q3728" i="16"/>
  <c r="R3728" i="16" s="1"/>
  <c r="N3728" i="16" s="1"/>
  <c r="P3728" i="16"/>
  <c r="Q3502" i="16"/>
  <c r="R3502" i="16" s="1"/>
  <c r="N3502" i="16" s="1"/>
  <c r="P3502" i="16"/>
  <c r="Q3252" i="16"/>
  <c r="R3252" i="16" s="1"/>
  <c r="N3252" i="16" s="1"/>
  <c r="P3252" i="16"/>
  <c r="Q3030" i="16"/>
  <c r="R3030" i="16" s="1"/>
  <c r="N3030" i="16" s="1"/>
  <c r="P3030" i="16"/>
  <c r="P2604" i="16"/>
  <c r="Q2604" i="16"/>
  <c r="R2604" i="16" s="1"/>
  <c r="N2604" i="16" s="1"/>
  <c r="Q1077" i="16"/>
  <c r="R1077" i="16" s="1"/>
  <c r="N1077" i="16" s="1"/>
  <c r="P1077" i="16"/>
  <c r="P2817" i="16"/>
  <c r="Q2817" i="16"/>
  <c r="R2817" i="16" s="1"/>
  <c r="N2817" i="16" s="1"/>
  <c r="Q2482" i="16"/>
  <c r="R2482" i="16" s="1"/>
  <c r="N2482" i="16" s="1"/>
  <c r="P2482" i="16"/>
  <c r="P2039" i="16"/>
  <c r="Q2039" i="16"/>
  <c r="R2039" i="16" s="1"/>
  <c r="N2039" i="16" s="1"/>
  <c r="P3769" i="16"/>
  <c r="Q3769" i="16"/>
  <c r="R3769" i="16" s="1"/>
  <c r="N3769" i="16" s="1"/>
  <c r="P3447" i="16"/>
  <c r="Q3447" i="16"/>
  <c r="R3447" i="16" s="1"/>
  <c r="N3447" i="16" s="1"/>
  <c r="Q1625" i="16"/>
  <c r="R1625" i="16" s="1"/>
  <c r="N1625" i="16" s="1"/>
  <c r="P1625" i="16"/>
  <c r="Q3151" i="16"/>
  <c r="R3151" i="16" s="1"/>
  <c r="N3151" i="16" s="1"/>
  <c r="P3151" i="16"/>
  <c r="Q1584" i="16"/>
  <c r="R1584" i="16" s="1"/>
  <c r="N1584" i="16" s="1"/>
  <c r="P1584" i="16"/>
  <c r="Q888" i="16"/>
  <c r="R888" i="16" s="1"/>
  <c r="N888" i="16" s="1"/>
  <c r="P888" i="16"/>
  <c r="Q3342" i="16"/>
  <c r="R3342" i="16" s="1"/>
  <c r="N3342" i="16" s="1"/>
  <c r="P3342" i="16"/>
  <c r="P2807" i="16"/>
  <c r="Q2807" i="16"/>
  <c r="R2807" i="16" s="1"/>
  <c r="N2807" i="16" s="1"/>
  <c r="Q1641" i="16"/>
  <c r="R1641" i="16" s="1"/>
  <c r="N1641" i="16" s="1"/>
  <c r="P1641" i="16"/>
  <c r="P1377" i="16"/>
  <c r="Q1377" i="16"/>
  <c r="R1377" i="16" s="1"/>
  <c r="N1377" i="16" s="1"/>
  <c r="Q1041" i="16"/>
  <c r="R1041" i="16" s="1"/>
  <c r="N1041" i="16" s="1"/>
  <c r="P1041" i="16"/>
  <c r="P2794" i="16"/>
  <c r="Q2794" i="16"/>
  <c r="R2794" i="16" s="1"/>
  <c r="N2794" i="16" s="1"/>
  <c r="Q2340" i="16"/>
  <c r="R2340" i="16" s="1"/>
  <c r="N2340" i="16" s="1"/>
  <c r="P2340" i="16"/>
  <c r="P2214" i="16"/>
  <c r="Q2214" i="16"/>
  <c r="R2214" i="16" s="1"/>
  <c r="N2214" i="16" s="1"/>
  <c r="Q3759" i="16"/>
  <c r="R3759" i="16" s="1"/>
  <c r="N3759" i="16" s="1"/>
  <c r="P3759" i="16"/>
  <c r="Q1255" i="16"/>
  <c r="R1255" i="16" s="1"/>
  <c r="N1255" i="16" s="1"/>
  <c r="P1255" i="16"/>
  <c r="Q3453" i="16"/>
  <c r="R3453" i="16" s="1"/>
  <c r="N3453" i="16" s="1"/>
  <c r="P3453" i="16"/>
  <c r="Q3237" i="16"/>
  <c r="R3237" i="16" s="1"/>
  <c r="N3237" i="16" s="1"/>
  <c r="P3237" i="16"/>
  <c r="P1595" i="16"/>
  <c r="Q1595" i="16"/>
  <c r="R1595" i="16" s="1"/>
  <c r="N1595" i="16" s="1"/>
  <c r="Q3499" i="16"/>
  <c r="R3499" i="16" s="1"/>
  <c r="N3499" i="16" s="1"/>
  <c r="P3499" i="16"/>
  <c r="Q2938" i="16"/>
  <c r="R2938" i="16" s="1"/>
  <c r="N2938" i="16" s="1"/>
  <c r="P2938" i="16"/>
  <c r="P1076" i="16"/>
  <c r="Q1076" i="16"/>
  <c r="R1076" i="16" s="1"/>
  <c r="N1076" i="16" s="1"/>
  <c r="Q2804" i="16"/>
  <c r="R2804" i="16" s="1"/>
  <c r="N2804" i="16" s="1"/>
  <c r="P2804" i="16"/>
  <c r="P2553" i="16"/>
  <c r="Q2553" i="16"/>
  <c r="R2553" i="16" s="1"/>
  <c r="N2553" i="16" s="1"/>
  <c r="Q2218" i="16"/>
  <c r="R2218" i="16" s="1"/>
  <c r="N2218" i="16" s="1"/>
  <c r="P2218" i="16"/>
  <c r="Q1776" i="16"/>
  <c r="R1776" i="16" s="1"/>
  <c r="N1776" i="16" s="1"/>
  <c r="P1776" i="16"/>
  <c r="Q3505" i="16"/>
  <c r="R3505" i="16" s="1"/>
  <c r="N3505" i="16" s="1"/>
  <c r="P3505" i="16"/>
  <c r="P3184" i="16"/>
  <c r="Q3184" i="16"/>
  <c r="R3184" i="16" s="1"/>
  <c r="N3184" i="16" s="1"/>
  <c r="P3605" i="16"/>
  <c r="Q3605" i="16"/>
  <c r="R3605" i="16" s="1"/>
  <c r="N3605" i="16" s="1"/>
  <c r="P1259" i="16"/>
  <c r="Q1259" i="16"/>
  <c r="R1259" i="16" s="1"/>
  <c r="N1259" i="16" s="1"/>
  <c r="Q3669" i="16"/>
  <c r="R3669" i="16" s="1"/>
  <c r="N3669" i="16" s="1"/>
  <c r="P3669" i="16"/>
  <c r="Q623" i="16"/>
  <c r="R623" i="16" s="1"/>
  <c r="N623" i="16" s="1"/>
  <c r="P623" i="16"/>
  <c r="P3486" i="16"/>
  <c r="Q3486" i="16"/>
  <c r="R3486" i="16" s="1"/>
  <c r="N3486" i="16" s="1"/>
  <c r="P2952" i="16"/>
  <c r="Q2952" i="16"/>
  <c r="R2952" i="16" s="1"/>
  <c r="N2952" i="16" s="1"/>
  <c r="P3332" i="16"/>
  <c r="Q3332" i="16"/>
  <c r="R3332" i="16" s="1"/>
  <c r="N3332" i="16" s="1"/>
  <c r="Q3119" i="16"/>
  <c r="R3119" i="16" s="1"/>
  <c r="N3119" i="16" s="1"/>
  <c r="P3119" i="16"/>
  <c r="P1115" i="16"/>
  <c r="Q1115" i="16"/>
  <c r="R1115" i="16" s="1"/>
  <c r="N1115" i="16" s="1"/>
  <c r="P2850" i="16"/>
  <c r="Q2850" i="16"/>
  <c r="R2850" i="16" s="1"/>
  <c r="N2850" i="16" s="1"/>
  <c r="P2327" i="16"/>
  <c r="Q2327" i="16"/>
  <c r="R2327" i="16" s="1"/>
  <c r="N2327" i="16" s="1"/>
  <c r="P1676" i="16"/>
  <c r="Q1676" i="16"/>
  <c r="R1676" i="16" s="1"/>
  <c r="N1676" i="16" s="1"/>
  <c r="P1413" i="16"/>
  <c r="Q1413" i="16"/>
  <c r="R1413" i="16" s="1"/>
  <c r="N1413" i="16" s="1"/>
  <c r="Q1078" i="16"/>
  <c r="R1078" i="16" s="1"/>
  <c r="N1078" i="16" s="1"/>
  <c r="P1078" i="16"/>
  <c r="P2830" i="16"/>
  <c r="Q2830" i="16"/>
  <c r="R2830" i="16" s="1"/>
  <c r="N2830" i="16" s="1"/>
  <c r="Q2376" i="16"/>
  <c r="R2376" i="16" s="1"/>
  <c r="N2376" i="16" s="1"/>
  <c r="P2376" i="16"/>
  <c r="Q3098" i="16"/>
  <c r="R3098" i="16" s="1"/>
  <c r="N3098" i="16" s="1"/>
  <c r="P3098" i="16"/>
  <c r="P3795" i="16"/>
  <c r="Q3795" i="16"/>
  <c r="R3795" i="16" s="1"/>
  <c r="N3795" i="16" s="1"/>
  <c r="Q1290" i="16"/>
  <c r="R1290" i="16" s="1"/>
  <c r="N1290" i="16" s="1"/>
  <c r="P1290" i="16"/>
  <c r="P3489" i="16"/>
  <c r="Q3489" i="16"/>
  <c r="R3489" i="16" s="1"/>
  <c r="N3489" i="16" s="1"/>
  <c r="P3275" i="16"/>
  <c r="Q3275" i="16"/>
  <c r="R3275" i="16" s="1"/>
  <c r="N3275" i="16" s="1"/>
  <c r="Q1775" i="16"/>
  <c r="R1775" i="16" s="1"/>
  <c r="N1775" i="16" s="1"/>
  <c r="P1775" i="16"/>
  <c r="Q3715" i="16"/>
  <c r="R3715" i="16" s="1"/>
  <c r="N3715" i="16" s="1"/>
  <c r="P3715" i="16"/>
  <c r="Q3095" i="16"/>
  <c r="R3095" i="16" s="1"/>
  <c r="N3095" i="16" s="1"/>
  <c r="P3095" i="16"/>
  <c r="P1895" i="16"/>
  <c r="Q1895" i="16"/>
  <c r="R1895" i="16" s="1"/>
  <c r="N1895" i="16" s="1"/>
  <c r="P3756" i="16"/>
  <c r="Q3756" i="16"/>
  <c r="R3756" i="16" s="1"/>
  <c r="N3756" i="16" s="1"/>
  <c r="P2387" i="16"/>
  <c r="Q2387" i="16"/>
  <c r="R2387" i="16" s="1"/>
  <c r="N2387" i="16" s="1"/>
  <c r="P3432" i="16"/>
  <c r="Q3432" i="16"/>
  <c r="R3432" i="16" s="1"/>
  <c r="N3432" i="16" s="1"/>
  <c r="P2708" i="16"/>
  <c r="Q2708" i="16"/>
  <c r="R2708" i="16" s="1"/>
  <c r="N2708" i="16" s="1"/>
  <c r="P2457" i="16"/>
  <c r="Q2457" i="16"/>
  <c r="R2457" i="16" s="1"/>
  <c r="N2457" i="16" s="1"/>
  <c r="Q2122" i="16"/>
  <c r="R2122" i="16" s="1"/>
  <c r="N2122" i="16" s="1"/>
  <c r="P2122" i="16"/>
  <c r="Q1679" i="16"/>
  <c r="R1679" i="16" s="1"/>
  <c r="N1679" i="16" s="1"/>
  <c r="P1679" i="16"/>
  <c r="Q3408" i="16"/>
  <c r="R3408" i="16" s="1"/>
  <c r="N3408" i="16" s="1"/>
  <c r="P3408" i="16"/>
  <c r="Q3088" i="16"/>
  <c r="R3088" i="16" s="1"/>
  <c r="N3088" i="16" s="1"/>
  <c r="P3088" i="16"/>
  <c r="Q3509" i="16"/>
  <c r="R3509" i="16" s="1"/>
  <c r="N3509" i="16" s="1"/>
  <c r="P3509" i="16"/>
  <c r="P3776" i="16"/>
  <c r="Q3776" i="16"/>
  <c r="R3776" i="16" s="1"/>
  <c r="N3776" i="16" s="1"/>
  <c r="P3573" i="16"/>
  <c r="Q3573" i="16"/>
  <c r="R3573" i="16" s="1"/>
  <c r="N3573" i="16" s="1"/>
  <c r="Q515" i="16"/>
  <c r="R515" i="16" s="1"/>
  <c r="N515" i="16" s="1"/>
  <c r="P515" i="16"/>
  <c r="P2310" i="16"/>
  <c r="Q2310" i="16"/>
  <c r="R2310" i="16" s="1"/>
  <c r="N2310" i="16" s="1"/>
  <c r="P2435" i="16"/>
  <c r="Q2435" i="16"/>
  <c r="R2435" i="16" s="1"/>
  <c r="N2435" i="16" s="1"/>
  <c r="Q1135" i="16"/>
  <c r="R1135" i="16" s="1"/>
  <c r="N1135" i="16" s="1"/>
  <c r="P1135" i="16"/>
  <c r="P2863" i="16"/>
  <c r="Q2863" i="16"/>
  <c r="R2863" i="16" s="1"/>
  <c r="N2863" i="16" s="1"/>
  <c r="Q2613" i="16"/>
  <c r="R2613" i="16" s="1"/>
  <c r="N2613" i="16" s="1"/>
  <c r="P2613" i="16"/>
  <c r="Q2277" i="16"/>
  <c r="R2277" i="16" s="1"/>
  <c r="N2277" i="16" s="1"/>
  <c r="P2277" i="16"/>
  <c r="P1835" i="16"/>
  <c r="Q1835" i="16"/>
  <c r="R1835" i="16" s="1"/>
  <c r="N1835" i="16" s="1"/>
  <c r="P3565" i="16"/>
  <c r="Q3565" i="16"/>
  <c r="R3565" i="16" s="1"/>
  <c r="N3565" i="16" s="1"/>
  <c r="Q3243" i="16"/>
  <c r="R3243" i="16" s="1"/>
  <c r="N3243" i="16" s="1"/>
  <c r="P3243" i="16"/>
  <c r="Q3665" i="16"/>
  <c r="R3665" i="16" s="1"/>
  <c r="N3665" i="16" s="1"/>
  <c r="P3665" i="16"/>
  <c r="P1558" i="16"/>
  <c r="Q1558" i="16"/>
  <c r="R1558" i="16" s="1"/>
  <c r="N1558" i="16" s="1"/>
  <c r="P3730" i="16"/>
  <c r="Q3730" i="16"/>
  <c r="R3730" i="16" s="1"/>
  <c r="N3730" i="16" s="1"/>
  <c r="P683" i="16"/>
  <c r="Q683" i="16"/>
  <c r="R683" i="16" s="1"/>
  <c r="N683" i="16" s="1"/>
  <c r="Q3492" i="16"/>
  <c r="R3492" i="16" s="1"/>
  <c r="N3492" i="16" s="1"/>
  <c r="P3492" i="16"/>
  <c r="P3250" i="16"/>
  <c r="Q3250" i="16"/>
  <c r="R3250" i="16" s="1"/>
  <c r="N3250" i="16" s="1"/>
  <c r="P1292" i="16"/>
  <c r="Q1292" i="16"/>
  <c r="R1292" i="16" s="1"/>
  <c r="N1292" i="16" s="1"/>
  <c r="P3020" i="16"/>
  <c r="Q3020" i="16"/>
  <c r="R3020" i="16" s="1"/>
  <c r="N3020" i="16" s="1"/>
  <c r="P2769" i="16"/>
  <c r="Q2769" i="16"/>
  <c r="R2769" i="16" s="1"/>
  <c r="N2769" i="16" s="1"/>
  <c r="Q2434" i="16"/>
  <c r="R2434" i="16" s="1"/>
  <c r="N2434" i="16" s="1"/>
  <c r="P2434" i="16"/>
  <c r="P1993" i="16"/>
  <c r="Q1993" i="16"/>
  <c r="R1993" i="16" s="1"/>
  <c r="N1993" i="16" s="1"/>
  <c r="Q3720" i="16"/>
  <c r="R3720" i="16" s="1"/>
  <c r="N3720" i="16" s="1"/>
  <c r="P3720" i="16"/>
  <c r="Q3399" i="16"/>
  <c r="R3399" i="16" s="1"/>
  <c r="N3399" i="16" s="1"/>
  <c r="P3399" i="16"/>
  <c r="P3821" i="16"/>
  <c r="Q3821" i="16"/>
  <c r="R3821" i="16" s="1"/>
  <c r="N3821" i="16" s="1"/>
  <c r="P3104" i="16"/>
  <c r="Q3104" i="16"/>
  <c r="R3104" i="16" s="1"/>
  <c r="N3104" i="16" s="1"/>
  <c r="P1307" i="16"/>
  <c r="Q1307" i="16"/>
  <c r="R1307" i="16" s="1"/>
  <c r="N1307" i="16" s="1"/>
  <c r="Q839" i="16"/>
  <c r="R839" i="16" s="1"/>
  <c r="N839" i="16" s="1"/>
  <c r="P839" i="16"/>
  <c r="Q3067" i="16"/>
  <c r="R3067" i="16" s="1"/>
  <c r="N3067" i="16" s="1"/>
  <c r="P3067" i="16"/>
  <c r="Q2579" i="16"/>
  <c r="R2579" i="16" s="1"/>
  <c r="N2579" i="16" s="1"/>
  <c r="P2579" i="16"/>
  <c r="Q566" i="16"/>
  <c r="R566" i="16" s="1"/>
  <c r="N566" i="16" s="1"/>
  <c r="P566" i="16"/>
  <c r="Q1261" i="16"/>
  <c r="R1261" i="16" s="1"/>
  <c r="N1261" i="16" s="1"/>
  <c r="P1261" i="16"/>
  <c r="Q512" i="16"/>
  <c r="R512" i="16" s="1"/>
  <c r="N512" i="16" s="1"/>
  <c r="P512" i="16"/>
  <c r="Q93" i="16"/>
  <c r="R93" i="16" s="1"/>
  <c r="N93" i="16" s="1"/>
  <c r="P93" i="16"/>
  <c r="P172" i="16"/>
  <c r="Q172" i="16"/>
  <c r="R172" i="16" s="1"/>
  <c r="N172" i="16" s="1"/>
  <c r="P128" i="16"/>
  <c r="Q128" i="16"/>
  <c r="R128" i="16" s="1"/>
  <c r="N128" i="16" s="1"/>
  <c r="Q1069" i="16"/>
  <c r="R1069" i="16" s="1"/>
  <c r="N1069" i="16" s="1"/>
  <c r="P1069" i="16"/>
  <c r="P951" i="16"/>
  <c r="Q951" i="16"/>
  <c r="R951" i="16" s="1"/>
  <c r="N951" i="16" s="1"/>
  <c r="Q460" i="16"/>
  <c r="R460" i="16" s="1"/>
  <c r="N460" i="16" s="1"/>
  <c r="P460" i="16"/>
  <c r="Q564" i="16"/>
  <c r="R564" i="16" s="1"/>
  <c r="N564" i="16" s="1"/>
  <c r="P564" i="16"/>
  <c r="Q2951" i="16"/>
  <c r="R2951" i="16" s="1"/>
  <c r="N2951" i="16" s="1"/>
  <c r="P2951" i="16"/>
  <c r="Q1817" i="16"/>
  <c r="R1817" i="16" s="1"/>
  <c r="N1817" i="16" s="1"/>
  <c r="P1817" i="16"/>
  <c r="P2836" i="16"/>
  <c r="Q2836" i="16"/>
  <c r="R2836" i="16" s="1"/>
  <c r="N2836" i="16" s="1"/>
  <c r="P1110" i="16"/>
  <c r="Q1110" i="16"/>
  <c r="R1110" i="16" s="1"/>
  <c r="N1110" i="16" s="1"/>
  <c r="P1098" i="16"/>
  <c r="Q1098" i="16"/>
  <c r="R1098" i="16" s="1"/>
  <c r="N1098" i="16" s="1"/>
  <c r="P2127" i="16"/>
  <c r="Q2127" i="16"/>
  <c r="R2127" i="16" s="1"/>
  <c r="N2127" i="16" s="1"/>
  <c r="Q2803" i="16"/>
  <c r="R2803" i="16" s="1"/>
  <c r="N2803" i="16" s="1"/>
  <c r="P2803" i="16"/>
  <c r="P1826" i="16"/>
  <c r="Q1826" i="16"/>
  <c r="R1826" i="16" s="1"/>
  <c r="N1826" i="16" s="1"/>
  <c r="Q3029" i="16"/>
  <c r="R3029" i="16" s="1"/>
  <c r="N3029" i="16" s="1"/>
  <c r="P3029" i="16"/>
  <c r="Q1319" i="16"/>
  <c r="R1319" i="16" s="1"/>
  <c r="N1319" i="16" s="1"/>
  <c r="P1319" i="16"/>
  <c r="Q1169" i="16"/>
  <c r="R1169" i="16" s="1"/>
  <c r="N1169" i="16" s="1"/>
  <c r="P1169" i="16"/>
  <c r="Q1614" i="16"/>
  <c r="R1614" i="16" s="1"/>
  <c r="N1614" i="16" s="1"/>
  <c r="P1614" i="16"/>
  <c r="Q1756" i="16"/>
  <c r="R1756" i="16" s="1"/>
  <c r="N1756" i="16" s="1"/>
  <c r="P1756" i="16"/>
  <c r="P1068" i="16"/>
  <c r="Q1068" i="16"/>
  <c r="R1068" i="16" s="1"/>
  <c r="N1068" i="16" s="1"/>
  <c r="Q1481" i="16"/>
  <c r="R1481" i="16" s="1"/>
  <c r="N1481" i="16" s="1"/>
  <c r="P1481" i="16"/>
  <c r="Q1522" i="16"/>
  <c r="R1522" i="16" s="1"/>
  <c r="N1522" i="16" s="1"/>
  <c r="P1522" i="16"/>
  <c r="P2023" i="16"/>
  <c r="Q2023" i="16"/>
  <c r="R2023" i="16" s="1"/>
  <c r="N2023" i="16" s="1"/>
  <c r="P178" i="16"/>
  <c r="Q178" i="16"/>
  <c r="R178" i="16" s="1"/>
  <c r="N178" i="16" s="1"/>
  <c r="P3124" i="16"/>
  <c r="Q3124" i="16"/>
  <c r="R3124" i="16" s="1"/>
  <c r="N3124" i="16" s="1"/>
  <c r="Q3621" i="16"/>
  <c r="R3621" i="16" s="1"/>
  <c r="N3621" i="16" s="1"/>
  <c r="P3621" i="16"/>
  <c r="P1437" i="16"/>
  <c r="Q1437" i="16"/>
  <c r="R1437" i="16" s="1"/>
  <c r="N1437" i="16" s="1"/>
  <c r="Q3458" i="16"/>
  <c r="R3458" i="16" s="1"/>
  <c r="N3458" i="16" s="1"/>
  <c r="P3458" i="16"/>
  <c r="Q1162" i="16"/>
  <c r="R1162" i="16" s="1"/>
  <c r="N1162" i="16" s="1"/>
  <c r="P1162" i="16"/>
  <c r="P3539" i="16"/>
  <c r="Q3539" i="16"/>
  <c r="R3539" i="16" s="1"/>
  <c r="N3539" i="16" s="1"/>
  <c r="P2770" i="16"/>
  <c r="Q2770" i="16"/>
  <c r="R2770" i="16" s="1"/>
  <c r="N2770" i="16" s="1"/>
  <c r="P2081" i="16"/>
  <c r="Q2081" i="16"/>
  <c r="R2081" i="16" s="1"/>
  <c r="N2081" i="16" s="1"/>
  <c r="P3428" i="16"/>
  <c r="Q3428" i="16"/>
  <c r="R3428" i="16" s="1"/>
  <c r="N3428" i="16" s="1"/>
  <c r="Q3354" i="16"/>
  <c r="R3354" i="16" s="1"/>
  <c r="N3354" i="16" s="1"/>
  <c r="P3354" i="16"/>
  <c r="Q2528" i="16"/>
  <c r="R2528" i="16" s="1"/>
  <c r="N2528" i="16" s="1"/>
  <c r="P2528" i="16"/>
  <c r="P3481" i="16"/>
  <c r="Q3481" i="16"/>
  <c r="R3481" i="16" s="1"/>
  <c r="N3481" i="16" s="1"/>
  <c r="Q3645" i="16"/>
  <c r="R3645" i="16" s="1"/>
  <c r="N3645" i="16" s="1"/>
  <c r="P3645" i="16"/>
  <c r="Q1090" i="16"/>
  <c r="R1090" i="16" s="1"/>
  <c r="N1090" i="16" s="1"/>
  <c r="P1090" i="16"/>
  <c r="Q3459" i="16"/>
  <c r="R3459" i="16" s="1"/>
  <c r="N3459" i="16" s="1"/>
  <c r="P3459" i="16"/>
  <c r="P900" i="16"/>
  <c r="Q900" i="16"/>
  <c r="R900" i="16" s="1"/>
  <c r="N900" i="16" s="1"/>
  <c r="Q2253" i="16"/>
  <c r="R2253" i="16" s="1"/>
  <c r="N2253" i="16" s="1"/>
  <c r="P2253" i="16"/>
  <c r="Q3737" i="16"/>
  <c r="R3737" i="16" s="1"/>
  <c r="N3737" i="16" s="1"/>
  <c r="P3737" i="16"/>
  <c r="Q779" i="16"/>
  <c r="R779" i="16" s="1"/>
  <c r="N779" i="16" s="1"/>
  <c r="P779" i="16"/>
  <c r="P1872" i="16"/>
  <c r="Q1872" i="16"/>
  <c r="R1872" i="16" s="1"/>
  <c r="N1872" i="16" s="1"/>
  <c r="Q910" i="16"/>
  <c r="R910" i="16" s="1"/>
  <c r="N910" i="16" s="1"/>
  <c r="P910" i="16"/>
  <c r="P398" i="16"/>
  <c r="Q398" i="16"/>
  <c r="R398" i="16" s="1"/>
  <c r="N398" i="16" s="1"/>
  <c r="P306" i="16"/>
  <c r="Q306" i="16"/>
  <c r="R306" i="16" s="1"/>
  <c r="N306" i="16" s="1"/>
  <c r="Q179" i="16"/>
  <c r="R179" i="16" s="1"/>
  <c r="N179" i="16" s="1"/>
  <c r="P179" i="16"/>
  <c r="Q797" i="16"/>
  <c r="R797" i="16" s="1"/>
  <c r="N797" i="16" s="1"/>
  <c r="P797" i="16"/>
  <c r="P476" i="16"/>
  <c r="Q476" i="16"/>
  <c r="R476" i="16" s="1"/>
  <c r="N476" i="16" s="1"/>
  <c r="Q328" i="16"/>
  <c r="R328" i="16" s="1"/>
  <c r="N328" i="16" s="1"/>
  <c r="P328" i="16"/>
  <c r="Q361" i="16"/>
  <c r="R361" i="16" s="1"/>
  <c r="N361" i="16" s="1"/>
  <c r="P361" i="16"/>
  <c r="P247" i="16"/>
  <c r="Q247" i="16"/>
  <c r="R247" i="16" s="1"/>
  <c r="N247" i="16" s="1"/>
  <c r="P938" i="16"/>
  <c r="Q938" i="16"/>
  <c r="R938" i="16" s="1"/>
  <c r="N938" i="16" s="1"/>
  <c r="P1550" i="16"/>
  <c r="Q1550" i="16"/>
  <c r="R1550" i="16" s="1"/>
  <c r="N1550" i="16" s="1"/>
  <c r="Q617" i="16"/>
  <c r="R617" i="16" s="1"/>
  <c r="N617" i="16" s="1"/>
  <c r="P617" i="16"/>
  <c r="P1010" i="16"/>
  <c r="Q1010" i="16"/>
  <c r="R1010" i="16" s="1"/>
  <c r="N1010" i="16" s="1"/>
  <c r="Q980" i="16"/>
  <c r="R980" i="16" s="1"/>
  <c r="N980" i="16" s="1"/>
  <c r="P980" i="16"/>
  <c r="P146" i="16"/>
  <c r="Q146" i="16"/>
  <c r="R146" i="16" s="1"/>
  <c r="N146" i="16" s="1"/>
  <c r="Q867" i="16"/>
  <c r="R867" i="16" s="1"/>
  <c r="N867" i="16" s="1"/>
  <c r="P867" i="16"/>
  <c r="Q629" i="16"/>
  <c r="R629" i="16" s="1"/>
  <c r="N629" i="16" s="1"/>
  <c r="P629" i="16"/>
  <c r="Q944" i="16"/>
  <c r="R944" i="16" s="1"/>
  <c r="N944" i="16" s="1"/>
  <c r="P944" i="16"/>
  <c r="P657" i="16"/>
  <c r="Q657" i="16"/>
  <c r="R657" i="16" s="1"/>
  <c r="N657" i="16" s="1"/>
  <c r="Q432" i="16"/>
  <c r="R432" i="16" s="1"/>
  <c r="N432" i="16" s="1"/>
  <c r="P432" i="16"/>
  <c r="Q2185" i="16"/>
  <c r="R2185" i="16" s="1"/>
  <c r="N2185" i="16" s="1"/>
  <c r="P2185" i="16"/>
  <c r="Q2150" i="16"/>
  <c r="R2150" i="16" s="1"/>
  <c r="N2150" i="16" s="1"/>
  <c r="P2150" i="16"/>
  <c r="P1667" i="16"/>
  <c r="Q1667" i="16"/>
  <c r="R1667" i="16" s="1"/>
  <c r="N1667" i="16" s="1"/>
  <c r="P734" i="16"/>
  <c r="Q734" i="16"/>
  <c r="R734" i="16" s="1"/>
  <c r="N734" i="16" s="1"/>
  <c r="Q497" i="16"/>
  <c r="R497" i="16" s="1"/>
  <c r="N497" i="16" s="1"/>
  <c r="P497" i="16"/>
  <c r="P198" i="16"/>
  <c r="Q198" i="16"/>
  <c r="R198" i="16" s="1"/>
  <c r="N198" i="16" s="1"/>
  <c r="Q535" i="16"/>
  <c r="R535" i="16" s="1"/>
  <c r="N535" i="16" s="1"/>
  <c r="P535" i="16"/>
  <c r="Q226" i="16"/>
  <c r="R226" i="16" s="1"/>
  <c r="N226" i="16" s="1"/>
  <c r="P226" i="16"/>
  <c r="Q1020" i="16"/>
  <c r="R1020" i="16" s="1"/>
  <c r="N1020" i="16" s="1"/>
  <c r="P1020" i="16"/>
  <c r="P2785" i="16"/>
  <c r="Q2785" i="16"/>
  <c r="R2785" i="16" s="1"/>
  <c r="N2785" i="16" s="1"/>
  <c r="P2463" i="16"/>
  <c r="Q2463" i="16"/>
  <c r="R2463" i="16" s="1"/>
  <c r="N2463" i="16" s="1"/>
  <c r="Q825" i="16"/>
  <c r="R825" i="16" s="1"/>
  <c r="N825" i="16" s="1"/>
  <c r="P825" i="16"/>
  <c r="Q1609" i="16"/>
  <c r="R1609" i="16" s="1"/>
  <c r="N1609" i="16" s="1"/>
  <c r="P1609" i="16"/>
  <c r="Q1383" i="16"/>
  <c r="R1383" i="16" s="1"/>
  <c r="N1383" i="16" s="1"/>
  <c r="P1383" i="16"/>
  <c r="Q1949" i="16"/>
  <c r="R1949" i="16" s="1"/>
  <c r="N1949" i="16" s="1"/>
  <c r="P1949" i="16"/>
  <c r="Q913" i="16"/>
  <c r="R913" i="16" s="1"/>
  <c r="N913" i="16" s="1"/>
  <c r="P913" i="16"/>
  <c r="Q615" i="16"/>
  <c r="R615" i="16" s="1"/>
  <c r="N615" i="16" s="1"/>
  <c r="P615" i="16"/>
  <c r="P378" i="16"/>
  <c r="Q378" i="16"/>
  <c r="R378" i="16" s="1"/>
  <c r="N378" i="16" s="1"/>
  <c r="P691" i="16"/>
  <c r="Q691" i="16"/>
  <c r="R691" i="16" s="1"/>
  <c r="N691" i="16" s="1"/>
  <c r="P405" i="16"/>
  <c r="Q405" i="16"/>
  <c r="R405" i="16" s="1"/>
  <c r="N405" i="16" s="1"/>
  <c r="P168" i="16"/>
  <c r="Q168" i="16"/>
  <c r="R168" i="16" s="1"/>
  <c r="N168" i="16" s="1"/>
  <c r="Q1922" i="16"/>
  <c r="R1922" i="16" s="1"/>
  <c r="N1922" i="16" s="1"/>
  <c r="P1922" i="16"/>
  <c r="P1753" i="16"/>
  <c r="Q1753" i="16"/>
  <c r="R1753" i="16" s="1"/>
  <c r="N1753" i="16" s="1"/>
  <c r="Q1063" i="16"/>
  <c r="R1063" i="16" s="1"/>
  <c r="N1063" i="16" s="1"/>
  <c r="P1063" i="16"/>
  <c r="P482" i="16"/>
  <c r="Q482" i="16"/>
  <c r="R482" i="16" s="1"/>
  <c r="N482" i="16" s="1"/>
  <c r="Q246" i="16"/>
  <c r="R246" i="16" s="1"/>
  <c r="N246" i="16" s="1"/>
  <c r="P246" i="16"/>
  <c r="Q560" i="16"/>
  <c r="R560" i="16" s="1"/>
  <c r="N560" i="16" s="1"/>
  <c r="P560" i="16"/>
  <c r="P274" i="16"/>
  <c r="Q274" i="16"/>
  <c r="R274" i="16" s="1"/>
  <c r="N274" i="16" s="1"/>
  <c r="P993" i="16"/>
  <c r="Q993" i="16"/>
  <c r="R993" i="16" s="1"/>
  <c r="N993" i="16" s="1"/>
  <c r="Q1777" i="16"/>
  <c r="R1777" i="16" s="1"/>
  <c r="N1777" i="16" s="1"/>
  <c r="P1777" i="16"/>
  <c r="Q1575" i="16"/>
  <c r="R1575" i="16" s="1"/>
  <c r="N1575" i="16" s="1"/>
  <c r="P1575" i="16"/>
  <c r="Q2957" i="16"/>
  <c r="R2957" i="16" s="1"/>
  <c r="N2957" i="16" s="1"/>
  <c r="P2957" i="16"/>
  <c r="Q976" i="16"/>
  <c r="R976" i="16" s="1"/>
  <c r="N976" i="16" s="1"/>
  <c r="P976" i="16"/>
  <c r="Q283" i="16"/>
  <c r="R283" i="16" s="1"/>
  <c r="N283" i="16" s="1"/>
  <c r="P283" i="16"/>
  <c r="Q1017" i="16"/>
  <c r="R1017" i="16" s="1"/>
  <c r="N1017" i="16" s="1"/>
  <c r="P1017" i="16"/>
  <c r="P706" i="16"/>
  <c r="Q706" i="16"/>
  <c r="R706" i="16" s="1"/>
  <c r="N706" i="16" s="1"/>
  <c r="Q1501" i="16"/>
  <c r="R1501" i="16" s="1"/>
  <c r="N1501" i="16" s="1"/>
  <c r="P1501" i="16"/>
  <c r="Q1250" i="16"/>
  <c r="R1250" i="16" s="1"/>
  <c r="N1250" i="16" s="1"/>
  <c r="P1250" i="16"/>
  <c r="Q1361" i="16"/>
  <c r="R1361" i="16" s="1"/>
  <c r="N1361" i="16" s="1"/>
  <c r="P1361" i="16"/>
  <c r="Q939" i="16"/>
  <c r="R939" i="16" s="1"/>
  <c r="N939" i="16" s="1"/>
  <c r="P939" i="16"/>
  <c r="Q700" i="16"/>
  <c r="R700" i="16" s="1"/>
  <c r="N700" i="16" s="1"/>
  <c r="P700" i="16"/>
  <c r="Q1015" i="16"/>
  <c r="R1015" i="16" s="1"/>
  <c r="N1015" i="16" s="1"/>
  <c r="P1015" i="16"/>
  <c r="P729" i="16"/>
  <c r="Q729" i="16"/>
  <c r="R729" i="16" s="1"/>
  <c r="N729" i="16" s="1"/>
  <c r="Q504" i="16"/>
  <c r="R504" i="16" s="1"/>
  <c r="N504" i="16" s="1"/>
  <c r="P504" i="16"/>
  <c r="Q2257" i="16"/>
  <c r="R2257" i="16" s="1"/>
  <c r="N2257" i="16" s="1"/>
  <c r="P2257" i="16"/>
  <c r="P2330" i="16"/>
  <c r="Q2330" i="16"/>
  <c r="R2330" i="16" s="1"/>
  <c r="N2330" i="16" s="1"/>
  <c r="P3686" i="16"/>
  <c r="Q3686" i="16"/>
  <c r="R3686" i="16" s="1"/>
  <c r="N3686" i="16" s="1"/>
  <c r="P662" i="16"/>
  <c r="Q662" i="16"/>
  <c r="R662" i="16" s="1"/>
  <c r="N662" i="16" s="1"/>
  <c r="Q424" i="16"/>
  <c r="R424" i="16" s="1"/>
  <c r="N424" i="16" s="1"/>
  <c r="P424" i="16"/>
  <c r="P126" i="16"/>
  <c r="Q126" i="16"/>
  <c r="R126" i="16" s="1"/>
  <c r="N126" i="16" s="1"/>
  <c r="Q464" i="16"/>
  <c r="R464" i="16" s="1"/>
  <c r="N464" i="16" s="1"/>
  <c r="P464" i="16"/>
  <c r="P153" i="16"/>
  <c r="Q153" i="16"/>
  <c r="R153" i="16" s="1"/>
  <c r="N153" i="16" s="1"/>
  <c r="Q948" i="16"/>
  <c r="R948" i="16" s="1"/>
  <c r="N948" i="16" s="1"/>
  <c r="P948" i="16"/>
  <c r="Q2714" i="16"/>
  <c r="R2714" i="16" s="1"/>
  <c r="N2714" i="16" s="1"/>
  <c r="P2714" i="16"/>
  <c r="Q2032" i="16"/>
  <c r="R2032" i="16" s="1"/>
  <c r="N2032" i="16" s="1"/>
  <c r="P2032" i="16"/>
  <c r="Q397" i="16"/>
  <c r="R397" i="16" s="1"/>
  <c r="N397" i="16" s="1"/>
  <c r="P397" i="16"/>
  <c r="P87" i="16"/>
  <c r="Q87" i="16"/>
  <c r="R87" i="16" s="1"/>
  <c r="N87" i="16" s="1"/>
  <c r="Q868" i="16"/>
  <c r="R868" i="16" s="1"/>
  <c r="N868" i="16" s="1"/>
  <c r="P868" i="16"/>
  <c r="Q175" i="16"/>
  <c r="R175" i="16" s="1"/>
  <c r="N175" i="16" s="1"/>
  <c r="P175" i="16"/>
  <c r="Q908" i="16"/>
  <c r="R908" i="16" s="1"/>
  <c r="N908" i="16" s="1"/>
  <c r="P908" i="16"/>
  <c r="Q599" i="16"/>
  <c r="R599" i="16" s="1"/>
  <c r="N599" i="16" s="1"/>
  <c r="P599" i="16"/>
  <c r="P1394" i="16"/>
  <c r="Q1394" i="16"/>
  <c r="R1394" i="16" s="1"/>
  <c r="N1394" i="16" s="1"/>
  <c r="P1142" i="16"/>
  <c r="Q1142" i="16"/>
  <c r="R1142" i="16" s="1"/>
  <c r="N1142" i="16" s="1"/>
  <c r="P2655" i="16"/>
  <c r="Q2655" i="16"/>
  <c r="R2655" i="16" s="1"/>
  <c r="N2655" i="16" s="1"/>
  <c r="Q2737" i="16"/>
  <c r="R2737" i="16" s="1"/>
  <c r="N2737" i="16" s="1"/>
  <c r="P2737" i="16"/>
  <c r="Q2176" i="16"/>
  <c r="R2176" i="16" s="1"/>
  <c r="N2176" i="16" s="1"/>
  <c r="P2176" i="16"/>
  <c r="Q421" i="16"/>
  <c r="R421" i="16" s="1"/>
  <c r="N421" i="16" s="1"/>
  <c r="P421" i="16"/>
  <c r="P111" i="16"/>
  <c r="Q111" i="16"/>
  <c r="R111" i="16" s="1"/>
  <c r="N111" i="16" s="1"/>
  <c r="Q892" i="16"/>
  <c r="R892" i="16" s="1"/>
  <c r="N892" i="16" s="1"/>
  <c r="P892" i="16"/>
  <c r="P199" i="16"/>
  <c r="Q199" i="16"/>
  <c r="R199" i="16" s="1"/>
  <c r="N199" i="16" s="1"/>
  <c r="P933" i="16"/>
  <c r="Q933" i="16"/>
  <c r="R933" i="16" s="1"/>
  <c r="N933" i="16" s="1"/>
  <c r="P622" i="16"/>
  <c r="Q622" i="16"/>
  <c r="R622" i="16" s="1"/>
  <c r="N622" i="16" s="1"/>
  <c r="Q1417" i="16"/>
  <c r="R1417" i="16" s="1"/>
  <c r="N1417" i="16" s="1"/>
  <c r="P1417" i="16"/>
  <c r="Q1165" i="16"/>
  <c r="R1165" i="16" s="1"/>
  <c r="N1165" i="16" s="1"/>
  <c r="P1165" i="16"/>
  <c r="P2800" i="16"/>
  <c r="Q2800" i="16"/>
  <c r="R2800" i="16" s="1"/>
  <c r="N2800" i="16" s="1"/>
  <c r="Q511" i="16"/>
  <c r="R511" i="16" s="1"/>
  <c r="N511" i="16" s="1"/>
  <c r="P511" i="16"/>
  <c r="P202" i="16"/>
  <c r="Q202" i="16"/>
  <c r="R202" i="16" s="1"/>
  <c r="N202" i="16" s="1"/>
  <c r="Q997" i="16"/>
  <c r="R997" i="16" s="1"/>
  <c r="N997" i="16" s="1"/>
  <c r="P997" i="16"/>
  <c r="P2761" i="16"/>
  <c r="Q2761" i="16"/>
  <c r="R2761" i="16" s="1"/>
  <c r="N2761" i="16" s="1"/>
  <c r="Q2319" i="16"/>
  <c r="R2319" i="16" s="1"/>
  <c r="N2319" i="16" s="1"/>
  <c r="P2319" i="16"/>
  <c r="Q1622" i="16"/>
  <c r="R1622" i="16" s="1"/>
  <c r="N1622" i="16" s="1"/>
  <c r="P1622" i="16"/>
  <c r="Q1299" i="16"/>
  <c r="R1299" i="16" s="1"/>
  <c r="N1299" i="16" s="1"/>
  <c r="P1299" i="16"/>
  <c r="P3028" i="16"/>
  <c r="Q3028" i="16"/>
  <c r="R3028" i="16" s="1"/>
  <c r="N3028" i="16" s="1"/>
  <c r="Q2776" i="16"/>
  <c r="R2776" i="16" s="1"/>
  <c r="N2776" i="16" s="1"/>
  <c r="P2776" i="16"/>
  <c r="Q2500" i="16"/>
  <c r="R2500" i="16" s="1"/>
  <c r="N2500" i="16" s="1"/>
  <c r="P2500" i="16"/>
  <c r="P1556" i="16"/>
  <c r="Q1556" i="16"/>
  <c r="R1556" i="16" s="1"/>
  <c r="N1556" i="16" s="1"/>
  <c r="P2263" i="16"/>
  <c r="Q2263" i="16"/>
  <c r="R2263" i="16" s="1"/>
  <c r="N2263" i="16" s="1"/>
  <c r="P3483" i="16"/>
  <c r="Q3483" i="16"/>
  <c r="R3483" i="16" s="1"/>
  <c r="N3483" i="16" s="1"/>
  <c r="Q2395" i="16"/>
  <c r="R2395" i="16" s="1"/>
  <c r="N2395" i="16" s="1"/>
  <c r="P2395" i="16"/>
  <c r="P1786" i="16"/>
  <c r="Q1786" i="16"/>
  <c r="R1786" i="16" s="1"/>
  <c r="N1786" i="16" s="1"/>
  <c r="P1370" i="16"/>
  <c r="Q1370" i="16"/>
  <c r="R1370" i="16" s="1"/>
  <c r="N1370" i="16" s="1"/>
  <c r="Q1047" i="16"/>
  <c r="R1047" i="16" s="1"/>
  <c r="N1047" i="16" s="1"/>
  <c r="P1047" i="16"/>
  <c r="Q2774" i="16"/>
  <c r="R2774" i="16" s="1"/>
  <c r="N2774" i="16" s="1"/>
  <c r="P2774" i="16"/>
  <c r="P2525" i="16"/>
  <c r="Q2525" i="16"/>
  <c r="R2525" i="16" s="1"/>
  <c r="N2525" i="16" s="1"/>
  <c r="Q2249" i="16"/>
  <c r="R2249" i="16" s="1"/>
  <c r="N2249" i="16" s="1"/>
  <c r="P2249" i="16"/>
  <c r="P1254" i="16"/>
  <c r="Q1254" i="16"/>
  <c r="R1254" i="16" s="1"/>
  <c r="N1254" i="16" s="1"/>
  <c r="Q1520" i="16"/>
  <c r="R1520" i="16" s="1"/>
  <c r="N1520" i="16" s="1"/>
  <c r="P1520" i="16"/>
  <c r="P3819" i="16"/>
  <c r="Q3819" i="16"/>
  <c r="R3819" i="16" s="1"/>
  <c r="N3819" i="16" s="1"/>
  <c r="P2403" i="16"/>
  <c r="Q2403" i="16"/>
  <c r="R2403" i="16" s="1"/>
  <c r="N2403" i="16" s="1"/>
  <c r="P2067" i="16"/>
  <c r="Q2067" i="16"/>
  <c r="R2067" i="16" s="1"/>
  <c r="N2067" i="16" s="1"/>
  <c r="Q1805" i="16"/>
  <c r="R1805" i="16" s="1"/>
  <c r="N1805" i="16" s="1"/>
  <c r="P1805" i="16"/>
  <c r="P1541" i="16"/>
  <c r="Q1541" i="16"/>
  <c r="R1541" i="16" s="1"/>
  <c r="N1541" i="16" s="1"/>
  <c r="P618" i="16"/>
  <c r="Q618" i="16"/>
  <c r="R618" i="16" s="1"/>
  <c r="N618" i="16" s="1"/>
  <c r="P2419" i="16"/>
  <c r="Q2419" i="16"/>
  <c r="R2419" i="16" s="1"/>
  <c r="N2419" i="16" s="1"/>
  <c r="Q1942" i="16"/>
  <c r="R1942" i="16" s="1"/>
  <c r="N1942" i="16" s="1"/>
  <c r="P1942" i="16"/>
  <c r="P1683" i="16"/>
  <c r="Q1683" i="16"/>
  <c r="R1683" i="16" s="1"/>
  <c r="N1683" i="16" s="1"/>
  <c r="Q1359" i="16"/>
  <c r="R1359" i="16" s="1"/>
  <c r="N1359" i="16" s="1"/>
  <c r="P1359" i="16"/>
  <c r="Q1097" i="16"/>
  <c r="R1097" i="16" s="1"/>
  <c r="N1097" i="16" s="1"/>
  <c r="P1097" i="16"/>
  <c r="P2837" i="16"/>
  <c r="Q2837" i="16"/>
  <c r="R2837" i="16" s="1"/>
  <c r="N2837" i="16" s="1"/>
  <c r="Q2560" i="16"/>
  <c r="R2560" i="16" s="1"/>
  <c r="N2560" i="16" s="1"/>
  <c r="P2560" i="16"/>
  <c r="P1627" i="16"/>
  <c r="Q1627" i="16"/>
  <c r="R1627" i="16" s="1"/>
  <c r="N1627" i="16" s="1"/>
  <c r="Q2529" i="16"/>
  <c r="R2529" i="16" s="1"/>
  <c r="N2529" i="16" s="1"/>
  <c r="P2529" i="16"/>
  <c r="P3806" i="16"/>
  <c r="Q3806" i="16"/>
  <c r="R3806" i="16" s="1"/>
  <c r="N3806" i="16" s="1"/>
  <c r="P1226" i="16"/>
  <c r="Q1226" i="16"/>
  <c r="R1226" i="16" s="1"/>
  <c r="N1226" i="16" s="1"/>
  <c r="Q2955" i="16"/>
  <c r="R2955" i="16" s="1"/>
  <c r="N2955" i="16" s="1"/>
  <c r="P2955" i="16"/>
  <c r="Q2704" i="16"/>
  <c r="R2704" i="16" s="1"/>
  <c r="N2704" i="16" s="1"/>
  <c r="P2704" i="16"/>
  <c r="P2429" i="16"/>
  <c r="Q2429" i="16"/>
  <c r="R2429" i="16" s="1"/>
  <c r="N2429" i="16" s="1"/>
  <c r="Q1471" i="16"/>
  <c r="R1471" i="16" s="1"/>
  <c r="N1471" i="16" s="1"/>
  <c r="P1471" i="16"/>
  <c r="Q1976" i="16"/>
  <c r="R1976" i="16" s="1"/>
  <c r="N1976" i="16" s="1"/>
  <c r="P1976" i="16"/>
  <c r="Q3051" i="16"/>
  <c r="R3051" i="16" s="1"/>
  <c r="N3051" i="16" s="1"/>
  <c r="P3051" i="16"/>
  <c r="Q1094" i="16"/>
  <c r="R1094" i="16" s="1"/>
  <c r="N1094" i="16" s="1"/>
  <c r="P1094" i="16"/>
  <c r="Q2823" i="16"/>
  <c r="R2823" i="16" s="1"/>
  <c r="N2823" i="16" s="1"/>
  <c r="P2823" i="16"/>
  <c r="Q2572" i="16"/>
  <c r="R2572" i="16" s="1"/>
  <c r="N2572" i="16" s="1"/>
  <c r="P2572" i="16"/>
  <c r="P2297" i="16"/>
  <c r="Q2297" i="16"/>
  <c r="R2297" i="16" s="1"/>
  <c r="N2297" i="16" s="1"/>
  <c r="P1315" i="16"/>
  <c r="Q1315" i="16"/>
  <c r="R1315" i="16" s="1"/>
  <c r="N1315" i="16" s="1"/>
  <c r="Q1629" i="16"/>
  <c r="R1629" i="16" s="1"/>
  <c r="N1629" i="16" s="1"/>
  <c r="P1629" i="16"/>
  <c r="P3254" i="16"/>
  <c r="Q3254" i="16"/>
  <c r="R3254" i="16" s="1"/>
  <c r="N3254" i="16" s="1"/>
  <c r="Q2259" i="16"/>
  <c r="R2259" i="16" s="1"/>
  <c r="N2259" i="16" s="1"/>
  <c r="P2259" i="16"/>
  <c r="P1996" i="16"/>
  <c r="Q1996" i="16"/>
  <c r="R1996" i="16" s="1"/>
  <c r="N1996" i="16" s="1"/>
  <c r="P1732" i="16"/>
  <c r="Q1732" i="16"/>
  <c r="R1732" i="16" s="1"/>
  <c r="N1732" i="16" s="1"/>
  <c r="P810" i="16"/>
  <c r="Q810" i="16"/>
  <c r="R810" i="16" s="1"/>
  <c r="N810" i="16" s="1"/>
  <c r="Q2647" i="16"/>
  <c r="R2647" i="16" s="1"/>
  <c r="N2647" i="16" s="1"/>
  <c r="P2647" i="16"/>
  <c r="Q108" i="16"/>
  <c r="R108" i="16" s="1"/>
  <c r="N108" i="16" s="1"/>
  <c r="P108" i="16"/>
  <c r="Q2462" i="16"/>
  <c r="R2462" i="16" s="1"/>
  <c r="N2462" i="16" s="1"/>
  <c r="P2462" i="16"/>
  <c r="Q2128" i="16"/>
  <c r="R2128" i="16" s="1"/>
  <c r="N2128" i="16" s="1"/>
  <c r="P2128" i="16"/>
  <c r="P1864" i="16"/>
  <c r="Q1864" i="16"/>
  <c r="R1864" i="16" s="1"/>
  <c r="N1864" i="16" s="1"/>
  <c r="P1600" i="16"/>
  <c r="Q1600" i="16"/>
  <c r="R1600" i="16" s="1"/>
  <c r="N1600" i="16" s="1"/>
  <c r="P678" i="16"/>
  <c r="Q678" i="16"/>
  <c r="R678" i="16" s="1"/>
  <c r="N678" i="16" s="1"/>
  <c r="P2491" i="16"/>
  <c r="Q2491" i="16"/>
  <c r="R2491" i="16" s="1"/>
  <c r="N2491" i="16" s="1"/>
  <c r="P2254" i="16"/>
  <c r="Q2254" i="16"/>
  <c r="R2254" i="16" s="1"/>
  <c r="N2254" i="16" s="1"/>
  <c r="Q3074" i="16"/>
  <c r="R3074" i="16" s="1"/>
  <c r="N3074" i="16" s="1"/>
  <c r="P3074" i="16"/>
  <c r="Q2715" i="16"/>
  <c r="R2715" i="16" s="1"/>
  <c r="N2715" i="16" s="1"/>
  <c r="P2715" i="16"/>
  <c r="P2465" i="16"/>
  <c r="Q2465" i="16"/>
  <c r="R2465" i="16" s="1"/>
  <c r="N2465" i="16" s="1"/>
  <c r="P2190" i="16"/>
  <c r="Q2190" i="16"/>
  <c r="R2190" i="16" s="1"/>
  <c r="N2190" i="16" s="1"/>
  <c r="Q1195" i="16"/>
  <c r="R1195" i="16" s="1"/>
  <c r="N1195" i="16" s="1"/>
  <c r="P1195" i="16"/>
  <c r="Q1376" i="16"/>
  <c r="R1376" i="16" s="1"/>
  <c r="N1376" i="16" s="1"/>
  <c r="P1376" i="16"/>
  <c r="Q3661" i="16"/>
  <c r="R3661" i="16" s="1"/>
  <c r="N3661" i="16" s="1"/>
  <c r="P3661" i="16"/>
  <c r="Q2775" i="16"/>
  <c r="R2775" i="16" s="1"/>
  <c r="N2775" i="16" s="1"/>
  <c r="P2775" i="16"/>
  <c r="P2439" i="16"/>
  <c r="Q2439" i="16"/>
  <c r="R2439" i="16" s="1"/>
  <c r="N2439" i="16" s="1"/>
  <c r="P2175" i="16"/>
  <c r="Q2175" i="16"/>
  <c r="R2175" i="16" s="1"/>
  <c r="N2175" i="16" s="1"/>
  <c r="Q1913" i="16"/>
  <c r="R1913" i="16" s="1"/>
  <c r="N1913" i="16" s="1"/>
  <c r="P1913" i="16"/>
  <c r="P1014" i="16"/>
  <c r="Q1014" i="16"/>
  <c r="R1014" i="16" s="1"/>
  <c r="N1014" i="16" s="1"/>
  <c r="Q2864" i="16"/>
  <c r="R2864" i="16" s="1"/>
  <c r="N2864" i="16" s="1"/>
  <c r="P2864" i="16"/>
  <c r="P1957" i="16"/>
  <c r="Q1957" i="16"/>
  <c r="R1957" i="16" s="1"/>
  <c r="N1957" i="16" s="1"/>
  <c r="P1122" i="16"/>
  <c r="Q1122" i="16"/>
  <c r="R1122" i="16" s="1"/>
  <c r="N1122" i="16" s="1"/>
  <c r="Q2755" i="16"/>
  <c r="R2755" i="16" s="1"/>
  <c r="N2755" i="16" s="1"/>
  <c r="P2755" i="16"/>
  <c r="P2456" i="16"/>
  <c r="Q2456" i="16"/>
  <c r="R2456" i="16" s="1"/>
  <c r="N2456" i="16" s="1"/>
  <c r="Q2193" i="16"/>
  <c r="R2193" i="16" s="1"/>
  <c r="N2193" i="16" s="1"/>
  <c r="P2193" i="16"/>
  <c r="P1858" i="16"/>
  <c r="Q1858" i="16"/>
  <c r="R1858" i="16" s="1"/>
  <c r="N1858" i="16" s="1"/>
  <c r="Q1428" i="16"/>
  <c r="R1428" i="16" s="1"/>
  <c r="N1428" i="16" s="1"/>
  <c r="P1428" i="16"/>
  <c r="Q3157" i="16"/>
  <c r="R3157" i="16" s="1"/>
  <c r="N3157" i="16" s="1"/>
  <c r="P3157" i="16"/>
  <c r="Q3473" i="16"/>
  <c r="R3473" i="16" s="1"/>
  <c r="N3473" i="16" s="1"/>
  <c r="P3473" i="16"/>
  <c r="P3257" i="16"/>
  <c r="Q3257" i="16"/>
  <c r="R3257" i="16" s="1"/>
  <c r="N3257" i="16" s="1"/>
  <c r="Q3523" i="16"/>
  <c r="R3523" i="16" s="1"/>
  <c r="N3523" i="16" s="1"/>
  <c r="P3523" i="16"/>
  <c r="Q3321" i="16"/>
  <c r="R3321" i="16" s="1"/>
  <c r="N3321" i="16" s="1"/>
  <c r="P3321" i="16"/>
  <c r="Q263" i="16"/>
  <c r="R263" i="16" s="1"/>
  <c r="N263" i="16" s="1"/>
  <c r="P263" i="16"/>
  <c r="Q3804" i="16"/>
  <c r="R3804" i="16" s="1"/>
  <c r="N3804" i="16" s="1"/>
  <c r="P3804" i="16"/>
  <c r="P2615" i="16"/>
  <c r="Q2615" i="16"/>
  <c r="R2615" i="16" s="1"/>
  <c r="N2615" i="16" s="1"/>
  <c r="P2205" i="16"/>
  <c r="Q2205" i="16"/>
  <c r="R2205" i="16" s="1"/>
  <c r="N2205" i="16" s="1"/>
  <c r="P1870" i="16"/>
  <c r="Q1870" i="16"/>
  <c r="R1870" i="16" s="1"/>
  <c r="N1870" i="16" s="1"/>
  <c r="Q1439" i="16"/>
  <c r="R1439" i="16" s="1"/>
  <c r="N1439" i="16" s="1"/>
  <c r="P1439" i="16"/>
  <c r="Q3169" i="16"/>
  <c r="R3169" i="16" s="1"/>
  <c r="N3169" i="16" s="1"/>
  <c r="P3169" i="16"/>
  <c r="P3543" i="16"/>
  <c r="Q3543" i="16"/>
  <c r="R3543" i="16" s="1"/>
  <c r="N3543" i="16" s="1"/>
  <c r="Q3269" i="16"/>
  <c r="R3269" i="16" s="1"/>
  <c r="N3269" i="16" s="1"/>
  <c r="P3269" i="16"/>
  <c r="Q3535" i="16"/>
  <c r="R3535" i="16" s="1"/>
  <c r="N3535" i="16" s="1"/>
  <c r="P3535" i="16"/>
  <c r="Q3333" i="16"/>
  <c r="R3333" i="16" s="1"/>
  <c r="N3333" i="16" s="1"/>
  <c r="P3333" i="16"/>
  <c r="P276" i="16"/>
  <c r="Q276" i="16"/>
  <c r="R276" i="16" s="1"/>
  <c r="N276" i="16" s="1"/>
  <c r="Q3816" i="16"/>
  <c r="R3816" i="16" s="1"/>
  <c r="N3816" i="16" s="1"/>
  <c r="P3816" i="16"/>
  <c r="P2676" i="16"/>
  <c r="Q2676" i="16"/>
  <c r="R2676" i="16" s="1"/>
  <c r="N2676" i="16" s="1"/>
  <c r="P2047" i="16"/>
  <c r="Q2047" i="16"/>
  <c r="R2047" i="16" s="1"/>
  <c r="N2047" i="16" s="1"/>
  <c r="Q1785" i="16"/>
  <c r="R1785" i="16" s="1"/>
  <c r="N1785" i="16" s="1"/>
  <c r="P1785" i="16"/>
  <c r="Q1450" i="16"/>
  <c r="R1450" i="16" s="1"/>
  <c r="N1450" i="16" s="1"/>
  <c r="P1450" i="16"/>
  <c r="P203" i="16"/>
  <c r="Q203" i="16"/>
  <c r="R203" i="16" s="1"/>
  <c r="N203" i="16" s="1"/>
  <c r="Q2760" i="16"/>
  <c r="R2760" i="16" s="1"/>
  <c r="N2760" i="16" s="1"/>
  <c r="P2760" i="16"/>
  <c r="Q3470" i="16"/>
  <c r="R3470" i="16" s="1"/>
  <c r="N3470" i="16" s="1"/>
  <c r="P3470" i="16"/>
  <c r="Q3149" i="16"/>
  <c r="R3149" i="16" s="1"/>
  <c r="N3149" i="16" s="1"/>
  <c r="P3149" i="16"/>
  <c r="P3116" i="16"/>
  <c r="Q3116" i="16"/>
  <c r="R3116" i="16" s="1"/>
  <c r="N3116" i="16" s="1"/>
  <c r="P1224" i="16"/>
  <c r="Q1224" i="16"/>
  <c r="R1224" i="16" s="1"/>
  <c r="N1224" i="16" s="1"/>
  <c r="Q3647" i="16"/>
  <c r="R3647" i="16" s="1"/>
  <c r="N3647" i="16" s="1"/>
  <c r="P3647" i="16"/>
  <c r="P3396" i="16"/>
  <c r="Q3396" i="16"/>
  <c r="R3396" i="16" s="1"/>
  <c r="N3396" i="16" s="1"/>
  <c r="P3695" i="16"/>
  <c r="Q3695" i="16"/>
  <c r="R3695" i="16" s="1"/>
  <c r="N3695" i="16" s="1"/>
  <c r="P3384" i="16"/>
  <c r="Q3384" i="16"/>
  <c r="R3384" i="16" s="1"/>
  <c r="N3384" i="16" s="1"/>
  <c r="Q1221" i="16"/>
  <c r="R1221" i="16" s="1"/>
  <c r="N1221" i="16" s="1"/>
  <c r="P1221" i="16"/>
  <c r="P2962" i="16"/>
  <c r="Q2962" i="16"/>
  <c r="R2962" i="16" s="1"/>
  <c r="N2962" i="16" s="1"/>
  <c r="Q2626" i="16"/>
  <c r="R2626" i="16" s="1"/>
  <c r="N2626" i="16" s="1"/>
  <c r="P2626" i="16"/>
  <c r="P2184" i="16"/>
  <c r="Q2184" i="16"/>
  <c r="R2184" i="16" s="1"/>
  <c r="N2184" i="16" s="1"/>
  <c r="Q3580" i="16"/>
  <c r="R3580" i="16" s="1"/>
  <c r="N3580" i="16" s="1"/>
  <c r="P3580" i="16"/>
  <c r="P3590" i="16"/>
  <c r="Q3590" i="16"/>
  <c r="R3590" i="16" s="1"/>
  <c r="N3590" i="16" s="1"/>
  <c r="Q1902" i="16"/>
  <c r="R1902" i="16" s="1"/>
  <c r="N1902" i="16" s="1"/>
  <c r="P1902" i="16"/>
  <c r="P3295" i="16"/>
  <c r="Q3295" i="16"/>
  <c r="R3295" i="16" s="1"/>
  <c r="N3295" i="16" s="1"/>
  <c r="Q3083" i="16"/>
  <c r="R3083" i="16" s="1"/>
  <c r="N3083" i="16" s="1"/>
  <c r="P3083" i="16"/>
  <c r="P1043" i="16"/>
  <c r="Q1043" i="16"/>
  <c r="R1043" i="16" s="1"/>
  <c r="N1043" i="16" s="1"/>
  <c r="Q2719" i="16"/>
  <c r="R2719" i="16" s="1"/>
  <c r="N2719" i="16" s="1"/>
  <c r="P2719" i="16"/>
  <c r="Q3634" i="16"/>
  <c r="R3634" i="16" s="1"/>
  <c r="N3634" i="16" s="1"/>
  <c r="P3634" i="16"/>
  <c r="Q1783" i="16"/>
  <c r="R1783" i="16" s="1"/>
  <c r="N1783" i="16" s="1"/>
  <c r="P1783" i="16"/>
  <c r="P1521" i="16"/>
  <c r="Q1521" i="16"/>
  <c r="R1521" i="16" s="1"/>
  <c r="N1521" i="16" s="1"/>
  <c r="P1186" i="16"/>
  <c r="Q1186" i="16"/>
  <c r="R1186" i="16" s="1"/>
  <c r="N1186" i="16" s="1"/>
  <c r="P2939" i="16"/>
  <c r="Q2939" i="16"/>
  <c r="R2939" i="16" s="1"/>
  <c r="N2939" i="16" s="1"/>
  <c r="Q2484" i="16"/>
  <c r="R2484" i="16" s="1"/>
  <c r="N2484" i="16" s="1"/>
  <c r="P2484" i="16"/>
  <c r="Q3206" i="16"/>
  <c r="R3206" i="16" s="1"/>
  <c r="N3206" i="16" s="1"/>
  <c r="P3206" i="16"/>
  <c r="Q3616" i="16"/>
  <c r="R3616" i="16" s="1"/>
  <c r="N3616" i="16" s="1"/>
  <c r="P3616" i="16"/>
  <c r="P1398" i="16"/>
  <c r="Q1398" i="16"/>
  <c r="R1398" i="16" s="1"/>
  <c r="N1398" i="16" s="1"/>
  <c r="P3608" i="16"/>
  <c r="Q3608" i="16"/>
  <c r="R3608" i="16" s="1"/>
  <c r="N3608" i="16" s="1"/>
  <c r="Q3382" i="16"/>
  <c r="R3382" i="16" s="1"/>
  <c r="N3382" i="16" s="1"/>
  <c r="P3382" i="16"/>
  <c r="P3132" i="16"/>
  <c r="Q3132" i="16"/>
  <c r="R3132" i="16" s="1"/>
  <c r="N3132" i="16" s="1"/>
  <c r="Q2550" i="16"/>
  <c r="R2550" i="16" s="1"/>
  <c r="N2550" i="16" s="1"/>
  <c r="P2550" i="16"/>
  <c r="P2111" i="16"/>
  <c r="Q2111" i="16"/>
  <c r="R2111" i="16" s="1"/>
  <c r="N2111" i="16" s="1"/>
  <c r="P1220" i="16"/>
  <c r="Q1220" i="16"/>
  <c r="R1220" i="16" s="1"/>
  <c r="N1220" i="16" s="1"/>
  <c r="Q2947" i="16"/>
  <c r="R2947" i="16" s="1"/>
  <c r="N2947" i="16" s="1"/>
  <c r="P2947" i="16"/>
  <c r="P2698" i="16"/>
  <c r="Q2698" i="16"/>
  <c r="R2698" i="16" s="1"/>
  <c r="N2698" i="16" s="1"/>
  <c r="P2362" i="16"/>
  <c r="Q2362" i="16"/>
  <c r="R2362" i="16" s="1"/>
  <c r="N2362" i="16" s="1"/>
  <c r="Q1920" i="16"/>
  <c r="R1920" i="16" s="1"/>
  <c r="N1920" i="16" s="1"/>
  <c r="P1920" i="16"/>
  <c r="Q3649" i="16"/>
  <c r="R3649" i="16" s="1"/>
  <c r="N3649" i="16" s="1"/>
  <c r="P3649" i="16"/>
  <c r="Q3327" i="16"/>
  <c r="R3327" i="16" s="1"/>
  <c r="N3327" i="16" s="1"/>
  <c r="P3327" i="16"/>
  <c r="P3750" i="16"/>
  <c r="Q3750" i="16"/>
  <c r="R3750" i="16" s="1"/>
  <c r="N3750" i="16" s="1"/>
  <c r="Q2002" i="16"/>
  <c r="R2002" i="16" s="1"/>
  <c r="N2002" i="16" s="1"/>
  <c r="P2002" i="16"/>
  <c r="Q3812" i="16"/>
  <c r="R3812" i="16" s="1"/>
  <c r="N3812" i="16" s="1"/>
  <c r="P3812" i="16"/>
  <c r="P766" i="16"/>
  <c r="Q766" i="16"/>
  <c r="R766" i="16" s="1"/>
  <c r="N766" i="16" s="1"/>
  <c r="P2789" i="16"/>
  <c r="Q2789" i="16"/>
  <c r="R2789" i="16" s="1"/>
  <c r="N2789" i="16" s="1"/>
  <c r="Q2243" i="16"/>
  <c r="R2243" i="16" s="1"/>
  <c r="N2243" i="16" s="1"/>
  <c r="P2243" i="16"/>
  <c r="Q3476" i="16"/>
  <c r="R3476" i="16" s="1"/>
  <c r="N3476" i="16" s="1"/>
  <c r="P3476" i="16"/>
  <c r="P3262" i="16"/>
  <c r="Q3262" i="16"/>
  <c r="R3262" i="16" s="1"/>
  <c r="N3262" i="16" s="1"/>
  <c r="P1715" i="16"/>
  <c r="Q1715" i="16"/>
  <c r="R1715" i="16" s="1"/>
  <c r="N1715" i="16" s="1"/>
  <c r="P3653" i="16"/>
  <c r="Q3653" i="16"/>
  <c r="R3653" i="16" s="1"/>
  <c r="N3653" i="16" s="1"/>
  <c r="Q3048" i="16"/>
  <c r="R3048" i="16" s="1"/>
  <c r="N3048" i="16" s="1"/>
  <c r="P3048" i="16"/>
  <c r="Q1819" i="16"/>
  <c r="R1819" i="16" s="1"/>
  <c r="N1819" i="16" s="1"/>
  <c r="P1819" i="16"/>
  <c r="P1557" i="16"/>
  <c r="Q1557" i="16"/>
  <c r="R1557" i="16" s="1"/>
  <c r="N1557" i="16" s="1"/>
  <c r="Q1222" i="16"/>
  <c r="R1222" i="16" s="1"/>
  <c r="N1222" i="16" s="1"/>
  <c r="P1222" i="16"/>
  <c r="P2974" i="16"/>
  <c r="Q2974" i="16"/>
  <c r="R2974" i="16" s="1"/>
  <c r="N2974" i="16" s="1"/>
  <c r="Q2520" i="16"/>
  <c r="R2520" i="16" s="1"/>
  <c r="N2520" i="16" s="1"/>
  <c r="P2520" i="16"/>
  <c r="P3242" i="16"/>
  <c r="Q3242" i="16"/>
  <c r="R3242" i="16" s="1"/>
  <c r="N3242" i="16" s="1"/>
  <c r="Q3760" i="16"/>
  <c r="R3760" i="16" s="1"/>
  <c r="N3760" i="16" s="1"/>
  <c r="P3760" i="16"/>
  <c r="Q1434" i="16"/>
  <c r="R1434" i="16" s="1"/>
  <c r="N1434" i="16" s="1"/>
  <c r="P1434" i="16"/>
  <c r="Q3644" i="16"/>
  <c r="R3644" i="16" s="1"/>
  <c r="N3644" i="16" s="1"/>
  <c r="P3644" i="16"/>
  <c r="P3418" i="16"/>
  <c r="Q3418" i="16"/>
  <c r="R3418" i="16" s="1"/>
  <c r="N3418" i="16" s="1"/>
  <c r="Q3167" i="16"/>
  <c r="R3167" i="16" s="1"/>
  <c r="N3167" i="16" s="1"/>
  <c r="P3167" i="16"/>
  <c r="Q2658" i="16"/>
  <c r="R2658" i="16" s="1"/>
  <c r="N2658" i="16" s="1"/>
  <c r="P2658" i="16"/>
  <c r="Q2208" i="16"/>
  <c r="R2208" i="16" s="1"/>
  <c r="N2208" i="16" s="1"/>
  <c r="P2208" i="16"/>
  <c r="Q359" i="16"/>
  <c r="R359" i="16" s="1"/>
  <c r="N359" i="16" s="1"/>
  <c r="P359" i="16"/>
  <c r="P3604" i="16"/>
  <c r="Q3604" i="16"/>
  <c r="R3604" i="16" s="1"/>
  <c r="N3604" i="16" s="1"/>
  <c r="Q3082" i="16"/>
  <c r="R3082" i="16" s="1"/>
  <c r="N3082" i="16" s="1"/>
  <c r="P3082" i="16"/>
  <c r="Q1124" i="16"/>
  <c r="R1124" i="16" s="1"/>
  <c r="N1124" i="16" s="1"/>
  <c r="P1124" i="16"/>
  <c r="P2852" i="16"/>
  <c r="Q2852" i="16"/>
  <c r="R2852" i="16" s="1"/>
  <c r="N2852" i="16" s="1"/>
  <c r="P2601" i="16"/>
  <c r="Q2601" i="16"/>
  <c r="R2601" i="16" s="1"/>
  <c r="N2601" i="16" s="1"/>
  <c r="Q2266" i="16"/>
  <c r="R2266" i="16" s="1"/>
  <c r="N2266" i="16" s="1"/>
  <c r="P2266" i="16"/>
  <c r="P1824" i="16"/>
  <c r="Q1824" i="16"/>
  <c r="R1824" i="16" s="1"/>
  <c r="N1824" i="16" s="1"/>
  <c r="P3553" i="16"/>
  <c r="Q3553" i="16"/>
  <c r="R3553" i="16" s="1"/>
  <c r="N3553" i="16" s="1"/>
  <c r="P3231" i="16"/>
  <c r="Q3231" i="16"/>
  <c r="R3231" i="16" s="1"/>
  <c r="N3231" i="16" s="1"/>
  <c r="P3654" i="16"/>
  <c r="Q3654" i="16"/>
  <c r="R3654" i="16" s="1"/>
  <c r="N3654" i="16" s="1"/>
  <c r="Q1499" i="16"/>
  <c r="R1499" i="16" s="1"/>
  <c r="N1499" i="16" s="1"/>
  <c r="P1499" i="16"/>
  <c r="Q3716" i="16"/>
  <c r="R3716" i="16" s="1"/>
  <c r="N3716" i="16" s="1"/>
  <c r="P3716" i="16"/>
  <c r="Q671" i="16"/>
  <c r="R671" i="16" s="1"/>
  <c r="N671" i="16" s="1"/>
  <c r="P671" i="16"/>
  <c r="P3810" i="16"/>
  <c r="Q3810" i="16"/>
  <c r="R3810" i="16" s="1"/>
  <c r="N3810" i="16" s="1"/>
  <c r="P3192" i="16"/>
  <c r="Q3192" i="16"/>
  <c r="R3192" i="16" s="1"/>
  <c r="N3192" i="16" s="1"/>
  <c r="Q1280" i="16"/>
  <c r="R1280" i="16" s="1"/>
  <c r="N1280" i="16" s="1"/>
  <c r="P1280" i="16"/>
  <c r="Q3007" i="16"/>
  <c r="R3007" i="16" s="1"/>
  <c r="N3007" i="16" s="1"/>
  <c r="P3007" i="16"/>
  <c r="P2757" i="16"/>
  <c r="Q2757" i="16"/>
  <c r="R2757" i="16" s="1"/>
  <c r="N2757" i="16" s="1"/>
  <c r="Q2422" i="16"/>
  <c r="R2422" i="16" s="1"/>
  <c r="N2422" i="16" s="1"/>
  <c r="P2422" i="16"/>
  <c r="P1979" i="16"/>
  <c r="Q1979" i="16"/>
  <c r="R1979" i="16" s="1"/>
  <c r="N1979" i="16" s="1"/>
  <c r="P3708" i="16"/>
  <c r="Q3708" i="16"/>
  <c r="R3708" i="16" s="1"/>
  <c r="N3708" i="16" s="1"/>
  <c r="Q3387" i="16"/>
  <c r="R3387" i="16" s="1"/>
  <c r="N3387" i="16" s="1"/>
  <c r="P3387" i="16"/>
  <c r="Q3809" i="16"/>
  <c r="R3809" i="16" s="1"/>
  <c r="N3809" i="16" s="1"/>
  <c r="P3809" i="16"/>
  <c r="P3092" i="16"/>
  <c r="Q3092" i="16"/>
  <c r="R3092" i="16" s="1"/>
  <c r="N3092" i="16" s="1"/>
  <c r="Q1247" i="16"/>
  <c r="R1247" i="16" s="1"/>
  <c r="N1247" i="16" s="1"/>
  <c r="P1247" i="16"/>
  <c r="P827" i="16"/>
  <c r="Q827" i="16"/>
  <c r="R827" i="16" s="1"/>
  <c r="N827" i="16" s="1"/>
  <c r="Q3018" i="16"/>
  <c r="R3018" i="16" s="1"/>
  <c r="N3018" i="16" s="1"/>
  <c r="P3018" i="16"/>
  <c r="P2519" i="16"/>
  <c r="Q2519" i="16"/>
  <c r="R2519" i="16" s="1"/>
  <c r="N2519" i="16" s="1"/>
  <c r="P1436" i="16"/>
  <c r="Q1436" i="16"/>
  <c r="R1436" i="16" s="1"/>
  <c r="N1436" i="16" s="1"/>
  <c r="Q1173" i="16"/>
  <c r="R1173" i="16" s="1"/>
  <c r="N1173" i="16" s="1"/>
  <c r="P1173" i="16"/>
  <c r="Q2913" i="16"/>
  <c r="R2913" i="16" s="1"/>
  <c r="N2913" i="16" s="1"/>
  <c r="P2913" i="16"/>
  <c r="Q2578" i="16"/>
  <c r="R2578" i="16" s="1"/>
  <c r="N2578" i="16" s="1"/>
  <c r="P2578" i="16"/>
  <c r="Q2135" i="16"/>
  <c r="R2135" i="16" s="1"/>
  <c r="N2135" i="16" s="1"/>
  <c r="P2135" i="16"/>
  <c r="Q3376" i="16"/>
  <c r="R3376" i="16" s="1"/>
  <c r="N3376" i="16" s="1"/>
  <c r="P3376" i="16"/>
  <c r="Q3544" i="16"/>
  <c r="R3544" i="16" s="1"/>
  <c r="N3544" i="16" s="1"/>
  <c r="P3544" i="16"/>
  <c r="P1782" i="16"/>
  <c r="Q1782" i="16"/>
  <c r="R1782" i="16" s="1"/>
  <c r="N1782" i="16" s="1"/>
  <c r="Q3248" i="16"/>
  <c r="R3248" i="16" s="1"/>
  <c r="N3248" i="16" s="1"/>
  <c r="P3248" i="16"/>
  <c r="Q2040" i="16"/>
  <c r="R2040" i="16" s="1"/>
  <c r="N2040" i="16" s="1"/>
  <c r="P2040" i="16"/>
  <c r="Q983" i="16"/>
  <c r="R983" i="16" s="1"/>
  <c r="N983" i="16" s="1"/>
  <c r="P983" i="16"/>
  <c r="Q3600" i="16"/>
  <c r="R3600" i="16" s="1"/>
  <c r="N3600" i="16" s="1"/>
  <c r="P3600" i="16"/>
  <c r="P3274" i="16"/>
  <c r="Q3274" i="16"/>
  <c r="R3274" i="16" s="1"/>
  <c r="N3274" i="16" s="1"/>
  <c r="Q195" i="16"/>
  <c r="R195" i="16" s="1"/>
  <c r="N195" i="16" s="1"/>
  <c r="P195" i="16"/>
  <c r="Q144" i="16"/>
  <c r="R144" i="16" s="1"/>
  <c r="N144" i="16" s="1"/>
  <c r="P144" i="16"/>
  <c r="P2669" i="16"/>
  <c r="Q2669" i="16"/>
  <c r="R2669" i="16" s="1"/>
  <c r="N2669" i="16" s="1"/>
  <c r="Q2594" i="16"/>
  <c r="R2594" i="16" s="1"/>
  <c r="N2594" i="16" s="1"/>
  <c r="P2594" i="16"/>
  <c r="Q991" i="16"/>
  <c r="R991" i="16" s="1"/>
  <c r="N991" i="16" s="1"/>
  <c r="P991" i="16"/>
  <c r="Q1345" i="16"/>
  <c r="R1345" i="16" s="1"/>
  <c r="N1345" i="16" s="1"/>
  <c r="P1345" i="16"/>
  <c r="P506" i="16"/>
  <c r="Q506" i="16"/>
  <c r="R506" i="16" s="1"/>
  <c r="N506" i="16" s="1"/>
  <c r="Q2367" i="16"/>
  <c r="R2367" i="16" s="1"/>
  <c r="N2367" i="16" s="1"/>
  <c r="P2367" i="16"/>
  <c r="P1091" i="16"/>
  <c r="Q1091" i="16"/>
  <c r="R1091" i="16" s="1"/>
  <c r="N1091" i="16" s="1"/>
  <c r="Q1352" i="16"/>
  <c r="R1352" i="16" s="1"/>
  <c r="N1352" i="16" s="1"/>
  <c r="P1352" i="16"/>
  <c r="P3781" i="16"/>
  <c r="Q3781" i="16"/>
  <c r="R3781" i="16" s="1"/>
  <c r="N3781" i="16" s="1"/>
  <c r="Q1643" i="16"/>
  <c r="R1643" i="16" s="1"/>
  <c r="N1643" i="16" s="1"/>
  <c r="P1643" i="16"/>
  <c r="Q2516" i="16"/>
  <c r="R2516" i="16" s="1"/>
  <c r="N2516" i="16" s="1"/>
  <c r="P2516" i="16"/>
  <c r="Q3217" i="16"/>
  <c r="R3217" i="16" s="1"/>
  <c r="N3217" i="16" s="1"/>
  <c r="P3217" i="16"/>
  <c r="Q2064" i="16"/>
  <c r="R2064" i="16" s="1"/>
  <c r="N2064" i="16" s="1"/>
  <c r="P2064" i="16"/>
  <c r="Q2445" i="16"/>
  <c r="R2445" i="16" s="1"/>
  <c r="N2445" i="16" s="1"/>
  <c r="P2445" i="16"/>
  <c r="P350" i="16"/>
  <c r="Q350" i="16"/>
  <c r="R350" i="16" s="1"/>
  <c r="N350" i="16" s="1"/>
  <c r="Q185" i="16"/>
  <c r="R185" i="16" s="1"/>
  <c r="N185" i="16" s="1"/>
  <c r="P185" i="16"/>
  <c r="Q1054" i="16"/>
  <c r="R1054" i="16" s="1"/>
  <c r="N1054" i="16" s="1"/>
  <c r="P1054" i="16"/>
  <c r="Q458" i="16"/>
  <c r="R458" i="16" s="1"/>
  <c r="N458" i="16" s="1"/>
  <c r="P458" i="16"/>
  <c r="Q170" i="16"/>
  <c r="R170" i="16" s="1"/>
  <c r="N170" i="16" s="1"/>
  <c r="P170" i="16"/>
  <c r="Q1159" i="16"/>
  <c r="R1159" i="16" s="1"/>
  <c r="N1159" i="16" s="1"/>
  <c r="P1159" i="16"/>
  <c r="Q1956" i="16"/>
  <c r="R1956" i="16" s="1"/>
  <c r="N1956" i="16" s="1"/>
  <c r="P1956" i="16"/>
  <c r="P686" i="16"/>
  <c r="Q686" i="16"/>
  <c r="R686" i="16" s="1"/>
  <c r="N686" i="16" s="1"/>
  <c r="Q240" i="16"/>
  <c r="R240" i="16" s="1"/>
  <c r="N240" i="16" s="1"/>
  <c r="P240" i="16"/>
  <c r="P761" i="16"/>
  <c r="Q761" i="16"/>
  <c r="R761" i="16" s="1"/>
  <c r="N761" i="16" s="1"/>
  <c r="Q746" i="16"/>
  <c r="R746" i="16" s="1"/>
  <c r="N746" i="16" s="1"/>
  <c r="P746" i="16"/>
  <c r="P539" i="16"/>
  <c r="Q539" i="16"/>
  <c r="R539" i="16" s="1"/>
  <c r="N539" i="16" s="1"/>
  <c r="Q881" i="16"/>
  <c r="R881" i="16" s="1"/>
  <c r="N881" i="16" s="1"/>
  <c r="P881" i="16"/>
  <c r="P794" i="16"/>
  <c r="Q794" i="16"/>
  <c r="R794" i="16" s="1"/>
  <c r="N794" i="16" s="1"/>
  <c r="Q829" i="16"/>
  <c r="R829" i="16" s="1"/>
  <c r="N829" i="16" s="1"/>
  <c r="P829" i="16"/>
  <c r="Q365" i="16"/>
  <c r="R365" i="16" s="1"/>
  <c r="N365" i="16" s="1"/>
  <c r="P365" i="16"/>
  <c r="Q507" i="16"/>
  <c r="R507" i="16" s="1"/>
  <c r="N507" i="16" s="1"/>
  <c r="P507" i="16"/>
  <c r="P321" i="16"/>
  <c r="Q321" i="16"/>
  <c r="R321" i="16" s="1"/>
  <c r="N321" i="16" s="1"/>
  <c r="Q904" i="16"/>
  <c r="R904" i="16" s="1"/>
  <c r="N904" i="16" s="1"/>
  <c r="P904" i="16"/>
  <c r="Q649" i="16"/>
  <c r="R649" i="16" s="1"/>
  <c r="N649" i="16" s="1"/>
  <c r="P649" i="16"/>
  <c r="P907" i="16"/>
  <c r="Q907" i="16"/>
  <c r="R907" i="16" s="1"/>
  <c r="N907" i="16" s="1"/>
  <c r="P351" i="16"/>
  <c r="Q351" i="16"/>
  <c r="R351" i="16" s="1"/>
  <c r="N351" i="16" s="1"/>
  <c r="P121" i="16"/>
  <c r="Q121" i="16"/>
  <c r="R121" i="16" s="1"/>
  <c r="N121" i="16" s="1"/>
  <c r="Q173" i="16"/>
  <c r="R173" i="16" s="1"/>
  <c r="N173" i="16" s="1"/>
  <c r="P173" i="16"/>
  <c r="Q314" i="16"/>
  <c r="R314" i="16" s="1"/>
  <c r="N314" i="16" s="1"/>
  <c r="P314" i="16"/>
  <c r="P826" i="16"/>
  <c r="Q826" i="16"/>
  <c r="R826" i="16" s="1"/>
  <c r="N826" i="16" s="1"/>
  <c r="Q291" i="16"/>
  <c r="R291" i="16" s="1"/>
  <c r="N291" i="16" s="1"/>
  <c r="P291" i="16"/>
  <c r="Q53" i="16"/>
  <c r="R53" i="16" s="1"/>
  <c r="N53" i="16" s="1"/>
  <c r="P53" i="16"/>
  <c r="Q773" i="16"/>
  <c r="R773" i="16" s="1"/>
  <c r="N773" i="16" s="1"/>
  <c r="P773" i="16"/>
  <c r="Q80" i="16"/>
  <c r="R80" i="16" s="1"/>
  <c r="N80" i="16" s="1"/>
  <c r="P80" i="16"/>
  <c r="P801" i="16"/>
  <c r="Q801" i="16"/>
  <c r="R801" i="16" s="1"/>
  <c r="N801" i="16" s="1"/>
  <c r="Q576" i="16"/>
  <c r="R576" i="16" s="1"/>
  <c r="N576" i="16" s="1"/>
  <c r="P576" i="16"/>
  <c r="Q2329" i="16"/>
  <c r="R2329" i="16" s="1"/>
  <c r="N2329" i="16" s="1"/>
  <c r="P2329" i="16"/>
  <c r="P2523" i="16"/>
  <c r="Q2523" i="16"/>
  <c r="R2523" i="16" s="1"/>
  <c r="N2523" i="16" s="1"/>
  <c r="P169" i="16"/>
  <c r="Q169" i="16"/>
  <c r="R169" i="16" s="1"/>
  <c r="N169" i="16" s="1"/>
  <c r="P878" i="16"/>
  <c r="Q878" i="16"/>
  <c r="R878" i="16" s="1"/>
  <c r="N878" i="16" s="1"/>
  <c r="Q640" i="16"/>
  <c r="R640" i="16" s="1"/>
  <c r="N640" i="16" s="1"/>
  <c r="P640" i="16"/>
  <c r="P342" i="16"/>
  <c r="Q342" i="16"/>
  <c r="R342" i="16" s="1"/>
  <c r="N342" i="16" s="1"/>
  <c r="Q679" i="16"/>
  <c r="R679" i="16" s="1"/>
  <c r="N679" i="16" s="1"/>
  <c r="P679" i="16"/>
  <c r="Q370" i="16"/>
  <c r="R370" i="16" s="1"/>
  <c r="N370" i="16" s="1"/>
  <c r="P370" i="16"/>
  <c r="P1166" i="16"/>
  <c r="Q1166" i="16"/>
  <c r="R1166" i="16" s="1"/>
  <c r="N1166" i="16" s="1"/>
  <c r="Q2929" i="16"/>
  <c r="R2929" i="16" s="1"/>
  <c r="N2929" i="16" s="1"/>
  <c r="P2929" i="16"/>
  <c r="Q1336" i="16"/>
  <c r="R1336" i="16" s="1"/>
  <c r="N1336" i="16" s="1"/>
  <c r="P1336" i="16"/>
  <c r="P970" i="16"/>
  <c r="Q970" i="16"/>
  <c r="R970" i="16" s="1"/>
  <c r="N970" i="16" s="1"/>
  <c r="Q1754" i="16"/>
  <c r="R1754" i="16" s="1"/>
  <c r="N1754" i="16" s="1"/>
  <c r="P1754" i="16"/>
  <c r="Q1549" i="16"/>
  <c r="R1549" i="16" s="1"/>
  <c r="N1549" i="16" s="1"/>
  <c r="P1549" i="16"/>
  <c r="Q2812" i="16"/>
  <c r="R2812" i="16" s="1"/>
  <c r="N2812" i="16" s="1"/>
  <c r="P2812" i="16"/>
  <c r="Q1057" i="16"/>
  <c r="R1057" i="16" s="1"/>
  <c r="N1057" i="16" s="1"/>
  <c r="P1057" i="16"/>
  <c r="Q759" i="16"/>
  <c r="R759" i="16" s="1"/>
  <c r="N759" i="16" s="1"/>
  <c r="P759" i="16"/>
  <c r="P522" i="16"/>
  <c r="Q522" i="16"/>
  <c r="R522" i="16" s="1"/>
  <c r="N522" i="16" s="1"/>
  <c r="P836" i="16"/>
  <c r="Q836" i="16"/>
  <c r="R836" i="16" s="1"/>
  <c r="N836" i="16" s="1"/>
  <c r="Q550" i="16"/>
  <c r="R550" i="16" s="1"/>
  <c r="N550" i="16" s="1"/>
  <c r="P550" i="16"/>
  <c r="Q324" i="16"/>
  <c r="R324" i="16" s="1"/>
  <c r="N324" i="16" s="1"/>
  <c r="P324" i="16"/>
  <c r="Q2077" i="16"/>
  <c r="R2077" i="16" s="1"/>
  <c r="N2077" i="16" s="1"/>
  <c r="P2077" i="16"/>
  <c r="P1995" i="16"/>
  <c r="Q1995" i="16"/>
  <c r="R1995" i="16" s="1"/>
  <c r="N1995" i="16" s="1"/>
  <c r="Q2888" i="16"/>
  <c r="R2888" i="16" s="1"/>
  <c r="N2888" i="16" s="1"/>
  <c r="P2888" i="16"/>
  <c r="Q628" i="16"/>
  <c r="R628" i="16" s="1"/>
  <c r="N628" i="16" s="1"/>
  <c r="P628" i="16"/>
  <c r="P389" i="16"/>
  <c r="Q389" i="16"/>
  <c r="R389" i="16" s="1"/>
  <c r="N389" i="16" s="1"/>
  <c r="Q703" i="16"/>
  <c r="R703" i="16" s="1"/>
  <c r="N703" i="16" s="1"/>
  <c r="P703" i="16"/>
  <c r="Q417" i="16"/>
  <c r="R417" i="16" s="1"/>
  <c r="N417" i="16" s="1"/>
  <c r="P417" i="16"/>
  <c r="Q180" i="16"/>
  <c r="R180" i="16" s="1"/>
  <c r="N180" i="16" s="1"/>
  <c r="P180" i="16"/>
  <c r="Q1932" i="16"/>
  <c r="R1932" i="16" s="1"/>
  <c r="N1932" i="16" s="1"/>
  <c r="P1932" i="16"/>
  <c r="Q1778" i="16"/>
  <c r="R1778" i="16" s="1"/>
  <c r="N1778" i="16" s="1"/>
  <c r="P1778" i="16"/>
  <c r="Q1075" i="16"/>
  <c r="R1075" i="16" s="1"/>
  <c r="N1075" i="16" s="1"/>
  <c r="P1075" i="16"/>
  <c r="Q112" i="16"/>
  <c r="R112" i="16" s="1"/>
  <c r="N112" i="16" s="1"/>
  <c r="P112" i="16"/>
  <c r="Q427" i="16"/>
  <c r="R427" i="16" s="1"/>
  <c r="N427" i="16" s="1"/>
  <c r="P427" i="16"/>
  <c r="P142" i="16"/>
  <c r="Q142" i="16"/>
  <c r="R142" i="16" s="1"/>
  <c r="N142" i="16" s="1"/>
  <c r="Q862" i="16"/>
  <c r="R862" i="16" s="1"/>
  <c r="N862" i="16" s="1"/>
  <c r="P862" i="16"/>
  <c r="Q1646" i="16"/>
  <c r="R1646" i="16" s="1"/>
  <c r="N1646" i="16" s="1"/>
  <c r="P1646" i="16"/>
  <c r="P1418" i="16"/>
  <c r="Q1418" i="16"/>
  <c r="R1418" i="16" s="1"/>
  <c r="N1418" i="16" s="1"/>
  <c r="Q2226" i="16"/>
  <c r="R2226" i="16" s="1"/>
  <c r="N2226" i="16" s="1"/>
  <c r="P2226" i="16"/>
  <c r="P123" i="16"/>
  <c r="Q123" i="16"/>
  <c r="R123" i="16" s="1"/>
  <c r="N123" i="16" s="1"/>
  <c r="P846" i="16"/>
  <c r="Q846" i="16"/>
  <c r="R846" i="16" s="1"/>
  <c r="N846" i="16" s="1"/>
  <c r="Q152" i="16"/>
  <c r="R152" i="16" s="1"/>
  <c r="N152" i="16" s="1"/>
  <c r="P152" i="16"/>
  <c r="P873" i="16"/>
  <c r="Q873" i="16"/>
  <c r="R873" i="16" s="1"/>
  <c r="N873" i="16" s="1"/>
  <c r="Q648" i="16"/>
  <c r="R648" i="16" s="1"/>
  <c r="N648" i="16" s="1"/>
  <c r="P648" i="16"/>
  <c r="P2413" i="16"/>
  <c r="Q2413" i="16"/>
  <c r="R2413" i="16" s="1"/>
  <c r="N2413" i="16" s="1"/>
  <c r="P2763" i="16"/>
  <c r="Q2763" i="16"/>
  <c r="R2763" i="16" s="1"/>
  <c r="N2763" i="16" s="1"/>
  <c r="Q96" i="16"/>
  <c r="R96" i="16" s="1"/>
  <c r="N96" i="16" s="1"/>
  <c r="P96" i="16"/>
  <c r="P806" i="16"/>
  <c r="Q806" i="16"/>
  <c r="R806" i="16" s="1"/>
  <c r="N806" i="16" s="1"/>
  <c r="Q568" i="16"/>
  <c r="R568" i="16" s="1"/>
  <c r="N568" i="16" s="1"/>
  <c r="P568" i="16"/>
  <c r="P270" i="16"/>
  <c r="Q270" i="16"/>
  <c r="R270" i="16" s="1"/>
  <c r="N270" i="16" s="1"/>
  <c r="Q608" i="16"/>
  <c r="R608" i="16" s="1"/>
  <c r="N608" i="16" s="1"/>
  <c r="P608" i="16"/>
  <c r="Q298" i="16"/>
  <c r="R298" i="16" s="1"/>
  <c r="N298" i="16" s="1"/>
  <c r="P298" i="16"/>
  <c r="Q1093" i="16"/>
  <c r="R1093" i="16" s="1"/>
  <c r="N1093" i="16" s="1"/>
  <c r="P1093" i="16"/>
  <c r="Q2857" i="16"/>
  <c r="R2857" i="16" s="1"/>
  <c r="N2857" i="16" s="1"/>
  <c r="P2857" i="16"/>
  <c r="P2896" i="16"/>
  <c r="Q2896" i="16"/>
  <c r="R2896" i="16" s="1"/>
  <c r="N2896" i="16" s="1"/>
  <c r="P542" i="16"/>
  <c r="Q542" i="16"/>
  <c r="R542" i="16" s="1"/>
  <c r="N542" i="16" s="1"/>
  <c r="Q232" i="16"/>
  <c r="R232" i="16" s="1"/>
  <c r="N232" i="16" s="1"/>
  <c r="P232" i="16"/>
  <c r="Q1012" i="16"/>
  <c r="R1012" i="16" s="1"/>
  <c r="N1012" i="16" s="1"/>
  <c r="P1012" i="16"/>
  <c r="Q319" i="16"/>
  <c r="R319" i="16" s="1"/>
  <c r="N319" i="16" s="1"/>
  <c r="P319" i="16"/>
  <c r="Q1052" i="16"/>
  <c r="R1052" i="16" s="1"/>
  <c r="N1052" i="16" s="1"/>
  <c r="P1052" i="16"/>
  <c r="P742" i="16"/>
  <c r="Q742" i="16"/>
  <c r="R742" i="16" s="1"/>
  <c r="N742" i="16" s="1"/>
  <c r="Q1537" i="16"/>
  <c r="R1537" i="16" s="1"/>
  <c r="N1537" i="16" s="1"/>
  <c r="P1537" i="16"/>
  <c r="P1286" i="16"/>
  <c r="Q1286" i="16"/>
  <c r="R1286" i="16" s="1"/>
  <c r="N1286" i="16" s="1"/>
  <c r="P1518" i="16"/>
  <c r="Q1518" i="16"/>
  <c r="R1518" i="16" s="1"/>
  <c r="N1518" i="16" s="1"/>
  <c r="P2881" i="16"/>
  <c r="Q2881" i="16"/>
  <c r="R2881" i="16" s="1"/>
  <c r="N2881" i="16" s="1"/>
  <c r="P3040" i="16"/>
  <c r="Q3040" i="16"/>
  <c r="R3040" i="16" s="1"/>
  <c r="N3040" i="16" s="1"/>
  <c r="Q565" i="16"/>
  <c r="R565" i="16" s="1"/>
  <c r="N565" i="16" s="1"/>
  <c r="P565" i="16"/>
  <c r="Q256" i="16"/>
  <c r="R256" i="16" s="1"/>
  <c r="N256" i="16" s="1"/>
  <c r="P256" i="16"/>
  <c r="Q1036" i="16"/>
  <c r="R1036" i="16" s="1"/>
  <c r="N1036" i="16" s="1"/>
  <c r="P1036" i="16"/>
  <c r="Q343" i="16"/>
  <c r="R343" i="16" s="1"/>
  <c r="N343" i="16" s="1"/>
  <c r="P343" i="16"/>
  <c r="Q45" i="16"/>
  <c r="R45" i="16" s="1"/>
  <c r="N45" i="16" s="1"/>
  <c r="P45" i="16"/>
  <c r="Q767" i="16"/>
  <c r="R767" i="16" s="1"/>
  <c r="N767" i="16" s="1"/>
  <c r="P767" i="16"/>
  <c r="Q1560" i="16"/>
  <c r="R1560" i="16" s="1"/>
  <c r="N1560" i="16" s="1"/>
  <c r="P1560" i="16"/>
  <c r="Q1309" i="16"/>
  <c r="R1309" i="16" s="1"/>
  <c r="N1309" i="16" s="1"/>
  <c r="P1309" i="16"/>
  <c r="P1660" i="16"/>
  <c r="Q1660" i="16"/>
  <c r="R1660" i="16" s="1"/>
  <c r="N1660" i="16" s="1"/>
  <c r="Q656" i="16"/>
  <c r="R656" i="16" s="1"/>
  <c r="N656" i="16" s="1"/>
  <c r="P656" i="16"/>
  <c r="P346" i="16"/>
  <c r="Q346" i="16"/>
  <c r="R346" i="16" s="1"/>
  <c r="N346" i="16" s="1"/>
  <c r="Q1141" i="16"/>
  <c r="R1141" i="16" s="1"/>
  <c r="N1141" i="16" s="1"/>
  <c r="P1141" i="16"/>
  <c r="Q2905" i="16"/>
  <c r="R2905" i="16" s="1"/>
  <c r="N2905" i="16" s="1"/>
  <c r="P2905" i="16"/>
  <c r="Q1192" i="16"/>
  <c r="R1192" i="16" s="1"/>
  <c r="N1192" i="16" s="1"/>
  <c r="P1192" i="16"/>
  <c r="Q1765" i="16"/>
  <c r="R1765" i="16" s="1"/>
  <c r="N1765" i="16" s="1"/>
  <c r="P1765" i="16"/>
  <c r="Q1443" i="16"/>
  <c r="R1443" i="16" s="1"/>
  <c r="N1443" i="16" s="1"/>
  <c r="P1443" i="16"/>
  <c r="Q1180" i="16"/>
  <c r="R1180" i="16" s="1"/>
  <c r="N1180" i="16" s="1"/>
  <c r="P1180" i="16"/>
  <c r="Q2919" i="16"/>
  <c r="R2919" i="16" s="1"/>
  <c r="N2919" i="16" s="1"/>
  <c r="P2919" i="16"/>
  <c r="P2645" i="16"/>
  <c r="Q2645" i="16"/>
  <c r="R2645" i="16" s="1"/>
  <c r="N2645" i="16" s="1"/>
  <c r="Q1711" i="16"/>
  <c r="R1711" i="16" s="1"/>
  <c r="N1711" i="16" s="1"/>
  <c r="P1711" i="16"/>
  <c r="Q2840" i="16"/>
  <c r="R2840" i="16" s="1"/>
  <c r="N2840" i="16" s="1"/>
  <c r="P2840" i="16"/>
  <c r="P3364" i="16"/>
  <c r="Q3364" i="16"/>
  <c r="R3364" i="16" s="1"/>
  <c r="N3364" i="16" s="1"/>
  <c r="P2563" i="16"/>
  <c r="Q2563" i="16"/>
  <c r="R2563" i="16" s="1"/>
  <c r="N2563" i="16" s="1"/>
  <c r="Q2662" i="16"/>
  <c r="R2662" i="16" s="1"/>
  <c r="N2662" i="16" s="1"/>
  <c r="P2662" i="16"/>
  <c r="P1514" i="16"/>
  <c r="Q1514" i="16"/>
  <c r="R1514" i="16" s="1"/>
  <c r="N1514" i="16" s="1"/>
  <c r="Q1191" i="16"/>
  <c r="R1191" i="16" s="1"/>
  <c r="N1191" i="16" s="1"/>
  <c r="P1191" i="16"/>
  <c r="P2920" i="16"/>
  <c r="Q2920" i="16"/>
  <c r="R2920" i="16" s="1"/>
  <c r="N2920" i="16" s="1"/>
  <c r="Q2668" i="16"/>
  <c r="R2668" i="16" s="1"/>
  <c r="N2668" i="16" s="1"/>
  <c r="P2668" i="16"/>
  <c r="Q2393" i="16"/>
  <c r="R2393" i="16" s="1"/>
  <c r="N2393" i="16" s="1"/>
  <c r="P2393" i="16"/>
  <c r="P1423" i="16"/>
  <c r="Q1423" i="16"/>
  <c r="R1423" i="16" s="1"/>
  <c r="N1423" i="16" s="1"/>
  <c r="P1892" i="16"/>
  <c r="Q1892" i="16"/>
  <c r="R1892" i="16" s="1"/>
  <c r="N1892" i="16" s="1"/>
  <c r="P3831" i="16"/>
  <c r="Q3831" i="16"/>
  <c r="R3831" i="16" s="1"/>
  <c r="N3831" i="16" s="1"/>
  <c r="Q2546" i="16"/>
  <c r="R2546" i="16" s="1"/>
  <c r="N2546" i="16" s="1"/>
  <c r="P2546" i="16"/>
  <c r="P2211" i="16"/>
  <c r="Q2211" i="16"/>
  <c r="R2211" i="16" s="1"/>
  <c r="N2211" i="16" s="1"/>
  <c r="P1947" i="16"/>
  <c r="Q1947" i="16"/>
  <c r="R1947" i="16" s="1"/>
  <c r="N1947" i="16" s="1"/>
  <c r="P1685" i="16"/>
  <c r="Q1685" i="16"/>
  <c r="R1685" i="16" s="1"/>
  <c r="N1685" i="16" s="1"/>
  <c r="P762" i="16"/>
  <c r="Q762" i="16"/>
  <c r="R762" i="16" s="1"/>
  <c r="N762" i="16" s="1"/>
  <c r="Q2586" i="16"/>
  <c r="R2586" i="16" s="1"/>
  <c r="N2586" i="16" s="1"/>
  <c r="P2586" i="16"/>
  <c r="Q2818" i="16"/>
  <c r="R2818" i="16" s="1"/>
  <c r="N2818" i="16" s="1"/>
  <c r="P2818" i="16"/>
  <c r="P1827" i="16"/>
  <c r="Q1827" i="16"/>
  <c r="R1827" i="16" s="1"/>
  <c r="N1827" i="16" s="1"/>
  <c r="P1502" i="16"/>
  <c r="Q1502" i="16"/>
  <c r="R1502" i="16" s="1"/>
  <c r="N1502" i="16" s="1"/>
  <c r="Q1240" i="16"/>
  <c r="R1240" i="16" s="1"/>
  <c r="N1240" i="16" s="1"/>
  <c r="P1240" i="16"/>
  <c r="Q2979" i="16"/>
  <c r="R2979" i="16" s="1"/>
  <c r="N2979" i="16" s="1"/>
  <c r="P2979" i="16"/>
  <c r="Q2706" i="16"/>
  <c r="R2706" i="16" s="1"/>
  <c r="N2706" i="16" s="1"/>
  <c r="P2706" i="16"/>
  <c r="P1784" i="16"/>
  <c r="Q1784" i="16"/>
  <c r="R1784" i="16" s="1"/>
  <c r="N1784" i="16" s="1"/>
  <c r="Q1113" i="16"/>
  <c r="R1113" i="16" s="1"/>
  <c r="N1113" i="16" s="1"/>
  <c r="P1113" i="16"/>
  <c r="Q3353" i="16"/>
  <c r="R3353" i="16" s="1"/>
  <c r="N3353" i="16" s="1"/>
  <c r="P3353" i="16"/>
  <c r="Q1371" i="16"/>
  <c r="R1371" i="16" s="1"/>
  <c r="N1371" i="16" s="1"/>
  <c r="P1371" i="16"/>
  <c r="Q1109" i="16"/>
  <c r="R1109" i="16" s="1"/>
  <c r="N1109" i="16" s="1"/>
  <c r="P1109" i="16"/>
  <c r="Q2848" i="16"/>
  <c r="R2848" i="16" s="1"/>
  <c r="N2848" i="16" s="1"/>
  <c r="P2848" i="16"/>
  <c r="P2573" i="16"/>
  <c r="Q2573" i="16"/>
  <c r="R2573" i="16" s="1"/>
  <c r="N2573" i="16" s="1"/>
  <c r="Q1638" i="16"/>
  <c r="R1638" i="16" s="1"/>
  <c r="N1638" i="16" s="1"/>
  <c r="P1638" i="16"/>
  <c r="P2552" i="16"/>
  <c r="Q2552" i="16"/>
  <c r="R2552" i="16" s="1"/>
  <c r="N2552" i="16" s="1"/>
  <c r="Q3712" i="16"/>
  <c r="R3712" i="16" s="1"/>
  <c r="N3712" i="16" s="1"/>
  <c r="P3712" i="16"/>
  <c r="Q1238" i="16"/>
  <c r="R1238" i="16" s="1"/>
  <c r="N1238" i="16" s="1"/>
  <c r="P1238" i="16"/>
  <c r="Q2967" i="16"/>
  <c r="R2967" i="16" s="1"/>
  <c r="N2967" i="16" s="1"/>
  <c r="P2967" i="16"/>
  <c r="Q2716" i="16"/>
  <c r="R2716" i="16" s="1"/>
  <c r="N2716" i="16" s="1"/>
  <c r="P2716" i="16"/>
  <c r="Q2441" i="16"/>
  <c r="R2441" i="16" s="1"/>
  <c r="N2441" i="16" s="1"/>
  <c r="P2441" i="16"/>
  <c r="Q1483" i="16"/>
  <c r="R1483" i="16" s="1"/>
  <c r="N1483" i="16" s="1"/>
  <c r="P1483" i="16"/>
  <c r="Q2036" i="16"/>
  <c r="R2036" i="16" s="1"/>
  <c r="N2036" i="16" s="1"/>
  <c r="P2036" i="16"/>
  <c r="Q3076" i="16"/>
  <c r="R3076" i="16" s="1"/>
  <c r="N3076" i="16" s="1"/>
  <c r="P3076" i="16"/>
  <c r="P2402" i="16"/>
  <c r="Q2402" i="16"/>
  <c r="R2402" i="16" s="1"/>
  <c r="N2402" i="16" s="1"/>
  <c r="Q2139" i="16"/>
  <c r="R2139" i="16" s="1"/>
  <c r="N2139" i="16" s="1"/>
  <c r="P2139" i="16"/>
  <c r="Q1878" i="16"/>
  <c r="R1878" i="16" s="1"/>
  <c r="N1878" i="16" s="1"/>
  <c r="P1878" i="16"/>
  <c r="Q967" i="16"/>
  <c r="R967" i="16" s="1"/>
  <c r="N967" i="16" s="1"/>
  <c r="P967" i="16"/>
  <c r="Q2827" i="16"/>
  <c r="R2827" i="16" s="1"/>
  <c r="N2827" i="16" s="1"/>
  <c r="P2827" i="16"/>
  <c r="P1788" i="16"/>
  <c r="Q1788" i="16"/>
  <c r="R1788" i="16" s="1"/>
  <c r="N1788" i="16" s="1"/>
  <c r="Q2606" i="16"/>
  <c r="R2606" i="16" s="1"/>
  <c r="N2606" i="16" s="1"/>
  <c r="P2606" i="16"/>
  <c r="P2271" i="16"/>
  <c r="Q2271" i="16"/>
  <c r="R2271" i="16" s="1"/>
  <c r="N2271" i="16" s="1"/>
  <c r="Q2007" i="16"/>
  <c r="R2007" i="16" s="1"/>
  <c r="N2007" i="16" s="1"/>
  <c r="P2007" i="16"/>
  <c r="Q1745" i="16"/>
  <c r="R1745" i="16" s="1"/>
  <c r="N1745" i="16" s="1"/>
  <c r="P1745" i="16"/>
  <c r="Q821" i="16"/>
  <c r="R821" i="16" s="1"/>
  <c r="N821" i="16" s="1"/>
  <c r="P821" i="16"/>
  <c r="Q2659" i="16"/>
  <c r="R2659" i="16" s="1"/>
  <c r="N2659" i="16" s="1"/>
  <c r="P2659" i="16"/>
  <c r="P132" i="16"/>
  <c r="Q132" i="16"/>
  <c r="R132" i="16" s="1"/>
  <c r="N132" i="16" s="1"/>
  <c r="Q1131" i="16"/>
  <c r="R1131" i="16" s="1"/>
  <c r="N1131" i="16" s="1"/>
  <c r="P1131" i="16"/>
  <c r="Q2858" i="16"/>
  <c r="R2858" i="16" s="1"/>
  <c r="N2858" i="16" s="1"/>
  <c r="P2858" i="16"/>
  <c r="Q2608" i="16"/>
  <c r="R2608" i="16" s="1"/>
  <c r="N2608" i="16" s="1"/>
  <c r="P2608" i="16"/>
  <c r="P2333" i="16"/>
  <c r="Q2333" i="16"/>
  <c r="R2333" i="16" s="1"/>
  <c r="N2333" i="16" s="1"/>
  <c r="P1364" i="16"/>
  <c r="Q1364" i="16"/>
  <c r="R1364" i="16" s="1"/>
  <c r="N1364" i="16" s="1"/>
  <c r="Q1747" i="16"/>
  <c r="R1747" i="16" s="1"/>
  <c r="N1747" i="16" s="1"/>
  <c r="P1747" i="16"/>
  <c r="Q3518" i="16"/>
  <c r="R3518" i="16" s="1"/>
  <c r="N3518" i="16" s="1"/>
  <c r="P3518" i="16"/>
  <c r="Q2942" i="16"/>
  <c r="R2942" i="16" s="1"/>
  <c r="N2942" i="16" s="1"/>
  <c r="P2942" i="16"/>
  <c r="P2583" i="16"/>
  <c r="Q2583" i="16"/>
  <c r="R2583" i="16" s="1"/>
  <c r="N2583" i="16" s="1"/>
  <c r="Q2320" i="16"/>
  <c r="R2320" i="16" s="1"/>
  <c r="N2320" i="16" s="1"/>
  <c r="P2320" i="16"/>
  <c r="Q2057" i="16"/>
  <c r="R2057" i="16" s="1"/>
  <c r="N2057" i="16" s="1"/>
  <c r="P2057" i="16"/>
  <c r="P1170" i="16"/>
  <c r="Q1170" i="16"/>
  <c r="R1170" i="16" s="1"/>
  <c r="N1170" i="16" s="1"/>
  <c r="P3080" i="16"/>
  <c r="Q3080" i="16"/>
  <c r="R3080" i="16" s="1"/>
  <c r="N3080" i="16" s="1"/>
  <c r="P2833" i="16"/>
  <c r="Q2833" i="16"/>
  <c r="R2833" i="16" s="1"/>
  <c r="N2833" i="16" s="1"/>
  <c r="Q1136" i="16"/>
  <c r="R1136" i="16" s="1"/>
  <c r="N1136" i="16" s="1"/>
  <c r="P1136" i="16"/>
  <c r="Q2899" i="16"/>
  <c r="R2899" i="16" s="1"/>
  <c r="N2899" i="16" s="1"/>
  <c r="P2899" i="16"/>
  <c r="P2600" i="16"/>
  <c r="Q2600" i="16"/>
  <c r="R2600" i="16" s="1"/>
  <c r="N2600" i="16" s="1"/>
  <c r="Q2337" i="16"/>
  <c r="R2337" i="16" s="1"/>
  <c r="N2337" i="16" s="1"/>
  <c r="P2337" i="16"/>
  <c r="Q2014" i="16"/>
  <c r="R2014" i="16" s="1"/>
  <c r="N2014" i="16" s="1"/>
  <c r="P2014" i="16"/>
  <c r="Q1573" i="16"/>
  <c r="R1573" i="16" s="1"/>
  <c r="N1573" i="16" s="1"/>
  <c r="P1573" i="16"/>
  <c r="Q3301" i="16"/>
  <c r="R3301" i="16" s="1"/>
  <c r="N3301" i="16" s="1"/>
  <c r="P3301" i="16"/>
  <c r="Q2034" i="16"/>
  <c r="R2034" i="16" s="1"/>
  <c r="N2034" i="16" s="1"/>
  <c r="P2034" i="16"/>
  <c r="P3401" i="16"/>
  <c r="Q3401" i="16"/>
  <c r="R3401" i="16" s="1"/>
  <c r="N3401" i="16" s="1"/>
  <c r="P3667" i="16"/>
  <c r="Q3667" i="16"/>
  <c r="R3667" i="16" s="1"/>
  <c r="N3667" i="16" s="1"/>
  <c r="Q3465" i="16"/>
  <c r="R3465" i="16" s="1"/>
  <c r="N3465" i="16" s="1"/>
  <c r="P3465" i="16"/>
  <c r="Q407" i="16"/>
  <c r="R407" i="16" s="1"/>
  <c r="N407" i="16" s="1"/>
  <c r="P407" i="16"/>
  <c r="Q3808" i="16"/>
  <c r="R3808" i="16" s="1"/>
  <c r="N3808" i="16" s="1"/>
  <c r="P3808" i="16"/>
  <c r="Q3311" i="16"/>
  <c r="R3311" i="16" s="1"/>
  <c r="N3311" i="16" s="1"/>
  <c r="P3311" i="16"/>
  <c r="Q2350" i="16"/>
  <c r="R2350" i="16" s="1"/>
  <c r="N2350" i="16" s="1"/>
  <c r="P2350" i="16"/>
  <c r="Q2026" i="16"/>
  <c r="R2026" i="16" s="1"/>
  <c r="N2026" i="16" s="1"/>
  <c r="P2026" i="16"/>
  <c r="P1583" i="16"/>
  <c r="Q1583" i="16"/>
  <c r="R1583" i="16" s="1"/>
  <c r="N1583" i="16" s="1"/>
  <c r="Q3313" i="16"/>
  <c r="R3313" i="16" s="1"/>
  <c r="N3313" i="16" s="1"/>
  <c r="P3313" i="16"/>
  <c r="Q2130" i="16"/>
  <c r="R2130" i="16" s="1"/>
  <c r="N2130" i="16" s="1"/>
  <c r="P2130" i="16"/>
  <c r="Q3413" i="16"/>
  <c r="R3413" i="16" s="1"/>
  <c r="N3413" i="16" s="1"/>
  <c r="P3413" i="16"/>
  <c r="P3678" i="16"/>
  <c r="Q3678" i="16"/>
  <c r="R3678" i="16" s="1"/>
  <c r="N3678" i="16" s="1"/>
  <c r="Q3477" i="16"/>
  <c r="R3477" i="16" s="1"/>
  <c r="N3477" i="16" s="1"/>
  <c r="P3477" i="16"/>
  <c r="Q419" i="16"/>
  <c r="R419" i="16" s="1"/>
  <c r="N419" i="16" s="1"/>
  <c r="P419" i="16"/>
  <c r="Q1734" i="16"/>
  <c r="R1734" i="16" s="1"/>
  <c r="N1734" i="16" s="1"/>
  <c r="P1734" i="16"/>
  <c r="Q3371" i="16"/>
  <c r="R3371" i="16" s="1"/>
  <c r="N3371" i="16" s="1"/>
  <c r="P3371" i="16"/>
  <c r="P2191" i="16"/>
  <c r="Q2191" i="16"/>
  <c r="R2191" i="16" s="1"/>
  <c r="N2191" i="16" s="1"/>
  <c r="Q1929" i="16"/>
  <c r="R1929" i="16" s="1"/>
  <c r="N1929" i="16" s="1"/>
  <c r="P1929" i="16"/>
  <c r="P1593" i="16"/>
  <c r="Q1593" i="16"/>
  <c r="R1593" i="16" s="1"/>
  <c r="N1593" i="16" s="1"/>
  <c r="Q1164" i="16"/>
  <c r="R1164" i="16" s="1"/>
  <c r="N1164" i="16" s="1"/>
  <c r="P1164" i="16"/>
  <c r="Q2903" i="16"/>
  <c r="R2903" i="16" s="1"/>
  <c r="N2903" i="16" s="1"/>
  <c r="P2903" i="16"/>
  <c r="Q3614" i="16"/>
  <c r="R3614" i="16" s="1"/>
  <c r="N3614" i="16" s="1"/>
  <c r="P3614" i="16"/>
  <c r="Q3291" i="16"/>
  <c r="R3291" i="16" s="1"/>
  <c r="N3291" i="16" s="1"/>
  <c r="P3291" i="16"/>
  <c r="Q3259" i="16"/>
  <c r="R3259" i="16" s="1"/>
  <c r="N3259" i="16" s="1"/>
  <c r="P3259" i="16"/>
  <c r="Q1906" i="16"/>
  <c r="R1906" i="16" s="1"/>
  <c r="N1906" i="16" s="1"/>
  <c r="P1906" i="16"/>
  <c r="P3791" i="16"/>
  <c r="Q3791" i="16"/>
  <c r="R3791" i="16" s="1"/>
  <c r="N3791" i="16" s="1"/>
  <c r="Q3540" i="16"/>
  <c r="R3540" i="16" s="1"/>
  <c r="N3540" i="16" s="1"/>
  <c r="P3540" i="16"/>
  <c r="Q3090" i="16"/>
  <c r="R3090" i="16" s="1"/>
  <c r="N3090" i="16" s="1"/>
  <c r="P3090" i="16"/>
  <c r="Q2730" i="16"/>
  <c r="R2730" i="16" s="1"/>
  <c r="N2730" i="16" s="1"/>
  <c r="P2730" i="16"/>
  <c r="Q1365" i="16"/>
  <c r="R1365" i="16" s="1"/>
  <c r="N1365" i="16" s="1"/>
  <c r="P1365" i="16"/>
  <c r="P1030" i="16"/>
  <c r="Q1030" i="16"/>
  <c r="R1030" i="16" s="1"/>
  <c r="N1030" i="16" s="1"/>
  <c r="Q2782" i="16"/>
  <c r="R2782" i="16" s="1"/>
  <c r="N2782" i="16" s="1"/>
  <c r="P2782" i="16"/>
  <c r="Q2328" i="16"/>
  <c r="R2328" i="16" s="1"/>
  <c r="N2328" i="16" s="1"/>
  <c r="P2328" i="16"/>
  <c r="P2154" i="16"/>
  <c r="Q2154" i="16"/>
  <c r="R2154" i="16" s="1"/>
  <c r="N2154" i="16" s="1"/>
  <c r="Q3748" i="16"/>
  <c r="R3748" i="16" s="1"/>
  <c r="N3748" i="16" s="1"/>
  <c r="P3748" i="16"/>
  <c r="P1242" i="16"/>
  <c r="Q1242" i="16"/>
  <c r="R1242" i="16" s="1"/>
  <c r="N1242" i="16" s="1"/>
  <c r="P3440" i="16"/>
  <c r="Q3440" i="16"/>
  <c r="R3440" i="16" s="1"/>
  <c r="N3440" i="16" s="1"/>
  <c r="P3226" i="16"/>
  <c r="Q3226" i="16"/>
  <c r="R3226" i="16" s="1"/>
  <c r="N3226" i="16" s="1"/>
  <c r="Q1535" i="16"/>
  <c r="R1535" i="16" s="1"/>
  <c r="N1535" i="16" s="1"/>
  <c r="P1535" i="16"/>
  <c r="P3438" i="16"/>
  <c r="Q3438" i="16"/>
  <c r="R3438" i="16" s="1"/>
  <c r="N3438" i="16" s="1"/>
  <c r="Q2879" i="16"/>
  <c r="R2879" i="16" s="1"/>
  <c r="N2879" i="16" s="1"/>
  <c r="P2879" i="16"/>
  <c r="P1928" i="16"/>
  <c r="Q1928" i="16"/>
  <c r="R1928" i="16" s="1"/>
  <c r="N1928" i="16" s="1"/>
  <c r="P1665" i="16"/>
  <c r="Q1665" i="16"/>
  <c r="R1665" i="16" s="1"/>
  <c r="N1665" i="16" s="1"/>
  <c r="P1330" i="16"/>
  <c r="Q1330" i="16"/>
  <c r="R1330" i="16" s="1"/>
  <c r="N1330" i="16" s="1"/>
  <c r="Q84" i="16"/>
  <c r="R84" i="16" s="1"/>
  <c r="N84" i="16" s="1"/>
  <c r="P84" i="16"/>
  <c r="P2628" i="16"/>
  <c r="Q2628" i="16"/>
  <c r="R2628" i="16" s="1"/>
  <c r="N2628" i="16" s="1"/>
  <c r="P3351" i="16"/>
  <c r="Q3351" i="16"/>
  <c r="R3351" i="16" s="1"/>
  <c r="N3351" i="16" s="1"/>
  <c r="Q2178" i="16"/>
  <c r="R2178" i="16" s="1"/>
  <c r="N2178" i="16" s="1"/>
  <c r="P2178" i="16"/>
  <c r="P1542" i="16"/>
  <c r="Q1542" i="16"/>
  <c r="R1542" i="16" s="1"/>
  <c r="N1542" i="16" s="1"/>
  <c r="Q3752" i="16"/>
  <c r="R3752" i="16" s="1"/>
  <c r="N3752" i="16" s="1"/>
  <c r="P3752" i="16"/>
  <c r="Q3526" i="16"/>
  <c r="R3526" i="16" s="1"/>
  <c r="N3526" i="16" s="1"/>
  <c r="P3526" i="16"/>
  <c r="Q3276" i="16"/>
  <c r="R3276" i="16" s="1"/>
  <c r="N3276" i="16" s="1"/>
  <c r="P3276" i="16"/>
  <c r="Q3161" i="16"/>
  <c r="R3161" i="16" s="1"/>
  <c r="N3161" i="16" s="1"/>
  <c r="P3161" i="16"/>
  <c r="P2723" i="16"/>
  <c r="Q2723" i="16"/>
  <c r="R2723" i="16" s="1"/>
  <c r="N2723" i="16" s="1"/>
  <c r="P1363" i="16"/>
  <c r="Q1363" i="16"/>
  <c r="R1363" i="16" s="1"/>
  <c r="N1363" i="16" s="1"/>
  <c r="Q1101" i="16"/>
  <c r="R1101" i="16" s="1"/>
  <c r="N1101" i="16" s="1"/>
  <c r="P1101" i="16"/>
  <c r="P2841" i="16"/>
  <c r="Q2841" i="16"/>
  <c r="R2841" i="16" s="1"/>
  <c r="N2841" i="16" s="1"/>
  <c r="Q2506" i="16"/>
  <c r="R2506" i="16" s="1"/>
  <c r="N2506" i="16" s="1"/>
  <c r="P2506" i="16"/>
  <c r="Q2063" i="16"/>
  <c r="R2063" i="16" s="1"/>
  <c r="N2063" i="16" s="1"/>
  <c r="P2063" i="16"/>
  <c r="Q3793" i="16"/>
  <c r="R3793" i="16" s="1"/>
  <c r="N3793" i="16" s="1"/>
  <c r="P3793" i="16"/>
  <c r="Q3471" i="16"/>
  <c r="R3471" i="16" s="1"/>
  <c r="N3471" i="16" s="1"/>
  <c r="P3471" i="16"/>
  <c r="Q1662" i="16"/>
  <c r="R1662" i="16" s="1"/>
  <c r="N1662" i="16" s="1"/>
  <c r="P1662" i="16"/>
  <c r="P3176" i="16"/>
  <c r="Q3176" i="16"/>
  <c r="R3176" i="16" s="1"/>
  <c r="N3176" i="16" s="1"/>
  <c r="Q1703" i="16"/>
  <c r="R1703" i="16" s="1"/>
  <c r="N1703" i="16" s="1"/>
  <c r="P1703" i="16"/>
  <c r="Q911" i="16"/>
  <c r="R911" i="16" s="1"/>
  <c r="N911" i="16" s="1"/>
  <c r="P911" i="16"/>
  <c r="Q3474" i="16"/>
  <c r="R3474" i="16" s="1"/>
  <c r="N3474" i="16" s="1"/>
  <c r="P3474" i="16"/>
  <c r="P2928" i="16"/>
  <c r="Q2928" i="16"/>
  <c r="R2928" i="16" s="1"/>
  <c r="N2928" i="16" s="1"/>
  <c r="Q3633" i="16"/>
  <c r="R3633" i="16" s="1"/>
  <c r="N3633" i="16" s="1"/>
  <c r="P3633" i="16"/>
  <c r="Q3406" i="16"/>
  <c r="R3406" i="16" s="1"/>
  <c r="N3406" i="16" s="1"/>
  <c r="P3406" i="16"/>
  <c r="Q3155" i="16"/>
  <c r="R3155" i="16" s="1"/>
  <c r="N3155" i="16" s="1"/>
  <c r="P3155" i="16"/>
  <c r="Q2622" i="16"/>
  <c r="R2622" i="16" s="1"/>
  <c r="N2622" i="16" s="1"/>
  <c r="P2622" i="16"/>
  <c r="P2183" i="16"/>
  <c r="Q2183" i="16"/>
  <c r="R2183" i="16" s="1"/>
  <c r="N2183" i="16" s="1"/>
  <c r="P1963" i="16"/>
  <c r="Q1963" i="16"/>
  <c r="R1963" i="16" s="1"/>
  <c r="N1963" i="16" s="1"/>
  <c r="P1702" i="16"/>
  <c r="Q1702" i="16"/>
  <c r="R1702" i="16" s="1"/>
  <c r="N1702" i="16" s="1"/>
  <c r="Q1366" i="16"/>
  <c r="R1366" i="16" s="1"/>
  <c r="N1366" i="16" s="1"/>
  <c r="P1366" i="16"/>
  <c r="Q120" i="16"/>
  <c r="R120" i="16" s="1"/>
  <c r="N120" i="16" s="1"/>
  <c r="P120" i="16"/>
  <c r="Q2675" i="16"/>
  <c r="R2675" i="16" s="1"/>
  <c r="N2675" i="16" s="1"/>
  <c r="P2675" i="16"/>
  <c r="Q3386" i="16"/>
  <c r="R3386" i="16" s="1"/>
  <c r="N3386" i="16" s="1"/>
  <c r="P3386" i="16"/>
  <c r="Q2370" i="16"/>
  <c r="R2370" i="16" s="1"/>
  <c r="N2370" i="16" s="1"/>
  <c r="P2370" i="16"/>
  <c r="Q1590" i="16"/>
  <c r="R1590" i="16" s="1"/>
  <c r="N1590" i="16" s="1"/>
  <c r="P1590" i="16"/>
  <c r="Q3788" i="16"/>
  <c r="R3788" i="16" s="1"/>
  <c r="N3788" i="16" s="1"/>
  <c r="P3788" i="16"/>
  <c r="P3562" i="16"/>
  <c r="Q3562" i="16"/>
  <c r="R3562" i="16" s="1"/>
  <c r="N3562" i="16" s="1"/>
  <c r="Q3312" i="16"/>
  <c r="R3312" i="16" s="1"/>
  <c r="N3312" i="16" s="1"/>
  <c r="P3312" i="16"/>
  <c r="Q3450" i="16"/>
  <c r="R3450" i="16" s="1"/>
  <c r="N3450" i="16" s="1"/>
  <c r="P3450" i="16"/>
  <c r="Q2915" i="16"/>
  <c r="R2915" i="16" s="1"/>
  <c r="N2915" i="16" s="1"/>
  <c r="P2915" i="16"/>
  <c r="Q503" i="16"/>
  <c r="R503" i="16" s="1"/>
  <c r="N503" i="16" s="1"/>
  <c r="P503" i="16"/>
  <c r="Q2237" i="16"/>
  <c r="R2237" i="16" s="1"/>
  <c r="N2237" i="16" s="1"/>
  <c r="P2237" i="16"/>
  <c r="P2375" i="16"/>
  <c r="Q2375" i="16"/>
  <c r="R2375" i="16" s="1"/>
  <c r="N2375" i="16" s="1"/>
  <c r="Q1269" i="16"/>
  <c r="R1269" i="16" s="1"/>
  <c r="N1269" i="16" s="1"/>
  <c r="P1269" i="16"/>
  <c r="P2995" i="16"/>
  <c r="Q2995" i="16"/>
  <c r="R2995" i="16" s="1"/>
  <c r="N2995" i="16" s="1"/>
  <c r="Q2746" i="16"/>
  <c r="R2746" i="16" s="1"/>
  <c r="N2746" i="16" s="1"/>
  <c r="P2746" i="16"/>
  <c r="Q2410" i="16"/>
  <c r="R2410" i="16" s="1"/>
  <c r="N2410" i="16" s="1"/>
  <c r="P2410" i="16"/>
  <c r="Q1968" i="16"/>
  <c r="R1968" i="16" s="1"/>
  <c r="N1968" i="16" s="1"/>
  <c r="P1968" i="16"/>
  <c r="P3697" i="16"/>
  <c r="Q3697" i="16"/>
  <c r="R3697" i="16" s="1"/>
  <c r="N3697" i="16" s="1"/>
  <c r="P3375" i="16"/>
  <c r="Q3375" i="16"/>
  <c r="R3375" i="16" s="1"/>
  <c r="N3375" i="16" s="1"/>
  <c r="P3798" i="16"/>
  <c r="Q3798" i="16"/>
  <c r="R3798" i="16" s="1"/>
  <c r="N3798" i="16" s="1"/>
  <c r="Q3079" i="16"/>
  <c r="R3079" i="16" s="1"/>
  <c r="N3079" i="16" s="1"/>
  <c r="P3079" i="16"/>
  <c r="P1187" i="16"/>
  <c r="Q1187" i="16"/>
  <c r="R1187" i="16" s="1"/>
  <c r="N1187" i="16" s="1"/>
  <c r="P815" i="16"/>
  <c r="Q815" i="16"/>
  <c r="R815" i="16" s="1"/>
  <c r="N815" i="16" s="1"/>
  <c r="P2971" i="16"/>
  <c r="Q2971" i="16"/>
  <c r="R2971" i="16" s="1"/>
  <c r="N2971" i="16" s="1"/>
  <c r="P2458" i="16"/>
  <c r="Q2458" i="16"/>
  <c r="R2458" i="16" s="1"/>
  <c r="N2458" i="16" s="1"/>
  <c r="Q1424" i="16"/>
  <c r="R1424" i="16" s="1"/>
  <c r="N1424" i="16" s="1"/>
  <c r="P1424" i="16"/>
  <c r="P1161" i="16"/>
  <c r="Q1161" i="16"/>
  <c r="R1161" i="16" s="1"/>
  <c r="N1161" i="16" s="1"/>
  <c r="P2901" i="16"/>
  <c r="Q2901" i="16"/>
  <c r="R2901" i="16" s="1"/>
  <c r="N2901" i="16" s="1"/>
  <c r="Q2566" i="16"/>
  <c r="R2566" i="16" s="1"/>
  <c r="N2566" i="16" s="1"/>
  <c r="P2566" i="16"/>
  <c r="P2123" i="16"/>
  <c r="Q2123" i="16"/>
  <c r="R2123" i="16" s="1"/>
  <c r="N2123" i="16" s="1"/>
  <c r="P3842" i="16"/>
  <c r="Q3842" i="16"/>
  <c r="R3842" i="16" s="1"/>
  <c r="N3842" i="16" s="1"/>
  <c r="P3531" i="16"/>
  <c r="Q3531" i="16"/>
  <c r="R3531" i="16" s="1"/>
  <c r="N3531" i="16" s="1"/>
  <c r="P1721" i="16"/>
  <c r="Q1721" i="16"/>
  <c r="R1721" i="16" s="1"/>
  <c r="N1721" i="16" s="1"/>
  <c r="Q3236" i="16"/>
  <c r="R3236" i="16" s="1"/>
  <c r="N3236" i="16" s="1"/>
  <c r="P3236" i="16"/>
  <c r="P1980" i="16"/>
  <c r="Q1980" i="16"/>
  <c r="R1980" i="16" s="1"/>
  <c r="N1980" i="16" s="1"/>
  <c r="P971" i="16"/>
  <c r="Q971" i="16"/>
  <c r="R971" i="16" s="1"/>
  <c r="N971" i="16" s="1"/>
  <c r="Q3480" i="16"/>
  <c r="R3480" i="16" s="1"/>
  <c r="N3480" i="16" s="1"/>
  <c r="P3480" i="16"/>
  <c r="Q3216" i="16"/>
  <c r="R3216" i="16" s="1"/>
  <c r="N3216" i="16" s="1"/>
  <c r="P3216" i="16"/>
  <c r="P1581" i="16"/>
  <c r="Q1581" i="16"/>
  <c r="R1581" i="16" s="1"/>
  <c r="N1581" i="16" s="1"/>
  <c r="Q1316" i="16"/>
  <c r="R1316" i="16" s="1"/>
  <c r="N1316" i="16" s="1"/>
  <c r="P1316" i="16"/>
  <c r="Q3057" i="16"/>
  <c r="R3057" i="16" s="1"/>
  <c r="N3057" i="16" s="1"/>
  <c r="P3057" i="16"/>
  <c r="P2734" i="16"/>
  <c r="Q2734" i="16"/>
  <c r="R2734" i="16" s="1"/>
  <c r="N2734" i="16" s="1"/>
  <c r="P2280" i="16"/>
  <c r="Q2280" i="16"/>
  <c r="R2280" i="16" s="1"/>
  <c r="N2280" i="16" s="1"/>
  <c r="Q1877" i="16"/>
  <c r="R1877" i="16" s="1"/>
  <c r="N1877" i="16" s="1"/>
  <c r="P1877" i="16"/>
  <c r="P3699" i="16"/>
  <c r="Q3699" i="16"/>
  <c r="R3699" i="16" s="1"/>
  <c r="N3699" i="16" s="1"/>
  <c r="P1194" i="16"/>
  <c r="Q1194" i="16"/>
  <c r="R1194" i="16" s="1"/>
  <c r="N1194" i="16" s="1"/>
  <c r="P3391" i="16"/>
  <c r="Q3391" i="16"/>
  <c r="R3391" i="16" s="1"/>
  <c r="N3391" i="16" s="1"/>
  <c r="Q3179" i="16"/>
  <c r="R3179" i="16" s="1"/>
  <c r="N3179" i="16" s="1"/>
  <c r="P3179" i="16"/>
  <c r="P1295" i="16"/>
  <c r="Q1295" i="16"/>
  <c r="R1295" i="16" s="1"/>
  <c r="N1295" i="16" s="1"/>
  <c r="Q3150" i="16"/>
  <c r="R3150" i="16" s="1"/>
  <c r="N3150" i="16" s="1"/>
  <c r="P3150" i="16"/>
  <c r="P2640" i="16"/>
  <c r="Q2640" i="16"/>
  <c r="R2640" i="16" s="1"/>
  <c r="N2640" i="16" s="1"/>
  <c r="P1058" i="16"/>
  <c r="Q1058" i="16"/>
  <c r="R1058" i="16" s="1"/>
  <c r="N1058" i="16" s="1"/>
  <c r="Q1597" i="16"/>
  <c r="R1597" i="16" s="1"/>
  <c r="N1597" i="16" s="1"/>
  <c r="P1597" i="16"/>
  <c r="Q165" i="16"/>
  <c r="R165" i="16" s="1"/>
  <c r="N165" i="16" s="1"/>
  <c r="P165" i="16"/>
  <c r="Q2510" i="16"/>
  <c r="R2510" i="16" s="1"/>
  <c r="N2510" i="16" s="1"/>
  <c r="P2510" i="16"/>
  <c r="Q1021" i="16"/>
  <c r="R1021" i="16" s="1"/>
  <c r="N1021" i="16" s="1"/>
  <c r="P1021" i="16"/>
  <c r="Q1587" i="16"/>
  <c r="R1587" i="16" s="1"/>
  <c r="N1587" i="16" s="1"/>
  <c r="P1587" i="16"/>
  <c r="Q201" i="16"/>
  <c r="R201" i="16" s="1"/>
  <c r="N201" i="16" s="1"/>
  <c r="P201" i="16"/>
  <c r="Q2991" i="16"/>
  <c r="R2991" i="16" s="1"/>
  <c r="N2991" i="16" s="1"/>
  <c r="P2991" i="16"/>
  <c r="Q1889" i="16"/>
  <c r="R1889" i="16" s="1"/>
  <c r="N1889" i="16" s="1"/>
  <c r="P1889" i="16"/>
  <c r="Q2336" i="16"/>
  <c r="R2336" i="16" s="1"/>
  <c r="N2336" i="16" s="1"/>
  <c r="P2336" i="16"/>
  <c r="Q3758" i="16"/>
  <c r="R3758" i="16" s="1"/>
  <c r="N3758" i="16" s="1"/>
  <c r="P3758" i="16"/>
  <c r="P2172" i="16"/>
  <c r="Q2172" i="16"/>
  <c r="R2172" i="16" s="1"/>
  <c r="N2172" i="16" s="1"/>
  <c r="Q3194" i="16"/>
  <c r="R3194" i="16" s="1"/>
  <c r="N3194" i="16" s="1"/>
  <c r="P3194" i="16"/>
  <c r="P1386" i="16"/>
  <c r="Q1386" i="16"/>
  <c r="R1386" i="16" s="1"/>
  <c r="N1386" i="16" s="1"/>
  <c r="P3595" i="16"/>
  <c r="Q3595" i="16"/>
  <c r="R3595" i="16" s="1"/>
  <c r="N3595" i="16" s="1"/>
  <c r="Q3370" i="16"/>
  <c r="R3370" i="16" s="1"/>
  <c r="N3370" i="16" s="1"/>
  <c r="P3370" i="16"/>
  <c r="Q3120" i="16"/>
  <c r="R3120" i="16" s="1"/>
  <c r="N3120" i="16" s="1"/>
  <c r="P3120" i="16"/>
  <c r="Q2514" i="16"/>
  <c r="R2514" i="16" s="1"/>
  <c r="N2514" i="16" s="1"/>
  <c r="P2514" i="16"/>
  <c r="P3802" i="16"/>
  <c r="Q3802" i="16"/>
  <c r="R3802" i="16" s="1"/>
  <c r="N3802" i="16" s="1"/>
  <c r="P2071" i="16"/>
  <c r="Q2071" i="16"/>
  <c r="R2071" i="16" s="1"/>
  <c r="N2071" i="16" s="1"/>
  <c r="P1809" i="16"/>
  <c r="Q1809" i="16"/>
  <c r="R1809" i="16" s="1"/>
  <c r="N1809" i="16" s="1"/>
  <c r="Q1473" i="16"/>
  <c r="R1473" i="16" s="1"/>
  <c r="N1473" i="16" s="1"/>
  <c r="P1473" i="16"/>
  <c r="Q239" i="16"/>
  <c r="R239" i="16" s="1"/>
  <c r="N239" i="16" s="1"/>
  <c r="P239" i="16"/>
  <c r="Q2784" i="16"/>
  <c r="R2784" i="16" s="1"/>
  <c r="N2784" i="16" s="1"/>
  <c r="P2784" i="16"/>
  <c r="Q3495" i="16"/>
  <c r="R3495" i="16" s="1"/>
  <c r="N3495" i="16" s="1"/>
  <c r="P3495" i="16"/>
  <c r="Q3172" i="16"/>
  <c r="R3172" i="16" s="1"/>
  <c r="N3172" i="16" s="1"/>
  <c r="P3172" i="16"/>
  <c r="P3140" i="16"/>
  <c r="Q3140" i="16"/>
  <c r="R3140" i="16" s="1"/>
  <c r="N3140" i="16" s="1"/>
  <c r="Q1343" i="16"/>
  <c r="R1343" i="16" s="1"/>
  <c r="N1343" i="16" s="1"/>
  <c r="P1343" i="16"/>
  <c r="P3670" i="16"/>
  <c r="Q3670" i="16"/>
  <c r="R3670" i="16" s="1"/>
  <c r="N3670" i="16" s="1"/>
  <c r="P3420" i="16"/>
  <c r="Q3420" i="16"/>
  <c r="R3420" i="16" s="1"/>
  <c r="N3420" i="16" s="1"/>
  <c r="P2526" i="16"/>
  <c r="Q2526" i="16"/>
  <c r="R2526" i="16" s="1"/>
  <c r="N2526" i="16" s="1"/>
  <c r="P3624" i="16"/>
  <c r="Q3624" i="16"/>
  <c r="R3624" i="16" s="1"/>
  <c r="N3624" i="16" s="1"/>
  <c r="P1508" i="16"/>
  <c r="Q1508" i="16"/>
  <c r="R1508" i="16" s="1"/>
  <c r="N1508" i="16" s="1"/>
  <c r="P1246" i="16"/>
  <c r="Q1246" i="16"/>
  <c r="R1246" i="16" s="1"/>
  <c r="N1246" i="16" s="1"/>
  <c r="P2984" i="16"/>
  <c r="Q2984" i="16"/>
  <c r="R2984" i="16" s="1"/>
  <c r="N2984" i="16" s="1"/>
  <c r="Q2650" i="16"/>
  <c r="R2650" i="16" s="1"/>
  <c r="N2650" i="16" s="1"/>
  <c r="P2650" i="16"/>
  <c r="Q2207" i="16"/>
  <c r="R2207" i="16" s="1"/>
  <c r="N2207" i="16" s="1"/>
  <c r="P2207" i="16"/>
  <c r="P3676" i="16"/>
  <c r="Q3676" i="16"/>
  <c r="R3676" i="16" s="1"/>
  <c r="N3676" i="16" s="1"/>
  <c r="P3615" i="16"/>
  <c r="Q3615" i="16"/>
  <c r="R3615" i="16" s="1"/>
  <c r="N3615" i="16" s="1"/>
  <c r="Q2022" i="16"/>
  <c r="R2022" i="16" s="1"/>
  <c r="N2022" i="16" s="1"/>
  <c r="P2022" i="16"/>
  <c r="Q3320" i="16"/>
  <c r="R3320" i="16" s="1"/>
  <c r="N3320" i="16" s="1"/>
  <c r="P3320" i="16"/>
  <c r="Q3106" i="16"/>
  <c r="R3106" i="16" s="1"/>
  <c r="N3106" i="16" s="1"/>
  <c r="P3106" i="16"/>
  <c r="P1079" i="16"/>
  <c r="Q1079" i="16"/>
  <c r="R1079" i="16" s="1"/>
  <c r="N1079" i="16" s="1"/>
  <c r="Q2802" i="16"/>
  <c r="R2802" i="16" s="1"/>
  <c r="N2802" i="16" s="1"/>
  <c r="P2802" i="16"/>
  <c r="Q2136" i="16"/>
  <c r="R2136" i="16" s="1"/>
  <c r="N2136" i="16" s="1"/>
  <c r="P2136" i="16"/>
  <c r="Q3775" i="16"/>
  <c r="R3775" i="16" s="1"/>
  <c r="N3775" i="16" s="1"/>
  <c r="P3775" i="16"/>
  <c r="P3551" i="16"/>
  <c r="Q3551" i="16"/>
  <c r="R3551" i="16" s="1"/>
  <c r="N3551" i="16" s="1"/>
  <c r="Q3300" i="16"/>
  <c r="R3300" i="16" s="1"/>
  <c r="N3300" i="16" s="1"/>
  <c r="P3300" i="16"/>
  <c r="Q3367" i="16"/>
  <c r="R3367" i="16" s="1"/>
  <c r="N3367" i="16" s="1"/>
  <c r="P3367" i="16"/>
  <c r="Q2854" i="16"/>
  <c r="R2854" i="16" s="1"/>
  <c r="N2854" i="16" s="1"/>
  <c r="P2854" i="16"/>
  <c r="P2107" i="16"/>
  <c r="Q2107" i="16"/>
  <c r="R2107" i="16" s="1"/>
  <c r="N2107" i="16" s="1"/>
  <c r="P1845" i="16"/>
  <c r="Q1845" i="16"/>
  <c r="R1845" i="16" s="1"/>
  <c r="N1845" i="16" s="1"/>
  <c r="Q1510" i="16"/>
  <c r="R1510" i="16" s="1"/>
  <c r="N1510" i="16" s="1"/>
  <c r="P1510" i="16"/>
  <c r="Q1080" i="16"/>
  <c r="R1080" i="16" s="1"/>
  <c r="N1080" i="16" s="1"/>
  <c r="P1080" i="16"/>
  <c r="Q2820" i="16"/>
  <c r="R2820" i="16" s="1"/>
  <c r="N2820" i="16" s="1"/>
  <c r="P2820" i="16"/>
  <c r="Q3530" i="16"/>
  <c r="R3530" i="16" s="1"/>
  <c r="N3530" i="16" s="1"/>
  <c r="P3530" i="16"/>
  <c r="Q3208" i="16"/>
  <c r="R3208" i="16" s="1"/>
  <c r="N3208" i="16" s="1"/>
  <c r="P3208" i="16"/>
  <c r="Q3174" i="16"/>
  <c r="R3174" i="16" s="1"/>
  <c r="N3174" i="16" s="1"/>
  <c r="P3174" i="16"/>
  <c r="P1523" i="16"/>
  <c r="Q1523" i="16"/>
  <c r="R1523" i="16" s="1"/>
  <c r="N1523" i="16" s="1"/>
  <c r="P3705" i="16"/>
  <c r="Q3705" i="16"/>
  <c r="R3705" i="16" s="1"/>
  <c r="N3705" i="16" s="1"/>
  <c r="P3456" i="16"/>
  <c r="Q3456" i="16"/>
  <c r="R3456" i="16" s="1"/>
  <c r="N3456" i="16" s="1"/>
  <c r="Q3546" i="16"/>
  <c r="R3546" i="16" s="1"/>
  <c r="N3546" i="16" s="1"/>
  <c r="P3546" i="16"/>
  <c r="Q2490" i="16"/>
  <c r="R2490" i="16" s="1"/>
  <c r="N2490" i="16" s="1"/>
  <c r="P2490" i="16"/>
  <c r="P659" i="16"/>
  <c r="Q659" i="16"/>
  <c r="R659" i="16" s="1"/>
  <c r="N659" i="16" s="1"/>
  <c r="Q3727" i="16"/>
  <c r="R3727" i="16" s="1"/>
  <c r="N3727" i="16" s="1"/>
  <c r="P3727" i="16"/>
  <c r="Q3130" i="16"/>
  <c r="R3130" i="16" s="1"/>
  <c r="N3130" i="16" s="1"/>
  <c r="P3130" i="16"/>
  <c r="Q1412" i="16"/>
  <c r="R1412" i="16" s="1"/>
  <c r="N1412" i="16" s="1"/>
  <c r="P1412" i="16"/>
  <c r="Q1149" i="16"/>
  <c r="R1149" i="16" s="1"/>
  <c r="N1149" i="16" s="1"/>
  <c r="P1149" i="16"/>
  <c r="Q2890" i="16"/>
  <c r="R2890" i="16" s="1"/>
  <c r="N2890" i="16" s="1"/>
  <c r="P2890" i="16"/>
  <c r="Q2554" i="16"/>
  <c r="R2554" i="16" s="1"/>
  <c r="N2554" i="16" s="1"/>
  <c r="P2554" i="16"/>
  <c r="Q2113" i="16"/>
  <c r="R2113" i="16" s="1"/>
  <c r="N2113" i="16" s="1"/>
  <c r="P2113" i="16"/>
  <c r="Q3841" i="16"/>
  <c r="R3841" i="16" s="1"/>
  <c r="N3841" i="16" s="1"/>
  <c r="P3841" i="16"/>
  <c r="P3520" i="16"/>
  <c r="Q3520" i="16"/>
  <c r="R3520" i="16" s="1"/>
  <c r="N3520" i="16" s="1"/>
  <c r="Q1709" i="16"/>
  <c r="R1709" i="16" s="1"/>
  <c r="N1709" i="16" s="1"/>
  <c r="P1709" i="16"/>
  <c r="Q3224" i="16"/>
  <c r="R3224" i="16" s="1"/>
  <c r="N3224" i="16" s="1"/>
  <c r="P3224" i="16"/>
  <c r="Q1919" i="16"/>
  <c r="R1919" i="16" s="1"/>
  <c r="N1919" i="16" s="1"/>
  <c r="P1919" i="16"/>
  <c r="Q960" i="16"/>
  <c r="R960" i="16" s="1"/>
  <c r="N960" i="16" s="1"/>
  <c r="P960" i="16"/>
  <c r="Q3774" i="16"/>
  <c r="R3774" i="16" s="1"/>
  <c r="N3774" i="16" s="1"/>
  <c r="P3774" i="16"/>
  <c r="P3156" i="16"/>
  <c r="Q3156" i="16"/>
  <c r="R3156" i="16" s="1"/>
  <c r="N3156" i="16" s="1"/>
  <c r="Q1568" i="16"/>
  <c r="R1568" i="16" s="1"/>
  <c r="N1568" i="16" s="1"/>
  <c r="P1568" i="16"/>
  <c r="P1304" i="16"/>
  <c r="Q1304" i="16"/>
  <c r="R1304" i="16" s="1"/>
  <c r="N1304" i="16" s="1"/>
  <c r="Q3045" i="16"/>
  <c r="R3045" i="16" s="1"/>
  <c r="N3045" i="16" s="1"/>
  <c r="P3045" i="16"/>
  <c r="P2722" i="16"/>
  <c r="Q2722" i="16"/>
  <c r="R2722" i="16" s="1"/>
  <c r="N2722" i="16" s="1"/>
  <c r="Q2267" i="16"/>
  <c r="R2267" i="16" s="1"/>
  <c r="N2267" i="16" s="1"/>
  <c r="P2267" i="16"/>
  <c r="Q1818" i="16"/>
  <c r="R1818" i="16" s="1"/>
  <c r="N1818" i="16" s="1"/>
  <c r="P1818" i="16"/>
  <c r="Q3687" i="16"/>
  <c r="R3687" i="16" s="1"/>
  <c r="N3687" i="16" s="1"/>
  <c r="P3687" i="16"/>
  <c r="P2346" i="16"/>
  <c r="Q2346" i="16"/>
  <c r="R2346" i="16" s="1"/>
  <c r="N2346" i="16" s="1"/>
  <c r="P3380" i="16"/>
  <c r="Q3380" i="16"/>
  <c r="R3380" i="16" s="1"/>
  <c r="N3380" i="16" s="1"/>
  <c r="Q3166" i="16"/>
  <c r="R3166" i="16" s="1"/>
  <c r="N3166" i="16" s="1"/>
  <c r="P3166" i="16"/>
  <c r="P1235" i="16"/>
  <c r="Q1235" i="16"/>
  <c r="R1235" i="16" s="1"/>
  <c r="N1235" i="16" s="1"/>
  <c r="Q3054" i="16"/>
  <c r="R3054" i="16" s="1"/>
  <c r="N3054" i="16" s="1"/>
  <c r="P3054" i="16"/>
  <c r="P2567" i="16"/>
  <c r="Q2567" i="16"/>
  <c r="R2567" i="16" s="1"/>
  <c r="N2567" i="16" s="1"/>
  <c r="Q1724" i="16"/>
  <c r="R1724" i="16" s="1"/>
  <c r="N1724" i="16" s="1"/>
  <c r="P1724" i="16"/>
  <c r="Q1461" i="16"/>
  <c r="R1461" i="16" s="1"/>
  <c r="N1461" i="16" s="1"/>
  <c r="P1461" i="16"/>
  <c r="Q1126" i="16"/>
  <c r="R1126" i="16" s="1"/>
  <c r="N1126" i="16" s="1"/>
  <c r="P1126" i="16"/>
  <c r="P2878" i="16"/>
  <c r="Q2878" i="16"/>
  <c r="R2878" i="16" s="1"/>
  <c r="N2878" i="16" s="1"/>
  <c r="P2424" i="16"/>
  <c r="Q2424" i="16"/>
  <c r="R2424" i="16" s="1"/>
  <c r="N2424" i="16" s="1"/>
  <c r="Q3146" i="16"/>
  <c r="R3146" i="16" s="1"/>
  <c r="N3146" i="16" s="1"/>
  <c r="P3146" i="16"/>
  <c r="P3389" i="16"/>
  <c r="Q3389" i="16"/>
  <c r="R3389" i="16" s="1"/>
  <c r="N3389" i="16" s="1"/>
  <c r="P1338" i="16"/>
  <c r="Q1338" i="16"/>
  <c r="R1338" i="16" s="1"/>
  <c r="N1338" i="16" s="1"/>
  <c r="P3548" i="16"/>
  <c r="Q3548" i="16"/>
  <c r="R3548" i="16" s="1"/>
  <c r="N3548" i="16" s="1"/>
  <c r="P3322" i="16"/>
  <c r="Q3322" i="16"/>
  <c r="R3322" i="16" s="1"/>
  <c r="N3322" i="16" s="1"/>
  <c r="P1991" i="16"/>
  <c r="Q1991" i="16"/>
  <c r="R1991" i="16" s="1"/>
  <c r="N1991" i="16" s="1"/>
  <c r="Q3707" i="16"/>
  <c r="R3707" i="16" s="1"/>
  <c r="N3707" i="16" s="1"/>
  <c r="P3707" i="16"/>
  <c r="Q3347" i="16"/>
  <c r="R3347" i="16" s="1"/>
  <c r="N3347" i="16" s="1"/>
  <c r="P3347" i="16"/>
  <c r="Q494" i="16"/>
  <c r="R494" i="16" s="1"/>
  <c r="N494" i="16" s="1"/>
  <c r="P494" i="16"/>
  <c r="Q940" i="16"/>
  <c r="R940" i="16" s="1"/>
  <c r="N940" i="16" s="1"/>
  <c r="P940" i="16"/>
  <c r="Q197" i="16"/>
  <c r="R197" i="16" s="1"/>
  <c r="N197" i="16" s="1"/>
  <c r="P197" i="16"/>
  <c r="Q785" i="16"/>
  <c r="R785" i="16" s="1"/>
  <c r="N785" i="16" s="1"/>
  <c r="P785" i="16"/>
  <c r="P1348" i="16"/>
  <c r="Q1348" i="16"/>
  <c r="R1348" i="16" s="1"/>
  <c r="N1348" i="16" s="1"/>
  <c r="Q1217" i="16"/>
  <c r="R1217" i="16" s="1"/>
  <c r="N1217" i="16" s="1"/>
  <c r="P1217" i="16"/>
  <c r="Q585" i="16"/>
  <c r="R585" i="16" s="1"/>
  <c r="N585" i="16" s="1"/>
  <c r="P585" i="16"/>
  <c r="P230" i="16"/>
  <c r="Q230" i="16"/>
  <c r="R230" i="16" s="1"/>
  <c r="N230" i="16" s="1"/>
  <c r="P500" i="16"/>
  <c r="Q500" i="16"/>
  <c r="R500" i="16" s="1"/>
  <c r="N500" i="16" s="1"/>
  <c r="Q3501" i="16"/>
  <c r="R3501" i="16" s="1"/>
  <c r="N3501" i="16" s="1"/>
  <c r="P3501" i="16"/>
  <c r="Q1545" i="16"/>
  <c r="R1545" i="16" s="1"/>
  <c r="N1545" i="16" s="1"/>
  <c r="P1545" i="16"/>
  <c r="Q1381" i="16"/>
  <c r="R1381" i="16" s="1"/>
  <c r="N1381" i="16" s="1"/>
  <c r="P1381" i="16"/>
  <c r="Q3015" i="16"/>
  <c r="R3015" i="16" s="1"/>
  <c r="N3015" i="16" s="1"/>
  <c r="P3015" i="16"/>
  <c r="Q2970" i="16"/>
  <c r="R2970" i="16" s="1"/>
  <c r="N2970" i="16" s="1"/>
  <c r="P2970" i="16"/>
  <c r="Q205" i="16"/>
  <c r="R205" i="16" s="1"/>
  <c r="N205" i="16" s="1"/>
  <c r="P205" i="16"/>
  <c r="Q160" i="16"/>
  <c r="R160" i="16" s="1"/>
  <c r="N160" i="16" s="1"/>
  <c r="P160" i="16"/>
  <c r="P474" i="16"/>
  <c r="Q474" i="16"/>
  <c r="R474" i="16" s="1"/>
  <c r="N474" i="16" s="1"/>
  <c r="Q355" i="16"/>
  <c r="R355" i="16" s="1"/>
  <c r="N355" i="16" s="1"/>
  <c r="P355" i="16"/>
  <c r="Q916" i="16"/>
  <c r="R916" i="16" s="1"/>
  <c r="N916" i="16" s="1"/>
  <c r="P916" i="16"/>
  <c r="Q2978" i="16"/>
  <c r="R2978" i="16" s="1"/>
  <c r="N2978" i="16" s="1"/>
  <c r="P2978" i="16"/>
  <c r="P513" i="16"/>
  <c r="Q513" i="16"/>
  <c r="R513" i="16" s="1"/>
  <c r="N513" i="16" s="1"/>
  <c r="P155" i="16"/>
  <c r="Q155" i="16"/>
  <c r="R155" i="16" s="1"/>
  <c r="N155" i="16" s="1"/>
  <c r="P902" i="16"/>
  <c r="Q902" i="16"/>
  <c r="R902" i="16" s="1"/>
  <c r="N902" i="16" s="1"/>
  <c r="Q2210" i="16"/>
  <c r="R2210" i="16" s="1"/>
  <c r="N2210" i="16" s="1"/>
  <c r="P2210" i="16"/>
  <c r="P562" i="16"/>
  <c r="Q562" i="16"/>
  <c r="R562" i="16" s="1"/>
  <c r="N562" i="16" s="1"/>
  <c r="Q257" i="16"/>
  <c r="R257" i="16" s="1"/>
  <c r="N257" i="16" s="1"/>
  <c r="P257" i="16"/>
  <c r="Q439" i="16"/>
  <c r="R439" i="16" s="1"/>
  <c r="N439" i="16" s="1"/>
  <c r="P439" i="16"/>
  <c r="Q792" i="16"/>
  <c r="R792" i="16" s="1"/>
  <c r="N792" i="16" s="1"/>
  <c r="P792" i="16"/>
  <c r="P712" i="16"/>
  <c r="Q712" i="16"/>
  <c r="R712" i="16" s="1"/>
  <c r="N712" i="16" s="1"/>
  <c r="Q3001" i="16"/>
  <c r="R3001" i="16" s="1"/>
  <c r="N3001" i="16" s="1"/>
  <c r="P3001" i="16"/>
  <c r="Q177" i="16"/>
  <c r="R177" i="16" s="1"/>
  <c r="N177" i="16" s="1"/>
  <c r="P177" i="16"/>
  <c r="P3025" i="16"/>
  <c r="Q3025" i="16"/>
  <c r="R3025" i="16" s="1"/>
  <c r="N3025" i="16" s="1"/>
  <c r="P487" i="16"/>
  <c r="Q487" i="16"/>
  <c r="R487" i="16" s="1"/>
  <c r="N487" i="16" s="1"/>
  <c r="Q800" i="16"/>
  <c r="R800" i="16" s="1"/>
  <c r="N800" i="16" s="1"/>
  <c r="P800" i="16"/>
  <c r="Q2056" i="16"/>
  <c r="R2056" i="16" s="1"/>
  <c r="N2056" i="16" s="1"/>
  <c r="P2056" i="16"/>
  <c r="Q1867" i="16"/>
  <c r="R1867" i="16" s="1"/>
  <c r="N1867" i="16" s="1"/>
  <c r="P1867" i="16"/>
  <c r="Q1356" i="16"/>
  <c r="R1356" i="16" s="1"/>
  <c r="N1356" i="16" s="1"/>
  <c r="P1356" i="16"/>
  <c r="P2813" i="16"/>
  <c r="Q2813" i="16"/>
  <c r="R2813" i="16" s="1"/>
  <c r="N2813" i="16" s="1"/>
  <c r="Q2690" i="16"/>
  <c r="R2690" i="16" s="1"/>
  <c r="N2690" i="16" s="1"/>
  <c r="P2690" i="16"/>
  <c r="P1500" i="16"/>
  <c r="Q1500" i="16"/>
  <c r="R1500" i="16" s="1"/>
  <c r="N1500" i="16" s="1"/>
  <c r="Q1938" i="16"/>
  <c r="R1938" i="16" s="1"/>
  <c r="N1938" i="16" s="1"/>
  <c r="P1938" i="16"/>
  <c r="Q1795" i="16"/>
  <c r="R1795" i="16" s="1"/>
  <c r="N1795" i="16" s="1"/>
  <c r="P1795" i="16"/>
  <c r="P2585" i="16"/>
  <c r="Q2585" i="16"/>
  <c r="R2585" i="16" s="1"/>
  <c r="N2585" i="16" s="1"/>
  <c r="Q2020" i="16"/>
  <c r="R2020" i="16" s="1"/>
  <c r="N2020" i="16" s="1"/>
  <c r="P2020" i="16"/>
  <c r="P2151" i="16"/>
  <c r="Q2151" i="16"/>
  <c r="R2151" i="16" s="1"/>
  <c r="N2151" i="16" s="1"/>
  <c r="Q2752" i="16"/>
  <c r="R2752" i="16" s="1"/>
  <c r="N2752" i="16" s="1"/>
  <c r="P2752" i="16"/>
  <c r="Q2727" i="16"/>
  <c r="R2727" i="16" s="1"/>
  <c r="N2727" i="16" s="1"/>
  <c r="P2727" i="16"/>
  <c r="P1291" i="16"/>
  <c r="Q1291" i="16"/>
  <c r="R1291" i="16" s="1"/>
  <c r="N1291" i="16" s="1"/>
  <c r="Q3445" i="16"/>
  <c r="R3445" i="16" s="1"/>
  <c r="N3445" i="16" s="1"/>
  <c r="P3445" i="16"/>
  <c r="Q551" i="16"/>
  <c r="R551" i="16" s="1"/>
  <c r="N551" i="16" s="1"/>
  <c r="P551" i="16"/>
  <c r="Q3457" i="16"/>
  <c r="R3457" i="16" s="1"/>
  <c r="N3457" i="16" s="1"/>
  <c r="P3457" i="16"/>
  <c r="Q3622" i="16"/>
  <c r="R3622" i="16" s="1"/>
  <c r="N3622" i="16" s="1"/>
  <c r="P3622" i="16"/>
  <c r="Q2073" i="16"/>
  <c r="R2073" i="16" s="1"/>
  <c r="N2073" i="16" s="1"/>
  <c r="P2073" i="16"/>
  <c r="P1737" i="16"/>
  <c r="Q1737" i="16"/>
  <c r="R1737" i="16" s="1"/>
  <c r="N1737" i="16" s="1"/>
  <c r="Q1487" i="16"/>
  <c r="R1487" i="16" s="1"/>
  <c r="N1487" i="16" s="1"/>
  <c r="P1487" i="16"/>
  <c r="Q3684" i="16"/>
  <c r="R3684" i="16" s="1"/>
  <c r="N3684" i="16" s="1"/>
  <c r="P3684" i="16"/>
  <c r="Q3463" i="16"/>
  <c r="R3463" i="16" s="1"/>
  <c r="N3463" i="16" s="1"/>
  <c r="P3463" i="16"/>
  <c r="Q1509" i="16"/>
  <c r="R1509" i="16" s="1"/>
  <c r="N1509" i="16" s="1"/>
  <c r="P1509" i="16"/>
  <c r="P1174" i="16"/>
  <c r="Q1174" i="16"/>
  <c r="R1174" i="16" s="1"/>
  <c r="N1174" i="16" s="1"/>
  <c r="Q2926" i="16"/>
  <c r="R2926" i="16" s="1"/>
  <c r="N2926" i="16" s="1"/>
  <c r="P2926" i="16"/>
  <c r="Q2472" i="16"/>
  <c r="R2472" i="16" s="1"/>
  <c r="N2472" i="16" s="1"/>
  <c r="P2472" i="16"/>
  <c r="Q3568" i="16"/>
  <c r="R3568" i="16" s="1"/>
  <c r="N3568" i="16" s="1"/>
  <c r="P3568" i="16"/>
  <c r="Q1543" i="16"/>
  <c r="R1543" i="16" s="1"/>
  <c r="N1543" i="16" s="1"/>
  <c r="P1543" i="16"/>
  <c r="Q2221" i="16"/>
  <c r="R2221" i="16" s="1"/>
  <c r="N2221" i="16" s="1"/>
  <c r="P2221" i="16"/>
  <c r="P459" i="16"/>
  <c r="Q459" i="16"/>
  <c r="R459" i="16" s="1"/>
  <c r="N459" i="16" s="1"/>
  <c r="Q493" i="16"/>
  <c r="R493" i="16" s="1"/>
  <c r="N493" i="16" s="1"/>
  <c r="P493" i="16"/>
  <c r="P498" i="16"/>
  <c r="Q498" i="16"/>
  <c r="R498" i="16" s="1"/>
  <c r="N498" i="16" s="1"/>
  <c r="P544" i="16"/>
  <c r="Q544" i="16"/>
  <c r="R544" i="16" s="1"/>
  <c r="N544" i="16" s="1"/>
  <c r="P516" i="16"/>
  <c r="Q516" i="16"/>
  <c r="R516" i="16" s="1"/>
  <c r="N516" i="16" s="1"/>
  <c r="P619" i="16"/>
  <c r="Q619" i="16"/>
  <c r="R619" i="16" s="1"/>
  <c r="N619" i="16" s="1"/>
  <c r="P603" i="16"/>
  <c r="Q603" i="16"/>
  <c r="R603" i="16" s="1"/>
  <c r="N603" i="16" s="1"/>
  <c r="Q289" i="16"/>
  <c r="R289" i="16" s="1"/>
  <c r="N289" i="16" s="1"/>
  <c r="P289" i="16"/>
  <c r="Q102" i="16"/>
  <c r="R102" i="16" s="1"/>
  <c r="N102" i="16" s="1"/>
  <c r="P102" i="16"/>
  <c r="P243" i="16"/>
  <c r="Q243" i="16"/>
  <c r="R243" i="16" s="1"/>
  <c r="N243" i="16" s="1"/>
  <c r="Q61" i="16"/>
  <c r="R61" i="16" s="1"/>
  <c r="N61" i="16" s="1"/>
  <c r="P61" i="16"/>
  <c r="Q1049" i="16"/>
  <c r="R1049" i="16" s="1"/>
  <c r="N1049" i="16" s="1"/>
  <c r="P1049" i="16"/>
  <c r="P218" i="16"/>
  <c r="Q218" i="16"/>
  <c r="R218" i="16" s="1"/>
  <c r="N218" i="16" s="1"/>
  <c r="P621" i="16"/>
  <c r="Q621" i="16"/>
  <c r="R621" i="16" s="1"/>
  <c r="N621" i="16" s="1"/>
  <c r="Q448" i="16"/>
  <c r="R448" i="16" s="1"/>
  <c r="N448" i="16" s="1"/>
  <c r="P448" i="16"/>
  <c r="Q697" i="16"/>
  <c r="R697" i="16" s="1"/>
  <c r="N697" i="16" s="1"/>
  <c r="P697" i="16"/>
  <c r="P1051" i="16"/>
  <c r="Q1051" i="16"/>
  <c r="R1051" i="16" s="1"/>
  <c r="N1051" i="16" s="1"/>
  <c r="P998" i="16"/>
  <c r="Q998" i="16"/>
  <c r="R998" i="16" s="1"/>
  <c r="N998" i="16" s="1"/>
  <c r="Q1838" i="16"/>
  <c r="R1838" i="16" s="1"/>
  <c r="N1838" i="16" s="1"/>
  <c r="P1838" i="16"/>
  <c r="Q579" i="16"/>
  <c r="R579" i="16" s="1"/>
  <c r="N579" i="16" s="1"/>
  <c r="P579" i="16"/>
  <c r="P340" i="16"/>
  <c r="Q340" i="16"/>
  <c r="R340" i="16" s="1"/>
  <c r="N340" i="16" s="1"/>
  <c r="Q1061" i="16"/>
  <c r="R1061" i="16" s="1"/>
  <c r="N1061" i="16" s="1"/>
  <c r="P1061" i="16"/>
  <c r="Q379" i="16"/>
  <c r="R379" i="16" s="1"/>
  <c r="N379" i="16" s="1"/>
  <c r="P379" i="16"/>
  <c r="Q70" i="16"/>
  <c r="R70" i="16" s="1"/>
  <c r="N70" i="16" s="1"/>
  <c r="P70" i="16"/>
  <c r="Q865" i="16"/>
  <c r="R865" i="16" s="1"/>
  <c r="N865" i="16" s="1"/>
  <c r="P865" i="16"/>
  <c r="P2629" i="16"/>
  <c r="Q2629" i="16"/>
  <c r="R2629" i="16" s="1"/>
  <c r="N2629" i="16" s="1"/>
  <c r="P1467" i="16"/>
  <c r="Q1467" i="16"/>
  <c r="R1467" i="16" s="1"/>
  <c r="N1467" i="16" s="1"/>
  <c r="P457" i="16"/>
  <c r="Q457" i="16"/>
  <c r="R457" i="16" s="1"/>
  <c r="N457" i="16" s="1"/>
  <c r="Q148" i="16"/>
  <c r="R148" i="16" s="1"/>
  <c r="N148" i="16" s="1"/>
  <c r="P148" i="16"/>
  <c r="Q928" i="16"/>
  <c r="R928" i="16" s="1"/>
  <c r="N928" i="16" s="1"/>
  <c r="P928" i="16"/>
  <c r="Q235" i="16"/>
  <c r="R235" i="16" s="1"/>
  <c r="N235" i="16" s="1"/>
  <c r="P235" i="16"/>
  <c r="Q968" i="16"/>
  <c r="R968" i="16" s="1"/>
  <c r="N968" i="16" s="1"/>
  <c r="P968" i="16"/>
  <c r="Q658" i="16"/>
  <c r="R658" i="16" s="1"/>
  <c r="N658" i="16" s="1"/>
  <c r="P658" i="16"/>
  <c r="Q1453" i="16"/>
  <c r="R1453" i="16" s="1"/>
  <c r="N1453" i="16" s="1"/>
  <c r="P1453" i="16"/>
  <c r="P1202" i="16"/>
  <c r="Q1202" i="16"/>
  <c r="R1202" i="16" s="1"/>
  <c r="N1202" i="16" s="1"/>
  <c r="Q1073" i="16"/>
  <c r="R1073" i="16" s="1"/>
  <c r="N1073" i="16" s="1"/>
  <c r="P1073" i="16"/>
  <c r="Q311" i="16"/>
  <c r="R311" i="16" s="1"/>
  <c r="N311" i="16" s="1"/>
  <c r="P311" i="16"/>
  <c r="Q2065" i="16"/>
  <c r="R2065" i="16" s="1"/>
  <c r="N2065" i="16" s="1"/>
  <c r="P2065" i="16"/>
  <c r="Q1981" i="16"/>
  <c r="R1981" i="16" s="1"/>
  <c r="N1981" i="16" s="1"/>
  <c r="P1981" i="16"/>
  <c r="Q2718" i="16"/>
  <c r="R2718" i="16" s="1"/>
  <c r="N2718" i="16" s="1"/>
  <c r="P2718" i="16"/>
  <c r="Q325" i="16"/>
  <c r="R325" i="16" s="1"/>
  <c r="N325" i="16" s="1"/>
  <c r="P325" i="16"/>
  <c r="Q89" i="16"/>
  <c r="R89" i="16" s="1"/>
  <c r="N89" i="16" s="1"/>
  <c r="P89" i="16"/>
  <c r="Q809" i="16"/>
  <c r="R809" i="16" s="1"/>
  <c r="N809" i="16" s="1"/>
  <c r="P809" i="16"/>
  <c r="P115" i="16"/>
  <c r="Q115" i="16"/>
  <c r="R115" i="16" s="1"/>
  <c r="N115" i="16" s="1"/>
  <c r="Q838" i="16"/>
  <c r="R838" i="16" s="1"/>
  <c r="N838" i="16" s="1"/>
  <c r="P838" i="16"/>
  <c r="Q612" i="16"/>
  <c r="R612" i="16" s="1"/>
  <c r="N612" i="16" s="1"/>
  <c r="P612" i="16"/>
  <c r="Q2364" i="16"/>
  <c r="R2364" i="16" s="1"/>
  <c r="N2364" i="16" s="1"/>
  <c r="P2364" i="16"/>
  <c r="P2653" i="16"/>
  <c r="Q2653" i="16"/>
  <c r="R2653" i="16" s="1"/>
  <c r="N2653" i="16" s="1"/>
  <c r="P194" i="16"/>
  <c r="Q194" i="16"/>
  <c r="R194" i="16" s="1"/>
  <c r="N194" i="16" s="1"/>
  <c r="Q915" i="16"/>
  <c r="R915" i="16" s="1"/>
  <c r="N915" i="16" s="1"/>
  <c r="P915" i="16"/>
  <c r="P677" i="16"/>
  <c r="Q677" i="16"/>
  <c r="R677" i="16" s="1"/>
  <c r="N677" i="16" s="1"/>
  <c r="P992" i="16"/>
  <c r="Q992" i="16"/>
  <c r="R992" i="16" s="1"/>
  <c r="N992" i="16" s="1"/>
  <c r="Q704" i="16"/>
  <c r="R704" i="16" s="1"/>
  <c r="N704" i="16" s="1"/>
  <c r="P704" i="16"/>
  <c r="P479" i="16"/>
  <c r="Q479" i="16"/>
  <c r="R479" i="16" s="1"/>
  <c r="N479" i="16" s="1"/>
  <c r="Q2232" i="16"/>
  <c r="R2232" i="16" s="1"/>
  <c r="N2232" i="16" s="1"/>
  <c r="P2232" i="16"/>
  <c r="Q2234" i="16"/>
  <c r="R2234" i="16" s="1"/>
  <c r="N2234" i="16" s="1"/>
  <c r="P2234" i="16"/>
  <c r="Q2975" i="16"/>
  <c r="R2975" i="16" s="1"/>
  <c r="N2975" i="16" s="1"/>
  <c r="P2975" i="16"/>
  <c r="Q401" i="16"/>
  <c r="R401" i="16" s="1"/>
  <c r="N401" i="16" s="1"/>
  <c r="P401" i="16"/>
  <c r="Q715" i="16"/>
  <c r="R715" i="16" s="1"/>
  <c r="N715" i="16" s="1"/>
  <c r="P715" i="16"/>
  <c r="Q429" i="16"/>
  <c r="R429" i="16" s="1"/>
  <c r="N429" i="16" s="1"/>
  <c r="P429" i="16"/>
  <c r="P192" i="16"/>
  <c r="Q192" i="16"/>
  <c r="R192" i="16" s="1"/>
  <c r="N192" i="16" s="1"/>
  <c r="Q1945" i="16"/>
  <c r="R1945" i="16" s="1"/>
  <c r="N1945" i="16" s="1"/>
  <c r="P1945" i="16"/>
  <c r="Q1790" i="16"/>
  <c r="R1790" i="16" s="1"/>
  <c r="N1790" i="16" s="1"/>
  <c r="P1790" i="16"/>
  <c r="Q1231" i="16"/>
  <c r="R1231" i="16" s="1"/>
  <c r="N1231" i="16" s="1"/>
  <c r="P1231" i="16"/>
  <c r="P412" i="16"/>
  <c r="Q412" i="16"/>
  <c r="R412" i="16" s="1"/>
  <c r="N412" i="16" s="1"/>
  <c r="Q114" i="16"/>
  <c r="R114" i="16" s="1"/>
  <c r="N114" i="16" s="1"/>
  <c r="P114" i="16"/>
  <c r="Q452" i="16"/>
  <c r="R452" i="16" s="1"/>
  <c r="N452" i="16" s="1"/>
  <c r="P452" i="16"/>
  <c r="Q141" i="16"/>
  <c r="R141" i="16" s="1"/>
  <c r="N141" i="16" s="1"/>
  <c r="P141" i="16"/>
  <c r="Q936" i="16"/>
  <c r="R936" i="16" s="1"/>
  <c r="N936" i="16" s="1"/>
  <c r="P936" i="16"/>
  <c r="P2701" i="16"/>
  <c r="Q2701" i="16"/>
  <c r="R2701" i="16" s="1"/>
  <c r="N2701" i="16" s="1"/>
  <c r="P1899" i="16"/>
  <c r="Q1899" i="16"/>
  <c r="R1899" i="16" s="1"/>
  <c r="N1899" i="16" s="1"/>
  <c r="P385" i="16"/>
  <c r="Q385" i="16"/>
  <c r="R385" i="16" s="1"/>
  <c r="N385" i="16" s="1"/>
  <c r="P75" i="16"/>
  <c r="Q75" i="16"/>
  <c r="R75" i="16" s="1"/>
  <c r="N75" i="16" s="1"/>
  <c r="Q857" i="16"/>
  <c r="R857" i="16" s="1"/>
  <c r="N857" i="16" s="1"/>
  <c r="P857" i="16"/>
  <c r="P163" i="16"/>
  <c r="Q163" i="16"/>
  <c r="R163" i="16" s="1"/>
  <c r="N163" i="16" s="1"/>
  <c r="Q896" i="16"/>
  <c r="R896" i="16" s="1"/>
  <c r="N896" i="16" s="1"/>
  <c r="P896" i="16"/>
  <c r="P587" i="16"/>
  <c r="Q587" i="16"/>
  <c r="R587" i="16" s="1"/>
  <c r="N587" i="16" s="1"/>
  <c r="Q1380" i="16"/>
  <c r="R1380" i="16" s="1"/>
  <c r="N1380" i="16" s="1"/>
  <c r="P1380" i="16"/>
  <c r="P1130" i="16"/>
  <c r="Q1130" i="16"/>
  <c r="R1130" i="16" s="1"/>
  <c r="N1130" i="16" s="1"/>
  <c r="Q2644" i="16"/>
  <c r="R2644" i="16" s="1"/>
  <c r="N2644" i="16" s="1"/>
  <c r="P2644" i="16"/>
  <c r="Q828" i="16"/>
  <c r="R828" i="16" s="1"/>
  <c r="N828" i="16" s="1"/>
  <c r="P828" i="16"/>
  <c r="P532" i="16"/>
  <c r="Q532" i="16"/>
  <c r="R532" i="16" s="1"/>
  <c r="N532" i="16" s="1"/>
  <c r="Q293" i="16"/>
  <c r="R293" i="16" s="1"/>
  <c r="N293" i="16" s="1"/>
  <c r="P293" i="16"/>
  <c r="P606" i="16"/>
  <c r="Q606" i="16"/>
  <c r="R606" i="16" s="1"/>
  <c r="N606" i="16" s="1"/>
  <c r="P322" i="16"/>
  <c r="Q322" i="16"/>
  <c r="R322" i="16" s="1"/>
  <c r="N322" i="16" s="1"/>
  <c r="Q83" i="16"/>
  <c r="R83" i="16" s="1"/>
  <c r="N83" i="16" s="1"/>
  <c r="P83" i="16"/>
  <c r="Q1825" i="16"/>
  <c r="R1825" i="16" s="1"/>
  <c r="N1825" i="16" s="1"/>
  <c r="P1825" i="16"/>
  <c r="Q1635" i="16"/>
  <c r="R1635" i="16" s="1"/>
  <c r="N1635" i="16" s="1"/>
  <c r="P1635" i="16"/>
  <c r="P594" i="16"/>
  <c r="Q594" i="16"/>
  <c r="R594" i="16" s="1"/>
  <c r="N594" i="16" s="1"/>
  <c r="P1154" i="16"/>
  <c r="Q1154" i="16"/>
  <c r="R1154" i="16" s="1"/>
  <c r="N1154" i="16" s="1"/>
  <c r="Q2788" i="16"/>
  <c r="R2788" i="16" s="1"/>
  <c r="N2788" i="16" s="1"/>
  <c r="P2788" i="16"/>
  <c r="P854" i="16"/>
  <c r="Q854" i="16"/>
  <c r="R854" i="16" s="1"/>
  <c r="N854" i="16" s="1"/>
  <c r="P554" i="16"/>
  <c r="Q554" i="16"/>
  <c r="R554" i="16" s="1"/>
  <c r="N554" i="16" s="1"/>
  <c r="P317" i="16"/>
  <c r="Q317" i="16"/>
  <c r="R317" i="16" s="1"/>
  <c r="N317" i="16" s="1"/>
  <c r="Q632" i="16"/>
  <c r="R632" i="16" s="1"/>
  <c r="N632" i="16" s="1"/>
  <c r="P632" i="16"/>
  <c r="Q345" i="16"/>
  <c r="R345" i="16" s="1"/>
  <c r="N345" i="16" s="1"/>
  <c r="P345" i="16"/>
  <c r="P107" i="16"/>
  <c r="Q107" i="16"/>
  <c r="R107" i="16" s="1"/>
  <c r="N107" i="16" s="1"/>
  <c r="Q1849" i="16"/>
  <c r="R1849" i="16" s="1"/>
  <c r="N1849" i="16" s="1"/>
  <c r="P1849" i="16"/>
  <c r="Q1694" i="16"/>
  <c r="R1694" i="16" s="1"/>
  <c r="N1694" i="16" s="1"/>
  <c r="P1694" i="16"/>
  <c r="P738" i="16"/>
  <c r="Q738" i="16"/>
  <c r="R738" i="16" s="1"/>
  <c r="N738" i="16" s="1"/>
  <c r="Q943" i="16"/>
  <c r="R943" i="16" s="1"/>
  <c r="N943" i="16" s="1"/>
  <c r="P943" i="16"/>
  <c r="P634" i="16"/>
  <c r="Q634" i="16"/>
  <c r="R634" i="16" s="1"/>
  <c r="N634" i="16" s="1"/>
  <c r="Q1429" i="16"/>
  <c r="R1429" i="16" s="1"/>
  <c r="N1429" i="16" s="1"/>
  <c r="P1429" i="16"/>
  <c r="Q1178" i="16"/>
  <c r="R1178" i="16" s="1"/>
  <c r="N1178" i="16" s="1"/>
  <c r="P1178" i="16"/>
  <c r="P2932" i="16"/>
  <c r="Q2932" i="16"/>
  <c r="R2932" i="16" s="1"/>
  <c r="N2932" i="16" s="1"/>
  <c r="Q2053" i="16"/>
  <c r="R2053" i="16" s="1"/>
  <c r="N2053" i="16" s="1"/>
  <c r="P2053" i="16"/>
  <c r="Q1731" i="16"/>
  <c r="R1731" i="16" s="1"/>
  <c r="N1731" i="16" s="1"/>
  <c r="P1731" i="16"/>
  <c r="Q1468" i="16"/>
  <c r="R1468" i="16" s="1"/>
  <c r="N1468" i="16" s="1"/>
  <c r="P1468" i="16"/>
  <c r="Q1205" i="16"/>
  <c r="R1205" i="16" s="1"/>
  <c r="N1205" i="16" s="1"/>
  <c r="P1205" i="16"/>
  <c r="Q2933" i="16"/>
  <c r="R2933" i="16" s="1"/>
  <c r="N2933" i="16" s="1"/>
  <c r="P2933" i="16"/>
  <c r="Q2024" i="16"/>
  <c r="R2024" i="16" s="1"/>
  <c r="N2024" i="16" s="1"/>
  <c r="P2024" i="16"/>
  <c r="Q2001" i="16"/>
  <c r="R2001" i="16" s="1"/>
  <c r="N2001" i="16" s="1"/>
  <c r="P2001" i="16"/>
  <c r="P3307" i="16"/>
  <c r="Q3307" i="16"/>
  <c r="R3307" i="16" s="1"/>
  <c r="N3307" i="16" s="1"/>
  <c r="P2912" i="16"/>
  <c r="Q2912" i="16"/>
  <c r="R2912" i="16" s="1"/>
  <c r="N2912" i="16" s="1"/>
  <c r="P2219" i="16"/>
  <c r="Q2219" i="16"/>
  <c r="R2219" i="16" s="1"/>
  <c r="N2219" i="16" s="1"/>
  <c r="Q1801" i="16"/>
  <c r="R1801" i="16" s="1"/>
  <c r="N1801" i="16" s="1"/>
  <c r="P1801" i="16"/>
  <c r="P1478" i="16"/>
  <c r="Q1478" i="16"/>
  <c r="R1478" i="16" s="1"/>
  <c r="N1478" i="16" s="1"/>
  <c r="Q1216" i="16"/>
  <c r="R1216" i="16" s="1"/>
  <c r="N1216" i="16" s="1"/>
  <c r="P1216" i="16"/>
  <c r="P2956" i="16"/>
  <c r="Q2956" i="16"/>
  <c r="R2956" i="16" s="1"/>
  <c r="N2956" i="16" s="1"/>
  <c r="P2681" i="16"/>
  <c r="Q2681" i="16"/>
  <c r="R2681" i="16" s="1"/>
  <c r="N2681" i="16" s="1"/>
  <c r="Q1759" i="16"/>
  <c r="R1759" i="16" s="1"/>
  <c r="N1759" i="16" s="1"/>
  <c r="P1759" i="16"/>
  <c r="Q2985" i="16"/>
  <c r="R2985" i="16" s="1"/>
  <c r="N2985" i="16" s="1"/>
  <c r="P2985" i="16"/>
  <c r="Q3209" i="16"/>
  <c r="R3209" i="16" s="1"/>
  <c r="N3209" i="16" s="1"/>
  <c r="P3209" i="16"/>
  <c r="P2859" i="16"/>
  <c r="Q2859" i="16"/>
  <c r="R2859" i="16" s="1"/>
  <c r="N2859" i="16" s="1"/>
  <c r="P2499" i="16"/>
  <c r="Q2499" i="16"/>
  <c r="R2499" i="16" s="1"/>
  <c r="N2499" i="16" s="1"/>
  <c r="Q2236" i="16"/>
  <c r="R2236" i="16" s="1"/>
  <c r="N2236" i="16" s="1"/>
  <c r="P2236" i="16"/>
  <c r="P1974" i="16"/>
  <c r="Q1974" i="16"/>
  <c r="R1974" i="16" s="1"/>
  <c r="N1974" i="16" s="1"/>
  <c r="Q1074" i="16"/>
  <c r="R1074" i="16" s="1"/>
  <c r="N1074" i="16" s="1"/>
  <c r="P1074" i="16"/>
  <c r="Q2934" i="16"/>
  <c r="R2934" i="16" s="1"/>
  <c r="N2934" i="16" s="1"/>
  <c r="P2934" i="16"/>
  <c r="P2365" i="16"/>
  <c r="Q2365" i="16"/>
  <c r="R2365" i="16" s="1"/>
  <c r="N2365" i="16" s="1"/>
  <c r="P2114" i="16"/>
  <c r="Q2114" i="16"/>
  <c r="R2114" i="16" s="1"/>
  <c r="N2114" i="16" s="1"/>
  <c r="P1792" i="16"/>
  <c r="Q1792" i="16"/>
  <c r="R1792" i="16" s="1"/>
  <c r="N1792" i="16" s="1"/>
  <c r="Q1528" i="16"/>
  <c r="R1528" i="16" s="1"/>
  <c r="N1528" i="16" s="1"/>
  <c r="P1528" i="16"/>
  <c r="P1266" i="16"/>
  <c r="Q1266" i="16"/>
  <c r="R1266" i="16" s="1"/>
  <c r="N1266" i="16" s="1"/>
  <c r="Q2993" i="16"/>
  <c r="R2993" i="16" s="1"/>
  <c r="N2993" i="16" s="1"/>
  <c r="P2993" i="16"/>
  <c r="P2096" i="16"/>
  <c r="Q2096" i="16"/>
  <c r="R2096" i="16" s="1"/>
  <c r="N2096" i="16" s="1"/>
  <c r="Q2288" i="16"/>
  <c r="R2288" i="16" s="1"/>
  <c r="N2288" i="16" s="1"/>
  <c r="P2288" i="16"/>
  <c r="Q3618" i="16"/>
  <c r="R3618" i="16" s="1"/>
  <c r="N3618" i="16" s="1"/>
  <c r="P3618" i="16"/>
  <c r="Q1659" i="16"/>
  <c r="R1659" i="16" s="1"/>
  <c r="N1659" i="16" s="1"/>
  <c r="P1659" i="16"/>
  <c r="Q1396" i="16"/>
  <c r="R1396" i="16" s="1"/>
  <c r="N1396" i="16" s="1"/>
  <c r="P1396" i="16"/>
  <c r="P1134" i="16"/>
  <c r="Q1134" i="16"/>
  <c r="R1134" i="16" s="1"/>
  <c r="N1134" i="16" s="1"/>
  <c r="P2861" i="16"/>
  <c r="Q2861" i="16"/>
  <c r="R2861" i="16" s="1"/>
  <c r="N2861" i="16" s="1"/>
  <c r="P1952" i="16"/>
  <c r="Q1952" i="16"/>
  <c r="R1952" i="16" s="1"/>
  <c r="N1952" i="16" s="1"/>
  <c r="Q1713" i="16"/>
  <c r="R1713" i="16" s="1"/>
  <c r="N1713" i="16" s="1"/>
  <c r="P1713" i="16"/>
  <c r="Q1421" i="16"/>
  <c r="R1421" i="16" s="1"/>
  <c r="N1421" i="16" s="1"/>
  <c r="P1421" i="16"/>
  <c r="Q1526" i="16"/>
  <c r="R1526" i="16" s="1"/>
  <c r="N1526" i="16" s="1"/>
  <c r="P1526" i="16"/>
  <c r="Q1263" i="16"/>
  <c r="R1263" i="16" s="1"/>
  <c r="N1263" i="16" s="1"/>
  <c r="P1263" i="16"/>
  <c r="Q3005" i="16"/>
  <c r="R3005" i="16" s="1"/>
  <c r="N3005" i="16" s="1"/>
  <c r="P3005" i="16"/>
  <c r="P2729" i="16"/>
  <c r="Q2729" i="16"/>
  <c r="R2729" i="16" s="1"/>
  <c r="N2729" i="16" s="1"/>
  <c r="P1808" i="16"/>
  <c r="Q1808" i="16"/>
  <c r="R1808" i="16" s="1"/>
  <c r="N1808" i="16" s="1"/>
  <c r="P1197" i="16"/>
  <c r="Q1197" i="16"/>
  <c r="R1197" i="16" s="1"/>
  <c r="N1197" i="16" s="1"/>
  <c r="Q3497" i="16"/>
  <c r="R3497" i="16" s="1"/>
  <c r="N3497" i="16" s="1"/>
  <c r="P3497" i="16"/>
  <c r="P2691" i="16"/>
  <c r="Q2691" i="16"/>
  <c r="R2691" i="16" s="1"/>
  <c r="N2691" i="16" s="1"/>
  <c r="P2440" i="16"/>
  <c r="Q2440" i="16"/>
  <c r="R2440" i="16" s="1"/>
  <c r="N2440" i="16" s="1"/>
  <c r="Q2164" i="16"/>
  <c r="R2164" i="16" s="1"/>
  <c r="N2164" i="16" s="1"/>
  <c r="P2164" i="16"/>
  <c r="Q1171" i="16"/>
  <c r="R1171" i="16" s="1"/>
  <c r="N1171" i="16" s="1"/>
  <c r="P1171" i="16"/>
  <c r="Q1328" i="16"/>
  <c r="R1328" i="16" s="1"/>
  <c r="N1328" i="16" s="1"/>
  <c r="P1328" i="16"/>
  <c r="Q3517" i="16"/>
  <c r="R3517" i="16" s="1"/>
  <c r="N3517" i="16" s="1"/>
  <c r="P3517" i="16"/>
  <c r="P2918" i="16"/>
  <c r="Q2918" i="16"/>
  <c r="R2918" i="16" s="1"/>
  <c r="N2918" i="16" s="1"/>
  <c r="P2559" i="16"/>
  <c r="Q2559" i="16"/>
  <c r="R2559" i="16" s="1"/>
  <c r="N2559" i="16" s="1"/>
  <c r="P2296" i="16"/>
  <c r="Q2296" i="16"/>
  <c r="R2296" i="16" s="1"/>
  <c r="N2296" i="16" s="1"/>
  <c r="Q2033" i="16"/>
  <c r="R2033" i="16" s="1"/>
  <c r="N2033" i="16" s="1"/>
  <c r="P2033" i="16"/>
  <c r="Q1146" i="16"/>
  <c r="R1146" i="16" s="1"/>
  <c r="N1146" i="16" s="1"/>
  <c r="P1146" i="16"/>
  <c r="P3056" i="16"/>
  <c r="Q3056" i="16"/>
  <c r="R3056" i="16" s="1"/>
  <c r="N3056" i="16" s="1"/>
  <c r="P2688" i="16"/>
  <c r="Q2688" i="16"/>
  <c r="R2688" i="16" s="1"/>
  <c r="N2688" i="16" s="1"/>
  <c r="Q1419" i="16"/>
  <c r="R1419" i="16" s="1"/>
  <c r="N1419" i="16" s="1"/>
  <c r="P1419" i="16"/>
  <c r="Q1155" i="16"/>
  <c r="R1155" i="16" s="1"/>
  <c r="N1155" i="16" s="1"/>
  <c r="P1155" i="16"/>
  <c r="Q2895" i="16"/>
  <c r="R2895" i="16" s="1"/>
  <c r="N2895" i="16" s="1"/>
  <c r="P2895" i="16"/>
  <c r="Q2621" i="16"/>
  <c r="R2621" i="16" s="1"/>
  <c r="N2621" i="16" s="1"/>
  <c r="P2621" i="16"/>
  <c r="Q1687" i="16"/>
  <c r="R1687" i="16" s="1"/>
  <c r="N1687" i="16" s="1"/>
  <c r="P1687" i="16"/>
  <c r="Q2756" i="16"/>
  <c r="R2756" i="16" s="1"/>
  <c r="N2756" i="16" s="1"/>
  <c r="P2756" i="16"/>
  <c r="Q3196" i="16"/>
  <c r="R3196" i="16" s="1"/>
  <c r="N3196" i="16" s="1"/>
  <c r="P3196" i="16"/>
  <c r="Q1143" i="16"/>
  <c r="R1143" i="16" s="1"/>
  <c r="N1143" i="16" s="1"/>
  <c r="P1143" i="16"/>
  <c r="P2871" i="16"/>
  <c r="Q2871" i="16"/>
  <c r="R2871" i="16" s="1"/>
  <c r="N2871" i="16" s="1"/>
  <c r="Q2620" i="16"/>
  <c r="R2620" i="16" s="1"/>
  <c r="N2620" i="16" s="1"/>
  <c r="P2620" i="16"/>
  <c r="Q2345" i="16"/>
  <c r="R2345" i="16" s="1"/>
  <c r="N2345" i="16" s="1"/>
  <c r="P2345" i="16"/>
  <c r="Q1375" i="16"/>
  <c r="R1375" i="16" s="1"/>
  <c r="N1375" i="16" s="1"/>
  <c r="P1375" i="16"/>
  <c r="Q1761" i="16"/>
  <c r="R1761" i="16" s="1"/>
  <c r="N1761" i="16" s="1"/>
  <c r="P1761" i="16"/>
  <c r="Q3542" i="16"/>
  <c r="R3542" i="16" s="1"/>
  <c r="N3542" i="16" s="1"/>
  <c r="P3542" i="16"/>
  <c r="P1446" i="16"/>
  <c r="Q1446" i="16"/>
  <c r="R1446" i="16" s="1"/>
  <c r="N1446" i="16" s="1"/>
  <c r="Q1160" i="16"/>
  <c r="R1160" i="16" s="1"/>
  <c r="N1160" i="16" s="1"/>
  <c r="P1160" i="16"/>
  <c r="P2887" i="16"/>
  <c r="Q2887" i="16"/>
  <c r="R2887" i="16" s="1"/>
  <c r="N2887" i="16" s="1"/>
  <c r="P2637" i="16"/>
  <c r="Q2637" i="16"/>
  <c r="R2637" i="16" s="1"/>
  <c r="N2637" i="16" s="1"/>
  <c r="Q2301" i="16"/>
  <c r="R2301" i="16" s="1"/>
  <c r="N2301" i="16" s="1"/>
  <c r="P2301" i="16"/>
  <c r="Q1859" i="16"/>
  <c r="R1859" i="16" s="1"/>
  <c r="N1859" i="16" s="1"/>
  <c r="P1859" i="16"/>
  <c r="Q3589" i="16"/>
  <c r="R3589" i="16" s="1"/>
  <c r="N3589" i="16" s="1"/>
  <c r="P3589" i="16"/>
  <c r="P3266" i="16"/>
  <c r="Q3266" i="16"/>
  <c r="R3266" i="16" s="1"/>
  <c r="N3266" i="16" s="1"/>
  <c r="P3688" i="16"/>
  <c r="Q3688" i="16"/>
  <c r="R3688" i="16" s="1"/>
  <c r="N3688" i="16" s="1"/>
  <c r="Q1691" i="16"/>
  <c r="R1691" i="16" s="1"/>
  <c r="N1691" i="16" s="1"/>
  <c r="P1691" i="16"/>
  <c r="Q3753" i="16"/>
  <c r="R3753" i="16" s="1"/>
  <c r="N3753" i="16" s="1"/>
  <c r="P3753" i="16"/>
  <c r="Q707" i="16"/>
  <c r="R707" i="16" s="1"/>
  <c r="N707" i="16" s="1"/>
  <c r="P707" i="16"/>
  <c r="Q3755" i="16"/>
  <c r="R3755" i="16" s="1"/>
  <c r="N3755" i="16" s="1"/>
  <c r="P3755" i="16"/>
  <c r="Q3359" i="16"/>
  <c r="R3359" i="16" s="1"/>
  <c r="N3359" i="16" s="1"/>
  <c r="P3359" i="16"/>
  <c r="P2649" i="16"/>
  <c r="Q2649" i="16"/>
  <c r="R2649" i="16" s="1"/>
  <c r="N2649" i="16" s="1"/>
  <c r="Q2315" i="16"/>
  <c r="R2315" i="16" s="1"/>
  <c r="N2315" i="16" s="1"/>
  <c r="P2315" i="16"/>
  <c r="P1873" i="16"/>
  <c r="Q1873" i="16"/>
  <c r="R1873" i="16" s="1"/>
  <c r="N1873" i="16" s="1"/>
  <c r="Q3601" i="16"/>
  <c r="R3601" i="16" s="1"/>
  <c r="N3601" i="16" s="1"/>
  <c r="P3601" i="16"/>
  <c r="Q3279" i="16"/>
  <c r="R3279" i="16" s="1"/>
  <c r="N3279" i="16" s="1"/>
  <c r="P3279" i="16"/>
  <c r="Q3701" i="16"/>
  <c r="R3701" i="16" s="1"/>
  <c r="N3701" i="16" s="1"/>
  <c r="P3701" i="16"/>
  <c r="Q1751" i="16"/>
  <c r="R1751" i="16" s="1"/>
  <c r="N1751" i="16" s="1"/>
  <c r="P1751" i="16"/>
  <c r="P3764" i="16"/>
  <c r="Q3764" i="16"/>
  <c r="R3764" i="16" s="1"/>
  <c r="N3764" i="16" s="1"/>
  <c r="Q718" i="16"/>
  <c r="R718" i="16" s="1"/>
  <c r="N718" i="16" s="1"/>
  <c r="P718" i="16"/>
  <c r="P2599" i="16"/>
  <c r="Q2599" i="16"/>
  <c r="R2599" i="16" s="1"/>
  <c r="N2599" i="16" s="1"/>
  <c r="Q3443" i="16"/>
  <c r="R3443" i="16" s="1"/>
  <c r="N3443" i="16" s="1"/>
  <c r="P3443" i="16"/>
  <c r="Q2480" i="16"/>
  <c r="R2480" i="16" s="1"/>
  <c r="N2480" i="16" s="1"/>
  <c r="P2480" i="16"/>
  <c r="Q2217" i="16"/>
  <c r="R2217" i="16" s="1"/>
  <c r="N2217" i="16" s="1"/>
  <c r="P2217" i="16"/>
  <c r="P1882" i="16"/>
  <c r="Q1882" i="16"/>
  <c r="R1882" i="16" s="1"/>
  <c r="N1882" i="16" s="1"/>
  <c r="Q1452" i="16"/>
  <c r="R1452" i="16" s="1"/>
  <c r="N1452" i="16" s="1"/>
  <c r="P1452" i="16"/>
  <c r="Q3181" i="16"/>
  <c r="R3181" i="16" s="1"/>
  <c r="N3181" i="16" s="1"/>
  <c r="P3181" i="16"/>
  <c r="P3592" i="16"/>
  <c r="Q3592" i="16"/>
  <c r="R3592" i="16" s="1"/>
  <c r="N3592" i="16" s="1"/>
  <c r="Q3281" i="16"/>
  <c r="R3281" i="16" s="1"/>
  <c r="N3281" i="16" s="1"/>
  <c r="P3281" i="16"/>
  <c r="P3547" i="16"/>
  <c r="Q3547" i="16"/>
  <c r="R3547" i="16" s="1"/>
  <c r="N3547" i="16" s="1"/>
  <c r="Q3345" i="16"/>
  <c r="R3345" i="16" s="1"/>
  <c r="N3345" i="16" s="1"/>
  <c r="P3345" i="16"/>
  <c r="Q287" i="16"/>
  <c r="R287" i="16" s="1"/>
  <c r="N287" i="16" s="1"/>
  <c r="P287" i="16"/>
  <c r="Q3828" i="16"/>
  <c r="R3828" i="16" s="1"/>
  <c r="N3828" i="16" s="1"/>
  <c r="P3828" i="16"/>
  <c r="Q2735" i="16"/>
  <c r="R2735" i="16" s="1"/>
  <c r="N2735" i="16" s="1"/>
  <c r="P2735" i="16"/>
  <c r="Q1917" i="16"/>
  <c r="R1917" i="16" s="1"/>
  <c r="N1917" i="16" s="1"/>
  <c r="P1917" i="16"/>
  <c r="Q1653" i="16"/>
  <c r="R1653" i="16" s="1"/>
  <c r="N1653" i="16" s="1"/>
  <c r="P1653" i="16"/>
  <c r="P1318" i="16"/>
  <c r="Q1318" i="16"/>
  <c r="R1318" i="16" s="1"/>
  <c r="N1318" i="16" s="1"/>
  <c r="Q72" i="16"/>
  <c r="R72" i="16" s="1"/>
  <c r="N72" i="16" s="1"/>
  <c r="P72" i="16"/>
  <c r="Q2616" i="16"/>
  <c r="R2616" i="16" s="1"/>
  <c r="N2616" i="16" s="1"/>
  <c r="P2616" i="16"/>
  <c r="P3338" i="16"/>
  <c r="Q3338" i="16"/>
  <c r="R3338" i="16" s="1"/>
  <c r="N3338" i="16" s="1"/>
  <c r="Q2118" i="16"/>
  <c r="R2118" i="16" s="1"/>
  <c r="N2118" i="16" s="1"/>
  <c r="P2118" i="16"/>
  <c r="P1530" i="16"/>
  <c r="Q1530" i="16"/>
  <c r="R1530" i="16" s="1"/>
  <c r="N1530" i="16" s="1"/>
  <c r="Q3740" i="16"/>
  <c r="R3740" i="16" s="1"/>
  <c r="N3740" i="16" s="1"/>
  <c r="P3740" i="16"/>
  <c r="Q3513" i="16"/>
  <c r="R3513" i="16" s="1"/>
  <c r="N3513" i="16" s="1"/>
  <c r="P3513" i="16"/>
  <c r="P3265" i="16"/>
  <c r="Q3265" i="16"/>
  <c r="R3265" i="16" s="1"/>
  <c r="N3265" i="16" s="1"/>
  <c r="Q3103" i="16"/>
  <c r="R3103" i="16" s="1"/>
  <c r="N3103" i="16" s="1"/>
  <c r="P3103" i="16"/>
  <c r="P2663" i="16"/>
  <c r="Q2663" i="16"/>
  <c r="R2663" i="16" s="1"/>
  <c r="N2663" i="16" s="1"/>
  <c r="P2215" i="16"/>
  <c r="Q2215" i="16"/>
  <c r="R2215" i="16" s="1"/>
  <c r="N2215" i="16" s="1"/>
  <c r="P1953" i="16"/>
  <c r="Q1953" i="16"/>
  <c r="R1953" i="16" s="1"/>
  <c r="N1953" i="16" s="1"/>
  <c r="Q1619" i="16"/>
  <c r="R1619" i="16" s="1"/>
  <c r="N1619" i="16" s="1"/>
  <c r="P1619" i="16"/>
  <c r="Q1188" i="16"/>
  <c r="R1188" i="16" s="1"/>
  <c r="N1188" i="16" s="1"/>
  <c r="P1188" i="16"/>
  <c r="Q2927" i="16"/>
  <c r="R2927" i="16" s="1"/>
  <c r="N2927" i="16" s="1"/>
  <c r="P2927" i="16"/>
  <c r="P3637" i="16"/>
  <c r="Q3637" i="16"/>
  <c r="R3637" i="16" s="1"/>
  <c r="N3637" i="16" s="1"/>
  <c r="P3315" i="16"/>
  <c r="Q3315" i="16"/>
  <c r="R3315" i="16" s="1"/>
  <c r="N3315" i="16" s="1"/>
  <c r="Q3283" i="16"/>
  <c r="R3283" i="16" s="1"/>
  <c r="N3283" i="16" s="1"/>
  <c r="P3283" i="16"/>
  <c r="Q2027" i="16"/>
  <c r="R2027" i="16" s="1"/>
  <c r="N2027" i="16" s="1"/>
  <c r="P2027" i="16"/>
  <c r="P3814" i="16"/>
  <c r="Q3814" i="16"/>
  <c r="R3814" i="16" s="1"/>
  <c r="N3814" i="16" s="1"/>
  <c r="Q3564" i="16"/>
  <c r="R3564" i="16" s="1"/>
  <c r="N3564" i="16" s="1"/>
  <c r="P3564" i="16"/>
  <c r="P3317" i="16"/>
  <c r="Q3317" i="16"/>
  <c r="R3317" i="16" s="1"/>
  <c r="N3317" i="16" s="1"/>
  <c r="P2826" i="16"/>
  <c r="Q2826" i="16"/>
  <c r="R2826" i="16" s="1"/>
  <c r="N2826" i="16" s="1"/>
  <c r="P1651" i="16"/>
  <c r="Q1651" i="16"/>
  <c r="R1651" i="16" s="1"/>
  <c r="N1651" i="16" s="1"/>
  <c r="Q1389" i="16"/>
  <c r="R1389" i="16" s="1"/>
  <c r="N1389" i="16" s="1"/>
  <c r="P1389" i="16"/>
  <c r="P1053" i="16"/>
  <c r="Q1053" i="16"/>
  <c r="R1053" i="16" s="1"/>
  <c r="N1053" i="16" s="1"/>
  <c r="Q2805" i="16"/>
  <c r="R2805" i="16" s="1"/>
  <c r="N2805" i="16" s="1"/>
  <c r="P2805" i="16"/>
  <c r="P2352" i="16"/>
  <c r="Q2352" i="16"/>
  <c r="R2352" i="16" s="1"/>
  <c r="N2352" i="16" s="1"/>
  <c r="Q2286" i="16"/>
  <c r="R2286" i="16" s="1"/>
  <c r="N2286" i="16" s="1"/>
  <c r="P2286" i="16"/>
  <c r="P3771" i="16"/>
  <c r="Q3771" i="16"/>
  <c r="R3771" i="16" s="1"/>
  <c r="N3771" i="16" s="1"/>
  <c r="Q1265" i="16"/>
  <c r="R1265" i="16" s="1"/>
  <c r="N1265" i="16" s="1"/>
  <c r="P1265" i="16"/>
  <c r="P3464" i="16"/>
  <c r="Q3464" i="16"/>
  <c r="R3464" i="16" s="1"/>
  <c r="N3464" i="16" s="1"/>
  <c r="Q3251" i="16"/>
  <c r="R3251" i="16" s="1"/>
  <c r="N3251" i="16" s="1"/>
  <c r="P3251" i="16"/>
  <c r="Q1655" i="16"/>
  <c r="R1655" i="16" s="1"/>
  <c r="N1655" i="16" s="1"/>
  <c r="P1655" i="16"/>
  <c r="P3582" i="16"/>
  <c r="Q3582" i="16"/>
  <c r="R3582" i="16" s="1"/>
  <c r="N3582" i="16" s="1"/>
  <c r="P3000" i="16"/>
  <c r="Q3000" i="16"/>
  <c r="R3000" i="16" s="1"/>
  <c r="N3000" i="16" s="1"/>
  <c r="Q1463" i="16"/>
  <c r="R1463" i="16" s="1"/>
  <c r="N1463" i="16" s="1"/>
  <c r="P1463" i="16"/>
  <c r="P3694" i="16"/>
  <c r="Q3694" i="16"/>
  <c r="R3694" i="16" s="1"/>
  <c r="N3694" i="16" s="1"/>
  <c r="P3444" i="16"/>
  <c r="Q3444" i="16"/>
  <c r="R3444" i="16" s="1"/>
  <c r="N3444" i="16" s="1"/>
  <c r="P3378" i="16"/>
  <c r="Q3378" i="16"/>
  <c r="R3378" i="16" s="1"/>
  <c r="N3378" i="16" s="1"/>
  <c r="P2466" i="16"/>
  <c r="Q2466" i="16"/>
  <c r="R2466" i="16" s="1"/>
  <c r="N2466" i="16" s="1"/>
  <c r="P2251" i="16"/>
  <c r="Q2251" i="16"/>
  <c r="R2251" i="16" s="1"/>
  <c r="N2251" i="16" s="1"/>
  <c r="P1990" i="16"/>
  <c r="Q1990" i="16"/>
  <c r="R1990" i="16" s="1"/>
  <c r="N1990" i="16" s="1"/>
  <c r="P1654" i="16"/>
  <c r="Q1654" i="16"/>
  <c r="R1654" i="16" s="1"/>
  <c r="N1654" i="16" s="1"/>
  <c r="Q1223" i="16"/>
  <c r="R1223" i="16" s="1"/>
  <c r="N1223" i="16" s="1"/>
  <c r="P1223" i="16"/>
  <c r="Q2963" i="16"/>
  <c r="R2963" i="16" s="1"/>
  <c r="N2963" i="16" s="1"/>
  <c r="P2963" i="16"/>
  <c r="Q3673" i="16"/>
  <c r="R3673" i="16" s="1"/>
  <c r="N3673" i="16" s="1"/>
  <c r="P3673" i="16"/>
  <c r="P3400" i="16"/>
  <c r="Q3400" i="16"/>
  <c r="R3400" i="16" s="1"/>
  <c r="N3400" i="16" s="1"/>
  <c r="Q3319" i="16"/>
  <c r="R3319" i="16" s="1"/>
  <c r="N3319" i="16" s="1"/>
  <c r="P3319" i="16"/>
  <c r="Q3117" i="16"/>
  <c r="R3117" i="16" s="1"/>
  <c r="N3117" i="16" s="1"/>
  <c r="P3117" i="16"/>
  <c r="Q1056" i="16"/>
  <c r="R1056" i="16" s="1"/>
  <c r="N1056" i="16" s="1"/>
  <c r="P1056" i="16"/>
  <c r="P3599" i="16"/>
  <c r="Q3599" i="16"/>
  <c r="R3599" i="16" s="1"/>
  <c r="N3599" i="16" s="1"/>
  <c r="Q3629" i="16"/>
  <c r="R3629" i="16" s="1"/>
  <c r="N3629" i="16" s="1"/>
  <c r="P3629" i="16"/>
  <c r="P2958" i="16"/>
  <c r="Q2958" i="16"/>
  <c r="R2958" i="16" s="1"/>
  <c r="N2958" i="16" s="1"/>
  <c r="P803" i="16"/>
  <c r="Q803" i="16"/>
  <c r="R803" i="16" s="1"/>
  <c r="N803" i="16" s="1"/>
  <c r="Q2935" i="16"/>
  <c r="R2935" i="16" s="1"/>
  <c r="N2935" i="16" s="1"/>
  <c r="P2935" i="16"/>
  <c r="Q2399" i="16"/>
  <c r="R2399" i="16" s="1"/>
  <c r="N2399" i="16" s="1"/>
  <c r="P2399" i="16"/>
  <c r="Q1555" i="16"/>
  <c r="R1555" i="16" s="1"/>
  <c r="N1555" i="16" s="1"/>
  <c r="P1555" i="16"/>
  <c r="P1294" i="16"/>
  <c r="Q1294" i="16"/>
  <c r="R1294" i="16" s="1"/>
  <c r="N1294" i="16" s="1"/>
  <c r="P3032" i="16"/>
  <c r="Q3032" i="16"/>
  <c r="R3032" i="16" s="1"/>
  <c r="N3032" i="16" s="1"/>
  <c r="Q2710" i="16"/>
  <c r="R2710" i="16" s="1"/>
  <c r="N2710" i="16" s="1"/>
  <c r="P2710" i="16"/>
  <c r="P2255" i="16"/>
  <c r="Q2255" i="16"/>
  <c r="R2255" i="16" s="1"/>
  <c r="N2255" i="16" s="1"/>
  <c r="Q1746" i="16"/>
  <c r="R1746" i="16" s="1"/>
  <c r="N1746" i="16" s="1"/>
  <c r="P1746" i="16"/>
  <c r="Q3675" i="16"/>
  <c r="R3675" i="16" s="1"/>
  <c r="N3675" i="16" s="1"/>
  <c r="P3675" i="16"/>
  <c r="P2274" i="16"/>
  <c r="Q2274" i="16"/>
  <c r="R2274" i="16" s="1"/>
  <c r="N2274" i="16" s="1"/>
  <c r="P3368" i="16"/>
  <c r="Q3368" i="16"/>
  <c r="R3368" i="16" s="1"/>
  <c r="N3368" i="16" s="1"/>
  <c r="Q3154" i="16"/>
  <c r="R3154" i="16" s="1"/>
  <c r="N3154" i="16" s="1"/>
  <c r="P3154" i="16"/>
  <c r="Q1175" i="16"/>
  <c r="R1175" i="16" s="1"/>
  <c r="N1175" i="16" s="1"/>
  <c r="P1175" i="16"/>
  <c r="Q2994" i="16"/>
  <c r="R2994" i="16" s="1"/>
  <c r="N2994" i="16" s="1"/>
  <c r="P2994" i="16"/>
  <c r="Q2508" i="16"/>
  <c r="R2508" i="16" s="1"/>
  <c r="N2508" i="16" s="1"/>
  <c r="P2508" i="16"/>
  <c r="P1712" i="16"/>
  <c r="Q1712" i="16"/>
  <c r="R1712" i="16" s="1"/>
  <c r="N1712" i="16" s="1"/>
  <c r="P1448" i="16"/>
  <c r="Q1448" i="16"/>
  <c r="R1448" i="16" s="1"/>
  <c r="N1448" i="16" s="1"/>
  <c r="P1114" i="16"/>
  <c r="Q1114" i="16"/>
  <c r="R1114" i="16" s="1"/>
  <c r="N1114" i="16" s="1"/>
  <c r="P2866" i="16"/>
  <c r="Q2866" i="16"/>
  <c r="R2866" i="16" s="1"/>
  <c r="N2866" i="16" s="1"/>
  <c r="P2411" i="16"/>
  <c r="Q2411" i="16"/>
  <c r="R2411" i="16" s="1"/>
  <c r="N2411" i="16" s="1"/>
  <c r="P3134" i="16"/>
  <c r="Q3134" i="16"/>
  <c r="R3134" i="16" s="1"/>
  <c r="N3134" i="16" s="1"/>
  <c r="Q3830" i="16"/>
  <c r="R3830" i="16" s="1"/>
  <c r="N3830" i="16" s="1"/>
  <c r="P3830" i="16"/>
  <c r="P1326" i="16"/>
  <c r="Q1326" i="16"/>
  <c r="R1326" i="16" s="1"/>
  <c r="N1326" i="16" s="1"/>
  <c r="P3536" i="16"/>
  <c r="Q3536" i="16"/>
  <c r="R3536" i="16" s="1"/>
  <c r="N3536" i="16" s="1"/>
  <c r="P3310" i="16"/>
  <c r="Q3310" i="16"/>
  <c r="R3310" i="16" s="1"/>
  <c r="N3310" i="16" s="1"/>
  <c r="Q1943" i="16"/>
  <c r="R1943" i="16" s="1"/>
  <c r="N1943" i="16" s="1"/>
  <c r="P1943" i="16"/>
  <c r="P3587" i="16"/>
  <c r="Q3587" i="16"/>
  <c r="R3587" i="16" s="1"/>
  <c r="N3587" i="16" s="1"/>
  <c r="Q3287" i="16"/>
  <c r="R3287" i="16" s="1"/>
  <c r="N3287" i="16" s="1"/>
  <c r="P3287" i="16"/>
  <c r="P1869" i="16"/>
  <c r="Q1869" i="16"/>
  <c r="R1869" i="16" s="1"/>
  <c r="N1869" i="16" s="1"/>
  <c r="Q1605" i="16"/>
  <c r="R1605" i="16" s="1"/>
  <c r="N1605" i="16" s="1"/>
  <c r="P1605" i="16"/>
  <c r="P1271" i="16"/>
  <c r="Q1271" i="16"/>
  <c r="R1271" i="16" s="1"/>
  <c r="N1271" i="16" s="1"/>
  <c r="Q3022" i="16"/>
  <c r="R3022" i="16" s="1"/>
  <c r="N3022" i="16" s="1"/>
  <c r="P3022" i="16"/>
  <c r="P2568" i="16"/>
  <c r="Q2568" i="16"/>
  <c r="R2568" i="16" s="1"/>
  <c r="N2568" i="16" s="1"/>
  <c r="P3290" i="16"/>
  <c r="Q3290" i="16"/>
  <c r="R3290" i="16" s="1"/>
  <c r="N3290" i="16" s="1"/>
  <c r="P1865" i="16"/>
  <c r="Q1865" i="16"/>
  <c r="R1865" i="16" s="1"/>
  <c r="N1865" i="16" s="1"/>
  <c r="P1482" i="16"/>
  <c r="Q1482" i="16"/>
  <c r="R1482" i="16" s="1"/>
  <c r="N1482" i="16" s="1"/>
  <c r="P3693" i="16"/>
  <c r="Q3693" i="16"/>
  <c r="R3693" i="16" s="1"/>
  <c r="N3693" i="16" s="1"/>
  <c r="Q3466" i="16"/>
  <c r="R3466" i="16" s="1"/>
  <c r="N3466" i="16" s="1"/>
  <c r="P3466" i="16"/>
  <c r="Q3215" i="16"/>
  <c r="R3215" i="16" s="1"/>
  <c r="N3215" i="16" s="1"/>
  <c r="P3215" i="16"/>
  <c r="Q2875" i="16"/>
  <c r="R2875" i="16" s="1"/>
  <c r="N2875" i="16" s="1"/>
  <c r="P2875" i="16"/>
  <c r="P2423" i="16"/>
  <c r="Q2423" i="16"/>
  <c r="R2423" i="16" s="1"/>
  <c r="N2423" i="16" s="1"/>
  <c r="P598" i="16"/>
  <c r="Q598" i="16"/>
  <c r="R598" i="16" s="1"/>
  <c r="N598" i="16" s="1"/>
  <c r="Q643" i="16"/>
  <c r="R643" i="16" s="1"/>
  <c r="N643" i="16" s="1"/>
  <c r="P643" i="16"/>
  <c r="Q855" i="16"/>
  <c r="R855" i="16" s="1"/>
  <c r="N855" i="16" s="1"/>
  <c r="P855" i="16"/>
  <c r="Q946" i="16"/>
  <c r="R946" i="16" s="1"/>
  <c r="N946" i="16" s="1"/>
  <c r="P946" i="16"/>
  <c r="Q588" i="16"/>
  <c r="R588" i="16" s="1"/>
  <c r="N588" i="16" s="1"/>
  <c r="P588" i="16"/>
  <c r="Q952" i="16"/>
  <c r="R952" i="16" s="1"/>
  <c r="N952" i="16" s="1"/>
  <c r="P952" i="16"/>
  <c r="P861" i="16"/>
  <c r="Q861" i="16"/>
  <c r="R861" i="16" s="1"/>
  <c r="N861" i="16" s="1"/>
  <c r="Q2832" i="16"/>
  <c r="R2832" i="16" s="1"/>
  <c r="N2832" i="16" s="1"/>
  <c r="P2832" i="16"/>
  <c r="Q56" i="16"/>
  <c r="R56" i="16" s="1"/>
  <c r="N56" i="16" s="1"/>
  <c r="P56" i="16"/>
  <c r="Q2269" i="16"/>
  <c r="R2269" i="16" s="1"/>
  <c r="N2269" i="16" s="1"/>
  <c r="P2269" i="16"/>
  <c r="Q477" i="16"/>
  <c r="R477" i="16" s="1"/>
  <c r="N477" i="16" s="1"/>
  <c r="P477" i="16"/>
  <c r="P2725" i="16"/>
  <c r="Q2725" i="16"/>
  <c r="R2725" i="16" s="1"/>
  <c r="N2725" i="16" s="1"/>
  <c r="P984" i="16"/>
  <c r="Q984" i="16"/>
  <c r="R984" i="16" s="1"/>
  <c r="N984" i="16" s="1"/>
  <c r="Q2331" i="16"/>
  <c r="R2331" i="16" s="1"/>
  <c r="N2331" i="16" s="1"/>
  <c r="P2331" i="16"/>
  <c r="Q2678" i="16"/>
  <c r="R2678" i="16" s="1"/>
  <c r="N2678" i="16" s="1"/>
  <c r="P2678" i="16"/>
  <c r="Q1372" i="16"/>
  <c r="R1372" i="16" s="1"/>
  <c r="N1372" i="16" s="1"/>
  <c r="P1372" i="16"/>
  <c r="P2882" i="16"/>
  <c r="Q2882" i="16"/>
  <c r="R2882" i="16" s="1"/>
  <c r="N2882" i="16" s="1"/>
  <c r="P320" i="16"/>
  <c r="Q320" i="16"/>
  <c r="R320" i="16" s="1"/>
  <c r="N320" i="16" s="1"/>
  <c r="Q99" i="16"/>
  <c r="R99" i="16" s="1"/>
  <c r="N99" i="16" s="1"/>
  <c r="P99" i="16"/>
  <c r="Q941" i="16"/>
  <c r="R941" i="16" s="1"/>
  <c r="N941" i="16" s="1"/>
  <c r="P941" i="16"/>
  <c r="Q775" i="16"/>
  <c r="R775" i="16" s="1"/>
  <c r="N775" i="16" s="1"/>
  <c r="P775" i="16"/>
  <c r="Q97" i="16"/>
  <c r="R97" i="16" s="1"/>
  <c r="N97" i="16" s="1"/>
  <c r="P97" i="16"/>
  <c r="P945" i="16"/>
  <c r="Q945" i="16"/>
  <c r="R945" i="16" s="1"/>
  <c r="N945" i="16" s="1"/>
  <c r="Q784" i="16"/>
  <c r="R784" i="16" s="1"/>
  <c r="N784" i="16" s="1"/>
  <c r="P784" i="16"/>
  <c r="Q3073" i="16"/>
  <c r="R3073" i="16" s="1"/>
  <c r="N3073" i="16" s="1"/>
  <c r="P3073" i="16"/>
  <c r="P1050" i="16"/>
  <c r="Q1050" i="16"/>
  <c r="R1050" i="16" s="1"/>
  <c r="N1050" i="16" s="1"/>
  <c r="P693" i="16"/>
  <c r="Q693" i="16"/>
  <c r="R693" i="16" s="1"/>
  <c r="N693" i="16" s="1"/>
  <c r="Q847" i="16"/>
  <c r="R847" i="16" s="1"/>
  <c r="N847" i="16" s="1"/>
  <c r="P847" i="16"/>
  <c r="Q1112" i="16"/>
  <c r="R1112" i="16" s="1"/>
  <c r="N1112" i="16" s="1"/>
  <c r="P1112" i="16"/>
  <c r="Q1789" i="16"/>
  <c r="R1789" i="16" s="1"/>
  <c r="N1789" i="16" s="1"/>
  <c r="P1789" i="16"/>
  <c r="P1016" i="16"/>
  <c r="Q1016" i="16"/>
  <c r="R1016" i="16" s="1"/>
  <c r="N1016" i="16" s="1"/>
  <c r="P950" i="16"/>
  <c r="Q950" i="16"/>
  <c r="R950" i="16" s="1"/>
  <c r="N950" i="16" s="1"/>
  <c r="Q1237" i="16"/>
  <c r="R1237" i="16" s="1"/>
  <c r="N1237" i="16" s="1"/>
  <c r="P1237" i="16"/>
  <c r="P150" i="16"/>
  <c r="Q150" i="16"/>
  <c r="R150" i="16" s="1"/>
  <c r="N150" i="16" s="1"/>
  <c r="P1454" i="16"/>
  <c r="Q1454" i="16"/>
  <c r="R1454" i="16" s="1"/>
  <c r="N1454" i="16" s="1"/>
  <c r="P174" i="16"/>
  <c r="Q174" i="16"/>
  <c r="R174" i="16" s="1"/>
  <c r="N174" i="16" s="1"/>
  <c r="Q2524" i="16"/>
  <c r="R2524" i="16" s="1"/>
  <c r="N2524" i="16" s="1"/>
  <c r="P2524" i="16"/>
  <c r="Q1910" i="16"/>
  <c r="R1910" i="16" s="1"/>
  <c r="N1910" i="16" s="1"/>
  <c r="P1910" i="16"/>
  <c r="Q2790" i="16"/>
  <c r="R2790" i="16" s="1"/>
  <c r="N2790" i="16" s="1"/>
  <c r="P2790" i="16"/>
  <c r="Q1658" i="16"/>
  <c r="R1658" i="16" s="1"/>
  <c r="N1658" i="16" s="1"/>
  <c r="P1658" i="16"/>
  <c r="P1591" i="16"/>
  <c r="Q1591" i="16"/>
  <c r="R1591" i="16" s="1"/>
  <c r="N1591" i="16" s="1"/>
  <c r="P2091" i="16"/>
  <c r="Q2091" i="16"/>
  <c r="R2091" i="16" s="1"/>
  <c r="N2091" i="16" s="1"/>
  <c r="Q1647" i="16"/>
  <c r="R1647" i="16" s="1"/>
  <c r="N1647" i="16" s="1"/>
  <c r="P1647" i="16"/>
  <c r="Q1303" i="16"/>
  <c r="R1303" i="16" s="1"/>
  <c r="N1303" i="16" s="1"/>
  <c r="P1303" i="16"/>
  <c r="Q3472" i="16"/>
  <c r="R3472" i="16" s="1"/>
  <c r="N3472" i="16" s="1"/>
  <c r="P3472" i="16"/>
  <c r="Q2612" i="16"/>
  <c r="R2612" i="16" s="1"/>
  <c r="N2612" i="16" s="1"/>
  <c r="P2612" i="16"/>
  <c r="P3008" i="16"/>
  <c r="Q3008" i="16"/>
  <c r="R3008" i="16" s="1"/>
  <c r="N3008" i="16" s="1"/>
  <c r="Q2839" i="16"/>
  <c r="R2839" i="16" s="1"/>
  <c r="N2839" i="16" s="1"/>
  <c r="P2839" i="16"/>
  <c r="Q1519" i="16"/>
  <c r="R1519" i="16" s="1"/>
  <c r="N1519" i="16" s="1"/>
  <c r="P1519" i="16"/>
  <c r="P2201" i="16"/>
  <c r="Q2201" i="16"/>
  <c r="R2201" i="16" s="1"/>
  <c r="N2201" i="16" s="1"/>
  <c r="P2743" i="16"/>
  <c r="Q2743" i="16"/>
  <c r="R2743" i="16" s="1"/>
  <c r="N2743" i="16" s="1"/>
  <c r="Q3122" i="16"/>
  <c r="R3122" i="16" s="1"/>
  <c r="N3122" i="16" s="1"/>
  <c r="P3122" i="16"/>
  <c r="Q2652" i="16"/>
  <c r="R2652" i="16" s="1"/>
  <c r="N2652" i="16" s="1"/>
  <c r="P2652" i="16"/>
  <c r="Q3557" i="16"/>
  <c r="R3557" i="16" s="1"/>
  <c r="N3557" i="16" s="1"/>
  <c r="P3557" i="16"/>
  <c r="Q1308" i="16"/>
  <c r="R1308" i="16" s="1"/>
  <c r="N1308" i="16" s="1"/>
  <c r="P1308" i="16"/>
  <c r="P71" i="16"/>
  <c r="Q71" i="16"/>
  <c r="R71" i="16" s="1"/>
  <c r="N71" i="16" s="1"/>
  <c r="Q975" i="16"/>
  <c r="R975" i="16" s="1"/>
  <c r="N975" i="16" s="1"/>
  <c r="P975" i="16"/>
  <c r="Q780" i="16"/>
  <c r="R780" i="16" s="1"/>
  <c r="N780" i="16" s="1"/>
  <c r="P780" i="16"/>
  <c r="Q248" i="16"/>
  <c r="R248" i="16" s="1"/>
  <c r="N248" i="16" s="1"/>
  <c r="P248" i="16"/>
  <c r="Q77" i="16"/>
  <c r="R77" i="16" s="1"/>
  <c r="N77" i="16" s="1"/>
  <c r="P77" i="16"/>
  <c r="P805" i="16"/>
  <c r="Q805" i="16"/>
  <c r="R805" i="16" s="1"/>
  <c r="N805" i="16" s="1"/>
  <c r="Q404" i="16"/>
  <c r="R404" i="16" s="1"/>
  <c r="N404" i="16" s="1"/>
  <c r="P404" i="16"/>
  <c r="Q184" i="16"/>
  <c r="R184" i="16" s="1"/>
  <c r="N184" i="16" s="1"/>
  <c r="P184" i="16"/>
  <c r="Q577" i="16"/>
  <c r="R577" i="16" s="1"/>
  <c r="N577" i="16" s="1"/>
  <c r="P577" i="16"/>
  <c r="Q680" i="16"/>
  <c r="R680" i="16" s="1"/>
  <c r="N680" i="16" s="1"/>
  <c r="P680" i="16"/>
  <c r="Q687" i="16"/>
  <c r="R687" i="16" s="1"/>
  <c r="N687" i="16" s="1"/>
  <c r="P687" i="16"/>
  <c r="Q349" i="16"/>
  <c r="R349" i="16" s="1"/>
  <c r="N349" i="16" s="1"/>
  <c r="P349" i="16"/>
  <c r="Q211" i="16"/>
  <c r="R211" i="16" s="1"/>
  <c r="N211" i="16" s="1"/>
  <c r="P211" i="16"/>
  <c r="Q567" i="16"/>
  <c r="R567" i="16" s="1"/>
  <c r="N567" i="16" s="1"/>
  <c r="P567" i="16"/>
  <c r="Q609" i="16"/>
  <c r="R609" i="16" s="1"/>
  <c r="N609" i="16" s="1"/>
  <c r="P609" i="16"/>
  <c r="Q1024" i="16"/>
  <c r="R1024" i="16" s="1"/>
  <c r="N1024" i="16" s="1"/>
  <c r="P1024" i="16"/>
  <c r="Q985" i="16"/>
  <c r="R985" i="16" s="1"/>
  <c r="N985" i="16" s="1"/>
  <c r="P985" i="16"/>
  <c r="Q921" i="16"/>
  <c r="R921" i="16" s="1"/>
  <c r="N921" i="16" s="1"/>
  <c r="P921" i="16"/>
  <c r="P423" i="16"/>
  <c r="Q423" i="16"/>
  <c r="R423" i="16" s="1"/>
  <c r="N423" i="16" s="1"/>
  <c r="P3294" i="16"/>
  <c r="Q3294" i="16"/>
  <c r="R3294" i="16" s="1"/>
  <c r="N3294" i="16" s="1"/>
  <c r="P722" i="16"/>
  <c r="Q722" i="16"/>
  <c r="R722" i="16" s="1"/>
  <c r="N722" i="16" s="1"/>
  <c r="P484" i="16"/>
  <c r="Q484" i="16"/>
  <c r="R484" i="16" s="1"/>
  <c r="N484" i="16" s="1"/>
  <c r="P186" i="16"/>
  <c r="Q186" i="16"/>
  <c r="R186" i="16" s="1"/>
  <c r="N186" i="16" s="1"/>
  <c r="Q523" i="16"/>
  <c r="R523" i="16" s="1"/>
  <c r="N523" i="16" s="1"/>
  <c r="P523" i="16"/>
  <c r="P214" i="16"/>
  <c r="Q214" i="16"/>
  <c r="R214" i="16" s="1"/>
  <c r="N214" i="16" s="1"/>
  <c r="Q1007" i="16"/>
  <c r="R1007" i="16" s="1"/>
  <c r="N1007" i="16" s="1"/>
  <c r="P1007" i="16"/>
  <c r="P2773" i="16"/>
  <c r="Q2773" i="16"/>
  <c r="R2773" i="16" s="1"/>
  <c r="N2773" i="16" s="1"/>
  <c r="P2332" i="16"/>
  <c r="Q2332" i="16"/>
  <c r="R2332" i="16" s="1"/>
  <c r="N2332" i="16" s="1"/>
  <c r="Q602" i="16"/>
  <c r="R602" i="16" s="1"/>
  <c r="N602" i="16" s="1"/>
  <c r="P602" i="16"/>
  <c r="P290" i="16"/>
  <c r="Q290" i="16"/>
  <c r="R290" i="16" s="1"/>
  <c r="N290" i="16" s="1"/>
  <c r="Q65" i="16"/>
  <c r="R65" i="16" s="1"/>
  <c r="N65" i="16" s="1"/>
  <c r="P65" i="16"/>
  <c r="Q380" i="16"/>
  <c r="R380" i="16" s="1"/>
  <c r="N380" i="16" s="1"/>
  <c r="P380" i="16"/>
  <c r="Q92" i="16"/>
  <c r="R92" i="16" s="1"/>
  <c r="N92" i="16" s="1"/>
  <c r="P92" i="16"/>
  <c r="Q802" i="16"/>
  <c r="R802" i="16" s="1"/>
  <c r="N802" i="16" s="1"/>
  <c r="P802" i="16"/>
  <c r="Q1598" i="16"/>
  <c r="R1598" i="16" s="1"/>
  <c r="N1598" i="16" s="1"/>
  <c r="P1598" i="16"/>
  <c r="Q1357" i="16"/>
  <c r="R1357" i="16" s="1"/>
  <c r="N1357" i="16" s="1"/>
  <c r="P1357" i="16"/>
  <c r="Q1937" i="16"/>
  <c r="R1937" i="16" s="1"/>
  <c r="N1937" i="16" s="1"/>
  <c r="P1937" i="16"/>
  <c r="P456" i="16"/>
  <c r="Q456" i="16"/>
  <c r="R456" i="16" s="1"/>
  <c r="N456" i="16" s="1"/>
  <c r="Q2209" i="16"/>
  <c r="R2209" i="16" s="1"/>
  <c r="N2209" i="16" s="1"/>
  <c r="P2209" i="16"/>
  <c r="Q2173" i="16"/>
  <c r="R2173" i="16" s="1"/>
  <c r="N2173" i="16" s="1"/>
  <c r="P2173" i="16"/>
  <c r="Q1236" i="16"/>
  <c r="R1236" i="16" s="1"/>
  <c r="N1236" i="16" s="1"/>
  <c r="P1236" i="16"/>
  <c r="Q471" i="16"/>
  <c r="R471" i="16" s="1"/>
  <c r="N471" i="16" s="1"/>
  <c r="P471" i="16"/>
  <c r="Q231" i="16"/>
  <c r="R231" i="16" s="1"/>
  <c r="N231" i="16" s="1"/>
  <c r="P231" i="16"/>
  <c r="Q953" i="16"/>
  <c r="R953" i="16" s="1"/>
  <c r="N953" i="16" s="1"/>
  <c r="P953" i="16"/>
  <c r="Q259" i="16"/>
  <c r="R259" i="16" s="1"/>
  <c r="N259" i="16" s="1"/>
  <c r="P259" i="16"/>
  <c r="P981" i="16"/>
  <c r="Q981" i="16"/>
  <c r="R981" i="16" s="1"/>
  <c r="N981" i="16" s="1"/>
  <c r="Q755" i="16"/>
  <c r="R755" i="16" s="1"/>
  <c r="N755" i="16" s="1"/>
  <c r="P755" i="16"/>
  <c r="Q2521" i="16"/>
  <c r="R2521" i="16" s="1"/>
  <c r="N2521" i="16" s="1"/>
  <c r="P2521" i="16"/>
  <c r="P1035" i="16"/>
  <c r="Q1035" i="16"/>
  <c r="R1035" i="16" s="1"/>
  <c r="N1035" i="16" s="1"/>
  <c r="P338" i="16"/>
  <c r="Q338" i="16"/>
  <c r="R338" i="16" s="1"/>
  <c r="N338" i="16" s="1"/>
  <c r="Q100" i="16"/>
  <c r="R100" i="16" s="1"/>
  <c r="N100" i="16" s="1"/>
  <c r="P100" i="16"/>
  <c r="Q822" i="16"/>
  <c r="R822" i="16" s="1"/>
  <c r="N822" i="16" s="1"/>
  <c r="P822" i="16"/>
  <c r="Q127" i="16"/>
  <c r="R127" i="16" s="1"/>
  <c r="N127" i="16" s="1"/>
  <c r="P127" i="16"/>
  <c r="P850" i="16"/>
  <c r="Q850" i="16"/>
  <c r="R850" i="16" s="1"/>
  <c r="N850" i="16" s="1"/>
  <c r="P624" i="16"/>
  <c r="Q624" i="16"/>
  <c r="R624" i="16" s="1"/>
  <c r="N624" i="16" s="1"/>
  <c r="Q2377" i="16"/>
  <c r="R2377" i="16" s="1"/>
  <c r="N2377" i="16" s="1"/>
  <c r="P2377" i="16"/>
  <c r="Q2666" i="16"/>
  <c r="R2666" i="16" s="1"/>
  <c r="N2666" i="16" s="1"/>
  <c r="P2666" i="16"/>
  <c r="Q783" i="16"/>
  <c r="R783" i="16" s="1"/>
  <c r="N783" i="16" s="1"/>
  <c r="P783" i="16"/>
  <c r="P546" i="16"/>
  <c r="Q546" i="16"/>
  <c r="R546" i="16" s="1"/>
  <c r="N546" i="16" s="1"/>
  <c r="P858" i="16"/>
  <c r="Q858" i="16"/>
  <c r="R858" i="16" s="1"/>
  <c r="N858" i="16" s="1"/>
  <c r="Q573" i="16"/>
  <c r="R573" i="16" s="1"/>
  <c r="N573" i="16" s="1"/>
  <c r="P573" i="16"/>
  <c r="Q348" i="16"/>
  <c r="R348" i="16" s="1"/>
  <c r="N348" i="16" s="1"/>
  <c r="P348" i="16"/>
  <c r="Q2101" i="16"/>
  <c r="R2101" i="16" s="1"/>
  <c r="N2101" i="16" s="1"/>
  <c r="P2101" i="16"/>
  <c r="Q2018" i="16"/>
  <c r="R2018" i="16" s="1"/>
  <c r="N2018" i="16" s="1"/>
  <c r="P2018" i="16"/>
  <c r="Q1472" i="16"/>
  <c r="R1472" i="16" s="1"/>
  <c r="N1472" i="16" s="1"/>
  <c r="P1472" i="16"/>
  <c r="P556" i="16"/>
  <c r="Q556" i="16"/>
  <c r="R556" i="16" s="1"/>
  <c r="N556" i="16" s="1"/>
  <c r="P258" i="16"/>
  <c r="Q258" i="16"/>
  <c r="R258" i="16" s="1"/>
  <c r="N258" i="16" s="1"/>
  <c r="Q595" i="16"/>
  <c r="R595" i="16" s="1"/>
  <c r="N595" i="16" s="1"/>
  <c r="P595" i="16"/>
  <c r="Q285" i="16"/>
  <c r="R285" i="16" s="1"/>
  <c r="N285" i="16" s="1"/>
  <c r="P285" i="16"/>
  <c r="Q1081" i="16"/>
  <c r="R1081" i="16" s="1"/>
  <c r="N1081" i="16" s="1"/>
  <c r="P1081" i="16"/>
  <c r="Q2844" i="16"/>
  <c r="R2844" i="16" s="1"/>
  <c r="N2844" i="16" s="1"/>
  <c r="P2844" i="16"/>
  <c r="P2762" i="16"/>
  <c r="Q2762" i="16"/>
  <c r="R2762" i="16" s="1"/>
  <c r="N2762" i="16" s="1"/>
  <c r="P529" i="16"/>
  <c r="Q529" i="16"/>
  <c r="R529" i="16" s="1"/>
  <c r="N529" i="16" s="1"/>
  <c r="Q219" i="16"/>
  <c r="R219" i="16" s="1"/>
  <c r="N219" i="16" s="1"/>
  <c r="P219" i="16"/>
  <c r="Q1001" i="16"/>
  <c r="R1001" i="16" s="1"/>
  <c r="N1001" i="16" s="1"/>
  <c r="P1001" i="16"/>
  <c r="P307" i="16"/>
  <c r="Q307" i="16"/>
  <c r="R307" i="16" s="1"/>
  <c r="N307" i="16" s="1"/>
  <c r="Q1039" i="16"/>
  <c r="R1039" i="16" s="1"/>
  <c r="N1039" i="16" s="1"/>
  <c r="P1039" i="16"/>
  <c r="Q730" i="16"/>
  <c r="R730" i="16" s="1"/>
  <c r="N730" i="16" s="1"/>
  <c r="P730" i="16"/>
  <c r="Q1525" i="16"/>
  <c r="R1525" i="16" s="1"/>
  <c r="N1525" i="16" s="1"/>
  <c r="P1525" i="16"/>
  <c r="P1274" i="16"/>
  <c r="Q1274" i="16"/>
  <c r="R1274" i="16" s="1"/>
  <c r="N1274" i="16" s="1"/>
  <c r="Q1505" i="16"/>
  <c r="R1505" i="16" s="1"/>
  <c r="N1505" i="16" s="1"/>
  <c r="P1505" i="16"/>
  <c r="P974" i="16"/>
  <c r="Q974" i="16"/>
  <c r="R974" i="16" s="1"/>
  <c r="N974" i="16" s="1"/>
  <c r="P675" i="16"/>
  <c r="Q675" i="16"/>
  <c r="R675" i="16" s="1"/>
  <c r="N675" i="16" s="1"/>
  <c r="Q437" i="16"/>
  <c r="R437" i="16" s="1"/>
  <c r="N437" i="16" s="1"/>
  <c r="P437" i="16"/>
  <c r="Q751" i="16"/>
  <c r="R751" i="16" s="1"/>
  <c r="N751" i="16" s="1"/>
  <c r="P751" i="16"/>
  <c r="Q465" i="16"/>
  <c r="R465" i="16" s="1"/>
  <c r="N465" i="16" s="1"/>
  <c r="P465" i="16"/>
  <c r="P229" i="16"/>
  <c r="Q229" i="16"/>
  <c r="R229" i="16" s="1"/>
  <c r="N229" i="16" s="1"/>
  <c r="Q1992" i="16"/>
  <c r="R1992" i="16" s="1"/>
  <c r="N1992" i="16" s="1"/>
  <c r="P1992" i="16"/>
  <c r="Q1862" i="16"/>
  <c r="R1862" i="16" s="1"/>
  <c r="N1862" i="16" s="1"/>
  <c r="P1862" i="16"/>
  <c r="Q1723" i="16"/>
  <c r="R1723" i="16" s="1"/>
  <c r="N1723" i="16" s="1"/>
  <c r="P1723" i="16"/>
  <c r="P1298" i="16"/>
  <c r="Q1298" i="16"/>
  <c r="R1298" i="16" s="1"/>
  <c r="N1298" i="16" s="1"/>
  <c r="P1648" i="16"/>
  <c r="Q1648" i="16"/>
  <c r="R1648" i="16" s="1"/>
  <c r="N1648" i="16" s="1"/>
  <c r="Q996" i="16"/>
  <c r="R996" i="16" s="1"/>
  <c r="N996" i="16" s="1"/>
  <c r="P996" i="16"/>
  <c r="Q699" i="16"/>
  <c r="R699" i="16" s="1"/>
  <c r="N699" i="16" s="1"/>
  <c r="P699" i="16"/>
  <c r="P461" i="16"/>
  <c r="Q461" i="16"/>
  <c r="R461" i="16" s="1"/>
  <c r="N461" i="16" s="1"/>
  <c r="P776" i="16"/>
  <c r="Q776" i="16"/>
  <c r="R776" i="16" s="1"/>
  <c r="N776" i="16" s="1"/>
  <c r="Q489" i="16"/>
  <c r="R489" i="16" s="1"/>
  <c r="N489" i="16" s="1"/>
  <c r="P489" i="16"/>
  <c r="Q252" i="16"/>
  <c r="R252" i="16" s="1"/>
  <c r="N252" i="16" s="1"/>
  <c r="P252" i="16"/>
  <c r="Q2017" i="16"/>
  <c r="R2017" i="16" s="1"/>
  <c r="N2017" i="16" s="1"/>
  <c r="P2017" i="16"/>
  <c r="Q1885" i="16"/>
  <c r="R1885" i="16" s="1"/>
  <c r="N1885" i="16" s="1"/>
  <c r="P1885" i="16"/>
  <c r="Q2048" i="16"/>
  <c r="R2048" i="16" s="1"/>
  <c r="N2048" i="16" s="1"/>
  <c r="P2048" i="16"/>
  <c r="Q69" i="16"/>
  <c r="R69" i="16" s="1"/>
  <c r="N69" i="16" s="1"/>
  <c r="P69" i="16"/>
  <c r="P778" i="16"/>
  <c r="Q778" i="16"/>
  <c r="R778" i="16" s="1"/>
  <c r="N778" i="16" s="1"/>
  <c r="Q1572" i="16"/>
  <c r="R1572" i="16" s="1"/>
  <c r="N1572" i="16" s="1"/>
  <c r="P1572" i="16"/>
  <c r="P1323" i="16"/>
  <c r="Q1323" i="16"/>
  <c r="R1323" i="16" s="1"/>
  <c r="N1323" i="16" s="1"/>
  <c r="Q1793" i="16"/>
  <c r="R1793" i="16" s="1"/>
  <c r="N1793" i="16" s="1"/>
  <c r="P1793" i="16"/>
  <c r="Q2198" i="16"/>
  <c r="R2198" i="16" s="1"/>
  <c r="N2198" i="16" s="1"/>
  <c r="P2198" i="16"/>
  <c r="P1876" i="16"/>
  <c r="Q1876" i="16"/>
  <c r="R1876" i="16" s="1"/>
  <c r="N1876" i="16" s="1"/>
  <c r="Q1613" i="16"/>
  <c r="R1613" i="16" s="1"/>
  <c r="N1613" i="16" s="1"/>
  <c r="P1613" i="16"/>
  <c r="Q1349" i="16"/>
  <c r="R1349" i="16" s="1"/>
  <c r="N1349" i="16" s="1"/>
  <c r="P1349" i="16"/>
  <c r="Q3077" i="16"/>
  <c r="R3077" i="16" s="1"/>
  <c r="N3077" i="16" s="1"/>
  <c r="P3077" i="16"/>
  <c r="Q2192" i="16"/>
  <c r="R2192" i="16" s="1"/>
  <c r="N2192" i="16" s="1"/>
  <c r="P2192" i="16"/>
  <c r="Q2853" i="16"/>
  <c r="R2853" i="16" s="1"/>
  <c r="N2853" i="16" s="1"/>
  <c r="P2853" i="16"/>
  <c r="P3356" i="16"/>
  <c r="Q3356" i="16"/>
  <c r="R3356" i="16" s="1"/>
  <c r="N3356" i="16" s="1"/>
  <c r="Q1172" i="16"/>
  <c r="R1172" i="16" s="1"/>
  <c r="N1172" i="16" s="1"/>
  <c r="P1172" i="16"/>
  <c r="Q3085" i="16"/>
  <c r="R3085" i="16" s="1"/>
  <c r="N3085" i="16" s="1"/>
  <c r="P3085" i="16"/>
  <c r="Q1946" i="16"/>
  <c r="R1946" i="16" s="1"/>
  <c r="N1946" i="16" s="1"/>
  <c r="P1946" i="16"/>
  <c r="Q1623" i="16"/>
  <c r="R1623" i="16" s="1"/>
  <c r="N1623" i="16" s="1"/>
  <c r="P1623" i="16"/>
  <c r="Q1360" i="16"/>
  <c r="R1360" i="16" s="1"/>
  <c r="N1360" i="16" s="1"/>
  <c r="P1360" i="16"/>
  <c r="Q1096" i="16"/>
  <c r="R1096" i="16" s="1"/>
  <c r="N1096" i="16" s="1"/>
  <c r="P1096" i="16"/>
  <c r="Q2825" i="16"/>
  <c r="R2825" i="16" s="1"/>
  <c r="N2825" i="16" s="1"/>
  <c r="P2825" i="16"/>
  <c r="Q1915" i="16"/>
  <c r="R1915" i="16" s="1"/>
  <c r="N1915" i="16" s="1"/>
  <c r="P1915" i="16"/>
  <c r="Q1569" i="16"/>
  <c r="R1569" i="16" s="1"/>
  <c r="N1569" i="16" s="1"/>
  <c r="P1569" i="16"/>
  <c r="Q2202" i="16"/>
  <c r="R2202" i="16" s="1"/>
  <c r="N2202" i="16" s="1"/>
  <c r="P2202" i="16"/>
  <c r="Q3003" i="16"/>
  <c r="R3003" i="16" s="1"/>
  <c r="N3003" i="16" s="1"/>
  <c r="P3003" i="16"/>
  <c r="Q2643" i="16"/>
  <c r="R2643" i="16" s="1"/>
  <c r="N2643" i="16" s="1"/>
  <c r="P2643" i="16"/>
  <c r="Q2392" i="16"/>
  <c r="R2392" i="16" s="1"/>
  <c r="N2392" i="16" s="1"/>
  <c r="P2392" i="16"/>
  <c r="P2117" i="16"/>
  <c r="Q2117" i="16"/>
  <c r="R2117" i="16" s="1"/>
  <c r="N2117" i="16" s="1"/>
  <c r="P1099" i="16"/>
  <c r="Q1099" i="16"/>
  <c r="R1099" i="16" s="1"/>
  <c r="N1099" i="16" s="1"/>
  <c r="Q1196" i="16"/>
  <c r="R1196" i="16" s="1"/>
  <c r="N1196" i="16" s="1"/>
  <c r="P1196" i="16"/>
  <c r="Q3229" i="16"/>
  <c r="R3229" i="16" s="1"/>
  <c r="N3229" i="16" s="1"/>
  <c r="P3229" i="16"/>
  <c r="Q2270" i="16"/>
  <c r="R2270" i="16" s="1"/>
  <c r="N2270" i="16" s="1"/>
  <c r="P2270" i="16"/>
  <c r="P1936" i="16"/>
  <c r="Q1936" i="16"/>
  <c r="R1936" i="16" s="1"/>
  <c r="N1936" i="16" s="1"/>
  <c r="P1672" i="16"/>
  <c r="Q1672" i="16"/>
  <c r="R1672" i="16" s="1"/>
  <c r="N1672" i="16" s="1"/>
  <c r="P1410" i="16"/>
  <c r="Q1410" i="16"/>
  <c r="R1410" i="16" s="1"/>
  <c r="N1410" i="16" s="1"/>
  <c r="Q485" i="16"/>
  <c r="R485" i="16" s="1"/>
  <c r="N485" i="16" s="1"/>
  <c r="P485" i="16"/>
  <c r="Q2264" i="16"/>
  <c r="R2264" i="16" s="1"/>
  <c r="N2264" i="16" s="1"/>
  <c r="P2264" i="16"/>
  <c r="P1089" i="16"/>
  <c r="Q1089" i="16"/>
  <c r="R1089" i="16" s="1"/>
  <c r="N1089" i="16" s="1"/>
  <c r="P3128" i="16"/>
  <c r="Q3128" i="16"/>
  <c r="R3128" i="16" s="1"/>
  <c r="N3128" i="16" s="1"/>
  <c r="Q1803" i="16"/>
  <c r="R1803" i="16" s="1"/>
  <c r="N1803" i="16" s="1"/>
  <c r="P1803" i="16"/>
  <c r="Q1539" i="16"/>
  <c r="R1539" i="16" s="1"/>
  <c r="N1539" i="16" s="1"/>
  <c r="P1539" i="16"/>
  <c r="Q1277" i="16"/>
  <c r="R1277" i="16" s="1"/>
  <c r="N1277" i="16" s="1"/>
  <c r="P1277" i="16"/>
  <c r="P3004" i="16"/>
  <c r="Q3004" i="16"/>
  <c r="R3004" i="16" s="1"/>
  <c r="N3004" i="16" s="1"/>
  <c r="Q2108" i="16"/>
  <c r="R2108" i="16" s="1"/>
  <c r="N2108" i="16" s="1"/>
  <c r="P2108" i="16"/>
  <c r="P2409" i="16"/>
  <c r="Q2409" i="16"/>
  <c r="R2409" i="16" s="1"/>
  <c r="N2409" i="16" s="1"/>
  <c r="Q3739" i="16"/>
  <c r="R3739" i="16" s="1"/>
  <c r="N3739" i="16" s="1"/>
  <c r="P3739" i="16"/>
  <c r="Q1671" i="16"/>
  <c r="R1671" i="16" s="1"/>
  <c r="N1671" i="16" s="1"/>
  <c r="P1671" i="16"/>
  <c r="Q1408" i="16"/>
  <c r="R1408" i="16" s="1"/>
  <c r="N1408" i="16" s="1"/>
  <c r="P1408" i="16"/>
  <c r="Q1145" i="16"/>
  <c r="R1145" i="16" s="1"/>
  <c r="N1145" i="16" s="1"/>
  <c r="P1145" i="16"/>
  <c r="Q2873" i="16"/>
  <c r="R2873" i="16" s="1"/>
  <c r="N2873" i="16" s="1"/>
  <c r="P2873" i="16"/>
  <c r="Q1964" i="16"/>
  <c r="R1964" i="16" s="1"/>
  <c r="N1964" i="16" s="1"/>
  <c r="P1964" i="16"/>
  <c r="P1774" i="16"/>
  <c r="Q1774" i="16"/>
  <c r="R1774" i="16" s="1"/>
  <c r="N1774" i="16" s="1"/>
  <c r="Q1447" i="16"/>
  <c r="R1447" i="16" s="1"/>
  <c r="N1447" i="16" s="1"/>
  <c r="P1447" i="16"/>
  <c r="Q2835" i="16"/>
  <c r="R2835" i="16" s="1"/>
  <c r="N2835" i="16" s="1"/>
  <c r="P2835" i="16"/>
  <c r="P2584" i="16"/>
  <c r="Q2584" i="16"/>
  <c r="R2584" i="16" s="1"/>
  <c r="N2584" i="16" s="1"/>
  <c r="Q2309" i="16"/>
  <c r="R2309" i="16" s="1"/>
  <c r="N2309" i="16" s="1"/>
  <c r="P2309" i="16"/>
  <c r="P1327" i="16"/>
  <c r="Q1327" i="16"/>
  <c r="R1327" i="16" s="1"/>
  <c r="N1327" i="16" s="1"/>
  <c r="P1664" i="16"/>
  <c r="Q1664" i="16"/>
  <c r="R1664" i="16" s="1"/>
  <c r="N1664" i="16" s="1"/>
  <c r="Q3374" i="16"/>
  <c r="R3374" i="16" s="1"/>
  <c r="N3374" i="16" s="1"/>
  <c r="P3374" i="16"/>
  <c r="P3063" i="16"/>
  <c r="Q3063" i="16"/>
  <c r="R3063" i="16" s="1"/>
  <c r="N3063" i="16" s="1"/>
  <c r="Q2703" i="16"/>
  <c r="R2703" i="16" s="1"/>
  <c r="N2703" i="16" s="1"/>
  <c r="P2703" i="16"/>
  <c r="Q2452" i="16"/>
  <c r="R2452" i="16" s="1"/>
  <c r="N2452" i="16" s="1"/>
  <c r="P2452" i="16"/>
  <c r="Q2177" i="16"/>
  <c r="R2177" i="16" s="1"/>
  <c r="N2177" i="16" s="1"/>
  <c r="P2177" i="16"/>
  <c r="Q1183" i="16"/>
  <c r="R1183" i="16" s="1"/>
  <c r="N1183" i="16" s="1"/>
  <c r="P1183" i="16"/>
  <c r="Q1340" i="16"/>
  <c r="R1340" i="16" s="1"/>
  <c r="N1340" i="16" s="1"/>
  <c r="P1340" i="16"/>
  <c r="Q3541" i="16"/>
  <c r="R3541" i="16" s="1"/>
  <c r="N3541" i="16" s="1"/>
  <c r="P3541" i="16"/>
  <c r="Q1563" i="16"/>
  <c r="R1563" i="16" s="1"/>
  <c r="N1563" i="16" s="1"/>
  <c r="P1563" i="16"/>
  <c r="Q1300" i="16"/>
  <c r="R1300" i="16" s="1"/>
  <c r="N1300" i="16" s="1"/>
  <c r="P1300" i="16"/>
  <c r="Q3039" i="16"/>
  <c r="R3039" i="16" s="1"/>
  <c r="N3039" i="16" s="1"/>
  <c r="P3039" i="16"/>
  <c r="P2766" i="16"/>
  <c r="Q2766" i="16"/>
  <c r="R2766" i="16" s="1"/>
  <c r="N2766" i="16" s="1"/>
  <c r="P1844" i="16"/>
  <c r="Q1844" i="16"/>
  <c r="R1844" i="16" s="1"/>
  <c r="N1844" i="16" s="1"/>
  <c r="Q1342" i="16"/>
  <c r="R1342" i="16" s="1"/>
  <c r="N1342" i="16" s="1"/>
  <c r="P1342" i="16"/>
  <c r="P3761" i="16"/>
  <c r="Q3761" i="16"/>
  <c r="R3761" i="16" s="1"/>
  <c r="N3761" i="16" s="1"/>
  <c r="Q1287" i="16"/>
  <c r="R1287" i="16" s="1"/>
  <c r="N1287" i="16" s="1"/>
  <c r="P1287" i="16"/>
  <c r="Q3014" i="16"/>
  <c r="R3014" i="16" s="1"/>
  <c r="N3014" i="16" s="1"/>
  <c r="P3014" i="16"/>
  <c r="Q2764" i="16"/>
  <c r="R2764" i="16" s="1"/>
  <c r="N2764" i="16" s="1"/>
  <c r="P2764" i="16"/>
  <c r="P2489" i="16"/>
  <c r="Q2489" i="16"/>
  <c r="R2489" i="16" s="1"/>
  <c r="N2489" i="16" s="1"/>
  <c r="Q1531" i="16"/>
  <c r="R1531" i="16" s="1"/>
  <c r="N1531" i="16" s="1"/>
  <c r="P1531" i="16"/>
  <c r="Q2239" i="16"/>
  <c r="R2239" i="16" s="1"/>
  <c r="N2239" i="16" s="1"/>
  <c r="P2239" i="16"/>
  <c r="P3363" i="16"/>
  <c r="Q3363" i="16"/>
  <c r="R3363" i="16" s="1"/>
  <c r="N3363" i="16" s="1"/>
  <c r="Q1603" i="16"/>
  <c r="R1603" i="16" s="1"/>
  <c r="N1603" i="16" s="1"/>
  <c r="P1603" i="16"/>
  <c r="Q1305" i="16"/>
  <c r="R1305" i="16" s="1"/>
  <c r="N1305" i="16" s="1"/>
  <c r="P1305" i="16"/>
  <c r="P3033" i="16"/>
  <c r="Q3033" i="16"/>
  <c r="R3033" i="16" s="1"/>
  <c r="N3033" i="16" s="1"/>
  <c r="P2781" i="16"/>
  <c r="Q2781" i="16"/>
  <c r="R2781" i="16" s="1"/>
  <c r="N2781" i="16" s="1"/>
  <c r="P2446" i="16"/>
  <c r="Q2446" i="16"/>
  <c r="R2446" i="16" s="1"/>
  <c r="N2446" i="16" s="1"/>
  <c r="Q2004" i="16"/>
  <c r="R2004" i="16" s="1"/>
  <c r="N2004" i="16" s="1"/>
  <c r="P2004" i="16"/>
  <c r="Q3733" i="16"/>
  <c r="R3733" i="16" s="1"/>
  <c r="N3733" i="16" s="1"/>
  <c r="P3733" i="16"/>
  <c r="Q3411" i="16"/>
  <c r="R3411" i="16" s="1"/>
  <c r="N3411" i="16" s="1"/>
  <c r="P3411" i="16"/>
  <c r="P3833" i="16"/>
  <c r="Q3833" i="16"/>
  <c r="R3833" i="16" s="1"/>
  <c r="N3833" i="16" s="1"/>
  <c r="Q3115" i="16"/>
  <c r="R3115" i="16" s="1"/>
  <c r="N3115" i="16" s="1"/>
  <c r="P3115" i="16"/>
  <c r="P1367" i="16"/>
  <c r="Q1367" i="16"/>
  <c r="R1367" i="16" s="1"/>
  <c r="N1367" i="16" s="1"/>
  <c r="Q852" i="16"/>
  <c r="R852" i="16" s="1"/>
  <c r="N852" i="16" s="1"/>
  <c r="P852" i="16"/>
  <c r="P3138" i="16"/>
  <c r="Q3138" i="16"/>
  <c r="R3138" i="16" s="1"/>
  <c r="N3138" i="16" s="1"/>
  <c r="Q2627" i="16"/>
  <c r="R2627" i="16" s="1"/>
  <c r="N2627" i="16" s="1"/>
  <c r="P2627" i="16"/>
  <c r="P2793" i="16"/>
  <c r="Q2793" i="16"/>
  <c r="R2793" i="16" s="1"/>
  <c r="N2793" i="16" s="1"/>
  <c r="P2459" i="16"/>
  <c r="Q2459" i="16"/>
  <c r="R2459" i="16" s="1"/>
  <c r="N2459" i="16" s="1"/>
  <c r="Q2015" i="16"/>
  <c r="R2015" i="16" s="1"/>
  <c r="N2015" i="16" s="1"/>
  <c r="P2015" i="16"/>
  <c r="Q3745" i="16"/>
  <c r="R3745" i="16" s="1"/>
  <c r="N3745" i="16" s="1"/>
  <c r="P3745" i="16"/>
  <c r="Q3423" i="16"/>
  <c r="R3423" i="16" s="1"/>
  <c r="N3423" i="16" s="1"/>
  <c r="P3423" i="16"/>
  <c r="P1554" i="16"/>
  <c r="Q1554" i="16"/>
  <c r="R1554" i="16" s="1"/>
  <c r="N1554" i="16" s="1"/>
  <c r="P3129" i="16"/>
  <c r="Q3129" i="16"/>
  <c r="R3129" i="16" s="1"/>
  <c r="N3129" i="16" s="1"/>
  <c r="Q1427" i="16"/>
  <c r="R1427" i="16" s="1"/>
  <c r="N1427" i="16" s="1"/>
  <c r="P1427" i="16"/>
  <c r="P863" i="16"/>
  <c r="Q863" i="16"/>
  <c r="R863" i="16" s="1"/>
  <c r="N863" i="16" s="1"/>
  <c r="Q3210" i="16"/>
  <c r="R3210" i="16" s="1"/>
  <c r="N3210" i="16" s="1"/>
  <c r="P3210" i="16"/>
  <c r="Q2687" i="16"/>
  <c r="R2687" i="16" s="1"/>
  <c r="N2687" i="16" s="1"/>
  <c r="P2687" i="16"/>
  <c r="Q2624" i="16"/>
  <c r="R2624" i="16" s="1"/>
  <c r="N2624" i="16" s="1"/>
  <c r="P2624" i="16"/>
  <c r="Q2361" i="16"/>
  <c r="R2361" i="16" s="1"/>
  <c r="N2361" i="16" s="1"/>
  <c r="P2361" i="16"/>
  <c r="P2037" i="16"/>
  <c r="Q2037" i="16"/>
  <c r="R2037" i="16" s="1"/>
  <c r="N2037" i="16" s="1"/>
  <c r="P1596" i="16"/>
  <c r="Q1596" i="16"/>
  <c r="R1596" i="16" s="1"/>
  <c r="N1596" i="16" s="1"/>
  <c r="Q3324" i="16"/>
  <c r="R3324" i="16" s="1"/>
  <c r="N3324" i="16" s="1"/>
  <c r="P3324" i="16"/>
  <c r="Q2189" i="16"/>
  <c r="R2189" i="16" s="1"/>
  <c r="N2189" i="16" s="1"/>
  <c r="P2189" i="16"/>
  <c r="Q3426" i="16"/>
  <c r="R3426" i="16" s="1"/>
  <c r="N3426" i="16" s="1"/>
  <c r="P3426" i="16"/>
  <c r="Q3691" i="16"/>
  <c r="R3691" i="16" s="1"/>
  <c r="N3691" i="16" s="1"/>
  <c r="P3691" i="16"/>
  <c r="Q3488" i="16"/>
  <c r="R3488" i="16" s="1"/>
  <c r="N3488" i="16" s="1"/>
  <c r="P3488" i="16"/>
  <c r="Q431" i="16"/>
  <c r="R431" i="16" s="1"/>
  <c r="N431" i="16" s="1"/>
  <c r="P431" i="16"/>
  <c r="Q1830" i="16"/>
  <c r="R1830" i="16" s="1"/>
  <c r="N1830" i="16" s="1"/>
  <c r="P1830" i="16"/>
  <c r="Q3455" i="16"/>
  <c r="R3455" i="16" s="1"/>
  <c r="N3455" i="16" s="1"/>
  <c r="P3455" i="16"/>
  <c r="Q2060" i="16"/>
  <c r="R2060" i="16" s="1"/>
  <c r="N2060" i="16" s="1"/>
  <c r="P2060" i="16"/>
  <c r="Q1797" i="16"/>
  <c r="R1797" i="16" s="1"/>
  <c r="N1797" i="16" s="1"/>
  <c r="P1797" i="16"/>
  <c r="P1462" i="16"/>
  <c r="Q1462" i="16"/>
  <c r="R1462" i="16" s="1"/>
  <c r="N1462" i="16" s="1"/>
  <c r="P215" i="16"/>
  <c r="Q215" i="16"/>
  <c r="R215" i="16" s="1"/>
  <c r="N215" i="16" s="1"/>
  <c r="Q2772" i="16"/>
  <c r="R2772" i="16" s="1"/>
  <c r="N2772" i="16" s="1"/>
  <c r="P2772" i="16"/>
  <c r="P3482" i="16"/>
  <c r="Q3482" i="16"/>
  <c r="R3482" i="16" s="1"/>
  <c r="N3482" i="16" s="1"/>
  <c r="P3159" i="16"/>
  <c r="Q3159" i="16"/>
  <c r="R3159" i="16" s="1"/>
  <c r="N3159" i="16" s="1"/>
  <c r="Q3127" i="16"/>
  <c r="R3127" i="16" s="1"/>
  <c r="N3127" i="16" s="1"/>
  <c r="P3127" i="16"/>
  <c r="Q1283" i="16"/>
  <c r="R1283" i="16" s="1"/>
  <c r="N1283" i="16" s="1"/>
  <c r="P1283" i="16"/>
  <c r="Q3657" i="16"/>
  <c r="R3657" i="16" s="1"/>
  <c r="N3657" i="16" s="1"/>
  <c r="P3657" i="16"/>
  <c r="P3409" i="16"/>
  <c r="Q3409" i="16"/>
  <c r="R3409" i="16" s="1"/>
  <c r="N3409" i="16" s="1"/>
  <c r="Q2406" i="16"/>
  <c r="R2406" i="16" s="1"/>
  <c r="N2406" i="16" s="1"/>
  <c r="P2406" i="16"/>
  <c r="P3503" i="16"/>
  <c r="Q3503" i="16"/>
  <c r="R3503" i="16" s="1"/>
  <c r="N3503" i="16" s="1"/>
  <c r="Q2360" i="16"/>
  <c r="R2360" i="16" s="1"/>
  <c r="N2360" i="16" s="1"/>
  <c r="P2360" i="16"/>
  <c r="P2098" i="16"/>
  <c r="Q2098" i="16"/>
  <c r="R2098" i="16" s="1"/>
  <c r="N2098" i="16" s="1"/>
  <c r="Q1763" i="16"/>
  <c r="R1763" i="16" s="1"/>
  <c r="N1763" i="16" s="1"/>
  <c r="P1763" i="16"/>
  <c r="Q1332" i="16"/>
  <c r="R1332" i="16" s="1"/>
  <c r="N1332" i="16" s="1"/>
  <c r="P1332" i="16"/>
  <c r="P3072" i="16"/>
  <c r="Q3072" i="16"/>
  <c r="R3072" i="16" s="1"/>
  <c r="N3072" i="16" s="1"/>
  <c r="P3782" i="16"/>
  <c r="Q3782" i="16"/>
  <c r="R3782" i="16" s="1"/>
  <c r="N3782" i="16" s="1"/>
  <c r="Q3162" i="16"/>
  <c r="R3162" i="16" s="1"/>
  <c r="N3162" i="16" s="1"/>
  <c r="P3162" i="16"/>
  <c r="Q3427" i="16"/>
  <c r="R3427" i="16" s="1"/>
  <c r="N3427" i="16" s="1"/>
  <c r="P3427" i="16"/>
  <c r="P3225" i="16"/>
  <c r="Q3225" i="16"/>
  <c r="R3225" i="16" s="1"/>
  <c r="N3225" i="16" s="1"/>
  <c r="Q1607" i="16"/>
  <c r="R1607" i="16" s="1"/>
  <c r="N1607" i="16" s="1"/>
  <c r="P1607" i="16"/>
  <c r="Q3709" i="16"/>
  <c r="R3709" i="16" s="1"/>
  <c r="N3709" i="16" s="1"/>
  <c r="P3709" i="16"/>
  <c r="Q2220" i="16"/>
  <c r="R2220" i="16" s="1"/>
  <c r="N2220" i="16" s="1"/>
  <c r="P2220" i="16"/>
  <c r="Q3594" i="16"/>
  <c r="R3594" i="16" s="1"/>
  <c r="N3594" i="16" s="1"/>
  <c r="P3594" i="16"/>
  <c r="Q1796" i="16"/>
  <c r="R1796" i="16" s="1"/>
  <c r="N1796" i="16" s="1"/>
  <c r="P1796" i="16"/>
  <c r="P1534" i="16"/>
  <c r="Q1534" i="16"/>
  <c r="R1534" i="16" s="1"/>
  <c r="N1534" i="16" s="1"/>
  <c r="Q1198" i="16"/>
  <c r="R1198" i="16" s="1"/>
  <c r="N1198" i="16" s="1"/>
  <c r="P1198" i="16"/>
  <c r="P2950" i="16"/>
  <c r="Q2950" i="16"/>
  <c r="R2950" i="16" s="1"/>
  <c r="N2950" i="16" s="1"/>
  <c r="Q2497" i="16"/>
  <c r="R2497" i="16" s="1"/>
  <c r="N2497" i="16" s="1"/>
  <c r="P2497" i="16"/>
  <c r="P3218" i="16"/>
  <c r="Q3218" i="16"/>
  <c r="R3218" i="16" s="1"/>
  <c r="N3218" i="16" s="1"/>
  <c r="P3664" i="16"/>
  <c r="Q3664" i="16"/>
  <c r="R3664" i="16" s="1"/>
  <c r="N3664" i="16" s="1"/>
  <c r="Q1409" i="16"/>
  <c r="R1409" i="16" s="1"/>
  <c r="N1409" i="16" s="1"/>
  <c r="P1409" i="16"/>
  <c r="P3620" i="16"/>
  <c r="Q3620" i="16"/>
  <c r="R3620" i="16" s="1"/>
  <c r="N3620" i="16" s="1"/>
  <c r="Q3393" i="16"/>
  <c r="R3393" i="16" s="1"/>
  <c r="N3393" i="16" s="1"/>
  <c r="P3393" i="16"/>
  <c r="Q3143" i="16"/>
  <c r="R3143" i="16" s="1"/>
  <c r="N3143" i="16" s="1"/>
  <c r="P3143" i="16"/>
  <c r="Q2574" i="16"/>
  <c r="R2574" i="16" s="1"/>
  <c r="N2574" i="16" s="1"/>
  <c r="P2574" i="16"/>
  <c r="P2159" i="16"/>
  <c r="Q2159" i="16"/>
  <c r="R2159" i="16" s="1"/>
  <c r="N2159" i="16" s="1"/>
  <c r="Q3105" i="16"/>
  <c r="R3105" i="16" s="1"/>
  <c r="N3105" i="16" s="1"/>
  <c r="P3105" i="16"/>
  <c r="P3837" i="16"/>
  <c r="Q3837" i="16"/>
  <c r="R3837" i="16" s="1"/>
  <c r="N3837" i="16" s="1"/>
  <c r="Q3588" i="16"/>
  <c r="R3588" i="16" s="1"/>
  <c r="N3588" i="16" s="1"/>
  <c r="P3588" i="16"/>
  <c r="Q3534" i="16"/>
  <c r="R3534" i="16" s="1"/>
  <c r="N3534" i="16" s="1"/>
  <c r="P3534" i="16"/>
  <c r="Q2909" i="16"/>
  <c r="R2909" i="16" s="1"/>
  <c r="N2909" i="16" s="1"/>
  <c r="P2909" i="16"/>
  <c r="Q2396" i="16"/>
  <c r="R2396" i="16" s="1"/>
  <c r="N2396" i="16" s="1"/>
  <c r="P2396" i="16"/>
  <c r="P2134" i="16"/>
  <c r="Q2134" i="16"/>
  <c r="R2134" i="16" s="1"/>
  <c r="N2134" i="16" s="1"/>
  <c r="P1799" i="16"/>
  <c r="Q1799" i="16"/>
  <c r="R1799" i="16" s="1"/>
  <c r="N1799" i="16" s="1"/>
  <c r="Q1368" i="16"/>
  <c r="R1368" i="16" s="1"/>
  <c r="N1368" i="16" s="1"/>
  <c r="P1368" i="16"/>
  <c r="P3096" i="16"/>
  <c r="Q3096" i="16"/>
  <c r="R3096" i="16" s="1"/>
  <c r="N3096" i="16" s="1"/>
  <c r="P3818" i="16"/>
  <c r="Q3818" i="16"/>
  <c r="R3818" i="16" s="1"/>
  <c r="N3818" i="16" s="1"/>
  <c r="Q3197" i="16"/>
  <c r="R3197" i="16" s="1"/>
  <c r="N3197" i="16" s="1"/>
  <c r="P3197" i="16"/>
  <c r="Q3462" i="16"/>
  <c r="R3462" i="16" s="1"/>
  <c r="N3462" i="16" s="1"/>
  <c r="P3462" i="16"/>
  <c r="Q3260" i="16"/>
  <c r="R3260" i="16" s="1"/>
  <c r="N3260" i="16" s="1"/>
  <c r="P3260" i="16"/>
  <c r="P1798" i="16"/>
  <c r="Q1798" i="16"/>
  <c r="R1798" i="16" s="1"/>
  <c r="N1798" i="16" s="1"/>
  <c r="Q3744" i="16"/>
  <c r="R3744" i="16" s="1"/>
  <c r="N3744" i="16" s="1"/>
  <c r="P3744" i="16"/>
  <c r="Q2339" i="16"/>
  <c r="R2339" i="16" s="1"/>
  <c r="N2339" i="16" s="1"/>
  <c r="P2339" i="16"/>
  <c r="P3797" i="16"/>
  <c r="Q3797" i="16"/>
  <c r="R3797" i="16" s="1"/>
  <c r="N3797" i="16" s="1"/>
  <c r="P947" i="16"/>
  <c r="Q947" i="16"/>
  <c r="R947" i="16" s="1"/>
  <c r="N947" i="16" s="1"/>
  <c r="P3702" i="16"/>
  <c r="Q3702" i="16"/>
  <c r="R3702" i="16" s="1"/>
  <c r="N3702" i="16" s="1"/>
  <c r="P3108" i="16"/>
  <c r="Q3108" i="16"/>
  <c r="R3108" i="16" s="1"/>
  <c r="N3108" i="16" s="1"/>
  <c r="P1700" i="16"/>
  <c r="Q1700" i="16"/>
  <c r="R1700" i="16" s="1"/>
  <c r="N1700" i="16" s="1"/>
  <c r="P1438" i="16"/>
  <c r="Q1438" i="16"/>
  <c r="R1438" i="16" s="1"/>
  <c r="N1438" i="16" s="1"/>
  <c r="P1102" i="16"/>
  <c r="Q1102" i="16"/>
  <c r="R1102" i="16" s="1"/>
  <c r="N1102" i="16" s="1"/>
  <c r="P2855" i="16"/>
  <c r="Q2855" i="16"/>
  <c r="R2855" i="16" s="1"/>
  <c r="N2855" i="16" s="1"/>
  <c r="Q2401" i="16"/>
  <c r="R2401" i="16" s="1"/>
  <c r="N2401" i="16" s="1"/>
  <c r="P2401" i="16"/>
  <c r="P3123" i="16"/>
  <c r="Q3123" i="16"/>
  <c r="R3123" i="16" s="1"/>
  <c r="N3123" i="16" s="1"/>
  <c r="Q3820" i="16"/>
  <c r="R3820" i="16" s="1"/>
  <c r="N3820" i="16" s="1"/>
  <c r="P3820" i="16"/>
  <c r="P1314" i="16"/>
  <c r="Q1314" i="16"/>
  <c r="R1314" i="16" s="1"/>
  <c r="N1314" i="16" s="1"/>
  <c r="P3511" i="16"/>
  <c r="Q3511" i="16"/>
  <c r="R3511" i="16" s="1"/>
  <c r="N3511" i="16" s="1"/>
  <c r="Q3299" i="16"/>
  <c r="R3299" i="16" s="1"/>
  <c r="N3299" i="16" s="1"/>
  <c r="P3299" i="16"/>
  <c r="P1883" i="16"/>
  <c r="Q1883" i="16"/>
  <c r="R1883" i="16" s="1"/>
  <c r="N1883" i="16" s="1"/>
  <c r="Q3467" i="16"/>
  <c r="R3467" i="16" s="1"/>
  <c r="N3467" i="16" s="1"/>
  <c r="P3467" i="16"/>
  <c r="Q3227" i="16"/>
  <c r="R3227" i="16" s="1"/>
  <c r="N3227" i="16" s="1"/>
  <c r="P3227" i="16"/>
  <c r="Q1855" i="16"/>
  <c r="R1855" i="16" s="1"/>
  <c r="N1855" i="16" s="1"/>
  <c r="P1855" i="16"/>
  <c r="P1594" i="16"/>
  <c r="Q1594" i="16"/>
  <c r="R1594" i="16" s="1"/>
  <c r="N1594" i="16" s="1"/>
  <c r="P1258" i="16"/>
  <c r="Q1258" i="16"/>
  <c r="R1258" i="16" s="1"/>
  <c r="N1258" i="16" s="1"/>
  <c r="Q3010" i="16"/>
  <c r="R3010" i="16" s="1"/>
  <c r="N3010" i="16" s="1"/>
  <c r="P3010" i="16"/>
  <c r="Q2556" i="16"/>
  <c r="R2556" i="16" s="1"/>
  <c r="N2556" i="16" s="1"/>
  <c r="P2556" i="16"/>
  <c r="Q3278" i="16"/>
  <c r="R3278" i="16" s="1"/>
  <c r="N3278" i="16" s="1"/>
  <c r="P3278" i="16"/>
  <c r="Q1769" i="16"/>
  <c r="R1769" i="16" s="1"/>
  <c r="N1769" i="16" s="1"/>
  <c r="P1769" i="16"/>
  <c r="Q1469" i="16"/>
  <c r="R1469" i="16" s="1"/>
  <c r="N1469" i="16" s="1"/>
  <c r="P1469" i="16"/>
  <c r="P3680" i="16"/>
  <c r="Q3680" i="16"/>
  <c r="R3680" i="16" s="1"/>
  <c r="N3680" i="16" s="1"/>
  <c r="Q3454" i="16"/>
  <c r="R3454" i="16" s="1"/>
  <c r="N3454" i="16" s="1"/>
  <c r="P3454" i="16"/>
  <c r="Q3203" i="16"/>
  <c r="R3203" i="16" s="1"/>
  <c r="N3203" i="16" s="1"/>
  <c r="P3203" i="16"/>
  <c r="Q2814" i="16"/>
  <c r="R2814" i="16" s="1"/>
  <c r="N2814" i="16" s="1"/>
  <c r="P2814" i="16"/>
  <c r="P2363" i="16"/>
  <c r="Q2363" i="16"/>
  <c r="R2363" i="16" s="1"/>
  <c r="N2363" i="16" s="1"/>
  <c r="Q2011" i="16"/>
  <c r="R2011" i="16" s="1"/>
  <c r="N2011" i="16" s="1"/>
  <c r="P2011" i="16"/>
  <c r="Q1749" i="16"/>
  <c r="R1749" i="16" s="1"/>
  <c r="N1749" i="16" s="1"/>
  <c r="P1749" i="16"/>
  <c r="Q1414" i="16"/>
  <c r="R1414" i="16" s="1"/>
  <c r="N1414" i="16" s="1"/>
  <c r="P1414" i="16"/>
  <c r="P167" i="16"/>
  <c r="Q167" i="16"/>
  <c r="R167" i="16" s="1"/>
  <c r="N167" i="16" s="1"/>
  <c r="Q2724" i="16"/>
  <c r="R2724" i="16" s="1"/>
  <c r="N2724" i="16" s="1"/>
  <c r="P2724" i="16"/>
  <c r="Q3434" i="16"/>
  <c r="R3434" i="16" s="1"/>
  <c r="N3434" i="16" s="1"/>
  <c r="P3434" i="16"/>
  <c r="P3112" i="16"/>
  <c r="Q3112" i="16"/>
  <c r="R3112" i="16" s="1"/>
  <c r="N3112" i="16" s="1"/>
  <c r="Q2262" i="16"/>
  <c r="R2262" i="16" s="1"/>
  <c r="N2262" i="16" s="1"/>
  <c r="P2262" i="16"/>
  <c r="P3836" i="16"/>
  <c r="Q3836" i="16"/>
  <c r="R3836" i="16" s="1"/>
  <c r="N3836" i="16" s="1"/>
  <c r="Q3609" i="16"/>
  <c r="R3609" i="16" s="1"/>
  <c r="N3609" i="16" s="1"/>
  <c r="P3609" i="16"/>
  <c r="P3360" i="16"/>
  <c r="Q3360" i="16"/>
  <c r="R3360" i="16" s="1"/>
  <c r="N3360" i="16" s="1"/>
  <c r="Q3749" i="16"/>
  <c r="R3749" i="16" s="1"/>
  <c r="N3749" i="16" s="1"/>
  <c r="P3749" i="16"/>
  <c r="Q3178" i="16"/>
  <c r="R3178" i="16" s="1"/>
  <c r="N3178" i="16" s="1"/>
  <c r="P3178" i="16"/>
  <c r="Q536" i="16"/>
  <c r="R536" i="16" s="1"/>
  <c r="N536" i="16" s="1"/>
  <c r="P536" i="16"/>
  <c r="Q949" i="16"/>
  <c r="R949" i="16" s="1"/>
  <c r="N949" i="16" s="1"/>
  <c r="P949" i="16"/>
  <c r="P225" i="16"/>
  <c r="Q225" i="16"/>
  <c r="R225" i="16" s="1"/>
  <c r="N225" i="16" s="1"/>
  <c r="Q813" i="16"/>
  <c r="R813" i="16" s="1"/>
  <c r="N813" i="16" s="1"/>
  <c r="P813" i="16"/>
  <c r="Q481" i="16"/>
  <c r="R481" i="16" s="1"/>
  <c r="N481" i="16" s="1"/>
  <c r="P481" i="16"/>
  <c r="Q820" i="16"/>
  <c r="R820" i="16" s="1"/>
  <c r="N820" i="16" s="1"/>
  <c r="P820" i="16"/>
  <c r="Q273" i="16"/>
  <c r="R273" i="16" s="1"/>
  <c r="N273" i="16" s="1"/>
  <c r="P273" i="16"/>
  <c r="Q713" i="16"/>
  <c r="R713" i="16" s="1"/>
  <c r="N713" i="16" s="1"/>
  <c r="P713" i="16"/>
  <c r="Q1698" i="16"/>
  <c r="R1698" i="16" s="1"/>
  <c r="N1698" i="16" s="1"/>
  <c r="P1698" i="16"/>
  <c r="Q68" i="16"/>
  <c r="R68" i="16" s="1"/>
  <c r="N68" i="16" s="1"/>
  <c r="P68" i="16"/>
  <c r="Q1088" i="16"/>
  <c r="R1088" i="16" s="1"/>
  <c r="N1088" i="16" s="1"/>
  <c r="P1088" i="16"/>
  <c r="P906" i="16"/>
  <c r="Q906" i="16"/>
  <c r="R906" i="16" s="1"/>
  <c r="N906" i="16" s="1"/>
  <c r="Q1628" i="16"/>
  <c r="R1628" i="16" s="1"/>
  <c r="N1628" i="16" s="1"/>
  <c r="P1628" i="16"/>
  <c r="Q2522" i="16"/>
  <c r="R2522" i="16" s="1"/>
  <c r="N2522" i="16" s="1"/>
  <c r="P2522" i="16"/>
  <c r="Q2400" i="16"/>
  <c r="R2400" i="16" s="1"/>
  <c r="N2400" i="16" s="1"/>
  <c r="P2400" i="16"/>
  <c r="Q228" i="16"/>
  <c r="R228" i="16" s="1"/>
  <c r="N228" i="16" s="1"/>
  <c r="P228" i="16"/>
  <c r="Q853" i="16"/>
  <c r="R853" i="16" s="1"/>
  <c r="N853" i="16" s="1"/>
  <c r="P853" i="16"/>
  <c r="Q409" i="16"/>
  <c r="R409" i="16" s="1"/>
  <c r="N409" i="16" s="1"/>
  <c r="P409" i="16"/>
  <c r="P196" i="16"/>
  <c r="Q196" i="16"/>
  <c r="R196" i="16" s="1"/>
  <c r="N196" i="16" s="1"/>
  <c r="P2485" i="16"/>
  <c r="Q2485" i="16"/>
  <c r="R2485" i="16" s="1"/>
  <c r="N2485" i="16" s="1"/>
  <c r="Q824" i="16"/>
  <c r="R824" i="16" s="1"/>
  <c r="N824" i="16" s="1"/>
  <c r="P824" i="16"/>
  <c r="Q1909" i="16"/>
  <c r="R1909" i="16" s="1"/>
  <c r="N1909" i="16" s="1"/>
  <c r="P1909" i="16"/>
  <c r="P979" i="16"/>
  <c r="Q979" i="16"/>
  <c r="R979" i="16" s="1"/>
  <c r="N979" i="16" s="1"/>
  <c r="Q771" i="16"/>
  <c r="R771" i="16" s="1"/>
  <c r="N771" i="16" s="1"/>
  <c r="P771" i="16"/>
  <c r="Q2089" i="16"/>
  <c r="R2089" i="16" s="1"/>
  <c r="N2089" i="16" s="1"/>
  <c r="P2089" i="16"/>
  <c r="P286" i="16"/>
  <c r="Q286" i="16"/>
  <c r="R286" i="16" s="1"/>
  <c r="N286" i="16" s="1"/>
  <c r="P990" i="16"/>
  <c r="Q990" i="16"/>
  <c r="R990" i="16" s="1"/>
  <c r="N990" i="16" s="1"/>
  <c r="P1179" i="16"/>
  <c r="Q1179" i="16"/>
  <c r="R1179" i="16" s="1"/>
  <c r="N1179" i="16" s="1"/>
  <c r="Q752" i="16"/>
  <c r="R752" i="16" s="1"/>
  <c r="N752" i="16" s="1"/>
  <c r="P752" i="16"/>
  <c r="Q685" i="16"/>
  <c r="R685" i="16" s="1"/>
  <c r="N685" i="16" s="1"/>
  <c r="P685" i="16"/>
  <c r="Q1681" i="16"/>
  <c r="R1681" i="16" s="1"/>
  <c r="N1681" i="16" s="1"/>
  <c r="P1681" i="16"/>
  <c r="Q709" i="16"/>
  <c r="R709" i="16" s="1"/>
  <c r="N709" i="16" s="1"/>
  <c r="P709" i="16"/>
  <c r="Q1706" i="16"/>
  <c r="R1706" i="16" s="1"/>
  <c r="N1706" i="16" s="1"/>
  <c r="P1706" i="16"/>
  <c r="Q1285" i="16"/>
  <c r="R1285" i="16" s="1"/>
  <c r="N1285" i="16" s="1"/>
  <c r="P1285" i="16"/>
  <c r="Q1324" i="16"/>
  <c r="R1324" i="16" s="1"/>
  <c r="N1324" i="16" s="1"/>
  <c r="P1324" i="16"/>
  <c r="Q2731" i="16"/>
  <c r="R2731" i="16" s="1"/>
  <c r="N2731" i="16" s="1"/>
  <c r="P2731" i="16"/>
  <c r="P2537" i="16"/>
  <c r="Q2537" i="16"/>
  <c r="R2537" i="16" s="1"/>
  <c r="N2537" i="16" s="1"/>
  <c r="Q2356" i="16"/>
  <c r="R2356" i="16" s="1"/>
  <c r="N2356" i="16" s="1"/>
  <c r="P2356" i="16"/>
  <c r="P1969" i="16"/>
  <c r="Q1969" i="16"/>
  <c r="R1969" i="16" s="1"/>
  <c r="N1969" i="16" s="1"/>
  <c r="Q1689" i="16"/>
  <c r="R1689" i="16" s="1"/>
  <c r="N1689" i="16" s="1"/>
  <c r="P1689" i="16"/>
  <c r="P1138" i="16"/>
  <c r="Q1138" i="16"/>
  <c r="R1138" i="16" s="1"/>
  <c r="N1138" i="16" s="1"/>
  <c r="P1652" i="16"/>
  <c r="Q1652" i="16"/>
  <c r="R1652" i="16" s="1"/>
  <c r="N1652" i="16" s="1"/>
  <c r="Q1133" i="16"/>
  <c r="R1133" i="16" s="1"/>
  <c r="N1133" i="16" s="1"/>
  <c r="P1133" i="16"/>
  <c r="Q989" i="16"/>
  <c r="R989" i="16" s="1"/>
  <c r="N989" i="16" s="1"/>
  <c r="P989" i="16"/>
  <c r="Q2477" i="16"/>
  <c r="R2477" i="16" s="1"/>
  <c r="N2477" i="16" s="1"/>
  <c r="P2477" i="16"/>
  <c r="P2475" i="16"/>
  <c r="Q2475" i="16"/>
  <c r="R2475" i="16" s="1"/>
  <c r="N2475" i="16" s="1"/>
  <c r="Q3042" i="16"/>
  <c r="R3042" i="16" s="1"/>
  <c r="N3042" i="16" s="1"/>
  <c r="P3042" i="16"/>
  <c r="P3545" i="16"/>
  <c r="Q3545" i="16"/>
  <c r="R3545" i="16" s="1"/>
  <c r="N3545" i="16" s="1"/>
  <c r="Q2170" i="16"/>
  <c r="R2170" i="16" s="1"/>
  <c r="N2170" i="16" s="1"/>
  <c r="P2170" i="16"/>
  <c r="Q3185" i="16"/>
  <c r="R3185" i="16" s="1"/>
  <c r="N3185" i="16" s="1"/>
  <c r="P3185" i="16"/>
  <c r="Q3137" i="16"/>
  <c r="R3137" i="16" s="1"/>
  <c r="N3137" i="16" s="1"/>
  <c r="P3137" i="16"/>
  <c r="Q1893" i="16"/>
  <c r="R1893" i="16" s="1"/>
  <c r="N1893" i="16" s="1"/>
  <c r="P1893" i="16"/>
  <c r="Q651" i="16"/>
  <c r="R651" i="16" s="1"/>
  <c r="N651" i="16" s="1"/>
  <c r="P651" i="16"/>
  <c r="Q760" i="16"/>
  <c r="R760" i="16" s="1"/>
  <c r="N760" i="16" s="1"/>
  <c r="P760" i="16"/>
  <c r="Q864" i="16"/>
  <c r="R864" i="16" s="1"/>
  <c r="N864" i="16" s="1"/>
  <c r="P864" i="16"/>
  <c r="Q547" i="16"/>
  <c r="R547" i="16" s="1"/>
  <c r="N547" i="16" s="1"/>
  <c r="P547" i="16"/>
  <c r="P304" i="16"/>
  <c r="Q304" i="16"/>
  <c r="R304" i="16" s="1"/>
  <c r="N304" i="16" s="1"/>
  <c r="Q636" i="16"/>
  <c r="R636" i="16" s="1"/>
  <c r="N636" i="16" s="1"/>
  <c r="P636" i="16"/>
  <c r="P823" i="16"/>
  <c r="Q823" i="16"/>
  <c r="R823" i="16" s="1"/>
  <c r="N823" i="16" s="1"/>
  <c r="P926" i="16"/>
  <c r="Q926" i="16"/>
  <c r="R926" i="16" s="1"/>
  <c r="N926" i="16" s="1"/>
  <c r="Q1405" i="16"/>
  <c r="R1405" i="16" s="1"/>
  <c r="N1405" i="16" s="1"/>
  <c r="P1405" i="16"/>
  <c r="Q593" i="16"/>
  <c r="R593" i="16" s="1"/>
  <c r="N593" i="16" s="1"/>
  <c r="P593" i="16"/>
  <c r="Q277" i="16"/>
  <c r="R277" i="16" s="1"/>
  <c r="N277" i="16" s="1"/>
  <c r="P277" i="16"/>
  <c r="P765" i="16"/>
  <c r="Q765" i="16"/>
  <c r="R765" i="16" s="1"/>
  <c r="N765" i="16" s="1"/>
  <c r="Q890" i="16"/>
  <c r="R890" i="16" s="1"/>
  <c r="N890" i="16" s="1"/>
  <c r="P890" i="16"/>
  <c r="P157" i="16"/>
  <c r="Q157" i="16"/>
  <c r="R157" i="16" s="1"/>
  <c r="N157" i="16" s="1"/>
  <c r="P866" i="16"/>
  <c r="Q866" i="16"/>
  <c r="R866" i="16" s="1"/>
  <c r="N866" i="16" s="1"/>
  <c r="P627" i="16"/>
  <c r="Q627" i="16"/>
  <c r="R627" i="16" s="1"/>
  <c r="N627" i="16" s="1"/>
  <c r="P330" i="16"/>
  <c r="Q330" i="16"/>
  <c r="R330" i="16" s="1"/>
  <c r="N330" i="16" s="1"/>
  <c r="Q668" i="16"/>
  <c r="R668" i="16" s="1"/>
  <c r="N668" i="16" s="1"/>
  <c r="P668" i="16"/>
  <c r="P358" i="16"/>
  <c r="Q358" i="16"/>
  <c r="R358" i="16" s="1"/>
  <c r="N358" i="16" s="1"/>
  <c r="Q1153" i="16"/>
  <c r="R1153" i="16" s="1"/>
  <c r="N1153" i="16" s="1"/>
  <c r="P1153" i="16"/>
  <c r="Q2917" i="16"/>
  <c r="R2917" i="16" s="1"/>
  <c r="N2917" i="16" s="1"/>
  <c r="P2917" i="16"/>
  <c r="P1203" i="16"/>
  <c r="Q1203" i="16"/>
  <c r="R1203" i="16" s="1"/>
  <c r="N1203" i="16" s="1"/>
  <c r="P745" i="16"/>
  <c r="Q745" i="16"/>
  <c r="R745" i="16" s="1"/>
  <c r="N745" i="16" s="1"/>
  <c r="P447" i="16"/>
  <c r="Q447" i="16"/>
  <c r="R447" i="16" s="1"/>
  <c r="N447" i="16" s="1"/>
  <c r="Q209" i="16"/>
  <c r="R209" i="16" s="1"/>
  <c r="N209" i="16" s="1"/>
  <c r="P209" i="16"/>
  <c r="Q524" i="16"/>
  <c r="R524" i="16" s="1"/>
  <c r="N524" i="16" s="1"/>
  <c r="P524" i="16"/>
  <c r="Q237" i="16"/>
  <c r="R237" i="16" s="1"/>
  <c r="N237" i="16" s="1"/>
  <c r="P237" i="16"/>
  <c r="P958" i="16"/>
  <c r="Q958" i="16"/>
  <c r="R958" i="16" s="1"/>
  <c r="N958" i="16" s="1"/>
  <c r="Q1742" i="16"/>
  <c r="R1742" i="16" s="1"/>
  <c r="N1742" i="16" s="1"/>
  <c r="P1742" i="16"/>
  <c r="Q1538" i="16"/>
  <c r="R1538" i="16" s="1"/>
  <c r="N1538" i="16" s="1"/>
  <c r="P1538" i="16"/>
  <c r="P2801" i="16"/>
  <c r="Q2801" i="16"/>
  <c r="R2801" i="16" s="1"/>
  <c r="N2801" i="16" s="1"/>
  <c r="P600" i="16"/>
  <c r="Q600" i="16"/>
  <c r="R600" i="16" s="1"/>
  <c r="N600" i="16" s="1"/>
  <c r="Q2353" i="16"/>
  <c r="R2353" i="16" s="1"/>
  <c r="N2353" i="16" s="1"/>
  <c r="P2353" i="16"/>
  <c r="P2619" i="16"/>
  <c r="Q2619" i="16"/>
  <c r="R2619" i="16" s="1"/>
  <c r="N2619" i="16" s="1"/>
  <c r="P3390" i="16"/>
  <c r="Q3390" i="16"/>
  <c r="R3390" i="16" s="1"/>
  <c r="N3390" i="16" s="1"/>
  <c r="P614" i="16"/>
  <c r="Q614" i="16"/>
  <c r="R614" i="16" s="1"/>
  <c r="N614" i="16" s="1"/>
  <c r="Q376" i="16"/>
  <c r="R376" i="16" s="1"/>
  <c r="N376" i="16" s="1"/>
  <c r="P376" i="16"/>
  <c r="Q78" i="16"/>
  <c r="R78" i="16" s="1"/>
  <c r="N78" i="16" s="1"/>
  <c r="P78" i="16"/>
  <c r="Q416" i="16"/>
  <c r="R416" i="16" s="1"/>
  <c r="N416" i="16" s="1"/>
  <c r="P416" i="16"/>
  <c r="Q106" i="16"/>
  <c r="R106" i="16" s="1"/>
  <c r="N106" i="16" s="1"/>
  <c r="P106" i="16"/>
  <c r="Q899" i="16"/>
  <c r="R899" i="16" s="1"/>
  <c r="N899" i="16" s="1"/>
  <c r="P899" i="16"/>
  <c r="Q2665" i="16"/>
  <c r="R2665" i="16" s="1"/>
  <c r="N2665" i="16" s="1"/>
  <c r="P2665" i="16"/>
  <c r="P1744" i="16"/>
  <c r="Q1744" i="16"/>
  <c r="R1744" i="16" s="1"/>
  <c r="N1744" i="16" s="1"/>
  <c r="Q483" i="16"/>
  <c r="R483" i="16" s="1"/>
  <c r="N483" i="16" s="1"/>
  <c r="P483" i="16"/>
  <c r="Q244" i="16"/>
  <c r="R244" i="16" s="1"/>
  <c r="N244" i="16" s="1"/>
  <c r="P244" i="16"/>
  <c r="P965" i="16"/>
  <c r="Q965" i="16"/>
  <c r="R965" i="16" s="1"/>
  <c r="N965" i="16" s="1"/>
  <c r="Q272" i="16"/>
  <c r="R272" i="16" s="1"/>
  <c r="N272" i="16" s="1"/>
  <c r="P272" i="16"/>
  <c r="P994" i="16"/>
  <c r="Q994" i="16"/>
  <c r="R994" i="16" s="1"/>
  <c r="N994" i="16" s="1"/>
  <c r="P768" i="16"/>
  <c r="Q768" i="16"/>
  <c r="R768" i="16" s="1"/>
  <c r="N768" i="16" s="1"/>
  <c r="Q2532" i="16"/>
  <c r="R2532" i="16" s="1"/>
  <c r="N2532" i="16" s="1"/>
  <c r="P2532" i="16"/>
  <c r="P1107" i="16"/>
  <c r="Q1107" i="16"/>
  <c r="R1107" i="16" s="1"/>
  <c r="N1107" i="16" s="1"/>
  <c r="Q927" i="16"/>
  <c r="R927" i="16" s="1"/>
  <c r="N927" i="16" s="1"/>
  <c r="P927" i="16"/>
  <c r="Q689" i="16"/>
  <c r="R689" i="16" s="1"/>
  <c r="N689" i="16" s="1"/>
  <c r="P689" i="16"/>
  <c r="Q1003" i="16"/>
  <c r="R1003" i="16" s="1"/>
  <c r="N1003" i="16" s="1"/>
  <c r="P1003" i="16"/>
  <c r="Q717" i="16"/>
  <c r="R717" i="16" s="1"/>
  <c r="N717" i="16" s="1"/>
  <c r="P717" i="16"/>
  <c r="Q492" i="16"/>
  <c r="R492" i="16" s="1"/>
  <c r="N492" i="16" s="1"/>
  <c r="P492" i="16"/>
  <c r="Q2246" i="16"/>
  <c r="R2246" i="16" s="1"/>
  <c r="N2246" i="16" s="1"/>
  <c r="P2246" i="16"/>
  <c r="Q2307" i="16"/>
  <c r="R2307" i="16" s="1"/>
  <c r="N2307" i="16" s="1"/>
  <c r="P2307" i="16"/>
  <c r="P3829" i="16"/>
  <c r="Q3829" i="16"/>
  <c r="R3829" i="16" s="1"/>
  <c r="N3829" i="16" s="1"/>
  <c r="P701" i="16"/>
  <c r="Q701" i="16"/>
  <c r="R701" i="16" s="1"/>
  <c r="N701" i="16" s="1"/>
  <c r="P402" i="16"/>
  <c r="Q402" i="16"/>
  <c r="R402" i="16" s="1"/>
  <c r="N402" i="16" s="1"/>
  <c r="Q740" i="16"/>
  <c r="R740" i="16" s="1"/>
  <c r="N740" i="16" s="1"/>
  <c r="P740" i="16"/>
  <c r="P430" i="16"/>
  <c r="Q430" i="16"/>
  <c r="R430" i="16" s="1"/>
  <c r="N430" i="16" s="1"/>
  <c r="Q1225" i="16"/>
  <c r="R1225" i="16" s="1"/>
  <c r="N1225" i="16" s="1"/>
  <c r="P1225" i="16"/>
  <c r="P2988" i="16"/>
  <c r="Q2988" i="16"/>
  <c r="R2988" i="16" s="1"/>
  <c r="N2988" i="16" s="1"/>
  <c r="Q1636" i="16"/>
  <c r="R1636" i="16" s="1"/>
  <c r="N1636" i="16" s="1"/>
  <c r="P1636" i="16"/>
  <c r="P673" i="16"/>
  <c r="Q673" i="16"/>
  <c r="R673" i="16" s="1"/>
  <c r="N673" i="16" s="1"/>
  <c r="P375" i="16"/>
  <c r="Q375" i="16"/>
  <c r="R375" i="16" s="1"/>
  <c r="N375" i="16" s="1"/>
  <c r="Q136" i="16"/>
  <c r="R136" i="16" s="1"/>
  <c r="N136" i="16" s="1"/>
  <c r="P136" i="16"/>
  <c r="P451" i="16"/>
  <c r="Q451" i="16"/>
  <c r="R451" i="16" s="1"/>
  <c r="N451" i="16" s="1"/>
  <c r="P166" i="16"/>
  <c r="Q166" i="16"/>
  <c r="R166" i="16" s="1"/>
  <c r="N166" i="16" s="1"/>
  <c r="P886" i="16"/>
  <c r="Q886" i="16"/>
  <c r="R886" i="16" s="1"/>
  <c r="N886" i="16" s="1"/>
  <c r="Q1669" i="16"/>
  <c r="R1669" i="16" s="1"/>
  <c r="N1669" i="16" s="1"/>
  <c r="P1669" i="16"/>
  <c r="Q1441" i="16"/>
  <c r="R1441" i="16" s="1"/>
  <c r="N1441" i="16" s="1"/>
  <c r="P1441" i="16"/>
  <c r="Q2369" i="16"/>
  <c r="R2369" i="16" s="1"/>
  <c r="N2369" i="16" s="1"/>
  <c r="P2369" i="16"/>
  <c r="P98" i="16"/>
  <c r="Q98" i="16"/>
  <c r="R98" i="16" s="1"/>
  <c r="N98" i="16" s="1"/>
  <c r="P819" i="16"/>
  <c r="Q819" i="16"/>
  <c r="R819" i="16" s="1"/>
  <c r="N819" i="16" s="1"/>
  <c r="Q580" i="16"/>
  <c r="R580" i="16" s="1"/>
  <c r="N580" i="16" s="1"/>
  <c r="P580" i="16"/>
  <c r="Q895" i="16"/>
  <c r="R895" i="16" s="1"/>
  <c r="N895" i="16" s="1"/>
  <c r="P895" i="16"/>
  <c r="P610" i="16"/>
  <c r="Q610" i="16"/>
  <c r="R610" i="16" s="1"/>
  <c r="N610" i="16" s="1"/>
  <c r="Q384" i="16"/>
  <c r="R384" i="16" s="1"/>
  <c r="N384" i="16" s="1"/>
  <c r="P384" i="16"/>
  <c r="Q2137" i="16"/>
  <c r="R2137" i="16" s="1"/>
  <c r="N2137" i="16" s="1"/>
  <c r="P2137" i="16"/>
  <c r="Q2066" i="16"/>
  <c r="R2066" i="16" s="1"/>
  <c r="N2066" i="16" s="1"/>
  <c r="P2066" i="16"/>
  <c r="P2900" i="16"/>
  <c r="Q2900" i="16"/>
  <c r="R2900" i="16" s="1"/>
  <c r="N2900" i="16" s="1"/>
  <c r="Q1466" i="16"/>
  <c r="R1466" i="16" s="1"/>
  <c r="N1466" i="16" s="1"/>
  <c r="P1466" i="16"/>
  <c r="P2513" i="16"/>
  <c r="Q2513" i="16"/>
  <c r="R2513" i="16" s="1"/>
  <c r="N2513" i="16" s="1"/>
  <c r="P122" i="16"/>
  <c r="Q122" i="16"/>
  <c r="R122" i="16" s="1"/>
  <c r="N122" i="16" s="1"/>
  <c r="Q843" i="16"/>
  <c r="R843" i="16" s="1"/>
  <c r="N843" i="16" s="1"/>
  <c r="P843" i="16"/>
  <c r="P605" i="16"/>
  <c r="Q605" i="16"/>
  <c r="R605" i="16" s="1"/>
  <c r="N605" i="16" s="1"/>
  <c r="Q919" i="16"/>
  <c r="R919" i="16" s="1"/>
  <c r="N919" i="16" s="1"/>
  <c r="P919" i="16"/>
  <c r="Q633" i="16"/>
  <c r="R633" i="16" s="1"/>
  <c r="N633" i="16" s="1"/>
  <c r="P633" i="16"/>
  <c r="P408" i="16"/>
  <c r="Q408" i="16"/>
  <c r="R408" i="16" s="1"/>
  <c r="N408" i="16" s="1"/>
  <c r="Q2160" i="16"/>
  <c r="R2160" i="16" s="1"/>
  <c r="N2160" i="16" s="1"/>
  <c r="P2160" i="16"/>
  <c r="Q2125" i="16"/>
  <c r="R2125" i="16" s="1"/>
  <c r="N2125" i="16" s="1"/>
  <c r="P2125" i="16"/>
  <c r="P2061" i="16"/>
  <c r="Q2061" i="16"/>
  <c r="R2061" i="16" s="1"/>
  <c r="N2061" i="16" s="1"/>
  <c r="Q213" i="16"/>
  <c r="R213" i="16" s="1"/>
  <c r="N213" i="16" s="1"/>
  <c r="P213" i="16"/>
  <c r="Q934" i="16"/>
  <c r="R934" i="16" s="1"/>
  <c r="N934" i="16" s="1"/>
  <c r="P934" i="16"/>
  <c r="Q1717" i="16"/>
  <c r="R1717" i="16" s="1"/>
  <c r="N1717" i="16" s="1"/>
  <c r="P1717" i="16"/>
  <c r="Q1503" i="16"/>
  <c r="R1503" i="16" s="1"/>
  <c r="N1503" i="16" s="1"/>
  <c r="P1503" i="16"/>
  <c r="P2657" i="16"/>
  <c r="Q2657" i="16"/>
  <c r="R2657" i="16" s="1"/>
  <c r="N2657" i="16" s="1"/>
  <c r="P2354" i="16"/>
  <c r="Q2354" i="16"/>
  <c r="R2354" i="16" s="1"/>
  <c r="N2354" i="16" s="1"/>
  <c r="P2019" i="16"/>
  <c r="Q2019" i="16"/>
  <c r="R2019" i="16" s="1"/>
  <c r="N2019" i="16" s="1"/>
  <c r="Q1757" i="16"/>
  <c r="R1757" i="16" s="1"/>
  <c r="N1757" i="16" s="1"/>
  <c r="P1757" i="16"/>
  <c r="Q1493" i="16"/>
  <c r="R1493" i="16" s="1"/>
  <c r="N1493" i="16" s="1"/>
  <c r="P1493" i="16"/>
  <c r="P571" i="16"/>
  <c r="Q571" i="16"/>
  <c r="R571" i="16" s="1"/>
  <c r="N571" i="16" s="1"/>
  <c r="P2358" i="16"/>
  <c r="Q2358" i="16"/>
  <c r="R2358" i="16" s="1"/>
  <c r="N2358" i="16" s="1"/>
  <c r="P1642" i="16"/>
  <c r="Q1642" i="16"/>
  <c r="R1642" i="16" s="1"/>
  <c r="N1642" i="16" s="1"/>
  <c r="P1243" i="16"/>
  <c r="Q1243" i="16"/>
  <c r="R1243" i="16" s="1"/>
  <c r="N1243" i="16" s="1"/>
  <c r="Q1484" i="16"/>
  <c r="R1484" i="16" s="1"/>
  <c r="N1484" i="16" s="1"/>
  <c r="P1484" i="16"/>
  <c r="P3724" i="16"/>
  <c r="Q3724" i="16"/>
  <c r="R3724" i="16" s="1"/>
  <c r="N3724" i="16" s="1"/>
  <c r="Q2090" i="16"/>
  <c r="R2090" i="16" s="1"/>
  <c r="N2090" i="16" s="1"/>
  <c r="P2090" i="16"/>
  <c r="Q1767" i="16"/>
  <c r="R1767" i="16" s="1"/>
  <c r="N1767" i="16" s="1"/>
  <c r="P1767" i="16"/>
  <c r="Q1504" i="16"/>
  <c r="R1504" i="16" s="1"/>
  <c r="N1504" i="16" s="1"/>
  <c r="P1504" i="16"/>
  <c r="Q1241" i="16"/>
  <c r="R1241" i="16" s="1"/>
  <c r="N1241" i="16" s="1"/>
  <c r="P1241" i="16"/>
  <c r="P2968" i="16"/>
  <c r="Q2968" i="16"/>
  <c r="R2968" i="16" s="1"/>
  <c r="N2968" i="16" s="1"/>
  <c r="Q2072" i="16"/>
  <c r="R2072" i="16" s="1"/>
  <c r="N2072" i="16" s="1"/>
  <c r="P2072" i="16"/>
  <c r="Q2144" i="16"/>
  <c r="R2144" i="16" s="1"/>
  <c r="N2144" i="16" s="1"/>
  <c r="P2144" i="16"/>
  <c r="Q3475" i="16"/>
  <c r="R3475" i="16" s="1"/>
  <c r="N3475" i="16" s="1"/>
  <c r="P3475" i="16"/>
  <c r="Q1059" i="16"/>
  <c r="R1059" i="16" s="1"/>
  <c r="N1059" i="16" s="1"/>
  <c r="P1059" i="16"/>
  <c r="Q2787" i="16"/>
  <c r="R2787" i="16" s="1"/>
  <c r="N2787" i="16" s="1"/>
  <c r="P2787" i="16"/>
  <c r="Q2536" i="16"/>
  <c r="R2536" i="16" s="1"/>
  <c r="N2536" i="16" s="1"/>
  <c r="P2536" i="16"/>
  <c r="P2260" i="16"/>
  <c r="Q2260" i="16"/>
  <c r="R2260" i="16" s="1"/>
  <c r="N2260" i="16" s="1"/>
  <c r="Q1267" i="16"/>
  <c r="R1267" i="16" s="1"/>
  <c r="N1267" i="16" s="1"/>
  <c r="P1267" i="16"/>
  <c r="Q1544" i="16"/>
  <c r="R1544" i="16" s="1"/>
  <c r="N1544" i="16" s="1"/>
  <c r="P1544" i="16"/>
  <c r="P2359" i="16"/>
  <c r="Q2359" i="16"/>
  <c r="R2359" i="16" s="1"/>
  <c r="N2359" i="16" s="1"/>
  <c r="Q2414" i="16"/>
  <c r="R2414" i="16" s="1"/>
  <c r="N2414" i="16" s="1"/>
  <c r="P2414" i="16"/>
  <c r="Q2080" i="16"/>
  <c r="R2080" i="16" s="1"/>
  <c r="N2080" i="16" s="1"/>
  <c r="P2080" i="16"/>
  <c r="P1816" i="16"/>
  <c r="Q1816" i="16"/>
  <c r="R1816" i="16" s="1"/>
  <c r="N1816" i="16" s="1"/>
  <c r="Q1553" i="16"/>
  <c r="R1553" i="16" s="1"/>
  <c r="N1553" i="16" s="1"/>
  <c r="P1553" i="16"/>
  <c r="P630" i="16"/>
  <c r="Q630" i="16"/>
  <c r="R630" i="16" s="1"/>
  <c r="N630" i="16" s="1"/>
  <c r="P2431" i="16"/>
  <c r="Q2431" i="16"/>
  <c r="R2431" i="16" s="1"/>
  <c r="N2431" i="16" s="1"/>
  <c r="P1966" i="16"/>
  <c r="Q1966" i="16"/>
  <c r="R1966" i="16" s="1"/>
  <c r="N1966" i="16" s="1"/>
  <c r="P2282" i="16"/>
  <c r="Q2282" i="16"/>
  <c r="R2282" i="16" s="1"/>
  <c r="N2282" i="16" s="1"/>
  <c r="Q1948" i="16"/>
  <c r="R1948" i="16" s="1"/>
  <c r="N1948" i="16" s="1"/>
  <c r="P1948" i="16"/>
  <c r="P1684" i="16"/>
  <c r="Q1684" i="16"/>
  <c r="R1684" i="16" s="1"/>
  <c r="N1684" i="16" s="1"/>
  <c r="P1422" i="16"/>
  <c r="Q1422" i="16"/>
  <c r="R1422" i="16" s="1"/>
  <c r="N1422" i="16" s="1"/>
  <c r="P499" i="16"/>
  <c r="Q499" i="16"/>
  <c r="R499" i="16" s="1"/>
  <c r="N499" i="16" s="1"/>
  <c r="Q2275" i="16"/>
  <c r="R2275" i="16" s="1"/>
  <c r="N2275" i="16" s="1"/>
  <c r="P2275" i="16"/>
  <c r="Q1210" i="16"/>
  <c r="R1210" i="16" s="1"/>
  <c r="N1210" i="16" s="1"/>
  <c r="P1210" i="16"/>
  <c r="Q3273" i="16"/>
  <c r="R3273" i="16" s="1"/>
  <c r="N3273" i="16" s="1"/>
  <c r="P3273" i="16"/>
  <c r="Q1815" i="16"/>
  <c r="R1815" i="16" s="1"/>
  <c r="N1815" i="16" s="1"/>
  <c r="P1815" i="16"/>
  <c r="Q1551" i="16"/>
  <c r="R1551" i="16" s="1"/>
  <c r="N1551" i="16" s="1"/>
  <c r="P1551" i="16"/>
  <c r="Q1288" i="16"/>
  <c r="R1288" i="16" s="1"/>
  <c r="N1288" i="16" s="1"/>
  <c r="P1288" i="16"/>
  <c r="Q3017" i="16"/>
  <c r="R3017" i="16" s="1"/>
  <c r="N3017" i="16" s="1"/>
  <c r="P3017" i="16"/>
  <c r="Q2120" i="16"/>
  <c r="R2120" i="16" s="1"/>
  <c r="N2120" i="16" s="1"/>
  <c r="P2120" i="16"/>
  <c r="P2433" i="16"/>
  <c r="Q2433" i="16"/>
  <c r="R2433" i="16" s="1"/>
  <c r="N2433" i="16" s="1"/>
  <c r="Q3763" i="16"/>
  <c r="R3763" i="16" s="1"/>
  <c r="N3763" i="16" s="1"/>
  <c r="P3763" i="16"/>
  <c r="Q2980" i="16"/>
  <c r="R2980" i="16" s="1"/>
  <c r="N2980" i="16" s="1"/>
  <c r="P2980" i="16"/>
  <c r="P2728" i="16"/>
  <c r="Q2728" i="16"/>
  <c r="R2728" i="16" s="1"/>
  <c r="N2728" i="16" s="1"/>
  <c r="P2453" i="16"/>
  <c r="Q2453" i="16"/>
  <c r="R2453" i="16" s="1"/>
  <c r="N2453" i="16" s="1"/>
  <c r="Q1494" i="16"/>
  <c r="R1494" i="16" s="1"/>
  <c r="N1494" i="16" s="1"/>
  <c r="P1494" i="16"/>
  <c r="P2095" i="16"/>
  <c r="Q2095" i="16"/>
  <c r="R2095" i="16" s="1"/>
  <c r="N2095" i="16" s="1"/>
  <c r="Q3195" i="16"/>
  <c r="R3195" i="16" s="1"/>
  <c r="N3195" i="16" s="1"/>
  <c r="P3195" i="16"/>
  <c r="Q1119" i="16"/>
  <c r="R1119" i="16" s="1"/>
  <c r="N1119" i="16" s="1"/>
  <c r="P1119" i="16"/>
  <c r="P2847" i="16"/>
  <c r="Q2847" i="16"/>
  <c r="R2847" i="16" s="1"/>
  <c r="N2847" i="16" s="1"/>
  <c r="P2597" i="16"/>
  <c r="Q2597" i="16"/>
  <c r="R2597" i="16" s="1"/>
  <c r="N2597" i="16" s="1"/>
  <c r="Q2321" i="16"/>
  <c r="R2321" i="16" s="1"/>
  <c r="N2321" i="16" s="1"/>
  <c r="P2321" i="16"/>
  <c r="Q1339" i="16"/>
  <c r="R1339" i="16" s="1"/>
  <c r="N1339" i="16" s="1"/>
  <c r="P1339" i="16"/>
  <c r="P1688" i="16"/>
  <c r="Q1688" i="16"/>
  <c r="R1688" i="16" s="1"/>
  <c r="N1688" i="16" s="1"/>
  <c r="Q3398" i="16"/>
  <c r="R3398" i="16" s="1"/>
  <c r="N3398" i="16" s="1"/>
  <c r="P3398" i="16"/>
  <c r="Q1707" i="16"/>
  <c r="R1707" i="16" s="1"/>
  <c r="N1707" i="16" s="1"/>
  <c r="P1707" i="16"/>
  <c r="Q1445" i="16"/>
  <c r="R1445" i="16" s="1"/>
  <c r="N1445" i="16" s="1"/>
  <c r="P1445" i="16"/>
  <c r="Q1182" i="16"/>
  <c r="R1182" i="16" s="1"/>
  <c r="N1182" i="16" s="1"/>
  <c r="P1182" i="16"/>
  <c r="P2910" i="16"/>
  <c r="Q2910" i="16"/>
  <c r="R2910" i="16" s="1"/>
  <c r="N2910" i="16" s="1"/>
  <c r="Q1998" i="16"/>
  <c r="R1998" i="16" s="1"/>
  <c r="N1998" i="16" s="1"/>
  <c r="P1998" i="16"/>
  <c r="Q1916" i="16"/>
  <c r="R1916" i="16" s="1"/>
  <c r="N1916" i="16" s="1"/>
  <c r="P1916" i="16"/>
  <c r="P3163" i="16"/>
  <c r="Q3163" i="16"/>
  <c r="R3163" i="16" s="1"/>
  <c r="N3163" i="16" s="1"/>
  <c r="Q1431" i="16"/>
  <c r="R1431" i="16" s="1"/>
  <c r="N1431" i="16" s="1"/>
  <c r="P1431" i="16"/>
  <c r="Q1168" i="16"/>
  <c r="R1168" i="16" s="1"/>
  <c r="N1168" i="16" s="1"/>
  <c r="P1168" i="16"/>
  <c r="P2908" i="16"/>
  <c r="Q2908" i="16"/>
  <c r="R2908" i="16" s="1"/>
  <c r="N2908" i="16" s="1"/>
  <c r="Q2634" i="16"/>
  <c r="R2634" i="16" s="1"/>
  <c r="N2634" i="16" s="1"/>
  <c r="P2634" i="16"/>
  <c r="Q1699" i="16"/>
  <c r="R1699" i="16" s="1"/>
  <c r="N1699" i="16" s="1"/>
  <c r="P1699" i="16"/>
  <c r="P2816" i="16"/>
  <c r="Q2816" i="16"/>
  <c r="R2816" i="16" s="1"/>
  <c r="N2816" i="16" s="1"/>
  <c r="Q3220" i="16"/>
  <c r="R3220" i="16" s="1"/>
  <c r="N3220" i="16" s="1"/>
  <c r="P3220" i="16"/>
  <c r="P1748" i="16"/>
  <c r="Q1748" i="16"/>
  <c r="R1748" i="16" s="1"/>
  <c r="N1748" i="16" s="1"/>
  <c r="Q1449" i="16"/>
  <c r="R1449" i="16" s="1"/>
  <c r="N1449" i="16" s="1"/>
  <c r="P1449" i="16"/>
  <c r="Q1185" i="16"/>
  <c r="R1185" i="16" s="1"/>
  <c r="N1185" i="16" s="1"/>
  <c r="P1185" i="16"/>
  <c r="P2924" i="16"/>
  <c r="Q2924" i="16"/>
  <c r="R2924" i="16" s="1"/>
  <c r="N2924" i="16" s="1"/>
  <c r="Q2590" i="16"/>
  <c r="R2590" i="16" s="1"/>
  <c r="N2590" i="16" s="1"/>
  <c r="P2590" i="16"/>
  <c r="Q2149" i="16"/>
  <c r="R2149" i="16" s="1"/>
  <c r="N2149" i="16" s="1"/>
  <c r="P2149" i="16"/>
  <c r="Q3448" i="16"/>
  <c r="R3448" i="16" s="1"/>
  <c r="N3448" i="16" s="1"/>
  <c r="P3448" i="16"/>
  <c r="P3555" i="16"/>
  <c r="Q3555" i="16"/>
  <c r="R3555" i="16" s="1"/>
  <c r="N3555" i="16" s="1"/>
  <c r="P1794" i="16"/>
  <c r="Q1794" i="16"/>
  <c r="R1794" i="16" s="1"/>
  <c r="N1794" i="16" s="1"/>
  <c r="P3261" i="16"/>
  <c r="Q3261" i="16"/>
  <c r="R3261" i="16" s="1"/>
  <c r="N3261" i="16" s="1"/>
  <c r="Q3046" i="16"/>
  <c r="R3046" i="16" s="1"/>
  <c r="N3046" i="16" s="1"/>
  <c r="P3046" i="16"/>
  <c r="Q995" i="16"/>
  <c r="R995" i="16" s="1"/>
  <c r="N995" i="16" s="1"/>
  <c r="P995" i="16"/>
  <c r="Q3742" i="16"/>
  <c r="R3742" i="16" s="1"/>
  <c r="N3742" i="16" s="1"/>
  <c r="P3742" i="16"/>
  <c r="P3335" i="16"/>
  <c r="Q3335" i="16"/>
  <c r="R3335" i="16" s="1"/>
  <c r="N3335" i="16" s="1"/>
  <c r="Q2937" i="16"/>
  <c r="R2937" i="16" s="1"/>
  <c r="N2937" i="16" s="1"/>
  <c r="P2937" i="16"/>
  <c r="Q2602" i="16"/>
  <c r="R2602" i="16" s="1"/>
  <c r="N2602" i="16" s="1"/>
  <c r="P2602" i="16"/>
  <c r="Q2161" i="16"/>
  <c r="R2161" i="16" s="1"/>
  <c r="N2161" i="16" s="1"/>
  <c r="P2161" i="16"/>
  <c r="Q3484" i="16"/>
  <c r="R3484" i="16" s="1"/>
  <c r="N3484" i="16" s="1"/>
  <c r="P3484" i="16"/>
  <c r="P3567" i="16"/>
  <c r="Q3567" i="16"/>
  <c r="R3567" i="16" s="1"/>
  <c r="N3567" i="16" s="1"/>
  <c r="Q1806" i="16"/>
  <c r="R1806" i="16" s="1"/>
  <c r="N1806" i="16" s="1"/>
  <c r="P1806" i="16"/>
  <c r="P3272" i="16"/>
  <c r="Q3272" i="16"/>
  <c r="R3272" i="16" s="1"/>
  <c r="N3272" i="16" s="1"/>
  <c r="P3058" i="16"/>
  <c r="Q3058" i="16"/>
  <c r="R3058" i="16" s="1"/>
  <c r="N3058" i="16" s="1"/>
  <c r="P1008" i="16"/>
  <c r="Q1008" i="16"/>
  <c r="R1008" i="16" s="1"/>
  <c r="N1008" i="16" s="1"/>
  <c r="Q2418" i="16"/>
  <c r="R2418" i="16" s="1"/>
  <c r="N2418" i="16" s="1"/>
  <c r="P2418" i="16"/>
  <c r="Q3395" i="16"/>
  <c r="R3395" i="16" s="1"/>
  <c r="N3395" i="16" s="1"/>
  <c r="P3395" i="16"/>
  <c r="Q2768" i="16"/>
  <c r="R2768" i="16" s="1"/>
  <c r="N2768" i="16" s="1"/>
  <c r="P2768" i="16"/>
  <c r="P2517" i="16"/>
  <c r="Q2517" i="16"/>
  <c r="R2517" i="16" s="1"/>
  <c r="N2517" i="16" s="1"/>
  <c r="P2181" i="16"/>
  <c r="Q2181" i="16"/>
  <c r="R2181" i="16" s="1"/>
  <c r="N2181" i="16" s="1"/>
  <c r="P1740" i="16"/>
  <c r="Q1740" i="16"/>
  <c r="R1740" i="16" s="1"/>
  <c r="N1740" i="16" s="1"/>
  <c r="P3468" i="16"/>
  <c r="Q3468" i="16"/>
  <c r="R3468" i="16" s="1"/>
  <c r="N3468" i="16" s="1"/>
  <c r="P3147" i="16"/>
  <c r="Q3147" i="16"/>
  <c r="R3147" i="16" s="1"/>
  <c r="N3147" i="16" s="1"/>
  <c r="Q3569" i="16"/>
  <c r="R3569" i="16" s="1"/>
  <c r="N3569" i="16" s="1"/>
  <c r="P3569" i="16"/>
  <c r="P3835" i="16"/>
  <c r="Q3835" i="16"/>
  <c r="R3835" i="16" s="1"/>
  <c r="N3835" i="16" s="1"/>
  <c r="Q3632" i="16"/>
  <c r="R3632" i="16" s="1"/>
  <c r="N3632" i="16" s="1"/>
  <c r="P3632" i="16"/>
  <c r="P574" i="16"/>
  <c r="Q574" i="16"/>
  <c r="R574" i="16" s="1"/>
  <c r="N574" i="16" s="1"/>
  <c r="P3246" i="16"/>
  <c r="Q3246" i="16"/>
  <c r="R3246" i="16" s="1"/>
  <c r="N3246" i="16" s="1"/>
  <c r="Q2771" i="16"/>
  <c r="R2771" i="16" s="1"/>
  <c r="N2771" i="16" s="1"/>
  <c r="P2771" i="16"/>
  <c r="Q2203" i="16"/>
  <c r="R2203" i="16" s="1"/>
  <c r="N2203" i="16" s="1"/>
  <c r="P2203" i="16"/>
  <c r="Q1941" i="16"/>
  <c r="R1941" i="16" s="1"/>
  <c r="N1941" i="16" s="1"/>
  <c r="P1941" i="16"/>
  <c r="Q1606" i="16"/>
  <c r="R1606" i="16" s="1"/>
  <c r="N1606" i="16" s="1"/>
  <c r="P1606" i="16"/>
  <c r="Q1176" i="16"/>
  <c r="R1176" i="16" s="1"/>
  <c r="N1176" i="16" s="1"/>
  <c r="P1176" i="16"/>
  <c r="P2916" i="16"/>
  <c r="Q2916" i="16"/>
  <c r="R2916" i="16" s="1"/>
  <c r="N2916" i="16" s="1"/>
  <c r="P3625" i="16"/>
  <c r="Q3625" i="16"/>
  <c r="R3625" i="16" s="1"/>
  <c r="N3625" i="16" s="1"/>
  <c r="P3303" i="16"/>
  <c r="Q3303" i="16"/>
  <c r="R3303" i="16" s="1"/>
  <c r="N3303" i="16" s="1"/>
  <c r="Q3271" i="16"/>
  <c r="R3271" i="16" s="1"/>
  <c r="N3271" i="16" s="1"/>
  <c r="P3271" i="16"/>
  <c r="P1967" i="16"/>
  <c r="Q1967" i="16"/>
  <c r="R1967" i="16" s="1"/>
  <c r="N1967" i="16" s="1"/>
  <c r="Q3803" i="16"/>
  <c r="R3803" i="16" s="1"/>
  <c r="N3803" i="16" s="1"/>
  <c r="P3803" i="16"/>
  <c r="P3552" i="16"/>
  <c r="Q3552" i="16"/>
  <c r="R3552" i="16" s="1"/>
  <c r="N3552" i="16" s="1"/>
  <c r="Q3198" i="16"/>
  <c r="R3198" i="16" s="1"/>
  <c r="N3198" i="16" s="1"/>
  <c r="P3198" i="16"/>
  <c r="P2779" i="16"/>
  <c r="Q2779" i="16"/>
  <c r="R2779" i="16" s="1"/>
  <c r="N2779" i="16" s="1"/>
  <c r="Q2504" i="16"/>
  <c r="R2504" i="16" s="1"/>
  <c r="N2504" i="16" s="1"/>
  <c r="P2504" i="16"/>
  <c r="P2241" i="16"/>
  <c r="Q2241" i="16"/>
  <c r="R2241" i="16" s="1"/>
  <c r="N2241" i="16" s="1"/>
  <c r="Q1918" i="16"/>
  <c r="R1918" i="16" s="1"/>
  <c r="N1918" i="16" s="1"/>
  <c r="P1918" i="16"/>
  <c r="Q1477" i="16"/>
  <c r="R1477" i="16" s="1"/>
  <c r="N1477" i="16" s="1"/>
  <c r="P1477" i="16"/>
  <c r="P3205" i="16"/>
  <c r="Q3205" i="16"/>
  <c r="R3205" i="16" s="1"/>
  <c r="N3205" i="16" s="1"/>
  <c r="Q3689" i="16"/>
  <c r="R3689" i="16" s="1"/>
  <c r="N3689" i="16" s="1"/>
  <c r="P3689" i="16"/>
  <c r="Q3305" i="16"/>
  <c r="R3305" i="16" s="1"/>
  <c r="N3305" i="16" s="1"/>
  <c r="P3305" i="16"/>
  <c r="Q3570" i="16"/>
  <c r="R3570" i="16" s="1"/>
  <c r="N3570" i="16" s="1"/>
  <c r="P3570" i="16"/>
  <c r="P3369" i="16"/>
  <c r="Q3369" i="16"/>
  <c r="R3369" i="16" s="1"/>
  <c r="N3369" i="16" s="1"/>
  <c r="Q312" i="16"/>
  <c r="R312" i="16" s="1"/>
  <c r="N312" i="16" s="1"/>
  <c r="P312" i="16"/>
  <c r="P3352" i="16"/>
  <c r="Q3352" i="16"/>
  <c r="R3352" i="16" s="1"/>
  <c r="N3352" i="16" s="1"/>
  <c r="P2843" i="16"/>
  <c r="Q2843" i="16"/>
  <c r="R2843" i="16" s="1"/>
  <c r="N2843" i="16" s="1"/>
  <c r="Q2240" i="16"/>
  <c r="R2240" i="16" s="1"/>
  <c r="N2240" i="16" s="1"/>
  <c r="P2240" i="16"/>
  <c r="Q1940" i="16"/>
  <c r="R1940" i="16" s="1"/>
  <c r="N1940" i="16" s="1"/>
  <c r="P1940" i="16"/>
  <c r="Q1678" i="16"/>
  <c r="R1678" i="16" s="1"/>
  <c r="N1678" i="16" s="1"/>
  <c r="P1678" i="16"/>
  <c r="P1341" i="16"/>
  <c r="Q1341" i="16"/>
  <c r="R1341" i="16" s="1"/>
  <c r="N1341" i="16" s="1"/>
  <c r="Q95" i="16"/>
  <c r="R95" i="16" s="1"/>
  <c r="N95" i="16" s="1"/>
  <c r="P95" i="16"/>
  <c r="P2651" i="16"/>
  <c r="Q2651" i="16"/>
  <c r="R2651" i="16" s="1"/>
  <c r="N2651" i="16" s="1"/>
  <c r="Q3362" i="16"/>
  <c r="R3362" i="16" s="1"/>
  <c r="N3362" i="16" s="1"/>
  <c r="P3362" i="16"/>
  <c r="P2225" i="16"/>
  <c r="Q2225" i="16"/>
  <c r="R2225" i="16" s="1"/>
  <c r="N2225" i="16" s="1"/>
  <c r="Q1565" i="16"/>
  <c r="R1565" i="16" s="1"/>
  <c r="N1565" i="16" s="1"/>
  <c r="P1565" i="16"/>
  <c r="P3765" i="16"/>
  <c r="Q3765" i="16"/>
  <c r="R3765" i="16" s="1"/>
  <c r="N3765" i="16" s="1"/>
  <c r="Q3538" i="16"/>
  <c r="R3538" i="16" s="1"/>
  <c r="N3538" i="16" s="1"/>
  <c r="P3538" i="16"/>
  <c r="Q3288" i="16"/>
  <c r="R3288" i="16" s="1"/>
  <c r="N3288" i="16" s="1"/>
  <c r="P3288" i="16"/>
  <c r="Q3270" i="16"/>
  <c r="R3270" i="16" s="1"/>
  <c r="N3270" i="16" s="1"/>
  <c r="P3270" i="16"/>
  <c r="Q2795" i="16"/>
  <c r="R2795" i="16" s="1"/>
  <c r="N2795" i="16" s="1"/>
  <c r="P2795" i="16"/>
  <c r="Q3249" i="16"/>
  <c r="R3249" i="16" s="1"/>
  <c r="N3249" i="16" s="1"/>
  <c r="P3249" i="16"/>
  <c r="P1728" i="16"/>
  <c r="Q1728" i="16"/>
  <c r="R1728" i="16" s="1"/>
  <c r="N1728" i="16" s="1"/>
  <c r="Q3732" i="16"/>
  <c r="R3732" i="16" s="1"/>
  <c r="N3732" i="16" s="1"/>
  <c r="P3732" i="16"/>
  <c r="Q2303" i="16"/>
  <c r="R2303" i="16" s="1"/>
  <c r="N2303" i="16" s="1"/>
  <c r="P2303" i="16"/>
  <c r="Q3738" i="16"/>
  <c r="R3738" i="16" s="1"/>
  <c r="N3738" i="16" s="1"/>
  <c r="P3738" i="16"/>
  <c r="P2539" i="16"/>
  <c r="Q2539" i="16"/>
  <c r="R2539" i="16" s="1"/>
  <c r="N2539" i="16" s="1"/>
  <c r="Q2278" i="16"/>
  <c r="R2278" i="16" s="1"/>
  <c r="N2278" i="16" s="1"/>
  <c r="P2278" i="16"/>
  <c r="Q1954" i="16"/>
  <c r="R1954" i="16" s="1"/>
  <c r="N1954" i="16" s="1"/>
  <c r="P1954" i="16"/>
  <c r="Q1512" i="16"/>
  <c r="R1512" i="16" s="1"/>
  <c r="N1512" i="16" s="1"/>
  <c r="P1512" i="16"/>
  <c r="Q3240" i="16"/>
  <c r="R3240" i="16" s="1"/>
  <c r="N3240" i="16" s="1"/>
  <c r="P3240" i="16"/>
  <c r="Q3832" i="16"/>
  <c r="R3832" i="16" s="1"/>
  <c r="N3832" i="16" s="1"/>
  <c r="P3832" i="16"/>
  <c r="Q3341" i="16"/>
  <c r="R3341" i="16" s="1"/>
  <c r="N3341" i="16" s="1"/>
  <c r="P3341" i="16"/>
  <c r="Q3606" i="16"/>
  <c r="R3606" i="16" s="1"/>
  <c r="N3606" i="16" s="1"/>
  <c r="P3606" i="16"/>
  <c r="P3404" i="16"/>
  <c r="Q3404" i="16"/>
  <c r="R3404" i="16" s="1"/>
  <c r="N3404" i="16" s="1"/>
  <c r="Q347" i="16"/>
  <c r="R347" i="16" s="1"/>
  <c r="N347" i="16" s="1"/>
  <c r="P347" i="16"/>
  <c r="Q3556" i="16"/>
  <c r="R3556" i="16" s="1"/>
  <c r="N3556" i="16" s="1"/>
  <c r="P3556" i="16"/>
  <c r="P3024" i="16"/>
  <c r="Q3024" i="16"/>
  <c r="R3024" i="16" s="1"/>
  <c r="N3024" i="16" s="1"/>
  <c r="Q3142" i="16"/>
  <c r="R3142" i="16" s="1"/>
  <c r="N3142" i="16" s="1"/>
  <c r="P3142" i="16"/>
  <c r="Q1139" i="16"/>
  <c r="R1139" i="16" s="1"/>
  <c r="N1139" i="16" s="1"/>
  <c r="P1139" i="16"/>
  <c r="Q2946" i="16"/>
  <c r="R2946" i="16" s="1"/>
  <c r="N2946" i="16" s="1"/>
  <c r="P2946" i="16"/>
  <c r="P2471" i="16"/>
  <c r="Q2471" i="16"/>
  <c r="R2471" i="16" s="1"/>
  <c r="N2471" i="16" s="1"/>
  <c r="Q1843" i="16"/>
  <c r="R1843" i="16" s="1"/>
  <c r="N1843" i="16" s="1"/>
  <c r="P1843" i="16"/>
  <c r="P1580" i="16"/>
  <c r="Q1580" i="16"/>
  <c r="R1580" i="16" s="1"/>
  <c r="N1580" i="16" s="1"/>
  <c r="Q1245" i="16"/>
  <c r="R1245" i="16" s="1"/>
  <c r="N1245" i="16" s="1"/>
  <c r="P1245" i="16"/>
  <c r="Q2998" i="16"/>
  <c r="R2998" i="16" s="1"/>
  <c r="N2998" i="16" s="1"/>
  <c r="P2998" i="16"/>
  <c r="Q2544" i="16"/>
  <c r="R2544" i="16" s="1"/>
  <c r="N2544" i="16" s="1"/>
  <c r="P2544" i="16"/>
  <c r="P3267" i="16"/>
  <c r="Q3267" i="16"/>
  <c r="R3267" i="16" s="1"/>
  <c r="N3267" i="16" s="1"/>
  <c r="Q3844" i="16"/>
  <c r="R3844" i="16" s="1"/>
  <c r="N3844" i="16" s="1"/>
  <c r="P3844" i="16"/>
  <c r="Q1457" i="16"/>
  <c r="R1457" i="16" s="1"/>
  <c r="N1457" i="16" s="1"/>
  <c r="P1457" i="16"/>
  <c r="Q3668" i="16"/>
  <c r="R3668" i="16" s="1"/>
  <c r="N3668" i="16" s="1"/>
  <c r="P3668" i="16"/>
  <c r="Q3442" i="16"/>
  <c r="R3442" i="16" s="1"/>
  <c r="N3442" i="16" s="1"/>
  <c r="P3442" i="16"/>
  <c r="Q3191" i="16"/>
  <c r="R3191" i="16" s="1"/>
  <c r="N3191" i="16" s="1"/>
  <c r="P3191" i="16"/>
  <c r="P2754" i="16"/>
  <c r="Q2754" i="16"/>
  <c r="R2754" i="16" s="1"/>
  <c r="N2754" i="16" s="1"/>
  <c r="Q2314" i="16"/>
  <c r="R2314" i="16" s="1"/>
  <c r="N2314" i="16" s="1"/>
  <c r="P2314" i="16"/>
  <c r="Q2000" i="16"/>
  <c r="R2000" i="16" s="1"/>
  <c r="N2000" i="16" s="1"/>
  <c r="P2000" i="16"/>
  <c r="P1738" i="16"/>
  <c r="Q1738" i="16"/>
  <c r="R1738" i="16" s="1"/>
  <c r="N1738" i="16" s="1"/>
  <c r="P1402" i="16"/>
  <c r="Q1402" i="16"/>
  <c r="R1402" i="16" s="1"/>
  <c r="N1402" i="16" s="1"/>
  <c r="Q156" i="16"/>
  <c r="R156" i="16" s="1"/>
  <c r="N156" i="16" s="1"/>
  <c r="P156" i="16"/>
  <c r="Q2712" i="16"/>
  <c r="R2712" i="16" s="1"/>
  <c r="N2712" i="16" s="1"/>
  <c r="P2712" i="16"/>
  <c r="P3422" i="16"/>
  <c r="Q3422" i="16"/>
  <c r="R3422" i="16" s="1"/>
  <c r="N3422" i="16" s="1"/>
  <c r="Q3100" i="16"/>
  <c r="R3100" i="16" s="1"/>
  <c r="N3100" i="16" s="1"/>
  <c r="P3100" i="16"/>
  <c r="Q2058" i="16"/>
  <c r="R2058" i="16" s="1"/>
  <c r="N2058" i="16" s="1"/>
  <c r="P2058" i="16"/>
  <c r="P3824" i="16"/>
  <c r="Q3824" i="16"/>
  <c r="R3824" i="16" s="1"/>
  <c r="N3824" i="16" s="1"/>
  <c r="Q3598" i="16"/>
  <c r="R3598" i="16" s="1"/>
  <c r="N3598" i="16" s="1"/>
  <c r="P3598" i="16"/>
  <c r="Q3349" i="16"/>
  <c r="R3349" i="16" s="1"/>
  <c r="N3349" i="16" s="1"/>
  <c r="P3349" i="16"/>
  <c r="P3690" i="16"/>
  <c r="Q3690" i="16"/>
  <c r="R3690" i="16" s="1"/>
  <c r="N3690" i="16" s="1"/>
  <c r="P3118" i="16"/>
  <c r="Q3118" i="16"/>
  <c r="R3118" i="16" s="1"/>
  <c r="N3118" i="16" s="1"/>
  <c r="Q2155" i="16"/>
  <c r="R2155" i="16" s="1"/>
  <c r="N2155" i="16" s="1"/>
  <c r="P2155" i="16"/>
  <c r="Q1894" i="16"/>
  <c r="R1894" i="16" s="1"/>
  <c r="N1894" i="16" s="1"/>
  <c r="P1894" i="16"/>
  <c r="P1559" i="16"/>
  <c r="Q1559" i="16"/>
  <c r="R1559" i="16" s="1"/>
  <c r="N1559" i="16" s="1"/>
  <c r="P1128" i="16"/>
  <c r="Q1128" i="16"/>
  <c r="R1128" i="16" s="1"/>
  <c r="N1128" i="16" s="1"/>
  <c r="Q2868" i="16"/>
  <c r="R2868" i="16" s="1"/>
  <c r="N2868" i="16" s="1"/>
  <c r="P2868" i="16"/>
  <c r="Q3578" i="16"/>
  <c r="R3578" i="16" s="1"/>
  <c r="N3578" i="16" s="1"/>
  <c r="P3578" i="16"/>
  <c r="Q3256" i="16"/>
  <c r="R3256" i="16" s="1"/>
  <c r="N3256" i="16" s="1"/>
  <c r="P3256" i="16"/>
  <c r="Q3223" i="16"/>
  <c r="R3223" i="16" s="1"/>
  <c r="N3223" i="16" s="1"/>
  <c r="P3223" i="16"/>
  <c r="P1739" i="16"/>
  <c r="Q1739" i="16"/>
  <c r="R1739" i="16" s="1"/>
  <c r="N1739" i="16" s="1"/>
  <c r="Q3754" i="16"/>
  <c r="R3754" i="16" s="1"/>
  <c r="N3754" i="16" s="1"/>
  <c r="P3754" i="16"/>
  <c r="Q3504" i="16"/>
  <c r="R3504" i="16" s="1"/>
  <c r="N3504" i="16" s="1"/>
  <c r="P3504" i="16"/>
  <c r="P3790" i="16"/>
  <c r="Q3790" i="16"/>
  <c r="R3790" i="16" s="1"/>
  <c r="N3790" i="16" s="1"/>
  <c r="P2610" i="16"/>
  <c r="Q2610" i="16"/>
  <c r="R2610" i="16" s="1"/>
  <c r="N2610" i="16" s="1"/>
  <c r="P326" i="16"/>
  <c r="Q326" i="16"/>
  <c r="R326" i="16" s="1"/>
  <c r="N326" i="16" s="1"/>
  <c r="Q210" i="16"/>
  <c r="R210" i="16" s="1"/>
  <c r="N210" i="16" s="1"/>
  <c r="P210" i="16"/>
  <c r="Q1527" i="16"/>
  <c r="R1527" i="16" s="1"/>
  <c r="N1527" i="16" s="1"/>
  <c r="P1527" i="16"/>
  <c r="P382" i="16"/>
  <c r="Q382" i="16"/>
  <c r="R382" i="16" s="1"/>
  <c r="N382" i="16" s="1"/>
  <c r="P682" i="16"/>
  <c r="Q682" i="16"/>
  <c r="R682" i="16" s="1"/>
  <c r="N682" i="16" s="1"/>
  <c r="Q1095" i="16"/>
  <c r="R1095" i="16" s="1"/>
  <c r="N1095" i="16" s="1"/>
  <c r="P1095" i="16"/>
  <c r="P269" i="16"/>
  <c r="Q269" i="16"/>
  <c r="R269" i="16" s="1"/>
  <c r="N269" i="16" s="1"/>
  <c r="Q1027" i="16"/>
  <c r="R1027" i="16" s="1"/>
  <c r="N1027" i="16" s="1"/>
  <c r="P1027" i="16"/>
  <c r="Q3507" i="16"/>
  <c r="R3507" i="16" s="1"/>
  <c r="N3507" i="16" s="1"/>
  <c r="P3507" i="16"/>
  <c r="P162" i="16"/>
  <c r="Q162" i="16"/>
  <c r="R162" i="16" s="1"/>
  <c r="N162" i="16" s="1"/>
  <c r="P2318" i="16"/>
  <c r="Q2318" i="16"/>
  <c r="R2318" i="16" s="1"/>
  <c r="N2318" i="16" s="1"/>
  <c r="Q1903" i="16"/>
  <c r="R1903" i="16" s="1"/>
  <c r="N1903" i="16" s="1"/>
  <c r="P1903" i="16"/>
  <c r="P2744" i="16"/>
  <c r="Q2744" i="16"/>
  <c r="R2744" i="16" s="1"/>
  <c r="N2744" i="16" s="1"/>
  <c r="P1278" i="16"/>
  <c r="Q1278" i="16"/>
  <c r="R1278" i="16" s="1"/>
  <c r="N1278" i="16" s="1"/>
  <c r="Q2261" i="16"/>
  <c r="R2261" i="16" s="1"/>
  <c r="N2261" i="16" s="1"/>
  <c r="P2261" i="16"/>
  <c r="Q1034" i="16"/>
  <c r="R1034" i="16" s="1"/>
  <c r="N1034" i="16" s="1"/>
  <c r="P1034" i="16"/>
  <c r="Q49" i="16"/>
  <c r="R49" i="16" s="1"/>
  <c r="N49" i="16" s="1"/>
  <c r="P49" i="16"/>
  <c r="P1118" i="16"/>
  <c r="Q1118" i="16"/>
  <c r="R1118" i="16" s="1"/>
  <c r="N1118" i="16" s="1"/>
  <c r="Q831" i="16"/>
  <c r="R831" i="16" s="1"/>
  <c r="N831" i="16" s="1"/>
  <c r="P831" i="16"/>
  <c r="P434" i="16"/>
  <c r="Q434" i="16"/>
  <c r="R434" i="16" s="1"/>
  <c r="N434" i="16" s="1"/>
  <c r="P720" i="16"/>
  <c r="Q720" i="16"/>
  <c r="R720" i="16" s="1"/>
  <c r="N720" i="16" s="1"/>
  <c r="P91" i="16"/>
  <c r="Q91" i="16"/>
  <c r="R91" i="16" s="1"/>
  <c r="N91" i="16" s="1"/>
  <c r="P2199" i="16"/>
  <c r="Q2199" i="16"/>
  <c r="R2199" i="16" s="1"/>
  <c r="N2199" i="16" s="1"/>
  <c r="Q181" i="16"/>
  <c r="R181" i="16" s="1"/>
  <c r="N181" i="16" s="1"/>
  <c r="P181" i="16"/>
  <c r="Q468" i="16"/>
  <c r="R468" i="16" s="1"/>
  <c r="N468" i="16" s="1"/>
  <c r="P468" i="16"/>
  <c r="P533" i="16"/>
  <c r="Q533" i="16"/>
  <c r="R533" i="16" s="1"/>
  <c r="N533" i="16" s="1"/>
  <c r="Q2005" i="16"/>
  <c r="R2005" i="16" s="1"/>
  <c r="N2005" i="16" s="1"/>
  <c r="P2005" i="16"/>
  <c r="P1005" i="16"/>
  <c r="Q1005" i="16"/>
  <c r="R1005" i="16" s="1"/>
  <c r="N1005" i="16" s="1"/>
  <c r="Q295" i="16"/>
  <c r="R295" i="16" s="1"/>
  <c r="N295" i="16" s="1"/>
  <c r="P295" i="16"/>
  <c r="P241" i="16"/>
  <c r="Q241" i="16"/>
  <c r="R241" i="16" s="1"/>
  <c r="N241" i="16" s="1"/>
  <c r="Q442" i="16"/>
  <c r="R442" i="16" s="1"/>
  <c r="N442" i="16" s="1"/>
  <c r="P442" i="16"/>
  <c r="P387" i="16"/>
  <c r="Q387" i="16"/>
  <c r="R387" i="16" s="1"/>
  <c r="N387" i="16" s="1"/>
  <c r="P898" i="16"/>
  <c r="Q898" i="16"/>
  <c r="R898" i="16" s="1"/>
  <c r="N898" i="16" s="1"/>
  <c r="Q1912" i="16"/>
  <c r="R1912" i="16" s="1"/>
  <c r="N1912" i="16" s="1"/>
  <c r="P1912" i="16"/>
  <c r="Q922" i="16"/>
  <c r="R922" i="16" s="1"/>
  <c r="N922" i="16" s="1"/>
  <c r="P922" i="16"/>
  <c r="Q490" i="16"/>
  <c r="R490" i="16" s="1"/>
  <c r="N490" i="16" s="1"/>
  <c r="P490" i="16"/>
  <c r="Q1586" i="16"/>
  <c r="R1586" i="16" s="1"/>
  <c r="N1586" i="16" s="1"/>
  <c r="P1586" i="16"/>
  <c r="Q1425" i="16"/>
  <c r="R1425" i="16" s="1"/>
  <c r="N1425" i="16" s="1"/>
  <c r="P1425" i="16"/>
  <c r="Q1335" i="16"/>
  <c r="R1335" i="16" s="1"/>
  <c r="N1335" i="16" s="1"/>
  <c r="P1335" i="16"/>
  <c r="Q2408" i="16"/>
  <c r="R2408" i="16" s="1"/>
  <c r="N2408" i="16" s="1"/>
  <c r="P2408" i="16"/>
  <c r="P918" i="16"/>
  <c r="Q918" i="16"/>
  <c r="R918" i="16" s="1"/>
  <c r="N918" i="16" s="1"/>
  <c r="Q1121" i="16"/>
  <c r="R1121" i="16" s="1"/>
  <c r="N1121" i="16" s="1"/>
  <c r="P1121" i="16"/>
  <c r="Q1252" i="16"/>
  <c r="R1252" i="16" s="1"/>
  <c r="N1252" i="16" s="1"/>
  <c r="P1252" i="16"/>
  <c r="Q1120" i="16"/>
  <c r="R1120" i="16" s="1"/>
  <c r="N1120" i="16" s="1"/>
  <c r="P1120" i="16"/>
  <c r="Q2547" i="16"/>
  <c r="R2547" i="16" s="1"/>
  <c r="N2547" i="16" s="1"/>
  <c r="P2547" i="16"/>
  <c r="Q2751" i="16"/>
  <c r="R2751" i="16" s="1"/>
  <c r="N2751" i="16" s="1"/>
  <c r="P2751" i="16"/>
  <c r="Q1275" i="16"/>
  <c r="R1275" i="16" s="1"/>
  <c r="N1275" i="16" s="1"/>
  <c r="P1275" i="16"/>
  <c r="P3340" i="16"/>
  <c r="Q3340" i="16"/>
  <c r="R3340" i="16" s="1"/>
  <c r="N3340" i="16" s="1"/>
  <c r="Q3685" i="16"/>
  <c r="R3685" i="16" s="1"/>
  <c r="N3685" i="16" s="1"/>
  <c r="P3685" i="16"/>
  <c r="Q2158" i="16"/>
  <c r="R2158" i="16" s="1"/>
  <c r="N2158" i="16" s="1"/>
  <c r="P2158" i="16"/>
  <c r="Q3610" i="16"/>
  <c r="R3610" i="16" s="1"/>
  <c r="N3610" i="16" s="1"/>
  <c r="P3610" i="16"/>
  <c r="Q1727" i="16"/>
  <c r="R1727" i="16" s="1"/>
  <c r="N1727" i="16" s="1"/>
  <c r="P1727" i="16"/>
  <c r="Q563" i="16"/>
  <c r="R563" i="16" s="1"/>
  <c r="N563" i="16" s="1"/>
  <c r="P563" i="16"/>
  <c r="Q3403" i="16"/>
  <c r="R3403" i="16" s="1"/>
  <c r="N3403" i="16" s="1"/>
  <c r="P3403" i="16"/>
  <c r="Q303" i="16"/>
  <c r="R303" i="16" s="1"/>
  <c r="N303" i="16" s="1"/>
  <c r="P303" i="16"/>
  <c r="Q105" i="16"/>
  <c r="R105" i="16" s="1"/>
  <c r="N105" i="16" s="1"/>
  <c r="P105" i="16"/>
  <c r="P814" i="16"/>
  <c r="Q814" i="16"/>
  <c r="R814" i="16" s="1"/>
  <c r="N814" i="16" s="1"/>
  <c r="Q161" i="16"/>
  <c r="R161" i="16" s="1"/>
  <c r="N161" i="16" s="1"/>
  <c r="P161" i="16"/>
  <c r="P362" i="16"/>
  <c r="Q362" i="16"/>
  <c r="R362" i="16" s="1"/>
  <c r="N362" i="16" s="1"/>
  <c r="Q969" i="16"/>
  <c r="R969" i="16" s="1"/>
  <c r="N969" i="16" s="1"/>
  <c r="P969" i="16"/>
  <c r="P222" i="16"/>
  <c r="Q222" i="16"/>
  <c r="R222" i="16" s="1"/>
  <c r="N222" i="16" s="1"/>
  <c r="P422" i="16"/>
  <c r="Q422" i="16"/>
  <c r="R422" i="16" s="1"/>
  <c r="N422" i="16" s="1"/>
  <c r="P94" i="16"/>
  <c r="Q94" i="16"/>
  <c r="R94" i="16" s="1"/>
  <c r="N94" i="16" s="1"/>
  <c r="Q329" i="16"/>
  <c r="R329" i="16" s="1"/>
  <c r="N329" i="16" s="1"/>
  <c r="P329" i="16"/>
  <c r="P134" i="16"/>
  <c r="Q134" i="16"/>
  <c r="R134" i="16" s="1"/>
  <c r="N134" i="16" s="1"/>
  <c r="Q393" i="16"/>
  <c r="R393" i="16" s="1"/>
  <c r="N393" i="16" s="1"/>
  <c r="P393" i="16"/>
  <c r="Q880" i="16"/>
  <c r="R880" i="16" s="1"/>
  <c r="N880" i="16" s="1"/>
  <c r="P880" i="16"/>
  <c r="Q925" i="16"/>
  <c r="R925" i="16" s="1"/>
  <c r="N925" i="16" s="1"/>
  <c r="P925" i="16"/>
  <c r="Q692" i="16"/>
  <c r="R692" i="16" s="1"/>
  <c r="N692" i="16" s="1"/>
  <c r="P692" i="16"/>
  <c r="P316" i="16"/>
  <c r="Q316" i="16"/>
  <c r="R316" i="16" s="1"/>
  <c r="N316" i="16" s="1"/>
  <c r="P85" i="16"/>
  <c r="Q85" i="16"/>
  <c r="R85" i="16" s="1"/>
  <c r="N85" i="16" s="1"/>
  <c r="Q149" i="16"/>
  <c r="R149" i="16" s="1"/>
  <c r="N149" i="16" s="1"/>
  <c r="P149" i="16"/>
  <c r="P638" i="16"/>
  <c r="Q638" i="16"/>
  <c r="R638" i="16" s="1"/>
  <c r="N638" i="16" s="1"/>
  <c r="P909" i="16"/>
  <c r="Q909" i="16"/>
  <c r="R909" i="16" s="1"/>
  <c r="N909" i="16" s="1"/>
  <c r="Q508" i="16"/>
  <c r="R508" i="16" s="1"/>
  <c r="N508" i="16" s="1"/>
  <c r="P508" i="16"/>
  <c r="P301" i="16"/>
  <c r="Q301" i="16"/>
  <c r="R301" i="16" s="1"/>
  <c r="N301" i="16" s="1"/>
  <c r="Q1009" i="16"/>
  <c r="R1009" i="16" s="1"/>
  <c r="N1009" i="16" s="1"/>
  <c r="P1009" i="16"/>
  <c r="P772" i="16"/>
  <c r="Q772" i="16"/>
  <c r="R772" i="16" s="1"/>
  <c r="N772" i="16" s="1"/>
  <c r="P79" i="16"/>
  <c r="Q79" i="16"/>
  <c r="R79" i="16" s="1"/>
  <c r="N79" i="16" s="1"/>
  <c r="Q812" i="16"/>
  <c r="R812" i="16" s="1"/>
  <c r="N812" i="16" s="1"/>
  <c r="P812" i="16"/>
  <c r="P502" i="16"/>
  <c r="Q502" i="16"/>
  <c r="R502" i="16" s="1"/>
  <c r="N502" i="16" s="1"/>
  <c r="Q1297" i="16"/>
  <c r="R1297" i="16" s="1"/>
  <c r="N1297" i="16" s="1"/>
  <c r="P1297" i="16"/>
  <c r="Q3061" i="16"/>
  <c r="R3061" i="16" s="1"/>
  <c r="N3061" i="16" s="1"/>
  <c r="P3061" i="16"/>
  <c r="P2069" i="16"/>
  <c r="Q2069" i="16"/>
  <c r="R2069" i="16" s="1"/>
  <c r="N2069" i="16" s="1"/>
  <c r="P889" i="16"/>
  <c r="Q889" i="16"/>
  <c r="R889" i="16" s="1"/>
  <c r="N889" i="16" s="1"/>
  <c r="Q590" i="16"/>
  <c r="R590" i="16" s="1"/>
  <c r="N590" i="16" s="1"/>
  <c r="P590" i="16"/>
  <c r="Q353" i="16"/>
  <c r="R353" i="16" s="1"/>
  <c r="N353" i="16" s="1"/>
  <c r="P353" i="16"/>
  <c r="P667" i="16"/>
  <c r="Q667" i="16"/>
  <c r="R667" i="16" s="1"/>
  <c r="N667" i="16" s="1"/>
  <c r="Q381" i="16"/>
  <c r="R381" i="16" s="1"/>
  <c r="N381" i="16" s="1"/>
  <c r="P381" i="16"/>
  <c r="Q145" i="16"/>
  <c r="R145" i="16" s="1"/>
  <c r="N145" i="16" s="1"/>
  <c r="P145" i="16"/>
  <c r="P1896" i="16"/>
  <c r="Q1896" i="16"/>
  <c r="R1896" i="16" s="1"/>
  <c r="N1896" i="16" s="1"/>
  <c r="Q1730" i="16"/>
  <c r="R1730" i="16" s="1"/>
  <c r="N1730" i="16" s="1"/>
  <c r="P1730" i="16"/>
  <c r="Q1037" i="16"/>
  <c r="R1037" i="16" s="1"/>
  <c r="N1037" i="16" s="1"/>
  <c r="P1037" i="16"/>
  <c r="Q744" i="16"/>
  <c r="R744" i="16" s="1"/>
  <c r="N744" i="16" s="1"/>
  <c r="P744" i="16"/>
  <c r="P2509" i="16"/>
  <c r="Q2509" i="16"/>
  <c r="R2509" i="16" s="1"/>
  <c r="N2509" i="16" s="1"/>
  <c r="P1023" i="16"/>
  <c r="Q1023" i="16"/>
  <c r="R1023" i="16" s="1"/>
  <c r="N1023" i="16" s="1"/>
  <c r="P54" i="16"/>
  <c r="Q54" i="16"/>
  <c r="R54" i="16" s="1"/>
  <c r="N54" i="16" s="1"/>
  <c r="Q757" i="16"/>
  <c r="R757" i="16" s="1"/>
  <c r="N757" i="16" s="1"/>
  <c r="P757" i="16"/>
  <c r="Q520" i="16"/>
  <c r="R520" i="16" s="1"/>
  <c r="N520" i="16" s="1"/>
  <c r="P520" i="16"/>
  <c r="Q221" i="16"/>
  <c r="R221" i="16" s="1"/>
  <c r="N221" i="16" s="1"/>
  <c r="P221" i="16"/>
  <c r="Q559" i="16"/>
  <c r="R559" i="16" s="1"/>
  <c r="N559" i="16" s="1"/>
  <c r="P559" i="16"/>
  <c r="P250" i="16"/>
  <c r="Q250" i="16"/>
  <c r="R250" i="16" s="1"/>
  <c r="N250" i="16" s="1"/>
  <c r="Q1045" i="16"/>
  <c r="R1045" i="16" s="1"/>
  <c r="N1045" i="16" s="1"/>
  <c r="P1045" i="16"/>
  <c r="Q2809" i="16"/>
  <c r="R2809" i="16" s="1"/>
  <c r="N2809" i="16" s="1"/>
  <c r="P2809" i="16"/>
  <c r="P2607" i="16"/>
  <c r="Q2607" i="16"/>
  <c r="R2607" i="16" s="1"/>
  <c r="N2607" i="16" s="1"/>
  <c r="P626" i="16"/>
  <c r="Q626" i="16"/>
  <c r="R626" i="16" s="1"/>
  <c r="N626" i="16" s="1"/>
  <c r="Q388" i="16"/>
  <c r="R388" i="16" s="1"/>
  <c r="N388" i="16" s="1"/>
  <c r="P388" i="16"/>
  <c r="Q90" i="16"/>
  <c r="R90" i="16" s="1"/>
  <c r="N90" i="16" s="1"/>
  <c r="P90" i="16"/>
  <c r="P428" i="16"/>
  <c r="Q428" i="16"/>
  <c r="R428" i="16" s="1"/>
  <c r="N428" i="16" s="1"/>
  <c r="Q118" i="16"/>
  <c r="R118" i="16" s="1"/>
  <c r="N118" i="16" s="1"/>
  <c r="P118" i="16"/>
  <c r="P912" i="16"/>
  <c r="Q912" i="16"/>
  <c r="R912" i="16" s="1"/>
  <c r="N912" i="16" s="1"/>
  <c r="P2677" i="16"/>
  <c r="Q2677" i="16"/>
  <c r="R2677" i="16" s="1"/>
  <c r="N2677" i="16" s="1"/>
  <c r="P1755" i="16"/>
  <c r="Q1755" i="16"/>
  <c r="R1755" i="16" s="1"/>
  <c r="N1755" i="16" s="1"/>
  <c r="Q113" i="16"/>
  <c r="R113" i="16" s="1"/>
  <c r="N113" i="16" s="1"/>
  <c r="P113" i="16"/>
  <c r="P834" i="16"/>
  <c r="Q834" i="16"/>
  <c r="R834" i="16" s="1"/>
  <c r="N834" i="16" s="1"/>
  <c r="Q139" i="16"/>
  <c r="R139" i="16" s="1"/>
  <c r="N139" i="16" s="1"/>
  <c r="P139" i="16"/>
  <c r="Q860" i="16"/>
  <c r="R860" i="16" s="1"/>
  <c r="N860" i="16" s="1"/>
  <c r="P860" i="16"/>
  <c r="P637" i="16"/>
  <c r="Q637" i="16"/>
  <c r="R637" i="16" s="1"/>
  <c r="N637" i="16" s="1"/>
  <c r="Q2389" i="16"/>
  <c r="R2389" i="16" s="1"/>
  <c r="N2389" i="16" s="1"/>
  <c r="P2389" i="16"/>
  <c r="Q2738" i="16"/>
  <c r="R2738" i="16" s="1"/>
  <c r="N2738" i="16" s="1"/>
  <c r="P2738" i="16"/>
  <c r="Q64" i="16"/>
  <c r="R64" i="16" s="1"/>
  <c r="N64" i="16" s="1"/>
  <c r="P64" i="16"/>
  <c r="P844" i="16"/>
  <c r="Q844" i="16"/>
  <c r="R844" i="16" s="1"/>
  <c r="N844" i="16" s="1"/>
  <c r="Q151" i="16"/>
  <c r="R151" i="16" s="1"/>
  <c r="N151" i="16" s="1"/>
  <c r="P151" i="16"/>
  <c r="Q884" i="16"/>
  <c r="R884" i="16" s="1"/>
  <c r="N884" i="16" s="1"/>
  <c r="P884" i="16"/>
  <c r="Q575" i="16"/>
  <c r="R575" i="16" s="1"/>
  <c r="N575" i="16" s="1"/>
  <c r="P575" i="16"/>
  <c r="Q1369" i="16"/>
  <c r="R1369" i="16" s="1"/>
  <c r="N1369" i="16" s="1"/>
  <c r="P1369" i="16"/>
  <c r="Q1117" i="16"/>
  <c r="R1117" i="16" s="1"/>
  <c r="N1117" i="16" s="1"/>
  <c r="P1117" i="16"/>
  <c r="P2512" i="16"/>
  <c r="Q2512" i="16"/>
  <c r="R2512" i="16" s="1"/>
  <c r="N2512" i="16" s="1"/>
  <c r="P817" i="16"/>
  <c r="Q817" i="16"/>
  <c r="R817" i="16" s="1"/>
  <c r="N817" i="16" s="1"/>
  <c r="P519" i="16"/>
  <c r="Q519" i="16"/>
  <c r="R519" i="16" s="1"/>
  <c r="N519" i="16" s="1"/>
  <c r="P282" i="16"/>
  <c r="Q282" i="16"/>
  <c r="R282" i="16" s="1"/>
  <c r="N282" i="16" s="1"/>
  <c r="Q596" i="16"/>
  <c r="R596" i="16" s="1"/>
  <c r="N596" i="16" s="1"/>
  <c r="P596" i="16"/>
  <c r="Q309" i="16"/>
  <c r="R309" i="16" s="1"/>
  <c r="N309" i="16" s="1"/>
  <c r="P309" i="16"/>
  <c r="P60" i="16"/>
  <c r="Q60" i="16"/>
  <c r="R60" i="16" s="1"/>
  <c r="N60" i="16" s="1"/>
  <c r="Q1813" i="16"/>
  <c r="R1813" i="16" s="1"/>
  <c r="N1813" i="16" s="1"/>
  <c r="P1813" i="16"/>
  <c r="P1610" i="16"/>
  <c r="Q1610" i="16"/>
  <c r="R1610" i="16" s="1"/>
  <c r="N1610" i="16" s="1"/>
  <c r="Q583" i="16"/>
  <c r="R583" i="16" s="1"/>
  <c r="N583" i="16" s="1"/>
  <c r="P583" i="16"/>
  <c r="Q242" i="16"/>
  <c r="R242" i="16" s="1"/>
  <c r="N242" i="16" s="1"/>
  <c r="P242" i="16"/>
  <c r="P963" i="16"/>
  <c r="Q963" i="16"/>
  <c r="R963" i="16" s="1"/>
  <c r="N963" i="16" s="1"/>
  <c r="Q725" i="16"/>
  <c r="R725" i="16" s="1"/>
  <c r="N725" i="16" s="1"/>
  <c r="P725" i="16"/>
  <c r="Q1040" i="16"/>
  <c r="R1040" i="16" s="1"/>
  <c r="N1040" i="16" s="1"/>
  <c r="P1040" i="16"/>
  <c r="Q753" i="16"/>
  <c r="R753" i="16" s="1"/>
  <c r="N753" i="16" s="1"/>
  <c r="P753" i="16"/>
  <c r="Q527" i="16"/>
  <c r="R527" i="16" s="1"/>
  <c r="N527" i="16" s="1"/>
  <c r="P527" i="16"/>
  <c r="P2281" i="16"/>
  <c r="Q2281" i="16"/>
  <c r="R2281" i="16" s="1"/>
  <c r="N2281" i="16" s="1"/>
  <c r="P2378" i="16"/>
  <c r="Q2378" i="16"/>
  <c r="R2378" i="16" s="1"/>
  <c r="N2378" i="16" s="1"/>
  <c r="Q3508" i="16"/>
  <c r="R3508" i="16" s="1"/>
  <c r="N3508" i="16" s="1"/>
  <c r="P3508" i="16"/>
  <c r="Q1645" i="16"/>
  <c r="R1645" i="16" s="1"/>
  <c r="N1645" i="16" s="1"/>
  <c r="P1645" i="16"/>
  <c r="P726" i="16"/>
  <c r="Q726" i="16"/>
  <c r="R726" i="16" s="1"/>
  <c r="N726" i="16" s="1"/>
  <c r="P266" i="16"/>
  <c r="Q266" i="16"/>
  <c r="R266" i="16" s="1"/>
  <c r="N266" i="16" s="1"/>
  <c r="P986" i="16"/>
  <c r="Q986" i="16"/>
  <c r="R986" i="16" s="1"/>
  <c r="N986" i="16" s="1"/>
  <c r="P748" i="16"/>
  <c r="Q748" i="16"/>
  <c r="R748" i="16" s="1"/>
  <c r="N748" i="16" s="1"/>
  <c r="P47" i="16"/>
  <c r="Q47" i="16"/>
  <c r="R47" i="16" s="1"/>
  <c r="N47" i="16" s="1"/>
  <c r="Q777" i="16"/>
  <c r="R777" i="16" s="1"/>
  <c r="N777" i="16" s="1"/>
  <c r="P777" i="16"/>
  <c r="P553" i="16"/>
  <c r="Q553" i="16"/>
  <c r="R553" i="16" s="1"/>
  <c r="N553" i="16" s="1"/>
  <c r="P2305" i="16"/>
  <c r="Q2305" i="16"/>
  <c r="R2305" i="16" s="1"/>
  <c r="N2305" i="16" s="1"/>
  <c r="Q2474" i="16"/>
  <c r="R2474" i="16" s="1"/>
  <c r="N2474" i="16" s="1"/>
  <c r="P2474" i="16"/>
  <c r="P3330" i="16"/>
  <c r="Q3330" i="16"/>
  <c r="R3330" i="16" s="1"/>
  <c r="N3330" i="16" s="1"/>
  <c r="Q357" i="16"/>
  <c r="R357" i="16" s="1"/>
  <c r="N357" i="16" s="1"/>
  <c r="P357" i="16"/>
  <c r="P119" i="16"/>
  <c r="Q119" i="16"/>
  <c r="R119" i="16" s="1"/>
  <c r="N119" i="16" s="1"/>
  <c r="Q1861" i="16"/>
  <c r="R1861" i="16" s="1"/>
  <c r="N1861" i="16" s="1"/>
  <c r="P1861" i="16"/>
  <c r="Q1705" i="16"/>
  <c r="R1705" i="16" s="1"/>
  <c r="N1705" i="16" s="1"/>
  <c r="P1705" i="16"/>
  <c r="Q883" i="16"/>
  <c r="R883" i="16" s="1"/>
  <c r="N883" i="16" s="1"/>
  <c r="P883" i="16"/>
  <c r="Q2498" i="16"/>
  <c r="R2498" i="16" s="1"/>
  <c r="N2498" i="16" s="1"/>
  <c r="P2498" i="16"/>
  <c r="P2163" i="16"/>
  <c r="Q2163" i="16"/>
  <c r="R2163" i="16" s="1"/>
  <c r="N2163" i="16" s="1"/>
  <c r="Q1901" i="16"/>
  <c r="R1901" i="16" s="1"/>
  <c r="N1901" i="16" s="1"/>
  <c r="P1901" i="16"/>
  <c r="Q1637" i="16"/>
  <c r="R1637" i="16" s="1"/>
  <c r="N1637" i="16" s="1"/>
  <c r="P1637" i="16"/>
  <c r="Q714" i="16"/>
  <c r="R714" i="16" s="1"/>
  <c r="N714" i="16" s="1"/>
  <c r="P714" i="16"/>
  <c r="Q2540" i="16"/>
  <c r="R2540" i="16" s="1"/>
  <c r="N2540" i="16" s="1"/>
  <c r="P2540" i="16"/>
  <c r="Q2518" i="16"/>
  <c r="R2518" i="16" s="1"/>
  <c r="N2518" i="16" s="1"/>
  <c r="P2518" i="16"/>
  <c r="Q1411" i="16"/>
  <c r="R1411" i="16" s="1"/>
  <c r="N1411" i="16" s="1"/>
  <c r="P1411" i="16"/>
  <c r="P1832" i="16"/>
  <c r="Q1832" i="16"/>
  <c r="R1832" i="16" s="1"/>
  <c r="N1832" i="16" s="1"/>
  <c r="Q3807" i="16"/>
  <c r="R3807" i="16" s="1"/>
  <c r="N3807" i="16" s="1"/>
  <c r="P3807" i="16"/>
  <c r="Q2245" i="16"/>
  <c r="R2245" i="16" s="1"/>
  <c r="N2245" i="16" s="1"/>
  <c r="P2245" i="16"/>
  <c r="Q1911" i="16"/>
  <c r="R1911" i="16" s="1"/>
  <c r="N1911" i="16" s="1"/>
  <c r="P1911" i="16"/>
  <c r="Q1649" i="16"/>
  <c r="R1649" i="16" s="1"/>
  <c r="N1649" i="16" s="1"/>
  <c r="P1649" i="16"/>
  <c r="Q1385" i="16"/>
  <c r="R1385" i="16" s="1"/>
  <c r="N1385" i="16" s="1"/>
  <c r="P1385" i="16"/>
  <c r="P462" i="16"/>
  <c r="Q462" i="16"/>
  <c r="R462" i="16" s="1"/>
  <c r="N462" i="16" s="1"/>
  <c r="P2227" i="16"/>
  <c r="Q2227" i="16"/>
  <c r="R2227" i="16" s="1"/>
  <c r="N2227" i="16" s="1"/>
  <c r="Q3021" i="16"/>
  <c r="R3021" i="16" s="1"/>
  <c r="N3021" i="16" s="1"/>
  <c r="P3021" i="16"/>
  <c r="Q3801" i="16"/>
  <c r="R3801" i="16" s="1"/>
  <c r="N3801" i="16" s="1"/>
  <c r="P3801" i="16"/>
  <c r="Q1204" i="16"/>
  <c r="R1204" i="16" s="1"/>
  <c r="N1204" i="16" s="1"/>
  <c r="P1204" i="16"/>
  <c r="Q2931" i="16"/>
  <c r="R2931" i="16" s="1"/>
  <c r="N2931" i="16" s="1"/>
  <c r="P2931" i="16"/>
  <c r="Q2680" i="16"/>
  <c r="R2680" i="16" s="1"/>
  <c r="N2680" i="16" s="1"/>
  <c r="P2680" i="16"/>
  <c r="Q2404" i="16"/>
  <c r="R2404" i="16" s="1"/>
  <c r="N2404" i="16" s="1"/>
  <c r="P2404" i="16"/>
  <c r="Q1435" i="16"/>
  <c r="R1435" i="16" s="1"/>
  <c r="N1435" i="16" s="1"/>
  <c r="P1435" i="16"/>
  <c r="Q1905" i="16"/>
  <c r="R1905" i="16" s="1"/>
  <c r="N1905" i="16" s="1"/>
  <c r="P1905" i="16"/>
  <c r="P3785" i="16"/>
  <c r="Q3785" i="16"/>
  <c r="R3785" i="16" s="1"/>
  <c r="N3785" i="16" s="1"/>
  <c r="Q2558" i="16"/>
  <c r="R2558" i="16" s="1"/>
  <c r="N2558" i="16" s="1"/>
  <c r="P2558" i="16"/>
  <c r="P2223" i="16"/>
  <c r="Q2223" i="16"/>
  <c r="R2223" i="16" s="1"/>
  <c r="N2223" i="16" s="1"/>
  <c r="P1959" i="16"/>
  <c r="Q1959" i="16"/>
  <c r="R1959" i="16" s="1"/>
  <c r="N1959" i="16" s="1"/>
  <c r="P1696" i="16"/>
  <c r="Q1696" i="16"/>
  <c r="R1696" i="16" s="1"/>
  <c r="N1696" i="16" s="1"/>
  <c r="P774" i="16"/>
  <c r="Q774" i="16"/>
  <c r="R774" i="16" s="1"/>
  <c r="N774" i="16" s="1"/>
  <c r="Q2598" i="16"/>
  <c r="R2598" i="16" s="1"/>
  <c r="N2598" i="16" s="1"/>
  <c r="P2598" i="16"/>
  <c r="Q2842" i="16"/>
  <c r="R2842" i="16" s="1"/>
  <c r="N2842" i="16" s="1"/>
  <c r="P2842" i="16"/>
  <c r="Q2426" i="16"/>
  <c r="R2426" i="16" s="1"/>
  <c r="N2426" i="16" s="1"/>
  <c r="P2426" i="16"/>
  <c r="Q2092" i="16"/>
  <c r="R2092" i="16" s="1"/>
  <c r="N2092" i="16" s="1"/>
  <c r="P2092" i="16"/>
  <c r="P1828" i="16"/>
  <c r="Q1828" i="16"/>
  <c r="R1828" i="16" s="1"/>
  <c r="N1828" i="16" s="1"/>
  <c r="P1566" i="16"/>
  <c r="Q1566" i="16"/>
  <c r="R1566" i="16" s="1"/>
  <c r="N1566" i="16" s="1"/>
  <c r="Q642" i="16"/>
  <c r="R642" i="16" s="1"/>
  <c r="N642" i="16" s="1"/>
  <c r="P642" i="16"/>
  <c r="Q2443" i="16"/>
  <c r="R2443" i="16" s="1"/>
  <c r="N2443" i="16" s="1"/>
  <c r="P2443" i="16"/>
  <c r="Q2086" i="16"/>
  <c r="R2086" i="16" s="1"/>
  <c r="N2086" i="16" s="1"/>
  <c r="P2086" i="16"/>
  <c r="P2295" i="16"/>
  <c r="Q2295" i="16"/>
  <c r="R2295" i="16" s="1"/>
  <c r="N2295" i="16" s="1"/>
  <c r="Q1960" i="16"/>
  <c r="R1960" i="16" s="1"/>
  <c r="N1960" i="16" s="1"/>
  <c r="P1960" i="16"/>
  <c r="Q1697" i="16"/>
  <c r="R1697" i="16" s="1"/>
  <c r="N1697" i="16" s="1"/>
  <c r="P1697" i="16"/>
  <c r="Q1433" i="16"/>
  <c r="R1433" i="16" s="1"/>
  <c r="N1433" i="16" s="1"/>
  <c r="P1433" i="16"/>
  <c r="Q509" i="16"/>
  <c r="R509" i="16" s="1"/>
  <c r="N509" i="16" s="1"/>
  <c r="P509" i="16"/>
  <c r="Q2287" i="16"/>
  <c r="R2287" i="16" s="1"/>
  <c r="N2287" i="16" s="1"/>
  <c r="P2287" i="16"/>
  <c r="Q1234" i="16"/>
  <c r="R1234" i="16" s="1"/>
  <c r="N1234" i="16" s="1"/>
  <c r="P1234" i="16"/>
  <c r="Q3417" i="16"/>
  <c r="R3417" i="16" s="1"/>
  <c r="N3417" i="16" s="1"/>
  <c r="P3417" i="16"/>
  <c r="P1132" i="16"/>
  <c r="Q1132" i="16"/>
  <c r="R1132" i="16" s="1"/>
  <c r="N1132" i="16" s="1"/>
  <c r="P2872" i="16"/>
  <c r="Q2872" i="16"/>
  <c r="R2872" i="16" s="1"/>
  <c r="N2872" i="16" s="1"/>
  <c r="Q2596" i="16"/>
  <c r="R2596" i="16" s="1"/>
  <c r="N2596" i="16" s="1"/>
  <c r="P2596" i="16"/>
  <c r="Q1663" i="16"/>
  <c r="R1663" i="16" s="1"/>
  <c r="N1663" i="16" s="1"/>
  <c r="P1663" i="16"/>
  <c r="P2672" i="16"/>
  <c r="Q2672" i="16"/>
  <c r="R2672" i="16" s="1"/>
  <c r="N2672" i="16" s="1"/>
  <c r="Q2298" i="16"/>
  <c r="R2298" i="16" s="1"/>
  <c r="N2298" i="16" s="1"/>
  <c r="P2298" i="16"/>
  <c r="Q1264" i="16"/>
  <c r="R1264" i="16" s="1"/>
  <c r="N1264" i="16" s="1"/>
  <c r="P1264" i="16"/>
  <c r="P2992" i="16"/>
  <c r="Q2992" i="16"/>
  <c r="R2992" i="16" s="1"/>
  <c r="N2992" i="16" s="1"/>
  <c r="Q2740" i="16"/>
  <c r="R2740" i="16" s="1"/>
  <c r="N2740" i="16" s="1"/>
  <c r="P2740" i="16"/>
  <c r="Q2464" i="16"/>
  <c r="R2464" i="16" s="1"/>
  <c r="N2464" i="16" s="1"/>
  <c r="P2464" i="16"/>
  <c r="Q1507" i="16"/>
  <c r="R1507" i="16" s="1"/>
  <c r="N1507" i="16" s="1"/>
  <c r="P1507" i="16"/>
  <c r="P2119" i="16"/>
  <c r="Q2119" i="16"/>
  <c r="R2119" i="16" s="1"/>
  <c r="N2119" i="16" s="1"/>
  <c r="P3219" i="16"/>
  <c r="Q3219" i="16"/>
  <c r="R3219" i="16" s="1"/>
  <c r="N3219" i="16" s="1"/>
  <c r="Q1850" i="16"/>
  <c r="R1850" i="16" s="1"/>
  <c r="N1850" i="16" s="1"/>
  <c r="P1850" i="16"/>
  <c r="P1588" i="16"/>
  <c r="Q1588" i="16"/>
  <c r="R1588" i="16" s="1"/>
  <c r="N1588" i="16" s="1"/>
  <c r="P1325" i="16"/>
  <c r="Q1325" i="16"/>
  <c r="R1325" i="16" s="1"/>
  <c r="N1325" i="16" s="1"/>
  <c r="P3052" i="16"/>
  <c r="Q3052" i="16"/>
  <c r="R3052" i="16" s="1"/>
  <c r="N3052" i="16" s="1"/>
  <c r="Q2156" i="16"/>
  <c r="R2156" i="16" s="1"/>
  <c r="N2156" i="16" s="1"/>
  <c r="P2156" i="16"/>
  <c r="P2709" i="16"/>
  <c r="Q2709" i="16"/>
  <c r="R2709" i="16" s="1"/>
  <c r="N2709" i="16" s="1"/>
  <c r="Q3068" i="16"/>
  <c r="R3068" i="16" s="1"/>
  <c r="N3068" i="16" s="1"/>
  <c r="P3068" i="16"/>
  <c r="P1574" i="16"/>
  <c r="Q1574" i="16"/>
  <c r="R1574" i="16" s="1"/>
  <c r="N1574" i="16" s="1"/>
  <c r="Q1313" i="16"/>
  <c r="R1313" i="16" s="1"/>
  <c r="N1313" i="16" s="1"/>
  <c r="P1313" i="16"/>
  <c r="Q3053" i="16"/>
  <c r="R3053" i="16" s="1"/>
  <c r="N3053" i="16" s="1"/>
  <c r="P3053" i="16"/>
  <c r="P2777" i="16"/>
  <c r="Q2777" i="16"/>
  <c r="R2777" i="16" s="1"/>
  <c r="N2777" i="16" s="1"/>
  <c r="P1856" i="16"/>
  <c r="Q1856" i="16"/>
  <c r="R1856" i="16" s="1"/>
  <c r="N1856" i="16" s="1"/>
  <c r="Q1401" i="16"/>
  <c r="R1401" i="16" s="1"/>
  <c r="N1401" i="16" s="1"/>
  <c r="P1401" i="16"/>
  <c r="Q3784" i="16"/>
  <c r="R3784" i="16" s="1"/>
  <c r="N3784" i="16" s="1"/>
  <c r="P3784" i="16"/>
  <c r="Q1891" i="16"/>
  <c r="R1891" i="16" s="1"/>
  <c r="N1891" i="16" s="1"/>
  <c r="P1891" i="16"/>
  <c r="P1592" i="16"/>
  <c r="Q1592" i="16"/>
  <c r="R1592" i="16" s="1"/>
  <c r="N1592" i="16" s="1"/>
  <c r="Q1329" i="16"/>
  <c r="R1329" i="16" s="1"/>
  <c r="N1329" i="16" s="1"/>
  <c r="P1329" i="16"/>
  <c r="Q3069" i="16"/>
  <c r="R3069" i="16" s="1"/>
  <c r="N3069" i="16" s="1"/>
  <c r="P3069" i="16"/>
  <c r="P2745" i="16"/>
  <c r="Q2745" i="16"/>
  <c r="R2745" i="16" s="1"/>
  <c r="N2745" i="16" s="1"/>
  <c r="Q2292" i="16"/>
  <c r="R2292" i="16" s="1"/>
  <c r="N2292" i="16" s="1"/>
  <c r="P2292" i="16"/>
  <c r="P1939" i="16"/>
  <c r="Q1939" i="16"/>
  <c r="R1939" i="16" s="1"/>
  <c r="N1939" i="16" s="1"/>
  <c r="P3711" i="16"/>
  <c r="Q3711" i="16"/>
  <c r="R3711" i="16" s="1"/>
  <c r="N3711" i="16" s="1"/>
  <c r="Q1207" i="16"/>
  <c r="R1207" i="16" s="1"/>
  <c r="N1207" i="16" s="1"/>
  <c r="P1207" i="16"/>
  <c r="Q3405" i="16"/>
  <c r="R3405" i="16" s="1"/>
  <c r="N3405" i="16" s="1"/>
  <c r="P3405" i="16"/>
  <c r="Q3189" i="16"/>
  <c r="R3189" i="16" s="1"/>
  <c r="N3189" i="16" s="1"/>
  <c r="P3189" i="16"/>
  <c r="Q1355" i="16"/>
  <c r="R1355" i="16" s="1"/>
  <c r="N1355" i="16" s="1"/>
  <c r="P1355" i="16"/>
  <c r="Q3221" i="16"/>
  <c r="R3221" i="16" s="1"/>
  <c r="N3221" i="16" s="1"/>
  <c r="P3221" i="16"/>
  <c r="Q2699" i="16"/>
  <c r="R2699" i="16" s="1"/>
  <c r="N2699" i="16" s="1"/>
  <c r="P2699" i="16"/>
  <c r="P3081" i="16"/>
  <c r="Q3081" i="16"/>
  <c r="R3081" i="16" s="1"/>
  <c r="N3081" i="16" s="1"/>
  <c r="Q2758" i="16"/>
  <c r="R2758" i="16" s="1"/>
  <c r="N2758" i="16" s="1"/>
  <c r="P2758" i="16"/>
  <c r="Q2304" i="16"/>
  <c r="R2304" i="16" s="1"/>
  <c r="N2304" i="16" s="1"/>
  <c r="P2304" i="16"/>
  <c r="Q1999" i="16"/>
  <c r="R1999" i="16" s="1"/>
  <c r="N1999" i="16" s="1"/>
  <c r="P1999" i="16"/>
  <c r="P3723" i="16"/>
  <c r="Q3723" i="16"/>
  <c r="R3723" i="16" s="1"/>
  <c r="N3723" i="16" s="1"/>
  <c r="Q1218" i="16"/>
  <c r="R1218" i="16" s="1"/>
  <c r="N1218" i="16" s="1"/>
  <c r="P1218" i="16"/>
  <c r="Q3416" i="16"/>
  <c r="R3416" i="16" s="1"/>
  <c r="N3416" i="16" s="1"/>
  <c r="P3416" i="16"/>
  <c r="Q3202" i="16"/>
  <c r="R3202" i="16" s="1"/>
  <c r="N3202" i="16" s="1"/>
  <c r="P3202" i="16"/>
  <c r="Q1415" i="16"/>
  <c r="R1415" i="16" s="1"/>
  <c r="N1415" i="16" s="1"/>
  <c r="P1415" i="16"/>
  <c r="Q3282" i="16"/>
  <c r="R3282" i="16" s="1"/>
  <c r="N3282" i="16" s="1"/>
  <c r="P3282" i="16"/>
  <c r="P2759" i="16"/>
  <c r="Q2759" i="16"/>
  <c r="R2759" i="16" s="1"/>
  <c r="N2759" i="16" s="1"/>
  <c r="P2911" i="16"/>
  <c r="Q2911" i="16"/>
  <c r="R2911" i="16" s="1"/>
  <c r="N2911" i="16" s="1"/>
  <c r="P2661" i="16"/>
  <c r="Q2661" i="16"/>
  <c r="R2661" i="16" s="1"/>
  <c r="N2661" i="16" s="1"/>
  <c r="Q2326" i="16"/>
  <c r="R2326" i="16" s="1"/>
  <c r="N2326" i="16" s="1"/>
  <c r="P2326" i="16"/>
  <c r="P1884" i="16"/>
  <c r="Q1884" i="16"/>
  <c r="R1884" i="16" s="1"/>
  <c r="N1884" i="16" s="1"/>
  <c r="Q3613" i="16"/>
  <c r="R3613" i="16" s="1"/>
  <c r="N3613" i="16" s="1"/>
  <c r="P3613" i="16"/>
  <c r="P3292" i="16"/>
  <c r="Q3292" i="16"/>
  <c r="R3292" i="16" s="1"/>
  <c r="N3292" i="16" s="1"/>
  <c r="Q3713" i="16"/>
  <c r="R3713" i="16" s="1"/>
  <c r="N3713" i="16" s="1"/>
  <c r="P3713" i="16"/>
  <c r="P1810" i="16"/>
  <c r="Q1810" i="16"/>
  <c r="R1810" i="16" s="1"/>
  <c r="N1810" i="16" s="1"/>
  <c r="Q3777" i="16"/>
  <c r="R3777" i="16" s="1"/>
  <c r="N3777" i="16" s="1"/>
  <c r="P3777" i="16"/>
  <c r="P731" i="16"/>
  <c r="Q731" i="16"/>
  <c r="R731" i="16" s="1"/>
  <c r="N731" i="16" s="1"/>
  <c r="Q2670" i="16"/>
  <c r="R2670" i="16" s="1"/>
  <c r="N2670" i="16" s="1"/>
  <c r="P2670" i="16"/>
  <c r="P3550" i="16"/>
  <c r="Q3550" i="16"/>
  <c r="R3550" i="16" s="1"/>
  <c r="N3550" i="16" s="1"/>
  <c r="P2348" i="16"/>
  <c r="Q2348" i="16"/>
  <c r="R2348" i="16" s="1"/>
  <c r="N2348" i="16" s="1"/>
  <c r="Q2085" i="16"/>
  <c r="R2085" i="16" s="1"/>
  <c r="N2085" i="16" s="1"/>
  <c r="P2085" i="16"/>
  <c r="Q1750" i="16"/>
  <c r="R1750" i="16" s="1"/>
  <c r="N1750" i="16" s="1"/>
  <c r="P1750" i="16"/>
  <c r="P1321" i="16"/>
  <c r="Q1321" i="16"/>
  <c r="R1321" i="16" s="1"/>
  <c r="N1321" i="16" s="1"/>
  <c r="Q3059" i="16"/>
  <c r="R3059" i="16" s="1"/>
  <c r="N3059" i="16" s="1"/>
  <c r="P3059" i="16"/>
  <c r="P3770" i="16"/>
  <c r="Q3770" i="16"/>
  <c r="R3770" i="16" s="1"/>
  <c r="N3770" i="16" s="1"/>
  <c r="P3148" i="16"/>
  <c r="Q3148" i="16"/>
  <c r="R3148" i="16" s="1"/>
  <c r="N3148" i="16" s="1"/>
  <c r="Q3414" i="16"/>
  <c r="R3414" i="16" s="1"/>
  <c r="N3414" i="16" s="1"/>
  <c r="P3414" i="16"/>
  <c r="P3213" i="16"/>
  <c r="Q3213" i="16"/>
  <c r="R3213" i="16" s="1"/>
  <c r="N3213" i="16" s="1"/>
  <c r="P1547" i="16"/>
  <c r="Q1547" i="16"/>
  <c r="R1547" i="16" s="1"/>
  <c r="N1547" i="16" s="1"/>
  <c r="P3696" i="16"/>
  <c r="Q3696" i="16"/>
  <c r="R3696" i="16" s="1"/>
  <c r="N3696" i="16" s="1"/>
  <c r="P2195" i="16"/>
  <c r="Q2195" i="16"/>
  <c r="R2195" i="16" s="1"/>
  <c r="N2195" i="16" s="1"/>
  <c r="Q3510" i="16"/>
  <c r="R3510" i="16" s="1"/>
  <c r="N3510" i="16" s="1"/>
  <c r="P3510" i="16"/>
  <c r="Q2648" i="16"/>
  <c r="R2648" i="16" s="1"/>
  <c r="N2648" i="16" s="1"/>
  <c r="P2648" i="16"/>
  <c r="Q2386" i="16"/>
  <c r="R2386" i="16" s="1"/>
  <c r="N2386" i="16" s="1"/>
  <c r="P2386" i="16"/>
  <c r="Q2062" i="16"/>
  <c r="R2062" i="16" s="1"/>
  <c r="N2062" i="16" s="1"/>
  <c r="P2062" i="16"/>
  <c r="P1620" i="16"/>
  <c r="Q1620" i="16"/>
  <c r="R1620" i="16" s="1"/>
  <c r="N1620" i="16" s="1"/>
  <c r="Q3348" i="16"/>
  <c r="R3348" i="16" s="1"/>
  <c r="N3348" i="16" s="1"/>
  <c r="P3348" i="16"/>
  <c r="P2322" i="16"/>
  <c r="Q2322" i="16"/>
  <c r="R2322" i="16" s="1"/>
  <c r="N2322" i="16" s="1"/>
  <c r="Q3449" i="16"/>
  <c r="R3449" i="16" s="1"/>
  <c r="N3449" i="16" s="1"/>
  <c r="P3449" i="16"/>
  <c r="P3714" i="16"/>
  <c r="Q3714" i="16"/>
  <c r="R3714" i="16" s="1"/>
  <c r="N3714" i="16" s="1"/>
  <c r="P3514" i="16"/>
  <c r="Q3514" i="16"/>
  <c r="R3514" i="16" s="1"/>
  <c r="N3514" i="16" s="1"/>
  <c r="Q455" i="16"/>
  <c r="R455" i="16" s="1"/>
  <c r="N455" i="16" s="1"/>
  <c r="P455" i="16"/>
  <c r="Q1950" i="16"/>
  <c r="R1950" i="16" s="1"/>
  <c r="N1950" i="16" s="1"/>
  <c r="P1950" i="16"/>
  <c r="P3719" i="16"/>
  <c r="Q3719" i="16"/>
  <c r="R3719" i="16" s="1"/>
  <c r="N3719" i="16" s="1"/>
  <c r="Q2383" i="16"/>
  <c r="R2383" i="16" s="1"/>
  <c r="N2383" i="16" s="1"/>
  <c r="P2383" i="16"/>
  <c r="P2084" i="16"/>
  <c r="Q2084" i="16"/>
  <c r="R2084" i="16" s="1"/>
  <c r="N2084" i="16" s="1"/>
  <c r="Q1821" i="16"/>
  <c r="R1821" i="16" s="1"/>
  <c r="N1821" i="16" s="1"/>
  <c r="P1821" i="16"/>
  <c r="P1485" i="16"/>
  <c r="Q1485" i="16"/>
  <c r="R1485" i="16" s="1"/>
  <c r="N1485" i="16" s="1"/>
  <c r="P251" i="16"/>
  <c r="Q251" i="16"/>
  <c r="R251" i="16" s="1"/>
  <c r="N251" i="16" s="1"/>
  <c r="Q2796" i="16"/>
  <c r="R2796" i="16" s="1"/>
  <c r="N2796" i="16" s="1"/>
  <c r="P2796" i="16"/>
  <c r="Q3506" i="16"/>
  <c r="R3506" i="16" s="1"/>
  <c r="N3506" i="16" s="1"/>
  <c r="P3506" i="16"/>
  <c r="Q3183" i="16"/>
  <c r="R3183" i="16" s="1"/>
  <c r="N3183" i="16" s="1"/>
  <c r="P3183" i="16"/>
  <c r="Q3152" i="16"/>
  <c r="R3152" i="16" s="1"/>
  <c r="N3152" i="16" s="1"/>
  <c r="P3152" i="16"/>
  <c r="P1403" i="16"/>
  <c r="Q1403" i="16"/>
  <c r="R1403" i="16" s="1"/>
  <c r="N1403" i="16" s="1"/>
  <c r="P3682" i="16"/>
  <c r="Q3682" i="16"/>
  <c r="R3682" i="16" s="1"/>
  <c r="N3682" i="16" s="1"/>
  <c r="Q3431" i="16"/>
  <c r="R3431" i="16" s="1"/>
  <c r="N3431" i="16" s="1"/>
  <c r="P3431" i="16"/>
  <c r="Q3113" i="16"/>
  <c r="R3113" i="16" s="1"/>
  <c r="N3113" i="16" s="1"/>
  <c r="P3113" i="16"/>
  <c r="P3767" i="16"/>
  <c r="Q3767" i="16"/>
  <c r="R3767" i="16" s="1"/>
  <c r="N3767" i="16" s="1"/>
  <c r="Q3394" i="16"/>
  <c r="R3394" i="16" s="1"/>
  <c r="N3394" i="16" s="1"/>
  <c r="P3394" i="16"/>
  <c r="P334" i="16"/>
  <c r="Q334" i="16"/>
  <c r="R334" i="16" s="1"/>
  <c r="N334" i="16" s="1"/>
  <c r="Q3496" i="16"/>
  <c r="R3496" i="16" s="1"/>
  <c r="N3496" i="16" s="1"/>
  <c r="P3496" i="16"/>
  <c r="Q2964" i="16"/>
  <c r="R2964" i="16" s="1"/>
  <c r="N2964" i="16" s="1"/>
  <c r="P2964" i="16"/>
  <c r="Q2983" i="16"/>
  <c r="R2983" i="16" s="1"/>
  <c r="N2983" i="16" s="1"/>
  <c r="P2983" i="16"/>
  <c r="Q2684" i="16"/>
  <c r="R2684" i="16" s="1"/>
  <c r="N2684" i="16" s="1"/>
  <c r="P2684" i="16"/>
  <c r="Q2421" i="16"/>
  <c r="R2421" i="16" s="1"/>
  <c r="N2421" i="16" s="1"/>
  <c r="P2421" i="16"/>
  <c r="Q2097" i="16"/>
  <c r="R2097" i="16" s="1"/>
  <c r="N2097" i="16" s="1"/>
  <c r="P2097" i="16"/>
  <c r="P1656" i="16"/>
  <c r="Q1656" i="16"/>
  <c r="R1656" i="16" s="1"/>
  <c r="N1656" i="16" s="1"/>
  <c r="Q3385" i="16"/>
  <c r="R3385" i="16" s="1"/>
  <c r="N3385" i="16" s="1"/>
  <c r="P3385" i="16"/>
  <c r="Q3062" i="16"/>
  <c r="R3062" i="16" s="1"/>
  <c r="N3062" i="16" s="1"/>
  <c r="P3062" i="16"/>
  <c r="Q3485" i="16"/>
  <c r="R3485" i="16" s="1"/>
  <c r="N3485" i="16" s="1"/>
  <c r="P3485" i="16"/>
  <c r="Q3751" i="16"/>
  <c r="R3751" i="16" s="1"/>
  <c r="N3751" i="16" s="1"/>
  <c r="P3751" i="16"/>
  <c r="Q3549" i="16"/>
  <c r="R3549" i="16" s="1"/>
  <c r="N3549" i="16" s="1"/>
  <c r="P3549" i="16"/>
  <c r="Q491" i="16"/>
  <c r="R491" i="16" s="1"/>
  <c r="N491" i="16" s="1"/>
  <c r="P491" i="16"/>
  <c r="Q2166" i="16"/>
  <c r="R2166" i="16" s="1"/>
  <c r="N2166" i="16" s="1"/>
  <c r="P2166" i="16"/>
  <c r="Q2279" i="16"/>
  <c r="R2279" i="16" s="1"/>
  <c r="N2279" i="16" s="1"/>
  <c r="P2279" i="16"/>
  <c r="P3286" i="16"/>
  <c r="Q3286" i="16"/>
  <c r="R3286" i="16" s="1"/>
  <c r="N3286" i="16" s="1"/>
  <c r="P1836" i="16"/>
  <c r="Q1836" i="16"/>
  <c r="R1836" i="16" s="1"/>
  <c r="N1836" i="16" s="1"/>
  <c r="Q3786" i="16"/>
  <c r="R3786" i="16" s="1"/>
  <c r="N3786" i="16" s="1"/>
  <c r="P3786" i="16"/>
  <c r="P3168" i="16"/>
  <c r="Q3168" i="16"/>
  <c r="R3168" i="16" s="1"/>
  <c r="N3168" i="16" s="1"/>
  <c r="Q1988" i="16"/>
  <c r="R1988" i="16" s="1"/>
  <c r="N1988" i="16" s="1"/>
  <c r="P1988" i="16"/>
  <c r="Q1726" i="16"/>
  <c r="R1726" i="16" s="1"/>
  <c r="N1726" i="16" s="1"/>
  <c r="P1726" i="16"/>
  <c r="P1390" i="16"/>
  <c r="Q1390" i="16"/>
  <c r="R1390" i="16" s="1"/>
  <c r="N1390" i="16" s="1"/>
  <c r="P143" i="16"/>
  <c r="Q143" i="16"/>
  <c r="R143" i="16" s="1"/>
  <c r="N143" i="16" s="1"/>
  <c r="Q2700" i="16"/>
  <c r="R2700" i="16" s="1"/>
  <c r="N2700" i="16" s="1"/>
  <c r="P2700" i="16"/>
  <c r="P3410" i="16"/>
  <c r="Q3410" i="16"/>
  <c r="R3410" i="16" s="1"/>
  <c r="N3410" i="16" s="1"/>
  <c r="P3087" i="16"/>
  <c r="Q3087" i="16"/>
  <c r="R3087" i="16" s="1"/>
  <c r="N3087" i="16" s="1"/>
  <c r="Q1639" i="16"/>
  <c r="R1639" i="16" s="1"/>
  <c r="N1639" i="16" s="1"/>
  <c r="P1639" i="16"/>
  <c r="Q3813" i="16"/>
  <c r="R3813" i="16" s="1"/>
  <c r="N3813" i="16" s="1"/>
  <c r="P3813" i="16"/>
  <c r="Q3586" i="16"/>
  <c r="R3586" i="16" s="1"/>
  <c r="N3586" i="16" s="1"/>
  <c r="P3586" i="16"/>
  <c r="Q3336" i="16"/>
  <c r="R3336" i="16" s="1"/>
  <c r="N3336" i="16" s="1"/>
  <c r="P3336" i="16"/>
  <c r="P3607" i="16"/>
  <c r="Q3607" i="16"/>
  <c r="R3607" i="16" s="1"/>
  <c r="N3607" i="16" s="1"/>
  <c r="P3060" i="16"/>
  <c r="Q3060" i="16"/>
  <c r="R3060" i="16" s="1"/>
  <c r="N3060" i="16" s="1"/>
  <c r="Q2145" i="16"/>
  <c r="R2145" i="16" s="1"/>
  <c r="N2145" i="16" s="1"/>
  <c r="P2145" i="16"/>
  <c r="Q1880" i="16"/>
  <c r="R1880" i="16" s="1"/>
  <c r="N1880" i="16" s="1"/>
  <c r="P1880" i="16"/>
  <c r="P1546" i="16"/>
  <c r="Q1546" i="16"/>
  <c r="R1546" i="16" s="1"/>
  <c r="N1546" i="16" s="1"/>
  <c r="P1116" i="16"/>
  <c r="Q1116" i="16"/>
  <c r="R1116" i="16" s="1"/>
  <c r="N1116" i="16" s="1"/>
  <c r="Q2856" i="16"/>
  <c r="R2856" i="16" s="1"/>
  <c r="N2856" i="16" s="1"/>
  <c r="P2856" i="16"/>
  <c r="P3566" i="16"/>
  <c r="Q3566" i="16"/>
  <c r="R3566" i="16" s="1"/>
  <c r="N3566" i="16" s="1"/>
  <c r="P3244" i="16"/>
  <c r="Q3244" i="16"/>
  <c r="R3244" i="16" s="1"/>
  <c r="N3244" i="16" s="1"/>
  <c r="Q3211" i="16"/>
  <c r="R3211" i="16" s="1"/>
  <c r="N3211" i="16" s="1"/>
  <c r="P3211" i="16"/>
  <c r="P1680" i="16"/>
  <c r="Q1680" i="16"/>
  <c r="R1680" i="16" s="1"/>
  <c r="N1680" i="16" s="1"/>
  <c r="P3743" i="16"/>
  <c r="Q3743" i="16"/>
  <c r="R3743" i="16" s="1"/>
  <c r="N3743" i="16" s="1"/>
  <c r="P3491" i="16"/>
  <c r="Q3491" i="16"/>
  <c r="R3491" i="16" s="1"/>
  <c r="N3491" i="16" s="1"/>
  <c r="P3646" i="16"/>
  <c r="Q3646" i="16"/>
  <c r="R3646" i="16" s="1"/>
  <c r="N3646" i="16" s="1"/>
  <c r="P2587" i="16"/>
  <c r="Q2587" i="16"/>
  <c r="R2587" i="16" s="1"/>
  <c r="N2587" i="16" s="1"/>
  <c r="Q2300" i="16"/>
  <c r="R2300" i="16" s="1"/>
  <c r="N2300" i="16" s="1"/>
  <c r="P2300" i="16"/>
  <c r="Q2038" i="16"/>
  <c r="R2038" i="16" s="1"/>
  <c r="N2038" i="16" s="1"/>
  <c r="P2038" i="16"/>
  <c r="P1701" i="16"/>
  <c r="Q1701" i="16"/>
  <c r="R1701" i="16" s="1"/>
  <c r="N1701" i="16" s="1"/>
  <c r="P1273" i="16"/>
  <c r="Q1273" i="16"/>
  <c r="R1273" i="16" s="1"/>
  <c r="N1273" i="16" s="1"/>
  <c r="P3011" i="16"/>
  <c r="Q3011" i="16"/>
  <c r="R3011" i="16" s="1"/>
  <c r="N3011" i="16" s="1"/>
  <c r="Q3722" i="16"/>
  <c r="R3722" i="16" s="1"/>
  <c r="N3722" i="16" s="1"/>
  <c r="P3722" i="16"/>
  <c r="P3101" i="16"/>
  <c r="Q3101" i="16"/>
  <c r="R3101" i="16" s="1"/>
  <c r="N3101" i="16" s="1"/>
  <c r="P3366" i="16"/>
  <c r="Q3366" i="16"/>
  <c r="R3366" i="16" s="1"/>
  <c r="N3366" i="16" s="1"/>
  <c r="Q3165" i="16"/>
  <c r="R3165" i="16" s="1"/>
  <c r="N3165" i="16" s="1"/>
  <c r="P3165" i="16"/>
  <c r="P1331" i="16"/>
  <c r="Q1331" i="16"/>
  <c r="R1331" i="16" s="1"/>
  <c r="N1331" i="16" s="1"/>
  <c r="Q3648" i="16"/>
  <c r="R3648" i="16" s="1"/>
  <c r="N3648" i="16" s="1"/>
  <c r="P3648" i="16"/>
  <c r="P3827" i="16"/>
  <c r="Q3827" i="16"/>
  <c r="R3827" i="16" s="1"/>
  <c r="N3827" i="16" s="1"/>
  <c r="Q3175" i="16"/>
  <c r="R3175" i="16" s="1"/>
  <c r="N3175" i="16" s="1"/>
  <c r="P3175" i="16"/>
  <c r="Q2834" i="16"/>
  <c r="R2834" i="16" s="1"/>
  <c r="N2834" i="16" s="1"/>
  <c r="P2834" i="16"/>
  <c r="P187" i="16"/>
  <c r="Q187" i="16"/>
  <c r="R187" i="16" s="1"/>
  <c r="N187" i="16" s="1"/>
  <c r="P732" i="16"/>
  <c r="Q732" i="16"/>
  <c r="R732" i="16" s="1"/>
  <c r="N732" i="16" s="1"/>
  <c r="P302" i="16"/>
  <c r="Q302" i="16"/>
  <c r="R302" i="16" s="1"/>
  <c r="N302" i="16" s="1"/>
  <c r="P1177" i="16"/>
  <c r="Q1177" i="16"/>
  <c r="R1177" i="16" s="1"/>
  <c r="N1177" i="16" s="1"/>
  <c r="Q1476" i="16"/>
  <c r="R1476" i="16" s="1"/>
  <c r="N1476" i="16" s="1"/>
  <c r="P1476" i="16"/>
  <c r="Q543" i="16"/>
  <c r="R543" i="16" s="1"/>
  <c r="N543" i="16" s="1"/>
  <c r="P543" i="16"/>
  <c r="P582" i="16"/>
  <c r="Q582" i="16"/>
  <c r="R582" i="16" s="1"/>
  <c r="N582" i="16" s="1"/>
  <c r="Q741" i="16"/>
  <c r="R741" i="16" s="1"/>
  <c r="N741" i="16" s="1"/>
  <c r="P741" i="16"/>
  <c r="Q436" i="16"/>
  <c r="R436" i="16" s="1"/>
  <c r="N436" i="16" s="1"/>
  <c r="P436" i="16"/>
  <c r="Q959" i="16"/>
  <c r="R959" i="16" s="1"/>
  <c r="N959" i="16" s="1"/>
  <c r="P959" i="16"/>
  <c r="P698" i="16"/>
  <c r="Q698" i="16"/>
  <c r="R698" i="16" s="1"/>
  <c r="N698" i="16" s="1"/>
  <c r="Q2954" i="16"/>
  <c r="R2954" i="16" s="1"/>
  <c r="N2954" i="16" s="1"/>
  <c r="P2954" i="16"/>
  <c r="Q2129" i="16"/>
  <c r="R2129" i="16" s="1"/>
  <c r="N2129" i="16" s="1"/>
  <c r="P2129" i="16"/>
  <c r="P2222" i="16"/>
  <c r="Q2222" i="16"/>
  <c r="R2222" i="16" s="1"/>
  <c r="N2222" i="16" s="1"/>
  <c r="Q1829" i="16"/>
  <c r="R1829" i="16" s="1"/>
  <c r="N1829" i="16" s="1"/>
  <c r="P1829" i="16"/>
  <c r="Q1384" i="16"/>
  <c r="R1384" i="16" s="1"/>
  <c r="N1384" i="16" s="1"/>
  <c r="P1384" i="16"/>
  <c r="Q1515" i="16"/>
  <c r="R1515" i="16" s="1"/>
  <c r="N1515" i="16" s="1"/>
  <c r="P1515" i="16"/>
  <c r="Q1382" i="16"/>
  <c r="R1382" i="16" s="1"/>
  <c r="N1382" i="16" s="1"/>
  <c r="P1382" i="16"/>
  <c r="P3796" i="16"/>
  <c r="Q3796" i="16"/>
  <c r="R3796" i="16" s="1"/>
  <c r="N3796" i="16" s="1"/>
  <c r="Q2664" i="16"/>
  <c r="R2664" i="16" s="1"/>
  <c r="N2664" i="16" s="1"/>
  <c r="P2664" i="16"/>
  <c r="P1812" i="16"/>
  <c r="Q1812" i="16"/>
  <c r="R1812" i="16" s="1"/>
  <c r="N1812" i="16" s="1"/>
  <c r="Q2180" i="16"/>
  <c r="R2180" i="16" s="1"/>
  <c r="N2180" i="16" s="1"/>
  <c r="P2180" i="16"/>
  <c r="P1206" i="16"/>
  <c r="Q1206" i="16"/>
  <c r="R1206" i="16" s="1"/>
  <c r="N1206" i="16" s="1"/>
  <c r="Q2494" i="16"/>
  <c r="R2494" i="16" s="1"/>
  <c r="N2494" i="16" s="1"/>
  <c r="P2494" i="16"/>
  <c r="P3811" i="16"/>
  <c r="Q3811" i="16"/>
  <c r="R3811" i="16" s="1"/>
  <c r="N3811" i="16" s="1"/>
  <c r="P2505" i="16"/>
  <c r="Q2505" i="16"/>
  <c r="R2505" i="16" s="1"/>
  <c r="N2505" i="16" s="1"/>
  <c r="P3823" i="16"/>
  <c r="Q3823" i="16"/>
  <c r="R3823" i="16" s="1"/>
  <c r="N3823" i="16" s="1"/>
  <c r="Q3047" i="16"/>
  <c r="R3047" i="16" s="1"/>
  <c r="N3047" i="16" s="1"/>
  <c r="P3047" i="16"/>
  <c r="Q2798" i="16"/>
  <c r="R2798" i="16" s="1"/>
  <c r="N2798" i="16" s="1"/>
  <c r="P2798" i="16"/>
  <c r="Q44" i="16"/>
  <c r="R44" i="16" s="1"/>
  <c r="N44" i="16" s="1"/>
  <c r="P44" i="16"/>
  <c r="Q249" i="16"/>
  <c r="R249" i="16" s="1"/>
  <c r="N249" i="16" s="1"/>
  <c r="P249" i="16"/>
  <c r="Q2697" i="16"/>
  <c r="R2697" i="16" s="1"/>
  <c r="N2697" i="16" s="1"/>
  <c r="P2697" i="16"/>
  <c r="Q737" i="16"/>
  <c r="R737" i="16" s="1"/>
  <c r="N737" i="16" s="1"/>
  <c r="P737" i="16"/>
  <c r="P710" i="16"/>
  <c r="Q710" i="16"/>
  <c r="R710" i="16" s="1"/>
  <c r="N710" i="16" s="1"/>
  <c r="Q396" i="16"/>
  <c r="R396" i="16" s="1"/>
  <c r="N396" i="16" s="1"/>
  <c r="P396" i="16"/>
  <c r="Q796" i="16"/>
  <c r="R796" i="16" s="1"/>
  <c r="N796" i="16" s="1"/>
  <c r="P796" i="16"/>
  <c r="P782" i="16"/>
  <c r="Q782" i="16"/>
  <c r="R782" i="16" s="1"/>
  <c r="N782" i="16" s="1"/>
  <c r="P684" i="16"/>
  <c r="Q684" i="16"/>
  <c r="R684" i="16" s="1"/>
  <c r="N684" i="16" s="1"/>
  <c r="Q905" i="16"/>
  <c r="R905" i="16" s="1"/>
  <c r="N905" i="16" s="1"/>
  <c r="P905" i="16"/>
  <c r="P495" i="16"/>
  <c r="Q495" i="16"/>
  <c r="R495" i="16" s="1"/>
  <c r="N495" i="16" s="1"/>
  <c r="P238" i="16"/>
  <c r="Q238" i="16"/>
  <c r="R238" i="16" s="1"/>
  <c r="N238" i="16" s="1"/>
  <c r="Q449" i="16"/>
  <c r="R449" i="16" s="1"/>
  <c r="N449" i="16" s="1"/>
  <c r="P449" i="16"/>
  <c r="P206" i="16"/>
  <c r="Q206" i="16"/>
  <c r="R206" i="16" s="1"/>
  <c r="N206" i="16" s="1"/>
  <c r="Q538" i="16"/>
  <c r="R538" i="16" s="1"/>
  <c r="N538" i="16" s="1"/>
  <c r="P538" i="16"/>
  <c r="P747" i="16"/>
  <c r="Q747" i="16"/>
  <c r="R747" i="16" s="1"/>
  <c r="N747" i="16" s="1"/>
  <c r="P373" i="16"/>
  <c r="Q373" i="16"/>
  <c r="R373" i="16" s="1"/>
  <c r="N373" i="16" s="1"/>
  <c r="P331" i="16"/>
  <c r="Q331" i="16"/>
  <c r="R331" i="16" s="1"/>
  <c r="N331" i="16" s="1"/>
  <c r="Q973" i="16"/>
  <c r="R973" i="16" s="1"/>
  <c r="N973" i="16" s="1"/>
  <c r="P973" i="16"/>
  <c r="P1692" i="16"/>
  <c r="Q1692" i="16"/>
  <c r="R1692" i="16" s="1"/>
  <c r="N1692" i="16" s="1"/>
  <c r="Q76" i="16"/>
  <c r="R76" i="16" s="1"/>
  <c r="N76" i="16" s="1"/>
  <c r="P76" i="16"/>
  <c r="P445" i="16"/>
  <c r="Q445" i="16"/>
  <c r="R445" i="16" s="1"/>
  <c r="N445" i="16" s="1"/>
  <c r="Q135" i="16"/>
  <c r="R135" i="16" s="1"/>
  <c r="N135" i="16" s="1"/>
  <c r="P135" i="16"/>
  <c r="P917" i="16"/>
  <c r="Q917" i="16"/>
  <c r="R917" i="16" s="1"/>
  <c r="N917" i="16" s="1"/>
  <c r="Q223" i="16"/>
  <c r="R223" i="16" s="1"/>
  <c r="N223" i="16" s="1"/>
  <c r="P223" i="16"/>
  <c r="Q957" i="16"/>
  <c r="R957" i="16" s="1"/>
  <c r="N957" i="16" s="1"/>
  <c r="P957" i="16"/>
  <c r="P646" i="16"/>
  <c r="Q646" i="16"/>
  <c r="R646" i="16" s="1"/>
  <c r="N646" i="16" s="1"/>
  <c r="P1442" i="16"/>
  <c r="Q1442" i="16"/>
  <c r="R1442" i="16" s="1"/>
  <c r="N1442" i="16" s="1"/>
  <c r="P1190" i="16"/>
  <c r="Q1190" i="16"/>
  <c r="R1190" i="16" s="1"/>
  <c r="N1190" i="16" s="1"/>
  <c r="Q2944" i="16"/>
  <c r="R2944" i="16" s="1"/>
  <c r="N2944" i="16" s="1"/>
  <c r="P2944" i="16"/>
  <c r="P1032" i="16"/>
  <c r="Q1032" i="16"/>
  <c r="R1032" i="16" s="1"/>
  <c r="N1032" i="16" s="1"/>
  <c r="P735" i="16"/>
  <c r="Q735" i="16"/>
  <c r="R735" i="16" s="1"/>
  <c r="N735" i="16" s="1"/>
  <c r="Q496" i="16"/>
  <c r="R496" i="16" s="1"/>
  <c r="N496" i="16" s="1"/>
  <c r="P496" i="16"/>
  <c r="P811" i="16"/>
  <c r="Q811" i="16"/>
  <c r="R811" i="16" s="1"/>
  <c r="N811" i="16" s="1"/>
  <c r="P526" i="16"/>
  <c r="Q526" i="16"/>
  <c r="R526" i="16" s="1"/>
  <c r="N526" i="16" s="1"/>
  <c r="Q299" i="16"/>
  <c r="R299" i="16" s="1"/>
  <c r="N299" i="16" s="1"/>
  <c r="P299" i="16"/>
  <c r="Q2054" i="16"/>
  <c r="R2054" i="16" s="1"/>
  <c r="N2054" i="16" s="1"/>
  <c r="P2054" i="16"/>
  <c r="Q1934" i="16"/>
  <c r="R1934" i="16" s="1"/>
  <c r="N1934" i="16" s="1"/>
  <c r="P1934" i="16"/>
  <c r="P2551" i="16"/>
  <c r="Q2551" i="16"/>
  <c r="R2551" i="16" s="1"/>
  <c r="N2551" i="16" s="1"/>
  <c r="P887" i="16"/>
  <c r="Q887" i="16"/>
  <c r="R887" i="16" s="1"/>
  <c r="N887" i="16" s="1"/>
  <c r="Q2654" i="16"/>
  <c r="R2654" i="16" s="1"/>
  <c r="N2654" i="16" s="1"/>
  <c r="P2654" i="16"/>
  <c r="P1611" i="16"/>
  <c r="Q1611" i="16"/>
  <c r="R1611" i="16" s="1"/>
  <c r="N1611" i="16" s="1"/>
  <c r="Q193" i="16"/>
  <c r="R193" i="16" s="1"/>
  <c r="N193" i="16" s="1"/>
  <c r="P193" i="16"/>
  <c r="Q903" i="16"/>
  <c r="R903" i="16" s="1"/>
  <c r="N903" i="16" s="1"/>
  <c r="P903" i="16"/>
  <c r="Q664" i="16"/>
  <c r="R664" i="16" s="1"/>
  <c r="N664" i="16" s="1"/>
  <c r="P664" i="16"/>
  <c r="P366" i="16"/>
  <c r="Q366" i="16"/>
  <c r="R366" i="16" s="1"/>
  <c r="N366" i="16" s="1"/>
  <c r="Q705" i="16"/>
  <c r="R705" i="16" s="1"/>
  <c r="N705" i="16" s="1"/>
  <c r="P705" i="16"/>
  <c r="P394" i="16"/>
  <c r="Q394" i="16"/>
  <c r="R394" i="16" s="1"/>
  <c r="N394" i="16" s="1"/>
  <c r="Q1189" i="16"/>
  <c r="R1189" i="16" s="1"/>
  <c r="N1189" i="16" s="1"/>
  <c r="P1189" i="16"/>
  <c r="P2953" i="16"/>
  <c r="Q2953" i="16"/>
  <c r="R2953" i="16" s="1"/>
  <c r="N2953" i="16" s="1"/>
  <c r="Q1480" i="16"/>
  <c r="R1480" i="16" s="1"/>
  <c r="N1480" i="16" s="1"/>
  <c r="P1480" i="16"/>
  <c r="P770" i="16"/>
  <c r="Q770" i="16"/>
  <c r="R770" i="16" s="1"/>
  <c r="N770" i="16" s="1"/>
  <c r="Q531" i="16"/>
  <c r="R531" i="16" s="1"/>
  <c r="N531" i="16" s="1"/>
  <c r="P531" i="16"/>
  <c r="P234" i="16"/>
  <c r="Q234" i="16"/>
  <c r="R234" i="16" s="1"/>
  <c r="N234" i="16" s="1"/>
  <c r="P572" i="16"/>
  <c r="Q572" i="16"/>
  <c r="R572" i="16" s="1"/>
  <c r="N572" i="16" s="1"/>
  <c r="P262" i="16"/>
  <c r="Q262" i="16"/>
  <c r="R262" i="16" s="1"/>
  <c r="N262" i="16" s="1"/>
  <c r="P1055" i="16"/>
  <c r="Q1055" i="16"/>
  <c r="R1055" i="16" s="1"/>
  <c r="N1055" i="16" s="1"/>
  <c r="P2821" i="16"/>
  <c r="Q2821" i="16"/>
  <c r="R2821" i="16" s="1"/>
  <c r="N2821" i="16" s="1"/>
  <c r="P2618" i="16"/>
  <c r="Q2618" i="16"/>
  <c r="R2618" i="16" s="1"/>
  <c r="N2618" i="16" s="1"/>
  <c r="Q255" i="16"/>
  <c r="R255" i="16" s="1"/>
  <c r="N255" i="16" s="1"/>
  <c r="P255" i="16"/>
  <c r="Q977" i="16"/>
  <c r="R977" i="16" s="1"/>
  <c r="N977" i="16" s="1"/>
  <c r="P977" i="16"/>
  <c r="Q284" i="16"/>
  <c r="R284" i="16" s="1"/>
  <c r="N284" i="16" s="1"/>
  <c r="P284" i="16"/>
  <c r="P1006" i="16"/>
  <c r="Q1006" i="16"/>
  <c r="R1006" i="16" s="1"/>
  <c r="N1006" i="16" s="1"/>
  <c r="Q781" i="16"/>
  <c r="R781" i="16" s="1"/>
  <c r="N781" i="16" s="1"/>
  <c r="P781" i="16"/>
  <c r="P2545" i="16"/>
  <c r="Q2545" i="16"/>
  <c r="R2545" i="16" s="1"/>
  <c r="N2545" i="16" s="1"/>
  <c r="P1167" i="16"/>
  <c r="Q1167" i="16"/>
  <c r="R1167" i="16" s="1"/>
  <c r="N1167" i="16" s="1"/>
  <c r="Q207" i="16"/>
  <c r="R207" i="16" s="1"/>
  <c r="N207" i="16" s="1"/>
  <c r="P207" i="16"/>
  <c r="P988" i="16"/>
  <c r="Q988" i="16"/>
  <c r="R988" i="16" s="1"/>
  <c r="N988" i="16" s="1"/>
  <c r="Q296" i="16"/>
  <c r="R296" i="16" s="1"/>
  <c r="N296" i="16" s="1"/>
  <c r="P296" i="16"/>
  <c r="Q1029" i="16"/>
  <c r="R1029" i="16" s="1"/>
  <c r="N1029" i="16" s="1"/>
  <c r="P1029" i="16"/>
  <c r="Q719" i="16"/>
  <c r="R719" i="16" s="1"/>
  <c r="N719" i="16" s="1"/>
  <c r="P719" i="16"/>
  <c r="Q1513" i="16"/>
  <c r="R1513" i="16" s="1"/>
  <c r="N1513" i="16" s="1"/>
  <c r="P1513" i="16"/>
  <c r="P1262" i="16"/>
  <c r="Q1262" i="16"/>
  <c r="R1262" i="16" s="1"/>
  <c r="N1262" i="16" s="1"/>
  <c r="P1374" i="16"/>
  <c r="Q1374" i="16"/>
  <c r="R1374" i="16" s="1"/>
  <c r="N1374" i="16" s="1"/>
  <c r="P961" i="16"/>
  <c r="Q961" i="16"/>
  <c r="R961" i="16" s="1"/>
  <c r="N961" i="16" s="1"/>
  <c r="P663" i="16"/>
  <c r="Q663" i="16"/>
  <c r="R663" i="16" s="1"/>
  <c r="N663" i="16" s="1"/>
  <c r="Q425" i="16"/>
  <c r="R425" i="16" s="1"/>
  <c r="N425" i="16" s="1"/>
  <c r="P425" i="16"/>
  <c r="Q739" i="16"/>
  <c r="R739" i="16" s="1"/>
  <c r="N739" i="16" s="1"/>
  <c r="P739" i="16"/>
  <c r="Q453" i="16"/>
  <c r="R453" i="16" s="1"/>
  <c r="N453" i="16" s="1"/>
  <c r="P453" i="16"/>
  <c r="Q217" i="16"/>
  <c r="R217" i="16" s="1"/>
  <c r="N217" i="16" s="1"/>
  <c r="P217" i="16"/>
  <c r="P1982" i="16"/>
  <c r="Q1982" i="16"/>
  <c r="R1982" i="16" s="1"/>
  <c r="N1982" i="16" s="1"/>
  <c r="Q1851" i="16"/>
  <c r="R1851" i="16" s="1"/>
  <c r="N1851" i="16" s="1"/>
  <c r="P1851" i="16"/>
  <c r="Q1567" i="16"/>
  <c r="R1567" i="16" s="1"/>
  <c r="N1567" i="16" s="1"/>
  <c r="P1567" i="16"/>
  <c r="Q386" i="16"/>
  <c r="R386" i="16" s="1"/>
  <c r="N386" i="16" s="1"/>
  <c r="P386" i="16"/>
  <c r="Q147" i="16"/>
  <c r="R147" i="16" s="1"/>
  <c r="N147" i="16" s="1"/>
  <c r="P147" i="16"/>
  <c r="P870" i="16"/>
  <c r="Q870" i="16"/>
  <c r="R870" i="16" s="1"/>
  <c r="N870" i="16" s="1"/>
  <c r="Q176" i="16"/>
  <c r="R176" i="16" s="1"/>
  <c r="N176" i="16" s="1"/>
  <c r="P176" i="16"/>
  <c r="Q897" i="16"/>
  <c r="R897" i="16" s="1"/>
  <c r="N897" i="16" s="1"/>
  <c r="P897" i="16"/>
  <c r="Q672" i="16"/>
  <c r="R672" i="16" s="1"/>
  <c r="N672" i="16" s="1"/>
  <c r="P672" i="16"/>
  <c r="P2437" i="16"/>
  <c r="Q2437" i="16"/>
  <c r="R2437" i="16" s="1"/>
  <c r="N2437" i="16" s="1"/>
  <c r="P2822" i="16"/>
  <c r="Q2822" i="16"/>
  <c r="R2822" i="16" s="1"/>
  <c r="N2822" i="16" s="1"/>
  <c r="Q2006" i="16"/>
  <c r="R2006" i="16" s="1"/>
  <c r="N2006" i="16" s="1"/>
  <c r="P2006" i="16"/>
  <c r="Q1874" i="16"/>
  <c r="R1874" i="16" s="1"/>
  <c r="N1874" i="16" s="1"/>
  <c r="P1874" i="16"/>
  <c r="Q1879" i="16"/>
  <c r="R1879" i="16" s="1"/>
  <c r="N1879" i="16" s="1"/>
  <c r="P1879" i="16"/>
  <c r="P410" i="16"/>
  <c r="Q410" i="16"/>
  <c r="R410" i="16" s="1"/>
  <c r="N410" i="16" s="1"/>
  <c r="Q171" i="16"/>
  <c r="R171" i="16" s="1"/>
  <c r="N171" i="16" s="1"/>
  <c r="P171" i="16"/>
  <c r="P893" i="16"/>
  <c r="Q893" i="16"/>
  <c r="R893" i="16" s="1"/>
  <c r="N893" i="16" s="1"/>
  <c r="Q200" i="16"/>
  <c r="R200" i="16" s="1"/>
  <c r="N200" i="16" s="1"/>
  <c r="P200" i="16"/>
  <c r="Q920" i="16"/>
  <c r="R920" i="16" s="1"/>
  <c r="N920" i="16" s="1"/>
  <c r="P920" i="16"/>
  <c r="P696" i="16"/>
  <c r="Q696" i="16"/>
  <c r="R696" i="16" s="1"/>
  <c r="N696" i="16" s="1"/>
  <c r="Q2460" i="16"/>
  <c r="R2460" i="16" s="1"/>
  <c r="N2460" i="16" s="1"/>
  <c r="P2460" i="16"/>
  <c r="Q2930" i="16"/>
  <c r="R2930" i="16" s="1"/>
  <c r="N2930" i="16" s="1"/>
  <c r="P2930" i="16"/>
  <c r="Q787" i="16"/>
  <c r="R787" i="16" s="1"/>
  <c r="N787" i="16" s="1"/>
  <c r="P787" i="16"/>
  <c r="Q501" i="16"/>
  <c r="R501" i="16" s="1"/>
  <c r="N501" i="16" s="1"/>
  <c r="P501" i="16"/>
  <c r="Q265" i="16"/>
  <c r="R265" i="16" s="1"/>
  <c r="N265" i="16" s="1"/>
  <c r="P265" i="16"/>
  <c r="Q2029" i="16"/>
  <c r="R2029" i="16" s="1"/>
  <c r="N2029" i="16" s="1"/>
  <c r="P2029" i="16"/>
  <c r="P1898" i="16"/>
  <c r="Q1898" i="16"/>
  <c r="R1898" i="16" s="1"/>
  <c r="N1898" i="16" s="1"/>
  <c r="Q2204" i="16"/>
  <c r="R2204" i="16" s="1"/>
  <c r="N2204" i="16" s="1"/>
  <c r="P2204" i="16"/>
  <c r="Q2642" i="16"/>
  <c r="R2642" i="16" s="1"/>
  <c r="N2642" i="16" s="1"/>
  <c r="P2642" i="16"/>
  <c r="P2306" i="16"/>
  <c r="Q2306" i="16"/>
  <c r="R2306" i="16" s="1"/>
  <c r="N2306" i="16" s="1"/>
  <c r="P2043" i="16"/>
  <c r="Q2043" i="16"/>
  <c r="R2043" i="16" s="1"/>
  <c r="N2043" i="16" s="1"/>
  <c r="Q1781" i="16"/>
  <c r="R1781" i="16" s="1"/>
  <c r="N1781" i="16" s="1"/>
  <c r="P1781" i="16"/>
  <c r="Q869" i="16"/>
  <c r="R869" i="16" s="1"/>
  <c r="N869" i="16" s="1"/>
  <c r="P869" i="16"/>
  <c r="Q2707" i="16"/>
  <c r="R2707" i="16" s="1"/>
  <c r="N2707" i="16" s="1"/>
  <c r="P2707" i="16"/>
  <c r="Q1212" i="16"/>
  <c r="R1212" i="16" s="1"/>
  <c r="N1212" i="16" s="1"/>
  <c r="P1212" i="16"/>
  <c r="Q1579" i="16"/>
  <c r="R1579" i="16" s="1"/>
  <c r="N1579" i="16" s="1"/>
  <c r="P1579" i="16"/>
  <c r="P2384" i="16"/>
  <c r="Q2384" i="16"/>
  <c r="R2384" i="16" s="1"/>
  <c r="N2384" i="16" s="1"/>
  <c r="P3627" i="16"/>
  <c r="Q3627" i="16"/>
  <c r="R3627" i="16" s="1"/>
  <c r="N3627" i="16" s="1"/>
  <c r="Q2391" i="16"/>
  <c r="R2391" i="16" s="1"/>
  <c r="N2391" i="16" s="1"/>
  <c r="P2391" i="16"/>
  <c r="P2055" i="16"/>
  <c r="Q2055" i="16"/>
  <c r="R2055" i="16" s="1"/>
  <c r="N2055" i="16" s="1"/>
  <c r="Q1791" i="16"/>
  <c r="R1791" i="16" s="1"/>
  <c r="N1791" i="16" s="1"/>
  <c r="P1791" i="16"/>
  <c r="Q1529" i="16"/>
  <c r="R1529" i="16" s="1"/>
  <c r="N1529" i="16" s="1"/>
  <c r="P1529" i="16"/>
  <c r="Q607" i="16"/>
  <c r="R607" i="16" s="1"/>
  <c r="N607" i="16" s="1"/>
  <c r="P607" i="16"/>
  <c r="P2407" i="16"/>
  <c r="Q2407" i="16"/>
  <c r="R2407" i="16" s="1"/>
  <c r="N2407" i="16" s="1"/>
  <c r="P1811" i="16"/>
  <c r="Q1811" i="16"/>
  <c r="R1811" i="16" s="1"/>
  <c r="N1811" i="16" s="1"/>
  <c r="Q1670" i="16"/>
  <c r="R1670" i="16" s="1"/>
  <c r="N1670" i="16" s="1"/>
  <c r="P1670" i="16"/>
  <c r="Q1347" i="16"/>
  <c r="R1347" i="16" s="1"/>
  <c r="N1347" i="16" s="1"/>
  <c r="P1347" i="16"/>
  <c r="Q1084" i="16"/>
  <c r="R1084" i="16" s="1"/>
  <c r="N1084" i="16" s="1"/>
  <c r="P1084" i="16"/>
  <c r="Q2824" i="16"/>
  <c r="R2824" i="16" s="1"/>
  <c r="N2824" i="16" s="1"/>
  <c r="P2824" i="16"/>
  <c r="Q2549" i="16"/>
  <c r="R2549" i="16" s="1"/>
  <c r="N2549" i="16" s="1"/>
  <c r="P2549" i="16"/>
  <c r="P1616" i="16"/>
  <c r="Q1616" i="16"/>
  <c r="R1616" i="16" s="1"/>
  <c r="N1616" i="16" s="1"/>
  <c r="P2469" i="16"/>
  <c r="Q2469" i="16"/>
  <c r="R2469" i="16" s="1"/>
  <c r="N2469" i="16" s="1"/>
  <c r="P3783" i="16"/>
  <c r="Q3783" i="16"/>
  <c r="R3783" i="16" s="1"/>
  <c r="N3783" i="16" s="1"/>
  <c r="Q2702" i="16"/>
  <c r="R2702" i="16" s="1"/>
  <c r="N2702" i="16" s="1"/>
  <c r="P2702" i="16"/>
  <c r="P2366" i="16"/>
  <c r="Q2366" i="16"/>
  <c r="R2366" i="16" s="1"/>
  <c r="N2366" i="16" s="1"/>
  <c r="Q2104" i="16"/>
  <c r="R2104" i="16" s="1"/>
  <c r="N2104" i="16" s="1"/>
  <c r="P2104" i="16"/>
  <c r="Q1841" i="16"/>
  <c r="R1841" i="16" s="1"/>
  <c r="N1841" i="16" s="1"/>
  <c r="P1841" i="16"/>
  <c r="Q930" i="16"/>
  <c r="R930" i="16" s="1"/>
  <c r="N930" i="16" s="1"/>
  <c r="P930" i="16"/>
  <c r="Q2778" i="16"/>
  <c r="R2778" i="16" s="1"/>
  <c r="N2778" i="16" s="1"/>
  <c r="P2778" i="16"/>
  <c r="Q1524" i="16"/>
  <c r="R1524" i="16" s="1"/>
  <c r="N1524" i="16" s="1"/>
  <c r="P1524" i="16"/>
  <c r="Q2570" i="16"/>
  <c r="R2570" i="16" s="1"/>
  <c r="N2570" i="16" s="1"/>
  <c r="P2570" i="16"/>
  <c r="P2235" i="16"/>
  <c r="Q2235" i="16"/>
  <c r="R2235" i="16" s="1"/>
  <c r="N2235" i="16" s="1"/>
  <c r="Q1972" i="16"/>
  <c r="R1972" i="16" s="1"/>
  <c r="N1972" i="16" s="1"/>
  <c r="P1972" i="16"/>
  <c r="Q1710" i="16"/>
  <c r="R1710" i="16" s="1"/>
  <c r="N1710" i="16" s="1"/>
  <c r="P1710" i="16"/>
  <c r="Q786" i="16"/>
  <c r="R786" i="16" s="1"/>
  <c r="N786" i="16" s="1"/>
  <c r="P786" i="16"/>
  <c r="Q2623" i="16"/>
  <c r="R2623" i="16" s="1"/>
  <c r="N2623" i="16" s="1"/>
  <c r="P2623" i="16"/>
  <c r="Q2961" i="16"/>
  <c r="R2961" i="16" s="1"/>
  <c r="N2961" i="16" s="1"/>
  <c r="P2961" i="16"/>
  <c r="Q2438" i="16"/>
  <c r="R2438" i="16" s="1"/>
  <c r="N2438" i="16" s="1"/>
  <c r="P2438" i="16"/>
  <c r="P2103" i="16"/>
  <c r="Q2103" i="16"/>
  <c r="R2103" i="16" s="1"/>
  <c r="N2103" i="16" s="1"/>
  <c r="Q1839" i="16"/>
  <c r="R1839" i="16" s="1"/>
  <c r="N1839" i="16" s="1"/>
  <c r="P1839" i="16"/>
  <c r="Q1578" i="16"/>
  <c r="R1578" i="16" s="1"/>
  <c r="N1578" i="16" s="1"/>
  <c r="P1578" i="16"/>
  <c r="P654" i="16"/>
  <c r="Q654" i="16"/>
  <c r="R654" i="16" s="1"/>
  <c r="N654" i="16" s="1"/>
  <c r="Q2455" i="16"/>
  <c r="R2455" i="16" s="1"/>
  <c r="N2455" i="16" s="1"/>
  <c r="P2455" i="16"/>
  <c r="P2110" i="16"/>
  <c r="Q2110" i="16"/>
  <c r="R2110" i="16" s="1"/>
  <c r="N2110" i="16" s="1"/>
  <c r="P1540" i="16"/>
  <c r="Q1540" i="16"/>
  <c r="R1540" i="16" s="1"/>
  <c r="N1540" i="16" s="1"/>
  <c r="P1276" i="16"/>
  <c r="Q1276" i="16"/>
  <c r="R1276" i="16" s="1"/>
  <c r="N1276" i="16" s="1"/>
  <c r="Q3016" i="16"/>
  <c r="R3016" i="16" s="1"/>
  <c r="N3016" i="16" s="1"/>
  <c r="P3016" i="16"/>
  <c r="P2741" i="16"/>
  <c r="Q2741" i="16"/>
  <c r="R2741" i="16" s="1"/>
  <c r="N2741" i="16" s="1"/>
  <c r="P1820" i="16"/>
  <c r="Q1820" i="16"/>
  <c r="R1820" i="16" s="1"/>
  <c r="N1820" i="16" s="1"/>
  <c r="Q1257" i="16"/>
  <c r="R1257" i="16" s="1"/>
  <c r="N1257" i="16" s="1"/>
  <c r="P1257" i="16"/>
  <c r="P3617" i="16"/>
  <c r="Q3617" i="16"/>
  <c r="R3617" i="16" s="1"/>
  <c r="N3617" i="16" s="1"/>
  <c r="Q1407" i="16"/>
  <c r="R1407" i="16" s="1"/>
  <c r="N1407" i="16" s="1"/>
  <c r="P1407" i="16"/>
  <c r="P1144" i="16"/>
  <c r="Q1144" i="16"/>
  <c r="R1144" i="16" s="1"/>
  <c r="N1144" i="16" s="1"/>
  <c r="P2884" i="16"/>
  <c r="Q2884" i="16"/>
  <c r="R2884" i="16" s="1"/>
  <c r="N2884" i="16" s="1"/>
  <c r="P2609" i="16"/>
  <c r="Q2609" i="16"/>
  <c r="R2609" i="16" s="1"/>
  <c r="N2609" i="16" s="1"/>
  <c r="Q1675" i="16"/>
  <c r="R1675" i="16" s="1"/>
  <c r="N1675" i="16" s="1"/>
  <c r="P1675" i="16"/>
  <c r="Q2696" i="16"/>
  <c r="R2696" i="16" s="1"/>
  <c r="N2696" i="16" s="1"/>
  <c r="P2696" i="16"/>
  <c r="Q3075" i="16"/>
  <c r="R3075" i="16" s="1"/>
  <c r="N3075" i="16" s="1"/>
  <c r="P3075" i="16"/>
  <c r="Q1994" i="16"/>
  <c r="R1994" i="16" s="1"/>
  <c r="N1994" i="16" s="1"/>
  <c r="P1994" i="16"/>
  <c r="Q1733" i="16"/>
  <c r="R1733" i="16" s="1"/>
  <c r="N1733" i="16" s="1"/>
  <c r="P1733" i="16"/>
  <c r="Q1470" i="16"/>
  <c r="R1470" i="16" s="1"/>
  <c r="N1470" i="16" s="1"/>
  <c r="P1470" i="16"/>
  <c r="Q545" i="16"/>
  <c r="R545" i="16" s="1"/>
  <c r="N545" i="16" s="1"/>
  <c r="P545" i="16"/>
  <c r="Q2335" i="16"/>
  <c r="R2335" i="16" s="1"/>
  <c r="N2335" i="16" s="1"/>
  <c r="P2335" i="16"/>
  <c r="Q1498" i="16"/>
  <c r="R1498" i="16" s="1"/>
  <c r="N1498" i="16" s="1"/>
  <c r="P1498" i="16"/>
  <c r="Q1103" i="16"/>
  <c r="R1103" i="16" s="1"/>
  <c r="N1103" i="16" s="1"/>
  <c r="P1103" i="16"/>
  <c r="Q1719" i="16"/>
  <c r="R1719" i="16" s="1"/>
  <c r="N1719" i="16" s="1"/>
  <c r="P1719" i="16"/>
  <c r="Q1456" i="16"/>
  <c r="R1456" i="16" s="1"/>
  <c r="N1456" i="16" s="1"/>
  <c r="P1456" i="16"/>
  <c r="Q1193" i="16"/>
  <c r="R1193" i="16" s="1"/>
  <c r="N1193" i="16" s="1"/>
  <c r="P1193" i="16"/>
  <c r="Q2922" i="16"/>
  <c r="R2922" i="16" s="1"/>
  <c r="N2922" i="16" s="1"/>
  <c r="P2922" i="16"/>
  <c r="Q2012" i="16"/>
  <c r="R2012" i="16" s="1"/>
  <c r="N2012" i="16" s="1"/>
  <c r="P2012" i="16"/>
  <c r="Q1977" i="16"/>
  <c r="R1977" i="16" s="1"/>
  <c r="N1977" i="16" s="1"/>
  <c r="P1977" i="16"/>
  <c r="Q3187" i="16"/>
  <c r="R3187" i="16" s="1"/>
  <c r="N3187" i="16" s="1"/>
  <c r="P3187" i="16"/>
  <c r="P2035" i="16"/>
  <c r="Q2035" i="16"/>
  <c r="R2035" i="16" s="1"/>
  <c r="N2035" i="16" s="1"/>
  <c r="P1736" i="16"/>
  <c r="Q1736" i="16"/>
  <c r="R1736" i="16" s="1"/>
  <c r="N1736" i="16" s="1"/>
  <c r="P1474" i="16"/>
  <c r="Q1474" i="16"/>
  <c r="R1474" i="16" s="1"/>
  <c r="N1474" i="16" s="1"/>
  <c r="P1137" i="16"/>
  <c r="Q1137" i="16"/>
  <c r="R1137" i="16" s="1"/>
  <c r="N1137" i="16" s="1"/>
  <c r="Q2889" i="16"/>
  <c r="R2889" i="16" s="1"/>
  <c r="N2889" i="16" s="1"/>
  <c r="P2889" i="16"/>
  <c r="Q2436" i="16"/>
  <c r="R2436" i="16" s="1"/>
  <c r="N2436" i="16" s="1"/>
  <c r="P2436" i="16"/>
  <c r="Q3158" i="16"/>
  <c r="R3158" i="16" s="1"/>
  <c r="N3158" i="16" s="1"/>
  <c r="P3158" i="16"/>
  <c r="Q3437" i="16"/>
  <c r="R3437" i="16" s="1"/>
  <c r="N3437" i="16" s="1"/>
  <c r="P3437" i="16"/>
  <c r="P1350" i="16"/>
  <c r="Q1350" i="16"/>
  <c r="R1350" i="16" s="1"/>
  <c r="N1350" i="16" s="1"/>
  <c r="P3559" i="16"/>
  <c r="Q3559" i="16"/>
  <c r="R3559" i="16" s="1"/>
  <c r="N3559" i="16" s="1"/>
  <c r="Q3334" i="16"/>
  <c r="R3334" i="16" s="1"/>
  <c r="N3334" i="16" s="1"/>
  <c r="P3334" i="16"/>
  <c r="P2051" i="16"/>
  <c r="Q2051" i="16"/>
  <c r="R2051" i="16" s="1"/>
  <c r="N2051" i="16" s="1"/>
  <c r="P3839" i="16"/>
  <c r="Q3839" i="16"/>
  <c r="R3839" i="16" s="1"/>
  <c r="N3839" i="16" s="1"/>
  <c r="P3407" i="16"/>
  <c r="Q3407" i="16"/>
  <c r="R3407" i="16" s="1"/>
  <c r="N3407" i="16" s="1"/>
  <c r="Q1150" i="16"/>
  <c r="R1150" i="16" s="1"/>
  <c r="N1150" i="16" s="1"/>
  <c r="P1150" i="16"/>
  <c r="P2902" i="16"/>
  <c r="Q2902" i="16"/>
  <c r="R2902" i="16" s="1"/>
  <c r="N2902" i="16" s="1"/>
  <c r="P2448" i="16"/>
  <c r="Q2448" i="16"/>
  <c r="R2448" i="16" s="1"/>
  <c r="N2448" i="16" s="1"/>
  <c r="Q3171" i="16"/>
  <c r="R3171" i="16" s="1"/>
  <c r="N3171" i="16" s="1"/>
  <c r="P3171" i="16"/>
  <c r="Q3460" i="16"/>
  <c r="R3460" i="16" s="1"/>
  <c r="N3460" i="16" s="1"/>
  <c r="P3460" i="16"/>
  <c r="Q1362" i="16"/>
  <c r="R1362" i="16" s="1"/>
  <c r="N1362" i="16" s="1"/>
  <c r="P1362" i="16"/>
  <c r="Q3572" i="16"/>
  <c r="R3572" i="16" s="1"/>
  <c r="N3572" i="16" s="1"/>
  <c r="P3572" i="16"/>
  <c r="P3346" i="16"/>
  <c r="Q3346" i="16"/>
  <c r="R3346" i="16" s="1"/>
  <c r="N3346" i="16" s="1"/>
  <c r="Q3097" i="16"/>
  <c r="R3097" i="16" s="1"/>
  <c r="N3097" i="16" s="1"/>
  <c r="P3097" i="16"/>
  <c r="Q2454" i="16"/>
  <c r="R2454" i="16" s="1"/>
  <c r="N2454" i="16" s="1"/>
  <c r="P2454" i="16"/>
  <c r="P3527" i="16"/>
  <c r="Q3527" i="16"/>
  <c r="R3527" i="16" s="1"/>
  <c r="N3527" i="16" s="1"/>
  <c r="Q1065" i="16"/>
  <c r="R1065" i="16" s="1"/>
  <c r="N1065" i="16" s="1"/>
  <c r="P1065" i="16"/>
  <c r="Q2806" i="16"/>
  <c r="R2806" i="16" s="1"/>
  <c r="N2806" i="16" s="1"/>
  <c r="P2806" i="16"/>
  <c r="P2470" i="16"/>
  <c r="Q2470" i="16"/>
  <c r="R2470" i="16" s="1"/>
  <c r="N2470" i="16" s="1"/>
  <c r="Q2028" i="16"/>
  <c r="R2028" i="16" s="1"/>
  <c r="N2028" i="16" s="1"/>
  <c r="P2028" i="16"/>
  <c r="Q3757" i="16"/>
  <c r="R3757" i="16" s="1"/>
  <c r="N3757" i="16" s="1"/>
  <c r="P3757" i="16"/>
  <c r="P3435" i="16"/>
  <c r="Q3435" i="16"/>
  <c r="R3435" i="16" s="1"/>
  <c r="N3435" i="16" s="1"/>
  <c r="Q1602" i="16"/>
  <c r="R1602" i="16" s="1"/>
  <c r="N1602" i="16" s="1"/>
  <c r="P1602" i="16"/>
  <c r="Q3139" i="16"/>
  <c r="R3139" i="16" s="1"/>
  <c r="N3139" i="16" s="1"/>
  <c r="P3139" i="16"/>
  <c r="P1511" i="16"/>
  <c r="Q1511" i="16"/>
  <c r="R1511" i="16" s="1"/>
  <c r="N1511" i="16" s="1"/>
  <c r="P876" i="16"/>
  <c r="Q876" i="16"/>
  <c r="R876" i="16" s="1"/>
  <c r="N876" i="16" s="1"/>
  <c r="P3258" i="16"/>
  <c r="Q3258" i="16"/>
  <c r="R3258" i="16" s="1"/>
  <c r="N3258" i="16" s="1"/>
  <c r="P2747" i="16"/>
  <c r="Q2747" i="16"/>
  <c r="R2747" i="16" s="1"/>
  <c r="N2747" i="16" s="1"/>
  <c r="P2492" i="16"/>
  <c r="Q2492" i="16"/>
  <c r="R2492" i="16" s="1"/>
  <c r="N2492" i="16" s="1"/>
  <c r="Q2229" i="16"/>
  <c r="R2229" i="16" s="1"/>
  <c r="N2229" i="16" s="1"/>
  <c r="P2229" i="16"/>
  <c r="Q1907" i="16"/>
  <c r="R1907" i="16" s="1"/>
  <c r="N1907" i="16" s="1"/>
  <c r="P1907" i="16"/>
  <c r="Q1465" i="16"/>
  <c r="R1465" i="16" s="1"/>
  <c r="N1465" i="16" s="1"/>
  <c r="P1465" i="16"/>
  <c r="P3193" i="16"/>
  <c r="Q3193" i="16"/>
  <c r="R3193" i="16" s="1"/>
  <c r="N3193" i="16" s="1"/>
  <c r="Q3640" i="16"/>
  <c r="R3640" i="16" s="1"/>
  <c r="N3640" i="16" s="1"/>
  <c r="P3640" i="16"/>
  <c r="Q3293" i="16"/>
  <c r="R3293" i="16" s="1"/>
  <c r="N3293" i="16" s="1"/>
  <c r="P3293" i="16"/>
  <c r="Q3560" i="16"/>
  <c r="R3560" i="16" s="1"/>
  <c r="N3560" i="16" s="1"/>
  <c r="P3560" i="16"/>
  <c r="P3357" i="16"/>
  <c r="Q3357" i="16"/>
  <c r="R3357" i="16" s="1"/>
  <c r="N3357" i="16" s="1"/>
  <c r="Q300" i="16"/>
  <c r="R300" i="16" s="1"/>
  <c r="N300" i="16" s="1"/>
  <c r="P300" i="16"/>
  <c r="Q3840" i="16"/>
  <c r="R3840" i="16" s="1"/>
  <c r="N3840" i="16" s="1"/>
  <c r="P3840" i="16"/>
  <c r="Q2783" i="16"/>
  <c r="R2783" i="16" s="1"/>
  <c r="N2783" i="16" s="1"/>
  <c r="P2783" i="16"/>
  <c r="Q1064" i="16"/>
  <c r="R1064" i="16" s="1"/>
  <c r="N1064" i="16" s="1"/>
  <c r="P1064" i="16"/>
  <c r="Q2792" i="16"/>
  <c r="R2792" i="16" s="1"/>
  <c r="N2792" i="16" s="1"/>
  <c r="P2792" i="16"/>
  <c r="Q2541" i="16"/>
  <c r="R2541" i="16" s="1"/>
  <c r="N2541" i="16" s="1"/>
  <c r="P2541" i="16"/>
  <c r="Q2206" i="16"/>
  <c r="R2206" i="16" s="1"/>
  <c r="N2206" i="16" s="1"/>
  <c r="P2206" i="16"/>
  <c r="P1764" i="16"/>
  <c r="Q1764" i="16"/>
  <c r="R1764" i="16" s="1"/>
  <c r="N1764" i="16" s="1"/>
  <c r="P3493" i="16"/>
  <c r="Q3493" i="16"/>
  <c r="R3493" i="16" s="1"/>
  <c r="N3493" i="16" s="1"/>
  <c r="Q3170" i="16"/>
  <c r="R3170" i="16" s="1"/>
  <c r="N3170" i="16" s="1"/>
  <c r="P3170" i="16"/>
  <c r="Q3593" i="16"/>
  <c r="R3593" i="16" s="1"/>
  <c r="N3593" i="16" s="1"/>
  <c r="P3593" i="16"/>
  <c r="Q1200" i="16"/>
  <c r="R1200" i="16" s="1"/>
  <c r="N1200" i="16" s="1"/>
  <c r="P1200" i="16"/>
  <c r="Q3658" i="16"/>
  <c r="R3658" i="16" s="1"/>
  <c r="N3658" i="16" s="1"/>
  <c r="P3658" i="16"/>
  <c r="P611" i="16"/>
  <c r="Q611" i="16"/>
  <c r="R611" i="16" s="1"/>
  <c r="N611" i="16" s="1"/>
  <c r="Q3415" i="16"/>
  <c r="R3415" i="16" s="1"/>
  <c r="N3415" i="16" s="1"/>
  <c r="P3415" i="16"/>
  <c r="P2891" i="16"/>
  <c r="Q2891" i="16"/>
  <c r="R2891" i="16" s="1"/>
  <c r="N2891" i="16" s="1"/>
  <c r="Q2527" i="16"/>
  <c r="R2527" i="16" s="1"/>
  <c r="N2527" i="16" s="1"/>
  <c r="P2527" i="16"/>
  <c r="Q2228" i="16"/>
  <c r="R2228" i="16" s="1"/>
  <c r="N2228" i="16" s="1"/>
  <c r="P2228" i="16"/>
  <c r="Q1965" i="16"/>
  <c r="R1965" i="16" s="1"/>
  <c r="N1965" i="16" s="1"/>
  <c r="P1965" i="16"/>
  <c r="P1630" i="16"/>
  <c r="Q1630" i="16"/>
  <c r="R1630" i="16" s="1"/>
  <c r="N1630" i="16" s="1"/>
  <c r="P1199" i="16"/>
  <c r="Q1199" i="16"/>
  <c r="R1199" i="16" s="1"/>
  <c r="N1199" i="16" s="1"/>
  <c r="P2940" i="16"/>
  <c r="Q2940" i="16"/>
  <c r="R2940" i="16" s="1"/>
  <c r="N2940" i="16" s="1"/>
  <c r="P3650" i="16"/>
  <c r="Q3650" i="16"/>
  <c r="R3650" i="16" s="1"/>
  <c r="N3650" i="16" s="1"/>
  <c r="Q3328" i="16"/>
  <c r="R3328" i="16" s="1"/>
  <c r="N3328" i="16" s="1"/>
  <c r="P3328" i="16"/>
  <c r="Q3296" i="16"/>
  <c r="R3296" i="16" s="1"/>
  <c r="N3296" i="16" s="1"/>
  <c r="P3296" i="16"/>
  <c r="Q3094" i="16"/>
  <c r="R3094" i="16" s="1"/>
  <c r="N3094" i="16" s="1"/>
  <c r="P3094" i="16"/>
  <c r="Q3826" i="16"/>
  <c r="R3826" i="16" s="1"/>
  <c r="N3826" i="16" s="1"/>
  <c r="P3826" i="16"/>
  <c r="Q3576" i="16"/>
  <c r="R3576" i="16" s="1"/>
  <c r="N3576" i="16" s="1"/>
  <c r="P3576" i="16"/>
  <c r="Q3402" i="16"/>
  <c r="R3402" i="16" s="1"/>
  <c r="N3402" i="16" s="1"/>
  <c r="P3402" i="16"/>
  <c r="Q2862" i="16"/>
  <c r="R2862" i="16" s="1"/>
  <c r="N2862" i="16" s="1"/>
  <c r="P2862" i="16"/>
  <c r="Q3537" i="16"/>
  <c r="R3537" i="16" s="1"/>
  <c r="N3537" i="16" s="1"/>
  <c r="P3537" i="16"/>
  <c r="Q480" i="16"/>
  <c r="R480" i="16" s="1"/>
  <c r="N480" i="16" s="1"/>
  <c r="P480" i="16"/>
  <c r="Q2106" i="16"/>
  <c r="R2106" i="16" s="1"/>
  <c r="N2106" i="16" s="1"/>
  <c r="P2106" i="16"/>
  <c r="Q2231" i="16"/>
  <c r="R2231" i="16" s="1"/>
  <c r="N2231" i="16" s="1"/>
  <c r="P2231" i="16"/>
  <c r="Q1100" i="16"/>
  <c r="R1100" i="16" s="1"/>
  <c r="N1100" i="16" s="1"/>
  <c r="P1100" i="16"/>
  <c r="P2829" i="16"/>
  <c r="Q2829" i="16"/>
  <c r="R2829" i="16" s="1"/>
  <c r="N2829" i="16" s="1"/>
  <c r="P2577" i="16"/>
  <c r="Q2577" i="16"/>
  <c r="R2577" i="16" s="1"/>
  <c r="N2577" i="16" s="1"/>
  <c r="Q2242" i="16"/>
  <c r="R2242" i="16" s="1"/>
  <c r="N2242" i="16" s="1"/>
  <c r="P2242" i="16"/>
  <c r="P1800" i="16"/>
  <c r="Q1800" i="16"/>
  <c r="R1800" i="16" s="1"/>
  <c r="N1800" i="16" s="1"/>
  <c r="Q3529" i="16"/>
  <c r="R3529" i="16" s="1"/>
  <c r="N3529" i="16" s="1"/>
  <c r="P3529" i="16"/>
  <c r="Q3207" i="16"/>
  <c r="R3207" i="16" s="1"/>
  <c r="N3207" i="16" s="1"/>
  <c r="P3207" i="16"/>
  <c r="Q3630" i="16"/>
  <c r="R3630" i="16" s="1"/>
  <c r="N3630" i="16" s="1"/>
  <c r="P3630" i="16"/>
  <c r="P1379" i="16"/>
  <c r="Q1379" i="16"/>
  <c r="R1379" i="16" s="1"/>
  <c r="N1379" i="16" s="1"/>
  <c r="Q3692" i="16"/>
  <c r="R3692" i="16" s="1"/>
  <c r="N3692" i="16" s="1"/>
  <c r="P3692" i="16"/>
  <c r="P647" i="16"/>
  <c r="Q647" i="16"/>
  <c r="R647" i="16" s="1"/>
  <c r="N647" i="16" s="1"/>
  <c r="P3666" i="16"/>
  <c r="Q3666" i="16"/>
  <c r="R3666" i="16" s="1"/>
  <c r="N3666" i="16" s="1"/>
  <c r="Q3071" i="16"/>
  <c r="R3071" i="16" s="1"/>
  <c r="N3071" i="16" s="1"/>
  <c r="P3071" i="16"/>
  <c r="Q3430" i="16"/>
  <c r="R3430" i="16" s="1"/>
  <c r="N3430" i="16" s="1"/>
  <c r="P3430" i="16"/>
  <c r="P3180" i="16"/>
  <c r="Q3180" i="16"/>
  <c r="R3180" i="16" s="1"/>
  <c r="N3180" i="16" s="1"/>
  <c r="P2705" i="16"/>
  <c r="Q2705" i="16"/>
  <c r="R2705" i="16" s="1"/>
  <c r="N2705" i="16" s="1"/>
  <c r="Q2256" i="16"/>
  <c r="R2256" i="16" s="1"/>
  <c r="N2256" i="16" s="1"/>
  <c r="P2256" i="16"/>
  <c r="Q2132" i="16"/>
  <c r="R2132" i="16" s="1"/>
  <c r="N2132" i="16" s="1"/>
  <c r="P2132" i="16"/>
  <c r="P1868" i="16"/>
  <c r="Q1868" i="16"/>
  <c r="R1868" i="16" s="1"/>
  <c r="N1868" i="16" s="1"/>
  <c r="Q1533" i="16"/>
  <c r="R1533" i="16" s="1"/>
  <c r="N1533" i="16" s="1"/>
  <c r="P1533" i="16"/>
  <c r="Q1104" i="16"/>
  <c r="R1104" i="16" s="1"/>
  <c r="N1104" i="16" s="1"/>
  <c r="P1104" i="16"/>
  <c r="P2845" i="16"/>
  <c r="Q2845" i="16"/>
  <c r="R2845" i="16" s="1"/>
  <c r="N2845" i="16" s="1"/>
  <c r="P3554" i="16"/>
  <c r="Q3554" i="16"/>
  <c r="R3554" i="16" s="1"/>
  <c r="N3554" i="16" s="1"/>
  <c r="P3232" i="16"/>
  <c r="Q3232" i="16"/>
  <c r="R3232" i="16" s="1"/>
  <c r="N3232" i="16" s="1"/>
  <c r="Q3199" i="16"/>
  <c r="R3199" i="16" s="1"/>
  <c r="N3199" i="16" s="1"/>
  <c r="P3199" i="16"/>
  <c r="P1632" i="16"/>
  <c r="Q1632" i="16"/>
  <c r="R1632" i="16" s="1"/>
  <c r="N1632" i="16" s="1"/>
  <c r="Q3729" i="16"/>
  <c r="R3729" i="16" s="1"/>
  <c r="N3729" i="16" s="1"/>
  <c r="P3729" i="16"/>
  <c r="P3479" i="16"/>
  <c r="Q3479" i="16"/>
  <c r="R3479" i="16" s="1"/>
  <c r="N3479" i="16" s="1"/>
  <c r="P3822" i="16"/>
  <c r="Q3822" i="16"/>
  <c r="R3822" i="16" s="1"/>
  <c r="N3822" i="16" s="1"/>
  <c r="Q2562" i="16"/>
  <c r="R2562" i="16" s="1"/>
  <c r="N2562" i="16" s="1"/>
  <c r="P2562" i="16"/>
  <c r="P2289" i="16"/>
  <c r="Q2289" i="16"/>
  <c r="R2289" i="16" s="1"/>
  <c r="N2289" i="16" s="1"/>
  <c r="P2025" i="16"/>
  <c r="Q2025" i="16"/>
  <c r="R2025" i="16" s="1"/>
  <c r="N2025" i="16" s="1"/>
  <c r="Q1690" i="16"/>
  <c r="R1690" i="16" s="1"/>
  <c r="N1690" i="16" s="1"/>
  <c r="P1690" i="16"/>
  <c r="Q1260" i="16"/>
  <c r="R1260" i="16" s="1"/>
  <c r="N1260" i="16" s="1"/>
  <c r="P1260" i="16"/>
  <c r="Q2999" i="16"/>
  <c r="R2999" i="16" s="1"/>
  <c r="N2999" i="16" s="1"/>
  <c r="P2999" i="16"/>
  <c r="Q3710" i="16"/>
  <c r="R3710" i="16" s="1"/>
  <c r="N3710" i="16" s="1"/>
  <c r="P3710" i="16"/>
  <c r="Q3089" i="16"/>
  <c r="R3089" i="16" s="1"/>
  <c r="N3089" i="16" s="1"/>
  <c r="P3089" i="16"/>
  <c r="Q3355" i="16"/>
  <c r="R3355" i="16" s="1"/>
  <c r="N3355" i="16" s="1"/>
  <c r="P3355" i="16"/>
  <c r="P3153" i="16"/>
  <c r="Q3153" i="16"/>
  <c r="R3153" i="16" s="1"/>
  <c r="N3153" i="16" s="1"/>
  <c r="P1270" i="16"/>
  <c r="Q1270" i="16"/>
  <c r="R1270" i="16" s="1"/>
  <c r="N1270" i="16" s="1"/>
  <c r="Q3636" i="16"/>
  <c r="R3636" i="16" s="1"/>
  <c r="N3636" i="16" s="1"/>
  <c r="P3636" i="16"/>
  <c r="Q3671" i="16"/>
  <c r="R3671" i="16" s="1"/>
  <c r="N3671" i="16" s="1"/>
  <c r="P3671" i="16"/>
  <c r="P3126" i="16"/>
  <c r="Q3126" i="16"/>
  <c r="R3126" i="16" s="1"/>
  <c r="N3126" i="16" s="1"/>
  <c r="Q2444" i="16"/>
  <c r="R2444" i="16" s="1"/>
  <c r="N2444" i="16" s="1"/>
  <c r="P2444" i="16"/>
  <c r="Q2182" i="16"/>
  <c r="R2182" i="16" s="1"/>
  <c r="N2182" i="16" s="1"/>
  <c r="P2182" i="16"/>
  <c r="P1846" i="16"/>
  <c r="Q1846" i="16"/>
  <c r="R1846" i="16" s="1"/>
  <c r="N1846" i="16" s="1"/>
  <c r="P1416" i="16"/>
  <c r="Q1416" i="16"/>
  <c r="R1416" i="16" s="1"/>
  <c r="N1416" i="16" s="1"/>
  <c r="Q3145" i="16"/>
  <c r="R3145" i="16" s="1"/>
  <c r="N3145" i="16" s="1"/>
  <c r="P3145" i="16"/>
  <c r="P3412" i="16"/>
  <c r="Q3412" i="16"/>
  <c r="R3412" i="16" s="1"/>
  <c r="N3412" i="16" s="1"/>
  <c r="P3245" i="16"/>
  <c r="Q3245" i="16"/>
  <c r="R3245" i="16" s="1"/>
  <c r="N3245" i="16" s="1"/>
  <c r="Q3512" i="16"/>
  <c r="R3512" i="16" s="1"/>
  <c r="N3512" i="16" s="1"/>
  <c r="P3512" i="16"/>
  <c r="Q3309" i="16"/>
  <c r="R3309" i="16" s="1"/>
  <c r="N3309" i="16" s="1"/>
  <c r="P3309" i="16"/>
  <c r="Q2076" i="16"/>
  <c r="R2076" i="16" s="1"/>
  <c r="N2076" i="16" s="1"/>
  <c r="P2076" i="16"/>
  <c r="Q3792" i="16"/>
  <c r="R3792" i="16" s="1"/>
  <c r="N3792" i="16" s="1"/>
  <c r="P3792" i="16"/>
  <c r="P2555" i="16"/>
  <c r="Q2555" i="16"/>
  <c r="R2555" i="16" s="1"/>
  <c r="N2555" i="16" s="1"/>
  <c r="Q3815" i="16"/>
  <c r="R3815" i="16" s="1"/>
  <c r="N3815" i="16" s="1"/>
  <c r="P3815" i="16"/>
  <c r="A18" i="5"/>
  <c r="B18" i="5"/>
  <c r="E34" i="5"/>
  <c r="I18" i="5"/>
  <c r="A34" i="5"/>
  <c r="G18" i="5"/>
  <c r="B34" i="5"/>
  <c r="J18" i="5"/>
  <c r="H34" i="5"/>
  <c r="J34" i="5"/>
  <c r="C18" i="5"/>
  <c r="D18" i="5"/>
  <c r="E18" i="5"/>
  <c r="F18" i="5"/>
  <c r="C34" i="5"/>
  <c r="D34" i="5"/>
  <c r="F34" i="5"/>
  <c r="G34" i="5"/>
  <c r="F82" i="3"/>
  <c r="M6" i="13"/>
  <c r="M5" i="6"/>
  <c r="F133" i="3"/>
  <c r="N2" i="2"/>
  <c r="O2596" i="16" l="1"/>
  <c r="T2596" i="16"/>
  <c r="O2149" i="16"/>
  <c r="T2149" i="16"/>
  <c r="O3534" i="16"/>
  <c r="T3534" i="16"/>
  <c r="O1915" i="16"/>
  <c r="T1915" i="16"/>
  <c r="O3367" i="16"/>
  <c r="T3367" i="16"/>
  <c r="O3633" i="16"/>
  <c r="T3633" i="16"/>
  <c r="O2040" i="16"/>
  <c r="T2040" i="16"/>
  <c r="O1290" i="16"/>
  <c r="T1290" i="16"/>
  <c r="O1584" i="16"/>
  <c r="T1584" i="16"/>
  <c r="O3177" i="16"/>
  <c r="T3177" i="16"/>
  <c r="O2258" i="16"/>
  <c r="T2258" i="16"/>
  <c r="O1479" i="16"/>
  <c r="T1479" i="16"/>
  <c r="O749" i="16"/>
  <c r="T749" i="16"/>
  <c r="O3013" i="16"/>
  <c r="T3013" i="16"/>
  <c r="O962" i="16"/>
  <c r="T962" i="16"/>
  <c r="O308" i="16"/>
  <c r="T308" i="16"/>
  <c r="O2112" i="16"/>
  <c r="T2112" i="16"/>
  <c r="O832" i="16"/>
  <c r="T832" i="16"/>
  <c r="O415" i="16"/>
  <c r="T415" i="16"/>
  <c r="O982" i="16"/>
  <c r="T982" i="16"/>
  <c r="O901" i="16"/>
  <c r="T901" i="16"/>
  <c r="O62" i="16"/>
  <c r="T62" i="16"/>
  <c r="O999" i="16"/>
  <c r="T999" i="16"/>
  <c r="O3583" i="16"/>
  <c r="T3583" i="16"/>
  <c r="O3160" i="16"/>
  <c r="T3160" i="16"/>
  <c r="O3383" i="16"/>
  <c r="T3383" i="16"/>
  <c r="O2898" i="16"/>
  <c r="T2898" i="16"/>
  <c r="O1997" i="16"/>
  <c r="T1997" i="16"/>
  <c r="O260" i="16"/>
  <c r="T260" i="16"/>
  <c r="O3612" i="16"/>
  <c r="T3612" i="16"/>
  <c r="O3577" i="16"/>
  <c r="T3577" i="16"/>
  <c r="O2531" i="16"/>
  <c r="T2531" i="16"/>
  <c r="O3099" i="16"/>
  <c r="T3099" i="16"/>
  <c r="O3019" i="16"/>
  <c r="T3019" i="16"/>
  <c r="O3365" i="16"/>
  <c r="T3365" i="16"/>
  <c r="O2986" i="16"/>
  <c r="T2986" i="16"/>
  <c r="O3361" i="16"/>
  <c r="T3361" i="16"/>
  <c r="O3778" i="16"/>
  <c r="T3778" i="16"/>
  <c r="O3602" i="16"/>
  <c r="T3602" i="16"/>
  <c r="O1496" i="16"/>
  <c r="T1496" i="16"/>
  <c r="O3725" i="16"/>
  <c r="T3725" i="16"/>
  <c r="O1373" i="16"/>
  <c r="T1373" i="16"/>
  <c r="O1497" i="16"/>
  <c r="T1497" i="16"/>
  <c r="O3247" i="16"/>
  <c r="T3247" i="16"/>
  <c r="O3268" i="16"/>
  <c r="T3268" i="16"/>
  <c r="O1626" i="16"/>
  <c r="T1626" i="16"/>
  <c r="O1002" i="16"/>
  <c r="T1002" i="16"/>
  <c r="O1354" i="16"/>
  <c r="T1354" i="16"/>
  <c r="O2894" i="16"/>
  <c r="T2894" i="16"/>
  <c r="O2667" i="16"/>
  <c r="T2667" i="16"/>
  <c r="O2548" i="16"/>
  <c r="T2548" i="16"/>
  <c r="O2923" i="16"/>
  <c r="T2923" i="16"/>
  <c r="O2212" i="16"/>
  <c r="T2212" i="16"/>
  <c r="O1129" i="16"/>
  <c r="T1129" i="16"/>
  <c r="O2811" i="16"/>
  <c r="T2811" i="16"/>
  <c r="O1239" i="16"/>
  <c r="T1239" i="16"/>
  <c r="O183" i="16"/>
  <c r="T183" i="16"/>
  <c r="O1320" i="16"/>
  <c r="T1320" i="16"/>
  <c r="O1886" i="16"/>
  <c r="T1886" i="16"/>
  <c r="O877" i="16"/>
  <c r="T877" i="16"/>
  <c r="O488" i="16"/>
  <c r="T488" i="16"/>
  <c r="O275" i="16"/>
  <c r="T275" i="16"/>
  <c r="O2815" i="16"/>
  <c r="T2815" i="16"/>
  <c r="O2347" i="16"/>
  <c r="T2347" i="16"/>
  <c r="O1927" i="16"/>
  <c r="T1927" i="16"/>
  <c r="O245" i="16"/>
  <c r="T245" i="16"/>
  <c r="O505" i="16"/>
  <c r="T505" i="16"/>
  <c r="O2732" i="16"/>
  <c r="T2732" i="16"/>
  <c r="O1822" i="16"/>
  <c r="T1822" i="16"/>
  <c r="O3718" i="16"/>
  <c r="T3718" i="16"/>
  <c r="O1686" i="16"/>
  <c r="T1686" i="16"/>
  <c r="O3323" i="16"/>
  <c r="T3323" i="16"/>
  <c r="O1958" i="16"/>
  <c r="T1958" i="16"/>
  <c r="O3388" i="16"/>
  <c r="T3388" i="16"/>
  <c r="O2588" i="16"/>
  <c r="T2588" i="16"/>
  <c r="O3498" i="16"/>
  <c r="T3498" i="16"/>
  <c r="O1677" i="16"/>
  <c r="T1677" i="16"/>
  <c r="O3574" i="16"/>
  <c r="T3574" i="16"/>
  <c r="O3773" i="16"/>
  <c r="T3773" i="16"/>
  <c r="O3679" i="16"/>
  <c r="T3679" i="16"/>
  <c r="O2373" i="16"/>
  <c r="T2373" i="16"/>
  <c r="O2685" i="16"/>
  <c r="T2685" i="16"/>
  <c r="O2050" i="16"/>
  <c r="T2050" i="16"/>
  <c r="O3070" i="16"/>
  <c r="T3070" i="16"/>
  <c r="O3704" i="16"/>
  <c r="T3704" i="16"/>
  <c r="O3641" i="16"/>
  <c r="T3641" i="16"/>
  <c r="O1552" i="16"/>
  <c r="T1552" i="16"/>
  <c r="O1814" i="16"/>
  <c r="T1814" i="16"/>
  <c r="O2200" i="16"/>
  <c r="T2200" i="16"/>
  <c r="O2874" i="16"/>
  <c r="T2874" i="16"/>
  <c r="O2877" i="16"/>
  <c r="T2877" i="16"/>
  <c r="O315" i="16"/>
  <c r="T315" i="16"/>
  <c r="O530" i="16"/>
  <c r="T530" i="16"/>
  <c r="O882" i="16"/>
  <c r="T882" i="16"/>
  <c r="O1657" i="16"/>
  <c r="T1657" i="16"/>
  <c r="O1887" i="16"/>
  <c r="T1887" i="16"/>
  <c r="O400" i="16"/>
  <c r="T400" i="16"/>
  <c r="O377" i="16"/>
  <c r="T377" i="16"/>
  <c r="O537" i="16"/>
  <c r="T537" i="16"/>
  <c r="O2476" i="16"/>
  <c r="T2476" i="16"/>
  <c r="O444" i="16"/>
  <c r="T444" i="16"/>
  <c r="O1804" i="16"/>
  <c r="T1804" i="16"/>
  <c r="O51" i="16"/>
  <c r="T51" i="16"/>
  <c r="O216" i="16"/>
  <c r="T216" i="16"/>
  <c r="O2344" i="16"/>
  <c r="T2344" i="16"/>
  <c r="O3078" i="16"/>
  <c r="T3078" i="16"/>
  <c r="O1071" i="16"/>
  <c r="T1071" i="16"/>
  <c r="O2726" i="16"/>
  <c r="T2726" i="16"/>
  <c r="O1260" i="16"/>
  <c r="T1260" i="16"/>
  <c r="O1579" i="16"/>
  <c r="T1579" i="16"/>
  <c r="O284" i="16"/>
  <c r="T284" i="16"/>
  <c r="O2700" i="16"/>
  <c r="T2700" i="16"/>
  <c r="O3282" i="16"/>
  <c r="T3282" i="16"/>
  <c r="O725" i="16"/>
  <c r="T725" i="16"/>
  <c r="O139" i="16"/>
  <c r="T139" i="16"/>
  <c r="O1730" i="16"/>
  <c r="T1730" i="16"/>
  <c r="O2544" i="16"/>
  <c r="T2544" i="16"/>
  <c r="O3484" i="16"/>
  <c r="T3484" i="16"/>
  <c r="O1445" i="16"/>
  <c r="T1445" i="16"/>
  <c r="O2275" i="16"/>
  <c r="T2275" i="16"/>
  <c r="O2665" i="16"/>
  <c r="T2665" i="16"/>
  <c r="O668" i="16"/>
  <c r="T668" i="16"/>
  <c r="O1893" i="16"/>
  <c r="T1893" i="16"/>
  <c r="O1909" i="16"/>
  <c r="T1909" i="16"/>
  <c r="O2724" i="16"/>
  <c r="T2724" i="16"/>
  <c r="O2764" i="16"/>
  <c r="T2764" i="16"/>
  <c r="O3739" i="16"/>
  <c r="T3739" i="16"/>
  <c r="O1349" i="16"/>
  <c r="T1349" i="16"/>
  <c r="O3472" i="16"/>
  <c r="T3472" i="16"/>
  <c r="O2678" i="16"/>
  <c r="T2678" i="16"/>
  <c r="O1056" i="16"/>
  <c r="T1056" i="16"/>
  <c r="O3564" i="16"/>
  <c r="T3564" i="16"/>
  <c r="O1713" i="16"/>
  <c r="T1713" i="16"/>
  <c r="O3622" i="16"/>
  <c r="T3622" i="16"/>
  <c r="O792" i="16"/>
  <c r="T792" i="16"/>
  <c r="O785" i="16"/>
  <c r="T785" i="16"/>
  <c r="O3194" i="16"/>
  <c r="T3194" i="16"/>
  <c r="O1316" i="16"/>
  <c r="T1316" i="16"/>
  <c r="O2410" i="16"/>
  <c r="T2410" i="16"/>
  <c r="O1101" i="16"/>
  <c r="T1101" i="16"/>
  <c r="O3465" i="16"/>
  <c r="T3465" i="16"/>
  <c r="O2818" i="16"/>
  <c r="T2818" i="16"/>
  <c r="O2840" i="16"/>
  <c r="T2840" i="16"/>
  <c r="O232" i="16"/>
  <c r="T232" i="16"/>
  <c r="O703" i="16"/>
  <c r="T703" i="16"/>
  <c r="O170" i="16"/>
  <c r="T170" i="16"/>
  <c r="O3082" i="16"/>
  <c r="T3082" i="16"/>
  <c r="O3812" i="16"/>
  <c r="T3812" i="16"/>
  <c r="O2719" i="16"/>
  <c r="T2719" i="16"/>
  <c r="O3804" i="16"/>
  <c r="T3804" i="16"/>
  <c r="O1359" i="16"/>
  <c r="T1359" i="16"/>
  <c r="O2395" i="16"/>
  <c r="T2395" i="16"/>
  <c r="O175" i="16"/>
  <c r="T175" i="16"/>
  <c r="O3459" i="16"/>
  <c r="T3459" i="16"/>
  <c r="O1481" i="16"/>
  <c r="T1481" i="16"/>
  <c r="O566" i="16"/>
  <c r="T566" i="16"/>
  <c r="O3453" i="16"/>
  <c r="T3453" i="16"/>
  <c r="O3502" i="16"/>
  <c r="T3502" i="16"/>
  <c r="O2695" i="16"/>
  <c r="T2695" i="16"/>
  <c r="O2428" i="16"/>
  <c r="T2428" i="16"/>
  <c r="O1846" i="16"/>
  <c r="T1846" i="16"/>
  <c r="O1270" i="16"/>
  <c r="T1270" i="16"/>
  <c r="O3479" i="16"/>
  <c r="T3479" i="16"/>
  <c r="O2845" i="16"/>
  <c r="T2845" i="16"/>
  <c r="O2705" i="16"/>
  <c r="T2705" i="16"/>
  <c r="O1630" i="16"/>
  <c r="T1630" i="16"/>
  <c r="O611" i="16"/>
  <c r="T611" i="16"/>
  <c r="O1764" i="16"/>
  <c r="T1764" i="16"/>
  <c r="O3193" i="16"/>
  <c r="T3193" i="16"/>
  <c r="O3258" i="16"/>
  <c r="T3258" i="16"/>
  <c r="O2051" i="16"/>
  <c r="T2051" i="16"/>
  <c r="O2884" i="16"/>
  <c r="T2884" i="16"/>
  <c r="O2741" i="16"/>
  <c r="T2741" i="16"/>
  <c r="O654" i="16"/>
  <c r="T654" i="16"/>
  <c r="O2306" i="16"/>
  <c r="T2306" i="16"/>
  <c r="O870" i="16"/>
  <c r="T870" i="16"/>
  <c r="O1374" i="16"/>
  <c r="T1374" i="16"/>
  <c r="O988" i="16"/>
  <c r="T988" i="16"/>
  <c r="O262" i="16"/>
  <c r="T262" i="16"/>
  <c r="O2953" i="16"/>
  <c r="T2953" i="16"/>
  <c r="O735" i="16"/>
  <c r="T735" i="16"/>
  <c r="O1692" i="16"/>
  <c r="T1692" i="16"/>
  <c r="O206" i="16"/>
  <c r="T206" i="16"/>
  <c r="O782" i="16"/>
  <c r="T782" i="16"/>
  <c r="O3811" i="16"/>
  <c r="T3811" i="16"/>
  <c r="O3796" i="16"/>
  <c r="T3796" i="16"/>
  <c r="O582" i="16"/>
  <c r="T582" i="16"/>
  <c r="O187" i="16"/>
  <c r="T187" i="16"/>
  <c r="O1701" i="16"/>
  <c r="T1701" i="16"/>
  <c r="O3743" i="16"/>
  <c r="T3743" i="16"/>
  <c r="O1116" i="16"/>
  <c r="T1116" i="16"/>
  <c r="O334" i="16"/>
  <c r="T334" i="16"/>
  <c r="O1403" i="16"/>
  <c r="T1403" i="16"/>
  <c r="O1485" i="16"/>
  <c r="T1485" i="16"/>
  <c r="O1620" i="16"/>
  <c r="T1620" i="16"/>
  <c r="O3696" i="16"/>
  <c r="T3696" i="16"/>
  <c r="O1574" i="16"/>
  <c r="T1574" i="16"/>
  <c r="O1588" i="16"/>
  <c r="T1588" i="16"/>
  <c r="O2163" i="16"/>
  <c r="T2163" i="16"/>
  <c r="O47" i="16"/>
  <c r="T47" i="16"/>
  <c r="O60" i="16"/>
  <c r="T60" i="16"/>
  <c r="O2512" i="16"/>
  <c r="T2512" i="16"/>
  <c r="O844" i="16"/>
  <c r="T844" i="16"/>
  <c r="O909" i="16"/>
  <c r="T909" i="16"/>
  <c r="O422" i="16"/>
  <c r="T422" i="16"/>
  <c r="O387" i="16"/>
  <c r="T387" i="16"/>
  <c r="O533" i="16"/>
  <c r="T533" i="16"/>
  <c r="O434" i="16"/>
  <c r="T434" i="16"/>
  <c r="O1278" i="16"/>
  <c r="T1278" i="16"/>
  <c r="O1739" i="16"/>
  <c r="T1739" i="16"/>
  <c r="O1559" i="16"/>
  <c r="T1559" i="16"/>
  <c r="O3404" i="16"/>
  <c r="T3404" i="16"/>
  <c r="O1728" i="16"/>
  <c r="T1728" i="16"/>
  <c r="O3765" i="16"/>
  <c r="T3765" i="16"/>
  <c r="O1341" i="16"/>
  <c r="T1341" i="16"/>
  <c r="O3552" i="16"/>
  <c r="T3552" i="16"/>
  <c r="O2916" i="16"/>
  <c r="T2916" i="16"/>
  <c r="O3246" i="16"/>
  <c r="T3246" i="16"/>
  <c r="O3468" i="16"/>
  <c r="T3468" i="16"/>
  <c r="O2597" i="16"/>
  <c r="T2597" i="16"/>
  <c r="O2453" i="16"/>
  <c r="T2453" i="16"/>
  <c r="O1966" i="16"/>
  <c r="T1966" i="16"/>
  <c r="O1243" i="16"/>
  <c r="T1243" i="16"/>
  <c r="O2019" i="16"/>
  <c r="T2019" i="16"/>
  <c r="O2900" i="16"/>
  <c r="T2900" i="16"/>
  <c r="O886" i="16"/>
  <c r="T886" i="16"/>
  <c r="O701" i="16"/>
  <c r="T701" i="16"/>
  <c r="O994" i="16"/>
  <c r="T994" i="16"/>
  <c r="O614" i="16"/>
  <c r="T614" i="16"/>
  <c r="O447" i="16"/>
  <c r="T447" i="16"/>
  <c r="O765" i="16"/>
  <c r="T765" i="16"/>
  <c r="O2475" i="16"/>
  <c r="T2475" i="16"/>
  <c r="O1179" i="16"/>
  <c r="T1179" i="16"/>
  <c r="O3360" i="16"/>
  <c r="T3360" i="16"/>
  <c r="O1700" i="16"/>
  <c r="T1700" i="16"/>
  <c r="O3096" i="16"/>
  <c r="T3096" i="16"/>
  <c r="O3782" i="16"/>
  <c r="T3782" i="16"/>
  <c r="O3503" i="16"/>
  <c r="T3503" i="16"/>
  <c r="O3159" i="16"/>
  <c r="T3159" i="16"/>
  <c r="O1554" i="16"/>
  <c r="T1554" i="16"/>
  <c r="O2766" i="16"/>
  <c r="T2766" i="16"/>
  <c r="O1664" i="16"/>
  <c r="T1664" i="16"/>
  <c r="O1774" i="16"/>
  <c r="T1774" i="16"/>
  <c r="O1672" i="16"/>
  <c r="T1672" i="16"/>
  <c r="O2117" i="16"/>
  <c r="T2117" i="16"/>
  <c r="O1648" i="16"/>
  <c r="T1648" i="16"/>
  <c r="O1274" i="16"/>
  <c r="T1274" i="16"/>
  <c r="O338" i="16"/>
  <c r="T338" i="16"/>
  <c r="O456" i="16"/>
  <c r="T456" i="16"/>
  <c r="O3294" i="16"/>
  <c r="T3294" i="16"/>
  <c r="O2743" i="16"/>
  <c r="T2743" i="16"/>
  <c r="O693" i="16"/>
  <c r="T693" i="16"/>
  <c r="O2411" i="16"/>
  <c r="T2411" i="16"/>
  <c r="O3444" i="16"/>
  <c r="T3444" i="16"/>
  <c r="O3338" i="16"/>
  <c r="T3338" i="16"/>
  <c r="O3592" i="16"/>
  <c r="T3592" i="16"/>
  <c r="O1446" i="16"/>
  <c r="T1446" i="16"/>
  <c r="O2871" i="16"/>
  <c r="T2871" i="16"/>
  <c r="O1808" i="16"/>
  <c r="T1808" i="16"/>
  <c r="O1792" i="16"/>
  <c r="T1792" i="16"/>
  <c r="O2681" i="16"/>
  <c r="T2681" i="16"/>
  <c r="O2912" i="16"/>
  <c r="T2912" i="16"/>
  <c r="O634" i="16"/>
  <c r="T634" i="16"/>
  <c r="O1154" i="16"/>
  <c r="T1154" i="16"/>
  <c r="O606" i="16"/>
  <c r="T606" i="16"/>
  <c r="O385" i="16"/>
  <c r="T385" i="16"/>
  <c r="O479" i="16"/>
  <c r="T479" i="16"/>
  <c r="O2653" i="16"/>
  <c r="T2653" i="16"/>
  <c r="O998" i="16"/>
  <c r="T998" i="16"/>
  <c r="O619" i="16"/>
  <c r="T619" i="16"/>
  <c r="O1500" i="16"/>
  <c r="T1500" i="16"/>
  <c r="O155" i="16"/>
  <c r="T155" i="16"/>
  <c r="O1991" i="16"/>
  <c r="T1991" i="16"/>
  <c r="O2424" i="16"/>
  <c r="T2424" i="16"/>
  <c r="O3156" i="16"/>
  <c r="T3156" i="16"/>
  <c r="O3520" i="16"/>
  <c r="T3520" i="16"/>
  <c r="O3456" i="16"/>
  <c r="T3456" i="16"/>
  <c r="O1079" i="16"/>
  <c r="T1079" i="16"/>
  <c r="O2526" i="16"/>
  <c r="T2526" i="16"/>
  <c r="O3802" i="16"/>
  <c r="T3802" i="16"/>
  <c r="O1058" i="16"/>
  <c r="T1058" i="16"/>
  <c r="O1194" i="16"/>
  <c r="T1194" i="16"/>
  <c r="O2901" i="16"/>
  <c r="T2901" i="16"/>
  <c r="O1187" i="16"/>
  <c r="T1187" i="16"/>
  <c r="O1702" i="16"/>
  <c r="T1702" i="16"/>
  <c r="O1330" i="16"/>
  <c r="T1330" i="16"/>
  <c r="O3226" i="16"/>
  <c r="T3226" i="16"/>
  <c r="O3791" i="16"/>
  <c r="T3791" i="16"/>
  <c r="O1583" i="16"/>
  <c r="T1583" i="16"/>
  <c r="O3080" i="16"/>
  <c r="T3080" i="16"/>
  <c r="O2271" i="16"/>
  <c r="T2271" i="16"/>
  <c r="O2573" i="16"/>
  <c r="T2573" i="16"/>
  <c r="O1784" i="16"/>
  <c r="T1784" i="16"/>
  <c r="O2920" i="16"/>
  <c r="T2920" i="16"/>
  <c r="O1660" i="16"/>
  <c r="T1660" i="16"/>
  <c r="O1286" i="16"/>
  <c r="T1286" i="16"/>
  <c r="O2413" i="16"/>
  <c r="T2413" i="16"/>
  <c r="O1166" i="16"/>
  <c r="T1166" i="16"/>
  <c r="O169" i="16"/>
  <c r="T169" i="16"/>
  <c r="O121" i="16"/>
  <c r="T121" i="16"/>
  <c r="O1091" i="16"/>
  <c r="T1091" i="16"/>
  <c r="O2669" i="16"/>
  <c r="T2669" i="16"/>
  <c r="O827" i="16"/>
  <c r="T827" i="16"/>
  <c r="O1979" i="16"/>
  <c r="T1979" i="16"/>
  <c r="O3810" i="16"/>
  <c r="T3810" i="16"/>
  <c r="O3553" i="16"/>
  <c r="T3553" i="16"/>
  <c r="O3418" i="16"/>
  <c r="T3418" i="16"/>
  <c r="O2974" i="16"/>
  <c r="T2974" i="16"/>
  <c r="O1715" i="16"/>
  <c r="T1715" i="16"/>
  <c r="O2362" i="16"/>
  <c r="T2362" i="16"/>
  <c r="O3132" i="16"/>
  <c r="T3132" i="16"/>
  <c r="O3695" i="16"/>
  <c r="T3695" i="16"/>
  <c r="O2676" i="16"/>
  <c r="T2676" i="16"/>
  <c r="O3543" i="16"/>
  <c r="T3543" i="16"/>
  <c r="O1122" i="16"/>
  <c r="T1122" i="16"/>
  <c r="O2439" i="16"/>
  <c r="T2439" i="16"/>
  <c r="O2465" i="16"/>
  <c r="T2465" i="16"/>
  <c r="O1600" i="16"/>
  <c r="T1600" i="16"/>
  <c r="O810" i="16"/>
  <c r="T810" i="16"/>
  <c r="O1315" i="16"/>
  <c r="T1315" i="16"/>
  <c r="O3806" i="16"/>
  <c r="T3806" i="16"/>
  <c r="O3028" i="16"/>
  <c r="T3028" i="16"/>
  <c r="O202" i="16"/>
  <c r="T202" i="16"/>
  <c r="O933" i="16"/>
  <c r="T933" i="16"/>
  <c r="O3686" i="16"/>
  <c r="T3686" i="16"/>
  <c r="O993" i="16"/>
  <c r="T993" i="16"/>
  <c r="O1753" i="16"/>
  <c r="T1753" i="16"/>
  <c r="O2463" i="16"/>
  <c r="T2463" i="16"/>
  <c r="O657" i="16"/>
  <c r="T657" i="16"/>
  <c r="O1010" i="16"/>
  <c r="T1010" i="16"/>
  <c r="O3428" i="16"/>
  <c r="T3428" i="16"/>
  <c r="O1437" i="16"/>
  <c r="T1437" i="16"/>
  <c r="O2836" i="16"/>
  <c r="T2836" i="16"/>
  <c r="O3821" i="16"/>
  <c r="T3821" i="16"/>
  <c r="O3020" i="16"/>
  <c r="T3020" i="16"/>
  <c r="O1558" i="16"/>
  <c r="T1558" i="16"/>
  <c r="O3573" i="16"/>
  <c r="T3573" i="16"/>
  <c r="O1895" i="16"/>
  <c r="T1895" i="16"/>
  <c r="O1413" i="16"/>
  <c r="T1413" i="16"/>
  <c r="O3332" i="16"/>
  <c r="T3332" i="16"/>
  <c r="O3605" i="16"/>
  <c r="T3605" i="16"/>
  <c r="O58" i="16"/>
  <c r="T58" i="16"/>
  <c r="O1451" i="16"/>
  <c r="T1451" i="16"/>
  <c r="O1714" i="16"/>
  <c r="T1714" i="16"/>
  <c r="O3706" i="16"/>
  <c r="T3706" i="16"/>
  <c r="O1984" i="16"/>
  <c r="T1984" i="16"/>
  <c r="O1853" i="16"/>
  <c r="T1853" i="16"/>
  <c r="O1772" i="16"/>
  <c r="T1772" i="16"/>
  <c r="O1923" i="16"/>
  <c r="T1923" i="16"/>
  <c r="O2501" i="16"/>
  <c r="T2501" i="16"/>
  <c r="O486" i="16"/>
  <c r="T486" i="16"/>
  <c r="O754" i="16"/>
  <c r="T754" i="16"/>
  <c r="O1760" i="16"/>
  <c r="T1760" i="16"/>
  <c r="O2044" i="16"/>
  <c r="T2044" i="16"/>
  <c r="O2564" i="16"/>
  <c r="T2564" i="16"/>
  <c r="O2897" i="16"/>
  <c r="T2897" i="16"/>
  <c r="O3772" i="16"/>
  <c r="T3772" i="16"/>
  <c r="O2010" i="16"/>
  <c r="T2010" i="16"/>
  <c r="O2925" i="16"/>
  <c r="T2925" i="16"/>
  <c r="O2633" i="16"/>
  <c r="T2633" i="16"/>
  <c r="O2169" i="16"/>
  <c r="T2169" i="16"/>
  <c r="O2143" i="16"/>
  <c r="T2143" i="16"/>
  <c r="O2533" i="16"/>
  <c r="T2533" i="16"/>
  <c r="O2981" i="16"/>
  <c r="T2981" i="16"/>
  <c r="O3451" i="16"/>
  <c r="T3451" i="16"/>
  <c r="O2473" i="16"/>
  <c r="T2473" i="16"/>
  <c r="O133" i="16"/>
  <c r="T133" i="16"/>
  <c r="O310" i="16"/>
  <c r="T310" i="16"/>
  <c r="O137" i="16"/>
  <c r="T137" i="16"/>
  <c r="O441" i="16"/>
  <c r="T441" i="16"/>
  <c r="O1214" i="16"/>
  <c r="T1214" i="16"/>
  <c r="O403" i="16"/>
  <c r="T403" i="16"/>
  <c r="O236" i="16"/>
  <c r="T236" i="16"/>
  <c r="O510" i="16"/>
  <c r="T510" i="16"/>
  <c r="O2780" i="16"/>
  <c r="T2780" i="16"/>
  <c r="O3136" i="16"/>
  <c r="T3136" i="16"/>
  <c r="O2565" i="16"/>
  <c r="T2565" i="16"/>
  <c r="O3533" i="16"/>
  <c r="T3533" i="16"/>
  <c r="O3642" i="16"/>
  <c r="T3642" i="16"/>
  <c r="O2313" i="16"/>
  <c r="T2313" i="16"/>
  <c r="O3285" i="16"/>
  <c r="T3285" i="16"/>
  <c r="O1125" i="16"/>
  <c r="T1125" i="16"/>
  <c r="O475" i="16"/>
  <c r="T475" i="16"/>
  <c r="O2168" i="16"/>
  <c r="T2168" i="16"/>
  <c r="O3141" i="16"/>
  <c r="T3141" i="16"/>
  <c r="O2972" i="16"/>
  <c r="T2972" i="16"/>
  <c r="O3173" i="16"/>
  <c r="T3173" i="16"/>
  <c r="O1931" i="16"/>
  <c r="T1931" i="16"/>
  <c r="O3500" i="16"/>
  <c r="T3500" i="16"/>
  <c r="O2614" i="16"/>
  <c r="T2614" i="16"/>
  <c r="O3490" i="16"/>
  <c r="T3490" i="16"/>
  <c r="O46" i="16"/>
  <c r="T46" i="16"/>
  <c r="O1281" i="16"/>
  <c r="T1281" i="16"/>
  <c r="O2167" i="16"/>
  <c r="T2167" i="16"/>
  <c r="O2374" i="16"/>
  <c r="T2374" i="16"/>
  <c r="O1420" i="16"/>
  <c r="T1420" i="16"/>
  <c r="O1983" i="16"/>
  <c r="T1983" i="16"/>
  <c r="O1852" i="16"/>
  <c r="T1852" i="16"/>
  <c r="O1086" i="16"/>
  <c r="T1086" i="16"/>
  <c r="O3044" i="16"/>
  <c r="T3044" i="16"/>
  <c r="O1395" i="16"/>
  <c r="T1395" i="16"/>
  <c r="O2581" i="16"/>
  <c r="T2581" i="16"/>
  <c r="O966" i="16"/>
  <c r="T966" i="16"/>
  <c r="O972" i="16"/>
  <c r="T972" i="16"/>
  <c r="O2285" i="16"/>
  <c r="T2285" i="16"/>
  <c r="O2382" i="16"/>
  <c r="T2382" i="16"/>
  <c r="O570" i="16"/>
  <c r="T570" i="16"/>
  <c r="O313" i="16"/>
  <c r="T313" i="16"/>
  <c r="O1719" i="16"/>
  <c r="T1719" i="16"/>
  <c r="O1084" i="16"/>
  <c r="T1084" i="16"/>
  <c r="O217" i="16"/>
  <c r="T217" i="16"/>
  <c r="O3059" i="16"/>
  <c r="T3059" i="16"/>
  <c r="O3784" i="16"/>
  <c r="T3784" i="16"/>
  <c r="O1385" i="16"/>
  <c r="T1385" i="16"/>
  <c r="O757" i="16"/>
  <c r="T757" i="16"/>
  <c r="O925" i="16"/>
  <c r="T925" i="16"/>
  <c r="O1425" i="16"/>
  <c r="T1425" i="16"/>
  <c r="O1027" i="16"/>
  <c r="T1027" i="16"/>
  <c r="O156" i="16"/>
  <c r="T156" i="16"/>
  <c r="O1477" i="16"/>
  <c r="T1477" i="16"/>
  <c r="O2418" i="16"/>
  <c r="T2418" i="16"/>
  <c r="O2414" i="16"/>
  <c r="T2414" i="16"/>
  <c r="O919" i="16"/>
  <c r="T919" i="16"/>
  <c r="O1689" i="16"/>
  <c r="T1689" i="16"/>
  <c r="O2220" i="16"/>
  <c r="T2220" i="16"/>
  <c r="O2624" i="16"/>
  <c r="T2624" i="16"/>
  <c r="O348" i="16"/>
  <c r="T348" i="16"/>
  <c r="O380" i="16"/>
  <c r="T380" i="16"/>
  <c r="O975" i="16"/>
  <c r="T975" i="16"/>
  <c r="O3466" i="16"/>
  <c r="T3466" i="16"/>
  <c r="O2399" i="16"/>
  <c r="T2399" i="16"/>
  <c r="O2805" i="16"/>
  <c r="T2805" i="16"/>
  <c r="O2735" i="16"/>
  <c r="T2735" i="16"/>
  <c r="O3618" i="16"/>
  <c r="T3618" i="16"/>
  <c r="O89" i="16"/>
  <c r="T89" i="16"/>
  <c r="O1049" i="16"/>
  <c r="T1049" i="16"/>
  <c r="O1662" i="16"/>
  <c r="T1662" i="16"/>
  <c r="O2782" i="16"/>
  <c r="T2782" i="16"/>
  <c r="O2014" i="16"/>
  <c r="T2014" i="16"/>
  <c r="O2139" i="16"/>
  <c r="T2139" i="16"/>
  <c r="O2546" i="16"/>
  <c r="T2546" i="16"/>
  <c r="O112" i="16"/>
  <c r="T112" i="16"/>
  <c r="O3580" i="16"/>
  <c r="T3580" i="16"/>
  <c r="O3157" i="16"/>
  <c r="T3157" i="16"/>
  <c r="O1069" i="16"/>
  <c r="T1069" i="16"/>
  <c r="O2613" i="16"/>
  <c r="T2613" i="16"/>
  <c r="O1066" i="16"/>
  <c r="T1066" i="16"/>
  <c r="O875" i="16"/>
  <c r="T875" i="16"/>
  <c r="O1104" i="16"/>
  <c r="T1104" i="16"/>
  <c r="O1965" i="16"/>
  <c r="T1965" i="16"/>
  <c r="O3334" i="16"/>
  <c r="T3334" i="16"/>
  <c r="O1103" i="16"/>
  <c r="T1103" i="16"/>
  <c r="O1994" i="16"/>
  <c r="T1994" i="16"/>
  <c r="O3016" i="16"/>
  <c r="T3016" i="16"/>
  <c r="O1578" i="16"/>
  <c r="T1578" i="16"/>
  <c r="O786" i="16"/>
  <c r="T786" i="16"/>
  <c r="O2778" i="16"/>
  <c r="T2778" i="16"/>
  <c r="O1347" i="16"/>
  <c r="T1347" i="16"/>
  <c r="O1791" i="16"/>
  <c r="T1791" i="16"/>
  <c r="O1212" i="16"/>
  <c r="T1212" i="16"/>
  <c r="O2642" i="16"/>
  <c r="T2642" i="16"/>
  <c r="O787" i="16"/>
  <c r="T787" i="16"/>
  <c r="O147" i="16"/>
  <c r="T147" i="16"/>
  <c r="O453" i="16"/>
  <c r="T453" i="16"/>
  <c r="O207" i="16"/>
  <c r="T207" i="16"/>
  <c r="O977" i="16"/>
  <c r="T977" i="16"/>
  <c r="O1189" i="16"/>
  <c r="T1189" i="16"/>
  <c r="O193" i="16"/>
  <c r="T193" i="16"/>
  <c r="O2054" i="16"/>
  <c r="T2054" i="16"/>
  <c r="O223" i="16"/>
  <c r="T223" i="16"/>
  <c r="O973" i="16"/>
  <c r="T973" i="16"/>
  <c r="O449" i="16"/>
  <c r="T449" i="16"/>
  <c r="O796" i="16"/>
  <c r="T796" i="16"/>
  <c r="O44" i="16"/>
  <c r="T44" i="16"/>
  <c r="O2494" i="16"/>
  <c r="T2494" i="16"/>
  <c r="O1382" i="16"/>
  <c r="T1382" i="16"/>
  <c r="O2954" i="16"/>
  <c r="T2954" i="16"/>
  <c r="O543" i="16"/>
  <c r="T543" i="16"/>
  <c r="O2834" i="16"/>
  <c r="T2834" i="16"/>
  <c r="O2038" i="16"/>
  <c r="T2038" i="16"/>
  <c r="O3586" i="16"/>
  <c r="T3586" i="16"/>
  <c r="O3751" i="16"/>
  <c r="T3751" i="16"/>
  <c r="O2421" i="16"/>
  <c r="T2421" i="16"/>
  <c r="O3394" i="16"/>
  <c r="T3394" i="16"/>
  <c r="O3152" i="16"/>
  <c r="T3152" i="16"/>
  <c r="O1821" i="16"/>
  <c r="T1821" i="16"/>
  <c r="O2062" i="16"/>
  <c r="T2062" i="16"/>
  <c r="O1415" i="16"/>
  <c r="T1415" i="16"/>
  <c r="O2304" i="16"/>
  <c r="T2304" i="16"/>
  <c r="O3189" i="16"/>
  <c r="T3189" i="16"/>
  <c r="O1401" i="16"/>
  <c r="T1401" i="16"/>
  <c r="O3068" i="16"/>
  <c r="T3068" i="16"/>
  <c r="O1850" i="16"/>
  <c r="T1850" i="16"/>
  <c r="O1433" i="16"/>
  <c r="T1433" i="16"/>
  <c r="O642" i="16"/>
  <c r="T642" i="16"/>
  <c r="O2598" i="16"/>
  <c r="T2598" i="16"/>
  <c r="O1204" i="16"/>
  <c r="T1204" i="16"/>
  <c r="O1649" i="16"/>
  <c r="T1649" i="16"/>
  <c r="O2518" i="16"/>
  <c r="T2518" i="16"/>
  <c r="O2498" i="16"/>
  <c r="T2498" i="16"/>
  <c r="O309" i="16"/>
  <c r="T309" i="16"/>
  <c r="O1117" i="16"/>
  <c r="T1117" i="16"/>
  <c r="O64" i="16"/>
  <c r="T64" i="16"/>
  <c r="O1045" i="16"/>
  <c r="T1045" i="16"/>
  <c r="O880" i="16"/>
  <c r="T880" i="16"/>
  <c r="O303" i="16"/>
  <c r="T303" i="16"/>
  <c r="O3685" i="16"/>
  <c r="T3685" i="16"/>
  <c r="O1252" i="16"/>
  <c r="T1252" i="16"/>
  <c r="O1586" i="16"/>
  <c r="T1586" i="16"/>
  <c r="O442" i="16"/>
  <c r="T442" i="16"/>
  <c r="O468" i="16"/>
  <c r="T468" i="16"/>
  <c r="O831" i="16"/>
  <c r="T831" i="16"/>
  <c r="O3223" i="16"/>
  <c r="T3223" i="16"/>
  <c r="O1894" i="16"/>
  <c r="T1894" i="16"/>
  <c r="O3442" i="16"/>
  <c r="T3442" i="16"/>
  <c r="O2998" i="16"/>
  <c r="T2998" i="16"/>
  <c r="O1139" i="16"/>
  <c r="T1139" i="16"/>
  <c r="O3606" i="16"/>
  <c r="T3606" i="16"/>
  <c r="O2278" i="16"/>
  <c r="T2278" i="16"/>
  <c r="O3249" i="16"/>
  <c r="T3249" i="16"/>
  <c r="O1565" i="16"/>
  <c r="T1565" i="16"/>
  <c r="O1678" i="16"/>
  <c r="T1678" i="16"/>
  <c r="O1918" i="16"/>
  <c r="T1918" i="16"/>
  <c r="O3803" i="16"/>
  <c r="T3803" i="16"/>
  <c r="O1176" i="16"/>
  <c r="T1176" i="16"/>
  <c r="O2161" i="16"/>
  <c r="T2161" i="16"/>
  <c r="O3046" i="16"/>
  <c r="T3046" i="16"/>
  <c r="O2590" i="16"/>
  <c r="T2590" i="16"/>
  <c r="O1707" i="16"/>
  <c r="T1707" i="16"/>
  <c r="O1288" i="16"/>
  <c r="T1288" i="16"/>
  <c r="O1059" i="16"/>
  <c r="T1059" i="16"/>
  <c r="O1504" i="16"/>
  <c r="T1504" i="16"/>
  <c r="O2066" i="16"/>
  <c r="T2066" i="16"/>
  <c r="O689" i="16"/>
  <c r="T689" i="16"/>
  <c r="O272" i="16"/>
  <c r="T272" i="16"/>
  <c r="O899" i="16"/>
  <c r="T899" i="16"/>
  <c r="O1742" i="16"/>
  <c r="T1742" i="16"/>
  <c r="O277" i="16"/>
  <c r="T277" i="16"/>
  <c r="O3137" i="16"/>
  <c r="T3137" i="16"/>
  <c r="O2477" i="16"/>
  <c r="T2477" i="16"/>
  <c r="O1706" i="16"/>
  <c r="T1706" i="16"/>
  <c r="O824" i="16"/>
  <c r="T824" i="16"/>
  <c r="O2400" i="16"/>
  <c r="T2400" i="16"/>
  <c r="O1698" i="16"/>
  <c r="T1698" i="16"/>
  <c r="O3609" i="16"/>
  <c r="T3609" i="16"/>
  <c r="O3203" i="16"/>
  <c r="T3203" i="16"/>
  <c r="O2556" i="16"/>
  <c r="T2556" i="16"/>
  <c r="O3467" i="16"/>
  <c r="T3467" i="16"/>
  <c r="O1368" i="16"/>
  <c r="T1368" i="16"/>
  <c r="O3588" i="16"/>
  <c r="T3588" i="16"/>
  <c r="O3393" i="16"/>
  <c r="T3393" i="16"/>
  <c r="O3709" i="16"/>
  <c r="T3709" i="16"/>
  <c r="O2406" i="16"/>
  <c r="T2406" i="16"/>
  <c r="O3455" i="16"/>
  <c r="T3455" i="16"/>
  <c r="O2189" i="16"/>
  <c r="T2189" i="16"/>
  <c r="O2687" i="16"/>
  <c r="T2687" i="16"/>
  <c r="O3423" i="16"/>
  <c r="T3423" i="16"/>
  <c r="O3733" i="16"/>
  <c r="T3733" i="16"/>
  <c r="O1603" i="16"/>
  <c r="T1603" i="16"/>
  <c r="O3014" i="16"/>
  <c r="T3014" i="16"/>
  <c r="O3039" i="16"/>
  <c r="T3039" i="16"/>
  <c r="O2177" i="16"/>
  <c r="T2177" i="16"/>
  <c r="O1964" i="16"/>
  <c r="T1964" i="16"/>
  <c r="O2392" i="16"/>
  <c r="T2392" i="16"/>
  <c r="O2825" i="16"/>
  <c r="T2825" i="16"/>
  <c r="O1172" i="16"/>
  <c r="T1172" i="16"/>
  <c r="O1613" i="16"/>
  <c r="T1613" i="16"/>
  <c r="O489" i="16"/>
  <c r="T489" i="16"/>
  <c r="O751" i="16"/>
  <c r="T751" i="16"/>
  <c r="O1525" i="16"/>
  <c r="T1525" i="16"/>
  <c r="O573" i="16"/>
  <c r="T573" i="16"/>
  <c r="O231" i="16"/>
  <c r="T231" i="16"/>
  <c r="O1937" i="16"/>
  <c r="T1937" i="16"/>
  <c r="O65" i="16"/>
  <c r="T65" i="16"/>
  <c r="O211" i="16"/>
  <c r="T211" i="16"/>
  <c r="O404" i="16"/>
  <c r="T404" i="16"/>
  <c r="O1303" i="16"/>
  <c r="T1303" i="16"/>
  <c r="O1910" i="16"/>
  <c r="T1910" i="16"/>
  <c r="O941" i="16"/>
  <c r="T941" i="16"/>
  <c r="O2331" i="16"/>
  <c r="T2331" i="16"/>
  <c r="O2832" i="16"/>
  <c r="T2832" i="16"/>
  <c r="O643" i="16"/>
  <c r="T643" i="16"/>
  <c r="O1175" i="16"/>
  <c r="T1175" i="16"/>
  <c r="O2935" i="16"/>
  <c r="T2935" i="16"/>
  <c r="O3117" i="16"/>
  <c r="T3117" i="16"/>
  <c r="O1188" i="16"/>
  <c r="T1188" i="16"/>
  <c r="O2616" i="16"/>
  <c r="T2616" i="16"/>
  <c r="O3828" i="16"/>
  <c r="T3828" i="16"/>
  <c r="O3181" i="16"/>
  <c r="T3181" i="16"/>
  <c r="O3601" i="16"/>
  <c r="T3601" i="16"/>
  <c r="O707" i="16"/>
  <c r="T707" i="16"/>
  <c r="O1859" i="16"/>
  <c r="T1859" i="16"/>
  <c r="O3542" i="16"/>
  <c r="T3542" i="16"/>
  <c r="O1143" i="16"/>
  <c r="T1143" i="16"/>
  <c r="O1155" i="16"/>
  <c r="T1155" i="16"/>
  <c r="O2164" i="16"/>
  <c r="T2164" i="16"/>
  <c r="O2288" i="16"/>
  <c r="T2288" i="16"/>
  <c r="O1731" i="16"/>
  <c r="T1731" i="16"/>
  <c r="O943" i="16"/>
  <c r="T943" i="16"/>
  <c r="O632" i="16"/>
  <c r="T632" i="16"/>
  <c r="O293" i="16"/>
  <c r="T293" i="16"/>
  <c r="O715" i="16"/>
  <c r="T715" i="16"/>
  <c r="O704" i="16"/>
  <c r="T704" i="16"/>
  <c r="O2364" i="16"/>
  <c r="T2364" i="16"/>
  <c r="O325" i="16"/>
  <c r="T325" i="16"/>
  <c r="O148" i="16"/>
  <c r="T148" i="16"/>
  <c r="O379" i="16"/>
  <c r="T379" i="16"/>
  <c r="O61" i="16"/>
  <c r="T61" i="16"/>
  <c r="O1543" i="16"/>
  <c r="T1543" i="16"/>
  <c r="O3463" i="16"/>
  <c r="T3463" i="16"/>
  <c r="O3457" i="16"/>
  <c r="T3457" i="16"/>
  <c r="O2690" i="16"/>
  <c r="T2690" i="16"/>
  <c r="O439" i="16"/>
  <c r="T439" i="16"/>
  <c r="O205" i="16"/>
  <c r="T205" i="16"/>
  <c r="O197" i="16"/>
  <c r="T197" i="16"/>
  <c r="O2267" i="16"/>
  <c r="T2267" i="16"/>
  <c r="O3774" i="16"/>
  <c r="T3774" i="16"/>
  <c r="O3841" i="16"/>
  <c r="T3841" i="16"/>
  <c r="O3130" i="16"/>
  <c r="T3130" i="16"/>
  <c r="O1080" i="16"/>
  <c r="T1080" i="16"/>
  <c r="O3300" i="16"/>
  <c r="T3300" i="16"/>
  <c r="O3106" i="16"/>
  <c r="T3106" i="16"/>
  <c r="O2650" i="16"/>
  <c r="T2650" i="16"/>
  <c r="O2784" i="16"/>
  <c r="T2784" i="16"/>
  <c r="O2514" i="16"/>
  <c r="T2514" i="16"/>
  <c r="O1587" i="16"/>
  <c r="T1587" i="16"/>
  <c r="O3079" i="16"/>
  <c r="T3079" i="16"/>
  <c r="O2746" i="16"/>
  <c r="T2746" i="16"/>
  <c r="O2915" i="16"/>
  <c r="T2915" i="16"/>
  <c r="O2370" i="16"/>
  <c r="T2370" i="16"/>
  <c r="O3471" i="16"/>
  <c r="T3471" i="16"/>
  <c r="O1906" i="16"/>
  <c r="T1906" i="16"/>
  <c r="O3477" i="16"/>
  <c r="T3477" i="16"/>
  <c r="O2026" i="16"/>
  <c r="T2026" i="16"/>
  <c r="O2337" i="16"/>
  <c r="T2337" i="16"/>
  <c r="O1747" i="16"/>
  <c r="T1747" i="16"/>
  <c r="O2606" i="16"/>
  <c r="T2606" i="16"/>
  <c r="O2967" i="16"/>
  <c r="T2967" i="16"/>
  <c r="O2848" i="16"/>
  <c r="T2848" i="16"/>
  <c r="O2706" i="16"/>
  <c r="T2706" i="16"/>
  <c r="O2586" i="16"/>
  <c r="T2586" i="16"/>
  <c r="O1191" i="16"/>
  <c r="T1191" i="16"/>
  <c r="O1711" i="16"/>
  <c r="T1711" i="16"/>
  <c r="O1192" i="16"/>
  <c r="T1192" i="16"/>
  <c r="O1309" i="16"/>
  <c r="T1309" i="16"/>
  <c r="O256" i="16"/>
  <c r="T256" i="16"/>
  <c r="O1537" i="16"/>
  <c r="T1537" i="16"/>
  <c r="O648" i="16"/>
  <c r="T648" i="16"/>
  <c r="O1075" i="16"/>
  <c r="T1075" i="16"/>
  <c r="O550" i="16"/>
  <c r="T550" i="16"/>
  <c r="O1549" i="16"/>
  <c r="T1549" i="16"/>
  <c r="O370" i="16"/>
  <c r="T370" i="16"/>
  <c r="O53" i="16"/>
  <c r="T53" i="16"/>
  <c r="O365" i="16"/>
  <c r="T365" i="16"/>
  <c r="O458" i="16"/>
  <c r="T458" i="16"/>
  <c r="O3217" i="16"/>
  <c r="T3217" i="16"/>
  <c r="O2367" i="16"/>
  <c r="T2367" i="16"/>
  <c r="O144" i="16"/>
  <c r="T144" i="16"/>
  <c r="O3248" i="16"/>
  <c r="T3248" i="16"/>
  <c r="O2913" i="16"/>
  <c r="T2913" i="16"/>
  <c r="O1247" i="16"/>
  <c r="T1247" i="16"/>
  <c r="O2422" i="16"/>
  <c r="T2422" i="16"/>
  <c r="O671" i="16"/>
  <c r="T671" i="16"/>
  <c r="O3644" i="16"/>
  <c r="T3644" i="16"/>
  <c r="O1222" i="16"/>
  <c r="T1222" i="16"/>
  <c r="O2002" i="16"/>
  <c r="T2002" i="16"/>
  <c r="O3382" i="16"/>
  <c r="T3382" i="16"/>
  <c r="O2760" i="16"/>
  <c r="T2760" i="16"/>
  <c r="O3816" i="16"/>
  <c r="T3816" i="16"/>
  <c r="O3169" i="16"/>
  <c r="T3169" i="16"/>
  <c r="O263" i="16"/>
  <c r="T263" i="16"/>
  <c r="O1428" i="16"/>
  <c r="T1428" i="16"/>
  <c r="O2775" i="16"/>
  <c r="T2775" i="16"/>
  <c r="O2715" i="16"/>
  <c r="T2715" i="16"/>
  <c r="O1471" i="16"/>
  <c r="T1471" i="16"/>
  <c r="O2529" i="16"/>
  <c r="T2529" i="16"/>
  <c r="O1299" i="16"/>
  <c r="T1299" i="16"/>
  <c r="O511" i="16"/>
  <c r="T511" i="16"/>
  <c r="O868" i="16"/>
  <c r="T868" i="16"/>
  <c r="O939" i="16"/>
  <c r="T939" i="16"/>
  <c r="O283" i="16"/>
  <c r="T283" i="16"/>
  <c r="O1922" i="16"/>
  <c r="T1922" i="16"/>
  <c r="O913" i="16"/>
  <c r="T913" i="16"/>
  <c r="O944" i="16"/>
  <c r="T944" i="16"/>
  <c r="O617" i="16"/>
  <c r="T617" i="16"/>
  <c r="O1090" i="16"/>
  <c r="T1090" i="16"/>
  <c r="O3621" i="16"/>
  <c r="T3621" i="16"/>
  <c r="O1817" i="16"/>
  <c r="T1817" i="16"/>
  <c r="O2579" i="16"/>
  <c r="T2579" i="16"/>
  <c r="O3399" i="16"/>
  <c r="T3399" i="16"/>
  <c r="O3665" i="16"/>
  <c r="T3665" i="16"/>
  <c r="O3095" i="16"/>
  <c r="T3095" i="16"/>
  <c r="O1255" i="16"/>
  <c r="T1255" i="16"/>
  <c r="O3151" i="16"/>
  <c r="T3151" i="16"/>
  <c r="O3728" i="16"/>
  <c r="T3728" i="16"/>
  <c r="O1306" i="16"/>
  <c r="T1306" i="16"/>
  <c r="O3190" i="16"/>
  <c r="T3190" i="16"/>
  <c r="O2049" i="16"/>
  <c r="T2049" i="16"/>
  <c r="O3066" i="16"/>
  <c r="T3066" i="16"/>
  <c r="O1378" i="16"/>
  <c r="T1378" i="16"/>
  <c r="O2317" i="16"/>
  <c r="T2317" i="16"/>
  <c r="O2115" i="16"/>
  <c r="T2115" i="16"/>
  <c r="O2679" i="16"/>
  <c r="T2679" i="16"/>
  <c r="O2252" i="16"/>
  <c r="T2252" i="16"/>
  <c r="O3109" i="16"/>
  <c r="T3109" i="16"/>
  <c r="O1387" i="16"/>
  <c r="T1387" i="16"/>
  <c r="O3037" i="16"/>
  <c r="T3037" i="16"/>
  <c r="O987" i="16"/>
  <c r="T987" i="16"/>
  <c r="O1249" i="16"/>
  <c r="T1249" i="16"/>
  <c r="O253" i="16"/>
  <c r="T253" i="16"/>
  <c r="O1000" i="16"/>
  <c r="T1000" i="16"/>
  <c r="O360" i="16"/>
  <c r="T360" i="16"/>
  <c r="O1106" i="16"/>
  <c r="T1106" i="16"/>
  <c r="O2093" i="16"/>
  <c r="T2093" i="16"/>
  <c r="O1213" i="16"/>
  <c r="T1213" i="16"/>
  <c r="O1921" i="16"/>
  <c r="T1921" i="16"/>
  <c r="O723" i="16"/>
  <c r="T723" i="16"/>
  <c r="O220" i="16"/>
  <c r="T220" i="16"/>
  <c r="O616" i="16"/>
  <c r="T616" i="16"/>
  <c r="O1930" i="16"/>
  <c r="T1930" i="16"/>
  <c r="O2194" i="16"/>
  <c r="T2194" i="16"/>
  <c r="O3102" i="16"/>
  <c r="T3102" i="16"/>
  <c r="O1871" i="16"/>
  <c r="T1871" i="16"/>
  <c r="O1695" i="16"/>
  <c r="T1695" i="16"/>
  <c r="O138" i="16"/>
  <c r="T138" i="16"/>
  <c r="O2341" i="16"/>
  <c r="T2341" i="16"/>
  <c r="O695" i="16"/>
  <c r="T695" i="16"/>
  <c r="O1848" i="16"/>
  <c r="T1848" i="16"/>
  <c r="O3006" i="16"/>
  <c r="T3006" i="16"/>
  <c r="O1127" i="16"/>
  <c r="T1127" i="16"/>
  <c r="O2233" i="16"/>
  <c r="T2233" i="16"/>
  <c r="O3558" i="16"/>
  <c r="T3558" i="16"/>
  <c r="O466" i="16"/>
  <c r="T466" i="16"/>
  <c r="O3628" i="16"/>
  <c r="T3628" i="16"/>
  <c r="O3659" i="16"/>
  <c r="T3659" i="16"/>
  <c r="O3519" i="16"/>
  <c r="T3519" i="16"/>
  <c r="O3280" i="16"/>
  <c r="T3280" i="16"/>
  <c r="O1900" i="16"/>
  <c r="T1900" i="16"/>
  <c r="O2299" i="16"/>
  <c r="T2299" i="16"/>
  <c r="O3026" i="16"/>
  <c r="T3026" i="16"/>
  <c r="O2121" i="16"/>
  <c r="T2121" i="16"/>
  <c r="O2488" i="16"/>
  <c r="T2488" i="16"/>
  <c r="O708" i="16"/>
  <c r="T708" i="16"/>
  <c r="O335" i="16"/>
  <c r="T335" i="16"/>
  <c r="O2906" i="16"/>
  <c r="T2906" i="16"/>
  <c r="O620" i="16"/>
  <c r="T620" i="16"/>
  <c r="O727" i="16"/>
  <c r="T727" i="16"/>
  <c r="O1489" i="16"/>
  <c r="T1489" i="16"/>
  <c r="O2082" i="16"/>
  <c r="T2082" i="16"/>
  <c r="O88" i="16"/>
  <c r="T88" i="16"/>
  <c r="O525" i="16"/>
  <c r="T525" i="16"/>
  <c r="O929" i="16"/>
  <c r="T929" i="16"/>
  <c r="O131" i="16"/>
  <c r="T131" i="16"/>
  <c r="O391" i="16"/>
  <c r="T391" i="16"/>
  <c r="O2008" i="16"/>
  <c r="T2008" i="16"/>
  <c r="O1301" i="16"/>
  <c r="T1301" i="16"/>
  <c r="O1227" i="16"/>
  <c r="T1227" i="16"/>
  <c r="O3111" i="16"/>
  <c r="T3111" i="16"/>
  <c r="O3377" i="16"/>
  <c r="T3377" i="16"/>
  <c r="O2576" i="16"/>
  <c r="T2576" i="16"/>
  <c r="O2157" i="16"/>
  <c r="T2157" i="16"/>
  <c r="O1388" i="16"/>
  <c r="T1388" i="16"/>
  <c r="O3239" i="16"/>
  <c r="T3239" i="16"/>
  <c r="O788" i="16"/>
  <c r="T788" i="16"/>
  <c r="O1973" i="16"/>
  <c r="T1973" i="16"/>
  <c r="O3683" i="16"/>
  <c r="T3683" i="16"/>
  <c r="O3233" i="16"/>
  <c r="T3233" i="16"/>
  <c r="O2432" i="16"/>
  <c r="T2432" i="16"/>
  <c r="O3343" i="16"/>
  <c r="T3343" i="16"/>
  <c r="O2013" i="16"/>
  <c r="T2013" i="16"/>
  <c r="O2351" i="16"/>
  <c r="T2351" i="16"/>
  <c r="O3350" i="16"/>
  <c r="T3350" i="16"/>
  <c r="O1244" i="16"/>
  <c r="T1244" i="16"/>
  <c r="O2268" i="16"/>
  <c r="T2268" i="16"/>
  <c r="O2671" i="16"/>
  <c r="T2671" i="16"/>
  <c r="O3736" i="16"/>
  <c r="T3736" i="16"/>
  <c r="O3703" i="16"/>
  <c r="T3703" i="16"/>
  <c r="O2372" i="16"/>
  <c r="T2372" i="16"/>
  <c r="O3284" i="16"/>
  <c r="T3284" i="16"/>
  <c r="O2949" i="16"/>
  <c r="T2949" i="16"/>
  <c r="O3717" i="16"/>
  <c r="T3717" i="16"/>
  <c r="O1495" i="16"/>
  <c r="T1495" i="16"/>
  <c r="O1617" i="16"/>
  <c r="T1617" i="16"/>
  <c r="O3065" i="16"/>
  <c r="T3065" i="16"/>
  <c r="O2116" i="16"/>
  <c r="T2116" i="16"/>
  <c r="O1985" i="16"/>
  <c r="T1985" i="16"/>
  <c r="O1771" i="16"/>
  <c r="T1771" i="16"/>
  <c r="O2534" i="16"/>
  <c r="T2534" i="16"/>
  <c r="O1025" i="16"/>
  <c r="T1025" i="16"/>
  <c r="O2138" i="16"/>
  <c r="T2138" i="16"/>
  <c r="O555" i="16"/>
  <c r="T555" i="16"/>
  <c r="O816" i="16"/>
  <c r="T816" i="16"/>
  <c r="O2324" i="16"/>
  <c r="T2324" i="16"/>
  <c r="O569" i="16"/>
  <c r="T569" i="16"/>
  <c r="O874" i="16"/>
  <c r="T874" i="16"/>
  <c r="O676" i="16"/>
  <c r="T676" i="16"/>
  <c r="O848" i="16"/>
  <c r="T848" i="16"/>
  <c r="O669" i="16"/>
  <c r="T669" i="16"/>
  <c r="O279" i="16"/>
  <c r="T279" i="16"/>
  <c r="O48" i="16"/>
  <c r="T48" i="16"/>
  <c r="O74" i="16"/>
  <c r="T74" i="16"/>
  <c r="O2860" i="16"/>
  <c r="T2860" i="16"/>
  <c r="O1674" i="16"/>
  <c r="T1674" i="16"/>
  <c r="O463" i="16"/>
  <c r="T463" i="16"/>
  <c r="O2656" i="16"/>
  <c r="T2656" i="16"/>
  <c r="O200" i="16"/>
  <c r="T200" i="16"/>
  <c r="O2670" i="16"/>
  <c r="T2670" i="16"/>
  <c r="O1120" i="16"/>
  <c r="T1120" i="16"/>
  <c r="O3598" i="16"/>
  <c r="T3598" i="16"/>
  <c r="O995" i="16"/>
  <c r="T995" i="16"/>
  <c r="O2787" i="16"/>
  <c r="T2787" i="16"/>
  <c r="O213" i="16"/>
  <c r="T213" i="16"/>
  <c r="O1636" i="16"/>
  <c r="T1636" i="16"/>
  <c r="O636" i="16"/>
  <c r="T636" i="16"/>
  <c r="O813" i="16"/>
  <c r="T813" i="16"/>
  <c r="O3227" i="16"/>
  <c r="T3227" i="16"/>
  <c r="O3143" i="16"/>
  <c r="T3143" i="16"/>
  <c r="O2627" i="16"/>
  <c r="T2627" i="16"/>
  <c r="O1183" i="16"/>
  <c r="T1183" i="16"/>
  <c r="O1803" i="16"/>
  <c r="T1803" i="16"/>
  <c r="O1572" i="16"/>
  <c r="T1572" i="16"/>
  <c r="O219" i="16"/>
  <c r="T219" i="16"/>
  <c r="O184" i="16"/>
  <c r="T184" i="16"/>
  <c r="O1237" i="16"/>
  <c r="T1237" i="16"/>
  <c r="O855" i="16"/>
  <c r="T855" i="16"/>
  <c r="O2994" i="16"/>
  <c r="T2994" i="16"/>
  <c r="O3755" i="16"/>
  <c r="T3755" i="16"/>
  <c r="O2033" i="16"/>
  <c r="T2033" i="16"/>
  <c r="O345" i="16"/>
  <c r="T345" i="16"/>
  <c r="O114" i="16"/>
  <c r="T114" i="16"/>
  <c r="O1073" i="16"/>
  <c r="T1073" i="16"/>
  <c r="O2752" i="16"/>
  <c r="T2752" i="16"/>
  <c r="O3501" i="16"/>
  <c r="T3501" i="16"/>
  <c r="O1818" i="16"/>
  <c r="T1818" i="16"/>
  <c r="O2820" i="16"/>
  <c r="T2820" i="16"/>
  <c r="O3236" i="16"/>
  <c r="T3236" i="16"/>
  <c r="O419" i="16"/>
  <c r="T419" i="16"/>
  <c r="O3518" i="16"/>
  <c r="T3518" i="16"/>
  <c r="O608" i="16"/>
  <c r="T608" i="16"/>
  <c r="O324" i="16"/>
  <c r="T324" i="16"/>
  <c r="O773" i="16"/>
  <c r="T773" i="16"/>
  <c r="O2064" i="16"/>
  <c r="T2064" i="16"/>
  <c r="O1805" i="16"/>
  <c r="T1805" i="16"/>
  <c r="O700" i="16"/>
  <c r="T700" i="16"/>
  <c r="O615" i="16"/>
  <c r="T615" i="16"/>
  <c r="O328" i="16"/>
  <c r="T328" i="16"/>
  <c r="O3029" i="16"/>
  <c r="T3029" i="16"/>
  <c r="O2482" i="16"/>
  <c r="T2482" i="16"/>
  <c r="O2284" i="16"/>
  <c r="T2284" i="16"/>
  <c r="O2182" i="16"/>
  <c r="T2182" i="16"/>
  <c r="O3729" i="16"/>
  <c r="T3729" i="16"/>
  <c r="O3296" i="16"/>
  <c r="T3296" i="16"/>
  <c r="O2206" i="16"/>
  <c r="T2206" i="16"/>
  <c r="O1465" i="16"/>
  <c r="T1465" i="16"/>
  <c r="O3097" i="16"/>
  <c r="T3097" i="16"/>
  <c r="O2889" i="16"/>
  <c r="T2889" i="16"/>
  <c r="O3180" i="16"/>
  <c r="T3180" i="16"/>
  <c r="O1379" i="16"/>
  <c r="T1379" i="16"/>
  <c r="O2577" i="16"/>
  <c r="T2577" i="16"/>
  <c r="O876" i="16"/>
  <c r="T876" i="16"/>
  <c r="O2448" i="16"/>
  <c r="T2448" i="16"/>
  <c r="O1144" i="16"/>
  <c r="T1144" i="16"/>
  <c r="O3783" i="16"/>
  <c r="T3783" i="16"/>
  <c r="O893" i="16"/>
  <c r="T893" i="16"/>
  <c r="O2822" i="16"/>
  <c r="T2822" i="16"/>
  <c r="O1262" i="16"/>
  <c r="T1262" i="16"/>
  <c r="O572" i="16"/>
  <c r="T572" i="16"/>
  <c r="O1032" i="16"/>
  <c r="T1032" i="16"/>
  <c r="N39" i="16"/>
  <c r="N40" i="16" s="1"/>
  <c r="O3366" i="16"/>
  <c r="T3366" i="16"/>
  <c r="O1680" i="16"/>
  <c r="T1680" i="16"/>
  <c r="O1546" i="16"/>
  <c r="T1546" i="16"/>
  <c r="O143" i="16"/>
  <c r="T143" i="16"/>
  <c r="O1836" i="16"/>
  <c r="T1836" i="16"/>
  <c r="O3514" i="16"/>
  <c r="T3514" i="16"/>
  <c r="O1547" i="16"/>
  <c r="T1547" i="16"/>
  <c r="O1321" i="16"/>
  <c r="T1321" i="16"/>
  <c r="O731" i="16"/>
  <c r="T731" i="16"/>
  <c r="O1884" i="16"/>
  <c r="T1884" i="16"/>
  <c r="O2745" i="16"/>
  <c r="T2745" i="16"/>
  <c r="O2992" i="16"/>
  <c r="T2992" i="16"/>
  <c r="O2872" i="16"/>
  <c r="T2872" i="16"/>
  <c r="O3785" i="16"/>
  <c r="T3785" i="16"/>
  <c r="O3330" i="16"/>
  <c r="T3330" i="16"/>
  <c r="O748" i="16"/>
  <c r="T748" i="16"/>
  <c r="O2378" i="16"/>
  <c r="T2378" i="16"/>
  <c r="O963" i="16"/>
  <c r="T963" i="16"/>
  <c r="O834" i="16"/>
  <c r="T834" i="16"/>
  <c r="O428" i="16"/>
  <c r="T428" i="16"/>
  <c r="O54" i="16"/>
  <c r="T54" i="16"/>
  <c r="O1896" i="16"/>
  <c r="T1896" i="16"/>
  <c r="O889" i="16"/>
  <c r="T889" i="16"/>
  <c r="O79" i="16"/>
  <c r="T79" i="16"/>
  <c r="O638" i="16"/>
  <c r="T638" i="16"/>
  <c r="O222" i="16"/>
  <c r="T222" i="16"/>
  <c r="O2744" i="16"/>
  <c r="T2744" i="16"/>
  <c r="O269" i="16"/>
  <c r="T269" i="16"/>
  <c r="O326" i="16"/>
  <c r="T326" i="16"/>
  <c r="O3824" i="16"/>
  <c r="T3824" i="16"/>
  <c r="O1402" i="16"/>
  <c r="T1402" i="16"/>
  <c r="O3369" i="16"/>
  <c r="T3369" i="16"/>
  <c r="O574" i="16"/>
  <c r="T574" i="16"/>
  <c r="O1740" i="16"/>
  <c r="T1740" i="16"/>
  <c r="O1008" i="16"/>
  <c r="T1008" i="16"/>
  <c r="O2816" i="16"/>
  <c r="T2816" i="16"/>
  <c r="O3163" i="16"/>
  <c r="T3163" i="16"/>
  <c r="O2847" i="16"/>
  <c r="T2847" i="16"/>
  <c r="O2728" i="16"/>
  <c r="T2728" i="16"/>
  <c r="O499" i="16"/>
  <c r="T499" i="16"/>
  <c r="O2431" i="16"/>
  <c r="T2431" i="16"/>
  <c r="O2359" i="16"/>
  <c r="T2359" i="16"/>
  <c r="O1642" i="16"/>
  <c r="T1642" i="16"/>
  <c r="O2354" i="16"/>
  <c r="T2354" i="16"/>
  <c r="O2061" i="16"/>
  <c r="T2061" i="16"/>
  <c r="O605" i="16"/>
  <c r="T605" i="16"/>
  <c r="O819" i="16"/>
  <c r="T819" i="16"/>
  <c r="O166" i="16"/>
  <c r="T166" i="16"/>
  <c r="O2988" i="16"/>
  <c r="T2988" i="16"/>
  <c r="O3829" i="16"/>
  <c r="T3829" i="16"/>
  <c r="O3390" i="16"/>
  <c r="T3390" i="16"/>
  <c r="O745" i="16"/>
  <c r="T745" i="16"/>
  <c r="O330" i="16"/>
  <c r="T330" i="16"/>
  <c r="O304" i="16"/>
  <c r="T304" i="16"/>
  <c r="O1969" i="16"/>
  <c r="T1969" i="16"/>
  <c r="O990" i="16"/>
  <c r="T990" i="16"/>
  <c r="O225" i="16"/>
  <c r="T225" i="16"/>
  <c r="O167" i="16"/>
  <c r="T167" i="16"/>
  <c r="O3123" i="16"/>
  <c r="T3123" i="16"/>
  <c r="O3108" i="16"/>
  <c r="T3108" i="16"/>
  <c r="O1798" i="16"/>
  <c r="T1798" i="16"/>
  <c r="O2950" i="16"/>
  <c r="T2950" i="16"/>
  <c r="O3072" i="16"/>
  <c r="T3072" i="16"/>
  <c r="O3482" i="16"/>
  <c r="T3482" i="16"/>
  <c r="O3138" i="16"/>
  <c r="T3138" i="16"/>
  <c r="O1327" i="16"/>
  <c r="T1327" i="16"/>
  <c r="O2409" i="16"/>
  <c r="T2409" i="16"/>
  <c r="O3128" i="16"/>
  <c r="T3128" i="16"/>
  <c r="O1936" i="16"/>
  <c r="T1936" i="16"/>
  <c r="O778" i="16"/>
  <c r="T778" i="16"/>
  <c r="O1298" i="16"/>
  <c r="T1298" i="16"/>
  <c r="O529" i="16"/>
  <c r="T529" i="16"/>
  <c r="O258" i="16"/>
  <c r="T258" i="16"/>
  <c r="O624" i="16"/>
  <c r="T624" i="16"/>
  <c r="O1035" i="16"/>
  <c r="T1035" i="16"/>
  <c r="O214" i="16"/>
  <c r="T214" i="16"/>
  <c r="O423" i="16"/>
  <c r="T423" i="16"/>
  <c r="O71" i="16"/>
  <c r="T71" i="16"/>
  <c r="O2201" i="16"/>
  <c r="T2201" i="16"/>
  <c r="O950" i="16"/>
  <c r="T950" i="16"/>
  <c r="O1050" i="16"/>
  <c r="T1050" i="16"/>
  <c r="O3693" i="16"/>
  <c r="T3693" i="16"/>
  <c r="O1271" i="16"/>
  <c r="T1271" i="16"/>
  <c r="O3310" i="16"/>
  <c r="T3310" i="16"/>
  <c r="O2866" i="16"/>
  <c r="T2866" i="16"/>
  <c r="O2255" i="16"/>
  <c r="T2255" i="16"/>
  <c r="O1654" i="16"/>
  <c r="T1654" i="16"/>
  <c r="O3694" i="16"/>
  <c r="T3694" i="16"/>
  <c r="O3464" i="16"/>
  <c r="T3464" i="16"/>
  <c r="O1053" i="16"/>
  <c r="T1053" i="16"/>
  <c r="O3814" i="16"/>
  <c r="T3814" i="16"/>
  <c r="O3265" i="16"/>
  <c r="T3265" i="16"/>
  <c r="O2599" i="16"/>
  <c r="T2599" i="16"/>
  <c r="O2296" i="16"/>
  <c r="T2296" i="16"/>
  <c r="O2729" i="16"/>
  <c r="T2729" i="16"/>
  <c r="O1952" i="16"/>
  <c r="T1952" i="16"/>
  <c r="O2114" i="16"/>
  <c r="T2114" i="16"/>
  <c r="O2499" i="16"/>
  <c r="T2499" i="16"/>
  <c r="O2956" i="16"/>
  <c r="T2956" i="16"/>
  <c r="O3307" i="16"/>
  <c r="T3307" i="16"/>
  <c r="O594" i="16"/>
  <c r="T594" i="16"/>
  <c r="O587" i="16"/>
  <c r="T587" i="16"/>
  <c r="O1899" i="16"/>
  <c r="T1899" i="16"/>
  <c r="O412" i="16"/>
  <c r="T412" i="16"/>
  <c r="O1202" i="16"/>
  <c r="T1202" i="16"/>
  <c r="O1051" i="16"/>
  <c r="T1051" i="16"/>
  <c r="O516" i="16"/>
  <c r="T516" i="16"/>
  <c r="O2151" i="16"/>
  <c r="T2151" i="16"/>
  <c r="O487" i="16"/>
  <c r="T487" i="16"/>
  <c r="O513" i="16"/>
  <c r="T513" i="16"/>
  <c r="O500" i="16"/>
  <c r="T500" i="16"/>
  <c r="O3322" i="16"/>
  <c r="T3322" i="16"/>
  <c r="O2878" i="16"/>
  <c r="T2878" i="16"/>
  <c r="O1235" i="16"/>
  <c r="T1235" i="16"/>
  <c r="O3705" i="16"/>
  <c r="T3705" i="16"/>
  <c r="O3420" i="16"/>
  <c r="T3420" i="16"/>
  <c r="O2172" i="16"/>
  <c r="T2172" i="16"/>
  <c r="O2640" i="16"/>
  <c r="T2640" i="16"/>
  <c r="O3699" i="16"/>
  <c r="T3699" i="16"/>
  <c r="O1581" i="16"/>
  <c r="T1581" i="16"/>
  <c r="O1721" i="16"/>
  <c r="T1721" i="16"/>
  <c r="O1161" i="16"/>
  <c r="T1161" i="16"/>
  <c r="O1963" i="16"/>
  <c r="T1963" i="16"/>
  <c r="O2928" i="16"/>
  <c r="T2928" i="16"/>
  <c r="O1363" i="16"/>
  <c r="T1363" i="16"/>
  <c r="O1542" i="16"/>
  <c r="T1542" i="16"/>
  <c r="O1665" i="16"/>
  <c r="T1665" i="16"/>
  <c r="O3440" i="16"/>
  <c r="T3440" i="16"/>
  <c r="O1030" i="16"/>
  <c r="T1030" i="16"/>
  <c r="O1593" i="16"/>
  <c r="T1593" i="16"/>
  <c r="O3667" i="16"/>
  <c r="T3667" i="16"/>
  <c r="O1170" i="16"/>
  <c r="T1170" i="16"/>
  <c r="O132" i="16"/>
  <c r="T132" i="16"/>
  <c r="O2402" i="16"/>
  <c r="T2402" i="16"/>
  <c r="O3831" i="16"/>
  <c r="T3831" i="16"/>
  <c r="O542" i="16"/>
  <c r="T542" i="16"/>
  <c r="O270" i="16"/>
  <c r="T270" i="16"/>
  <c r="O1418" i="16"/>
  <c r="T1418" i="16"/>
  <c r="O389" i="16"/>
  <c r="T389" i="16"/>
  <c r="O2523" i="16"/>
  <c r="T2523" i="16"/>
  <c r="O351" i="16"/>
  <c r="T351" i="16"/>
  <c r="O761" i="16"/>
  <c r="T761" i="16"/>
  <c r="O1824" i="16"/>
  <c r="T1824" i="16"/>
  <c r="O3604" i="16"/>
  <c r="T3604" i="16"/>
  <c r="O3262" i="16"/>
  <c r="T3262" i="16"/>
  <c r="O2698" i="16"/>
  <c r="T2698" i="16"/>
  <c r="O2939" i="16"/>
  <c r="T2939" i="16"/>
  <c r="O1043" i="16"/>
  <c r="T1043" i="16"/>
  <c r="O2184" i="16"/>
  <c r="T2184" i="16"/>
  <c r="O3396" i="16"/>
  <c r="T3396" i="16"/>
  <c r="O1957" i="16"/>
  <c r="T1957" i="16"/>
  <c r="O1864" i="16"/>
  <c r="T1864" i="16"/>
  <c r="O1732" i="16"/>
  <c r="T1732" i="16"/>
  <c r="O2297" i="16"/>
  <c r="T2297" i="16"/>
  <c r="O1683" i="16"/>
  <c r="T1683" i="16"/>
  <c r="O2067" i="16"/>
  <c r="T2067" i="16"/>
  <c r="O2525" i="16"/>
  <c r="T2525" i="16"/>
  <c r="O3483" i="16"/>
  <c r="T3483" i="16"/>
  <c r="O199" i="16"/>
  <c r="T199" i="16"/>
  <c r="O2655" i="16"/>
  <c r="T2655" i="16"/>
  <c r="O153" i="16"/>
  <c r="T153" i="16"/>
  <c r="O2330" i="16"/>
  <c r="T2330" i="16"/>
  <c r="O274" i="16"/>
  <c r="T274" i="16"/>
  <c r="O2785" i="16"/>
  <c r="T2785" i="16"/>
  <c r="O734" i="16"/>
  <c r="T734" i="16"/>
  <c r="O476" i="16"/>
  <c r="T476" i="16"/>
  <c r="O1872" i="16"/>
  <c r="T1872" i="16"/>
  <c r="O2081" i="16"/>
  <c r="T2081" i="16"/>
  <c r="O1068" i="16"/>
  <c r="T1068" i="16"/>
  <c r="O1826" i="16"/>
  <c r="T1826" i="16"/>
  <c r="O128" i="16"/>
  <c r="T128" i="16"/>
  <c r="O1292" i="16"/>
  <c r="T1292" i="16"/>
  <c r="O2863" i="16"/>
  <c r="T2863" i="16"/>
  <c r="O3776" i="16"/>
  <c r="T3776" i="16"/>
  <c r="O2457" i="16"/>
  <c r="T2457" i="16"/>
  <c r="O3795" i="16"/>
  <c r="T3795" i="16"/>
  <c r="O1676" i="16"/>
  <c r="T1676" i="16"/>
  <c r="O2952" i="16"/>
  <c r="T2952" i="16"/>
  <c r="O3184" i="16"/>
  <c r="T3184" i="16"/>
  <c r="O1076" i="16"/>
  <c r="T1076" i="16"/>
  <c r="O1377" i="16"/>
  <c r="T1377" i="16"/>
  <c r="O2817" i="16"/>
  <c r="T2817" i="16"/>
  <c r="O1725" i="16"/>
  <c r="T1725" i="16"/>
  <c r="O3379" i="16"/>
  <c r="T3379" i="16"/>
  <c r="O859" i="16"/>
  <c r="T859" i="16"/>
  <c r="O2561" i="16"/>
  <c r="T2561" i="16"/>
  <c r="O2417" i="16"/>
  <c r="T2417" i="16"/>
  <c r="O2990" i="16"/>
  <c r="T2990" i="16"/>
  <c r="O1455" i="16"/>
  <c r="T1455" i="16"/>
  <c r="O101" i="16"/>
  <c r="T101" i="16"/>
  <c r="O261" i="16"/>
  <c r="T261" i="16"/>
  <c r="O82" i="16"/>
  <c r="T82" i="16"/>
  <c r="O601" i="16"/>
  <c r="T601" i="16"/>
  <c r="O758" i="16"/>
  <c r="T758" i="16"/>
  <c r="O2405" i="16"/>
  <c r="T2405" i="16"/>
  <c r="O2394" i="16"/>
  <c r="T2394" i="16"/>
  <c r="O3421" i="16"/>
  <c r="T3421" i="16"/>
  <c r="O3144" i="16"/>
  <c r="T3144" i="16"/>
  <c r="O1854" i="16"/>
  <c r="T1854" i="16"/>
  <c r="O1631" i="16"/>
  <c r="T1631" i="16"/>
  <c r="O2765" i="16"/>
  <c r="T2765" i="16"/>
  <c r="O3731" i="16"/>
  <c r="T3731" i="16"/>
  <c r="O3304" i="16"/>
  <c r="T3304" i="16"/>
  <c r="O2683" i="16"/>
  <c r="T2683" i="16"/>
  <c r="O2334" i="16"/>
  <c r="T2334" i="16"/>
  <c r="O3591" i="16"/>
  <c r="T3591" i="16"/>
  <c r="O2467" i="16"/>
  <c r="T2467" i="16"/>
  <c r="O1888" i="16"/>
  <c r="T1888" i="16"/>
  <c r="O3041" i="16"/>
  <c r="T3041" i="16"/>
  <c r="O2996" i="16"/>
  <c r="T2996" i="16"/>
  <c r="O3372" i="16"/>
  <c r="T3372" i="16"/>
  <c r="O2799" i="16"/>
  <c r="T2799" i="16"/>
  <c r="O1253" i="16"/>
  <c r="T1253" i="16"/>
  <c r="O1062" i="16"/>
  <c r="T1062" i="16"/>
  <c r="O2425" i="16"/>
  <c r="T2425" i="16"/>
  <c r="O374" i="16"/>
  <c r="T374" i="16"/>
  <c r="O418" i="16"/>
  <c r="T418" i="16"/>
  <c r="O3524" i="16"/>
  <c r="T3524" i="16"/>
  <c r="O842" i="16"/>
  <c r="T842" i="16"/>
  <c r="O2291" i="16"/>
  <c r="T2291" i="16"/>
  <c r="O3164" i="16"/>
  <c r="T3164" i="16"/>
  <c r="O1475" i="16"/>
  <c r="T1475" i="16"/>
  <c r="O190" i="16"/>
  <c r="T190" i="16"/>
  <c r="O2079" i="16"/>
  <c r="T2079" i="16"/>
  <c r="O2591" i="16"/>
  <c r="T2591" i="16"/>
  <c r="O3031" i="16"/>
  <c r="T3031" i="16"/>
  <c r="O3487" i="16"/>
  <c r="T3487" i="16"/>
  <c r="O3035" i="16"/>
  <c r="T3035" i="16"/>
  <c r="O3494" i="16"/>
  <c r="T3494" i="16"/>
  <c r="O3263" i="16"/>
  <c r="T3263" i="16"/>
  <c r="O3794" i="16"/>
  <c r="T3794" i="16"/>
  <c r="O2936" i="16"/>
  <c r="T2936" i="16"/>
  <c r="O1293" i="16"/>
  <c r="T1293" i="16"/>
  <c r="O2503" i="16"/>
  <c r="T2503" i="16"/>
  <c r="O1282" i="16"/>
  <c r="T1282" i="16"/>
  <c r="O1577" i="16"/>
  <c r="T1577" i="16"/>
  <c r="O1682" i="16"/>
  <c r="T1682" i="16"/>
  <c r="O2247" i="16"/>
  <c r="T2247" i="16"/>
  <c r="O2686" i="16"/>
  <c r="T2686" i="16"/>
  <c r="O2605" i="16"/>
  <c r="T2605" i="16"/>
  <c r="O2689" i="16"/>
  <c r="T2689" i="16"/>
  <c r="O1491" i="16"/>
  <c r="T1491" i="16"/>
  <c r="O2797" i="16"/>
  <c r="T2797" i="16"/>
  <c r="O1346" i="16"/>
  <c r="T1346" i="16"/>
  <c r="O661" i="16"/>
  <c r="T661" i="16"/>
  <c r="O830" i="16"/>
  <c r="T830" i="16"/>
  <c r="O1716" i="16"/>
  <c r="T1716" i="16"/>
  <c r="O336" i="16"/>
  <c r="T336" i="16"/>
  <c r="O224" i="16"/>
  <c r="T224" i="16"/>
  <c r="O3692" i="16"/>
  <c r="T3692" i="16"/>
  <c r="O3171" i="16"/>
  <c r="T3171" i="16"/>
  <c r="O1529" i="16"/>
  <c r="T1529" i="16"/>
  <c r="O3549" i="16"/>
  <c r="T3549" i="16"/>
  <c r="O1999" i="16"/>
  <c r="T1999" i="16"/>
  <c r="O2740" i="16"/>
  <c r="T2740" i="16"/>
  <c r="O1411" i="16"/>
  <c r="T1411" i="16"/>
  <c r="O2809" i="16"/>
  <c r="T2809" i="16"/>
  <c r="O812" i="16"/>
  <c r="T812" i="16"/>
  <c r="O2158" i="16"/>
  <c r="T2158" i="16"/>
  <c r="O210" i="16"/>
  <c r="T210" i="16"/>
  <c r="O3191" i="16"/>
  <c r="T3191" i="16"/>
  <c r="O1954" i="16"/>
  <c r="T1954" i="16"/>
  <c r="O312" i="16"/>
  <c r="T312" i="16"/>
  <c r="O3220" i="16"/>
  <c r="T3220" i="16"/>
  <c r="O580" i="16"/>
  <c r="T580" i="16"/>
  <c r="O1285" i="16"/>
  <c r="T1285" i="16"/>
  <c r="O68" i="16"/>
  <c r="T68" i="16"/>
  <c r="O3278" i="16"/>
  <c r="T3278" i="16"/>
  <c r="O3744" i="16"/>
  <c r="T3744" i="16"/>
  <c r="O3426" i="16"/>
  <c r="T3426" i="16"/>
  <c r="O3411" i="16"/>
  <c r="T3411" i="16"/>
  <c r="O252" i="16"/>
  <c r="T252" i="16"/>
  <c r="O595" i="16"/>
  <c r="T595" i="16"/>
  <c r="O953" i="16"/>
  <c r="T953" i="16"/>
  <c r="O567" i="16"/>
  <c r="T567" i="16"/>
  <c r="O2790" i="16"/>
  <c r="T2790" i="16"/>
  <c r="O56" i="16"/>
  <c r="T56" i="16"/>
  <c r="O3022" i="16"/>
  <c r="T3022" i="16"/>
  <c r="O1746" i="16"/>
  <c r="T1746" i="16"/>
  <c r="O3251" i="16"/>
  <c r="T3251" i="16"/>
  <c r="O3103" i="16"/>
  <c r="T3103" i="16"/>
  <c r="O3279" i="16"/>
  <c r="T3279" i="16"/>
  <c r="O2895" i="16"/>
  <c r="T2895" i="16"/>
  <c r="O1468" i="16"/>
  <c r="T1468" i="16"/>
  <c r="O1380" i="16"/>
  <c r="T1380" i="16"/>
  <c r="O70" i="16"/>
  <c r="T70" i="16"/>
  <c r="O1509" i="16"/>
  <c r="T1509" i="16"/>
  <c r="O800" i="16"/>
  <c r="T800" i="16"/>
  <c r="O160" i="16"/>
  <c r="T160" i="16"/>
  <c r="O3054" i="16"/>
  <c r="T3054" i="16"/>
  <c r="O1412" i="16"/>
  <c r="T1412" i="16"/>
  <c r="O2207" i="16"/>
  <c r="T2207" i="16"/>
  <c r="O201" i="16"/>
  <c r="T201" i="16"/>
  <c r="O1590" i="16"/>
  <c r="T1590" i="16"/>
  <c r="O3752" i="16"/>
  <c r="T3752" i="16"/>
  <c r="O1164" i="16"/>
  <c r="T1164" i="16"/>
  <c r="O2716" i="16"/>
  <c r="T2716" i="16"/>
  <c r="O1036" i="16"/>
  <c r="T1036" i="16"/>
  <c r="O2226" i="16"/>
  <c r="T2226" i="16"/>
  <c r="O2812" i="16"/>
  <c r="T2812" i="16"/>
  <c r="O507" i="16"/>
  <c r="T507" i="16"/>
  <c r="O2484" i="16"/>
  <c r="T2484" i="16"/>
  <c r="O1976" i="16"/>
  <c r="T1976" i="16"/>
  <c r="O948" i="16"/>
  <c r="T948" i="16"/>
  <c r="O497" i="16"/>
  <c r="T497" i="16"/>
  <c r="O910" i="16"/>
  <c r="T910" i="16"/>
  <c r="O2122" i="16"/>
  <c r="T2122" i="16"/>
  <c r="O2804" i="16"/>
  <c r="T2804" i="16"/>
  <c r="O2808" i="16"/>
  <c r="T2808" i="16"/>
  <c r="O1459" i="16"/>
  <c r="T1459" i="16"/>
  <c r="O2371" i="16"/>
  <c r="T2371" i="16"/>
  <c r="O3512" i="16"/>
  <c r="T3512" i="16"/>
  <c r="O1690" i="16"/>
  <c r="T1690" i="16"/>
  <c r="O3537" i="16"/>
  <c r="T3537" i="16"/>
  <c r="O3658" i="16"/>
  <c r="T3658" i="16"/>
  <c r="O300" i="16"/>
  <c r="T300" i="16"/>
  <c r="O2028" i="16"/>
  <c r="T2028" i="16"/>
  <c r="O1977" i="16"/>
  <c r="T1977" i="16"/>
  <c r="O3153" i="16"/>
  <c r="T3153" i="16"/>
  <c r="O3815" i="16"/>
  <c r="T3815" i="16"/>
  <c r="O2444" i="16"/>
  <c r="T2444" i="16"/>
  <c r="O3355" i="16"/>
  <c r="T3355" i="16"/>
  <c r="O1533" i="16"/>
  <c r="T1533" i="16"/>
  <c r="O3430" i="16"/>
  <c r="T3430" i="16"/>
  <c r="O3630" i="16"/>
  <c r="T3630" i="16"/>
  <c r="O2862" i="16"/>
  <c r="T2862" i="16"/>
  <c r="O3328" i="16"/>
  <c r="T3328" i="16"/>
  <c r="O2228" i="16"/>
  <c r="T2228" i="16"/>
  <c r="O1200" i="16"/>
  <c r="T1200" i="16"/>
  <c r="O2541" i="16"/>
  <c r="T2541" i="16"/>
  <c r="O1907" i="16"/>
  <c r="T1907" i="16"/>
  <c r="O2012" i="16"/>
  <c r="T2012" i="16"/>
  <c r="O1498" i="16"/>
  <c r="T1498" i="16"/>
  <c r="O3075" i="16"/>
  <c r="T3075" i="16"/>
  <c r="O1407" i="16"/>
  <c r="T1407" i="16"/>
  <c r="O1839" i="16"/>
  <c r="T1839" i="16"/>
  <c r="O1710" i="16"/>
  <c r="T1710" i="16"/>
  <c r="O930" i="16"/>
  <c r="T930" i="16"/>
  <c r="O1670" i="16"/>
  <c r="T1670" i="16"/>
  <c r="O2707" i="16"/>
  <c r="T2707" i="16"/>
  <c r="O2204" i="16"/>
  <c r="T2204" i="16"/>
  <c r="O2930" i="16"/>
  <c r="T2930" i="16"/>
  <c r="O171" i="16"/>
  <c r="T171" i="16"/>
  <c r="O386" i="16"/>
  <c r="T386" i="16"/>
  <c r="O739" i="16"/>
  <c r="T739" i="16"/>
  <c r="O1513" i="16"/>
  <c r="T1513" i="16"/>
  <c r="O255" i="16"/>
  <c r="T255" i="16"/>
  <c r="O299" i="16"/>
  <c r="T299" i="16"/>
  <c r="O2944" i="16"/>
  <c r="T2944" i="16"/>
  <c r="O396" i="16"/>
  <c r="T396" i="16"/>
  <c r="O2798" i="16"/>
  <c r="T2798" i="16"/>
  <c r="O1515" i="16"/>
  <c r="T1515" i="16"/>
  <c r="O1476" i="16"/>
  <c r="T1476" i="16"/>
  <c r="O3175" i="16"/>
  <c r="T3175" i="16"/>
  <c r="O2300" i="16"/>
  <c r="T2300" i="16"/>
  <c r="O3211" i="16"/>
  <c r="T3211" i="16"/>
  <c r="O1880" i="16"/>
  <c r="T1880" i="16"/>
  <c r="O3813" i="16"/>
  <c r="T3813" i="16"/>
  <c r="O3485" i="16"/>
  <c r="T3485" i="16"/>
  <c r="O2684" i="16"/>
  <c r="T2684" i="16"/>
  <c r="O3183" i="16"/>
  <c r="T3183" i="16"/>
  <c r="O2386" i="16"/>
  <c r="T2386" i="16"/>
  <c r="O1750" i="16"/>
  <c r="T1750" i="16"/>
  <c r="O3777" i="16"/>
  <c r="T3777" i="16"/>
  <c r="O2326" i="16"/>
  <c r="T2326" i="16"/>
  <c r="O3202" i="16"/>
  <c r="T3202" i="16"/>
  <c r="O2758" i="16"/>
  <c r="T2758" i="16"/>
  <c r="O3405" i="16"/>
  <c r="T3405" i="16"/>
  <c r="O3069" i="16"/>
  <c r="T3069" i="16"/>
  <c r="O1264" i="16"/>
  <c r="T1264" i="16"/>
  <c r="O1697" i="16"/>
  <c r="T1697" i="16"/>
  <c r="O1905" i="16"/>
  <c r="T1905" i="16"/>
  <c r="O3801" i="16"/>
  <c r="T3801" i="16"/>
  <c r="O1911" i="16"/>
  <c r="T1911" i="16"/>
  <c r="O2540" i="16"/>
  <c r="T2540" i="16"/>
  <c r="O883" i="16"/>
  <c r="T883" i="16"/>
  <c r="O2474" i="16"/>
  <c r="T2474" i="16"/>
  <c r="O242" i="16"/>
  <c r="T242" i="16"/>
  <c r="O596" i="16"/>
  <c r="T596" i="16"/>
  <c r="O1369" i="16"/>
  <c r="T1369" i="16"/>
  <c r="O2738" i="16"/>
  <c r="T2738" i="16"/>
  <c r="O113" i="16"/>
  <c r="T113" i="16"/>
  <c r="O90" i="16"/>
  <c r="T90" i="16"/>
  <c r="O145" i="16"/>
  <c r="T145" i="16"/>
  <c r="O149" i="16"/>
  <c r="T149" i="16"/>
  <c r="O393" i="16"/>
  <c r="T393" i="16"/>
  <c r="O969" i="16"/>
  <c r="T969" i="16"/>
  <c r="O3403" i="16"/>
  <c r="T3403" i="16"/>
  <c r="O1121" i="16"/>
  <c r="T1121" i="16"/>
  <c r="O490" i="16"/>
  <c r="T490" i="16"/>
  <c r="O181" i="16"/>
  <c r="T181" i="16"/>
  <c r="O1903" i="16"/>
  <c r="T1903" i="16"/>
  <c r="O1095" i="16"/>
  <c r="T1095" i="16"/>
  <c r="O3256" i="16"/>
  <c r="T3256" i="16"/>
  <c r="O2155" i="16"/>
  <c r="T2155" i="16"/>
  <c r="O2058" i="16"/>
  <c r="T2058" i="16"/>
  <c r="O3668" i="16"/>
  <c r="T3668" i="16"/>
  <c r="O1245" i="16"/>
  <c r="T1245" i="16"/>
  <c r="O3142" i="16"/>
  <c r="T3142" i="16"/>
  <c r="O3341" i="16"/>
  <c r="T3341" i="16"/>
  <c r="O2795" i="16"/>
  <c r="T2795" i="16"/>
  <c r="O1940" i="16"/>
  <c r="T1940" i="16"/>
  <c r="O3570" i="16"/>
  <c r="T3570" i="16"/>
  <c r="O1606" i="16"/>
  <c r="T1606" i="16"/>
  <c r="O3632" i="16"/>
  <c r="T3632" i="16"/>
  <c r="O2602" i="16"/>
  <c r="T2602" i="16"/>
  <c r="O1699" i="16"/>
  <c r="T1699" i="16"/>
  <c r="O1916" i="16"/>
  <c r="T1916" i="16"/>
  <c r="O3398" i="16"/>
  <c r="T3398" i="16"/>
  <c r="O1119" i="16"/>
  <c r="T1119" i="16"/>
  <c r="O2980" i="16"/>
  <c r="T2980" i="16"/>
  <c r="O1551" i="16"/>
  <c r="T1551" i="16"/>
  <c r="O1544" i="16"/>
  <c r="T1544" i="16"/>
  <c r="O3475" i="16"/>
  <c r="T3475" i="16"/>
  <c r="O1767" i="16"/>
  <c r="T1767" i="16"/>
  <c r="O2125" i="16"/>
  <c r="T2125" i="16"/>
  <c r="O843" i="16"/>
  <c r="T843" i="16"/>
  <c r="O2137" i="16"/>
  <c r="T2137" i="16"/>
  <c r="O1225" i="16"/>
  <c r="T1225" i="16"/>
  <c r="O2307" i="16"/>
  <c r="T2307" i="16"/>
  <c r="O927" i="16"/>
  <c r="T927" i="16"/>
  <c r="O106" i="16"/>
  <c r="T106" i="16"/>
  <c r="O593" i="16"/>
  <c r="T593" i="16"/>
  <c r="O547" i="16"/>
  <c r="T547" i="16"/>
  <c r="O3185" i="16"/>
  <c r="T3185" i="16"/>
  <c r="O989" i="16"/>
  <c r="T989" i="16"/>
  <c r="O2356" i="16"/>
  <c r="T2356" i="16"/>
  <c r="O709" i="16"/>
  <c r="T709" i="16"/>
  <c r="O2522" i="16"/>
  <c r="T2522" i="16"/>
  <c r="O713" i="16"/>
  <c r="T713" i="16"/>
  <c r="O949" i="16"/>
  <c r="T949" i="16"/>
  <c r="O1414" i="16"/>
  <c r="T1414" i="16"/>
  <c r="O3454" i="16"/>
  <c r="T3454" i="16"/>
  <c r="O3010" i="16"/>
  <c r="T3010" i="16"/>
  <c r="O2401" i="16"/>
  <c r="T2401" i="16"/>
  <c r="O3260" i="16"/>
  <c r="T3260" i="16"/>
  <c r="O1198" i="16"/>
  <c r="T1198" i="16"/>
  <c r="O1607" i="16"/>
  <c r="T1607" i="16"/>
  <c r="O1332" i="16"/>
  <c r="T1332" i="16"/>
  <c r="O2772" i="16"/>
  <c r="T2772" i="16"/>
  <c r="O1830" i="16"/>
  <c r="T1830" i="16"/>
  <c r="O3324" i="16"/>
  <c r="T3324" i="16"/>
  <c r="O3210" i="16"/>
  <c r="T3210" i="16"/>
  <c r="O3745" i="16"/>
  <c r="T3745" i="16"/>
  <c r="O852" i="16"/>
  <c r="T852" i="16"/>
  <c r="O2004" i="16"/>
  <c r="T2004" i="16"/>
  <c r="O1287" i="16"/>
  <c r="T1287" i="16"/>
  <c r="O1300" i="16"/>
  <c r="T1300" i="16"/>
  <c r="O2452" i="16"/>
  <c r="T2452" i="16"/>
  <c r="O2309" i="16"/>
  <c r="T2309" i="16"/>
  <c r="O2873" i="16"/>
  <c r="T2873" i="16"/>
  <c r="O2108" i="16"/>
  <c r="T2108" i="16"/>
  <c r="O2270" i="16"/>
  <c r="T2270" i="16"/>
  <c r="O2643" i="16"/>
  <c r="T2643" i="16"/>
  <c r="O1096" i="16"/>
  <c r="T1096" i="16"/>
  <c r="O69" i="16"/>
  <c r="T69" i="16"/>
  <c r="O1723" i="16"/>
  <c r="T1723" i="16"/>
  <c r="O437" i="16"/>
  <c r="T437" i="16"/>
  <c r="O730" i="16"/>
  <c r="T730" i="16"/>
  <c r="O2521" i="16"/>
  <c r="T2521" i="16"/>
  <c r="O471" i="16"/>
  <c r="T471" i="16"/>
  <c r="O1357" i="16"/>
  <c r="T1357" i="16"/>
  <c r="O523" i="16"/>
  <c r="T523" i="16"/>
  <c r="O921" i="16"/>
  <c r="T921" i="16"/>
  <c r="O349" i="16"/>
  <c r="T349" i="16"/>
  <c r="O1308" i="16"/>
  <c r="T1308" i="16"/>
  <c r="O1519" i="16"/>
  <c r="T1519" i="16"/>
  <c r="O1647" i="16"/>
  <c r="T1647" i="16"/>
  <c r="O2524" i="16"/>
  <c r="T2524" i="16"/>
  <c r="O3073" i="16"/>
  <c r="T3073" i="16"/>
  <c r="O99" i="16"/>
  <c r="T99" i="16"/>
  <c r="O1605" i="16"/>
  <c r="T1605" i="16"/>
  <c r="O3154" i="16"/>
  <c r="T3154" i="16"/>
  <c r="O2710" i="16"/>
  <c r="T2710" i="16"/>
  <c r="O3319" i="16"/>
  <c r="T3319" i="16"/>
  <c r="O1463" i="16"/>
  <c r="T1463" i="16"/>
  <c r="O1265" i="16"/>
  <c r="T1265" i="16"/>
  <c r="O1389" i="16"/>
  <c r="T1389" i="16"/>
  <c r="O2027" i="16"/>
  <c r="T2027" i="16"/>
  <c r="O1619" i="16"/>
  <c r="T1619" i="16"/>
  <c r="O3513" i="16"/>
  <c r="T3513" i="16"/>
  <c r="O72" i="16"/>
  <c r="T72" i="16"/>
  <c r="O287" i="16"/>
  <c r="T287" i="16"/>
  <c r="O1452" i="16"/>
  <c r="T1452" i="16"/>
  <c r="O718" i="16"/>
  <c r="T718" i="16"/>
  <c r="O3753" i="16"/>
  <c r="T3753" i="16"/>
  <c r="O2301" i="16"/>
  <c r="T2301" i="16"/>
  <c r="O1761" i="16"/>
  <c r="T1761" i="16"/>
  <c r="O3196" i="16"/>
  <c r="T3196" i="16"/>
  <c r="O1419" i="16"/>
  <c r="T1419" i="16"/>
  <c r="O3005" i="16"/>
  <c r="T3005" i="16"/>
  <c r="O1216" i="16"/>
  <c r="T1216" i="16"/>
  <c r="O2001" i="16"/>
  <c r="T2001" i="16"/>
  <c r="O2053" i="16"/>
  <c r="T2053" i="16"/>
  <c r="O1635" i="16"/>
  <c r="T1635" i="16"/>
  <c r="O896" i="16"/>
  <c r="T896" i="16"/>
  <c r="O1231" i="16"/>
  <c r="T1231" i="16"/>
  <c r="O401" i="16"/>
  <c r="T401" i="16"/>
  <c r="O612" i="16"/>
  <c r="T612" i="16"/>
  <c r="O2718" i="16"/>
  <c r="T2718" i="16"/>
  <c r="O1453" i="16"/>
  <c r="T1453" i="16"/>
  <c r="O1061" i="16"/>
  <c r="T1061" i="16"/>
  <c r="O697" i="16"/>
  <c r="T697" i="16"/>
  <c r="O3568" i="16"/>
  <c r="T3568" i="16"/>
  <c r="O3684" i="16"/>
  <c r="T3684" i="16"/>
  <c r="O551" i="16"/>
  <c r="T551" i="16"/>
  <c r="O2020" i="16"/>
  <c r="T2020" i="16"/>
  <c r="O257" i="16"/>
  <c r="T257" i="16"/>
  <c r="O2978" i="16"/>
  <c r="T2978" i="16"/>
  <c r="O2970" i="16"/>
  <c r="T2970" i="16"/>
  <c r="O940" i="16"/>
  <c r="T940" i="16"/>
  <c r="O1126" i="16"/>
  <c r="T1126" i="16"/>
  <c r="O3166" i="16"/>
  <c r="T3166" i="16"/>
  <c r="O960" i="16"/>
  <c r="T960" i="16"/>
  <c r="O2113" i="16"/>
  <c r="T2113" i="16"/>
  <c r="O3727" i="16"/>
  <c r="T3727" i="16"/>
  <c r="O1510" i="16"/>
  <c r="T1510" i="16"/>
  <c r="O3320" i="16"/>
  <c r="T3320" i="16"/>
  <c r="O239" i="16"/>
  <c r="T239" i="16"/>
  <c r="O3120" i="16"/>
  <c r="T3120" i="16"/>
  <c r="O3758" i="16"/>
  <c r="T3758" i="16"/>
  <c r="O1021" i="16"/>
  <c r="T1021" i="16"/>
  <c r="O3150" i="16"/>
  <c r="T3150" i="16"/>
  <c r="O1877" i="16"/>
  <c r="T1877" i="16"/>
  <c r="O3216" i="16"/>
  <c r="T3216" i="16"/>
  <c r="O1424" i="16"/>
  <c r="T1424" i="16"/>
  <c r="O3450" i="16"/>
  <c r="T3450" i="16"/>
  <c r="O3386" i="16"/>
  <c r="T3386" i="16"/>
  <c r="O3474" i="16"/>
  <c r="T3474" i="16"/>
  <c r="O3793" i="16"/>
  <c r="T3793" i="16"/>
  <c r="O2178" i="16"/>
  <c r="T2178" i="16"/>
  <c r="O1365" i="16"/>
  <c r="T1365" i="16"/>
  <c r="O3259" i="16"/>
  <c r="T3259" i="16"/>
  <c r="O1929" i="16"/>
  <c r="T1929" i="16"/>
  <c r="O2350" i="16"/>
  <c r="T2350" i="16"/>
  <c r="O2057" i="16"/>
  <c r="T2057" i="16"/>
  <c r="O2659" i="16"/>
  <c r="T2659" i="16"/>
  <c r="O3076" i="16"/>
  <c r="T3076" i="16"/>
  <c r="O1238" i="16"/>
  <c r="T1238" i="16"/>
  <c r="O1109" i="16"/>
  <c r="T1109" i="16"/>
  <c r="O2979" i="16"/>
  <c r="T2979" i="16"/>
  <c r="O2905" i="16"/>
  <c r="T2905" i="16"/>
  <c r="O1560" i="16"/>
  <c r="T1560" i="16"/>
  <c r="O565" i="16"/>
  <c r="T565" i="16"/>
  <c r="O568" i="16"/>
  <c r="T568" i="16"/>
  <c r="O1646" i="16"/>
  <c r="T1646" i="16"/>
  <c r="O1778" i="16"/>
  <c r="T1778" i="16"/>
  <c r="O628" i="16"/>
  <c r="T628" i="16"/>
  <c r="O1754" i="16"/>
  <c r="T1754" i="16"/>
  <c r="O679" i="16"/>
  <c r="T679" i="16"/>
  <c r="O2329" i="16"/>
  <c r="T2329" i="16"/>
  <c r="O291" i="16"/>
  <c r="T291" i="16"/>
  <c r="O829" i="16"/>
  <c r="T829" i="16"/>
  <c r="O240" i="16"/>
  <c r="T240" i="16"/>
  <c r="O1054" i="16"/>
  <c r="T1054" i="16"/>
  <c r="O2516" i="16"/>
  <c r="T2516" i="16"/>
  <c r="O195" i="16"/>
  <c r="T195" i="16"/>
  <c r="O1173" i="16"/>
  <c r="T1173" i="16"/>
  <c r="O3716" i="16"/>
  <c r="T3716" i="16"/>
  <c r="O2266" i="16"/>
  <c r="T2266" i="16"/>
  <c r="O359" i="16"/>
  <c r="T359" i="16"/>
  <c r="O1434" i="16"/>
  <c r="T1434" i="16"/>
  <c r="O3476" i="16"/>
  <c r="T3476" i="16"/>
  <c r="O2947" i="16"/>
  <c r="T2947" i="16"/>
  <c r="O3083" i="16"/>
  <c r="T3083" i="16"/>
  <c r="O2626" i="16"/>
  <c r="T2626" i="16"/>
  <c r="O3647" i="16"/>
  <c r="T3647" i="16"/>
  <c r="O1439" i="16"/>
  <c r="T1439" i="16"/>
  <c r="O3321" i="16"/>
  <c r="T3321" i="16"/>
  <c r="O2864" i="16"/>
  <c r="T2864" i="16"/>
  <c r="O3661" i="16"/>
  <c r="T3661" i="16"/>
  <c r="O3074" i="16"/>
  <c r="T3074" i="16"/>
  <c r="O2128" i="16"/>
  <c r="T2128" i="16"/>
  <c r="O2572" i="16"/>
  <c r="T2572" i="16"/>
  <c r="O1942" i="16"/>
  <c r="T1942" i="16"/>
  <c r="O2774" i="16"/>
  <c r="T2774" i="16"/>
  <c r="O1622" i="16"/>
  <c r="T1622" i="16"/>
  <c r="O892" i="16"/>
  <c r="T892" i="16"/>
  <c r="O464" i="16"/>
  <c r="T464" i="16"/>
  <c r="O2257" i="16"/>
  <c r="T2257" i="16"/>
  <c r="O1361" i="16"/>
  <c r="T1361" i="16"/>
  <c r="O976" i="16"/>
  <c r="T976" i="16"/>
  <c r="O560" i="16"/>
  <c r="T560" i="16"/>
  <c r="O1949" i="16"/>
  <c r="T1949" i="16"/>
  <c r="O1020" i="16"/>
  <c r="T1020" i="16"/>
  <c r="O629" i="16"/>
  <c r="T629" i="16"/>
  <c r="O797" i="16"/>
  <c r="T797" i="16"/>
  <c r="O779" i="16"/>
  <c r="T779" i="16"/>
  <c r="O3645" i="16"/>
  <c r="T3645" i="16"/>
  <c r="O1756" i="16"/>
  <c r="T1756" i="16"/>
  <c r="O2803" i="16"/>
  <c r="T2803" i="16"/>
  <c r="O2951" i="16"/>
  <c r="T2951" i="16"/>
  <c r="O3067" i="16"/>
  <c r="T3067" i="16"/>
  <c r="O3720" i="16"/>
  <c r="T3720" i="16"/>
  <c r="O3243" i="16"/>
  <c r="T3243" i="16"/>
  <c r="O1135" i="16"/>
  <c r="T1135" i="16"/>
  <c r="O3509" i="16"/>
  <c r="T3509" i="16"/>
  <c r="O3715" i="16"/>
  <c r="T3715" i="16"/>
  <c r="O3098" i="16"/>
  <c r="T3098" i="16"/>
  <c r="O3505" i="16"/>
  <c r="T3505" i="16"/>
  <c r="O2938" i="16"/>
  <c r="T2938" i="16"/>
  <c r="O3759" i="16"/>
  <c r="T3759" i="16"/>
  <c r="O1641" i="16"/>
  <c r="T1641" i="16"/>
  <c r="O1625" i="16"/>
  <c r="T1625" i="16"/>
  <c r="O1077" i="16"/>
  <c r="T1077" i="16"/>
  <c r="O1517" i="16"/>
  <c r="T1517" i="16"/>
  <c r="O3235" i="16"/>
  <c r="T3235" i="16"/>
  <c r="O1770" i="16"/>
  <c r="T1770" i="16"/>
  <c r="O2230" i="16"/>
  <c r="T2230" i="16"/>
  <c r="O3397" i="16"/>
  <c r="T3397" i="16"/>
  <c r="O3038" i="16"/>
  <c r="T3038" i="16"/>
  <c r="O2810" i="16"/>
  <c r="T2810" i="16"/>
  <c r="O2692" i="16"/>
  <c r="T2692" i="16"/>
  <c r="O473" i="16"/>
  <c r="T473" i="16"/>
  <c r="O1184" i="16"/>
  <c r="T1184" i="16"/>
  <c r="O3655" i="16"/>
  <c r="T3655" i="16"/>
  <c r="O1272" i="16"/>
  <c r="T1272" i="16"/>
  <c r="O339" i="16"/>
  <c r="T339" i="16"/>
  <c r="O1464" i="16"/>
  <c r="T1464" i="16"/>
  <c r="O392" i="16"/>
  <c r="T392" i="16"/>
  <c r="O2041" i="16"/>
  <c r="T2041" i="16"/>
  <c r="O557" i="16"/>
  <c r="T557" i="16"/>
  <c r="O2131" i="16"/>
  <c r="T2131" i="16"/>
  <c r="O517" i="16"/>
  <c r="T517" i="16"/>
  <c r="O1729" i="16"/>
  <c r="T1729" i="16"/>
  <c r="O3741" i="16"/>
  <c r="T3741" i="16"/>
  <c r="O528" i="16"/>
  <c r="T528" i="16"/>
  <c r="O1693" i="16"/>
  <c r="T1693" i="16"/>
  <c r="O3652" i="16"/>
  <c r="T3652" i="16"/>
  <c r="O3762" i="16"/>
  <c r="T3762" i="16"/>
  <c r="O2674" i="16"/>
  <c r="T2674" i="16"/>
  <c r="O923" i="16"/>
  <c r="T923" i="16"/>
  <c r="O3525" i="16"/>
  <c r="T3525" i="16"/>
  <c r="O2074" i="16"/>
  <c r="T2074" i="16"/>
  <c r="O1067" i="16"/>
  <c r="T1067" i="16"/>
  <c r="O2196" i="16"/>
  <c r="T2196" i="16"/>
  <c r="O2694" i="16"/>
  <c r="T2694" i="16"/>
  <c r="O2478" i="16"/>
  <c r="T2478" i="16"/>
  <c r="O3182" i="16"/>
  <c r="T3182" i="16"/>
  <c r="O2502" i="16"/>
  <c r="T2502" i="16"/>
  <c r="O2880" i="16"/>
  <c r="T2880" i="16"/>
  <c r="O833" i="16"/>
  <c r="T833" i="16"/>
  <c r="O2152" i="16"/>
  <c r="T2152" i="16"/>
  <c r="O2165" i="16"/>
  <c r="T2165" i="16"/>
  <c r="O1312" i="16"/>
  <c r="T1312" i="16"/>
  <c r="O521" i="16"/>
  <c r="T521" i="16"/>
  <c r="O1111" i="16"/>
  <c r="T1111" i="16"/>
  <c r="O1256" i="16"/>
  <c r="T1256" i="16"/>
  <c r="O3110" i="16"/>
  <c r="T3110" i="16"/>
  <c r="O1072" i="16"/>
  <c r="T1072" i="16"/>
  <c r="O1516" i="16"/>
  <c r="T1516" i="16"/>
  <c r="O1961" i="16"/>
  <c r="T1961" i="16"/>
  <c r="O2739" i="16"/>
  <c r="T2739" i="16"/>
  <c r="O932" i="16"/>
  <c r="T932" i="16"/>
  <c r="O2449" i="16"/>
  <c r="T2449" i="16"/>
  <c r="O660" i="16"/>
  <c r="T660" i="16"/>
  <c r="O413" i="16"/>
  <c r="T413" i="16"/>
  <c r="O728" i="16"/>
  <c r="T728" i="16"/>
  <c r="O3049" i="16"/>
  <c r="T3049" i="16"/>
  <c r="O208" i="16"/>
  <c r="T208" i="16"/>
  <c r="O433" i="16"/>
  <c r="T433" i="16"/>
  <c r="O267" i="16"/>
  <c r="T267" i="16"/>
  <c r="O159" i="16"/>
  <c r="T159" i="16"/>
  <c r="O3825" i="16"/>
  <c r="T3825" i="16"/>
  <c r="O2052" i="16"/>
  <c r="T2052" i="16"/>
  <c r="O1229" i="16"/>
  <c r="T1229" i="16"/>
  <c r="O3373" i="16"/>
  <c r="T3373" i="16"/>
  <c r="O2682" i="16"/>
  <c r="T2682" i="16"/>
  <c r="O1181" i="16"/>
  <c r="T1181" i="16"/>
  <c r="O2941" i="16"/>
  <c r="T2941" i="16"/>
  <c r="O3433" i="16"/>
  <c r="T3433" i="16"/>
  <c r="O3204" i="16"/>
  <c r="T3204" i="16"/>
  <c r="O1914" i="16"/>
  <c r="T1914" i="16"/>
  <c r="O3318" i="16"/>
  <c r="T3318" i="16"/>
  <c r="O2736" i="16"/>
  <c r="T2736" i="16"/>
  <c r="O2293" i="16"/>
  <c r="T2293" i="16"/>
  <c r="O3289" i="16"/>
  <c r="T3289" i="16"/>
  <c r="O3339" i="16"/>
  <c r="T3339" i="16"/>
  <c r="O2886" i="16"/>
  <c r="T2886" i="16"/>
  <c r="O3012" i="16"/>
  <c r="T3012" i="16"/>
  <c r="O3721" i="16"/>
  <c r="T3721" i="16"/>
  <c r="O2099" i="16"/>
  <c r="T2099" i="16"/>
  <c r="O3316" i="16"/>
  <c r="T3316" i="16"/>
  <c r="O1209" i="16"/>
  <c r="T1209" i="16"/>
  <c r="O1842" i="16"/>
  <c r="T1842" i="16"/>
  <c r="O1208" i="16"/>
  <c r="T1208" i="16"/>
  <c r="O1506" i="16"/>
  <c r="T1506" i="16"/>
  <c r="O1881" i="16"/>
  <c r="T1881" i="16"/>
  <c r="O1337" i="16"/>
  <c r="T1337" i="16"/>
  <c r="O1831" i="16"/>
  <c r="T1831" i="16"/>
  <c r="O2987" i="16"/>
  <c r="T2987" i="16"/>
  <c r="O2582" i="16"/>
  <c r="T2582" i="16"/>
  <c r="O2379" i="16"/>
  <c r="T2379" i="16"/>
  <c r="O2248" i="16"/>
  <c r="T2248" i="16"/>
  <c r="O2693" i="16"/>
  <c r="T2693" i="16"/>
  <c r="O1925" i="16"/>
  <c r="T1925" i="16"/>
  <c r="O2174" i="16"/>
  <c r="T2174" i="16"/>
  <c r="O1486" i="16"/>
  <c r="T1486" i="16"/>
  <c r="O154" i="16"/>
  <c r="T154" i="16"/>
  <c r="O924" i="16"/>
  <c r="T924" i="16"/>
  <c r="O2965" i="16"/>
  <c r="T2965" i="16"/>
  <c r="O955" i="16"/>
  <c r="T955" i="16"/>
  <c r="O1585" i="16"/>
  <c r="T1585" i="16"/>
  <c r="O364" i="16"/>
  <c r="T364" i="16"/>
  <c r="O592" i="16"/>
  <c r="T592" i="16"/>
  <c r="O1400" i="16"/>
  <c r="T1400" i="16"/>
  <c r="O2100" i="16"/>
  <c r="T2100" i="16"/>
  <c r="O1634" i="16"/>
  <c r="T1634" i="16"/>
  <c r="O480" i="16"/>
  <c r="T480" i="16"/>
  <c r="O2454" i="16"/>
  <c r="T2454" i="16"/>
  <c r="O1524" i="16"/>
  <c r="T1524" i="16"/>
  <c r="O455" i="16"/>
  <c r="T455" i="16"/>
  <c r="O3613" i="16"/>
  <c r="T3613" i="16"/>
  <c r="O2292" i="16"/>
  <c r="T2292" i="16"/>
  <c r="O2558" i="16"/>
  <c r="T2558" i="16"/>
  <c r="O3508" i="16"/>
  <c r="T3508" i="16"/>
  <c r="O118" i="16"/>
  <c r="T118" i="16"/>
  <c r="O590" i="16"/>
  <c r="T590" i="16"/>
  <c r="O105" i="16"/>
  <c r="T105" i="16"/>
  <c r="O2946" i="16"/>
  <c r="T2946" i="16"/>
  <c r="O1431" i="16"/>
  <c r="T1431" i="16"/>
  <c r="O3017" i="16"/>
  <c r="T3017" i="16"/>
  <c r="O1241" i="16"/>
  <c r="T1241" i="16"/>
  <c r="O1003" i="16"/>
  <c r="T1003" i="16"/>
  <c r="O1538" i="16"/>
  <c r="T1538" i="16"/>
  <c r="O228" i="16"/>
  <c r="T228" i="16"/>
  <c r="O2814" i="16"/>
  <c r="T2814" i="16"/>
  <c r="O3820" i="16"/>
  <c r="T3820" i="16"/>
  <c r="O2497" i="16"/>
  <c r="T2497" i="16"/>
  <c r="O2060" i="16"/>
  <c r="T2060" i="16"/>
  <c r="O1305" i="16"/>
  <c r="T1305" i="16"/>
  <c r="O3085" i="16"/>
  <c r="T3085" i="16"/>
  <c r="O465" i="16"/>
  <c r="T465" i="16"/>
  <c r="O2377" i="16"/>
  <c r="T2377" i="16"/>
  <c r="O1007" i="16"/>
  <c r="T1007" i="16"/>
  <c r="O775" i="16"/>
  <c r="T775" i="16"/>
  <c r="O1943" i="16"/>
  <c r="T1943" i="16"/>
  <c r="O1223" i="16"/>
  <c r="T1223" i="16"/>
  <c r="O2927" i="16"/>
  <c r="T2927" i="16"/>
  <c r="O3443" i="16"/>
  <c r="T3443" i="16"/>
  <c r="O3589" i="16"/>
  <c r="T3589" i="16"/>
  <c r="O1171" i="16"/>
  <c r="T1171" i="16"/>
  <c r="O2236" i="16"/>
  <c r="T2236" i="16"/>
  <c r="O429" i="16"/>
  <c r="T429" i="16"/>
  <c r="O928" i="16"/>
  <c r="T928" i="16"/>
  <c r="O2221" i="16"/>
  <c r="T2221" i="16"/>
  <c r="O3495" i="16"/>
  <c r="T3495" i="16"/>
  <c r="O503" i="16"/>
  <c r="T503" i="16"/>
  <c r="O1131" i="16"/>
  <c r="T1131" i="16"/>
  <c r="O1765" i="16"/>
  <c r="T1765" i="16"/>
  <c r="O746" i="16"/>
  <c r="T746" i="16"/>
  <c r="O2578" i="16"/>
  <c r="T2578" i="16"/>
  <c r="O3470" i="16"/>
  <c r="T3470" i="16"/>
  <c r="O2249" i="16"/>
  <c r="T2249" i="16"/>
  <c r="O2737" i="16"/>
  <c r="T2737" i="16"/>
  <c r="O1017" i="16"/>
  <c r="T1017" i="16"/>
  <c r="O1041" i="16"/>
  <c r="T1041" i="16"/>
  <c r="O1296" i="16"/>
  <c r="T1296" i="16"/>
  <c r="O2631" i="16"/>
  <c r="T2631" i="16"/>
  <c r="O1085" i="16"/>
  <c r="T1085" i="16"/>
  <c r="O3245" i="16"/>
  <c r="T3245" i="16"/>
  <c r="O2025" i="16"/>
  <c r="T2025" i="16"/>
  <c r="O1632" i="16"/>
  <c r="T1632" i="16"/>
  <c r="O2829" i="16"/>
  <c r="T2829" i="16"/>
  <c r="O3357" i="16"/>
  <c r="T3357" i="16"/>
  <c r="O1511" i="16"/>
  <c r="T1511" i="16"/>
  <c r="O2470" i="16"/>
  <c r="T2470" i="16"/>
  <c r="O3346" i="16"/>
  <c r="T3346" i="16"/>
  <c r="O2902" i="16"/>
  <c r="T2902" i="16"/>
  <c r="O3559" i="16"/>
  <c r="T3559" i="16"/>
  <c r="O1137" i="16"/>
  <c r="T1137" i="16"/>
  <c r="O1276" i="16"/>
  <c r="T1276" i="16"/>
  <c r="O2469" i="16"/>
  <c r="T2469" i="16"/>
  <c r="O2055" i="16"/>
  <c r="T2055" i="16"/>
  <c r="O2437" i="16"/>
  <c r="T2437" i="16"/>
  <c r="O1167" i="16"/>
  <c r="T1167" i="16"/>
  <c r="O234" i="16"/>
  <c r="T234" i="16"/>
  <c r="O394" i="16"/>
  <c r="T394" i="16"/>
  <c r="O1611" i="16"/>
  <c r="T1611" i="16"/>
  <c r="O917" i="16"/>
  <c r="T917" i="16"/>
  <c r="O331" i="16"/>
  <c r="T331" i="16"/>
  <c r="O238" i="16"/>
  <c r="T238" i="16"/>
  <c r="O1206" i="16"/>
  <c r="T1206" i="16"/>
  <c r="O698" i="16"/>
  <c r="T698" i="16"/>
  <c r="O3101" i="16"/>
  <c r="T3101" i="16"/>
  <c r="O1390" i="16"/>
  <c r="T1390" i="16"/>
  <c r="O3286" i="16"/>
  <c r="T3286" i="16"/>
  <c r="O3767" i="16"/>
  <c r="T3767" i="16"/>
  <c r="O2084" i="16"/>
  <c r="T2084" i="16"/>
  <c r="O3714" i="16"/>
  <c r="T3714" i="16"/>
  <c r="O3213" i="16"/>
  <c r="T3213" i="16"/>
  <c r="O1856" i="16"/>
  <c r="T1856" i="16"/>
  <c r="O2709" i="16"/>
  <c r="T2709" i="16"/>
  <c r="O3219" i="16"/>
  <c r="T3219" i="16"/>
  <c r="O1132" i="16"/>
  <c r="T1132" i="16"/>
  <c r="O1566" i="16"/>
  <c r="T1566" i="16"/>
  <c r="O774" i="16"/>
  <c r="T774" i="16"/>
  <c r="O986" i="16"/>
  <c r="T986" i="16"/>
  <c r="O2281" i="16"/>
  <c r="T2281" i="16"/>
  <c r="O250" i="16"/>
  <c r="T250" i="16"/>
  <c r="O1023" i="16"/>
  <c r="T1023" i="16"/>
  <c r="O2069" i="16"/>
  <c r="T2069" i="16"/>
  <c r="O772" i="16"/>
  <c r="T772" i="16"/>
  <c r="O3340" i="16"/>
  <c r="T3340" i="16"/>
  <c r="O241" i="16"/>
  <c r="T241" i="16"/>
  <c r="O1118" i="16"/>
  <c r="T1118" i="16"/>
  <c r="O2610" i="16"/>
  <c r="T2610" i="16"/>
  <c r="O1738" i="16"/>
  <c r="T1738" i="16"/>
  <c r="O2539" i="16"/>
  <c r="T2539" i="16"/>
  <c r="O2225" i="16"/>
  <c r="T2225" i="16"/>
  <c r="O2241" i="16"/>
  <c r="T2241" i="16"/>
  <c r="O1967" i="16"/>
  <c r="T1967" i="16"/>
  <c r="O2181" i="16"/>
  <c r="T2181" i="16"/>
  <c r="O3058" i="16"/>
  <c r="T3058" i="16"/>
  <c r="O3261" i="16"/>
  <c r="T3261" i="16"/>
  <c r="O2924" i="16"/>
  <c r="T2924" i="16"/>
  <c r="O1422" i="16"/>
  <c r="T1422" i="16"/>
  <c r="O630" i="16"/>
  <c r="T630" i="16"/>
  <c r="O2358" i="16"/>
  <c r="T2358" i="16"/>
  <c r="O2657" i="16"/>
  <c r="T2657" i="16"/>
  <c r="O98" i="16"/>
  <c r="T98" i="16"/>
  <c r="O451" i="16"/>
  <c r="T451" i="16"/>
  <c r="O965" i="16"/>
  <c r="T965" i="16"/>
  <c r="O2619" i="16"/>
  <c r="T2619" i="16"/>
  <c r="O958" i="16"/>
  <c r="T958" i="16"/>
  <c r="O1203" i="16"/>
  <c r="T1203" i="16"/>
  <c r="O627" i="16"/>
  <c r="T627" i="16"/>
  <c r="O286" i="16"/>
  <c r="T286" i="16"/>
  <c r="O2485" i="16"/>
  <c r="T2485" i="16"/>
  <c r="O3836" i="16"/>
  <c r="T3836" i="16"/>
  <c r="O1883" i="16"/>
  <c r="T1883" i="16"/>
  <c r="O3702" i="16"/>
  <c r="T3702" i="16"/>
  <c r="O1799" i="16"/>
  <c r="T1799" i="16"/>
  <c r="O3837" i="16"/>
  <c r="T3837" i="16"/>
  <c r="O3620" i="16"/>
  <c r="T3620" i="16"/>
  <c r="O3409" i="16"/>
  <c r="T3409" i="16"/>
  <c r="O3363" i="16"/>
  <c r="T3363" i="16"/>
  <c r="O1089" i="16"/>
  <c r="T1089" i="16"/>
  <c r="O3356" i="16"/>
  <c r="T3356" i="16"/>
  <c r="O1876" i="16"/>
  <c r="T1876" i="16"/>
  <c r="O776" i="16"/>
  <c r="T776" i="16"/>
  <c r="O2762" i="16"/>
  <c r="T2762" i="16"/>
  <c r="O556" i="16"/>
  <c r="T556" i="16"/>
  <c r="O858" i="16"/>
  <c r="T858" i="16"/>
  <c r="O850" i="16"/>
  <c r="T850" i="16"/>
  <c r="O290" i="16"/>
  <c r="T290" i="16"/>
  <c r="O805" i="16"/>
  <c r="T805" i="16"/>
  <c r="O1016" i="16"/>
  <c r="T1016" i="16"/>
  <c r="O984" i="16"/>
  <c r="T984" i="16"/>
  <c r="O861" i="16"/>
  <c r="T861" i="16"/>
  <c r="O598" i="16"/>
  <c r="T598" i="16"/>
  <c r="O1482" i="16"/>
  <c r="T1482" i="16"/>
  <c r="O3536" i="16"/>
  <c r="T3536" i="16"/>
  <c r="O1114" i="16"/>
  <c r="T1114" i="16"/>
  <c r="O803" i="16"/>
  <c r="T803" i="16"/>
  <c r="O1990" i="16"/>
  <c r="T1990" i="16"/>
  <c r="O1873" i="16"/>
  <c r="T1873" i="16"/>
  <c r="O2559" i="16"/>
  <c r="T2559" i="16"/>
  <c r="O2440" i="16"/>
  <c r="T2440" i="16"/>
  <c r="O2861" i="16"/>
  <c r="T2861" i="16"/>
  <c r="O2096" i="16"/>
  <c r="T2096" i="16"/>
  <c r="O2365" i="16"/>
  <c r="T2365" i="16"/>
  <c r="O2859" i="16"/>
  <c r="T2859" i="16"/>
  <c r="O738" i="16"/>
  <c r="T738" i="16"/>
  <c r="O317" i="16"/>
  <c r="T317" i="16"/>
  <c r="O532" i="16"/>
  <c r="T532" i="16"/>
  <c r="O2701" i="16"/>
  <c r="T2701" i="16"/>
  <c r="O992" i="16"/>
  <c r="T992" i="16"/>
  <c r="O457" i="16"/>
  <c r="T457" i="16"/>
  <c r="O243" i="16"/>
  <c r="T243" i="16"/>
  <c r="O544" i="16"/>
  <c r="T544" i="16"/>
  <c r="O2813" i="16"/>
  <c r="T2813" i="16"/>
  <c r="O3025" i="16"/>
  <c r="T3025" i="16"/>
  <c r="O230" i="16"/>
  <c r="T230" i="16"/>
  <c r="O3548" i="16"/>
  <c r="T3548" i="16"/>
  <c r="O2722" i="16"/>
  <c r="T2722" i="16"/>
  <c r="O1523" i="16"/>
  <c r="T1523" i="16"/>
  <c r="O3551" i="16"/>
  <c r="T3551" i="16"/>
  <c r="O2984" i="16"/>
  <c r="T2984" i="16"/>
  <c r="O3670" i="16"/>
  <c r="T3670" i="16"/>
  <c r="O3531" i="16"/>
  <c r="T3531" i="16"/>
  <c r="O3798" i="16"/>
  <c r="T3798" i="16"/>
  <c r="O2995" i="16"/>
  <c r="T2995" i="16"/>
  <c r="O2183" i="16"/>
  <c r="T2183" i="16"/>
  <c r="O2723" i="16"/>
  <c r="T2723" i="16"/>
  <c r="O1928" i="16"/>
  <c r="T1928" i="16"/>
  <c r="O1242" i="16"/>
  <c r="T1242" i="16"/>
  <c r="O3678" i="16"/>
  <c r="T3678" i="16"/>
  <c r="O3401" i="16"/>
  <c r="T3401" i="16"/>
  <c r="O2600" i="16"/>
  <c r="T2600" i="16"/>
  <c r="O1364" i="16"/>
  <c r="T1364" i="16"/>
  <c r="O1788" i="16"/>
  <c r="T1788" i="16"/>
  <c r="O762" i="16"/>
  <c r="T762" i="16"/>
  <c r="O1892" i="16"/>
  <c r="T1892" i="16"/>
  <c r="O1514" i="16"/>
  <c r="T1514" i="16"/>
  <c r="O2645" i="16"/>
  <c r="T2645" i="16"/>
  <c r="O742" i="16"/>
  <c r="T742" i="16"/>
  <c r="O2896" i="16"/>
  <c r="T2896" i="16"/>
  <c r="O873" i="16"/>
  <c r="T873" i="16"/>
  <c r="O836" i="16"/>
  <c r="T836" i="16"/>
  <c r="O907" i="16"/>
  <c r="T907" i="16"/>
  <c r="O506" i="16"/>
  <c r="T506" i="16"/>
  <c r="O1782" i="16"/>
  <c r="T1782" i="16"/>
  <c r="O3092" i="16"/>
  <c r="T3092" i="16"/>
  <c r="O2757" i="16"/>
  <c r="T2757" i="16"/>
  <c r="O1557" i="16"/>
  <c r="T1557" i="16"/>
  <c r="O3750" i="16"/>
  <c r="T3750" i="16"/>
  <c r="O3608" i="16"/>
  <c r="T3608" i="16"/>
  <c r="O1186" i="16"/>
  <c r="T1186" i="16"/>
  <c r="O203" i="16"/>
  <c r="T203" i="16"/>
  <c r="O276" i="16"/>
  <c r="T276" i="16"/>
  <c r="O1858" i="16"/>
  <c r="T1858" i="16"/>
  <c r="O1996" i="16"/>
  <c r="T1996" i="16"/>
  <c r="O2429" i="16"/>
  <c r="T2429" i="16"/>
  <c r="O1627" i="16"/>
  <c r="T1627" i="16"/>
  <c r="O2403" i="16"/>
  <c r="T2403" i="16"/>
  <c r="O2263" i="16"/>
  <c r="T2263" i="16"/>
  <c r="O2800" i="16"/>
  <c r="T2800" i="16"/>
  <c r="O1142" i="16"/>
  <c r="T1142" i="16"/>
  <c r="O87" i="16"/>
  <c r="T87" i="16"/>
  <c r="O168" i="16"/>
  <c r="T168" i="16"/>
  <c r="O1667" i="16"/>
  <c r="T1667" i="16"/>
  <c r="O1550" i="16"/>
  <c r="T1550" i="16"/>
  <c r="O2770" i="16"/>
  <c r="T2770" i="16"/>
  <c r="O3124" i="16"/>
  <c r="T3124" i="16"/>
  <c r="O172" i="16"/>
  <c r="T172" i="16"/>
  <c r="O3250" i="16"/>
  <c r="T3250" i="16"/>
  <c r="O2708" i="16"/>
  <c r="T2708" i="16"/>
  <c r="O2327" i="16"/>
  <c r="T2327" i="16"/>
  <c r="O3486" i="16"/>
  <c r="T3486" i="16"/>
  <c r="O1640" i="16"/>
  <c r="T1640" i="16"/>
  <c r="O3392" i="16"/>
  <c r="T3392" i="16"/>
  <c r="O3114" i="16"/>
  <c r="T3114" i="16"/>
  <c r="O2312" i="16"/>
  <c r="T2312" i="16"/>
  <c r="O1158" i="16"/>
  <c r="T1158" i="16"/>
  <c r="O2311" i="16"/>
  <c r="T2311" i="16"/>
  <c r="O2357" i="16"/>
  <c r="T2357" i="16"/>
  <c r="O2617" i="16"/>
  <c r="T2617" i="16"/>
  <c r="O278" i="16"/>
  <c r="T278" i="16"/>
  <c r="O454" i="16"/>
  <c r="T454" i="16"/>
  <c r="O1251" i="16"/>
  <c r="T1251" i="16"/>
  <c r="O280" i="16"/>
  <c r="T280" i="16"/>
  <c r="O584" i="16"/>
  <c r="T584" i="16"/>
  <c r="O1358" i="16"/>
  <c r="T1358" i="16"/>
  <c r="O1406" i="16"/>
  <c r="T1406" i="16"/>
  <c r="O548" i="16"/>
  <c r="T548" i="16"/>
  <c r="O1022" i="16"/>
  <c r="T1022" i="16"/>
  <c r="O66" i="16"/>
  <c r="T66" i="16"/>
  <c r="O333" i="16"/>
  <c r="T333" i="16"/>
  <c r="O57" i="16"/>
  <c r="T57" i="16"/>
  <c r="O3845" i="16"/>
  <c r="T3845" i="16"/>
  <c r="O3425" i="16"/>
  <c r="T3425" i="16"/>
  <c r="O2819" i="16"/>
  <c r="T2819" i="16"/>
  <c r="O2748" i="16"/>
  <c r="T2748" i="16"/>
  <c r="O1108" i="16"/>
  <c r="T1108" i="16"/>
  <c r="O2290" i="16"/>
  <c r="T2290" i="16"/>
  <c r="O3264" i="16"/>
  <c r="T3264" i="16"/>
  <c r="O3131" i="16"/>
  <c r="T3131" i="16"/>
  <c r="O3626" i="16"/>
  <c r="T3626" i="16"/>
  <c r="O3603" i="16"/>
  <c r="T3603" i="16"/>
  <c r="O3515" i="16"/>
  <c r="T3515" i="16"/>
  <c r="O2059" i="16"/>
  <c r="T2059" i="16"/>
  <c r="O644" i="16"/>
  <c r="T644" i="16"/>
  <c r="O281" i="16"/>
  <c r="T281" i="16"/>
  <c r="O1399" i="16"/>
  <c r="T1399" i="16"/>
  <c r="O694" i="16"/>
  <c r="T694" i="16"/>
  <c r="O1393" i="16"/>
  <c r="T1393" i="16"/>
  <c r="O327" i="16"/>
  <c r="T327" i="16"/>
  <c r="O369" i="16"/>
  <c r="T369" i="16"/>
  <c r="O1668" i="16"/>
  <c r="T1668" i="16"/>
  <c r="O2430" i="16"/>
  <c r="T2430" i="16"/>
  <c r="O3575" i="16"/>
  <c r="T3575" i="16"/>
  <c r="O3222" i="16"/>
  <c r="T3222" i="16"/>
  <c r="O2420" i="16"/>
  <c r="T2420" i="16"/>
  <c r="O3643" i="16"/>
  <c r="T3643" i="16"/>
  <c r="O3817" i="16"/>
  <c r="T3817" i="16"/>
  <c r="O3747" i="16"/>
  <c r="T3747" i="16"/>
  <c r="O2495" i="16"/>
  <c r="T2495" i="16"/>
  <c r="O3043" i="16"/>
  <c r="T3043" i="16"/>
  <c r="O2070" i="16"/>
  <c r="T2070" i="16"/>
  <c r="O2276" i="16"/>
  <c r="T2276" i="16"/>
  <c r="O3674" i="16"/>
  <c r="T3674" i="16"/>
  <c r="O3084" i="16"/>
  <c r="T3084" i="16"/>
  <c r="O3436" i="16"/>
  <c r="T3436" i="16"/>
  <c r="O2636" i="16"/>
  <c r="T2636" i="16"/>
  <c r="O2483" i="16"/>
  <c r="T2483" i="16"/>
  <c r="O1926" i="16"/>
  <c r="T1926" i="16"/>
  <c r="O690" i="16"/>
  <c r="T690" i="16"/>
  <c r="O1834" i="16"/>
  <c r="T1834" i="16"/>
  <c r="O2575" i="16"/>
  <c r="T2575" i="16"/>
  <c r="O3186" i="16"/>
  <c r="T3186" i="16"/>
  <c r="O840" i="16"/>
  <c r="T840" i="16"/>
  <c r="O1042" i="16"/>
  <c r="T1042" i="16"/>
  <c r="O2042" i="16"/>
  <c r="T2042" i="16"/>
  <c r="O807" i="16"/>
  <c r="T807" i="16"/>
  <c r="O914" i="16"/>
  <c r="T914" i="16"/>
  <c r="O116" i="16"/>
  <c r="T116" i="16"/>
  <c r="O1033" i="16"/>
  <c r="T1033" i="16"/>
  <c r="O589" i="16"/>
  <c r="T589" i="16"/>
  <c r="O67" i="16"/>
  <c r="T67" i="16"/>
  <c r="O294" i="16"/>
  <c r="T294" i="16"/>
  <c r="O2717" i="16"/>
  <c r="T2717" i="16"/>
  <c r="O3064" i="16"/>
  <c r="T3064" i="16"/>
  <c r="O1768" i="16"/>
  <c r="T1768" i="16"/>
  <c r="O650" i="16"/>
  <c r="T650" i="16"/>
  <c r="O1355" i="16"/>
  <c r="T1355" i="16"/>
  <c r="O2696" i="16"/>
  <c r="T2696" i="16"/>
  <c r="O2391" i="16"/>
  <c r="T2391" i="16"/>
  <c r="O531" i="16"/>
  <c r="T531" i="16"/>
  <c r="O583" i="16"/>
  <c r="T583" i="16"/>
  <c r="O381" i="16"/>
  <c r="T381" i="16"/>
  <c r="O922" i="16"/>
  <c r="T922" i="16"/>
  <c r="O3738" i="16"/>
  <c r="T3738" i="16"/>
  <c r="O136" i="16"/>
  <c r="T136" i="16"/>
  <c r="O273" i="16"/>
  <c r="T273" i="16"/>
  <c r="O1763" i="16"/>
  <c r="T1763" i="16"/>
  <c r="O2844" i="16"/>
  <c r="T2844" i="16"/>
  <c r="O602" i="16"/>
  <c r="T602" i="16"/>
  <c r="O1789" i="16"/>
  <c r="T1789" i="16"/>
  <c r="O1694" i="16"/>
  <c r="T1694" i="16"/>
  <c r="O1981" i="16"/>
  <c r="T1981" i="16"/>
  <c r="O1356" i="16"/>
  <c r="T1356" i="16"/>
  <c r="O2036" i="16"/>
  <c r="T2036" i="16"/>
  <c r="O2662" i="16"/>
  <c r="T2662" i="16"/>
  <c r="O152" i="16"/>
  <c r="T152" i="16"/>
  <c r="O576" i="16"/>
  <c r="T576" i="16"/>
  <c r="O1499" i="16"/>
  <c r="T1499" i="16"/>
  <c r="O2462" i="16"/>
  <c r="T2462" i="16"/>
  <c r="O2259" i="16"/>
  <c r="T2259" i="16"/>
  <c r="O2823" i="16"/>
  <c r="T2823" i="16"/>
  <c r="O2704" i="16"/>
  <c r="T2704" i="16"/>
  <c r="O2560" i="16"/>
  <c r="T2560" i="16"/>
  <c r="O1047" i="16"/>
  <c r="T1047" i="16"/>
  <c r="O2319" i="16"/>
  <c r="T2319" i="16"/>
  <c r="O1165" i="16"/>
  <c r="T1165" i="16"/>
  <c r="O397" i="16"/>
  <c r="T397" i="16"/>
  <c r="O504" i="16"/>
  <c r="T504" i="16"/>
  <c r="O226" i="16"/>
  <c r="T226" i="16"/>
  <c r="O2150" i="16"/>
  <c r="T2150" i="16"/>
  <c r="O867" i="16"/>
  <c r="T867" i="16"/>
  <c r="O179" i="16"/>
  <c r="T179" i="16"/>
  <c r="O3737" i="16"/>
  <c r="T3737" i="16"/>
  <c r="O1614" i="16"/>
  <c r="T1614" i="16"/>
  <c r="O564" i="16"/>
  <c r="T564" i="16"/>
  <c r="O93" i="16"/>
  <c r="T93" i="16"/>
  <c r="O839" i="16"/>
  <c r="T839" i="16"/>
  <c r="O3492" i="16"/>
  <c r="T3492" i="16"/>
  <c r="O3088" i="16"/>
  <c r="T3088" i="16"/>
  <c r="O1775" i="16"/>
  <c r="T1775" i="16"/>
  <c r="O2376" i="16"/>
  <c r="T2376" i="16"/>
  <c r="O623" i="16"/>
  <c r="T623" i="16"/>
  <c r="O1776" i="16"/>
  <c r="T1776" i="16"/>
  <c r="O3499" i="16"/>
  <c r="T3499" i="16"/>
  <c r="O2045" i="16"/>
  <c r="T2045" i="16"/>
  <c r="O3306" i="16"/>
  <c r="T3306" i="16"/>
  <c r="O3125" i="16"/>
  <c r="T3125" i="16"/>
  <c r="O2124" i="16"/>
  <c r="T2124" i="16"/>
  <c r="O3734" i="16"/>
  <c r="T3734" i="16"/>
  <c r="O1317" i="16"/>
  <c r="T1317" i="16"/>
  <c r="O1083" i="16"/>
  <c r="T1083" i="16"/>
  <c r="O2943" i="16"/>
  <c r="T2943" i="16"/>
  <c r="O1087" i="16"/>
  <c r="T1087" i="16"/>
  <c r="O2997" i="16"/>
  <c r="T2997" i="16"/>
  <c r="O2632" i="16"/>
  <c r="T2632" i="16"/>
  <c r="O851" i="16"/>
  <c r="T851" i="16"/>
  <c r="O1322" i="16"/>
  <c r="T1322" i="16"/>
  <c r="O764" i="16"/>
  <c r="T764" i="16"/>
  <c r="O872" i="16"/>
  <c r="T872" i="16"/>
  <c r="O561" i="16"/>
  <c r="T561" i="16"/>
  <c r="O1633" i="16"/>
  <c r="T1633" i="16"/>
  <c r="O233" i="16"/>
  <c r="T233" i="16"/>
  <c r="O104" i="16"/>
  <c r="T104" i="16"/>
  <c r="O73" i="16"/>
  <c r="T73" i="16"/>
  <c r="O110" i="16"/>
  <c r="T110" i="16"/>
  <c r="O1044" i="16"/>
  <c r="T1044" i="16"/>
  <c r="O2838" i="16"/>
  <c r="T2838" i="16"/>
  <c r="O3834" i="16"/>
  <c r="T3834" i="16"/>
  <c r="O2343" i="16"/>
  <c r="T2343" i="16"/>
  <c r="O835" i="16"/>
  <c r="T835" i="16"/>
  <c r="O1618" i="16"/>
  <c r="T1618" i="16"/>
  <c r="O2133" i="16"/>
  <c r="T2133" i="16"/>
  <c r="O371" i="16"/>
  <c r="T371" i="16"/>
  <c r="O1536" i="16"/>
  <c r="T1536" i="16"/>
  <c r="O3344" i="16"/>
  <c r="T3344" i="16"/>
  <c r="O3009" i="16"/>
  <c r="T3009" i="16"/>
  <c r="O1762" i="16"/>
  <c r="T1762" i="16"/>
  <c r="O3726" i="16"/>
  <c r="T3726" i="16"/>
  <c r="O2397" i="16"/>
  <c r="T2397" i="16"/>
  <c r="O3093" i="16"/>
  <c r="T3093" i="16"/>
  <c r="O2638" i="16"/>
  <c r="T2638" i="16"/>
  <c r="O743" i="16"/>
  <c r="T743" i="16"/>
  <c r="O1897" i="16"/>
  <c r="T1897" i="16"/>
  <c r="O3107" i="16"/>
  <c r="T3107" i="16"/>
  <c r="O3528" i="16"/>
  <c r="T3528" i="16"/>
  <c r="O3766" i="16"/>
  <c r="T3766" i="16"/>
  <c r="O1140" i="16"/>
  <c r="T1140" i="16"/>
  <c r="O2398" i="16"/>
  <c r="T2398" i="16"/>
  <c r="O2486" i="16"/>
  <c r="T2486" i="16"/>
  <c r="O1444" i="16"/>
  <c r="T1444" i="16"/>
  <c r="O2009" i="16"/>
  <c r="T2009" i="16"/>
  <c r="O2224" i="16"/>
  <c r="T2224" i="16"/>
  <c r="O3805" i="16"/>
  <c r="T3805" i="16"/>
  <c r="O1011" i="16"/>
  <c r="T1011" i="16"/>
  <c r="O212" i="16"/>
  <c r="T212" i="16"/>
  <c r="O305" i="16"/>
  <c r="T305" i="16"/>
  <c r="O581" i="16"/>
  <c r="T581" i="16"/>
  <c r="O885" i="16"/>
  <c r="T885" i="16"/>
  <c r="O1837" i="16"/>
  <c r="T1837" i="16"/>
  <c r="O652" i="16"/>
  <c r="T652" i="16"/>
  <c r="O1621" i="16"/>
  <c r="T1621" i="16"/>
  <c r="O625" i="16"/>
  <c r="T625" i="16"/>
  <c r="O2496" i="16"/>
  <c r="T2496" i="16"/>
  <c r="O655" i="16"/>
  <c r="T655" i="16"/>
  <c r="O472" i="16"/>
  <c r="T472" i="16"/>
  <c r="O344" i="16"/>
  <c r="T344" i="16"/>
  <c r="O2831" i="16"/>
  <c r="T2831" i="16"/>
  <c r="O2316" i="16"/>
  <c r="T2316" i="16"/>
  <c r="O2021" i="16"/>
  <c r="T2021" i="16"/>
  <c r="O1866" i="16"/>
  <c r="T1866" i="16"/>
  <c r="O1704" i="16"/>
  <c r="T1704" i="16"/>
  <c r="O3700" i="16"/>
  <c r="T3700" i="16"/>
  <c r="O2447" i="16"/>
  <c r="T2447" i="16"/>
  <c r="O3843" i="16"/>
  <c r="T3843" i="16"/>
  <c r="O1743" i="16"/>
  <c r="T1743" i="16"/>
  <c r="O674" i="16"/>
  <c r="T674" i="16"/>
  <c r="O3419" i="16"/>
  <c r="T3419" i="16"/>
  <c r="O3698" i="16"/>
  <c r="T3698" i="16"/>
  <c r="O790" i="16"/>
  <c r="T790" i="16"/>
  <c r="O1944" i="16"/>
  <c r="T1944" i="16"/>
  <c r="O3571" i="16"/>
  <c r="T3571" i="16"/>
  <c r="O3638" i="16"/>
  <c r="T3638" i="16"/>
  <c r="O2250" i="16"/>
  <c r="T2250" i="16"/>
  <c r="O3516" i="16"/>
  <c r="T3516" i="16"/>
  <c r="O3579" i="16"/>
  <c r="T3579" i="16"/>
  <c r="O1986" i="16"/>
  <c r="T1986" i="16"/>
  <c r="O2921" i="16"/>
  <c r="T2921" i="16"/>
  <c r="O1601" i="16"/>
  <c r="T1601" i="16"/>
  <c r="O1612" i="16"/>
  <c r="T1612" i="16"/>
  <c r="O2635" i="16"/>
  <c r="T2635" i="16"/>
  <c r="O2969" i="16"/>
  <c r="T2969" i="16"/>
  <c r="O2960" i="16"/>
  <c r="T2960" i="16"/>
  <c r="O420" i="16"/>
  <c r="T420" i="16"/>
  <c r="O52" i="16"/>
  <c r="T52" i="16"/>
  <c r="O2078" i="16"/>
  <c r="T2078" i="16"/>
  <c r="O332" i="16"/>
  <c r="T332" i="16"/>
  <c r="O2126" i="16"/>
  <c r="T2126" i="16"/>
  <c r="O86" i="16"/>
  <c r="T86" i="16"/>
  <c r="O1201" i="16"/>
  <c r="T1201" i="16"/>
  <c r="O2355" i="16"/>
  <c r="T2355" i="16"/>
  <c r="O808" i="16"/>
  <c r="T808" i="16"/>
  <c r="O641" i="16"/>
  <c r="T641" i="16"/>
  <c r="O791" i="16"/>
  <c r="T791" i="16"/>
  <c r="O653" i="16"/>
  <c r="T653" i="16"/>
  <c r="O467" i="16"/>
  <c r="T467" i="16"/>
  <c r="O264" i="16"/>
  <c r="T264" i="16"/>
  <c r="O469" i="16"/>
  <c r="T469" i="16"/>
  <c r="O3201" i="16"/>
  <c r="T3201" i="16"/>
  <c r="O3086" i="16"/>
  <c r="T3086" i="16"/>
  <c r="O3050" i="16"/>
  <c r="T3050" i="16"/>
  <c r="O665" i="16"/>
  <c r="T665" i="16"/>
  <c r="O937" i="16"/>
  <c r="T937" i="16"/>
  <c r="O2094" i="16"/>
  <c r="T2094" i="16"/>
  <c r="O2242" i="16"/>
  <c r="T2242" i="16"/>
  <c r="O3757" i="16"/>
  <c r="T3757" i="16"/>
  <c r="O3165" i="16"/>
  <c r="T3165" i="16"/>
  <c r="O2842" i="16"/>
  <c r="T2842" i="16"/>
  <c r="O3199" i="16"/>
  <c r="T3199" i="16"/>
  <c r="O3402" i="16"/>
  <c r="T3402" i="16"/>
  <c r="O3560" i="16"/>
  <c r="T3560" i="16"/>
  <c r="O3572" i="16"/>
  <c r="T3572" i="16"/>
  <c r="O425" i="16"/>
  <c r="T425" i="16"/>
  <c r="O705" i="16"/>
  <c r="T705" i="16"/>
  <c r="O1384" i="16"/>
  <c r="T1384" i="16"/>
  <c r="O3722" i="16"/>
  <c r="T3722" i="16"/>
  <c r="O1726" i="16"/>
  <c r="T1726" i="16"/>
  <c r="O3113" i="16"/>
  <c r="T3113" i="16"/>
  <c r="O3414" i="16"/>
  <c r="T3414" i="16"/>
  <c r="O2156" i="16"/>
  <c r="T2156" i="16"/>
  <c r="O49" i="16"/>
  <c r="T49" i="16"/>
  <c r="O2240" i="16"/>
  <c r="T2240" i="16"/>
  <c r="O1941" i="16"/>
  <c r="T1941" i="16"/>
  <c r="O3195" i="16"/>
  <c r="T3195" i="16"/>
  <c r="O1267" i="16"/>
  <c r="T1267" i="16"/>
  <c r="O2246" i="16"/>
  <c r="T2246" i="16"/>
  <c r="O237" i="16"/>
  <c r="T237" i="16"/>
  <c r="O1133" i="16"/>
  <c r="T1133" i="16"/>
  <c r="O1628" i="16"/>
  <c r="T1628" i="16"/>
  <c r="O3462" i="16"/>
  <c r="T3462" i="16"/>
  <c r="O2239" i="16"/>
  <c r="T2239" i="16"/>
  <c r="O2703" i="16"/>
  <c r="T2703" i="16"/>
  <c r="O3229" i="16"/>
  <c r="T3229" i="16"/>
  <c r="O2853" i="16"/>
  <c r="T2853" i="16"/>
  <c r="O127" i="16"/>
  <c r="T127" i="16"/>
  <c r="O985" i="16"/>
  <c r="T985" i="16"/>
  <c r="O2839" i="16"/>
  <c r="T2839" i="16"/>
  <c r="O2315" i="16"/>
  <c r="T2315" i="16"/>
  <c r="O2993" i="16"/>
  <c r="T2993" i="16"/>
  <c r="O2024" i="16"/>
  <c r="T2024" i="16"/>
  <c r="O828" i="16"/>
  <c r="T828" i="16"/>
  <c r="O2975" i="16"/>
  <c r="T2975" i="16"/>
  <c r="O2472" i="16"/>
  <c r="T2472" i="16"/>
  <c r="O1919" i="16"/>
  <c r="T1919" i="16"/>
  <c r="O3174" i="16"/>
  <c r="T3174" i="16"/>
  <c r="O1473" i="16"/>
  <c r="T1473" i="16"/>
  <c r="O911" i="16"/>
  <c r="T911" i="16"/>
  <c r="O2879" i="16"/>
  <c r="T2879" i="16"/>
  <c r="O3413" i="16"/>
  <c r="T3413" i="16"/>
  <c r="O2320" i="16"/>
  <c r="T2320" i="16"/>
  <c r="O1371" i="16"/>
  <c r="T1371" i="16"/>
  <c r="O1141" i="16"/>
  <c r="T1141" i="16"/>
  <c r="O3007" i="16"/>
  <c r="T3007" i="16"/>
  <c r="O1819" i="16"/>
  <c r="T1819" i="16"/>
  <c r="O2555" i="16"/>
  <c r="T2555" i="16"/>
  <c r="O1350" i="16"/>
  <c r="T1350" i="16"/>
  <c r="O1474" i="16"/>
  <c r="T1474" i="16"/>
  <c r="O3617" i="16"/>
  <c r="T3617" i="16"/>
  <c r="O1540" i="16"/>
  <c r="T1540" i="16"/>
  <c r="O2103" i="16"/>
  <c r="T2103" i="16"/>
  <c r="O1616" i="16"/>
  <c r="T1616" i="16"/>
  <c r="O1811" i="16"/>
  <c r="T1811" i="16"/>
  <c r="O1898" i="16"/>
  <c r="T1898" i="16"/>
  <c r="O410" i="16"/>
  <c r="T410" i="16"/>
  <c r="O2545" i="16"/>
  <c r="T2545" i="16"/>
  <c r="O2618" i="16"/>
  <c r="T2618" i="16"/>
  <c r="O526" i="16"/>
  <c r="T526" i="16"/>
  <c r="O1190" i="16"/>
  <c r="T1190" i="16"/>
  <c r="O373" i="16"/>
  <c r="T373" i="16"/>
  <c r="O495" i="16"/>
  <c r="T495" i="16"/>
  <c r="O710" i="16"/>
  <c r="T710" i="16"/>
  <c r="O1177" i="16"/>
  <c r="T1177" i="16"/>
  <c r="O3827" i="16"/>
  <c r="T3827" i="16"/>
  <c r="O2587" i="16"/>
  <c r="T2587" i="16"/>
  <c r="O3244" i="16"/>
  <c r="T3244" i="16"/>
  <c r="O1810" i="16"/>
  <c r="T1810" i="16"/>
  <c r="O2661" i="16"/>
  <c r="T2661" i="16"/>
  <c r="O3081" i="16"/>
  <c r="T3081" i="16"/>
  <c r="O2777" i="16"/>
  <c r="T2777" i="16"/>
  <c r="O2119" i="16"/>
  <c r="T2119" i="16"/>
  <c r="O1828" i="16"/>
  <c r="T1828" i="16"/>
  <c r="O1696" i="16"/>
  <c r="T1696" i="16"/>
  <c r="O2305" i="16"/>
  <c r="T2305" i="16"/>
  <c r="O266" i="16"/>
  <c r="T266" i="16"/>
  <c r="O282" i="16"/>
  <c r="T282" i="16"/>
  <c r="O1755" i="16"/>
  <c r="T1755" i="16"/>
  <c r="O2509" i="16"/>
  <c r="T2509" i="16"/>
  <c r="O85" i="16"/>
  <c r="T85" i="16"/>
  <c r="O134" i="16"/>
  <c r="T134" i="16"/>
  <c r="O362" i="16"/>
  <c r="T362" i="16"/>
  <c r="O918" i="16"/>
  <c r="T918" i="16"/>
  <c r="O2199" i="16"/>
  <c r="T2199" i="16"/>
  <c r="O2318" i="16"/>
  <c r="T2318" i="16"/>
  <c r="O682" i="16"/>
  <c r="T682" i="16"/>
  <c r="O3790" i="16"/>
  <c r="T3790" i="16"/>
  <c r="O3118" i="16"/>
  <c r="T3118" i="16"/>
  <c r="O1580" i="16"/>
  <c r="T1580" i="16"/>
  <c r="O3024" i="16"/>
  <c r="T3024" i="16"/>
  <c r="O3835" i="16"/>
  <c r="T3835" i="16"/>
  <c r="O2517" i="16"/>
  <c r="T2517" i="16"/>
  <c r="O3272" i="16"/>
  <c r="T3272" i="16"/>
  <c r="O1794" i="16"/>
  <c r="T1794" i="16"/>
  <c r="O1688" i="16"/>
  <c r="T1688" i="16"/>
  <c r="O1684" i="16"/>
  <c r="T1684" i="16"/>
  <c r="O571" i="16"/>
  <c r="T571" i="16"/>
  <c r="O122" i="16"/>
  <c r="T122" i="16"/>
  <c r="O430" i="16"/>
  <c r="T430" i="16"/>
  <c r="O1107" i="16"/>
  <c r="T1107" i="16"/>
  <c r="O866" i="16"/>
  <c r="T866" i="16"/>
  <c r="O2537" i="16"/>
  <c r="T2537" i="16"/>
  <c r="O196" i="16"/>
  <c r="T196" i="16"/>
  <c r="O3680" i="16"/>
  <c r="T3680" i="16"/>
  <c r="O1258" i="16"/>
  <c r="T1258" i="16"/>
  <c r="O2855" i="16"/>
  <c r="T2855" i="16"/>
  <c r="O947" i="16"/>
  <c r="T947" i="16"/>
  <c r="O2134" i="16"/>
  <c r="T2134" i="16"/>
  <c r="O1534" i="16"/>
  <c r="T1534" i="16"/>
  <c r="O3225" i="16"/>
  <c r="T3225" i="16"/>
  <c r="O215" i="16"/>
  <c r="T215" i="16"/>
  <c r="O1596" i="16"/>
  <c r="T1596" i="16"/>
  <c r="O863" i="16"/>
  <c r="T863" i="16"/>
  <c r="O1367" i="16"/>
  <c r="T1367" i="16"/>
  <c r="O2446" i="16"/>
  <c r="T2446" i="16"/>
  <c r="O3761" i="16"/>
  <c r="T3761" i="16"/>
  <c r="O2584" i="16"/>
  <c r="T2584" i="16"/>
  <c r="O3004" i="16"/>
  <c r="T3004" i="16"/>
  <c r="O461" i="16"/>
  <c r="T461" i="16"/>
  <c r="O675" i="16"/>
  <c r="T675" i="16"/>
  <c r="O546" i="16"/>
  <c r="T546" i="16"/>
  <c r="O186" i="16"/>
  <c r="T186" i="16"/>
  <c r="O2091" i="16"/>
  <c r="T2091" i="16"/>
  <c r="O174" i="16"/>
  <c r="T174" i="16"/>
  <c r="O320" i="16"/>
  <c r="T320" i="16"/>
  <c r="O2725" i="16"/>
  <c r="T2725" i="16"/>
  <c r="O2423" i="16"/>
  <c r="T2423" i="16"/>
  <c r="O1865" i="16"/>
  <c r="T1865" i="16"/>
  <c r="O1869" i="16"/>
  <c r="T1869" i="16"/>
  <c r="O1326" i="16"/>
  <c r="T1326" i="16"/>
  <c r="O1448" i="16"/>
  <c r="T1448" i="16"/>
  <c r="O3368" i="16"/>
  <c r="T3368" i="16"/>
  <c r="O3032" i="16"/>
  <c r="T3032" i="16"/>
  <c r="O2958" i="16"/>
  <c r="T2958" i="16"/>
  <c r="O3400" i="16"/>
  <c r="T3400" i="16"/>
  <c r="O2251" i="16"/>
  <c r="T2251" i="16"/>
  <c r="O3000" i="16"/>
  <c r="T3000" i="16"/>
  <c r="O3771" i="16"/>
  <c r="T3771" i="16"/>
  <c r="O1651" i="16"/>
  <c r="T1651" i="16"/>
  <c r="O1953" i="16"/>
  <c r="T1953" i="16"/>
  <c r="O1318" i="16"/>
  <c r="T1318" i="16"/>
  <c r="O1882" i="16"/>
  <c r="T1882" i="16"/>
  <c r="O3764" i="16"/>
  <c r="T3764" i="16"/>
  <c r="O2637" i="16"/>
  <c r="T2637" i="16"/>
  <c r="O2688" i="16"/>
  <c r="T2688" i="16"/>
  <c r="O2918" i="16"/>
  <c r="T2918" i="16"/>
  <c r="O2691" i="16"/>
  <c r="T2691" i="16"/>
  <c r="O1134" i="16"/>
  <c r="T1134" i="16"/>
  <c r="O1478" i="16"/>
  <c r="T1478" i="16"/>
  <c r="O2932" i="16"/>
  <c r="T2932" i="16"/>
  <c r="O554" i="16"/>
  <c r="T554" i="16"/>
  <c r="O163" i="16"/>
  <c r="T163" i="16"/>
  <c r="O677" i="16"/>
  <c r="T677" i="16"/>
  <c r="O1467" i="16"/>
  <c r="T1467" i="16"/>
  <c r="O340" i="16"/>
  <c r="T340" i="16"/>
  <c r="O498" i="16"/>
  <c r="T498" i="16"/>
  <c r="O2585" i="16"/>
  <c r="T2585" i="16"/>
  <c r="O562" i="16"/>
  <c r="T562" i="16"/>
  <c r="O1338" i="16"/>
  <c r="T1338" i="16"/>
  <c r="O3380" i="16"/>
  <c r="T3380" i="16"/>
  <c r="O659" i="16"/>
  <c r="T659" i="16"/>
  <c r="O1845" i="16"/>
  <c r="T1845" i="16"/>
  <c r="O1246" i="16"/>
  <c r="T1246" i="16"/>
  <c r="O1295" i="16"/>
  <c r="T1295" i="16"/>
  <c r="O2280" i="16"/>
  <c r="T2280" i="16"/>
  <c r="O3842" i="16"/>
  <c r="T3842" i="16"/>
  <c r="O2458" i="16"/>
  <c r="T2458" i="16"/>
  <c r="O3375" i="16"/>
  <c r="T3375" i="16"/>
  <c r="O3351" i="16"/>
  <c r="T3351" i="16"/>
  <c r="O2191" i="16"/>
  <c r="T2191" i="16"/>
  <c r="O2333" i="16"/>
  <c r="T2333" i="16"/>
  <c r="O1685" i="16"/>
  <c r="T1685" i="16"/>
  <c r="O1423" i="16"/>
  <c r="T1423" i="16"/>
  <c r="O3040" i="16"/>
  <c r="T3040" i="16"/>
  <c r="O806" i="16"/>
  <c r="T806" i="16"/>
  <c r="O522" i="16"/>
  <c r="T522" i="16"/>
  <c r="O970" i="16"/>
  <c r="T970" i="16"/>
  <c r="O342" i="16"/>
  <c r="T342" i="16"/>
  <c r="O826" i="16"/>
  <c r="T826" i="16"/>
  <c r="O794" i="16"/>
  <c r="T794" i="16"/>
  <c r="O686" i="16"/>
  <c r="T686" i="16"/>
  <c r="O3274" i="16"/>
  <c r="T3274" i="16"/>
  <c r="O1436" i="16"/>
  <c r="T1436" i="16"/>
  <c r="O2601" i="16"/>
  <c r="T2601" i="16"/>
  <c r="O1220" i="16"/>
  <c r="T1220" i="16"/>
  <c r="O1398" i="16"/>
  <c r="T1398" i="16"/>
  <c r="O1521" i="16"/>
  <c r="T1521" i="16"/>
  <c r="O3295" i="16"/>
  <c r="T3295" i="16"/>
  <c r="O2962" i="16"/>
  <c r="T2962" i="16"/>
  <c r="O1224" i="16"/>
  <c r="T1224" i="16"/>
  <c r="O1870" i="16"/>
  <c r="T1870" i="16"/>
  <c r="O1014" i="16"/>
  <c r="T1014" i="16"/>
  <c r="O2254" i="16"/>
  <c r="T2254" i="16"/>
  <c r="O2419" i="16"/>
  <c r="T2419" i="16"/>
  <c r="O3819" i="16"/>
  <c r="T3819" i="16"/>
  <c r="O1556" i="16"/>
  <c r="T1556" i="16"/>
  <c r="O111" i="16"/>
  <c r="T111" i="16"/>
  <c r="O1394" i="16"/>
  <c r="T1394" i="16"/>
  <c r="O126" i="16"/>
  <c r="T126" i="16"/>
  <c r="O405" i="16"/>
  <c r="T405" i="16"/>
  <c r="O938" i="16"/>
  <c r="T938" i="16"/>
  <c r="O3481" i="16"/>
  <c r="T3481" i="16"/>
  <c r="O3539" i="16"/>
  <c r="T3539" i="16"/>
  <c r="O178" i="16"/>
  <c r="T178" i="16"/>
  <c r="O2127" i="16"/>
  <c r="T2127" i="16"/>
  <c r="O1993" i="16"/>
  <c r="T1993" i="16"/>
  <c r="O3565" i="16"/>
  <c r="T3565" i="16"/>
  <c r="O2435" i="16"/>
  <c r="T2435" i="16"/>
  <c r="O3432" i="16"/>
  <c r="T3432" i="16"/>
  <c r="O2850" i="16"/>
  <c r="T2850" i="16"/>
  <c r="O2214" i="16"/>
  <c r="T2214" i="16"/>
  <c r="O2807" i="16"/>
  <c r="T2807" i="16"/>
  <c r="O3447" i="16"/>
  <c r="T3447" i="16"/>
  <c r="O2604" i="16"/>
  <c r="T2604" i="16"/>
  <c r="O2611" i="16"/>
  <c r="T2611" i="16"/>
  <c r="O2031" i="16"/>
  <c r="T2031" i="16"/>
  <c r="O2046" i="16"/>
  <c r="T2046" i="16"/>
  <c r="O534" i="16"/>
  <c r="T534" i="16"/>
  <c r="O2479" i="16"/>
  <c r="T2479" i="16"/>
  <c r="O3230" i="16"/>
  <c r="T3230" i="16"/>
  <c r="O1397" i="16"/>
  <c r="T1397" i="16"/>
  <c r="O478" i="16"/>
  <c r="T478" i="16"/>
  <c r="O2569" i="16"/>
  <c r="T2569" i="16"/>
  <c r="O518" i="16"/>
  <c r="T518" i="16"/>
  <c r="O2945" i="16"/>
  <c r="T2945" i="16"/>
  <c r="O670" i="16"/>
  <c r="T670" i="16"/>
  <c r="O55" i="16"/>
  <c r="T55" i="16"/>
  <c r="O288" i="16"/>
  <c r="T288" i="16"/>
  <c r="O1650" i="16"/>
  <c r="T1650" i="16"/>
  <c r="O3214" i="16"/>
  <c r="T3214" i="16"/>
  <c r="O2342" i="16"/>
  <c r="T2342" i="16"/>
  <c r="O1564" i="16"/>
  <c r="T1564" i="16"/>
  <c r="O297" i="16"/>
  <c r="T297" i="16"/>
  <c r="O2625" i="16"/>
  <c r="T2625" i="16"/>
  <c r="O3585" i="16"/>
  <c r="T3585" i="16"/>
  <c r="O3611" i="16"/>
  <c r="T3611" i="16"/>
  <c r="O2461" i="16"/>
  <c r="T2461" i="16"/>
  <c r="O2892" i="16"/>
  <c r="T2892" i="16"/>
  <c r="O2427" i="16"/>
  <c r="T2427" i="16"/>
  <c r="O1576" i="16"/>
  <c r="T1576" i="16"/>
  <c r="O1123" i="16"/>
  <c r="T1123" i="16"/>
  <c r="O1604" i="16"/>
  <c r="T1604" i="16"/>
  <c r="O3596" i="16"/>
  <c r="T3596" i="16"/>
  <c r="O1780" i="16"/>
  <c r="T1780" i="16"/>
  <c r="O2907" i="16"/>
  <c r="T2907" i="16"/>
  <c r="O390" i="16"/>
  <c r="T390" i="16"/>
  <c r="O1004" i="16"/>
  <c r="T1004" i="16"/>
  <c r="O446" i="16"/>
  <c r="T446" i="16"/>
  <c r="O763" i="16"/>
  <c r="T763" i="16"/>
  <c r="O3424" i="16"/>
  <c r="T3424" i="16"/>
  <c r="O3091" i="16"/>
  <c r="T3091" i="16"/>
  <c r="O2188" i="16"/>
  <c r="T2188" i="16"/>
  <c r="O63" i="16"/>
  <c r="T63" i="16"/>
  <c r="O540" i="16"/>
  <c r="T540" i="16"/>
  <c r="O3277" i="16"/>
  <c r="T3277" i="16"/>
  <c r="O2538" i="16"/>
  <c r="T2538" i="16"/>
  <c r="O935" i="16"/>
  <c r="T935" i="16"/>
  <c r="O2087" i="16"/>
  <c r="T2087" i="16"/>
  <c r="O2867" i="16"/>
  <c r="T2867" i="16"/>
  <c r="O395" i="16"/>
  <c r="T395" i="16"/>
  <c r="O1561" i="16"/>
  <c r="T1561" i="16"/>
  <c r="O3780" i="16"/>
  <c r="T3780" i="16"/>
  <c r="O3133" i="16"/>
  <c r="T3133" i="16"/>
  <c r="O2976" i="16"/>
  <c r="T2976" i="16"/>
  <c r="O1666" i="16"/>
  <c r="T1666" i="16"/>
  <c r="O1344" i="16"/>
  <c r="T1344" i="16"/>
  <c r="O2742" i="16"/>
  <c r="T2742" i="16"/>
  <c r="O3563" i="16"/>
  <c r="T3563" i="16"/>
  <c r="O2543" i="16"/>
  <c r="T2543" i="16"/>
  <c r="O3302" i="16"/>
  <c r="T3302" i="16"/>
  <c r="O2179" i="16"/>
  <c r="T2179" i="16"/>
  <c r="O2753" i="16"/>
  <c r="T2753" i="16"/>
  <c r="O1975" i="16"/>
  <c r="T1975" i="16"/>
  <c r="O1644" i="16"/>
  <c r="T1644" i="16"/>
  <c r="O2713" i="16"/>
  <c r="T2713" i="16"/>
  <c r="O2511" i="16"/>
  <c r="T2511" i="16"/>
  <c r="O750" i="16"/>
  <c r="T750" i="16"/>
  <c r="O2187" i="16"/>
  <c r="T2187" i="16"/>
  <c r="O438" i="16"/>
  <c r="T438" i="16"/>
  <c r="O130" i="16"/>
  <c r="T130" i="16"/>
  <c r="O2542" i="16"/>
  <c r="T2542" i="16"/>
  <c r="O2849" i="16"/>
  <c r="T2849" i="16"/>
  <c r="O414" i="16"/>
  <c r="T414" i="16"/>
  <c r="O501" i="16"/>
  <c r="T501" i="16"/>
  <c r="O903" i="16"/>
  <c r="T903" i="16"/>
  <c r="O509" i="16"/>
  <c r="T509" i="16"/>
  <c r="O3089" i="16"/>
  <c r="T3089" i="16"/>
  <c r="O3207" i="16"/>
  <c r="T3207" i="16"/>
  <c r="O3593" i="16"/>
  <c r="T3593" i="16"/>
  <c r="O2806" i="16"/>
  <c r="T2806" i="16"/>
  <c r="O2922" i="16"/>
  <c r="T2922" i="16"/>
  <c r="O1972" i="16"/>
  <c r="T1972" i="16"/>
  <c r="O2460" i="16"/>
  <c r="T2460" i="16"/>
  <c r="O135" i="16"/>
  <c r="T135" i="16"/>
  <c r="O2180" i="16"/>
  <c r="T2180" i="16"/>
  <c r="O3062" i="16"/>
  <c r="T3062" i="16"/>
  <c r="O2648" i="16"/>
  <c r="T2648" i="16"/>
  <c r="O3416" i="16"/>
  <c r="T3416" i="16"/>
  <c r="O3021" i="16"/>
  <c r="T3021" i="16"/>
  <c r="O2389" i="16"/>
  <c r="T2389" i="16"/>
  <c r="O3061" i="16"/>
  <c r="T3061" i="16"/>
  <c r="O1275" i="16"/>
  <c r="T1275" i="16"/>
  <c r="O2000" i="16"/>
  <c r="T2000" i="16"/>
  <c r="O3270" i="16"/>
  <c r="T3270" i="16"/>
  <c r="O1185" i="16"/>
  <c r="T1185" i="16"/>
  <c r="O1815" i="16"/>
  <c r="T1815" i="16"/>
  <c r="O2090" i="16"/>
  <c r="T2090" i="16"/>
  <c r="O384" i="16"/>
  <c r="T384" i="16"/>
  <c r="O244" i="16"/>
  <c r="T244" i="16"/>
  <c r="O1405" i="16"/>
  <c r="T1405" i="16"/>
  <c r="O2089" i="16"/>
  <c r="T2089" i="16"/>
  <c r="O3657" i="16"/>
  <c r="T3657" i="16"/>
  <c r="O2015" i="16"/>
  <c r="T2015" i="16"/>
  <c r="O1563" i="16"/>
  <c r="T1563" i="16"/>
  <c r="O2264" i="16"/>
  <c r="T2264" i="16"/>
  <c r="O2048" i="16"/>
  <c r="T2048" i="16"/>
  <c r="O1039" i="16"/>
  <c r="T1039" i="16"/>
  <c r="O1598" i="16"/>
  <c r="T1598" i="16"/>
  <c r="O3557" i="16"/>
  <c r="T3557" i="16"/>
  <c r="O3740" i="16"/>
  <c r="T3740" i="16"/>
  <c r="O1790" i="16"/>
  <c r="T1790" i="16"/>
  <c r="O1487" i="16"/>
  <c r="T1487" i="16"/>
  <c r="O585" i="16"/>
  <c r="T585" i="16"/>
  <c r="O3045" i="16"/>
  <c r="T3045" i="16"/>
  <c r="O3775" i="16"/>
  <c r="T3775" i="16"/>
  <c r="O2336" i="16"/>
  <c r="T2336" i="16"/>
  <c r="O3161" i="16"/>
  <c r="T3161" i="16"/>
  <c r="O1052" i="16"/>
  <c r="T1052" i="16"/>
  <c r="O2888" i="16"/>
  <c r="T2888" i="16"/>
  <c r="O3760" i="16"/>
  <c r="T3760" i="16"/>
  <c r="O1450" i="16"/>
  <c r="T1450" i="16"/>
  <c r="O2193" i="16"/>
  <c r="T2193" i="16"/>
  <c r="O1383" i="16"/>
  <c r="T1383" i="16"/>
  <c r="O3126" i="16"/>
  <c r="T3126" i="16"/>
  <c r="O1868" i="16"/>
  <c r="T1868" i="16"/>
  <c r="O3792" i="16"/>
  <c r="T3792" i="16"/>
  <c r="O3145" i="16"/>
  <c r="T3145" i="16"/>
  <c r="O3671" i="16"/>
  <c r="T3671" i="16"/>
  <c r="O3710" i="16"/>
  <c r="T3710" i="16"/>
  <c r="O2562" i="16"/>
  <c r="T2562" i="16"/>
  <c r="O2132" i="16"/>
  <c r="T2132" i="16"/>
  <c r="O3529" i="16"/>
  <c r="T3529" i="16"/>
  <c r="O2231" i="16"/>
  <c r="T2231" i="16"/>
  <c r="O3576" i="16"/>
  <c r="T3576" i="16"/>
  <c r="O3170" i="16"/>
  <c r="T3170" i="16"/>
  <c r="O1064" i="16"/>
  <c r="T1064" i="16"/>
  <c r="O3293" i="16"/>
  <c r="T3293" i="16"/>
  <c r="O1602" i="16"/>
  <c r="T1602" i="16"/>
  <c r="O1065" i="16"/>
  <c r="T1065" i="16"/>
  <c r="O1362" i="16"/>
  <c r="T1362" i="16"/>
  <c r="O3437" i="16"/>
  <c r="T3437" i="16"/>
  <c r="O1193" i="16"/>
  <c r="T1193" i="16"/>
  <c r="O545" i="16"/>
  <c r="T545" i="16"/>
  <c r="O1675" i="16"/>
  <c r="T1675" i="16"/>
  <c r="O1257" i="16"/>
  <c r="T1257" i="16"/>
  <c r="O2438" i="16"/>
  <c r="T2438" i="16"/>
  <c r="O2104" i="16"/>
  <c r="T2104" i="16"/>
  <c r="O2549" i="16"/>
  <c r="T2549" i="16"/>
  <c r="O1781" i="16"/>
  <c r="T1781" i="16"/>
  <c r="O2029" i="16"/>
  <c r="T2029" i="16"/>
  <c r="O1879" i="16"/>
  <c r="T1879" i="16"/>
  <c r="O897" i="16"/>
  <c r="T897" i="16"/>
  <c r="O1851" i="16"/>
  <c r="T1851" i="16"/>
  <c r="O1029" i="16"/>
  <c r="T1029" i="16"/>
  <c r="O781" i="16"/>
  <c r="T781" i="16"/>
  <c r="O905" i="16"/>
  <c r="T905" i="16"/>
  <c r="O737" i="16"/>
  <c r="T737" i="16"/>
  <c r="O1829" i="16"/>
  <c r="T1829" i="16"/>
  <c r="O436" i="16"/>
  <c r="T436" i="16"/>
  <c r="O3648" i="16"/>
  <c r="T3648" i="16"/>
  <c r="O1988" i="16"/>
  <c r="T1988" i="16"/>
  <c r="O2166" i="16"/>
  <c r="T2166" i="16"/>
  <c r="O3385" i="16"/>
  <c r="T3385" i="16"/>
  <c r="O2964" i="16"/>
  <c r="T2964" i="16"/>
  <c r="O3431" i="16"/>
  <c r="T3431" i="16"/>
  <c r="O2796" i="16"/>
  <c r="T2796" i="16"/>
  <c r="O3510" i="16"/>
  <c r="T3510" i="16"/>
  <c r="O3713" i="16"/>
  <c r="T3713" i="16"/>
  <c r="O1218" i="16"/>
  <c r="T1218" i="16"/>
  <c r="O2699" i="16"/>
  <c r="T2699" i="16"/>
  <c r="O3053" i="16"/>
  <c r="T3053" i="16"/>
  <c r="O1507" i="16"/>
  <c r="T1507" i="16"/>
  <c r="O1234" i="16"/>
  <c r="T1234" i="16"/>
  <c r="O2092" i="16"/>
  <c r="T2092" i="16"/>
  <c r="O2404" i="16"/>
  <c r="T2404" i="16"/>
  <c r="O3807" i="16"/>
  <c r="T3807" i="16"/>
  <c r="O1637" i="16"/>
  <c r="T1637" i="16"/>
  <c r="O1861" i="16"/>
  <c r="T1861" i="16"/>
  <c r="O753" i="16"/>
  <c r="T753" i="16"/>
  <c r="O884" i="16"/>
  <c r="T884" i="16"/>
  <c r="O221" i="16"/>
  <c r="T221" i="16"/>
  <c r="O744" i="16"/>
  <c r="T744" i="16"/>
  <c r="O1297" i="16"/>
  <c r="T1297" i="16"/>
  <c r="O329" i="16"/>
  <c r="T329" i="16"/>
  <c r="O161" i="16"/>
  <c r="T161" i="16"/>
  <c r="O1727" i="16"/>
  <c r="T1727" i="16"/>
  <c r="O2751" i="16"/>
  <c r="T2751" i="16"/>
  <c r="O2408" i="16"/>
  <c r="T2408" i="16"/>
  <c r="O1912" i="16"/>
  <c r="T1912" i="16"/>
  <c r="O1034" i="16"/>
  <c r="T1034" i="16"/>
  <c r="O3504" i="16"/>
  <c r="T3504" i="16"/>
  <c r="O2868" i="16"/>
  <c r="T2868" i="16"/>
  <c r="O2314" i="16"/>
  <c r="T2314" i="16"/>
  <c r="O3844" i="16"/>
  <c r="T3844" i="16"/>
  <c r="O1843" i="16"/>
  <c r="T1843" i="16"/>
  <c r="O3556" i="16"/>
  <c r="T3556" i="16"/>
  <c r="O3240" i="16"/>
  <c r="T3240" i="16"/>
  <c r="O2303" i="16"/>
  <c r="T2303" i="16"/>
  <c r="O3288" i="16"/>
  <c r="T3288" i="16"/>
  <c r="O3689" i="16"/>
  <c r="T3689" i="16"/>
  <c r="O2203" i="16"/>
  <c r="T2203" i="16"/>
  <c r="O3569" i="16"/>
  <c r="T3569" i="16"/>
  <c r="O2768" i="16"/>
  <c r="T2768" i="16"/>
  <c r="O1806" i="16"/>
  <c r="T1806" i="16"/>
  <c r="O1449" i="16"/>
  <c r="T1449" i="16"/>
  <c r="O1339" i="16"/>
  <c r="T1339" i="16"/>
  <c r="O3273" i="16"/>
  <c r="T3273" i="16"/>
  <c r="O1948" i="16"/>
  <c r="T1948" i="16"/>
  <c r="O2072" i="16"/>
  <c r="T2072" i="16"/>
  <c r="O1493" i="16"/>
  <c r="T1493" i="16"/>
  <c r="O1717" i="16"/>
  <c r="T1717" i="16"/>
  <c r="O1441" i="16"/>
  <c r="T1441" i="16"/>
  <c r="O740" i="16"/>
  <c r="T740" i="16"/>
  <c r="O492" i="16"/>
  <c r="T492" i="16"/>
  <c r="O2532" i="16"/>
  <c r="T2532" i="16"/>
  <c r="O483" i="16"/>
  <c r="T483" i="16"/>
  <c r="O78" i="16"/>
  <c r="T78" i="16"/>
  <c r="O524" i="16"/>
  <c r="T524" i="16"/>
  <c r="O1153" i="16"/>
  <c r="T1153" i="16"/>
  <c r="O760" i="16"/>
  <c r="T760" i="16"/>
  <c r="O2731" i="16"/>
  <c r="T2731" i="16"/>
  <c r="O685" i="16"/>
  <c r="T685" i="16"/>
  <c r="O771" i="16"/>
  <c r="T771" i="16"/>
  <c r="O409" i="16"/>
  <c r="T409" i="16"/>
  <c r="O820" i="16"/>
  <c r="T820" i="16"/>
  <c r="O3178" i="16"/>
  <c r="T3178" i="16"/>
  <c r="O2011" i="16"/>
  <c r="T2011" i="16"/>
  <c r="O1469" i="16"/>
  <c r="T1469" i="16"/>
  <c r="O3197" i="16"/>
  <c r="T3197" i="16"/>
  <c r="O2396" i="16"/>
  <c r="T2396" i="16"/>
  <c r="O1796" i="16"/>
  <c r="T1796" i="16"/>
  <c r="O3427" i="16"/>
  <c r="T3427" i="16"/>
  <c r="O1283" i="16"/>
  <c r="T1283" i="16"/>
  <c r="O3488" i="16"/>
  <c r="T3488" i="16"/>
  <c r="O1427" i="16"/>
  <c r="T1427" i="16"/>
  <c r="O3115" i="16"/>
  <c r="T3115" i="16"/>
  <c r="O1531" i="16"/>
  <c r="T1531" i="16"/>
  <c r="O1342" i="16"/>
  <c r="T1342" i="16"/>
  <c r="O3541" i="16"/>
  <c r="T3541" i="16"/>
  <c r="O2835" i="16"/>
  <c r="T2835" i="16"/>
  <c r="O1408" i="16"/>
  <c r="T1408" i="16"/>
  <c r="O1277" i="16"/>
  <c r="T1277" i="16"/>
  <c r="O485" i="16"/>
  <c r="T485" i="16"/>
  <c r="O1196" i="16"/>
  <c r="T1196" i="16"/>
  <c r="O2202" i="16"/>
  <c r="T2202" i="16"/>
  <c r="O1623" i="16"/>
  <c r="T1623" i="16"/>
  <c r="O2192" i="16"/>
  <c r="T2192" i="16"/>
  <c r="O1793" i="16"/>
  <c r="T1793" i="16"/>
  <c r="O1885" i="16"/>
  <c r="T1885" i="16"/>
  <c r="O699" i="16"/>
  <c r="T699" i="16"/>
  <c r="O1992" i="16"/>
  <c r="T1992" i="16"/>
  <c r="O1081" i="16"/>
  <c r="T1081" i="16"/>
  <c r="O2018" i="16"/>
  <c r="T2018" i="16"/>
  <c r="O783" i="16"/>
  <c r="T783" i="16"/>
  <c r="O822" i="16"/>
  <c r="T822" i="16"/>
  <c r="O2173" i="16"/>
  <c r="T2173" i="16"/>
  <c r="O802" i="16"/>
  <c r="T802" i="16"/>
  <c r="O1024" i="16"/>
  <c r="T1024" i="16"/>
  <c r="O680" i="16"/>
  <c r="T680" i="16"/>
  <c r="O248" i="16"/>
  <c r="T248" i="16"/>
  <c r="O2652" i="16"/>
  <c r="T2652" i="16"/>
  <c r="O1112" i="16"/>
  <c r="T1112" i="16"/>
  <c r="O477" i="16"/>
  <c r="T477" i="16"/>
  <c r="O588" i="16"/>
  <c r="T588" i="16"/>
  <c r="O2875" i="16"/>
  <c r="T2875" i="16"/>
  <c r="O3287" i="16"/>
  <c r="T3287" i="16"/>
  <c r="O3830" i="16"/>
  <c r="T3830" i="16"/>
  <c r="O3629" i="16"/>
  <c r="T3629" i="16"/>
  <c r="O3673" i="16"/>
  <c r="T3673" i="16"/>
  <c r="O2286" i="16"/>
  <c r="T2286" i="16"/>
  <c r="O1653" i="16"/>
  <c r="T1653" i="16"/>
  <c r="O2217" i="16"/>
  <c r="T2217" i="16"/>
  <c r="O1751" i="16"/>
  <c r="T1751" i="16"/>
  <c r="O2345" i="16"/>
  <c r="T2345" i="16"/>
  <c r="O1687" i="16"/>
  <c r="T1687" i="16"/>
  <c r="O3517" i="16"/>
  <c r="T3517" i="16"/>
  <c r="O3497" i="16"/>
  <c r="T3497" i="16"/>
  <c r="O1526" i="16"/>
  <c r="T1526" i="16"/>
  <c r="O1396" i="16"/>
  <c r="T1396" i="16"/>
  <c r="O1074" i="16"/>
  <c r="T1074" i="16"/>
  <c r="O2985" i="16"/>
  <c r="T2985" i="16"/>
  <c r="O1801" i="16"/>
  <c r="T1801" i="16"/>
  <c r="O2933" i="16"/>
  <c r="T2933" i="16"/>
  <c r="O1178" i="16"/>
  <c r="T1178" i="16"/>
  <c r="O1849" i="16"/>
  <c r="T1849" i="16"/>
  <c r="O83" i="16"/>
  <c r="T83" i="16"/>
  <c r="O2644" i="16"/>
  <c r="T2644" i="16"/>
  <c r="O857" i="16"/>
  <c r="T857" i="16"/>
  <c r="O141" i="16"/>
  <c r="T141" i="16"/>
  <c r="O1945" i="16"/>
  <c r="T1945" i="16"/>
  <c r="O2234" i="16"/>
  <c r="T2234" i="16"/>
  <c r="O915" i="16"/>
  <c r="T915" i="16"/>
  <c r="O2065" i="16"/>
  <c r="T2065" i="16"/>
  <c r="O968" i="16"/>
  <c r="T968" i="16"/>
  <c r="O579" i="16"/>
  <c r="T579" i="16"/>
  <c r="O289" i="16"/>
  <c r="T289" i="16"/>
  <c r="O493" i="16"/>
  <c r="T493" i="16"/>
  <c r="O2926" i="16"/>
  <c r="T2926" i="16"/>
  <c r="O1795" i="16"/>
  <c r="T1795" i="16"/>
  <c r="O1867" i="16"/>
  <c r="T1867" i="16"/>
  <c r="O3001" i="16"/>
  <c r="T3001" i="16"/>
  <c r="O2210" i="16"/>
  <c r="T2210" i="16"/>
  <c r="O355" i="16"/>
  <c r="T355" i="16"/>
  <c r="O1381" i="16"/>
  <c r="T1381" i="16"/>
  <c r="O1217" i="16"/>
  <c r="T1217" i="16"/>
  <c r="O3347" i="16"/>
  <c r="T3347" i="16"/>
  <c r="O1724" i="16"/>
  <c r="T1724" i="16"/>
  <c r="O3224" i="16"/>
  <c r="T3224" i="16"/>
  <c r="O2890" i="16"/>
  <c r="T2890" i="16"/>
  <c r="O2490" i="16"/>
  <c r="T2490" i="16"/>
  <c r="O3208" i="16"/>
  <c r="T3208" i="16"/>
  <c r="O2136" i="16"/>
  <c r="T2136" i="16"/>
  <c r="O1889" i="16"/>
  <c r="T1889" i="16"/>
  <c r="O165" i="16"/>
  <c r="T165" i="16"/>
  <c r="O3179" i="16"/>
  <c r="T3179" i="16"/>
  <c r="O120" i="16"/>
  <c r="T120" i="16"/>
  <c r="O3155" i="16"/>
  <c r="T3155" i="16"/>
  <c r="O1703" i="16"/>
  <c r="T1703" i="16"/>
  <c r="O2506" i="16"/>
  <c r="T2506" i="16"/>
  <c r="O3276" i="16"/>
  <c r="T3276" i="16"/>
  <c r="O3090" i="16"/>
  <c r="T3090" i="16"/>
  <c r="O3614" i="16"/>
  <c r="T3614" i="16"/>
  <c r="O3371" i="16"/>
  <c r="T3371" i="16"/>
  <c r="O2130" i="16"/>
  <c r="T2130" i="16"/>
  <c r="O3808" i="16"/>
  <c r="T3808" i="16"/>
  <c r="O3301" i="16"/>
  <c r="T3301" i="16"/>
  <c r="O1136" i="16"/>
  <c r="T1136" i="16"/>
  <c r="O2608" i="16"/>
  <c r="T2608" i="16"/>
  <c r="O1745" i="16"/>
  <c r="T1745" i="16"/>
  <c r="O967" i="16"/>
  <c r="T967" i="16"/>
  <c r="O1483" i="16"/>
  <c r="T1483" i="16"/>
  <c r="O3353" i="16"/>
  <c r="T3353" i="16"/>
  <c r="O2393" i="16"/>
  <c r="T2393" i="16"/>
  <c r="O1180" i="16"/>
  <c r="T1180" i="16"/>
  <c r="O45" i="16"/>
  <c r="T45" i="16"/>
  <c r="O319" i="16"/>
  <c r="T319" i="16"/>
  <c r="O1093" i="16"/>
  <c r="T1093" i="16"/>
  <c r="O96" i="16"/>
  <c r="T96" i="16"/>
  <c r="O180" i="16"/>
  <c r="T180" i="16"/>
  <c r="O759" i="16"/>
  <c r="T759" i="16"/>
  <c r="O1336" i="16"/>
  <c r="T1336" i="16"/>
  <c r="O640" i="16"/>
  <c r="T640" i="16"/>
  <c r="O314" i="16"/>
  <c r="T314" i="16"/>
  <c r="O904" i="16"/>
  <c r="T904" i="16"/>
  <c r="O881" i="16"/>
  <c r="T881" i="16"/>
  <c r="O1956" i="16"/>
  <c r="T1956" i="16"/>
  <c r="O991" i="16"/>
  <c r="T991" i="16"/>
  <c r="O3600" i="16"/>
  <c r="T3600" i="16"/>
  <c r="O3376" i="16"/>
  <c r="T3376" i="16"/>
  <c r="O3387" i="16"/>
  <c r="T3387" i="16"/>
  <c r="O1280" i="16"/>
  <c r="T1280" i="16"/>
  <c r="O2658" i="16"/>
  <c r="T2658" i="16"/>
  <c r="O3048" i="16"/>
  <c r="T3048" i="16"/>
  <c r="O3649" i="16"/>
  <c r="T3649" i="16"/>
  <c r="O3616" i="16"/>
  <c r="T3616" i="16"/>
  <c r="O1783" i="16"/>
  <c r="T1783" i="16"/>
  <c r="O1902" i="16"/>
  <c r="T1902" i="16"/>
  <c r="O1221" i="16"/>
  <c r="T1221" i="16"/>
  <c r="O1785" i="16"/>
  <c r="T1785" i="16"/>
  <c r="O3535" i="16"/>
  <c r="T3535" i="16"/>
  <c r="O1913" i="16"/>
  <c r="T1913" i="16"/>
  <c r="O1195" i="16"/>
  <c r="T1195" i="16"/>
  <c r="O108" i="16"/>
  <c r="T108" i="16"/>
  <c r="O1094" i="16"/>
  <c r="T1094" i="16"/>
  <c r="O2955" i="16"/>
  <c r="T2955" i="16"/>
  <c r="O1520" i="16"/>
  <c r="T1520" i="16"/>
  <c r="O2500" i="16"/>
  <c r="T2500" i="16"/>
  <c r="O1417" i="16"/>
  <c r="T1417" i="16"/>
  <c r="O421" i="16"/>
  <c r="T421" i="16"/>
  <c r="O599" i="16"/>
  <c r="T599" i="16"/>
  <c r="O2032" i="16"/>
  <c r="T2032" i="16"/>
  <c r="O424" i="16"/>
  <c r="T424" i="16"/>
  <c r="O1501" i="16"/>
  <c r="T1501" i="16"/>
  <c r="O1575" i="16"/>
  <c r="T1575" i="16"/>
  <c r="O1609" i="16"/>
  <c r="T1609" i="16"/>
  <c r="O535" i="16"/>
  <c r="T535" i="16"/>
  <c r="O2185" i="16"/>
  <c r="T2185" i="16"/>
  <c r="O2253" i="16"/>
  <c r="T2253" i="16"/>
  <c r="O2528" i="16"/>
  <c r="T2528" i="16"/>
  <c r="O1162" i="16"/>
  <c r="T1162" i="16"/>
  <c r="O1169" i="16"/>
  <c r="T1169" i="16"/>
  <c r="O460" i="16"/>
  <c r="T460" i="16"/>
  <c r="O512" i="16"/>
  <c r="T512" i="16"/>
  <c r="O2434" i="16"/>
  <c r="T2434" i="16"/>
  <c r="O3408" i="16"/>
  <c r="T3408" i="16"/>
  <c r="O3669" i="16"/>
  <c r="T3669" i="16"/>
  <c r="O2218" i="16"/>
  <c r="T2218" i="16"/>
  <c r="O2340" i="16"/>
  <c r="T2340" i="16"/>
  <c r="O3342" i="16"/>
  <c r="T3342" i="16"/>
  <c r="O3030" i="16"/>
  <c r="T3030" i="16"/>
  <c r="O2147" i="16"/>
  <c r="T2147" i="16"/>
  <c r="O3746" i="16"/>
  <c r="T3746" i="16"/>
  <c r="O3660" i="16"/>
  <c r="T3660" i="16"/>
  <c r="O2308" i="16"/>
  <c r="T2308" i="16"/>
  <c r="O1147" i="16"/>
  <c r="T1147" i="16"/>
  <c r="O1615" i="16"/>
  <c r="T1615" i="16"/>
  <c r="O1758" i="16"/>
  <c r="T1758" i="16"/>
  <c r="O1661" i="16"/>
  <c r="T1661" i="16"/>
  <c r="O2105" i="16"/>
  <c r="T2105" i="16"/>
  <c r="O2216" i="16"/>
  <c r="T2216" i="16"/>
  <c r="O2883" i="16"/>
  <c r="T2883" i="16"/>
  <c r="O2593" i="16"/>
  <c r="T2593" i="16"/>
  <c r="O426" i="16"/>
  <c r="T426" i="16"/>
  <c r="O804" i="16"/>
  <c r="T804" i="16"/>
  <c r="O1807" i="16"/>
  <c r="T1807" i="16"/>
  <c r="O558" i="16"/>
  <c r="T558" i="16"/>
  <c r="O871" i="16"/>
  <c r="T871" i="16"/>
  <c r="O849" i="16"/>
  <c r="T849" i="16"/>
  <c r="O352" i="16"/>
  <c r="T352" i="16"/>
  <c r="O721" i="16"/>
  <c r="T721" i="16"/>
  <c r="O711" i="16"/>
  <c r="T711" i="16"/>
  <c r="O736" i="16"/>
  <c r="T736" i="16"/>
  <c r="O2639" i="16"/>
  <c r="T2639" i="16"/>
  <c r="O1031" i="16"/>
  <c r="T1031" i="16"/>
  <c r="O845" i="16"/>
  <c r="T845" i="16"/>
  <c r="O2068" i="16"/>
  <c r="T2068" i="16"/>
  <c r="O2750" i="16"/>
  <c r="T2750" i="16"/>
  <c r="O552" i="16"/>
  <c r="T552" i="16"/>
  <c r="O3787" i="16"/>
  <c r="T3787" i="16"/>
  <c r="O1978" i="16"/>
  <c r="T1978" i="16"/>
  <c r="O3188" i="16"/>
  <c r="T3188" i="16"/>
  <c r="O2660" i="16"/>
  <c r="T2660" i="16"/>
  <c r="O3308" i="16"/>
  <c r="T3308" i="16"/>
  <c r="O3789" i="16"/>
  <c r="T3789" i="16"/>
  <c r="O3358" i="16"/>
  <c r="T3358" i="16"/>
  <c r="O2914" i="16"/>
  <c r="T2914" i="16"/>
  <c r="O3779" i="16"/>
  <c r="T3779" i="16"/>
  <c r="O1787" i="16"/>
  <c r="T1787" i="16"/>
  <c r="O1570" i="16"/>
  <c r="T1570" i="16"/>
  <c r="O1708" i="16"/>
  <c r="T1708" i="16"/>
  <c r="O2272" i="16"/>
  <c r="T2272" i="16"/>
  <c r="O2141" i="16"/>
  <c r="T2141" i="16"/>
  <c r="O1279" i="16"/>
  <c r="T1279" i="16"/>
  <c r="O2265" i="16"/>
  <c r="T2265" i="16"/>
  <c r="O2102" i="16"/>
  <c r="T2102" i="16"/>
  <c r="O1460" i="16"/>
  <c r="T1460" i="16"/>
  <c r="O604" i="16"/>
  <c r="T604" i="16"/>
  <c r="O2869" i="16"/>
  <c r="T2869" i="16"/>
  <c r="O818" i="16"/>
  <c r="T818" i="16"/>
  <c r="O164" i="16"/>
  <c r="T164" i="16"/>
  <c r="O1970" i="16"/>
  <c r="T1970" i="16"/>
  <c r="O688" i="16"/>
  <c r="T688" i="16"/>
  <c r="O271" i="16"/>
  <c r="T271" i="16"/>
  <c r="O733" i="16"/>
  <c r="T733" i="16"/>
  <c r="O341" i="16"/>
  <c r="T341" i="16"/>
  <c r="O681" i="16"/>
  <c r="T681" i="16"/>
  <c r="O613" i="16"/>
  <c r="T613" i="16"/>
  <c r="O793" i="16"/>
  <c r="T793" i="16"/>
  <c r="O3381" i="16"/>
  <c r="T3381" i="16"/>
  <c r="O3581" i="16"/>
  <c r="T3581" i="16"/>
  <c r="O1353" i="16"/>
  <c r="T1353" i="16"/>
  <c r="O1426" i="16"/>
  <c r="T1426" i="16"/>
  <c r="O1987" i="16"/>
  <c r="T1987" i="16"/>
  <c r="O2450" i="16"/>
  <c r="T2450" i="16"/>
  <c r="O435" i="16"/>
  <c r="T435" i="16"/>
  <c r="O3597" i="16"/>
  <c r="T3597" i="16"/>
  <c r="O2146" i="16"/>
  <c r="T2146" i="16"/>
  <c r="O383" i="16"/>
  <c r="T383" i="16"/>
  <c r="O1548" i="16"/>
  <c r="T1548" i="16"/>
  <c r="O3768" i="16"/>
  <c r="T3768" i="16"/>
  <c r="O1823" i="16"/>
  <c r="T1823" i="16"/>
  <c r="O2530" i="16"/>
  <c r="T2530" i="16"/>
  <c r="O1857" i="16"/>
  <c r="T1857" i="16"/>
  <c r="O1802" i="16"/>
  <c r="T1802" i="16"/>
  <c r="O3623" i="16"/>
  <c r="T3623" i="16"/>
  <c r="O2989" i="16"/>
  <c r="T2989" i="16"/>
  <c r="O3522" i="16"/>
  <c r="T3522" i="16"/>
  <c r="O3838" i="16"/>
  <c r="T3838" i="16"/>
  <c r="O2385" i="16"/>
  <c r="T2385" i="16"/>
  <c r="O635" i="16"/>
  <c r="T635" i="16"/>
  <c r="O1890" i="16"/>
  <c r="T1890" i="16"/>
  <c r="O2646" i="16"/>
  <c r="T2646" i="16"/>
  <c r="O2982" i="16"/>
  <c r="T2982" i="16"/>
  <c r="O3228" i="16"/>
  <c r="T3228" i="16"/>
  <c r="O2580" i="16"/>
  <c r="T2580" i="16"/>
  <c r="O3212" i="16"/>
  <c r="T3212" i="16"/>
  <c r="O1863" i="16"/>
  <c r="T1863" i="16"/>
  <c r="O1875" i="16"/>
  <c r="T1875" i="16"/>
  <c r="O2885" i="16"/>
  <c r="T2885" i="16"/>
  <c r="O2791" i="16"/>
  <c r="T2791" i="16"/>
  <c r="O2388" i="16"/>
  <c r="T2388" i="16"/>
  <c r="O2870" i="16"/>
  <c r="T2870" i="16"/>
  <c r="O1228" i="16"/>
  <c r="T1228" i="16"/>
  <c r="O1673" i="16"/>
  <c r="T1673" i="16"/>
  <c r="O645" i="16"/>
  <c r="T645" i="16"/>
  <c r="O2148" i="16"/>
  <c r="T2148" i="16"/>
  <c r="O1013" i="16"/>
  <c r="T1013" i="16"/>
  <c r="O372" i="16"/>
  <c r="T372" i="16"/>
  <c r="O2238" i="16"/>
  <c r="T2238" i="16"/>
  <c r="O440" i="16"/>
  <c r="T440" i="16"/>
  <c r="O2162" i="16"/>
  <c r="T2162" i="16"/>
  <c r="O2442" i="16"/>
  <c r="T2442" i="16"/>
  <c r="O541" i="16"/>
  <c r="T541" i="16"/>
  <c r="O124" i="16"/>
  <c r="T124" i="16"/>
  <c r="O2711" i="16"/>
  <c r="T2711" i="16"/>
  <c r="O3002" i="16"/>
  <c r="T3002" i="16"/>
  <c r="O2767" i="16"/>
  <c r="T2767" i="16"/>
  <c r="O1741" i="16"/>
  <c r="T1741" i="16"/>
  <c r="O3639" i="16"/>
  <c r="T3639" i="16"/>
  <c r="O3094" i="16"/>
  <c r="T3094" i="16"/>
  <c r="O3187" i="16"/>
  <c r="T3187" i="16"/>
  <c r="O2702" i="16"/>
  <c r="T2702" i="16"/>
  <c r="O957" i="16"/>
  <c r="T957" i="16"/>
  <c r="O2129" i="16"/>
  <c r="T2129" i="16"/>
  <c r="O2097" i="16"/>
  <c r="T2097" i="16"/>
  <c r="O357" i="16"/>
  <c r="T357" i="16"/>
  <c r="O1100" i="16"/>
  <c r="T1100" i="16"/>
  <c r="O2792" i="16"/>
  <c r="T2792" i="16"/>
  <c r="O672" i="16"/>
  <c r="T672" i="16"/>
  <c r="O3047" i="16"/>
  <c r="T3047" i="16"/>
  <c r="O2145" i="16"/>
  <c r="T2145" i="16"/>
  <c r="O2983" i="16"/>
  <c r="T2983" i="16"/>
  <c r="O3449" i="16"/>
  <c r="T3449" i="16"/>
  <c r="O1329" i="16"/>
  <c r="T1329" i="16"/>
  <c r="O2298" i="16"/>
  <c r="T2298" i="16"/>
  <c r="O1435" i="16"/>
  <c r="T1435" i="16"/>
  <c r="O1705" i="16"/>
  <c r="T1705" i="16"/>
  <c r="O575" i="16"/>
  <c r="T575" i="16"/>
  <c r="O559" i="16"/>
  <c r="T559" i="16"/>
  <c r="O1009" i="16"/>
  <c r="T1009" i="16"/>
  <c r="O563" i="16"/>
  <c r="T563" i="16"/>
  <c r="O3100" i="16"/>
  <c r="T3100" i="16"/>
  <c r="O3832" i="16"/>
  <c r="T3832" i="16"/>
  <c r="O2504" i="16"/>
  <c r="T2504" i="16"/>
  <c r="O2634" i="16"/>
  <c r="T2634" i="16"/>
  <c r="O3763" i="16"/>
  <c r="T3763" i="16"/>
  <c r="O2144" i="16"/>
  <c r="T2144" i="16"/>
  <c r="O1503" i="16"/>
  <c r="T1503" i="16"/>
  <c r="O2353" i="16"/>
  <c r="T2353" i="16"/>
  <c r="O2170" i="16"/>
  <c r="T2170" i="16"/>
  <c r="O1749" i="16"/>
  <c r="T1749" i="16"/>
  <c r="O431" i="16"/>
  <c r="T431" i="16"/>
  <c r="O3003" i="16"/>
  <c r="T3003" i="16"/>
  <c r="O1472" i="16"/>
  <c r="T1472" i="16"/>
  <c r="O1236" i="16"/>
  <c r="T1236" i="16"/>
  <c r="O687" i="16"/>
  <c r="T687" i="16"/>
  <c r="O952" i="16"/>
  <c r="T952" i="16"/>
  <c r="O3283" i="16"/>
  <c r="T3283" i="16"/>
  <c r="O3345" i="16"/>
  <c r="T3345" i="16"/>
  <c r="O1691" i="16"/>
  <c r="T1691" i="16"/>
  <c r="O2934" i="16"/>
  <c r="T2934" i="16"/>
  <c r="O936" i="16"/>
  <c r="T936" i="16"/>
  <c r="O838" i="16"/>
  <c r="T838" i="16"/>
  <c r="O102" i="16"/>
  <c r="T102" i="16"/>
  <c r="O3015" i="16"/>
  <c r="T3015" i="16"/>
  <c r="O2554" i="16"/>
  <c r="T2554" i="16"/>
  <c r="O2022" i="16"/>
  <c r="T2022" i="16"/>
  <c r="O2510" i="16"/>
  <c r="T2510" i="16"/>
  <c r="O3480" i="16"/>
  <c r="T3480" i="16"/>
  <c r="O1269" i="16"/>
  <c r="T1269" i="16"/>
  <c r="O2622" i="16"/>
  <c r="T2622" i="16"/>
  <c r="O3748" i="16"/>
  <c r="T3748" i="16"/>
  <c r="O3311" i="16"/>
  <c r="T3311" i="16"/>
  <c r="O821" i="16"/>
  <c r="T821" i="16"/>
  <c r="O1932" i="16"/>
  <c r="T1932" i="16"/>
  <c r="O185" i="16"/>
  <c r="T185" i="16"/>
  <c r="O3544" i="16"/>
  <c r="T3544" i="16"/>
  <c r="O2208" i="16"/>
  <c r="T2208" i="16"/>
  <c r="O3327" i="16"/>
  <c r="T3327" i="16"/>
  <c r="O3523" i="16"/>
  <c r="T3523" i="16"/>
  <c r="O2957" i="16"/>
  <c r="T2957" i="16"/>
  <c r="O2289" i="16"/>
  <c r="T2289" i="16"/>
  <c r="O3232" i="16"/>
  <c r="T3232" i="16"/>
  <c r="O2492" i="16"/>
  <c r="T2492" i="16"/>
  <c r="O2235" i="16"/>
  <c r="T2235" i="16"/>
  <c r="O2407" i="16"/>
  <c r="T2407" i="16"/>
  <c r="O3627" i="16"/>
  <c r="T3627" i="16"/>
  <c r="O696" i="16"/>
  <c r="T696" i="16"/>
  <c r="O663" i="16"/>
  <c r="T663" i="16"/>
  <c r="O2821" i="16"/>
  <c r="T2821" i="16"/>
  <c r="O770" i="16"/>
  <c r="T770" i="16"/>
  <c r="O366" i="16"/>
  <c r="T366" i="16"/>
  <c r="O887" i="16"/>
  <c r="T887" i="16"/>
  <c r="O811" i="16"/>
  <c r="T811" i="16"/>
  <c r="O1442" i="16"/>
  <c r="T1442" i="16"/>
  <c r="O445" i="16"/>
  <c r="T445" i="16"/>
  <c r="O747" i="16"/>
  <c r="T747" i="16"/>
  <c r="O3823" i="16"/>
  <c r="T3823" i="16"/>
  <c r="O1812" i="16"/>
  <c r="T1812" i="16"/>
  <c r="O302" i="16"/>
  <c r="T302" i="16"/>
  <c r="O3011" i="16"/>
  <c r="T3011" i="16"/>
  <c r="O3646" i="16"/>
  <c r="T3646" i="16"/>
  <c r="O3566" i="16"/>
  <c r="T3566" i="16"/>
  <c r="O3060" i="16"/>
  <c r="T3060" i="16"/>
  <c r="O3087" i="16"/>
  <c r="T3087" i="16"/>
  <c r="O3719" i="16"/>
  <c r="T3719" i="16"/>
  <c r="O2322" i="16"/>
  <c r="T2322" i="16"/>
  <c r="O3148" i="16"/>
  <c r="T3148" i="16"/>
  <c r="O2348" i="16"/>
  <c r="T2348" i="16"/>
  <c r="O2911" i="16"/>
  <c r="T2911" i="16"/>
  <c r="O3711" i="16"/>
  <c r="T3711" i="16"/>
  <c r="O1592" i="16"/>
  <c r="T1592" i="16"/>
  <c r="O3052" i="16"/>
  <c r="T3052" i="16"/>
  <c r="O2672" i="16"/>
  <c r="T2672" i="16"/>
  <c r="O2295" i="16"/>
  <c r="T2295" i="16"/>
  <c r="O1959" i="16"/>
  <c r="T1959" i="16"/>
  <c r="O2227" i="16"/>
  <c r="T2227" i="16"/>
  <c r="O553" i="16"/>
  <c r="T553" i="16"/>
  <c r="O726" i="16"/>
  <c r="T726" i="16"/>
  <c r="O1610" i="16"/>
  <c r="T1610" i="16"/>
  <c r="O519" i="16"/>
  <c r="T519" i="16"/>
  <c r="O637" i="16"/>
  <c r="T637" i="16"/>
  <c r="O2677" i="16"/>
  <c r="T2677" i="16"/>
  <c r="O626" i="16"/>
  <c r="T626" i="16"/>
  <c r="O667" i="16"/>
  <c r="T667" i="16"/>
  <c r="O301" i="16"/>
  <c r="T301" i="16"/>
  <c r="O316" i="16"/>
  <c r="T316" i="16"/>
  <c r="O1005" i="16"/>
  <c r="T1005" i="16"/>
  <c r="O91" i="16"/>
  <c r="T91" i="16"/>
  <c r="O162" i="16"/>
  <c r="T162" i="16"/>
  <c r="O382" i="16"/>
  <c r="T382" i="16"/>
  <c r="O3690" i="16"/>
  <c r="T3690" i="16"/>
  <c r="O3422" i="16"/>
  <c r="T3422" i="16"/>
  <c r="O2651" i="16"/>
  <c r="T2651" i="16"/>
  <c r="O2843" i="16"/>
  <c r="T2843" i="16"/>
  <c r="O2779" i="16"/>
  <c r="T2779" i="16"/>
  <c r="O3303" i="16"/>
  <c r="T3303" i="16"/>
  <c r="O3335" i="16"/>
  <c r="T3335" i="16"/>
  <c r="O3555" i="16"/>
  <c r="T3555" i="16"/>
  <c r="O2908" i="16"/>
  <c r="T2908" i="16"/>
  <c r="O2910" i="16"/>
  <c r="T2910" i="16"/>
  <c r="O2095" i="16"/>
  <c r="T2095" i="16"/>
  <c r="O2433" i="16"/>
  <c r="T2433" i="16"/>
  <c r="O1816" i="16"/>
  <c r="T1816" i="16"/>
  <c r="O2260" i="16"/>
  <c r="T2260" i="16"/>
  <c r="O3724" i="16"/>
  <c r="T3724" i="16"/>
  <c r="O408" i="16"/>
  <c r="T408" i="16"/>
  <c r="O2513" i="16"/>
  <c r="T2513" i="16"/>
  <c r="O610" i="16"/>
  <c r="T610" i="16"/>
  <c r="O375" i="16"/>
  <c r="T375" i="16"/>
  <c r="O600" i="16"/>
  <c r="T600" i="16"/>
  <c r="O157" i="16"/>
  <c r="T157" i="16"/>
  <c r="O926" i="16"/>
  <c r="T926" i="16"/>
  <c r="O3545" i="16"/>
  <c r="T3545" i="16"/>
  <c r="O1652" i="16"/>
  <c r="T1652" i="16"/>
  <c r="O906" i="16"/>
  <c r="T906" i="16"/>
  <c r="O3112" i="16"/>
  <c r="T3112" i="16"/>
  <c r="O1594" i="16"/>
  <c r="T1594" i="16"/>
  <c r="O3511" i="16"/>
  <c r="T3511" i="16"/>
  <c r="O1102" i="16"/>
  <c r="T1102" i="16"/>
  <c r="O3797" i="16"/>
  <c r="T3797" i="16"/>
  <c r="O2159" i="16"/>
  <c r="T2159" i="16"/>
  <c r="O3664" i="16"/>
  <c r="T3664" i="16"/>
  <c r="O2098" i="16"/>
  <c r="T2098" i="16"/>
  <c r="O1462" i="16"/>
  <c r="T1462" i="16"/>
  <c r="O2037" i="16"/>
  <c r="T2037" i="16"/>
  <c r="O2459" i="16"/>
  <c r="T2459" i="16"/>
  <c r="O2781" i="16"/>
  <c r="T2781" i="16"/>
  <c r="O3063" i="16"/>
  <c r="T3063" i="16"/>
  <c r="O974" i="16"/>
  <c r="T974" i="16"/>
  <c r="O307" i="16"/>
  <c r="T307" i="16"/>
  <c r="O981" i="16"/>
  <c r="T981" i="16"/>
  <c r="O2332" i="16"/>
  <c r="T2332" i="16"/>
  <c r="O484" i="16"/>
  <c r="T484" i="16"/>
  <c r="O3008" i="16"/>
  <c r="T3008" i="16"/>
  <c r="O1591" i="16"/>
  <c r="T1591" i="16"/>
  <c r="O1454" i="16"/>
  <c r="T1454" i="16"/>
  <c r="O945" i="16"/>
  <c r="T945" i="16"/>
  <c r="O2882" i="16"/>
  <c r="T2882" i="16"/>
  <c r="O3290" i="16"/>
  <c r="T3290" i="16"/>
  <c r="O1712" i="16"/>
  <c r="T1712" i="16"/>
  <c r="O2274" i="16"/>
  <c r="T2274" i="16"/>
  <c r="O1294" i="16"/>
  <c r="T1294" i="16"/>
  <c r="O2466" i="16"/>
  <c r="T2466" i="16"/>
  <c r="O3582" i="16"/>
  <c r="T3582" i="16"/>
  <c r="O2826" i="16"/>
  <c r="T2826" i="16"/>
  <c r="O3315" i="16"/>
  <c r="T3315" i="16"/>
  <c r="O2215" i="16"/>
  <c r="T2215" i="16"/>
  <c r="O1530" i="16"/>
  <c r="T1530" i="16"/>
  <c r="O3547" i="16"/>
  <c r="T3547" i="16"/>
  <c r="O2649" i="16"/>
  <c r="T2649" i="16"/>
  <c r="O3688" i="16"/>
  <c r="T3688" i="16"/>
  <c r="O2887" i="16"/>
  <c r="T2887" i="16"/>
  <c r="O3056" i="16"/>
  <c r="T3056" i="16"/>
  <c r="O1266" i="16"/>
  <c r="T1266" i="16"/>
  <c r="O854" i="16"/>
  <c r="T854" i="16"/>
  <c r="O115" i="16"/>
  <c r="T115" i="16"/>
  <c r="O2629" i="16"/>
  <c r="T2629" i="16"/>
  <c r="O621" i="16"/>
  <c r="T621" i="16"/>
  <c r="O1737" i="16"/>
  <c r="T1737" i="16"/>
  <c r="O1291" i="16"/>
  <c r="T1291" i="16"/>
  <c r="O3389" i="16"/>
  <c r="T3389" i="16"/>
  <c r="O2346" i="16"/>
  <c r="T2346" i="16"/>
  <c r="O1304" i="16"/>
  <c r="T1304" i="16"/>
  <c r="O2107" i="16"/>
  <c r="T2107" i="16"/>
  <c r="O3615" i="16"/>
  <c r="T3615" i="16"/>
  <c r="O1508" i="16"/>
  <c r="T1508" i="16"/>
  <c r="O3140" i="16"/>
  <c r="T3140" i="16"/>
  <c r="O1809" i="16"/>
  <c r="T1809" i="16"/>
  <c r="O3595" i="16"/>
  <c r="T3595" i="16"/>
  <c r="O2734" i="16"/>
  <c r="T2734" i="16"/>
  <c r="O971" i="16"/>
  <c r="T971" i="16"/>
  <c r="O2123" i="16"/>
  <c r="T2123" i="16"/>
  <c r="O2971" i="16"/>
  <c r="T2971" i="16"/>
  <c r="O3697" i="16"/>
  <c r="T3697" i="16"/>
  <c r="O2375" i="16"/>
  <c r="T2375" i="16"/>
  <c r="O3562" i="16"/>
  <c r="T3562" i="16"/>
  <c r="O2628" i="16"/>
  <c r="T2628" i="16"/>
  <c r="O3438" i="16"/>
  <c r="T3438" i="16"/>
  <c r="O2154" i="16"/>
  <c r="T2154" i="16"/>
  <c r="O2583" i="16"/>
  <c r="T2583" i="16"/>
  <c r="O2552" i="16"/>
  <c r="T2552" i="16"/>
  <c r="O1502" i="16"/>
  <c r="T1502" i="16"/>
  <c r="O1947" i="16"/>
  <c r="T1947" i="16"/>
  <c r="O2563" i="16"/>
  <c r="T2563" i="16"/>
  <c r="O346" i="16"/>
  <c r="T346" i="16"/>
  <c r="O2881" i="16"/>
  <c r="T2881" i="16"/>
  <c r="O846" i="16"/>
  <c r="T846" i="16"/>
  <c r="O142" i="16"/>
  <c r="T142" i="16"/>
  <c r="O1995" i="16"/>
  <c r="T1995" i="16"/>
  <c r="O801" i="16"/>
  <c r="T801" i="16"/>
  <c r="O350" i="16"/>
  <c r="T350" i="16"/>
  <c r="O3781" i="16"/>
  <c r="T3781" i="16"/>
  <c r="O2519" i="16"/>
  <c r="T2519" i="16"/>
  <c r="O3654" i="16"/>
  <c r="T3654" i="16"/>
  <c r="O2852" i="16"/>
  <c r="T2852" i="16"/>
  <c r="O3242" i="16"/>
  <c r="T3242" i="16"/>
  <c r="O2789" i="16"/>
  <c r="T2789" i="16"/>
  <c r="O2111" i="16"/>
  <c r="T2111" i="16"/>
  <c r="O3116" i="16"/>
  <c r="T3116" i="16"/>
  <c r="O2205" i="16"/>
  <c r="T2205" i="16"/>
  <c r="O3257" i="16"/>
  <c r="T3257" i="16"/>
  <c r="O2456" i="16"/>
  <c r="T2456" i="16"/>
  <c r="O2491" i="16"/>
  <c r="T2491" i="16"/>
  <c r="O3254" i="16"/>
  <c r="T3254" i="16"/>
  <c r="O2837" i="16"/>
  <c r="T2837" i="16"/>
  <c r="O618" i="16"/>
  <c r="T618" i="16"/>
  <c r="O1370" i="16"/>
  <c r="T1370" i="16"/>
  <c r="O2761" i="16"/>
  <c r="T2761" i="16"/>
  <c r="O729" i="16"/>
  <c r="T729" i="16"/>
  <c r="O482" i="16"/>
  <c r="T482" i="16"/>
  <c r="O691" i="16"/>
  <c r="T691" i="16"/>
  <c r="O146" i="16"/>
  <c r="T146" i="16"/>
  <c r="O247" i="16"/>
  <c r="T247" i="16"/>
  <c r="O306" i="16"/>
  <c r="T306" i="16"/>
  <c r="O2023" i="16"/>
  <c r="T2023" i="16"/>
  <c r="O1098" i="16"/>
  <c r="T1098" i="16"/>
  <c r="O1307" i="16"/>
  <c r="T1307" i="16"/>
  <c r="O683" i="16"/>
  <c r="T683" i="16"/>
  <c r="O1835" i="16"/>
  <c r="T1835" i="16"/>
  <c r="O2310" i="16"/>
  <c r="T2310" i="16"/>
  <c r="O2387" i="16"/>
  <c r="T2387" i="16"/>
  <c r="O3275" i="16"/>
  <c r="T3275" i="16"/>
  <c r="O2830" i="16"/>
  <c r="T2830" i="16"/>
  <c r="O1115" i="16"/>
  <c r="T1115" i="16"/>
  <c r="O1595" i="16"/>
  <c r="T1595" i="16"/>
  <c r="O3769" i="16"/>
  <c r="T3769" i="16"/>
  <c r="O3326" i="16"/>
  <c r="T3326" i="16"/>
  <c r="O3023" i="16"/>
  <c r="T3023" i="16"/>
  <c r="O978" i="16"/>
  <c r="T978" i="16"/>
  <c r="O2294" i="16"/>
  <c r="T2294" i="16"/>
  <c r="O1458" i="16"/>
  <c r="T1458" i="16"/>
  <c r="O666" i="16"/>
  <c r="T666" i="16"/>
  <c r="O1215" i="16"/>
  <c r="T1215" i="16"/>
  <c r="O59" i="16"/>
  <c r="T59" i="16"/>
  <c r="O789" i="16"/>
  <c r="T789" i="16"/>
  <c r="O1562" i="16"/>
  <c r="T1562" i="16"/>
  <c r="O470" i="16"/>
  <c r="T470" i="16"/>
  <c r="O1599" i="16"/>
  <c r="T1599" i="16"/>
  <c r="O514" i="16"/>
  <c r="T514" i="16"/>
  <c r="O2904" i="16"/>
  <c r="T2904" i="16"/>
  <c r="O2828" i="16"/>
  <c r="T2828" i="16"/>
  <c r="O3735" i="16"/>
  <c r="T3735" i="16"/>
  <c r="O954" i="16"/>
  <c r="T954" i="16"/>
  <c r="O3677" i="16"/>
  <c r="T3677" i="16"/>
  <c r="O2876" i="16"/>
  <c r="T2876" i="16"/>
  <c r="O2468" i="16"/>
  <c r="T2468" i="16"/>
  <c r="O3429" i="16"/>
  <c r="T3429" i="16"/>
  <c r="O1151" i="16"/>
  <c r="T1151" i="16"/>
  <c r="O2142" i="16"/>
  <c r="T2142" i="16"/>
  <c r="O1268" i="16"/>
  <c r="T1268" i="16"/>
  <c r="O3461" i="16"/>
  <c r="T3461" i="16"/>
  <c r="O2973" i="16"/>
  <c r="T2973" i="16"/>
  <c r="O2338" i="16"/>
  <c r="T2338" i="16"/>
  <c r="O1152" i="16"/>
  <c r="T1152" i="16"/>
  <c r="O2515" i="16"/>
  <c r="T2515" i="16"/>
  <c r="O1933" i="16"/>
  <c r="T1933" i="16"/>
  <c r="O1440" i="16"/>
  <c r="T1440" i="16"/>
  <c r="O1840" i="16"/>
  <c r="T1840" i="16"/>
  <c r="O2487" i="16"/>
  <c r="T2487" i="16"/>
  <c r="O1334" i="16"/>
  <c r="T1334" i="16"/>
  <c r="O1060" i="16"/>
  <c r="T1060" i="16"/>
  <c r="O1624" i="16"/>
  <c r="T1624" i="16"/>
  <c r="O837" i="16"/>
  <c r="T837" i="16"/>
  <c r="O2213" i="16"/>
  <c r="T2213" i="16"/>
  <c r="O894" i="16"/>
  <c r="T894" i="16"/>
  <c r="O2507" i="16"/>
  <c r="T2507" i="16"/>
  <c r="O3121" i="16"/>
  <c r="T3121" i="16"/>
  <c r="O3619" i="16"/>
  <c r="T3619" i="16"/>
  <c r="O2493" i="16"/>
  <c r="T2493" i="16"/>
  <c r="O3452" i="16"/>
  <c r="T3452" i="16"/>
  <c r="O2003" i="16"/>
  <c r="T2003" i="16"/>
  <c r="O2016" i="16"/>
  <c r="T2016" i="16"/>
  <c r="O1404" i="16"/>
  <c r="T1404" i="16"/>
  <c r="O3238" i="16"/>
  <c r="T3238" i="16"/>
  <c r="O1773" i="16"/>
  <c r="T1773" i="16"/>
  <c r="O756" i="16"/>
  <c r="T756" i="16"/>
  <c r="O1908" i="16"/>
  <c r="T1908" i="16"/>
  <c r="O3337" i="16"/>
  <c r="T3337" i="16"/>
  <c r="O3532" i="16"/>
  <c r="T3532" i="16"/>
  <c r="O3314" i="16"/>
  <c r="T3314" i="16"/>
  <c r="O3027" i="16"/>
  <c r="T3027" i="16"/>
  <c r="O798" i="16"/>
  <c r="T798" i="16"/>
  <c r="O1735" i="16"/>
  <c r="T1735" i="16"/>
  <c r="O2451" i="16"/>
  <c r="T2451" i="16"/>
  <c r="O356" i="16"/>
  <c r="T356" i="16"/>
  <c r="O125" i="16"/>
  <c r="T125" i="16"/>
  <c r="O406" i="16"/>
  <c r="T406" i="16"/>
  <c r="O1082" i="16"/>
  <c r="T1082" i="16"/>
  <c r="O1046" i="16"/>
  <c r="T1046" i="16"/>
  <c r="O879" i="16"/>
  <c r="T879" i="16"/>
  <c r="O81" i="16"/>
  <c r="T81" i="16"/>
  <c r="O227" i="16"/>
  <c r="T227" i="16"/>
  <c r="O1490" i="16"/>
  <c r="T1490" i="16"/>
  <c r="O2557" i="16"/>
  <c r="T2557" i="16"/>
  <c r="O2595" i="16"/>
  <c r="T2595" i="16"/>
  <c r="O3840" i="16"/>
  <c r="T3840" i="16"/>
  <c r="O1733" i="16"/>
  <c r="T1733" i="16"/>
  <c r="O3786" i="16"/>
  <c r="T3786" i="16"/>
  <c r="O2931" i="16"/>
  <c r="T2931" i="16"/>
  <c r="O3071" i="16"/>
  <c r="T3071" i="16"/>
  <c r="O2527" i="16"/>
  <c r="T2527" i="16"/>
  <c r="O3139" i="16"/>
  <c r="T3139" i="16"/>
  <c r="O719" i="16"/>
  <c r="T719" i="16"/>
  <c r="O959" i="16"/>
  <c r="T959" i="16"/>
  <c r="O1639" i="16"/>
  <c r="T1639" i="16"/>
  <c r="O3506" i="16"/>
  <c r="T3506" i="16"/>
  <c r="O1960" i="16"/>
  <c r="T1960" i="16"/>
  <c r="O714" i="16"/>
  <c r="T714" i="16"/>
  <c r="O527" i="16"/>
  <c r="T527" i="16"/>
  <c r="O388" i="16"/>
  <c r="T388" i="16"/>
  <c r="O295" i="16"/>
  <c r="T295" i="16"/>
  <c r="O3305" i="16"/>
  <c r="T3305" i="16"/>
  <c r="O1998" i="16"/>
  <c r="T1998" i="16"/>
  <c r="O2369" i="16"/>
  <c r="T2369" i="16"/>
  <c r="O416" i="16"/>
  <c r="T416" i="16"/>
  <c r="O864" i="16"/>
  <c r="T864" i="16"/>
  <c r="O1681" i="16"/>
  <c r="T1681" i="16"/>
  <c r="O2262" i="16"/>
  <c r="T2262" i="16"/>
  <c r="O1409" i="16"/>
  <c r="T1409" i="16"/>
  <c r="O1145" i="16"/>
  <c r="T1145" i="16"/>
  <c r="O1360" i="16"/>
  <c r="T1360" i="16"/>
  <c r="O1862" i="16"/>
  <c r="T1862" i="16"/>
  <c r="O755" i="16"/>
  <c r="T755" i="16"/>
  <c r="O77" i="16"/>
  <c r="T77" i="16"/>
  <c r="O784" i="16"/>
  <c r="T784" i="16"/>
  <c r="O2756" i="16"/>
  <c r="T2756" i="16"/>
  <c r="O1263" i="16"/>
  <c r="T1263" i="16"/>
  <c r="O658" i="16"/>
  <c r="T658" i="16"/>
  <c r="O177" i="16"/>
  <c r="T177" i="16"/>
  <c r="O494" i="16"/>
  <c r="T494" i="16"/>
  <c r="O1343" i="16"/>
  <c r="T1343" i="16"/>
  <c r="O3312" i="16"/>
  <c r="T3312" i="16"/>
  <c r="O3291" i="16"/>
  <c r="T3291" i="16"/>
  <c r="O2899" i="16"/>
  <c r="T2899" i="16"/>
  <c r="O3712" i="16"/>
  <c r="T3712" i="16"/>
  <c r="O2919" i="16"/>
  <c r="T2919" i="16"/>
  <c r="O2857" i="16"/>
  <c r="T2857" i="16"/>
  <c r="O649" i="16"/>
  <c r="T649" i="16"/>
  <c r="O1643" i="16"/>
  <c r="T1643" i="16"/>
  <c r="O3809" i="16"/>
  <c r="T3809" i="16"/>
  <c r="O2243" i="16"/>
  <c r="T2243" i="16"/>
  <c r="O3333" i="16"/>
  <c r="T3333" i="16"/>
  <c r="O1376" i="16"/>
  <c r="T1376" i="16"/>
  <c r="O1250" i="16"/>
  <c r="T1250" i="16"/>
  <c r="O3650" i="16"/>
  <c r="T3650" i="16"/>
  <c r="O3666" i="16"/>
  <c r="T3666" i="16"/>
  <c r="O2891" i="16"/>
  <c r="T2891" i="16"/>
  <c r="O3407" i="16"/>
  <c r="T3407" i="16"/>
  <c r="O1736" i="16"/>
  <c r="T1736" i="16"/>
  <c r="O2076" i="16"/>
  <c r="T2076" i="16"/>
  <c r="O3636" i="16"/>
  <c r="T3636" i="16"/>
  <c r="O2999" i="16"/>
  <c r="T2999" i="16"/>
  <c r="O2256" i="16"/>
  <c r="T2256" i="16"/>
  <c r="O2106" i="16"/>
  <c r="T2106" i="16"/>
  <c r="O3826" i="16"/>
  <c r="T3826" i="16"/>
  <c r="O3415" i="16"/>
  <c r="T3415" i="16"/>
  <c r="O2783" i="16"/>
  <c r="T2783" i="16"/>
  <c r="O3640" i="16"/>
  <c r="T3640" i="16"/>
  <c r="O3460" i="16"/>
  <c r="T3460" i="16"/>
  <c r="O3158" i="16"/>
  <c r="T3158" i="16"/>
  <c r="O1456" i="16"/>
  <c r="T1456" i="16"/>
  <c r="O1470" i="16"/>
  <c r="T1470" i="16"/>
  <c r="O2455" i="16"/>
  <c r="T2455" i="16"/>
  <c r="O2961" i="16"/>
  <c r="T2961" i="16"/>
  <c r="O2570" i="16"/>
  <c r="T2570" i="16"/>
  <c r="O2824" i="16"/>
  <c r="T2824" i="16"/>
  <c r="O607" i="16"/>
  <c r="T607" i="16"/>
  <c r="O265" i="16"/>
  <c r="T265" i="16"/>
  <c r="O920" i="16"/>
  <c r="T920" i="16"/>
  <c r="O1874" i="16"/>
  <c r="T1874" i="16"/>
  <c r="O176" i="16"/>
  <c r="T176" i="16"/>
  <c r="O296" i="16"/>
  <c r="T296" i="16"/>
  <c r="O1480" i="16"/>
  <c r="T1480" i="16"/>
  <c r="O664" i="16"/>
  <c r="T664" i="16"/>
  <c r="O496" i="16"/>
  <c r="T496" i="16"/>
  <c r="O76" i="16"/>
  <c r="T76" i="16"/>
  <c r="O538" i="16"/>
  <c r="T538" i="16"/>
  <c r="O2697" i="16"/>
  <c r="T2697" i="16"/>
  <c r="O2664" i="16"/>
  <c r="T2664" i="16"/>
  <c r="O741" i="16"/>
  <c r="T741" i="16"/>
  <c r="O2856" i="16"/>
  <c r="T2856" i="16"/>
  <c r="O491" i="16"/>
  <c r="T491" i="16"/>
  <c r="O3496" i="16"/>
  <c r="T3496" i="16"/>
  <c r="O1950" i="16"/>
  <c r="T1950" i="16"/>
  <c r="O3348" i="16"/>
  <c r="T3348" i="16"/>
  <c r="O3221" i="16"/>
  <c r="T3221" i="16"/>
  <c r="O1891" i="16"/>
  <c r="T1891" i="16"/>
  <c r="O1313" i="16"/>
  <c r="T1313" i="16"/>
  <c r="O2464" i="16"/>
  <c r="T2464" i="16"/>
  <c r="O1663" i="16"/>
  <c r="T1663" i="16"/>
  <c r="O2287" i="16"/>
  <c r="T2287" i="16"/>
  <c r="O2086" i="16"/>
  <c r="T2086" i="16"/>
  <c r="O2426" i="16"/>
  <c r="T2426" i="16"/>
  <c r="O2680" i="16"/>
  <c r="T2680" i="16"/>
  <c r="O1901" i="16"/>
  <c r="T1901" i="16"/>
  <c r="O777" i="16"/>
  <c r="T777" i="16"/>
  <c r="O1645" i="16"/>
  <c r="T1645" i="16"/>
  <c r="O1040" i="16"/>
  <c r="T1040" i="16"/>
  <c r="O1813" i="16"/>
  <c r="T1813" i="16"/>
  <c r="O151" i="16"/>
  <c r="T151" i="16"/>
  <c r="O860" i="16"/>
  <c r="T860" i="16"/>
  <c r="O520" i="16"/>
  <c r="T520" i="16"/>
  <c r="O1037" i="16"/>
  <c r="T1037" i="16"/>
  <c r="O353" i="16"/>
  <c r="T353" i="16"/>
  <c r="O508" i="16"/>
  <c r="T508" i="16"/>
  <c r="O692" i="16"/>
  <c r="T692" i="16"/>
  <c r="O3610" i="16"/>
  <c r="T3610" i="16"/>
  <c r="O2547" i="16"/>
  <c r="T2547" i="16"/>
  <c r="O1335" i="16"/>
  <c r="T1335" i="16"/>
  <c r="O2005" i="16"/>
  <c r="T2005" i="16"/>
  <c r="O2261" i="16"/>
  <c r="T2261" i="16"/>
  <c r="O3507" i="16"/>
  <c r="T3507" i="16"/>
  <c r="O1527" i="16"/>
  <c r="T1527" i="16"/>
  <c r="O3754" i="16"/>
  <c r="T3754" i="16"/>
  <c r="O3349" i="16"/>
  <c r="T3349" i="16"/>
  <c r="O2712" i="16"/>
  <c r="T2712" i="16"/>
  <c r="O347" i="16"/>
  <c r="T347" i="16"/>
  <c r="O1512" i="16"/>
  <c r="T1512" i="16"/>
  <c r="O3732" i="16"/>
  <c r="T3732" i="16"/>
  <c r="O3538" i="16"/>
  <c r="T3538" i="16"/>
  <c r="O95" i="16"/>
  <c r="T95" i="16"/>
  <c r="O3198" i="16"/>
  <c r="T3198" i="16"/>
  <c r="O2771" i="16"/>
  <c r="T2771" i="16"/>
  <c r="O3395" i="16"/>
  <c r="T3395" i="16"/>
  <c r="O3742" i="16"/>
  <c r="T3742" i="16"/>
  <c r="O3448" i="16"/>
  <c r="T3448" i="16"/>
  <c r="O1168" i="16"/>
  <c r="T1168" i="16"/>
  <c r="O1182" i="16"/>
  <c r="T1182" i="16"/>
  <c r="O2321" i="16"/>
  <c r="T2321" i="16"/>
  <c r="O1494" i="16"/>
  <c r="T1494" i="16"/>
  <c r="O2120" i="16"/>
  <c r="T2120" i="16"/>
  <c r="O1210" i="16"/>
  <c r="T1210" i="16"/>
  <c r="O2080" i="16"/>
  <c r="T2080" i="16"/>
  <c r="O2536" i="16"/>
  <c r="T2536" i="16"/>
  <c r="O1484" i="16"/>
  <c r="T1484" i="16"/>
  <c r="O1757" i="16"/>
  <c r="T1757" i="16"/>
  <c r="O934" i="16"/>
  <c r="T934" i="16"/>
  <c r="O633" i="16"/>
  <c r="T633" i="16"/>
  <c r="O1466" i="16"/>
  <c r="T1466" i="16"/>
  <c r="O895" i="16"/>
  <c r="T895" i="16"/>
  <c r="O1669" i="16"/>
  <c r="T1669" i="16"/>
  <c r="O717" i="16"/>
  <c r="T717" i="16"/>
  <c r="O376" i="16"/>
  <c r="T376" i="16"/>
  <c r="O209" i="16"/>
  <c r="T209" i="16"/>
  <c r="O890" i="16"/>
  <c r="T890" i="16"/>
  <c r="O651" i="16"/>
  <c r="T651" i="16"/>
  <c r="O3042" i="16"/>
  <c r="T3042" i="16"/>
  <c r="O1324" i="16"/>
  <c r="T1324" i="16"/>
  <c r="O752" i="16"/>
  <c r="T752" i="16"/>
  <c r="O853" i="16"/>
  <c r="T853" i="16"/>
  <c r="O1088" i="16"/>
  <c r="T1088" i="16"/>
  <c r="O481" i="16"/>
  <c r="T481" i="16"/>
  <c r="O3749" i="16"/>
  <c r="T3749" i="16"/>
  <c r="O3434" i="16"/>
  <c r="T3434" i="16"/>
  <c r="O1769" i="16"/>
  <c r="T1769" i="16"/>
  <c r="O1855" i="16"/>
  <c r="T1855" i="16"/>
  <c r="O2339" i="16"/>
  <c r="T2339" i="16"/>
  <c r="O2909" i="16"/>
  <c r="T2909" i="16"/>
  <c r="O2574" i="16"/>
  <c r="T2574" i="16"/>
  <c r="O3594" i="16"/>
  <c r="T3594" i="16"/>
  <c r="O3162" i="16"/>
  <c r="T3162" i="16"/>
  <c r="O2360" i="16"/>
  <c r="T2360" i="16"/>
  <c r="O3127" i="16"/>
  <c r="T3127" i="16"/>
  <c r="O1797" i="16"/>
  <c r="T1797" i="16"/>
  <c r="O3691" i="16"/>
  <c r="T3691" i="16"/>
  <c r="O2361" i="16"/>
  <c r="T2361" i="16"/>
  <c r="O1340" i="16"/>
  <c r="T1340" i="16"/>
  <c r="O3374" i="16"/>
  <c r="T3374" i="16"/>
  <c r="O1447" i="16"/>
  <c r="T1447" i="16"/>
  <c r="O1671" i="16"/>
  <c r="T1671" i="16"/>
  <c r="O1539" i="16"/>
  <c r="T1539" i="16"/>
  <c r="O1569" i="16"/>
  <c r="T1569" i="16"/>
  <c r="O1946" i="16"/>
  <c r="T1946" i="16"/>
  <c r="O3077" i="16"/>
  <c r="T3077" i="16"/>
  <c r="O2017" i="16"/>
  <c r="T2017" i="16"/>
  <c r="O996" i="16"/>
  <c r="T996" i="16"/>
  <c r="O1505" i="16"/>
  <c r="T1505" i="16"/>
  <c r="O1001" i="16"/>
  <c r="T1001" i="16"/>
  <c r="O285" i="16"/>
  <c r="T285" i="16"/>
  <c r="O2101" i="16"/>
  <c r="T2101" i="16"/>
  <c r="O2666" i="16"/>
  <c r="T2666" i="16"/>
  <c r="O100" i="16"/>
  <c r="T100" i="16"/>
  <c r="O259" i="16"/>
  <c r="T259" i="16"/>
  <c r="O2209" i="16"/>
  <c r="T2209" i="16"/>
  <c r="O92" i="16"/>
  <c r="T92" i="16"/>
  <c r="O609" i="16"/>
  <c r="T609" i="16"/>
  <c r="O577" i="16"/>
  <c r="T577" i="16"/>
  <c r="O780" i="16"/>
  <c r="T780" i="16"/>
  <c r="O3122" i="16"/>
  <c r="T3122" i="16"/>
  <c r="O2612" i="16"/>
  <c r="T2612" i="16"/>
  <c r="O1658" i="16"/>
  <c r="T1658" i="16"/>
  <c r="O847" i="16"/>
  <c r="T847" i="16"/>
  <c r="O97" i="16"/>
  <c r="T97" i="16"/>
  <c r="O1372" i="16"/>
  <c r="T1372" i="16"/>
  <c r="O2269" i="16"/>
  <c r="T2269" i="16"/>
  <c r="O946" i="16"/>
  <c r="T946" i="16"/>
  <c r="O3215" i="16"/>
  <c r="T3215" i="16"/>
  <c r="O2508" i="16"/>
  <c r="T2508" i="16"/>
  <c r="O3675" i="16"/>
  <c r="T3675" i="16"/>
  <c r="O1555" i="16"/>
  <c r="T1555" i="16"/>
  <c r="O2963" i="16"/>
  <c r="T2963" i="16"/>
  <c r="O1655" i="16"/>
  <c r="T1655" i="16"/>
  <c r="O2118" i="16"/>
  <c r="T2118" i="16"/>
  <c r="O1917" i="16"/>
  <c r="T1917" i="16"/>
  <c r="O3281" i="16"/>
  <c r="T3281" i="16"/>
  <c r="O2480" i="16"/>
  <c r="T2480" i="16"/>
  <c r="O3701" i="16"/>
  <c r="T3701" i="16"/>
  <c r="O3359" i="16"/>
  <c r="T3359" i="16"/>
  <c r="O1160" i="16"/>
  <c r="T1160" i="16"/>
  <c r="O2620" i="16"/>
  <c r="T2620" i="16"/>
  <c r="O2621" i="16"/>
  <c r="T2621" i="16"/>
  <c r="O1146" i="16"/>
  <c r="T1146" i="16"/>
  <c r="O1328" i="16"/>
  <c r="T1328" i="16"/>
  <c r="O1421" i="16"/>
  <c r="T1421" i="16"/>
  <c r="O1659" i="16"/>
  <c r="T1659" i="16"/>
  <c r="O1528" i="16"/>
  <c r="T1528" i="16"/>
  <c r="O1759" i="16"/>
  <c r="T1759" i="16"/>
  <c r="O1205" i="16"/>
  <c r="T1205" i="16"/>
  <c r="O1429" i="16"/>
  <c r="T1429" i="16"/>
  <c r="O2788" i="16"/>
  <c r="T2788" i="16"/>
  <c r="O452" i="16"/>
  <c r="T452" i="16"/>
  <c r="O2232" i="16"/>
  <c r="T2232" i="16"/>
  <c r="O809" i="16"/>
  <c r="T809" i="16"/>
  <c r="O311" i="16"/>
  <c r="T311" i="16"/>
  <c r="O235" i="16"/>
  <c r="T235" i="16"/>
  <c r="O865" i="16"/>
  <c r="T865" i="16"/>
  <c r="O1838" i="16"/>
  <c r="T1838" i="16"/>
  <c r="O2073" i="16"/>
  <c r="T2073" i="16"/>
  <c r="O2727" i="16"/>
  <c r="T2727" i="16"/>
  <c r="O1938" i="16"/>
  <c r="T1938" i="16"/>
  <c r="O2056" i="16"/>
  <c r="T2056" i="16"/>
  <c r="O1545" i="16"/>
  <c r="T1545" i="16"/>
  <c r="O3707" i="16"/>
  <c r="T3707" i="16"/>
  <c r="O3146" i="16"/>
  <c r="T3146" i="16"/>
  <c r="O3687" i="16"/>
  <c r="T3687" i="16"/>
  <c r="O1568" i="16"/>
  <c r="T1568" i="16"/>
  <c r="O1709" i="16"/>
  <c r="T1709" i="16"/>
  <c r="O1149" i="16"/>
  <c r="T1149" i="16"/>
  <c r="O3546" i="16"/>
  <c r="T3546" i="16"/>
  <c r="O3530" i="16"/>
  <c r="T3530" i="16"/>
  <c r="O2854" i="16"/>
  <c r="T2854" i="16"/>
  <c r="O2802" i="16"/>
  <c r="T2802" i="16"/>
  <c r="O3172" i="16"/>
  <c r="T3172" i="16"/>
  <c r="O2991" i="16"/>
  <c r="T2991" i="16"/>
  <c r="O1597" i="16"/>
  <c r="T1597" i="16"/>
  <c r="O3057" i="16"/>
  <c r="T3057" i="16"/>
  <c r="O2566" i="16"/>
  <c r="T2566" i="16"/>
  <c r="O1968" i="16"/>
  <c r="T1968" i="16"/>
  <c r="O2237" i="16"/>
  <c r="T2237" i="16"/>
  <c r="O3788" i="16"/>
  <c r="T3788" i="16"/>
  <c r="O1366" i="16"/>
  <c r="T1366" i="16"/>
  <c r="O3406" i="16"/>
  <c r="T3406" i="16"/>
  <c r="O3526" i="16"/>
  <c r="T3526" i="16"/>
  <c r="O84" i="16"/>
  <c r="T84" i="16"/>
  <c r="O1535" i="16"/>
  <c r="T1535" i="16"/>
  <c r="O2328" i="16"/>
  <c r="T2328" i="16"/>
  <c r="O3540" i="16"/>
  <c r="T3540" i="16"/>
  <c r="O2903" i="16"/>
  <c r="T2903" i="16"/>
  <c r="O1734" i="16"/>
  <c r="T1734" i="16"/>
  <c r="O3313" i="16"/>
  <c r="T3313" i="16"/>
  <c r="O407" i="16"/>
  <c r="T407" i="16"/>
  <c r="O1573" i="16"/>
  <c r="T1573" i="16"/>
  <c r="O2942" i="16"/>
  <c r="T2942" i="16"/>
  <c r="O2858" i="16"/>
  <c r="T2858" i="16"/>
  <c r="O2007" i="16"/>
  <c r="T2007" i="16"/>
  <c r="O1878" i="16"/>
  <c r="T1878" i="16"/>
  <c r="O2441" i="16"/>
  <c r="T2441" i="16"/>
  <c r="O1638" i="16"/>
  <c r="T1638" i="16"/>
  <c r="O1113" i="16"/>
  <c r="T1113" i="16"/>
  <c r="O2668" i="16"/>
  <c r="T2668" i="16"/>
  <c r="O1443" i="16"/>
  <c r="T1443" i="16"/>
  <c r="O656" i="16"/>
  <c r="T656" i="16"/>
  <c r="O343" i="16"/>
  <c r="T343" i="16"/>
  <c r="O1012" i="16"/>
  <c r="T1012" i="16"/>
  <c r="O298" i="16"/>
  <c r="T298" i="16"/>
  <c r="O427" i="16"/>
  <c r="T427" i="16"/>
  <c r="O417" i="16"/>
  <c r="T417" i="16"/>
  <c r="O2077" i="16"/>
  <c r="T2077" i="16"/>
  <c r="O1057" i="16"/>
  <c r="T1057" i="16"/>
  <c r="O2929" i="16"/>
  <c r="T2929" i="16"/>
  <c r="O80" i="16"/>
  <c r="T80" i="16"/>
  <c r="O173" i="16"/>
  <c r="T173" i="16"/>
  <c r="O1159" i="16"/>
  <c r="T1159" i="16"/>
  <c r="O2445" i="16"/>
  <c r="T2445" i="16"/>
  <c r="O1352" i="16"/>
  <c r="T1352" i="16"/>
  <c r="O2594" i="16"/>
  <c r="T2594" i="16"/>
  <c r="O983" i="16"/>
  <c r="T983" i="16"/>
  <c r="O2135" i="16"/>
  <c r="T2135" i="16"/>
  <c r="O3018" i="16"/>
  <c r="T3018" i="16"/>
  <c r="O1124" i="16"/>
  <c r="T1124" i="16"/>
  <c r="O3167" i="16"/>
  <c r="T3167" i="16"/>
  <c r="O2520" i="16"/>
  <c r="T2520" i="16"/>
  <c r="O1920" i="16"/>
  <c r="T1920" i="16"/>
  <c r="O2550" i="16"/>
  <c r="T2550" i="16"/>
  <c r="O3206" i="16"/>
  <c r="T3206" i="16"/>
  <c r="O3634" i="16"/>
  <c r="T3634" i="16"/>
  <c r="O3149" i="16"/>
  <c r="T3149" i="16"/>
  <c r="O3269" i="16"/>
  <c r="T3269" i="16"/>
  <c r="O3473" i="16"/>
  <c r="T3473" i="16"/>
  <c r="O2755" i="16"/>
  <c r="T2755" i="16"/>
  <c r="O2647" i="16"/>
  <c r="T2647" i="16"/>
  <c r="O1629" i="16"/>
  <c r="T1629" i="16"/>
  <c r="O3051" i="16"/>
  <c r="T3051" i="16"/>
  <c r="O1097" i="16"/>
  <c r="T1097" i="16"/>
  <c r="O2776" i="16"/>
  <c r="T2776" i="16"/>
  <c r="O997" i="16"/>
  <c r="T997" i="16"/>
  <c r="O2176" i="16"/>
  <c r="T2176" i="16"/>
  <c r="O908" i="16"/>
  <c r="T908" i="16"/>
  <c r="O2714" i="16"/>
  <c r="T2714" i="16"/>
  <c r="O1015" i="16"/>
  <c r="T1015" i="16"/>
  <c r="O1777" i="16"/>
  <c r="T1777" i="16"/>
  <c r="O1063" i="16"/>
  <c r="T1063" i="16"/>
  <c r="O825" i="16"/>
  <c r="T825" i="16"/>
  <c r="O432" i="16"/>
  <c r="T432" i="16"/>
  <c r="O980" i="16"/>
  <c r="T980" i="16"/>
  <c r="O361" i="16"/>
  <c r="T361" i="16"/>
  <c r="O3354" i="16"/>
  <c r="T3354" i="16"/>
  <c r="O3458" i="16"/>
  <c r="T3458" i="16"/>
  <c r="O1522" i="16"/>
  <c r="T1522" i="16"/>
  <c r="O1319" i="16"/>
  <c r="T1319" i="16"/>
  <c r="O1261" i="16"/>
  <c r="T1261" i="16"/>
  <c r="O2277" i="16"/>
  <c r="T2277" i="16"/>
  <c r="O515" i="16"/>
  <c r="T515" i="16"/>
  <c r="O1679" i="16"/>
  <c r="T1679" i="16"/>
  <c r="O1078" i="16"/>
  <c r="T1078" i="16"/>
  <c r="O3119" i="16"/>
  <c r="T3119" i="16"/>
  <c r="O3237" i="16"/>
  <c r="T3237" i="16"/>
  <c r="O888" i="16"/>
  <c r="T888" i="16"/>
  <c r="O3252" i="16"/>
  <c r="T3252" i="16"/>
  <c r="O3672" i="16"/>
  <c r="T3672" i="16"/>
  <c r="O1391" i="16"/>
  <c r="T1391" i="16"/>
  <c r="O1284" i="16"/>
  <c r="T1284" i="16"/>
  <c r="O1092" i="16"/>
  <c r="T1092" i="16"/>
  <c r="O2630" i="16"/>
  <c r="T2630" i="16"/>
  <c r="O1589" i="16"/>
  <c r="T1589" i="16"/>
  <c r="O2153" i="16"/>
  <c r="T2153" i="16"/>
  <c r="O1571" i="16"/>
  <c r="T1571" i="16"/>
  <c r="O2380" i="16"/>
  <c r="T2380" i="16"/>
  <c r="O3663" i="16"/>
  <c r="T3663" i="16"/>
  <c r="O1156" i="16"/>
  <c r="T1156" i="16"/>
  <c r="O368" i="16"/>
  <c r="T368" i="16"/>
  <c r="O50" i="16"/>
  <c r="T50" i="16"/>
  <c r="O724" i="16"/>
  <c r="T724" i="16"/>
  <c r="O1028" i="16"/>
  <c r="T1028" i="16"/>
  <c r="O2030" i="16"/>
  <c r="T2030" i="16"/>
  <c r="O795" i="16"/>
  <c r="T795" i="16"/>
  <c r="O140" i="16"/>
  <c r="T140" i="16"/>
  <c r="O1766" i="16"/>
  <c r="T1766" i="16"/>
  <c r="O769" i="16"/>
  <c r="T769" i="16"/>
  <c r="O591" i="16"/>
  <c r="T591" i="16"/>
  <c r="O799" i="16"/>
  <c r="T799" i="16"/>
  <c r="O1048" i="16"/>
  <c r="T1048" i="16"/>
  <c r="O631" i="16"/>
  <c r="T631" i="16"/>
  <c r="O1351" i="16"/>
  <c r="T1351" i="16"/>
  <c r="O3331" i="16"/>
  <c r="T3331" i="16"/>
  <c r="O1018" i="16"/>
  <c r="T1018" i="16"/>
  <c r="O3446" i="16"/>
  <c r="T3446" i="16"/>
  <c r="O2283" i="16"/>
  <c r="T2283" i="16"/>
  <c r="O549" i="16"/>
  <c r="T549" i="16"/>
  <c r="O3255" i="16"/>
  <c r="T3255" i="16"/>
  <c r="O3521" i="16"/>
  <c r="T3521" i="16"/>
  <c r="O2720" i="16"/>
  <c r="T2720" i="16"/>
  <c r="O3651" i="16"/>
  <c r="T3651" i="16"/>
  <c r="O1532" i="16"/>
  <c r="T1532" i="16"/>
  <c r="O2088" i="16"/>
  <c r="T2088" i="16"/>
  <c r="O2381" i="16"/>
  <c r="T2381" i="16"/>
  <c r="O2959" i="16"/>
  <c r="T2959" i="16"/>
  <c r="O1962" i="16"/>
  <c r="T1962" i="16"/>
  <c r="O1860" i="16"/>
  <c r="T1860" i="16"/>
  <c r="O3584" i="16"/>
  <c r="T3584" i="16"/>
  <c r="O1847" i="16"/>
  <c r="T1847" i="16"/>
  <c r="O3234" i="16"/>
  <c r="T3234" i="16"/>
  <c r="O3561" i="16"/>
  <c r="T3561" i="16"/>
  <c r="O1971" i="16"/>
  <c r="T1971" i="16"/>
  <c r="O2416" i="16"/>
  <c r="T2416" i="16"/>
  <c r="O2244" i="16"/>
  <c r="T2244" i="16"/>
  <c r="O1219" i="16"/>
  <c r="T1219" i="16"/>
  <c r="O2966" i="16"/>
  <c r="T2966" i="16"/>
  <c r="O2893" i="16"/>
  <c r="T2893" i="16"/>
  <c r="O841" i="16"/>
  <c r="T841" i="16"/>
  <c r="O109" i="16"/>
  <c r="T109" i="16"/>
  <c r="O856" i="16"/>
  <c r="T856" i="16"/>
  <c r="O204" i="16"/>
  <c r="T204" i="16"/>
  <c r="O2977" i="16"/>
  <c r="T2977" i="16"/>
  <c r="O964" i="16"/>
  <c r="T964" i="16"/>
  <c r="O117" i="16"/>
  <c r="T117" i="16"/>
  <c r="O956" i="16"/>
  <c r="T956" i="16"/>
  <c r="O1718" i="16"/>
  <c r="T1718" i="16"/>
  <c r="O188" i="16"/>
  <c r="T188" i="16"/>
  <c r="O1752" i="16"/>
  <c r="T1752" i="16"/>
  <c r="O3635" i="16"/>
  <c r="T3635" i="16"/>
  <c r="O2323" i="16"/>
  <c r="T2323" i="16"/>
  <c r="O1432" i="16"/>
  <c r="T1432" i="16"/>
  <c r="O1232" i="16"/>
  <c r="T1232" i="16"/>
  <c r="O1989" i="16"/>
  <c r="T1989" i="16"/>
  <c r="O1955" i="16"/>
  <c r="T1955" i="16"/>
  <c r="O1392" i="16"/>
  <c r="T1392" i="16"/>
  <c r="O3469" i="16"/>
  <c r="T3469" i="16"/>
  <c r="O2865" i="16"/>
  <c r="T2865" i="16"/>
  <c r="O3253" i="16"/>
  <c r="T3253" i="16"/>
  <c r="O3656" i="16"/>
  <c r="T3656" i="16"/>
  <c r="O2325" i="16"/>
  <c r="T2325" i="16"/>
  <c r="O1833" i="16"/>
  <c r="T1833" i="16"/>
  <c r="O1211" i="16"/>
  <c r="T1211" i="16"/>
  <c r="O1248" i="16"/>
  <c r="T1248" i="16"/>
  <c r="O3325" i="16"/>
  <c r="T3325" i="16"/>
  <c r="O3055" i="16"/>
  <c r="T3055" i="16"/>
  <c r="O3681" i="16"/>
  <c r="T3681" i="16"/>
  <c r="O3439" i="16"/>
  <c r="T3439" i="16"/>
  <c r="O2109" i="16"/>
  <c r="T2109" i="16"/>
  <c r="O2349" i="16"/>
  <c r="T2349" i="16"/>
  <c r="O443" i="16"/>
  <c r="T443" i="16"/>
  <c r="O3241" i="16"/>
  <c r="T3241" i="16"/>
  <c r="O2592" i="16"/>
  <c r="T2592" i="16"/>
  <c r="O3478" i="16"/>
  <c r="T3478" i="16"/>
  <c r="O3034" i="16"/>
  <c r="T3034" i="16"/>
  <c r="O2140" i="16"/>
  <c r="T2140" i="16"/>
  <c r="O1289" i="16"/>
  <c r="T1289" i="16"/>
  <c r="O1157" i="16"/>
  <c r="T1157" i="16"/>
  <c r="O1722" i="16"/>
  <c r="T1722" i="16"/>
  <c r="O1492" i="16"/>
  <c r="T1492" i="16"/>
  <c r="O1935" i="16"/>
  <c r="T1935" i="16"/>
  <c r="O2786" i="16"/>
  <c r="T2786" i="16"/>
  <c r="O931" i="16"/>
  <c r="T931" i="16"/>
  <c r="O1038" i="16"/>
  <c r="T1038" i="16"/>
  <c r="O292" i="16"/>
  <c r="T292" i="16"/>
  <c r="O597" i="16"/>
  <c r="T597" i="16"/>
  <c r="O363" i="16"/>
  <c r="T363" i="16"/>
  <c r="O716" i="16"/>
  <c r="T716" i="16"/>
  <c r="O1333" i="16"/>
  <c r="T1333" i="16"/>
  <c r="O337" i="16"/>
  <c r="T337" i="16"/>
  <c r="O2197" i="16"/>
  <c r="T2197" i="16"/>
  <c r="O367" i="16"/>
  <c r="T367" i="16"/>
  <c r="O399" i="16"/>
  <c r="T399" i="16"/>
  <c r="O354" i="16"/>
  <c r="T354" i="16"/>
  <c r="O3135" i="16"/>
  <c r="T3135" i="16"/>
  <c r="O2415" i="16"/>
  <c r="T2415" i="16"/>
  <c r="O411" i="16"/>
  <c r="T411" i="16"/>
  <c r="O191" i="16"/>
  <c r="T191" i="16"/>
  <c r="O3309" i="16"/>
  <c r="T3309" i="16"/>
  <c r="O2436" i="16"/>
  <c r="T2436" i="16"/>
  <c r="O2623" i="16"/>
  <c r="T2623" i="16"/>
  <c r="O2006" i="16"/>
  <c r="T2006" i="16"/>
  <c r="O1934" i="16"/>
  <c r="T1934" i="16"/>
  <c r="O249" i="16"/>
  <c r="T249" i="16"/>
  <c r="O3336" i="16"/>
  <c r="T3336" i="16"/>
  <c r="O2443" i="16"/>
  <c r="T2443" i="16"/>
  <c r="O2229" i="16"/>
  <c r="T2229" i="16"/>
  <c r="O1150" i="16"/>
  <c r="T1150" i="16"/>
  <c r="O2335" i="16"/>
  <c r="T2335" i="16"/>
  <c r="O1841" i="16"/>
  <c r="T1841" i="16"/>
  <c r="O869" i="16"/>
  <c r="T869" i="16"/>
  <c r="O1567" i="16"/>
  <c r="T1567" i="16"/>
  <c r="O2654" i="16"/>
  <c r="T2654" i="16"/>
  <c r="O2279" i="16"/>
  <c r="T2279" i="16"/>
  <c r="O2383" i="16"/>
  <c r="T2383" i="16"/>
  <c r="O2085" i="16"/>
  <c r="T2085" i="16"/>
  <c r="O1207" i="16"/>
  <c r="T1207" i="16"/>
  <c r="O3417" i="16"/>
  <c r="T3417" i="16"/>
  <c r="O2245" i="16"/>
  <c r="T2245" i="16"/>
  <c r="O3578" i="16"/>
  <c r="T3578" i="16"/>
  <c r="O1457" i="16"/>
  <c r="T1457" i="16"/>
  <c r="O3362" i="16"/>
  <c r="T3362" i="16"/>
  <c r="O3271" i="16"/>
  <c r="T3271" i="16"/>
  <c r="O2937" i="16"/>
  <c r="T2937" i="16"/>
  <c r="O1553" i="16"/>
  <c r="T1553" i="16"/>
  <c r="O2160" i="16"/>
  <c r="T2160" i="16"/>
  <c r="O2917" i="16"/>
  <c r="T2917" i="16"/>
  <c r="O536" i="16"/>
  <c r="T536" i="16"/>
  <c r="O3299" i="16"/>
  <c r="T3299" i="16"/>
  <c r="O3105" i="16"/>
  <c r="T3105" i="16"/>
  <c r="O2198" i="16"/>
  <c r="T2198" i="16"/>
  <c r="O1375" i="16"/>
  <c r="T1375" i="16"/>
  <c r="O3209" i="16"/>
  <c r="T3209" i="16"/>
  <c r="O1825" i="16"/>
  <c r="T1825" i="16"/>
  <c r="O448" i="16"/>
  <c r="T448" i="16"/>
  <c r="O3445" i="16"/>
  <c r="T3445" i="16"/>
  <c r="O916" i="16"/>
  <c r="T916" i="16"/>
  <c r="O1461" i="16"/>
  <c r="T1461" i="16"/>
  <c r="O3370" i="16"/>
  <c r="T3370" i="16"/>
  <c r="O2675" i="16"/>
  <c r="T2675" i="16"/>
  <c r="O2063" i="16"/>
  <c r="T2063" i="16"/>
  <c r="O2730" i="16"/>
  <c r="T2730" i="16"/>
  <c r="O2034" i="16"/>
  <c r="T2034" i="16"/>
  <c r="O2827" i="16"/>
  <c r="T2827" i="16"/>
  <c r="O1240" i="16"/>
  <c r="T1240" i="16"/>
  <c r="O767" i="16"/>
  <c r="T767" i="16"/>
  <c r="O862" i="16"/>
  <c r="T862" i="16"/>
  <c r="O1345" i="16"/>
  <c r="T1345" i="16"/>
  <c r="O246" i="16"/>
  <c r="T246" i="16"/>
  <c r="O3412" i="16"/>
  <c r="T3412" i="16"/>
  <c r="O2940" i="16"/>
  <c r="T2940" i="16"/>
  <c r="O2110" i="16"/>
  <c r="T2110" i="16"/>
  <c r="O1416" i="16"/>
  <c r="T1416" i="16"/>
  <c r="O3822" i="16"/>
  <c r="T3822" i="16"/>
  <c r="O3554" i="16"/>
  <c r="T3554" i="16"/>
  <c r="O647" i="16"/>
  <c r="T647" i="16"/>
  <c r="O1800" i="16"/>
  <c r="T1800" i="16"/>
  <c r="O1199" i="16"/>
  <c r="T1199" i="16"/>
  <c r="O3493" i="16"/>
  <c r="T3493" i="16"/>
  <c r="O2747" i="16"/>
  <c r="T2747" i="16"/>
  <c r="O3435" i="16"/>
  <c r="T3435" i="16"/>
  <c r="O3527" i="16"/>
  <c r="T3527" i="16"/>
  <c r="O3839" i="16"/>
  <c r="T3839" i="16"/>
  <c r="O2035" i="16"/>
  <c r="T2035" i="16"/>
  <c r="O2609" i="16"/>
  <c r="T2609" i="16"/>
  <c r="O1820" i="16"/>
  <c r="T1820" i="16"/>
  <c r="O2366" i="16"/>
  <c r="T2366" i="16"/>
  <c r="O2384" i="16"/>
  <c r="T2384" i="16"/>
  <c r="O2043" i="16"/>
  <c r="T2043" i="16"/>
  <c r="O1982" i="16"/>
  <c r="T1982" i="16"/>
  <c r="O961" i="16"/>
  <c r="T961" i="16"/>
  <c r="O1006" i="16"/>
  <c r="T1006" i="16"/>
  <c r="O1055" i="16"/>
  <c r="T1055" i="16"/>
  <c r="O2551" i="16"/>
  <c r="T2551" i="16"/>
  <c r="O646" i="16"/>
  <c r="T646" i="16"/>
  <c r="O684" i="16"/>
  <c r="T684" i="16"/>
  <c r="O2505" i="16"/>
  <c r="T2505" i="16"/>
  <c r="O2222" i="16"/>
  <c r="T2222" i="16"/>
  <c r="O732" i="16"/>
  <c r="T732" i="16"/>
  <c r="O1331" i="16"/>
  <c r="T1331" i="16"/>
  <c r="O1273" i="16"/>
  <c r="T1273" i="16"/>
  <c r="O3491" i="16"/>
  <c r="T3491" i="16"/>
  <c r="O3607" i="16"/>
  <c r="T3607" i="16"/>
  <c r="O3410" i="16"/>
  <c r="T3410" i="16"/>
  <c r="O3168" i="16"/>
  <c r="T3168" i="16"/>
  <c r="O1656" i="16"/>
  <c r="T1656" i="16"/>
  <c r="O3682" i="16"/>
  <c r="T3682" i="16"/>
  <c r="O251" i="16"/>
  <c r="T251" i="16"/>
  <c r="O2195" i="16"/>
  <c r="T2195" i="16"/>
  <c r="O3770" i="16"/>
  <c r="T3770" i="16"/>
  <c r="O3550" i="16"/>
  <c r="T3550" i="16"/>
  <c r="O3292" i="16"/>
  <c r="T3292" i="16"/>
  <c r="O2759" i="16"/>
  <c r="T2759" i="16"/>
  <c r="O3723" i="16"/>
  <c r="T3723" i="16"/>
  <c r="O1939" i="16"/>
  <c r="T1939" i="16"/>
  <c r="O1325" i="16"/>
  <c r="T1325" i="16"/>
  <c r="O2223" i="16"/>
  <c r="T2223" i="16"/>
  <c r="O462" i="16"/>
  <c r="T462" i="16"/>
  <c r="O1832" i="16"/>
  <c r="T1832" i="16"/>
  <c r="O119" i="16"/>
  <c r="T119" i="16"/>
  <c r="O817" i="16"/>
  <c r="T817" i="16"/>
  <c r="O912" i="16"/>
  <c r="T912" i="16"/>
  <c r="O2607" i="16"/>
  <c r="T2607" i="16"/>
  <c r="O502" i="16"/>
  <c r="T502" i="16"/>
  <c r="O94" i="16"/>
  <c r="T94" i="16"/>
  <c r="O814" i="16"/>
  <c r="T814" i="16"/>
  <c r="O898" i="16"/>
  <c r="T898" i="16"/>
  <c r="O720" i="16"/>
  <c r="T720" i="16"/>
  <c r="O1128" i="16"/>
  <c r="T1128" i="16"/>
  <c r="O2754" i="16"/>
  <c r="T2754" i="16"/>
  <c r="O3267" i="16"/>
  <c r="T3267" i="16"/>
  <c r="O2471" i="16"/>
  <c r="T2471" i="16"/>
  <c r="O3352" i="16"/>
  <c r="T3352" i="16"/>
  <c r="O3205" i="16"/>
  <c r="T3205" i="16"/>
  <c r="O3625" i="16"/>
  <c r="T3625" i="16"/>
  <c r="O3147" i="16"/>
  <c r="T3147" i="16"/>
  <c r="O3567" i="16"/>
  <c r="T3567" i="16"/>
  <c r="O1748" i="16"/>
  <c r="T1748" i="16"/>
  <c r="O2282" i="16"/>
  <c r="T2282" i="16"/>
  <c r="O2968" i="16"/>
  <c r="T2968" i="16"/>
  <c r="O673" i="16"/>
  <c r="T673" i="16"/>
  <c r="O402" i="16"/>
  <c r="T402" i="16"/>
  <c r="O768" i="16"/>
  <c r="T768" i="16"/>
  <c r="O1744" i="16"/>
  <c r="T1744" i="16"/>
  <c r="O2801" i="16"/>
  <c r="T2801" i="16"/>
  <c r="O358" i="16"/>
  <c r="T358" i="16"/>
  <c r="O823" i="16"/>
  <c r="T823" i="16"/>
  <c r="O1138" i="16"/>
  <c r="T1138" i="16"/>
  <c r="O979" i="16"/>
  <c r="T979" i="16"/>
  <c r="O2363" i="16"/>
  <c r="T2363" i="16"/>
  <c r="O1314" i="16"/>
  <c r="T1314" i="16"/>
  <c r="O1438" i="16"/>
  <c r="T1438" i="16"/>
  <c r="O3818" i="16"/>
  <c r="T3818" i="16"/>
  <c r="O3218" i="16"/>
  <c r="T3218" i="16"/>
  <c r="O3129" i="16"/>
  <c r="T3129" i="16"/>
  <c r="O2793" i="16"/>
  <c r="T2793" i="16"/>
  <c r="O3833" i="16"/>
  <c r="T3833" i="16"/>
  <c r="O3033" i="16"/>
  <c r="T3033" i="16"/>
  <c r="O2489" i="16"/>
  <c r="T2489" i="16"/>
  <c r="O1844" i="16"/>
  <c r="T1844" i="16"/>
  <c r="O1410" i="16"/>
  <c r="T1410" i="16"/>
  <c r="O1099" i="16"/>
  <c r="T1099" i="16"/>
  <c r="O1323" i="16"/>
  <c r="T1323" i="16"/>
  <c r="O229" i="16"/>
  <c r="T229" i="16"/>
  <c r="O2773" i="16"/>
  <c r="T2773" i="16"/>
  <c r="O722" i="16"/>
  <c r="T722" i="16"/>
  <c r="O150" i="16"/>
  <c r="T150" i="16"/>
  <c r="O2568" i="16"/>
  <c r="T2568" i="16"/>
  <c r="O3587" i="16"/>
  <c r="T3587" i="16"/>
  <c r="O3134" i="16"/>
  <c r="T3134" i="16"/>
  <c r="O3599" i="16"/>
  <c r="T3599" i="16"/>
  <c r="O3378" i="16"/>
  <c r="T3378" i="16"/>
  <c r="O2352" i="16"/>
  <c r="T2352" i="16"/>
  <c r="O3317" i="16"/>
  <c r="T3317" i="16"/>
  <c r="O3637" i="16"/>
  <c r="T3637" i="16"/>
  <c r="O2663" i="16"/>
  <c r="T2663" i="16"/>
  <c r="O3266" i="16"/>
  <c r="T3266" i="16"/>
  <c r="O1197" i="16"/>
  <c r="T1197" i="16"/>
  <c r="O1974" i="16"/>
  <c r="T1974" i="16"/>
  <c r="O2219" i="16"/>
  <c r="T2219" i="16"/>
  <c r="O107" i="16"/>
  <c r="T107" i="16"/>
  <c r="O322" i="16"/>
  <c r="T322" i="16"/>
  <c r="O1130" i="16"/>
  <c r="T1130" i="16"/>
  <c r="O75" i="16"/>
  <c r="T75" i="16"/>
  <c r="O192" i="16"/>
  <c r="T192" i="16"/>
  <c r="O194" i="16"/>
  <c r="T194" i="16"/>
  <c r="O218" i="16"/>
  <c r="T218" i="16"/>
  <c r="O603" i="16"/>
  <c r="T603" i="16"/>
  <c r="O459" i="16"/>
  <c r="T459" i="16"/>
  <c r="O1174" i="16"/>
  <c r="T1174" i="16"/>
  <c r="O712" i="16"/>
  <c r="T712" i="16"/>
  <c r="O902" i="16"/>
  <c r="T902" i="16"/>
  <c r="O474" i="16"/>
  <c r="T474" i="16"/>
  <c r="O1348" i="16"/>
  <c r="T1348" i="16"/>
  <c r="O2567" i="16"/>
  <c r="T2567" i="16"/>
  <c r="O3676" i="16"/>
  <c r="T3676" i="16"/>
  <c r="O3624" i="16"/>
  <c r="T3624" i="16"/>
  <c r="O2071" i="16"/>
  <c r="T2071" i="16"/>
  <c r="O1386" i="16"/>
  <c r="T1386" i="16"/>
  <c r="O3391" i="16"/>
  <c r="T3391" i="16"/>
  <c r="O1980" i="16"/>
  <c r="T1980" i="16"/>
  <c r="O815" i="16"/>
  <c r="T815" i="16"/>
  <c r="O3176" i="16"/>
  <c r="T3176" i="16"/>
  <c r="O2841" i="16"/>
  <c r="T2841" i="16"/>
  <c r="O2833" i="16"/>
  <c r="T2833" i="16"/>
  <c r="O1827" i="16"/>
  <c r="T1827" i="16"/>
  <c r="O2211" i="16"/>
  <c r="T2211" i="16"/>
  <c r="O3364" i="16"/>
  <c r="T3364" i="16"/>
  <c r="O1518" i="16"/>
  <c r="T1518" i="16"/>
  <c r="O2763" i="16"/>
  <c r="T2763" i="16"/>
  <c r="O123" i="16"/>
  <c r="T123" i="16"/>
  <c r="O878" i="16"/>
  <c r="T878" i="16"/>
  <c r="O321" i="16"/>
  <c r="T321" i="16"/>
  <c r="O539" i="16"/>
  <c r="T539" i="16"/>
  <c r="O3708" i="16"/>
  <c r="T3708" i="16"/>
  <c r="O3192" i="16"/>
  <c r="T3192" i="16"/>
  <c r="O3231" i="16"/>
  <c r="T3231" i="16"/>
  <c r="O3653" i="16"/>
  <c r="T3653" i="16"/>
  <c r="O766" i="16"/>
  <c r="T766" i="16"/>
  <c r="O3590" i="16"/>
  <c r="T3590" i="16"/>
  <c r="O3384" i="16"/>
  <c r="T3384" i="16"/>
  <c r="O2047" i="16"/>
  <c r="T2047" i="16"/>
  <c r="O2615" i="16"/>
  <c r="T2615" i="16"/>
  <c r="O2175" i="16"/>
  <c r="T2175" i="16"/>
  <c r="O2190" i="16"/>
  <c r="T2190" i="16"/>
  <c r="O678" i="16"/>
  <c r="T678" i="16"/>
  <c r="O1226" i="16"/>
  <c r="T1226" i="16"/>
  <c r="O1541" i="16"/>
  <c r="T1541" i="16"/>
  <c r="O1254" i="16"/>
  <c r="T1254" i="16"/>
  <c r="O1786" i="16"/>
  <c r="T1786" i="16"/>
  <c r="O622" i="16"/>
  <c r="T622" i="16"/>
  <c r="O662" i="16"/>
  <c r="T662" i="16"/>
  <c r="O706" i="16"/>
  <c r="T706" i="16"/>
  <c r="O378" i="16"/>
  <c r="T378" i="16"/>
  <c r="O198" i="16"/>
  <c r="T198" i="16"/>
  <c r="O398" i="16"/>
  <c r="T398" i="16"/>
  <c r="O900" i="16"/>
  <c r="T900" i="16"/>
  <c r="O1110" i="16"/>
  <c r="T1110" i="16"/>
  <c r="O951" i="16"/>
  <c r="T951" i="16"/>
  <c r="O3104" i="16"/>
  <c r="T3104" i="16"/>
  <c r="O2769" i="16"/>
  <c r="T2769" i="16"/>
  <c r="O3730" i="16"/>
  <c r="T3730" i="16"/>
  <c r="O3756" i="16"/>
  <c r="T3756" i="16"/>
  <c r="O3489" i="16"/>
  <c r="T3489" i="16"/>
  <c r="O1259" i="16"/>
  <c r="T1259" i="16"/>
  <c r="O2553" i="16"/>
  <c r="T2553" i="16"/>
  <c r="O2794" i="16"/>
  <c r="T2794" i="16"/>
  <c r="O2039" i="16"/>
  <c r="T2039" i="16"/>
  <c r="O2603" i="16"/>
  <c r="T2603" i="16"/>
  <c r="O3036" i="16"/>
  <c r="T3036" i="16"/>
  <c r="O2571" i="16"/>
  <c r="T2571" i="16"/>
  <c r="O1720" i="16"/>
  <c r="T1720" i="16"/>
  <c r="O1302" i="16"/>
  <c r="T1302" i="16"/>
  <c r="O1951" i="16"/>
  <c r="T1951" i="16"/>
  <c r="O1924" i="16"/>
  <c r="T1924" i="16"/>
  <c r="O1779" i="16"/>
  <c r="T1779" i="16"/>
  <c r="O129" i="16"/>
  <c r="T129" i="16"/>
  <c r="O2641" i="16"/>
  <c r="T2641" i="16"/>
  <c r="O189" i="16"/>
  <c r="T189" i="16"/>
  <c r="O323" i="16"/>
  <c r="T323" i="16"/>
  <c r="O2390" i="16"/>
  <c r="T2390" i="16"/>
  <c r="O2749" i="16"/>
  <c r="T2749" i="16"/>
  <c r="O3298" i="16"/>
  <c r="T3298" i="16"/>
  <c r="O1148" i="16"/>
  <c r="T1148" i="16"/>
  <c r="O3631" i="16"/>
  <c r="T3631" i="16"/>
  <c r="O2302" i="16"/>
  <c r="T2302" i="16"/>
  <c r="O2412" i="16"/>
  <c r="T2412" i="16"/>
  <c r="O1233" i="16"/>
  <c r="T1233" i="16"/>
  <c r="O2673" i="16"/>
  <c r="T2673" i="16"/>
  <c r="O1163" i="16"/>
  <c r="T1163" i="16"/>
  <c r="O1582" i="16"/>
  <c r="T1582" i="16"/>
  <c r="O1904" i="16"/>
  <c r="T1904" i="16"/>
  <c r="O702" i="16"/>
  <c r="T702" i="16"/>
  <c r="O2851" i="16"/>
  <c r="T2851" i="16"/>
  <c r="O2589" i="16"/>
  <c r="T2589" i="16"/>
  <c r="O2535" i="16"/>
  <c r="T2535" i="16"/>
  <c r="O2273" i="16"/>
  <c r="T2273" i="16"/>
  <c r="O2083" i="16"/>
  <c r="T2083" i="16"/>
  <c r="O2846" i="16"/>
  <c r="T2846" i="16"/>
  <c r="O1105" i="16"/>
  <c r="T1105" i="16"/>
  <c r="O1230" i="16"/>
  <c r="T1230" i="16"/>
  <c r="O1070" i="16"/>
  <c r="T1070" i="16"/>
  <c r="O578" i="16"/>
  <c r="T578" i="16"/>
  <c r="O254" i="16"/>
  <c r="T254" i="16"/>
  <c r="O639" i="16"/>
  <c r="T639" i="16"/>
  <c r="O1488" i="16"/>
  <c r="T1488" i="16"/>
  <c r="O450" i="16"/>
  <c r="T450" i="16"/>
  <c r="O891" i="16"/>
  <c r="T891" i="16"/>
  <c r="O3799" i="16"/>
  <c r="T3799" i="16"/>
  <c r="O2481" i="16"/>
  <c r="T2481" i="16"/>
  <c r="O3441" i="16"/>
  <c r="T3441" i="16"/>
  <c r="O3200" i="16"/>
  <c r="T3200" i="16"/>
  <c r="O586" i="16"/>
  <c r="T586" i="16"/>
  <c r="O2368" i="16"/>
  <c r="T2368" i="16"/>
  <c r="O3297" i="16"/>
  <c r="T3297" i="16"/>
  <c r="O2721" i="16"/>
  <c r="T2721" i="16"/>
  <c r="O3800" i="16"/>
  <c r="T3800" i="16"/>
  <c r="O1608" i="16"/>
  <c r="T1608" i="16"/>
  <c r="O1019" i="16"/>
  <c r="T1019" i="16"/>
  <c r="O2171" i="16"/>
  <c r="T2171" i="16"/>
  <c r="O2733" i="16"/>
  <c r="T2733" i="16"/>
  <c r="O2186" i="16"/>
  <c r="T2186" i="16"/>
  <c r="O942" i="16"/>
  <c r="T942" i="16"/>
  <c r="O2948" i="16"/>
  <c r="T2948" i="16"/>
  <c r="O3329" i="16"/>
  <c r="T3329" i="16"/>
  <c r="O2075" i="16"/>
  <c r="T2075" i="16"/>
  <c r="O1311" i="16"/>
  <c r="T1311" i="16"/>
  <c r="O1430" i="16"/>
  <c r="T1430" i="16"/>
  <c r="O103" i="16"/>
  <c r="T103" i="16"/>
  <c r="O158" i="16"/>
  <c r="T158" i="16"/>
  <c r="O1026" i="16"/>
  <c r="T1026" i="16"/>
  <c r="O182" i="16"/>
  <c r="T182" i="16"/>
  <c r="O3662" i="16"/>
  <c r="T3662" i="16"/>
  <c r="O268" i="16"/>
  <c r="T268" i="16"/>
  <c r="O1310" i="16"/>
  <c r="T1310" i="16"/>
  <c r="O318" i="16"/>
  <c r="T318" i="16"/>
  <c r="F147" i="3"/>
  <c r="F145" i="3"/>
  <c r="F132" i="3"/>
  <c r="F131" i="3"/>
  <c r="R40" i="16" l="1"/>
  <c r="C168"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66" i="3" s="1"/>
  <c r="Q40" i="16"/>
  <c r="C167"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58" i="3" l="1"/>
  <c r="O2" i="2" l="1"/>
  <c r="D143" i="3"/>
  <c r="F49" i="3" l="1"/>
  <c r="F48" i="3"/>
  <c r="F42" i="3"/>
  <c r="F41" i="3"/>
  <c r="D52" i="3" l="1"/>
  <c r="F50" i="3"/>
  <c r="D54" i="3"/>
  <c r="D55"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64"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61" i="3" s="1"/>
  <c r="F74" i="3"/>
  <c r="F134" i="3" s="1"/>
  <c r="D136" i="3" s="1"/>
  <c r="F44" i="5" l="1"/>
  <c r="F46" i="5"/>
  <c r="F30" i="5"/>
  <c r="F28" i="5"/>
  <c r="O4" i="2"/>
  <c r="G5" i="2"/>
  <c r="P5" i="2"/>
  <c r="F156" i="3"/>
  <c r="N5" i="2"/>
  <c r="J6" i="2"/>
  <c r="D135" i="3"/>
  <c r="M96" i="3" l="1"/>
  <c r="M81" i="3"/>
  <c r="M97" i="3"/>
  <c r="M82" i="3"/>
  <c r="M98" i="3"/>
  <c r="M83" i="3"/>
  <c r="M99" i="3"/>
  <c r="M84" i="3"/>
  <c r="M100" i="3"/>
  <c r="M85" i="3"/>
  <c r="M101" i="3"/>
  <c r="M86" i="3"/>
  <c r="M102" i="3"/>
  <c r="M87" i="3"/>
  <c r="M103" i="3"/>
  <c r="M88" i="3"/>
  <c r="M104" i="3"/>
  <c r="M89" i="3"/>
  <c r="M105" i="3"/>
  <c r="M90" i="3"/>
  <c r="M106" i="3"/>
  <c r="M91" i="3"/>
  <c r="M107" i="3"/>
  <c r="M110" i="3"/>
  <c r="M92" i="3"/>
  <c r="M108" i="3"/>
  <c r="M94" i="3"/>
  <c r="M93" i="3"/>
  <c r="M109" i="3"/>
  <c r="M95" i="3"/>
  <c r="N6" i="2"/>
  <c r="J7" i="2"/>
  <c r="P6" i="2"/>
  <c r="F160" i="3"/>
  <c r="G6" i="2"/>
  <c r="O5" i="2"/>
  <c r="F83" i="3"/>
  <c r="F84" i="3" s="1"/>
  <c r="M7" i="13"/>
  <c r="D141" i="3"/>
  <c r="M6" i="6"/>
  <c r="M111" i="3"/>
  <c r="M112" i="3"/>
  <c r="M80" i="3"/>
  <c r="D139" i="3"/>
  <c r="F148" i="3"/>
  <c r="G7" i="2" l="1"/>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57" i="3"/>
  <c r="N7" i="2"/>
  <c r="J8" i="2"/>
  <c r="F85" i="3"/>
  <c r="F86" i="3" s="1"/>
  <c r="F87" i="3" s="1"/>
  <c r="F150" i="3"/>
  <c r="F151" i="3" s="1"/>
  <c r="F152" i="3" s="1"/>
  <c r="F149"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62"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F159" i="3" s="1"/>
  <c r="O16" i="2"/>
  <c r="F163" i="3" l="1"/>
  <c r="F155"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11" i="5" l="1"/>
  <c r="C11" i="5" s="1"/>
  <c r="F11" i="5" s="1"/>
  <c r="B8" i="5"/>
  <c r="C8" i="5" s="1"/>
  <c r="F6" i="5" s="1"/>
  <c r="B12" i="5"/>
  <c r="C12" i="5" s="1"/>
  <c r="B13" i="5"/>
  <c r="C13" i="5" s="1"/>
  <c r="B10" i="5"/>
  <c r="C10" i="5" s="1"/>
  <c r="B9" i="5"/>
  <c r="C9" i="5" s="1"/>
  <c r="F9" i="5" s="1"/>
  <c r="F12" i="5" l="1"/>
  <c r="F13" i="5"/>
  <c r="F14" i="5"/>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<sst xmlns="http://schemas.openxmlformats.org/spreadsheetml/2006/main" count="1986" uniqueCount="1027">
  <si>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</si>
  <si>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</si>
  <si>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</si>
  <si>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</si>
  <si>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</si>
  <si>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</si>
  <si>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</si>
  <si>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</si>
  <si>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</si>
  <si>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</si>
  <si>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</si>
  <si>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</si>
  <si>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</si>
  <si>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</si>
  <si>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</si>
  <si>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</si>
  <si>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</si>
  <si>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</si>
  <si>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</si>
  <si>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</si>
  <si>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</si>
  <si>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</si>
  <si>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</si>
  <si>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</si>
  <si>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</si>
  <si>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</si>
  <si>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</si>
  <si>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</si>
  <si>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</si>
  <si>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</si>
  <si>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</si>
  <si>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</si>
  <si>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</si>
  <si>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</si>
  <si>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</si>
  <si>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</si>
  <si>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</si>
  <si>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</si>
  <si>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</si>
  <si>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</si>
  <si>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</si>
  <si>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</si>
  <si>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</si>
  <si>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</si>
  <si>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</si>
  <si>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</si>
  <si>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</si>
  <si>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</si>
  <si>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</si>
  <si>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</si>
  <si>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</si>
  <si>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</si>
  <si>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</si>
  <si>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</si>
  <si>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</si>
  <si>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</si>
  <si>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</si>
  <si>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</si>
  <si>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</si>
  <si>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</si>
  <si>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</si>
  <si>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</si>
  <si>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</si>
  <si>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</si>
  <si>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</si>
  <si>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</si>
  <si>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</si>
  <si>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</si>
  <si>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</si>
  <si>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</si>
  <si>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</si>
  <si>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</si>
  <si>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</si>
  <si>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</si>
  <si>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</si>
  <si>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</si>
  <si>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</si>
  <si>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</si>
  <si>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</si>
  <si>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</si>
  <si>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</si>
  <si>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</si>
  <si>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</si>
  <si>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</si>
  <si>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</si>
  <si>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</si>
  <si>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</si>
  <si>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</si>
  <si>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</si>
  <si>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</si>
  <si>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</si>
  <si>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</si>
  <si>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</si>
  <si>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</si>
  <si>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</si>
  <si>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</si>
  <si>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</si>
  <si>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</si>
  <si>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</si>
  <si>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</si>
  <si>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</si>
  <si>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</si>
  <si>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</si>
  <si>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</si>
  <si>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</si>
  <si>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</si>
  <si>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</si>
  <si>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</si>
  <si>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</si>
  <si>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</si>
  <si>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</si>
  <si>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</si>
  <si>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</si>
  <si>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</si>
  <si>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</si>
  <si>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</si>
  <si>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</si>
  <si>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</si>
  <si>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</si>
  <si>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</si>
  <si>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</si>
  <si>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</si>
  <si>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</si>
  <si>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</si>
  <si>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</si>
  <si>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</si>
  <si>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</si>
  <si>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</si>
  <si>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</si>
  <si>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</si>
  <si>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</si>
  <si>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</si>
  <si>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</si>
  <si>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</si>
  <si>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</si>
  <si>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</si>
  <si>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</si>
  <si>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</si>
  <si>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</si>
  <si>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</si>
  <si>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</si>
  <si>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</si>
  <si>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</si>
  <si>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</si>
  <si>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</si>
  <si>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</si>
  <si>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</si>
  <si>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</si>
  <si>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</si>
  <si>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</si>
  <si>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</si>
  <si>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</si>
  <si>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</si>
  <si>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</si>
  <si>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</si>
  <si>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</si>
  <si>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</si>
  <si>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</si>
  <si>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</si>
  <si>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</si>
  <si>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</si>
  <si>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</si>
  <si>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</si>
  <si>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</si>
  <si>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</si>
  <si>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</si>
  <si>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</si>
  <si>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</si>
  <si>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</si>
  <si>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</si>
  <si>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</si>
  <si>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</si>
  <si>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</si>
  <si>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</si>
  <si>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</si>
  <si>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</si>
  <si>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</si>
  <si>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</si>
  <si>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</si>
  <si>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</si>
  <si>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</si>
  <si>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</si>
  <si>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</si>
  <si>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</si>
  <si>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</si>
  <si>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</si>
  <si>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</si>
  <si>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</si>
  <si>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</si>
  <si>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</si>
  <si>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</si>
  <si>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</si>
  <si>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</si>
  <si>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</si>
  <si>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</si>
  <si>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</si>
  <si>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</si>
  <si>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</si>
  <si>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</si>
  <si>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</si>
  <si>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</si>
  <si>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</si>
  <si>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</si>
  <si>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</si>
  <si>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</si>
  <si>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</si>
  <si>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</si>
  <si>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</si>
  <si>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</si>
  <si>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</si>
  <si>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</si>
  <si>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</si>
  <si>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</si>
  <si>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</si>
  <si>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</si>
  <si>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</si>
  <si>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</si>
  <si>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</si>
  <si>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</si>
  <si>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</si>
  <si>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</si>
  <si>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</si>
  <si>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</si>
  <si>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</si>
  <si>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</si>
  <si>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</si>
  <si>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</si>
  <si>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</si>
  <si>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</si>
  <si>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</si>
  <si>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</si>
  <si>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</si>
  <si>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</si>
  <si>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</si>
  <si>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</si>
  <si>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</si>
  <si>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</si>
  <si>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</si>
  <si>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</si>
  <si>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</si>
  <si>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</si>
  <si>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</si>
  <si>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</si>
  <si>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</si>
  <si>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</si>
  <si>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</si>
  <si>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</si>
  <si>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</si>
  <si>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</si>
  <si>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</si>
  <si>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</si>
  <si>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</si>
  <si>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</si>
  <si>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</si>
  <si>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</si>
  <si>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</si>
  <si>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</si>
  <si>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</si>
  <si>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</si>
  <si>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</si>
  <si>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</si>
  <si>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</si>
  <si>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</si>
  <si>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</si>
  <si>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</si>
  <si>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</si>
  <si>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</si>
  <si>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</si>
  <si>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</si>
  <si>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</si>
  <si>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</si>
  <si>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</si>
  <si>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</si>
  <si>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</si>
  <si>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</si>
  <si>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</si>
  <si>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</si>
  <si>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</si>
  <si>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</si>
  <si>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</si>
  <si>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</si>
  <si>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</si>
  <si>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</si>
  <si>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</si>
  <si>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</si>
  <si>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</si>
  <si>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</si>
  <si>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</si>
  <si>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</si>
  <si>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</si>
  <si>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</si>
  <si>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</si>
  <si>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</si>
  <si>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</si>
  <si>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</si>
  <si>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</si>
  <si>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</si>
  <si>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</si>
  <si>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</si>
  <si>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</si>
  <si>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</si>
  <si>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</si>
  <si>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</si>
  <si>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</si>
  <si>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</si>
  <si>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</si>
  <si>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</si>
  <si>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</si>
  <si>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</si>
  <si>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</si>
  <si>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</si>
  <si>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</si>
  <si>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</si>
  <si>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</si>
  <si>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</si>
  <si>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</si>
  <si>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</si>
  <si>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</si>
  <si>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</si>
  <si>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</si>
  <si>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</si>
  <si>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</si>
  <si>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</si>
  <si>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</si>
  <si>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</si>
  <si>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</si>
  <si>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</si>
  <si>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</si>
  <si>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</si>
  <si>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</si>
  <si>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</si>
  <si>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</si>
  <si>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</si>
  <si>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</si>
  <si>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</si>
  <si>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</si>
  <si>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</si>
  <si>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</si>
  <si>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</si>
  <si>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</si>
  <si>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</si>
  <si>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</si>
  <si>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</si>
  <si>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</si>
  <si>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</si>
  <si>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</si>
  <si>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</si>
  <si>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</si>
  <si>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</si>
  <si>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</si>
  <si>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</si>
  <si>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</si>
  <si>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</si>
  <si>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</si>
  <si>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</si>
  <si>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</si>
  <si>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</si>
  <si>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</si>
  <si>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</si>
  <si>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</si>
  <si>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</si>
  <si>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</si>
  <si>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</si>
  <si>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</si>
  <si>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</si>
  <si>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</si>
  <si>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</si>
  <si>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</si>
  <si>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</si>
  <si>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</si>
  <si>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</si>
  <si>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</si>
  <si>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</si>
  <si>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</si>
  <si>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</si>
  <si>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</si>
  <si>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</si>
  <si>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</si>
  <si>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</si>
  <si>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</si>
  <si>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</si>
  <si>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</si>
  <si>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</si>
  <si>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</si>
  <si>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</si>
  <si>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</si>
  <si>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</si>
  <si>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</si>
  <si>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</si>
  <si>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</si>
  <si>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</si>
  <si>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</si>
  <si>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</si>
  <si>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</si>
  <si>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</si>
  <si>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</si>
  <si>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</si>
  <si>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</si>
  <si>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</si>
  <si>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</si>
  <si>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</si>
  <si>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</si>
  <si>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</si>
  <si>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</si>
  <si>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</si>
  <si>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</si>
  <si>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</si>
  <si>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</si>
  <si>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</si>
  <si>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</si>
  <si>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</si>
  <si>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</si>
  <si>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</si>
  <si>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</si>
  <si>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</si>
  <si>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</si>
  <si>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</si>
  <si>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</si>
  <si>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</si>
  <si>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</si>
  <si>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</si>
  <si>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</si>
  <si>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</si>
  <si>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</si>
  <si>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</si>
  <si>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</si>
  <si>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</si>
  <si>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</si>
  <si>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</si>
  <si>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</si>
  <si>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</si>
  <si>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</si>
  <si>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</si>
  <si>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</si>
  <si>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</si>
  <si>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</si>
  <si>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</si>
  <si>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</si>
  <si>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</si>
  <si>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</si>
  <si>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</si>
  <si>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</si>
  <si>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</si>
  <si>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</si>
  <si>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</si>
  <si>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</si>
  <si>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</si>
  <si>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</si>
  <si>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</si>
  <si>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</si>
  <si>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</si>
  <si>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</si>
  <si>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</si>
  <si>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</si>
  <si>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</si>
  <si>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</si>
  <si>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</si>
  <si>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</si>
  <si>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</si>
  <si>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</si>
  <si>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</si>
  <si>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</si>
  <si>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</si>
  <si>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</si>
  <si>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</si>
  <si>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</si>
  <si>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</si>
  <si>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</si>
  <si>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</si>
  <si>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</si>
  <si>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</si>
  <si>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</si>
  <si>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</si>
  <si>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</si>
  <si>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</si>
  <si>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</si>
  <si>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</si>
  <si>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</si>
  <si>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</si>
  <si>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</si>
  <si>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</si>
  <si>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</si>
  <si>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</si>
  <si>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</si>
  <si>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</si>
  <si>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</si>
  <si>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</si>
  <si>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</si>
  <si>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</si>
  <si>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</si>
  <si>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</si>
  <si>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</si>
  <si>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</si>
  <si>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</si>
  <si>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</si>
  <si>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</si>
  <si>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</si>
  <si>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</si>
  <si>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</si>
  <si>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</si>
  <si>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</si>
  <si>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</si>
  <si>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</si>
  <si>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</si>
  <si>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</si>
  <si>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</si>
  <si>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</si>
  <si>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</si>
  <si>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</si>
  <si>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</si>
  <si>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</si>
  <si>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</si>
  <si>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</si>
  <si>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</si>
  <si>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</si>
  <si>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</si>
  <si>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</si>
  <si>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</si>
  <si>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</si>
  <si>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</si>
  <si>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</si>
  <si>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</si>
  <si>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</si>
  <si>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</si>
  <si>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</si>
  <si>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</si>
  <si>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</si>
  <si>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</si>
  <si>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</si>
  <si>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</si>
  <si>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</si>
  <si>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</si>
  <si>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</si>
  <si>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</si>
  <si>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</si>
  <si>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</si>
  <si>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</si>
  <si>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</si>
  <si>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</si>
  <si>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</si>
  <si>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</si>
  <si>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</si>
  <si>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</si>
  <si>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</si>
  <si>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</si>
  <si>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</si>
  <si>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</si>
  <si>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</si>
  <si>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</si>
  <si>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</si>
  <si>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</si>
  <si>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</si>
  <si>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</si>
  <si>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</si>
  <si>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</si>
  <si>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</si>
  <si>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</si>
  <si>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</si>
  <si>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</si>
  <si>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</si>
  <si>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</si>
  <si>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</si>
  <si>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</si>
  <si>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</si>
  <si>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</si>
  <si>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</si>
  <si>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</si>
  <si>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</si>
  <si>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</si>
  <si>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</si>
  <si>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</si>
  <si>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</si>
  <si>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</si>
  <si>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</si>
  <si>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</si>
  <si>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</si>
  <si>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</si>
  <si>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</si>
  <si>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</si>
  <si>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</si>
  <si>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</si>
  <si>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</si>
  <si>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</si>
  <si>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</si>
  <si>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</si>
  <si>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</si>
  <si>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</si>
  <si>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</si>
  <si>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</si>
  <si>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</si>
  <si>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</si>
  <si>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</si>
  <si>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</si>
  <si>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</si>
  <si>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</si>
  <si>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</si>
  <si>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</si>
  <si>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</si>
  <si>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</si>
  <si>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</si>
  <si>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</si>
  <si>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</si>
  <si>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</si>
  <si>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</si>
  <si>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</si>
  <si>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</si>
  <si>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</si>
  <si>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</si>
  <si>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</si>
  <si>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</si>
  <si>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</si>
  <si>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</si>
  <si>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</si>
  <si>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</si>
  <si>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</si>
  <si>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</si>
  <si>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</si>
  <si>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</si>
  <si>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</si>
  <si>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</si>
  <si>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</si>
  <si>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</si>
  <si>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</si>
  <si>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</si>
  <si>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</si>
  <si>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</si>
  <si>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</si>
  <si>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</si>
  <si>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</si>
  <si>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</si>
  <si>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</si>
  <si>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</si>
  <si>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</si>
  <si>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</si>
  <si>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</si>
  <si>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</si>
  <si>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</si>
  <si>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</si>
  <si>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</si>
  <si>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</si>
  <si>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</si>
  <si>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</si>
  <si>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</si>
  <si>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</si>
  <si>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</si>
  <si>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</si>
  <si>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</si>
  <si>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</si>
  <si>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</si>
  <si>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</si>
  <si>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</si>
  <si>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</si>
  <si>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</si>
  <si>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</si>
  <si>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</si>
  <si>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</si>
  <si>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</si>
  <si>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</si>
  <si>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</si>
  <si>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</si>
  <si>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</si>
  <si>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</si>
  <si>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</si>
  <si>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</si>
  <si>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</si>
  <si>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</si>
  <si>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</si>
  <si>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</si>
  <si>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</si>
  <si>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</si>
  <si>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</si>
  <si>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</si>
  <si>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</si>
  <si>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</si>
  <si>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</si>
  <si>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</si>
  <si>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</si>
  <si>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</si>
  <si>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</si>
  <si>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</si>
  <si>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</si>
  <si>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</si>
  <si>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</si>
  <si>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</si>
  <si>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</si>
  <si>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</si>
  <si>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</si>
  <si>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</si>
  <si>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</si>
  <si>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</si>
  <si>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</si>
  <si>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</si>
  <si>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</si>
  <si>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</si>
  <si>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</si>
  <si>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</si>
  <si>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</si>
  <si>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</si>
  <si>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</si>
  <si>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</si>
  <si>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</si>
  <si>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</si>
  <si>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</si>
  <si>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</si>
  <si>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</si>
  <si>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</si>
  <si>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</si>
  <si>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</si>
  <si>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</si>
  <si>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</si>
  <si>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</si>
  <si>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</si>
  <si>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</si>
  <si>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</si>
  <si>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</si>
  <si>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</si>
  <si>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</si>
  <si>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</si>
  <si>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</si>
  <si>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</si>
  <si>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</si>
  <si>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</si>
  <si>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</si>
  <si>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</si>
  <si>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</si>
  <si>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</si>
  <si>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</si>
  <si>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</si>
  <si>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</si>
  <si>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</si>
  <si>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</si>
  <si>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</si>
  <si>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</si>
  <si>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</si>
  <si>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</si>
  <si>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</si>
  <si>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</si>
  <si>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</si>
  <si>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</si>
  <si>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</si>
  <si>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</si>
  <si>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</si>
  <si>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</si>
  <si>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</si>
  <si>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</si>
  <si>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</si>
  <si>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</si>
  <si>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</si>
  <si>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</si>
  <si>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</si>
  <si>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</si>
  <si>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</si>
  <si>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</si>
  <si>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</si>
  <si>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</si>
  <si>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</si>
  <si>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</si>
  <si>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</si>
  <si>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</si>
  <si>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</si>
  <si>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</si>
  <si>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</si>
  <si>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</si>
  <si>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</si>
  <si>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</si>
  <si>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</si>
  <si>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</si>
  <si>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</si>
  <si>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</si>
  <si>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</si>
  <si>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</si>
  <si>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</si>
  <si>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</si>
  <si>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</si>
  <si>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</si>
  <si>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</si>
  <si>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</si>
  <si>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</si>
  <si>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</si>
  <si>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</si>
  <si>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</si>
  <si>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</si>
  <si>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</si>
  <si>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</si>
  <si>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</si>
  <si>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</si>
  <si>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</si>
  <si>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</si>
  <si>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</si>
  <si>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</si>
  <si>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</si>
  <si>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Frequency</t>
  </si>
  <si>
    <t>COMP</t>
  </si>
  <si>
    <t>ILOOP</t>
  </si>
  <si>
    <t>fzi (kHz)</t>
  </si>
  <si>
    <t>fpi (kHz)</t>
  </si>
  <si>
    <t>VLOOP</t>
  </si>
  <si>
    <t>fzv (kHz)</t>
  </si>
  <si>
    <t>fpv (kHz)</t>
  </si>
  <si>
    <t>CZI_MUL</t>
  </si>
  <si>
    <t>Loaded from EEPROM</t>
  </si>
  <si>
    <t>120BF01319</t>
  </si>
  <si>
    <t>1213181319</t>
  </si>
  <si>
    <t>12218C1319</t>
  </si>
  <si>
    <t>1240C61319</t>
  </si>
  <si>
    <t>1280421319</t>
  </si>
  <si>
    <t>120BF01A59</t>
  </si>
  <si>
    <t>1213181A59</t>
  </si>
  <si>
    <t>12218C1A59</t>
  </si>
  <si>
    <t>1240C61A59</t>
  </si>
  <si>
    <t>1280421A59</t>
  </si>
  <si>
    <t>120BF0224D</t>
  </si>
  <si>
    <t>121318224D</t>
  </si>
  <si>
    <t>12218C224D</t>
  </si>
  <si>
    <t>1240C6224D</t>
  </si>
  <si>
    <t>128042224D</t>
  </si>
  <si>
    <t>120BF0298D</t>
  </si>
  <si>
    <t>121318298D</t>
  </si>
  <si>
    <t>12218C298D</t>
  </si>
  <si>
    <t>1240C6298D</t>
  </si>
  <si>
    <t>128042298D</t>
  </si>
  <si>
    <t>130BF0198D</t>
  </si>
  <si>
    <t>131318198D</t>
  </si>
  <si>
    <t>13218C198D</t>
  </si>
  <si>
    <t>1340C6198D</t>
  </si>
  <si>
    <t>138042198D</t>
  </si>
  <si>
    <t>130BF01CCD</t>
  </si>
  <si>
    <t>1313181CCD</t>
  </si>
  <si>
    <t>13218C1CCD</t>
  </si>
  <si>
    <t>1340C61CCD</t>
  </si>
  <si>
    <t>1380421CCD</t>
  </si>
  <si>
    <t>13218C28CD</t>
  </si>
  <si>
    <t>120BE81295</t>
  </si>
  <si>
    <t>1212941295</t>
  </si>
  <si>
    <t>12214A1295</t>
  </si>
  <si>
    <t>1240841295</t>
  </si>
  <si>
    <t>1280421295</t>
  </si>
  <si>
    <t>120BE819D5</t>
  </si>
  <si>
    <t>12129419D5</t>
  </si>
  <si>
    <t>12214A19D5</t>
  </si>
  <si>
    <t>12408419D5</t>
  </si>
  <si>
    <t>12804219D5</t>
  </si>
  <si>
    <t>120BE821CB</t>
  </si>
  <si>
    <t>12129421CB</t>
  </si>
  <si>
    <t>12214A21CB</t>
  </si>
  <si>
    <t>12408421CB</t>
  </si>
  <si>
    <t>12804221CB</t>
  </si>
  <si>
    <t>120BE8294B</t>
  </si>
  <si>
    <t>121294294B</t>
  </si>
  <si>
    <t>12214A294B</t>
  </si>
  <si>
    <t>124084294B</t>
  </si>
  <si>
    <t>128042294B</t>
  </si>
  <si>
    <t>130BE8194B</t>
  </si>
  <si>
    <t>131294194B</t>
  </si>
  <si>
    <t>13214A194B</t>
  </si>
  <si>
    <t>134084194B</t>
  </si>
  <si>
    <t>138042194B</t>
  </si>
  <si>
    <t>130BE81C8B</t>
  </si>
  <si>
    <t>1312941C8B</t>
  </si>
  <si>
    <t>13214A1C8B</t>
  </si>
  <si>
    <t>1340841C8B</t>
  </si>
  <si>
    <t>1380421C8B</t>
  </si>
  <si>
    <t>13214A288B</t>
  </si>
  <si>
    <t>120B18130C</t>
  </si>
  <si>
    <t>12118C130C</t>
  </si>
  <si>
    <t>1220C6130C</t>
  </si>
  <si>
    <t>124042130C</t>
  </si>
  <si>
    <t>128042130C</t>
  </si>
  <si>
    <t>120B181A4C</t>
  </si>
  <si>
    <t>12118C1A4C</t>
  </si>
  <si>
    <t>1220C61A4C</t>
  </si>
  <si>
    <t>1240421A4C</t>
  </si>
  <si>
    <t>1280421A4C</t>
  </si>
  <si>
    <t>120B182246</t>
  </si>
  <si>
    <t>12118C2246</t>
  </si>
  <si>
    <t>1220C62246</t>
  </si>
  <si>
    <t>1240422246</t>
  </si>
  <si>
    <t>1280422246</t>
  </si>
  <si>
    <t>120B182986</t>
  </si>
  <si>
    <t>12118C2986</t>
  </si>
  <si>
    <t>1220C62986</t>
  </si>
  <si>
    <t>1240422986</t>
  </si>
  <si>
    <t>1280422986</t>
  </si>
  <si>
    <t>130B181986</t>
  </si>
  <si>
    <t>13118C1986</t>
  </si>
  <si>
    <t>1320C61986</t>
  </si>
  <si>
    <t>1340421986</t>
  </si>
  <si>
    <t>1380421986</t>
  </si>
  <si>
    <t>130B181CC6</t>
  </si>
  <si>
    <t>13118C1CC6</t>
  </si>
  <si>
    <t>1320C61CC6</t>
  </si>
  <si>
    <t>1340421CC6</t>
  </si>
  <si>
    <t>1380421CC6</t>
  </si>
  <si>
    <t>1320C628C6</t>
  </si>
  <si>
    <t>120A101208</t>
  </si>
  <si>
    <t>1211081208</t>
  </si>
  <si>
    <t>1220841208</t>
  </si>
  <si>
    <t>1240421208</t>
  </si>
  <si>
    <t>1280421208</t>
  </si>
  <si>
    <t>120A101988</t>
  </si>
  <si>
    <t>1211081988</t>
  </si>
  <si>
    <t>1220841988</t>
  </si>
  <si>
    <t>1240421988</t>
  </si>
  <si>
    <t>1280421988</t>
  </si>
  <si>
    <t>120A102184</t>
  </si>
  <si>
    <t>1211082184</t>
  </si>
  <si>
    <t>1220842184</t>
  </si>
  <si>
    <t>1240422184</t>
  </si>
  <si>
    <t>1280422184</t>
  </si>
  <si>
    <t>120A102904</t>
  </si>
  <si>
    <t>1211082904</t>
  </si>
  <si>
    <t>1220842904</t>
  </si>
  <si>
    <t>1240422904</t>
  </si>
  <si>
    <t>1280422904</t>
  </si>
  <si>
    <t>130A101904</t>
  </si>
  <si>
    <t>1311081904</t>
  </si>
  <si>
    <t>1320841904</t>
  </si>
  <si>
    <t>1340421904</t>
  </si>
  <si>
    <t>1380421904</t>
  </si>
  <si>
    <t>130A101C84</t>
  </si>
  <si>
    <t>1311081C84</t>
  </si>
  <si>
    <t>1320841C84</t>
  </si>
  <si>
    <t>1340421C84</t>
  </si>
  <si>
    <t>1380421C84</t>
  </si>
  <si>
    <t>1320842884</t>
  </si>
  <si>
    <t>12098C1186</t>
  </si>
  <si>
    <t>1210C61186</t>
  </si>
  <si>
    <t>1220421186</t>
  </si>
  <si>
    <t>1240421186</t>
  </si>
  <si>
    <t>1280421186</t>
  </si>
  <si>
    <t>12098C1906</t>
  </si>
  <si>
    <t>1210C61906</t>
  </si>
  <si>
    <t>1220421906</t>
  </si>
  <si>
    <t>1240421906</t>
  </si>
  <si>
    <t>1280421906</t>
  </si>
  <si>
    <t>12098C2102</t>
  </si>
  <si>
    <t>1210C62102</t>
  </si>
  <si>
    <t>1220422102</t>
  </si>
  <si>
    <t>1240422102</t>
  </si>
  <si>
    <t>1280422102</t>
  </si>
  <si>
    <t>12098C28C2</t>
  </si>
  <si>
    <t>1210C628C2</t>
  </si>
  <si>
    <t>12204228C2</t>
  </si>
  <si>
    <t>12404228C2</t>
  </si>
  <si>
    <t>12804228C2</t>
  </si>
  <si>
    <t>13098C18C2</t>
  </si>
  <si>
    <t>1310C618C2</t>
  </si>
  <si>
    <t>13204218C2</t>
  </si>
  <si>
    <t>13404218C2</t>
  </si>
  <si>
    <t>13804218C2</t>
  </si>
  <si>
    <t>13098C1C42</t>
  </si>
  <si>
    <t>1310C61C42</t>
  </si>
  <si>
    <t>1320421C42</t>
  </si>
  <si>
    <t>1340421C42</t>
  </si>
  <si>
    <t>1380421C42</t>
  </si>
  <si>
    <t>1320422842</t>
  </si>
  <si>
    <t>1209081104</t>
  </si>
  <si>
    <t>1210841104</t>
  </si>
  <si>
    <t>1220421104</t>
  </si>
  <si>
    <t>1240421104</t>
  </si>
  <si>
    <t>1280421104</t>
  </si>
  <si>
    <t>12090818C4</t>
  </si>
  <si>
    <t>12108418C4</t>
  </si>
  <si>
    <t>12204218C4</t>
  </si>
  <si>
    <t>12404218C4</t>
  </si>
  <si>
    <t>12804218C4</t>
  </si>
  <si>
    <t>12090820C2</t>
  </si>
  <si>
    <t>12108420C2</t>
  </si>
  <si>
    <t>12204220C2</t>
  </si>
  <si>
    <t>12404220C2</t>
  </si>
  <si>
    <t>12804220C2</t>
  </si>
  <si>
    <t>1209082882</t>
  </si>
  <si>
    <t>1210842882</t>
  </si>
  <si>
    <t>1220422882</t>
  </si>
  <si>
    <t>1240422882</t>
  </si>
  <si>
    <t>1280422882</t>
  </si>
  <si>
    <t>1309081882</t>
  </si>
  <si>
    <t>1310841882</t>
  </si>
  <si>
    <t>1320421882</t>
  </si>
  <si>
    <t>1340421882</t>
  </si>
  <si>
    <t>1380421882</t>
  </si>
  <si>
    <t>1309081C42</t>
  </si>
  <si>
    <t>1310841C42</t>
  </si>
  <si>
    <t>Lookup</t>
  </si>
  <si>
    <t>Decode</t>
  </si>
  <si>
    <t>FreqCode</t>
  </si>
  <si>
    <t>COMP_CONFIG</t>
  </si>
  <si>
    <t>RINTV</t>
  </si>
  <si>
    <t>Pin Programmed Compensation Code Values</t>
  </si>
  <si>
    <t>Enter the Compensation Code Values below into the custom programmed compensation cells to use the BODE estimator</t>
  </si>
  <si>
    <t>Selected Frequency Code</t>
  </si>
  <si>
    <t>Pin Programming Code for Selected Switching Frequency</t>
  </si>
  <si>
    <t>CZI_Mult</t>
  </si>
  <si>
    <t>Fzi</t>
  </si>
  <si>
    <t>Fpi</t>
  </si>
  <si>
    <t>hex</t>
  </si>
  <si>
    <t>INTIR</t>
  </si>
  <si>
    <t>INTVR</t>
  </si>
  <si>
    <t>Fzv</t>
  </si>
  <si>
    <t>Fpv</t>
  </si>
  <si>
    <t>Voltage Loop Parameters</t>
  </si>
  <si>
    <t>Current Loop Parameters</t>
  </si>
  <si>
    <t>Hexidecimal Value for COMPENSATION_CONFIG (Can be pasted into Fusion)</t>
  </si>
  <si>
    <t>Current Error Amplifier Transconductance</t>
  </si>
  <si>
    <t>Current Error Amplifier mid-band gain setting resistance</t>
  </si>
  <si>
    <t>Integrator Capacitor Value (used in Simplis Model)</t>
  </si>
  <si>
    <t>Integrator Gain resistor (used in Simplis Model)</t>
  </si>
  <si>
    <t>Integrator Cap Multiplier</t>
  </si>
  <si>
    <t>Current Error Amplifier Pole capacitor</t>
  </si>
  <si>
    <t>Current Error Amplifier Zero capacitor</t>
  </si>
  <si>
    <t>Current Loop Zero Frequency</t>
  </si>
  <si>
    <t>Current Loop Pole Frequency</t>
  </si>
  <si>
    <t>Voltage Error Amplifier Transconductance</t>
  </si>
  <si>
    <t>Voltage Error Amplifier mid-band gain setting resistance</t>
  </si>
  <si>
    <t>Voltage Error Amplifier Zero capacitor</t>
  </si>
  <si>
    <t>Voltage Error Amplifier Pole Capacitor</t>
  </si>
  <si>
    <t>Voltage Loop Zero Frequency</t>
  </si>
  <si>
    <t>Voltage Loop Pole Frequency</t>
  </si>
  <si>
    <t>TPS546D24S</t>
  </si>
  <si>
    <t>TPS546B24S</t>
  </si>
  <si>
    <t>TPS546A24S</t>
  </si>
  <si>
    <t>This design tool is intended to provide assistance during schematic development, component selection and design review for power supplies using the TPS546x24y devices.  Please refer to the TPS546x24y datasheets for more information and layout recommendations.
Some cells are protected to prevent accidental edits.</t>
  </si>
  <si>
    <t>Snubber component placement is critical for effective ringing reduction.  These components should be on the same layer as the TPS546x24y devices and be kept as close as possible to the SW and PGND copper areas.</t>
  </si>
  <si>
    <t>The AVIN bypass capacitor should be placed close to the AVIN pin and provide a low-impedance path to AGND pin. If AVIN is powered from PVIN for single supply operation, AVIN and PVIN should be separated with a 10-μs R-C filter to reduce PVIN switching noise on AVIN.</t>
  </si>
  <si>
    <t>Nominal Regulated Output Voltage.  Design Caution: Output voltages less than 0.5V only available through PMBus programming.</t>
  </si>
  <si>
    <t>Switching Frequency Design Caution: Some Switching Frequencies not available through MSEL1 pin programming</t>
  </si>
  <si>
    <t>SYNC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</si>
</sst>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00"/>
    <numFmt numFmtId="165" formatCode="0.0"/>
    <numFmt numFmtId="166" formatCode="_(* #,##0_);_(* \(#,##0\);_(* &quot;-&quot;??_);_(@_)"/>
    <numFmt numFmtId="167" formatCode="0.0000"/>
    <numFmt numFmtId="168" formatCode="0.0000000000E+00"/>
  </numFmts>
  <fonts count="29"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
      <sz val="11"/>
      <color rgb="FFFF0000"/>
      <name val="Arial"/>
      <family val="2"/>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s>
  <cellStyleXfs count="25">
    <xf numFmtId="0" fontId="0" fillId="0" borderId="0"/>
    <xf numFmtId="43"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5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4"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4"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6" fontId="15" fillId="11" borderId="1" xfId="1" applyNumberFormat="1" applyFont="1" applyFill="1" applyBorder="1" applyAlignment="1">
      <alignment horizontal="center" vertical="center"/>
    </xf>
    <xf numFmtId="166"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5"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4" fontId="13" fillId="0" borderId="1" xfId="0" applyNumberFormat="1" applyFont="1" applyBorder="1" applyAlignment="1" applyProtection="1">
      <alignment horizontal="center"/>
      <protection locked="0"/>
    </xf>
    <xf numFmtId="0" fontId="0" fillId="0" borderId="0" xfId="0" applyAlignment="1">
      <alignment horizontal="right"/>
    </xf>
    <xf numFmtId="165"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7"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4"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4"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5" fontId="13" fillId="13" borderId="1" xfId="0" applyNumberFormat="1" applyFont="1" applyFill="1" applyBorder="1" applyAlignment="1">
      <alignment horizontal="center"/>
    </xf>
    <xf numFmtId="165"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4" fontId="13" fillId="0" borderId="1" xfId="0" applyNumberFormat="1" applyFont="1" applyBorder="1" applyAlignment="1">
      <alignment horizontal="center" vertical="top"/>
    </xf>
    <xf numFmtId="164"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5"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5"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4"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4"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6" fontId="15" fillId="11" borderId="1" xfId="1" applyNumberFormat="1" applyFont="1" applyFill="1" applyBorder="1" applyAlignment="1" applyProtection="1">
      <alignment horizontal="center" vertical="center"/>
    </xf>
    <xf numFmtId="166" fontId="15" fillId="11" borderId="23" xfId="1" applyNumberFormat="1" applyFont="1" applyFill="1" applyBorder="1" applyAlignment="1" applyProtection="1">
      <alignment horizontal="center" vertical="center"/>
    </xf>
    <xf numFmtId="0" fontId="13" fillId="0" borderId="58" xfId="0" applyFont="1" applyBorder="1"/>
    <xf numFmtId="0" fontId="13" fillId="4" borderId="17" xfId="0" applyFont="1" applyFill="1" applyBorder="1" applyAlignment="1">
      <alignment horizontal="center"/>
    </xf>
    <xf numFmtId="0" fontId="13" fillId="0" borderId="57"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4" fontId="13" fillId="4" borderId="17" xfId="0" applyNumberFormat="1" applyFont="1" applyFill="1" applyBorder="1" applyAlignment="1">
      <alignment horizontal="center"/>
    </xf>
    <xf numFmtId="164"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4" fontId="13" fillId="13" borderId="17" xfId="0" applyNumberFormat="1" applyFont="1" applyFill="1" applyBorder="1" applyAlignment="1">
      <alignment horizontal="center"/>
    </xf>
    <xf numFmtId="164" fontId="13" fillId="0" borderId="17" xfId="0" applyNumberFormat="1" applyFont="1" applyBorder="1" applyAlignment="1" applyProtection="1">
      <alignment horizontal="center"/>
      <protection locked="0"/>
    </xf>
    <xf numFmtId="164"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8"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4" fontId="13" fillId="15" borderId="1" xfId="0" applyNumberFormat="1" applyFont="1" applyFill="1" applyBorder="1" applyAlignment="1">
      <alignment horizontal="center"/>
    </xf>
    <xf numFmtId="164"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8" fontId="0" fillId="0" borderId="0" xfId="0" applyNumberFormat="1" applyAlignment="1">
      <alignment wrapText="1"/>
    </xf>
    <xf numFmtId="0" fontId="26" fillId="0" borderId="0" xfId="0" applyFont="1" applyAlignment="1">
      <alignment vertical="center"/>
    </xf>
    <xf numFmtId="168" fontId="0" fillId="0" borderId="1" xfId="0" applyNumberFormat="1" applyBorder="1"/>
    <xf numFmtId="168" fontId="0" fillId="0" borderId="0" xfId="0" applyNumberFormat="1"/>
    <xf numFmtId="165" fontId="13" fillId="0" borderId="0" xfId="0" applyNumberFormat="1" applyFont="1"/>
    <xf numFmtId="43"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5" fillId="16" borderId="36" xfId="2" applyBorder="1" applyAlignment="1" applyProtection="1">
      <alignment horizontal="center" vertical="top"/>
      <protection locked="0"/>
    </xf>
    <xf numFmtId="0" fontId="0" fillId="0" borderId="43" xfId="0" applyBorder="1"/>
    <xf numFmtId="165" fontId="0" fillId="0" borderId="0" xfId="0" applyNumberFormat="1"/>
    <xf numFmtId="0" fontId="13" fillId="0" borderId="14" xfId="0" applyFont="1" applyBorder="1" applyAlignment="1">
      <alignment horizontal="center" vertical="top"/>
    </xf>
    <xf numFmtId="0" fontId="13" fillId="0" borderId="14" xfId="0" applyFont="1" applyBorder="1" applyAlignment="1" applyProtection="1">
      <alignment horizontal="center" vertical="top"/>
      <protection locked="0"/>
    </xf>
    <xf numFmtId="0" fontId="13" fillId="4" borderId="14" xfId="0" applyFont="1" applyFill="1" applyBorder="1" applyAlignment="1">
      <alignment horizontal="center" vertical="top"/>
    </xf>
    <xf numFmtId="0" fontId="13" fillId="0" borderId="14" xfId="0" applyFont="1" applyBorder="1"/>
    <xf numFmtId="0" fontId="13" fillId="0" borderId="59" xfId="0" applyFont="1" applyBorder="1"/>
    <xf numFmtId="165" fontId="13" fillId="0" borderId="17" xfId="0" applyNumberFormat="1" applyFont="1" applyBorder="1" applyAlignment="1">
      <alignment horizontal="center" vertical="top"/>
    </xf>
    <xf numFmtId="165" fontId="13" fillId="0" borderId="17" xfId="0" applyNumberFormat="1" applyFont="1" applyBorder="1" applyAlignment="1" applyProtection="1">
      <alignment horizontal="center" vertical="top"/>
      <protection locked="0"/>
    </xf>
    <xf numFmtId="165" fontId="13" fillId="4" borderId="17" xfId="0" applyNumberFormat="1" applyFont="1" applyFill="1" applyBorder="1" applyAlignment="1">
      <alignment horizontal="center" vertical="top"/>
    </xf>
    <xf numFmtId="2" fontId="13" fillId="0" borderId="14" xfId="0" applyNumberFormat="1" applyFont="1" applyBorder="1" applyAlignment="1">
      <alignment horizontal="center" vertical="top"/>
    </xf>
    <xf numFmtId="2" fontId="13" fillId="0" borderId="14" xfId="0" applyNumberFormat="1" applyFont="1" applyBorder="1" applyAlignment="1" applyProtection="1">
      <alignment horizontal="center" vertical="top"/>
      <protection locked="0"/>
    </xf>
    <xf numFmtId="2" fontId="13" fillId="4" borderId="14" xfId="0" applyNumberFormat="1" applyFont="1" applyFill="1" applyBorder="1" applyAlignment="1">
      <alignment horizontal="center" vertical="top"/>
    </xf>
    <xf numFmtId="2" fontId="13" fillId="0" borderId="36" xfId="0" applyNumberFormat="1" applyFont="1" applyBorder="1" applyAlignment="1">
      <alignment horizontal="center" vertical="top"/>
    </xf>
    <xf numFmtId="2" fontId="13" fillId="0" borderId="36" xfId="0" applyNumberFormat="1" applyFont="1" applyBorder="1" applyAlignment="1" applyProtection="1">
      <alignment horizontal="center" vertical="top"/>
      <protection locked="0"/>
    </xf>
    <xf numFmtId="2" fontId="13" fillId="4" borderId="36" xfId="0" applyNumberFormat="1" applyFont="1" applyFill="1" applyBorder="1" applyAlignment="1">
      <alignment horizontal="center" vertical="top"/>
    </xf>
    <xf numFmtId="0" fontId="5" fillId="0" borderId="36" xfId="2" applyFill="1" applyBorder="1" applyAlignment="1" applyProtection="1">
      <alignment horizontal="center" vertical="top"/>
      <protection locked="0"/>
    </xf>
    <xf numFmtId="0" fontId="13" fillId="0" borderId="60" xfId="0" applyFont="1" applyBorder="1" applyAlignment="1">
      <alignment horizontal="center"/>
    </xf>
    <xf numFmtId="1" fontId="13" fillId="4" borderId="1" xfId="0" applyNumberFormat="1" applyFont="1" applyFill="1" applyBorder="1" applyAlignment="1">
      <alignment horizontal="center" vertical="top"/>
    </xf>
    <xf numFmtId="1" fontId="13" fillId="4" borderId="14" xfId="0" applyNumberFormat="1" applyFont="1" applyFill="1" applyBorder="1" applyAlignment="1">
      <alignment horizontal="center" vertical="top"/>
    </xf>
    <xf numFmtId="167" fontId="13" fillId="4" borderId="1" xfId="0" applyNumberFormat="1" applyFont="1" applyFill="1" applyBorder="1" applyAlignment="1">
      <alignment horizontal="center" vertical="top"/>
    </xf>
    <xf numFmtId="1" fontId="13" fillId="4" borderId="36" xfId="0" applyNumberFormat="1" applyFont="1" applyFill="1" applyBorder="1" applyAlignment="1">
      <alignment horizontal="center" vertical="top"/>
    </xf>
    <xf numFmtId="1" fontId="13" fillId="5" borderId="1" xfId="0" applyNumberFormat="1" applyFont="1" applyFill="1" applyBorder="1" applyAlignment="1" applyProtection="1">
      <alignment horizontal="center"/>
      <protection locked="0"/>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34" xfId="2" applyFont="1" applyBorder="1" applyAlignment="1" applyProtection="1">
      <alignment horizontal="left"/>
    </xf>
    <xf numFmtId="0" fontId="16" fillId="16" borderId="13" xfId="2" applyFont="1" applyBorder="1" applyAlignment="1" applyProtection="1">
      <alignment horizontal="left"/>
    </xf>
    <xf numFmtId="0" fontId="16" fillId="16" borderId="41" xfId="2" applyFont="1" applyBorder="1" applyAlignment="1" applyProtection="1">
      <alignment horizontal="left"/>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28" fillId="0" borderId="32" xfId="0" applyFont="1" applyBorder="1" applyAlignment="1">
      <alignment horizontal="center"/>
    </xf>
    <xf numFmtId="0" fontId="28" fillId="0" borderId="45" xfId="0" applyFont="1" applyBorder="1" applyAlignment="1">
      <alignment horizontal="center"/>
    </xf>
    <xf numFmtId="0" fontId="28" fillId="0" borderId="38" xfId="0" applyFont="1" applyBorder="1" applyAlignment="1">
      <alignment horizontal="center"/>
    </xf>
    <xf numFmtId="0" fontId="28" fillId="0" borderId="34" xfId="0" applyFont="1" applyBorder="1" applyAlignment="1">
      <alignment horizontal="left"/>
    </xf>
    <xf numFmtId="0" fontId="28" fillId="0" borderId="13" xfId="0" applyFont="1" applyBorder="1" applyAlignment="1">
      <alignment horizontal="left"/>
    </xf>
    <xf numFmtId="0" fontId="28" fillId="0" borderId="41" xfId="0" applyFont="1" applyBorder="1" applyAlignment="1">
      <alignment horizontal="left"/>
    </xf>
    <xf numFmtId="0" fontId="28" fillId="0" borderId="42" xfId="0" applyFont="1" applyBorder="1" applyAlignment="1">
      <alignment horizontal="left"/>
    </xf>
    <xf numFmtId="0" fontId="28" fillId="0" borderId="15" xfId="0" applyFont="1" applyBorder="1" applyAlignment="1">
      <alignment horizontal="left"/>
    </xf>
    <xf numFmtId="0" fontId="28" fillId="0" borderId="44" xfId="0" applyFont="1" applyBorder="1" applyAlignment="1">
      <alignment horizontal="left"/>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3" fillId="17" borderId="30" xfId="0" applyFont="1" applyFill="1" applyBorder="1" applyAlignment="1">
      <alignment horizontal="center" vertical="center"/>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164" fontId="13" fillId="0" borderId="20" xfId="0" applyNumberFormat="1" applyFont="1" applyBorder="1" applyAlignment="1">
      <alignment horizontal="center"/>
    </xf>
    <xf numFmtId="164" fontId="13" fillId="0" borderId="43" xfId="0" applyNumberFormat="1" applyFont="1" applyBorder="1" applyAlignment="1">
      <alignment horizontal="center"/>
    </xf>
    <xf numFmtId="164" fontId="13" fillId="0" borderId="56" xfId="0" applyNumberFormat="1" applyFont="1" applyBorder="1" applyAlignment="1">
      <alignment horizontal="center"/>
    </xf>
    <xf numFmtId="0" fontId="14" fillId="10" borderId="55"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30" xfId="0" applyFont="1" applyBorder="1" applyAlignment="1">
      <alignment horizontal="center" vertical="center"/>
    </xf>
    <xf numFmtId="0" fontId="13" fillId="0" borderId="28" xfId="0" applyFont="1" applyBorder="1" applyAlignment="1">
      <alignment horizontal="center" vertical="center"/>
    </xf>
    <xf numFmtId="0" fontId="13" fillId="0" borderId="20" xfId="0" applyFont="1" applyBorder="1" applyAlignment="1">
      <alignment horizontal="center"/>
    </xf>
    <xf numFmtId="0" fontId="13" fillId="0" borderId="56"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0" fontId="13" fillId="0" borderId="21" xfId="0" applyFont="1" applyBorder="1" applyAlignment="1">
      <alignment horizontal="center" vertical="center"/>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8" fillId="0" borderId="42" xfId="0" applyFont="1" applyBorder="1" applyAlignment="1">
      <alignment horizontal="center"/>
    </xf>
    <xf numFmtId="0" fontId="14" fillId="10" borderId="24" xfId="0" applyFont="1" applyFill="1" applyBorder="1" applyAlignment="1">
      <alignment horizontal="center" vertical="center"/>
    </xf>
    <xf numFmtId="0" fontId="14" fillId="10" borderId="29" xfId="0" applyFont="1" applyFill="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43" xfId="0" applyFont="1" applyBorder="1" applyAlignment="1">
      <alignment horizontal="center"/>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 xfId="0" applyBorder="1" applyAlignment="1">
      <alignment horizontal="center"/>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9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strike val="0"/>
      </font>
      <fill>
        <patternFill>
          <bgColor rgb="FF92D050"/>
        </patternFill>
      </fill>
    </dxf>
    <dxf>
      <font>
        <color rgb="FF9C0006"/>
      </font>
      <fill>
        <patternFill>
          <bgColor rgb="FFFFC7CE"/>
        </patternFill>
      </fill>
    </dxf>
    <dxf>
      <font>
        <strike val="0"/>
      </font>
      <fill>
        <patternFill>
          <bgColor rgb="FF92D050"/>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105.32928179070829</c:v>
                </c:pt>
                <c:pt idx="1">
                  <c:v>105.29633797152977</c:v>
                </c:pt>
                <c:pt idx="2">
                  <c:v>105.26339415241019</c:v>
                </c:pt>
                <c:pt idx="3">
                  <c:v>105.23045033335002</c:v>
                </c:pt>
                <c:pt idx="4">
                  <c:v>105.1975065143497</c:v>
                </c:pt>
                <c:pt idx="5">
                  <c:v>105.16456269540966</c:v>
                </c:pt>
                <c:pt idx="6">
                  <c:v>105.13161887653041</c:v>
                </c:pt>
                <c:pt idx="7">
                  <c:v>105.09867505771237</c:v>
                </c:pt>
                <c:pt idx="8">
                  <c:v>105.06573123895612</c:v>
                </c:pt>
                <c:pt idx="9">
                  <c:v>105.03278742026198</c:v>
                </c:pt>
                <c:pt idx="10">
                  <c:v>104.99984360163042</c:v>
                </c:pt>
                <c:pt idx="11">
                  <c:v>104.96689978306196</c:v>
                </c:pt>
                <c:pt idx="12">
                  <c:v>104.93395596455724</c:v>
                </c:pt>
                <c:pt idx="13">
                  <c:v>104.90101214611647</c:v>
                </c:pt>
                <c:pt idx="14">
                  <c:v>104.86806832774033</c:v>
                </c:pt>
                <c:pt idx="15">
                  <c:v>104.83512450942924</c:v>
                </c:pt>
                <c:pt idx="16">
                  <c:v>104.80218069118378</c:v>
                </c:pt>
                <c:pt idx="17">
                  <c:v>104.76923687300429</c:v>
                </c:pt>
                <c:pt idx="18">
                  <c:v>104.73629305489141</c:v>
                </c:pt>
                <c:pt idx="19">
                  <c:v>104.70334923684558</c:v>
                </c:pt>
                <c:pt idx="20">
                  <c:v>104.67040541886729</c:v>
                </c:pt>
                <c:pt idx="21">
                  <c:v>104.63746160095708</c:v>
                </c:pt>
                <c:pt idx="22">
                  <c:v>104.60451778311551</c:v>
                </c:pt>
                <c:pt idx="23">
                  <c:v>104.57157396534316</c:v>
                </c:pt>
                <c:pt idx="24">
                  <c:v>104.53863014764036</c:v>
                </c:pt>
                <c:pt idx="25">
                  <c:v>104.50568633000772</c:v>
                </c:pt>
                <c:pt idx="26">
                  <c:v>104.47274251244596</c:v>
                </c:pt>
                <c:pt idx="27">
                  <c:v>104.43979869495536</c:v>
                </c:pt>
                <c:pt idx="28">
                  <c:v>104.40685487753656</c:v>
                </c:pt>
                <c:pt idx="29">
                  <c:v>104.3739110601902</c:v>
                </c:pt>
                <c:pt idx="30">
                  <c:v>104.34096724291662</c:v>
                </c:pt>
                <c:pt idx="31">
                  <c:v>104.30802342571656</c:v>
                </c:pt>
                <c:pt idx="32">
                  <c:v>104.27507960859049</c:v>
                </c:pt>
                <c:pt idx="33">
                  <c:v>104.24213579153898</c:v>
                </c:pt>
                <c:pt idx="34">
                  <c:v>104.20919197456269</c:v>
                </c:pt>
                <c:pt idx="35">
                  <c:v>104.17624815766202</c:v>
                </c:pt>
                <c:pt idx="36">
                  <c:v>104.14330434083782</c:v>
                </c:pt>
                <c:pt idx="37">
                  <c:v>104.11036052409034</c:v>
                </c:pt>
                <c:pt idx="38">
                  <c:v>104.07741670742041</c:v>
                </c:pt>
                <c:pt idx="39">
                  <c:v>104.04447289082846</c:v>
                </c:pt>
                <c:pt idx="40">
                  <c:v>104.01152907431526</c:v>
                </c:pt>
                <c:pt idx="41">
                  <c:v>103.97858525788118</c:v>
                </c:pt>
                <c:pt idx="42">
                  <c:v>103.94564144152709</c:v>
                </c:pt>
                <c:pt idx="43">
                  <c:v>103.91269762525343</c:v>
                </c:pt>
                <c:pt idx="44">
                  <c:v>103.87975380906073</c:v>
                </c:pt>
                <c:pt idx="45">
                  <c:v>103.84680999294991</c:v>
                </c:pt>
                <c:pt idx="46">
                  <c:v>103.81386617692114</c:v>
                </c:pt>
                <c:pt idx="47">
                  <c:v>103.78092236097541</c:v>
                </c:pt>
                <c:pt idx="48">
                  <c:v>103.74797854511337</c:v>
                </c:pt>
                <c:pt idx="49">
                  <c:v>103.71503472933546</c:v>
                </c:pt>
                <c:pt idx="50">
                  <c:v>103.68209091364238</c:v>
                </c:pt>
                <c:pt idx="51">
                  <c:v>103.64914709803473</c:v>
                </c:pt>
                <c:pt idx="52">
                  <c:v>103.61620328251328</c:v>
                </c:pt>
                <c:pt idx="53">
                  <c:v>103.58325946707872</c:v>
                </c:pt>
                <c:pt idx="54">
                  <c:v>103.55031565173152</c:v>
                </c:pt>
                <c:pt idx="55">
                  <c:v>103.51737183647258</c:v>
                </c:pt>
                <c:pt idx="56">
                  <c:v>103.48442802130225</c:v>
                </c:pt>
                <c:pt idx="57">
                  <c:v>103.45148420622154</c:v>
                </c:pt>
                <c:pt idx="58">
                  <c:v>103.41854039123089</c:v>
                </c:pt>
                <c:pt idx="59">
                  <c:v>103.38559657633111</c:v>
                </c:pt>
                <c:pt idx="60">
                  <c:v>103.35265276152286</c:v>
                </c:pt>
                <c:pt idx="61">
                  <c:v>103.31970894680678</c:v>
                </c:pt>
                <c:pt idx="62">
                  <c:v>103.28676513218377</c:v>
                </c:pt>
                <c:pt idx="63">
                  <c:v>103.25382131765423</c:v>
                </c:pt>
                <c:pt idx="64">
                  <c:v>103.22087750321913</c:v>
                </c:pt>
                <c:pt idx="65">
                  <c:v>103.18793368887913</c:v>
                </c:pt>
                <c:pt idx="66">
                  <c:v>103.15498987463496</c:v>
                </c:pt>
                <c:pt idx="67">
                  <c:v>103.12204606048726</c:v>
                </c:pt>
                <c:pt idx="68">
                  <c:v>103.08910224643679</c:v>
                </c:pt>
                <c:pt idx="69">
                  <c:v>103.05615843248435</c:v>
                </c:pt>
                <c:pt idx="70">
                  <c:v>103.0232146186307</c:v>
                </c:pt>
                <c:pt idx="71">
                  <c:v>102.99027080487653</c:v>
                </c:pt>
                <c:pt idx="72">
                  <c:v>102.95732699122252</c:v>
                </c:pt>
                <c:pt idx="73">
                  <c:v>102.92438317766958</c:v>
                </c:pt>
                <c:pt idx="74">
                  <c:v>102.8914393642185</c:v>
                </c:pt>
                <c:pt idx="75">
                  <c:v>102.85849555086985</c:v>
                </c:pt>
                <c:pt idx="76">
                  <c:v>102.82555173762469</c:v>
                </c:pt>
                <c:pt idx="77">
                  <c:v>102.79260792448363</c:v>
                </c:pt>
                <c:pt idx="78">
                  <c:v>102.75966411144738</c:v>
                </c:pt>
                <c:pt idx="79">
                  <c:v>102.72672029851688</c:v>
                </c:pt>
                <c:pt idx="80">
                  <c:v>102.69377648569302</c:v>
                </c:pt>
                <c:pt idx="81">
                  <c:v>102.66083267297651</c:v>
                </c:pt>
                <c:pt idx="82">
                  <c:v>102.627888860368</c:v>
                </c:pt>
                <c:pt idx="83">
                  <c:v>102.59494504786863</c:v>
                </c:pt>
                <c:pt idx="84">
                  <c:v>102.56200123547893</c:v>
                </c:pt>
                <c:pt idx="85">
                  <c:v>102.52905742319997</c:v>
                </c:pt>
                <c:pt idx="86">
                  <c:v>102.49611361103247</c:v>
                </c:pt>
                <c:pt idx="87">
                  <c:v>102.46316979897726</c:v>
                </c:pt>
                <c:pt idx="88">
                  <c:v>102.43022598703533</c:v>
                </c:pt>
                <c:pt idx="89">
                  <c:v>102.39728217520744</c:v>
                </c:pt>
                <c:pt idx="90">
                  <c:v>102.36433836349448</c:v>
                </c:pt>
                <c:pt idx="91">
                  <c:v>102.33139455189728</c:v>
                </c:pt>
                <c:pt idx="92">
                  <c:v>102.29845074041671</c:v>
                </c:pt>
                <c:pt idx="93">
                  <c:v>102.26550692905386</c:v>
                </c:pt>
                <c:pt idx="94">
                  <c:v>102.23256311780928</c:v>
                </c:pt>
                <c:pt idx="95">
                  <c:v>102.1996193066843</c:v>
                </c:pt>
                <c:pt idx="96">
                  <c:v>102.16667549567946</c:v>
                </c:pt>
                <c:pt idx="97">
                  <c:v>102.13373168479575</c:v>
                </c:pt>
                <c:pt idx="98">
                  <c:v>102.10078787403418</c:v>
                </c:pt>
                <c:pt idx="99">
                  <c:v>102.06784406339577</c:v>
                </c:pt>
                <c:pt idx="100">
                  <c:v>102.03490025288124</c:v>
                </c:pt>
                <c:pt idx="101">
                  <c:v>102.00195644249166</c:v>
                </c:pt>
                <c:pt idx="102">
                  <c:v>101.96901263222806</c:v>
                </c:pt>
                <c:pt idx="103">
                  <c:v>101.93606882209107</c:v>
                </c:pt>
                <c:pt idx="104">
                  <c:v>101.90312501208204</c:v>
                </c:pt>
                <c:pt idx="105">
                  <c:v>101.87018120220175</c:v>
                </c:pt>
                <c:pt idx="106">
                  <c:v>101.83723739245116</c:v>
                </c:pt>
                <c:pt idx="107">
                  <c:v>101.80429358283135</c:v>
                </c:pt>
                <c:pt idx="108">
                  <c:v>101.77134977334332</c:v>
                </c:pt>
                <c:pt idx="109">
                  <c:v>101.73840596398797</c:v>
                </c:pt>
                <c:pt idx="110">
                  <c:v>101.70546215476648</c:v>
                </c:pt>
                <c:pt idx="111">
                  <c:v>101.67251834567963</c:v>
                </c:pt>
                <c:pt idx="112">
                  <c:v>101.63957453672862</c:v>
                </c:pt>
                <c:pt idx="113">
                  <c:v>101.60663072791449</c:v>
                </c:pt>
                <c:pt idx="114">
                  <c:v>101.57368691923816</c:v>
                </c:pt>
                <c:pt idx="115">
                  <c:v>101.54074311070075</c:v>
                </c:pt>
                <c:pt idx="116">
                  <c:v>101.50779930230331</c:v>
                </c:pt>
                <c:pt idx="117">
                  <c:v>101.47485549404701</c:v>
                </c:pt>
                <c:pt idx="118">
                  <c:v>101.44191168593274</c:v>
                </c:pt>
                <c:pt idx="119">
                  <c:v>101.40896787796166</c:v>
                </c:pt>
                <c:pt idx="120">
                  <c:v>101.3760240701349</c:v>
                </c:pt>
                <c:pt idx="121">
                  <c:v>101.34308026245358</c:v>
                </c:pt>
                <c:pt idx="122">
                  <c:v>101.31013645491869</c:v>
                </c:pt>
                <c:pt idx="123">
                  <c:v>101.27719264753152</c:v>
                </c:pt>
                <c:pt idx="124">
                  <c:v>101.24424884029301</c:v>
                </c:pt>
                <c:pt idx="125">
                  <c:v>101.21130503320424</c:v>
                </c:pt>
                <c:pt idx="126">
                  <c:v>101.17836122626669</c:v>
                </c:pt>
                <c:pt idx="127">
                  <c:v>101.14541741948108</c:v>
                </c:pt>
                <c:pt idx="128">
                  <c:v>101.11247361284899</c:v>
                </c:pt>
                <c:pt idx="129">
                  <c:v>101.07952980637131</c:v>
                </c:pt>
                <c:pt idx="130">
                  <c:v>101.04658600004932</c:v>
                </c:pt>
                <c:pt idx="131">
                  <c:v>101.01364219388415</c:v>
                </c:pt>
                <c:pt idx="132">
                  <c:v>100.98069838787708</c:v>
                </c:pt>
                <c:pt idx="133">
                  <c:v>100.94775458202915</c:v>
                </c:pt>
                <c:pt idx="134">
                  <c:v>100.9148107763418</c:v>
                </c:pt>
                <c:pt idx="135">
                  <c:v>100.88186697081611</c:v>
                </c:pt>
                <c:pt idx="136">
                  <c:v>100.84892316545327</c:v>
                </c:pt>
                <c:pt idx="137">
                  <c:v>100.81597936025454</c:v>
                </c:pt>
                <c:pt idx="138">
                  <c:v>100.78303555522125</c:v>
                </c:pt>
                <c:pt idx="139">
                  <c:v>100.75009175035464</c:v>
                </c:pt>
                <c:pt idx="140">
                  <c:v>100.71714794565595</c:v>
                </c:pt>
                <c:pt idx="141">
                  <c:v>100.68420414112651</c:v>
                </c:pt>
                <c:pt idx="142">
                  <c:v>100.65126033676761</c:v>
                </c:pt>
                <c:pt idx="143">
                  <c:v>100.61831653258034</c:v>
                </c:pt>
                <c:pt idx="144">
                  <c:v>100.58537272856627</c:v>
                </c:pt>
                <c:pt idx="145">
                  <c:v>100.5524289247267</c:v>
                </c:pt>
                <c:pt idx="146">
                  <c:v>100.51948512106273</c:v>
                </c:pt>
                <c:pt idx="147">
                  <c:v>100.48654131757594</c:v>
                </c:pt>
                <c:pt idx="148">
                  <c:v>100.45359751426756</c:v>
                </c:pt>
                <c:pt idx="149">
                  <c:v>100.42065371113895</c:v>
                </c:pt>
                <c:pt idx="150">
                  <c:v>100.38770990819157</c:v>
                </c:pt>
                <c:pt idx="151">
                  <c:v>100.35476610542672</c:v>
                </c:pt>
                <c:pt idx="152">
                  <c:v>100.32182230284576</c:v>
                </c:pt>
                <c:pt idx="153">
                  <c:v>100.28887850045012</c:v>
                </c:pt>
                <c:pt idx="154">
                  <c:v>100.25593469824119</c:v>
                </c:pt>
                <c:pt idx="155">
                  <c:v>100.22299089622052</c:v>
                </c:pt>
                <c:pt idx="156">
                  <c:v>100.19004709438946</c:v>
                </c:pt>
                <c:pt idx="157">
                  <c:v>100.1571032927494</c:v>
                </c:pt>
                <c:pt idx="158">
                  <c:v>100.12415949130194</c:v>
                </c:pt>
                <c:pt idx="159">
                  <c:v>100.09121569004833</c:v>
                </c:pt>
                <c:pt idx="160">
                  <c:v>100.05827188899013</c:v>
                </c:pt>
                <c:pt idx="161">
                  <c:v>100.0253280881289</c:v>
                </c:pt>
                <c:pt idx="162">
                  <c:v>99.992384287466052</c:v>
                </c:pt>
                <c:pt idx="163">
                  <c:v>99.959440487003206</c:v>
                </c:pt>
                <c:pt idx="164">
                  <c:v>99.926496686741814</c:v>
                </c:pt>
                <c:pt idx="165">
                  <c:v>99.893552886683509</c:v>
                </c:pt>
                <c:pt idx="166">
                  <c:v>99.860609086829584</c:v>
                </c:pt>
                <c:pt idx="167">
                  <c:v>99.827665287181844</c:v>
                </c:pt>
                <c:pt idx="168">
                  <c:v>99.794721487741768</c:v>
                </c:pt>
                <c:pt idx="169">
                  <c:v>99.761777688510932</c:v>
                </c:pt>
                <c:pt idx="170">
                  <c:v>99.728833889490986</c:v>
                </c:pt>
                <c:pt idx="171">
                  <c:v>99.695890090683463</c:v>
                </c:pt>
                <c:pt idx="172">
                  <c:v>99.662946292089885</c:v>
                </c:pt>
                <c:pt idx="173">
                  <c:v>99.630002493712183</c:v>
                </c:pt>
                <c:pt idx="174">
                  <c:v>99.597058695551652</c:v>
                </c:pt>
                <c:pt idx="175">
                  <c:v>99.564114897610253</c:v>
                </c:pt>
                <c:pt idx="176">
                  <c:v>99.531171099889391</c:v>
                </c:pt>
                <c:pt idx="177">
                  <c:v>99.49822730239103</c:v>
                </c:pt>
                <c:pt idx="178">
                  <c:v>99.465283505116574</c:v>
                </c:pt>
                <c:pt idx="179">
                  <c:v>99.432339708067957</c:v>
                </c:pt>
                <c:pt idx="180">
                  <c:v>99.399395911246714</c:v>
                </c:pt>
                <c:pt idx="181">
                  <c:v>99.366452114654621</c:v>
                </c:pt>
                <c:pt idx="182">
                  <c:v>99.333508318293596</c:v>
                </c:pt>
                <c:pt idx="183">
                  <c:v>99.300564522165203</c:v>
                </c:pt>
                <c:pt idx="184">
                  <c:v>99.267620726271247</c:v>
                </c:pt>
                <c:pt idx="185">
                  <c:v>99.23467693061356</c:v>
                </c:pt>
                <c:pt idx="186">
                  <c:v>99.201733135193905</c:v>
                </c:pt>
                <c:pt idx="187">
                  <c:v>99.168789340014172</c:v>
                </c:pt>
                <c:pt idx="188">
                  <c:v>99.135845545076023</c:v>
                </c:pt>
                <c:pt idx="189">
                  <c:v>99.102901750381534</c:v>
                </c:pt>
                <c:pt idx="190">
                  <c:v>99.069957955932395</c:v>
                </c:pt>
                <c:pt idx="191">
                  <c:v>99.037014161730568</c:v>
                </c:pt>
                <c:pt idx="192">
                  <c:v>99.004070367777842</c:v>
                </c:pt>
                <c:pt idx="193">
                  <c:v>98.971126574076067</c:v>
                </c:pt>
                <c:pt idx="194">
                  <c:v>98.93818278062723</c:v>
                </c:pt>
                <c:pt idx="195">
                  <c:v>98.905238987433307</c:v>
                </c:pt>
                <c:pt idx="196">
                  <c:v>98.872295194496175</c:v>
                </c:pt>
                <c:pt idx="197">
                  <c:v>98.839351401817879</c:v>
                </c:pt>
                <c:pt idx="198">
                  <c:v>98.806407609400253</c:v>
                </c:pt>
                <c:pt idx="199">
                  <c:v>98.773463817245357</c:v>
                </c:pt>
                <c:pt idx="200">
                  <c:v>98.74052002535521</c:v>
                </c:pt>
                <c:pt idx="201">
                  <c:v>98.707576233731814</c:v>
                </c:pt>
                <c:pt idx="202">
                  <c:v>98.674632442377046</c:v>
                </c:pt>
                <c:pt idx="203">
                  <c:v>98.641688651293279</c:v>
                </c:pt>
                <c:pt idx="204">
                  <c:v>98.608744860482247</c:v>
                </c:pt>
                <c:pt idx="205">
                  <c:v>98.575801069946309</c:v>
                </c:pt>
                <c:pt idx="206">
                  <c:v>98.542857279687297</c:v>
                </c:pt>
                <c:pt idx="207">
                  <c:v>98.509913489707515</c:v>
                </c:pt>
                <c:pt idx="208">
                  <c:v>98.476969700009079</c:v>
                </c:pt>
                <c:pt idx="209">
                  <c:v>98.444025910593936</c:v>
                </c:pt>
                <c:pt idx="210">
                  <c:v>98.411082121464361</c:v>
                </c:pt>
                <c:pt idx="211">
                  <c:v>98.378138332622683</c:v>
                </c:pt>
                <c:pt idx="212">
                  <c:v>98.345194544070893</c:v>
                </c:pt>
                <c:pt idx="213">
                  <c:v>98.312250755811235</c:v>
                </c:pt>
                <c:pt idx="214">
                  <c:v>98.279306967845969</c:v>
                </c:pt>
                <c:pt idx="215">
                  <c:v>98.246363180177312</c:v>
                </c:pt>
                <c:pt idx="216">
                  <c:v>98.213419392807623</c:v>
                </c:pt>
                <c:pt idx="217">
                  <c:v>98.180475605739034</c:v>
                </c:pt>
                <c:pt idx="218">
                  <c:v>98.14753181897386</c:v>
                </c:pt>
                <c:pt idx="219">
                  <c:v>98.114588032514533</c:v>
                </c:pt>
                <c:pt idx="220">
                  <c:v>98.081644246363282</c:v>
                </c:pt>
                <c:pt idx="221">
                  <c:v>98.048700460522369</c:v>
                </c:pt>
                <c:pt idx="222">
                  <c:v>98.015756674994293</c:v>
                </c:pt>
                <c:pt idx="223">
                  <c:v>97.982812889781457</c:v>
                </c:pt>
                <c:pt idx="224">
                  <c:v>97.949869104886162</c:v>
                </c:pt>
                <c:pt idx="225">
                  <c:v>97.916925320310867</c:v>
                </c:pt>
                <c:pt idx="226">
                  <c:v>97.883981536058045</c:v>
                </c:pt>
                <c:pt idx="227">
                  <c:v>97.851037752130111</c:v>
                </c:pt>
                <c:pt idx="228">
                  <c:v>97.818093968529482</c:v>
                </c:pt>
                <c:pt idx="229">
                  <c:v>97.785150185258686</c:v>
                </c:pt>
                <c:pt idx="230">
                  <c:v>97.752206402320382</c:v>
                </c:pt>
                <c:pt idx="231">
                  <c:v>97.719262619716943</c:v>
                </c:pt>
                <c:pt idx="232">
                  <c:v>97.686318837450955</c:v>
                </c:pt>
                <c:pt idx="233">
                  <c:v>97.653375055524933</c:v>
                </c:pt>
                <c:pt idx="234">
                  <c:v>97.620431273941477</c:v>
                </c:pt>
                <c:pt idx="235">
                  <c:v>97.58748749270336</c:v>
                </c:pt>
                <c:pt idx="236">
                  <c:v>97.554543711813125</c:v>
                </c:pt>
                <c:pt idx="237">
                  <c:v>97.521599931273286</c:v>
                </c:pt>
                <c:pt idx="238">
                  <c:v>97.488656151086545</c:v>
                </c:pt>
                <c:pt idx="239">
                  <c:v>97.455712371255728</c:v>
                </c:pt>
                <c:pt idx="240">
                  <c:v>97.422768591783523</c:v>
                </c:pt>
                <c:pt idx="241">
                  <c:v>97.3898248126726</c:v>
                </c:pt>
                <c:pt idx="242">
                  <c:v>97.356881033925632</c:v>
                </c:pt>
                <c:pt idx="243">
                  <c:v>97.323937255545587</c:v>
                </c:pt>
                <c:pt idx="244">
                  <c:v>97.290993477535054</c:v>
                </c:pt>
                <c:pt idx="245">
                  <c:v>97.258049699897043</c:v>
                </c:pt>
                <c:pt idx="246">
                  <c:v>97.225105922634299</c:v>
                </c:pt>
                <c:pt idx="247">
                  <c:v>97.192162145749677</c:v>
                </c:pt>
                <c:pt idx="248">
                  <c:v>97.15921836924592</c:v>
                </c:pt>
                <c:pt idx="249">
                  <c:v>97.12627459312607</c:v>
                </c:pt>
                <c:pt idx="250">
                  <c:v>97.093330817393223</c:v>
                </c:pt>
                <c:pt idx="251">
                  <c:v>97.060387042049939</c:v>
                </c:pt>
                <c:pt idx="252">
                  <c:v>97.027443267099542</c:v>
                </c:pt>
                <c:pt idx="253">
                  <c:v>96.994499492544776</c:v>
                </c:pt>
                <c:pt idx="254">
                  <c:v>96.961555718388695</c:v>
                </c:pt>
                <c:pt idx="255">
                  <c:v>96.928611944634611</c:v>
                </c:pt>
                <c:pt idx="256">
                  <c:v>96.895668171285195</c:v>
                </c:pt>
                <c:pt idx="257">
                  <c:v>96.86272439834363</c:v>
                </c:pt>
                <c:pt idx="258">
                  <c:v>96.829780625813143</c:v>
                </c:pt>
                <c:pt idx="259">
                  <c:v>96.796836853696846</c:v>
                </c:pt>
                <c:pt idx="260">
                  <c:v>96.76389308199785</c:v>
                </c:pt>
                <c:pt idx="261">
                  <c:v>96.730949310719325</c:v>
                </c:pt>
                <c:pt idx="262">
                  <c:v>96.698005539864567</c:v>
                </c:pt>
                <c:pt idx="263">
                  <c:v>96.665061769436633</c:v>
                </c:pt>
                <c:pt idx="264">
                  <c:v>96.632117999438861</c:v>
                </c:pt>
                <c:pt idx="265">
                  <c:v>96.599174229874549</c:v>
                </c:pt>
                <c:pt idx="266">
                  <c:v>96.566230460746922</c:v>
                </c:pt>
                <c:pt idx="267">
                  <c:v>96.53328669205942</c:v>
                </c:pt>
                <c:pt idx="268">
                  <c:v>96.500342923815282</c:v>
                </c:pt>
                <c:pt idx="269">
                  <c:v>96.467399156017962</c:v>
                </c:pt>
                <c:pt idx="270">
                  <c:v>96.434455388670813</c:v>
                </c:pt>
                <c:pt idx="271">
                  <c:v>96.401511621777246</c:v>
                </c:pt>
                <c:pt idx="272">
                  <c:v>96.368567855340771</c:v>
                </c:pt>
                <c:pt idx="273">
                  <c:v>96.335624089364899</c:v>
                </c:pt>
                <c:pt idx="274">
                  <c:v>96.302680323853096</c:v>
                </c:pt>
                <c:pt idx="275">
                  <c:v>96.269736558808873</c:v>
                </c:pt>
                <c:pt idx="276">
                  <c:v>96.236792794235782</c:v>
                </c:pt>
                <c:pt idx="277">
                  <c:v>96.203849030137363</c:v>
                </c:pt>
                <c:pt idx="278">
                  <c:v>96.17090526651738</c:v>
                </c:pt>
                <c:pt idx="279">
                  <c:v>96.137961503379401</c:v>
                </c:pt>
                <c:pt idx="280">
                  <c:v>96.105017740727135</c:v>
                </c:pt>
                <c:pt idx="281">
                  <c:v>96.072073978564191</c:v>
                </c:pt>
                <c:pt idx="282">
                  <c:v>96.039130216894279</c:v>
                </c:pt>
                <c:pt idx="283">
                  <c:v>96.006186455721263</c:v>
                </c:pt>
                <c:pt idx="284">
                  <c:v>95.973242695048981</c:v>
                </c:pt>
                <c:pt idx="285">
                  <c:v>95.940298934880929</c:v>
                </c:pt>
                <c:pt idx="286">
                  <c:v>95.90735517522134</c:v>
                </c:pt>
                <c:pt idx="287">
                  <c:v>95.874411416073698</c:v>
                </c:pt>
                <c:pt idx="288">
                  <c:v>95.84146765744228</c:v>
                </c:pt>
                <c:pt idx="289">
                  <c:v>95.808523899330879</c:v>
                </c:pt>
                <c:pt idx="290">
                  <c:v>95.775580141743404</c:v>
                </c:pt>
                <c:pt idx="291">
                  <c:v>95.742636384683777</c:v>
                </c:pt>
                <c:pt idx="292">
                  <c:v>95.709692628156105</c:v>
                </c:pt>
                <c:pt idx="293">
                  <c:v>95.676748872164538</c:v>
                </c:pt>
                <c:pt idx="294">
                  <c:v>95.643805116712969</c:v>
                </c:pt>
                <c:pt idx="295">
                  <c:v>95.610861361805632</c:v>
                </c:pt>
                <c:pt idx="296">
                  <c:v>95.57791760744648</c:v>
                </c:pt>
                <c:pt idx="297">
                  <c:v>95.54497385364013</c:v>
                </c:pt>
                <c:pt idx="298">
                  <c:v>95.512030100390319</c:v>
                </c:pt>
                <c:pt idx="299">
                  <c:v>95.479086347701525</c:v>
                </c:pt>
                <c:pt idx="300">
                  <c:v>95.446142595577953</c:v>
                </c:pt>
                <c:pt idx="301">
                  <c:v>95.413198844023825</c:v>
                </c:pt>
                <c:pt idx="302">
                  <c:v>95.380255093043758</c:v>
                </c:pt>
                <c:pt idx="303">
                  <c:v>95.347311342641831</c:v>
                </c:pt>
                <c:pt idx="304">
                  <c:v>95.314367592822549</c:v>
                </c:pt>
                <c:pt idx="305">
                  <c:v>95.281423843590403</c:v>
                </c:pt>
                <c:pt idx="306">
                  <c:v>95.248480094949727</c:v>
                </c:pt>
                <c:pt idx="307">
                  <c:v>95.215536346905211</c:v>
                </c:pt>
                <c:pt idx="308">
                  <c:v>95.182592599461145</c:v>
                </c:pt>
                <c:pt idx="309">
                  <c:v>95.149648852622363</c:v>
                </c:pt>
                <c:pt idx="310">
                  <c:v>95.116705106393283</c:v>
                </c:pt>
                <c:pt idx="311">
                  <c:v>95.083761360778652</c:v>
                </c:pt>
                <c:pt idx="312">
                  <c:v>95.050817615783131</c:v>
                </c:pt>
                <c:pt idx="313">
                  <c:v>95.017873871411439</c:v>
                </c:pt>
                <c:pt idx="314">
                  <c:v>94.984930127668292</c:v>
                </c:pt>
                <c:pt idx="315">
                  <c:v>94.951986384558538</c:v>
                </c:pt>
                <c:pt idx="316">
                  <c:v>94.91904264208685</c:v>
                </c:pt>
                <c:pt idx="317">
                  <c:v>94.88609890025829</c:v>
                </c:pt>
                <c:pt idx="318">
                  <c:v>94.853155159077716</c:v>
                </c:pt>
                <c:pt idx="319">
                  <c:v>94.82021141854986</c:v>
                </c:pt>
                <c:pt idx="320">
                  <c:v>94.787267678679967</c:v>
                </c:pt>
                <c:pt idx="321">
                  <c:v>94.754323939472741</c:v>
                </c:pt>
                <c:pt idx="322">
                  <c:v>94.72138020093351</c:v>
                </c:pt>
                <c:pt idx="323">
                  <c:v>94.688436463067248</c:v>
                </c:pt>
                <c:pt idx="324">
                  <c:v>94.655492725879057</c:v>
                </c:pt>
                <c:pt idx="325">
                  <c:v>94.622548989374152</c:v>
                </c:pt>
                <c:pt idx="326">
                  <c:v>94.589605253557707</c:v>
                </c:pt>
                <c:pt idx="327">
                  <c:v>94.556661518435007</c:v>
                </c:pt>
                <c:pt idx="328">
                  <c:v>94.523717784011211</c:v>
                </c:pt>
                <c:pt idx="329">
                  <c:v>94.490774050291847</c:v>
                </c:pt>
                <c:pt idx="330">
                  <c:v>94.457830317282102</c:v>
                </c:pt>
                <c:pt idx="331">
                  <c:v>94.424886584987334</c:v>
                </c:pt>
                <c:pt idx="332">
                  <c:v>94.391942853413155</c:v>
                </c:pt>
                <c:pt idx="333">
                  <c:v>94.358999122565095</c:v>
                </c:pt>
                <c:pt idx="334">
                  <c:v>94.326055392448438</c:v>
                </c:pt>
                <c:pt idx="335">
                  <c:v>94.293111663068942</c:v>
                </c:pt>
                <c:pt idx="336">
                  <c:v>94.260167934432161</c:v>
                </c:pt>
                <c:pt idx="337">
                  <c:v>94.227224206543795</c:v>
                </c:pt>
                <c:pt idx="338">
                  <c:v>94.194280479409429</c:v>
                </c:pt>
                <c:pt idx="339">
                  <c:v>94.16133675303486</c:v>
                </c:pt>
                <c:pt idx="340">
                  <c:v>94.128393027425957</c:v>
                </c:pt>
                <c:pt idx="341">
                  <c:v>94.095449302588435</c:v>
                </c:pt>
                <c:pt idx="342">
                  <c:v>94.062505578528274</c:v>
                </c:pt>
                <c:pt idx="343">
                  <c:v>94.029561855251288</c:v>
                </c:pt>
                <c:pt idx="344">
                  <c:v>93.996618132763516</c:v>
                </c:pt>
                <c:pt idx="345">
                  <c:v>93.96367441107094</c:v>
                </c:pt>
                <c:pt idx="346">
                  <c:v>93.930730690179601</c:v>
                </c:pt>
                <c:pt idx="347">
                  <c:v>93.897786970095581</c:v>
                </c:pt>
                <c:pt idx="348">
                  <c:v>93.864843250825118</c:v>
                </c:pt>
                <c:pt idx="349">
                  <c:v>93.831899532374337</c:v>
                </c:pt>
                <c:pt idx="350">
                  <c:v>93.798955814749519</c:v>
                </c:pt>
                <c:pt idx="351">
                  <c:v>93.766012097956832</c:v>
                </c:pt>
                <c:pt idx="352">
                  <c:v>93.733068382002756</c:v>
                </c:pt>
                <c:pt idx="353">
                  <c:v>93.700124666893686</c:v>
                </c:pt>
                <c:pt idx="354">
                  <c:v>93.667180952635874</c:v>
                </c:pt>
                <c:pt idx="355">
                  <c:v>93.634237239236029</c:v>
                </c:pt>
                <c:pt idx="356">
                  <c:v>93.601293526700545</c:v>
                </c:pt>
                <c:pt idx="357">
                  <c:v>93.568349815036072</c:v>
                </c:pt>
                <c:pt idx="358">
                  <c:v>93.535406104249134</c:v>
                </c:pt>
                <c:pt idx="359">
                  <c:v>93.502462394346537</c:v>
                </c:pt>
                <c:pt idx="360">
                  <c:v>93.46951868533489</c:v>
                </c:pt>
                <c:pt idx="361">
                  <c:v>93.436574977221198</c:v>
                </c:pt>
                <c:pt idx="362">
                  <c:v>93.403631270012028</c:v>
                </c:pt>
                <c:pt idx="363">
                  <c:v>93.370687563714455</c:v>
                </c:pt>
                <c:pt idx="364">
                  <c:v>93.337743858335273</c:v>
                </c:pt>
                <c:pt idx="365">
                  <c:v>93.304800153881644</c:v>
                </c:pt>
                <c:pt idx="366">
                  <c:v>93.271856450360559</c:v>
                </c:pt>
                <c:pt idx="367">
                  <c:v>93.23891274777904</c:v>
                </c:pt>
                <c:pt idx="368">
                  <c:v>93.205969046144205</c:v>
                </c:pt>
                <c:pt idx="369">
                  <c:v>93.173025345463444</c:v>
                </c:pt>
                <c:pt idx="370">
                  <c:v>93.140081645743891</c:v>
                </c:pt>
                <c:pt idx="371">
                  <c:v>93.107137946992907</c:v>
                </c:pt>
                <c:pt idx="372">
                  <c:v>93.074194249217967</c:v>
                </c:pt>
                <c:pt idx="373">
                  <c:v>93.041250552426277</c:v>
                </c:pt>
                <c:pt idx="374">
                  <c:v>93.008306856625452</c:v>
                </c:pt>
                <c:pt idx="375">
                  <c:v>92.975363161822969</c:v>
                </c:pt>
                <c:pt idx="376">
                  <c:v>92.9424194680266</c:v>
                </c:pt>
                <c:pt idx="377">
                  <c:v>92.909475775243862</c:v>
                </c:pt>
                <c:pt idx="378">
                  <c:v>92.876532083482459</c:v>
                </c:pt>
                <c:pt idx="379">
                  <c:v>92.843588392750277</c:v>
                </c:pt>
                <c:pt idx="380">
                  <c:v>92.810644703055075</c:v>
                </c:pt>
                <c:pt idx="381">
                  <c:v>92.777701014404798</c:v>
                </c:pt>
                <c:pt idx="382">
                  <c:v>92.744757326807346</c:v>
                </c:pt>
                <c:pt idx="383">
                  <c:v>92.711813640270705</c:v>
                </c:pt>
                <c:pt idx="384">
                  <c:v>92.678869954802977</c:v>
                </c:pt>
                <c:pt idx="385">
                  <c:v>92.645926270412403</c:v>
                </c:pt>
                <c:pt idx="386">
                  <c:v>92.612982587107155</c:v>
                </c:pt>
                <c:pt idx="387">
                  <c:v>92.580038904895403</c:v>
                </c:pt>
                <c:pt idx="388">
                  <c:v>92.547095223785533</c:v>
                </c:pt>
                <c:pt idx="389">
                  <c:v>92.514151543785829</c:v>
                </c:pt>
                <c:pt idx="390">
                  <c:v>92.481207864904945</c:v>
                </c:pt>
                <c:pt idx="391">
                  <c:v>92.448264187151267</c:v>
                </c:pt>
                <c:pt idx="392">
                  <c:v>92.415320510533419</c:v>
                </c:pt>
                <c:pt idx="393">
                  <c:v>92.382376835060057</c:v>
                </c:pt>
                <c:pt idx="394">
                  <c:v>92.349433160739835</c:v>
                </c:pt>
                <c:pt idx="395">
                  <c:v>92.316489487581649</c:v>
                </c:pt>
                <c:pt idx="396">
                  <c:v>92.283545815594167</c:v>
                </c:pt>
                <c:pt idx="397">
                  <c:v>92.250602144786441</c:v>
                </c:pt>
                <c:pt idx="398">
                  <c:v>92.217658475167482</c:v>
                </c:pt>
                <c:pt idx="399">
                  <c:v>92.1847148067463</c:v>
                </c:pt>
                <c:pt idx="400">
                  <c:v>92.15177113953186</c:v>
                </c:pt>
                <c:pt idx="401">
                  <c:v>92.118827473533628</c:v>
                </c:pt>
                <c:pt idx="402">
                  <c:v>92.08588380876057</c:v>
                </c:pt>
                <c:pt idx="403">
                  <c:v>92.052940145222294</c:v>
                </c:pt>
                <c:pt idx="404">
                  <c:v>92.019996482928036</c:v>
                </c:pt>
                <c:pt idx="405">
                  <c:v>91.987052821887332</c:v>
                </c:pt>
                <c:pt idx="406">
                  <c:v>91.954109162109674</c:v>
                </c:pt>
                <c:pt idx="407">
                  <c:v>91.921165503604726</c:v>
                </c:pt>
                <c:pt idx="408">
                  <c:v>91.88822184638218</c:v>
                </c:pt>
                <c:pt idx="409">
                  <c:v>91.855278190451713</c:v>
                </c:pt>
                <c:pt idx="410">
                  <c:v>91.82233453582333</c:v>
                </c:pt>
                <c:pt idx="411">
                  <c:v>91.789390882506808</c:v>
                </c:pt>
                <c:pt idx="412">
                  <c:v>91.756447230512137</c:v>
                </c:pt>
                <c:pt idx="413">
                  <c:v>91.723503579849464</c:v>
                </c:pt>
                <c:pt idx="414">
                  <c:v>91.690559930528906</c:v>
                </c:pt>
                <c:pt idx="415">
                  <c:v>91.657616282560639</c:v>
                </c:pt>
                <c:pt idx="416">
                  <c:v>91.624672635955008</c:v>
                </c:pt>
                <c:pt idx="417">
                  <c:v>91.591728990722345</c:v>
                </c:pt>
                <c:pt idx="418">
                  <c:v>91.558785346873179</c:v>
                </c:pt>
                <c:pt idx="419">
                  <c:v>91.525841704417857</c:v>
                </c:pt>
                <c:pt idx="420">
                  <c:v>91.492898063367264</c:v>
                </c:pt>
                <c:pt idx="421">
                  <c:v>91.459954423731986</c:v>
                </c:pt>
                <c:pt idx="422">
                  <c:v>91.427010785522654</c:v>
                </c:pt>
                <c:pt idx="423">
                  <c:v>91.394067148750224</c:v>
                </c:pt>
                <c:pt idx="424">
                  <c:v>91.361123513425724</c:v>
                </c:pt>
                <c:pt idx="425">
                  <c:v>91.328179879560182</c:v>
                </c:pt>
                <c:pt idx="426">
                  <c:v>91.295236247164567</c:v>
                </c:pt>
                <c:pt idx="427">
                  <c:v>91.262292616250193</c:v>
                </c:pt>
                <c:pt idx="428">
                  <c:v>91.229348986828285</c:v>
                </c:pt>
                <c:pt idx="429">
                  <c:v>91.196405358910113</c:v>
                </c:pt>
                <c:pt idx="430">
                  <c:v>91.163461732507344</c:v>
                </c:pt>
                <c:pt idx="431">
                  <c:v>91.130518107631275</c:v>
                </c:pt>
                <c:pt idx="432">
                  <c:v>91.097574484293716</c:v>
                </c:pt>
                <c:pt idx="433">
                  <c:v>91.064630862506306</c:v>
                </c:pt>
                <c:pt idx="434">
                  <c:v>91.031687242280867</c:v>
                </c:pt>
                <c:pt idx="435">
                  <c:v>90.998743623629323</c:v>
                </c:pt>
                <c:pt idx="436">
                  <c:v>90.965800006563526</c:v>
                </c:pt>
                <c:pt idx="437">
                  <c:v>90.932856391095726</c:v>
                </c:pt>
                <c:pt idx="438">
                  <c:v>90.899912777238029</c:v>
                </c:pt>
                <c:pt idx="439">
                  <c:v>90.866969165002644</c:v>
                </c:pt>
                <c:pt idx="440">
                  <c:v>90.83402555440199</c:v>
                </c:pt>
                <c:pt idx="441">
                  <c:v>90.801081945448317</c:v>
                </c:pt>
                <c:pt idx="442">
                  <c:v>90.768138338154486</c:v>
                </c:pt>
                <c:pt idx="443">
                  <c:v>90.735194732532932</c:v>
                </c:pt>
                <c:pt idx="444">
                  <c:v>90.702251128596473</c:v>
                </c:pt>
                <c:pt idx="445">
                  <c:v>90.669307526357869</c:v>
                </c:pt>
                <c:pt idx="446">
                  <c:v>90.636363925830096</c:v>
                </c:pt>
                <c:pt idx="447">
                  <c:v>90.6034203270262</c:v>
                </c:pt>
                <c:pt idx="448">
                  <c:v>90.570476729959225</c:v>
                </c:pt>
                <c:pt idx="449">
                  <c:v>90.53753313464243</c:v>
                </c:pt>
                <c:pt idx="450">
                  <c:v>90.50458954108916</c:v>
                </c:pt>
                <c:pt idx="451">
                  <c:v>90.471645949312872</c:v>
                </c:pt>
                <c:pt idx="452">
                  <c:v>90.438702359327095</c:v>
                </c:pt>
                <c:pt idx="453">
                  <c:v>90.405758771145329</c:v>
                </c:pt>
                <c:pt idx="454">
                  <c:v>90.372815184781473</c:v>
                </c:pt>
                <c:pt idx="455">
                  <c:v>90.339871600249367</c:v>
                </c:pt>
                <c:pt idx="456">
                  <c:v>90.306928017562754</c:v>
                </c:pt>
                <c:pt idx="457">
                  <c:v>90.273984436735915</c:v>
                </c:pt>
                <c:pt idx="458">
                  <c:v>90.241040857782991</c:v>
                </c:pt>
                <c:pt idx="459">
                  <c:v>90.208097280718093</c:v>
                </c:pt>
                <c:pt idx="460">
                  <c:v>90.175153705555729</c:v>
                </c:pt>
                <c:pt idx="461">
                  <c:v>90.142210132310254</c:v>
                </c:pt>
                <c:pt idx="462">
                  <c:v>90.109266560996588</c:v>
                </c:pt>
                <c:pt idx="463">
                  <c:v>90.076322991629013</c:v>
                </c:pt>
                <c:pt idx="464">
                  <c:v>90.043379424222593</c:v>
                </c:pt>
                <c:pt idx="465">
                  <c:v>90.010435858792192</c:v>
                </c:pt>
                <c:pt idx="466">
                  <c:v>89.977492295352988</c:v>
                </c:pt>
                <c:pt idx="467">
                  <c:v>89.94454873391993</c:v>
                </c:pt>
                <c:pt idx="468">
                  <c:v>89.911605174508395</c:v>
                </c:pt>
                <c:pt idx="469">
                  <c:v>89.878661617133815</c:v>
                </c:pt>
                <c:pt idx="470">
                  <c:v>89.845718061811581</c:v>
                </c:pt>
                <c:pt idx="471">
                  <c:v>89.81277450855751</c:v>
                </c:pt>
                <c:pt idx="472">
                  <c:v>89.77983095738719</c:v>
                </c:pt>
                <c:pt idx="473">
                  <c:v>89.746887408316553</c:v>
                </c:pt>
                <c:pt idx="474">
                  <c:v>89.713943861361543</c:v>
                </c:pt>
                <c:pt idx="475">
                  <c:v>89.681000316538274</c:v>
                </c:pt>
                <c:pt idx="476">
                  <c:v>89.648056773863019</c:v>
                </c:pt>
                <c:pt idx="477">
                  <c:v>89.615113233352076</c:v>
                </c:pt>
                <c:pt idx="478">
                  <c:v>89.582169695022046</c:v>
                </c:pt>
                <c:pt idx="479">
                  <c:v>89.549226158889397</c:v>
                </c:pt>
                <c:pt idx="480">
                  <c:v>89.516282624970927</c:v>
                </c:pt>
                <c:pt idx="481">
                  <c:v>89.483339093283519</c:v>
                </c:pt>
                <c:pt idx="482">
                  <c:v>89.450395563844083</c:v>
                </c:pt>
                <c:pt idx="483">
                  <c:v>89.417452036669772</c:v>
                </c:pt>
                <c:pt idx="484">
                  <c:v>89.384508511777838</c:v>
                </c:pt>
                <c:pt idx="485">
                  <c:v>89.351564989185732</c:v>
                </c:pt>
                <c:pt idx="486">
                  <c:v>89.318621468910763</c:v>
                </c:pt>
                <c:pt idx="487">
                  <c:v>89.285677950970808</c:v>
                </c:pt>
                <c:pt idx="488">
                  <c:v>89.252734435383502</c:v>
                </c:pt>
                <c:pt idx="489">
                  <c:v>89.219790922166865</c:v>
                </c:pt>
                <c:pt idx="490">
                  <c:v>89.186847411338846</c:v>
                </c:pt>
                <c:pt idx="491">
                  <c:v>89.153903902917676</c:v>
                </c:pt>
                <c:pt idx="492">
                  <c:v>89.120960396921703</c:v>
                </c:pt>
                <c:pt idx="493">
                  <c:v>89.088016893369286</c:v>
                </c:pt>
                <c:pt idx="494">
                  <c:v>89.055073392279155</c:v>
                </c:pt>
                <c:pt idx="495">
                  <c:v>89.022129893670012</c:v>
                </c:pt>
                <c:pt idx="496">
                  <c:v>88.989186397560758</c:v>
                </c:pt>
                <c:pt idx="497">
                  <c:v>88.956242903970406</c:v>
                </c:pt>
                <c:pt idx="498">
                  <c:v>88.923299412918183</c:v>
                </c:pt>
                <c:pt idx="499">
                  <c:v>88.890355924423389</c:v>
                </c:pt>
                <c:pt idx="500">
                  <c:v>88.857412438505392</c:v>
                </c:pt>
                <c:pt idx="501">
                  <c:v>88.824468955184003</c:v>
                </c:pt>
                <c:pt idx="502">
                  <c:v>88.791525474478817</c:v>
                </c:pt>
                <c:pt idx="503">
                  <c:v>88.758581996410001</c:v>
                </c:pt>
                <c:pt idx="504">
                  <c:v>88.725638520997336</c:v>
                </c:pt>
                <c:pt idx="505">
                  <c:v>88.692695048261186</c:v>
                </c:pt>
                <c:pt idx="506">
                  <c:v>88.659751578221972</c:v>
                </c:pt>
                <c:pt idx="507">
                  <c:v>88.626808110900157</c:v>
                </c:pt>
                <c:pt idx="508">
                  <c:v>88.593864646316405</c:v>
                </c:pt>
                <c:pt idx="509">
                  <c:v>88.560921184491704</c:v>
                </c:pt>
                <c:pt idx="510">
                  <c:v>88.527977725446931</c:v>
                </c:pt>
                <c:pt idx="511">
                  <c:v>88.495034269203217</c:v>
                </c:pt>
                <c:pt idx="512">
                  <c:v>88.462090815782062</c:v>
                </c:pt>
                <c:pt idx="513">
                  <c:v>88.429147365204841</c:v>
                </c:pt>
                <c:pt idx="514">
                  <c:v>88.396203917493267</c:v>
                </c:pt>
                <c:pt idx="515">
                  <c:v>88.363260472668969</c:v>
                </c:pt>
                <c:pt idx="516">
                  <c:v>88.330317030754259</c:v>
                </c:pt>
                <c:pt idx="517">
                  <c:v>88.297373591771006</c:v>
                </c:pt>
                <c:pt idx="518">
                  <c:v>88.264430155741707</c:v>
                </c:pt>
                <c:pt idx="519">
                  <c:v>88.231486722688743</c:v>
                </c:pt>
                <c:pt idx="520">
                  <c:v>88.198543292634895</c:v>
                </c:pt>
                <c:pt idx="521">
                  <c:v>88.165599865602815</c:v>
                </c:pt>
                <c:pt idx="522">
                  <c:v>88.13265644161568</c:v>
                </c:pt>
                <c:pt idx="523">
                  <c:v>88.09971302069664</c:v>
                </c:pt>
                <c:pt idx="524">
                  <c:v>88.066769602869059</c:v>
                </c:pt>
                <c:pt idx="525">
                  <c:v>88.033826188156411</c:v>
                </c:pt>
                <c:pt idx="526">
                  <c:v>88.000882776582415</c:v>
                </c:pt>
                <c:pt idx="527">
                  <c:v>87.967939368171045</c:v>
                </c:pt>
                <c:pt idx="528">
                  <c:v>87.93499596294636</c:v>
                </c:pt>
                <c:pt idx="529">
                  <c:v>87.902052560932603</c:v>
                </c:pt>
                <c:pt idx="530">
                  <c:v>87.869109162154189</c:v>
                </c:pt>
                <c:pt idx="531">
                  <c:v>87.836165766635915</c:v>
                </c:pt>
                <c:pt idx="532">
                  <c:v>87.803222374402381</c:v>
                </c:pt>
                <c:pt idx="533">
                  <c:v>87.770278985478683</c:v>
                </c:pt>
                <c:pt idx="534">
                  <c:v>87.737335599890102</c:v>
                </c:pt>
                <c:pt idx="535">
                  <c:v>87.704392217661947</c:v>
                </c:pt>
                <c:pt idx="536">
                  <c:v>87.671448838819771</c:v>
                </c:pt>
                <c:pt idx="537">
                  <c:v>87.63850546338945</c:v>
                </c:pt>
                <c:pt idx="538">
                  <c:v>87.605562091396905</c:v>
                </c:pt>
                <c:pt idx="539">
                  <c:v>87.572618722868341</c:v>
                </c:pt>
                <c:pt idx="540">
                  <c:v>87.53967535783022</c:v>
                </c:pt>
                <c:pt idx="541">
                  <c:v>87.506731996308929</c:v>
                </c:pt>
                <c:pt idx="542">
                  <c:v>87.473788638331357</c:v>
                </c:pt>
                <c:pt idx="543">
                  <c:v>87.440845283924475</c:v>
                </c:pt>
                <c:pt idx="544">
                  <c:v>87.407901933115383</c:v>
                </c:pt>
                <c:pt idx="545">
                  <c:v>87.374958585931694</c:v>
                </c:pt>
                <c:pt idx="546">
                  <c:v>87.342015242400748</c:v>
                </c:pt>
                <c:pt idx="547">
                  <c:v>87.309071902550585</c:v>
                </c:pt>
                <c:pt idx="548">
                  <c:v>87.276128566409099</c:v>
                </c:pt>
                <c:pt idx="549">
                  <c:v>87.243185234004585</c:v>
                </c:pt>
                <c:pt idx="550">
                  <c:v>87.21024190536545</c:v>
                </c:pt>
                <c:pt idx="551">
                  <c:v>87.1772985805204</c:v>
                </c:pt>
                <c:pt idx="552">
                  <c:v>87.144355259498326</c:v>
                </c:pt>
                <c:pt idx="553">
                  <c:v>87.111411942328218</c:v>
                </c:pt>
                <c:pt idx="554">
                  <c:v>87.078468629039605</c:v>
                </c:pt>
                <c:pt idx="555">
                  <c:v>87.045525319661877</c:v>
                </c:pt>
                <c:pt idx="556">
                  <c:v>87.012582014224989</c:v>
                </c:pt>
                <c:pt idx="557">
                  <c:v>86.979638712758742</c:v>
                </c:pt>
                <c:pt idx="558">
                  <c:v>86.946695415293476</c:v>
                </c:pt>
                <c:pt idx="559">
                  <c:v>86.913752121859773</c:v>
                </c:pt>
                <c:pt idx="560">
                  <c:v>86.8808088324881</c:v>
                </c:pt>
                <c:pt idx="561">
                  <c:v>86.847865547209466</c:v>
                </c:pt>
                <c:pt idx="562">
                  <c:v>86.814922266055007</c:v>
                </c:pt>
                <c:pt idx="563">
                  <c:v>86.781978989056341</c:v>
                </c:pt>
                <c:pt idx="564">
                  <c:v>86.74903571624489</c:v>
                </c:pt>
                <c:pt idx="565">
                  <c:v>86.716092447652471</c:v>
                </c:pt>
                <c:pt idx="566">
                  <c:v>86.683149183311556</c:v>
                </c:pt>
                <c:pt idx="567">
                  <c:v>86.650205923254049</c:v>
                </c:pt>
                <c:pt idx="568">
                  <c:v>86.617262667512904</c:v>
                </c:pt>
                <c:pt idx="569">
                  <c:v>86.584319416120962</c:v>
                </c:pt>
                <c:pt idx="570">
                  <c:v>86.551376169111251</c:v>
                </c:pt>
                <c:pt idx="571">
                  <c:v>86.518432926517022</c:v>
                </c:pt>
                <c:pt idx="572">
                  <c:v>86.485489688372212</c:v>
                </c:pt>
                <c:pt idx="573">
                  <c:v>86.452546454710415</c:v>
                </c:pt>
                <c:pt idx="574">
                  <c:v>86.419603225565865</c:v>
                </c:pt>
                <c:pt idx="575">
                  <c:v>86.386660000972896</c:v>
                </c:pt>
                <c:pt idx="576">
                  <c:v>86.353716780966323</c:v>
                </c:pt>
                <c:pt idx="577">
                  <c:v>86.320773565580922</c:v>
                </c:pt>
                <c:pt idx="578">
                  <c:v>86.28783035485192</c:v>
                </c:pt>
                <c:pt idx="579">
                  <c:v>86.254887148814859</c:v>
                </c:pt>
                <c:pt idx="580">
                  <c:v>86.221943947505281</c:v>
                </c:pt>
                <c:pt idx="581">
                  <c:v>86.189000750959238</c:v>
                </c:pt>
                <c:pt idx="582">
                  <c:v>86.156057559213153</c:v>
                </c:pt>
                <c:pt idx="583">
                  <c:v>86.123114372303476</c:v>
                </c:pt>
                <c:pt idx="584">
                  <c:v>86.090171190266943</c:v>
                </c:pt>
                <c:pt idx="585">
                  <c:v>86.0572280131409</c:v>
                </c:pt>
                <c:pt idx="586">
                  <c:v>86.024284840962309</c:v>
                </c:pt>
                <c:pt idx="587">
                  <c:v>85.991341673769284</c:v>
                </c:pt>
                <c:pt idx="588">
                  <c:v>85.958398511599526</c:v>
                </c:pt>
                <c:pt idx="589">
                  <c:v>85.92545535449149</c:v>
                </c:pt>
                <c:pt idx="590">
                  <c:v>85.892512202483516</c:v>
                </c:pt>
                <c:pt idx="591">
                  <c:v>85.859569055614472</c:v>
                </c:pt>
                <c:pt idx="592">
                  <c:v>85.826625913923579</c:v>
                </c:pt>
                <c:pt idx="593">
                  <c:v>85.793682777450073</c:v>
                </c:pt>
                <c:pt idx="594">
                  <c:v>85.760739646233972</c:v>
                </c:pt>
                <c:pt idx="595">
                  <c:v>85.727796520315124</c:v>
                </c:pt>
                <c:pt idx="596">
                  <c:v>85.694853399733844</c:v>
                </c:pt>
                <c:pt idx="597">
                  <c:v>85.661910284530848</c:v>
                </c:pt>
                <c:pt idx="598">
                  <c:v>85.628967174747018</c:v>
                </c:pt>
                <c:pt idx="599">
                  <c:v>85.596024070423695</c:v>
                </c:pt>
                <c:pt idx="600">
                  <c:v>85.563080971602403</c:v>
                </c:pt>
                <c:pt idx="601">
                  <c:v>85.530137878325036</c:v>
                </c:pt>
                <c:pt idx="602">
                  <c:v>85.497194790633827</c:v>
                </c:pt>
                <c:pt idx="603">
                  <c:v>85.464251708571283</c:v>
                </c:pt>
                <c:pt idx="604">
                  <c:v>85.431308632180318</c:v>
                </c:pt>
                <c:pt idx="605">
                  <c:v>85.398365561503994</c:v>
                </c:pt>
                <c:pt idx="606">
                  <c:v>85.365422496585964</c:v>
                </c:pt>
                <c:pt idx="607">
                  <c:v>85.332479437469999</c:v>
                </c:pt>
                <c:pt idx="608">
                  <c:v>85.299536384200366</c:v>
                </c:pt>
                <c:pt idx="609">
                  <c:v>85.266593336821359</c:v>
                </c:pt>
                <c:pt idx="610">
                  <c:v>85.233650295378055</c:v>
                </c:pt>
                <c:pt idx="611">
                  <c:v>85.200707259915561</c:v>
                </c:pt>
                <c:pt idx="612">
                  <c:v>85.167764230479435</c:v>
                </c:pt>
                <c:pt idx="613">
                  <c:v>85.134821207115493</c:v>
                </c:pt>
                <c:pt idx="614">
                  <c:v>85.10187818987005</c:v>
                </c:pt>
                <c:pt idx="615">
                  <c:v>85.068935178789673</c:v>
                </c:pt>
                <c:pt idx="616">
                  <c:v>85.035992173921244</c:v>
                </c:pt>
                <c:pt idx="617">
                  <c:v>85.003049175312185</c:v>
                </c:pt>
                <c:pt idx="618">
                  <c:v>84.970106183010103</c:v>
                </c:pt>
                <c:pt idx="619">
                  <c:v>84.937163197062929</c:v>
                </c:pt>
                <c:pt idx="620">
                  <c:v>84.904220217519182</c:v>
                </c:pt>
                <c:pt idx="621">
                  <c:v>84.871277244427432</c:v>
                </c:pt>
                <c:pt idx="622">
                  <c:v>84.838334277837077</c:v>
                </c:pt>
                <c:pt idx="623">
                  <c:v>84.805391317797344</c:v>
                </c:pt>
                <c:pt idx="624">
                  <c:v>84.772448364358326</c:v>
                </c:pt>
                <c:pt idx="625">
                  <c:v>84.739505417570115</c:v>
                </c:pt>
                <c:pt idx="626">
                  <c:v>84.706562477483502</c:v>
                </c:pt>
                <c:pt idx="627">
                  <c:v>84.673619544149375</c:v>
                </c:pt>
                <c:pt idx="628">
                  <c:v>84.640676617619249</c:v>
                </c:pt>
                <c:pt idx="629">
                  <c:v>84.60773369794488</c:v>
                </c:pt>
                <c:pt idx="630">
                  <c:v>84.574790785178422</c:v>
                </c:pt>
                <c:pt idx="631">
                  <c:v>84.541847879372582</c:v>
                </c:pt>
                <c:pt idx="632">
                  <c:v>84.508904980580326</c:v>
                </c:pt>
                <c:pt idx="633">
                  <c:v>84.475962088855027</c:v>
                </c:pt>
                <c:pt idx="634">
                  <c:v>84.443019204250405</c:v>
                </c:pt>
                <c:pt idx="635">
                  <c:v>84.410076326820786</c:v>
                </c:pt>
                <c:pt idx="636">
                  <c:v>84.377133456620868</c:v>
                </c:pt>
                <c:pt idx="637">
                  <c:v>84.344190593705491</c:v>
                </c:pt>
                <c:pt idx="638">
                  <c:v>84.311247738130362</c:v>
                </c:pt>
                <c:pt idx="639">
                  <c:v>84.278304889951244</c:v>
                </c:pt>
                <c:pt idx="640">
                  <c:v>84.245362049224411</c:v>
                </c:pt>
                <c:pt idx="641">
                  <c:v>84.212419216006609</c:v>
                </c:pt>
                <c:pt idx="642">
                  <c:v>84.179476390355148</c:v>
                </c:pt>
                <c:pt idx="643">
                  <c:v>84.146533572327442</c:v>
                </c:pt>
                <c:pt idx="644">
                  <c:v>84.113590761981698</c:v>
                </c:pt>
                <c:pt idx="645">
                  <c:v>84.080647959376321</c:v>
                </c:pt>
                <c:pt idx="646">
                  <c:v>84.047705164570218</c:v>
                </c:pt>
                <c:pt idx="647">
                  <c:v>84.014762377622816</c:v>
                </c:pt>
                <c:pt idx="648">
                  <c:v>83.981819598593972</c:v>
                </c:pt>
                <c:pt idx="649">
                  <c:v>83.948876827544083</c:v>
                </c:pt>
                <c:pt idx="650">
                  <c:v>83.915934064533658</c:v>
                </c:pt>
                <c:pt idx="651">
                  <c:v>83.882991309624032</c:v>
                </c:pt>
                <c:pt idx="652">
                  <c:v>83.850048562876864</c:v>
                </c:pt>
                <c:pt idx="653">
                  <c:v>83.817105824354371</c:v>
                </c:pt>
                <c:pt idx="654">
                  <c:v>83.784163094119108</c:v>
                </c:pt>
                <c:pt idx="655">
                  <c:v>83.751220372234172</c:v>
                </c:pt>
                <c:pt idx="656">
                  <c:v>83.718277658763114</c:v>
                </c:pt>
                <c:pt idx="657">
                  <c:v>83.685334953770166</c:v>
                </c:pt>
                <c:pt idx="658">
                  <c:v>83.652392257319633</c:v>
                </c:pt>
                <c:pt idx="659">
                  <c:v>83.619449569476728</c:v>
                </c:pt>
                <c:pt idx="660">
                  <c:v>83.586506890306936</c:v>
                </c:pt>
                <c:pt idx="661">
                  <c:v>83.553564219876307</c:v>
                </c:pt>
                <c:pt idx="662">
                  <c:v>83.52062155825125</c:v>
                </c:pt>
                <c:pt idx="663">
                  <c:v>83.487678905499095</c:v>
                </c:pt>
                <c:pt idx="664">
                  <c:v>83.454736261687174</c:v>
                </c:pt>
                <c:pt idx="665">
                  <c:v>83.421793626883556</c:v>
                </c:pt>
                <c:pt idx="666">
                  <c:v>83.388851001156809</c:v>
                </c:pt>
                <c:pt idx="667">
                  <c:v>83.35590838457621</c:v>
                </c:pt>
                <c:pt idx="668">
                  <c:v>83.322965777211266</c:v>
                </c:pt>
                <c:pt idx="669">
                  <c:v>83.290023179132305</c:v>
                </c:pt>
                <c:pt idx="670">
                  <c:v>83.257080590409842</c:v>
                </c:pt>
                <c:pt idx="671">
                  <c:v>83.224138011115087</c:v>
                </c:pt>
                <c:pt idx="672">
                  <c:v>83.191195441320048</c:v>
                </c:pt>
                <c:pt idx="673">
                  <c:v>83.158252881096857</c:v>
                </c:pt>
                <c:pt idx="674">
                  <c:v>83.125310330518403</c:v>
                </c:pt>
                <c:pt idx="675">
                  <c:v>83.092367789658198</c:v>
                </c:pt>
                <c:pt idx="676">
                  <c:v>83.059425258590224</c:v>
                </c:pt>
                <c:pt idx="677">
                  <c:v>83.026482737388946</c:v>
                </c:pt>
                <c:pt idx="678">
                  <c:v>82.99354022612971</c:v>
                </c:pt>
                <c:pt idx="679">
                  <c:v>82.960597724887975</c:v>
                </c:pt>
                <c:pt idx="680">
                  <c:v>82.927655233740069</c:v>
                </c:pt>
                <c:pt idx="681">
                  <c:v>82.89471275276297</c:v>
                </c:pt>
                <c:pt idx="682">
                  <c:v>82.861770282033902</c:v>
                </c:pt>
                <c:pt idx="683">
                  <c:v>82.828827821631009</c:v>
                </c:pt>
                <c:pt idx="684">
                  <c:v>82.795885371633062</c:v>
                </c:pt>
                <c:pt idx="685">
                  <c:v>82.76294293211896</c:v>
                </c:pt>
                <c:pt idx="686">
                  <c:v>82.730000503168796</c:v>
                </c:pt>
                <c:pt idx="687">
                  <c:v>82.69705808486286</c:v>
                </c:pt>
                <c:pt idx="688">
                  <c:v>82.66411567728224</c:v>
                </c:pt>
                <c:pt idx="689">
                  <c:v>82.63117328050852</c:v>
                </c:pt>
                <c:pt idx="690">
                  <c:v>82.59823089462418</c:v>
                </c:pt>
                <c:pt idx="691">
                  <c:v>82.56528851971197</c:v>
                </c:pt>
                <c:pt idx="692">
                  <c:v>82.532346155855407</c:v>
                </c:pt>
                <c:pt idx="693">
                  <c:v>82.499403803138748</c:v>
                </c:pt>
                <c:pt idx="694">
                  <c:v>82.466461461646702</c:v>
                </c:pt>
                <c:pt idx="695">
                  <c:v>82.433519131465033</c:v>
                </c:pt>
                <c:pt idx="696">
                  <c:v>82.400576812679404</c:v>
                </c:pt>
                <c:pt idx="697">
                  <c:v>82.367634505376913</c:v>
                </c:pt>
                <c:pt idx="698">
                  <c:v>82.334692209644828</c:v>
                </c:pt>
                <c:pt idx="699">
                  <c:v>82.301749925571272</c:v>
                </c:pt>
                <c:pt idx="700">
                  <c:v>82.268807653245034</c:v>
                </c:pt>
                <c:pt idx="701">
                  <c:v>82.235865392755642</c:v>
                </c:pt>
                <c:pt idx="702">
                  <c:v>82.202923144193036</c:v>
                </c:pt>
                <c:pt idx="703">
                  <c:v>82.169980907648181</c:v>
                </c:pt>
                <c:pt idx="704">
                  <c:v>82.137038683212495</c:v>
                </c:pt>
                <c:pt idx="705">
                  <c:v>82.104096470978078</c:v>
                </c:pt>
                <c:pt idx="706">
                  <c:v>82.071154271038097</c:v>
                </c:pt>
                <c:pt idx="707">
                  <c:v>82.038212083485874</c:v>
                </c:pt>
                <c:pt idx="708">
                  <c:v>82.005269908415926</c:v>
                </c:pt>
                <c:pt idx="709">
                  <c:v>81.972327745923096</c:v>
                </c:pt>
                <c:pt idx="710">
                  <c:v>81.939385596103421</c:v>
                </c:pt>
                <c:pt idx="711">
                  <c:v>81.906443459053051</c:v>
                </c:pt>
                <c:pt idx="712">
                  <c:v>81.873501334869474</c:v>
                </c:pt>
                <c:pt idx="713">
                  <c:v>81.84055922365053</c:v>
                </c:pt>
                <c:pt idx="714">
                  <c:v>81.807617125494914</c:v>
                </c:pt>
                <c:pt idx="715">
                  <c:v>81.774675040502188</c:v>
                </c:pt>
                <c:pt idx="716">
                  <c:v>81.741732968772425</c:v>
                </c:pt>
                <c:pt idx="717">
                  <c:v>81.708790910406663</c:v>
                </c:pt>
                <c:pt idx="718">
                  <c:v>81.675848865506737</c:v>
                </c:pt>
                <c:pt idx="719">
                  <c:v>81.642906834175108</c:v>
                </c:pt>
                <c:pt idx="720">
                  <c:v>81.609964816515003</c:v>
                </c:pt>
                <c:pt idx="721">
                  <c:v>81.577022812630645</c:v>
                </c:pt>
                <c:pt idx="722">
                  <c:v>81.544080822626796</c:v>
                </c:pt>
                <c:pt idx="723">
                  <c:v>81.511138846609228</c:v>
                </c:pt>
                <c:pt idx="724">
                  <c:v>81.47819688468438</c:v>
                </c:pt>
                <c:pt idx="725">
                  <c:v>81.445254936959515</c:v>
                </c:pt>
                <c:pt idx="726">
                  <c:v>81.412313003542835</c:v>
                </c:pt>
                <c:pt idx="727">
                  <c:v>81.379371084543095</c:v>
                </c:pt>
                <c:pt idx="728">
                  <c:v>81.346429180070388</c:v>
                </c:pt>
                <c:pt idx="729">
                  <c:v>81.313487290234946</c:v>
                </c:pt>
                <c:pt idx="730">
                  <c:v>81.280545415148367</c:v>
                </c:pt>
                <c:pt idx="731">
                  <c:v>81.247603554923046</c:v>
                </c:pt>
                <c:pt idx="732">
                  <c:v>81.214661709671887</c:v>
                </c:pt>
                <c:pt idx="733">
                  <c:v>81.181719879509231</c:v>
                </c:pt>
                <c:pt idx="734">
                  <c:v>81.148778064549688</c:v>
                </c:pt>
                <c:pt idx="735">
                  <c:v>81.115836264909063</c:v>
                </c:pt>
                <c:pt idx="736">
                  <c:v>81.082894480703942</c:v>
                </c:pt>
                <c:pt idx="737">
                  <c:v>81.049952712052033</c:v>
                </c:pt>
                <c:pt idx="738">
                  <c:v>81.017010959071541</c:v>
                </c:pt>
                <c:pt idx="739">
                  <c:v>80.984069221881825</c:v>
                </c:pt>
                <c:pt idx="740">
                  <c:v>80.951127500603178</c:v>
                </c:pt>
                <c:pt idx="741">
                  <c:v>80.918185795356706</c:v>
                </c:pt>
                <c:pt idx="742">
                  <c:v>80.885244106264452</c:v>
                </c:pt>
                <c:pt idx="743">
                  <c:v>80.852302433449381</c:v>
                </c:pt>
                <c:pt idx="744">
                  <c:v>80.819360777035513</c:v>
                </c:pt>
                <c:pt idx="745">
                  <c:v>80.78641913714749</c:v>
                </c:pt>
                <c:pt idx="746">
                  <c:v>80.753477513911363</c:v>
                </c:pt>
                <c:pt idx="747">
                  <c:v>80.720535907453836</c:v>
                </c:pt>
                <c:pt idx="748">
                  <c:v>80.687594317902693</c:v>
                </c:pt>
                <c:pt idx="749">
                  <c:v>80.654652745386599</c:v>
                </c:pt>
                <c:pt idx="750">
                  <c:v>80.621711190035228</c:v>
                </c:pt>
                <c:pt idx="751">
                  <c:v>80.588769651979177</c:v>
                </c:pt>
                <c:pt idx="752">
                  <c:v>80.555828131350381</c:v>
                </c:pt>
                <c:pt idx="753">
                  <c:v>80.52288662828127</c:v>
                </c:pt>
                <c:pt idx="754">
                  <c:v>80.489945142905668</c:v>
                </c:pt>
                <c:pt idx="755">
                  <c:v>80.457003675358166</c:v>
                </c:pt>
                <c:pt idx="756">
                  <c:v>80.424062225774676</c:v>
                </c:pt>
                <c:pt idx="757">
                  <c:v>80.391120794291751</c:v>
                </c:pt>
                <c:pt idx="758">
                  <c:v>80.358179381047336</c:v>
                </c:pt>
                <c:pt idx="759">
                  <c:v>80.32523798618017</c:v>
                </c:pt>
                <c:pt idx="760">
                  <c:v>80.29229660983026</c:v>
                </c:pt>
                <c:pt idx="761">
                  <c:v>80.259355252138604</c:v>
                </c:pt>
                <c:pt idx="762">
                  <c:v>80.226413913247129</c:v>
                </c:pt>
                <c:pt idx="763">
                  <c:v>80.193472593299191</c:v>
                </c:pt>
                <c:pt idx="764">
                  <c:v>80.160531292438748</c:v>
                </c:pt>
                <c:pt idx="765">
                  <c:v>80.127590010811218</c:v>
                </c:pt>
                <c:pt idx="766">
                  <c:v>80.094648748562946</c:v>
                </c:pt>
                <c:pt idx="767">
                  <c:v>80.061707505841767</c:v>
                </c:pt>
                <c:pt idx="768">
                  <c:v>80.028766282795928</c:v>
                </c:pt>
                <c:pt idx="769">
                  <c:v>79.995825079575525</c:v>
                </c:pt>
                <c:pt idx="770">
                  <c:v>79.962883896331348</c:v>
                </c:pt>
                <c:pt idx="771">
                  <c:v>79.929942733215569</c:v>
                </c:pt>
                <c:pt idx="772">
                  <c:v>79.897001590381379</c:v>
                </c:pt>
                <c:pt idx="773">
                  <c:v>79.864060467983208</c:v>
                </c:pt>
                <c:pt idx="774">
                  <c:v>79.831119366176509</c:v>
                </c:pt>
                <c:pt idx="775">
                  <c:v>79.798178285118169</c:v>
                </c:pt>
                <c:pt idx="776">
                  <c:v>79.765237224966157</c:v>
                </c:pt>
                <c:pt idx="777">
                  <c:v>79.732296185879619</c:v>
                </c:pt>
                <c:pt idx="778">
                  <c:v>79.699355168018897</c:v>
                </c:pt>
                <c:pt idx="779">
                  <c:v>79.666414171545583</c:v>
                </c:pt>
                <c:pt idx="780">
                  <c:v>79.633473196622504</c:v>
                </c:pt>
                <c:pt idx="781">
                  <c:v>79.600532243413667</c:v>
                </c:pt>
                <c:pt idx="782">
                  <c:v>79.567591312084545</c:v>
                </c:pt>
                <c:pt idx="783">
                  <c:v>79.53465040280166</c:v>
                </c:pt>
                <c:pt idx="784">
                  <c:v>79.501709515732713</c:v>
                </c:pt>
                <c:pt idx="785">
                  <c:v>79.468768651046958</c:v>
                </c:pt>
                <c:pt idx="786">
                  <c:v>79.435827808914667</c:v>
                </c:pt>
                <c:pt idx="787">
                  <c:v>79.402886989507707</c:v>
                </c:pt>
                <c:pt idx="788">
                  <c:v>79.369946192998896</c:v>
                </c:pt>
                <c:pt idx="789">
                  <c:v>79.337005419562672</c:v>
                </c:pt>
                <c:pt idx="790">
                  <c:v>79.304064669374711</c:v>
                </c:pt>
                <c:pt idx="791">
                  <c:v>79.27112394261195</c:v>
                </c:pt>
                <c:pt idx="792">
                  <c:v>79.238183239452709</c:v>
                </c:pt>
                <c:pt idx="793">
                  <c:v>79.205242560076641</c:v>
                </c:pt>
                <c:pt idx="794">
                  <c:v>79.172301904664934</c:v>
                </c:pt>
                <c:pt idx="795">
                  <c:v>79.139361273399928</c:v>
                </c:pt>
                <c:pt idx="796">
                  <c:v>79.106420666465397</c:v>
                </c:pt>
                <c:pt idx="797">
                  <c:v>79.073480084046693</c:v>
                </c:pt>
                <c:pt idx="798">
                  <c:v>79.040539526330434</c:v>
                </c:pt>
                <c:pt idx="799">
                  <c:v>79.007598993504558</c:v>
                </c:pt>
                <c:pt idx="800">
                  <c:v>78.974658485758681</c:v>
                </c:pt>
                <c:pt idx="801">
                  <c:v>78.94171800328354</c:v>
                </c:pt>
                <c:pt idx="802">
                  <c:v>78.908777546271807</c:v>
                </c:pt>
                <c:pt idx="803">
                  <c:v>78.875837114917104</c:v>
                </c:pt>
                <c:pt idx="804">
                  <c:v>78.842896709414745</c:v>
                </c:pt>
                <c:pt idx="805">
                  <c:v>78.80995632996175</c:v>
                </c:pt>
                <c:pt idx="806">
                  <c:v>78.77701597675626</c:v>
                </c:pt>
                <c:pt idx="807">
                  <c:v>78.744075649998109</c:v>
                </c:pt>
                <c:pt idx="808">
                  <c:v>78.711135349888565</c:v>
                </c:pt>
                <c:pt idx="809">
                  <c:v>78.678195076630601</c:v>
                </c:pt>
                <c:pt idx="810">
                  <c:v>78.64525483042857</c:v>
                </c:pt>
                <c:pt idx="811">
                  <c:v>78.612314611488571</c:v>
                </c:pt>
                <c:pt idx="812">
                  <c:v>78.579374420017857</c:v>
                </c:pt>
                <c:pt idx="813">
                  <c:v>78.546434256225851</c:v>
                </c:pt>
                <c:pt idx="814">
                  <c:v>78.513494120323045</c:v>
                </c:pt>
                <c:pt idx="815">
                  <c:v>78.480554012521893</c:v>
                </c:pt>
                <c:pt idx="816">
                  <c:v>78.447613933036223</c:v>
                </c:pt>
                <c:pt idx="817">
                  <c:v>78.414673882081587</c:v>
                </c:pt>
                <c:pt idx="818">
                  <c:v>78.381733859875212</c:v>
                </c:pt>
                <c:pt idx="819">
                  <c:v>78.348793866636029</c:v>
                </c:pt>
                <c:pt idx="820">
                  <c:v>78.315853902584365</c:v>
                </c:pt>
                <c:pt idx="821">
                  <c:v>78.282913967942577</c:v>
                </c:pt>
                <c:pt idx="822">
                  <c:v>78.24997406293447</c:v>
                </c:pt>
                <c:pt idx="823">
                  <c:v>78.2170341877856</c:v>
                </c:pt>
                <c:pt idx="824">
                  <c:v>78.184094342723284</c:v>
                </c:pt>
                <c:pt idx="825">
                  <c:v>78.151154527976686</c:v>
                </c:pt>
                <c:pt idx="826">
                  <c:v>78.118214743776406</c:v>
                </c:pt>
                <c:pt idx="827">
                  <c:v>78.085274990354932</c:v>
                </c:pt>
                <c:pt idx="828">
                  <c:v>78.05233526794683</c:v>
                </c:pt>
                <c:pt idx="829">
                  <c:v>78.019395576788014</c:v>
                </c:pt>
                <c:pt idx="830">
                  <c:v>77.986455917116373</c:v>
                </c:pt>
                <c:pt idx="831">
                  <c:v>77.953516289171532</c:v>
                </c:pt>
                <c:pt idx="832">
                  <c:v>77.920576693195173</c:v>
                </c:pt>
                <c:pt idx="833">
                  <c:v>77.887637129430487</c:v>
                </c:pt>
                <c:pt idx="834">
                  <c:v>77.854697598122769</c:v>
                </c:pt>
                <c:pt idx="835">
                  <c:v>77.821758099519059</c:v>
                </c:pt>
                <c:pt idx="836">
                  <c:v>77.788818633868402</c:v>
                </c:pt>
                <c:pt idx="837">
                  <c:v>77.755879201421521</c:v>
                </c:pt>
                <c:pt idx="838">
                  <c:v>77.722939802431142</c:v>
                </c:pt>
                <c:pt idx="839">
                  <c:v>77.690000437152065</c:v>
                </c:pt>
                <c:pt idx="840">
                  <c:v>77.657061105840853</c:v>
                </c:pt>
                <c:pt idx="841">
                  <c:v>77.624121808756044</c:v>
                </c:pt>
                <c:pt idx="842">
                  <c:v>77.591182546158265</c:v>
                </c:pt>
                <c:pt idx="843">
                  <c:v>77.558243318309948</c:v>
                </c:pt>
                <c:pt idx="844">
                  <c:v>77.525304125475586</c:v>
                </c:pt>
                <c:pt idx="845">
                  <c:v>77.492364967921816</c:v>
                </c:pt>
                <c:pt idx="846">
                  <c:v>77.45942584591711</c:v>
                </c:pt>
                <c:pt idx="847">
                  <c:v>77.426486759732128</c:v>
                </c:pt>
                <c:pt idx="848">
                  <c:v>77.393547709639492</c:v>
                </c:pt>
                <c:pt idx="849">
                  <c:v>77.360608695913953</c:v>
                </c:pt>
                <c:pt idx="850">
                  <c:v>77.327669718832354</c:v>
                </c:pt>
                <c:pt idx="851">
                  <c:v>77.294730778673582</c:v>
                </c:pt>
                <c:pt idx="852">
                  <c:v>77.261791875718743</c:v>
                </c:pt>
                <c:pt idx="853">
                  <c:v>77.228853010251058</c:v>
                </c:pt>
                <c:pt idx="854">
                  <c:v>77.19591418255574</c:v>
                </c:pt>
                <c:pt idx="855">
                  <c:v>77.162975392920444</c:v>
                </c:pt>
                <c:pt idx="856">
                  <c:v>77.130036641634874</c:v>
                </c:pt>
                <c:pt idx="857">
                  <c:v>77.097097928990777</c:v>
                </c:pt>
                <c:pt idx="858">
                  <c:v>77.06415925528259</c:v>
                </c:pt>
                <c:pt idx="859">
                  <c:v>77.031220620806408</c:v>
                </c:pt>
                <c:pt idx="860">
                  <c:v>76.99828202586103</c:v>
                </c:pt>
                <c:pt idx="861">
                  <c:v>76.965343470747101</c:v>
                </c:pt>
                <c:pt idx="862">
                  <c:v>76.932404955768234</c:v>
                </c:pt>
                <c:pt idx="863">
                  <c:v>76.899466481229538</c:v>
                </c:pt>
                <c:pt idx="864">
                  <c:v>76.866528047438948</c:v>
                </c:pt>
                <c:pt idx="865">
                  <c:v>76.83358965470677</c:v>
                </c:pt>
                <c:pt idx="866">
                  <c:v>76.800651303345489</c:v>
                </c:pt>
                <c:pt idx="867">
                  <c:v>76.767712993669733</c:v>
                </c:pt>
                <c:pt idx="868">
                  <c:v>76.734774725997156</c:v>
                </c:pt>
                <c:pt idx="869">
                  <c:v>76.701836500647374</c:v>
                </c:pt>
                <c:pt idx="870">
                  <c:v>76.668898317942251</c:v>
                </c:pt>
                <c:pt idx="871">
                  <c:v>76.635960178206787</c:v>
                </c:pt>
                <c:pt idx="872">
                  <c:v>76.603022081767818</c:v>
                </c:pt>
                <c:pt idx="873">
                  <c:v>76.570084028954881</c:v>
                </c:pt>
                <c:pt idx="874">
                  <c:v>76.537146020100252</c:v>
                </c:pt>
                <c:pt idx="875">
                  <c:v>76.504208055538243</c:v>
                </c:pt>
                <c:pt idx="876">
                  <c:v>76.471270135606233</c:v>
                </c:pt>
                <c:pt idx="877">
                  <c:v>76.438332260643605</c:v>
                </c:pt>
                <c:pt idx="878">
                  <c:v>76.405394430993056</c:v>
                </c:pt>
                <c:pt idx="879">
                  <c:v>76.372456646999183</c:v>
                </c:pt>
                <c:pt idx="880">
                  <c:v>76.339518909009456</c:v>
                </c:pt>
                <c:pt idx="881">
                  <c:v>76.306581217374386</c:v>
                </c:pt>
                <c:pt idx="882">
                  <c:v>76.273643572446389</c:v>
                </c:pt>
                <c:pt idx="883">
                  <c:v>76.240705974581132</c:v>
                </c:pt>
                <c:pt idx="884">
                  <c:v>76.20776842413693</c:v>
                </c:pt>
                <c:pt idx="885">
                  <c:v>76.174830921474467</c:v>
                </c:pt>
                <c:pt idx="886">
                  <c:v>76.141893466957598</c:v>
                </c:pt>
                <c:pt idx="887">
                  <c:v>76.108956060952849</c:v>
                </c:pt>
                <c:pt idx="888">
                  <c:v>76.07601870382932</c:v>
                </c:pt>
                <c:pt idx="889">
                  <c:v>76.043081395958978</c:v>
                </c:pt>
                <c:pt idx="890">
                  <c:v>76.010144137716807</c:v>
                </c:pt>
                <c:pt idx="891">
                  <c:v>75.977206929480701</c:v>
                </c:pt>
                <c:pt idx="892">
                  <c:v>75.944269771630815</c:v>
                </c:pt>
                <c:pt idx="893">
                  <c:v>75.911332664551082</c:v>
                </c:pt>
                <c:pt idx="894">
                  <c:v>75.878395608627727</c:v>
                </c:pt>
                <c:pt idx="895">
                  <c:v>75.845458604250069</c:v>
                </c:pt>
                <c:pt idx="896">
                  <c:v>75.81252165181057</c:v>
                </c:pt>
                <c:pt idx="897">
                  <c:v>75.779584751704306</c:v>
                </c:pt>
                <c:pt idx="898">
                  <c:v>75.74664790432989</c:v>
                </c:pt>
                <c:pt idx="899">
                  <c:v>75.713711110088411</c:v>
                </c:pt>
                <c:pt idx="900">
                  <c:v>75.680774369384366</c:v>
                </c:pt>
                <c:pt idx="901">
                  <c:v>75.647837682625038</c:v>
                </c:pt>
                <c:pt idx="902">
                  <c:v>75.614901050221292</c:v>
                </c:pt>
                <c:pt idx="903">
                  <c:v>75.581964472586449</c:v>
                </c:pt>
                <c:pt idx="904">
                  <c:v>75.549027950137756</c:v>
                </c:pt>
                <c:pt idx="905">
                  <c:v>75.516091483295071</c:v>
                </c:pt>
                <c:pt idx="906">
                  <c:v>75.483155072481495</c:v>
                </c:pt>
                <c:pt idx="907">
                  <c:v>75.450218718123367</c:v>
                </c:pt>
                <c:pt idx="908">
                  <c:v>75.417282420650537</c:v>
                </c:pt>
                <c:pt idx="909">
                  <c:v>75.384346180495939</c:v>
                </c:pt>
                <c:pt idx="910">
                  <c:v>75.351409998095733</c:v>
                </c:pt>
                <c:pt idx="911">
                  <c:v>75.318473873889474</c:v>
                </c:pt>
                <c:pt idx="912">
                  <c:v>75.285537808320086</c:v>
                </c:pt>
                <c:pt idx="913">
                  <c:v>75.252601801833862</c:v>
                </c:pt>
                <c:pt idx="914">
                  <c:v>75.219665854880262</c:v>
                </c:pt>
                <c:pt idx="915">
                  <c:v>75.18672996791264</c:v>
                </c:pt>
                <c:pt idx="916">
                  <c:v>75.153794141387237</c:v>
                </c:pt>
                <c:pt idx="917">
                  <c:v>75.120858375764172</c:v>
                </c:pt>
                <c:pt idx="918">
                  <c:v>75.087922671506888</c:v>
                </c:pt>
                <c:pt idx="919">
                  <c:v>75.054987029082497</c:v>
                </c:pt>
                <c:pt idx="920">
                  <c:v>75.022051448961392</c:v>
                </c:pt>
                <c:pt idx="921">
                  <c:v>74.989115931618073</c:v>
                </c:pt>
                <c:pt idx="922">
                  <c:v>74.956180477529983</c:v>
                </c:pt>
                <c:pt idx="923">
                  <c:v>74.923245087178458</c:v>
                </c:pt>
                <c:pt idx="924">
                  <c:v>74.890309761048741</c:v>
                </c:pt>
                <c:pt idx="925">
                  <c:v>74.857374499629543</c:v>
                </c:pt>
                <c:pt idx="926">
                  <c:v>74.8244393034132</c:v>
                </c:pt>
                <c:pt idx="927">
                  <c:v>74.79150417289604</c:v>
                </c:pt>
                <c:pt idx="928">
                  <c:v>74.758569108577944</c:v>
                </c:pt>
                <c:pt idx="929">
                  <c:v>74.72563411096273</c:v>
                </c:pt>
                <c:pt idx="930">
                  <c:v>74.692699180558122</c:v>
                </c:pt>
                <c:pt idx="931">
                  <c:v>74.659764317875329</c:v>
                </c:pt>
                <c:pt idx="932">
                  <c:v>74.626829523429834</c:v>
                </c:pt>
                <c:pt idx="933">
                  <c:v>74.593894797740973</c:v>
                </c:pt>
                <c:pt idx="934">
                  <c:v>74.560960141331961</c:v>
                </c:pt>
                <c:pt idx="935">
                  <c:v>74.528025554730007</c:v>
                </c:pt>
                <c:pt idx="936">
                  <c:v>74.495091038466271</c:v>
                </c:pt>
                <c:pt idx="937">
                  <c:v>74.462156593075917</c:v>
                </c:pt>
                <c:pt idx="938">
                  <c:v>74.429222219098619</c:v>
                </c:pt>
                <c:pt idx="939">
                  <c:v>74.39628791707743</c:v>
                </c:pt>
                <c:pt idx="940">
                  <c:v>74.363353687560036</c:v>
                </c:pt>
                <c:pt idx="941">
                  <c:v>74.330419531098215</c:v>
                </c:pt>
                <c:pt idx="942">
                  <c:v>74.297485448247869</c:v>
                </c:pt>
                <c:pt idx="943">
                  <c:v>74.264551439569132</c:v>
                </c:pt>
                <c:pt idx="944">
                  <c:v>74.231617505626431</c:v>
                </c:pt>
                <c:pt idx="945">
                  <c:v>74.1986836469884</c:v>
                </c:pt>
                <c:pt idx="946">
                  <c:v>74.165749864228147</c:v>
                </c:pt>
                <c:pt idx="947">
                  <c:v>74.132816157923003</c:v>
                </c:pt>
                <c:pt idx="948">
                  <c:v>74.099882528654788</c:v>
                </c:pt>
                <c:pt idx="949">
                  <c:v>74.066948977009616</c:v>
                </c:pt>
                <c:pt idx="950">
                  <c:v>74.034015503578203</c:v>
                </c:pt>
                <c:pt idx="951">
                  <c:v>74.001082108955728</c:v>
                </c:pt>
                <c:pt idx="952">
                  <c:v>73.968148793741818</c:v>
                </c:pt>
                <c:pt idx="953">
                  <c:v>73.93521555854069</c:v>
                </c:pt>
                <c:pt idx="954">
                  <c:v>73.902282403961209</c:v>
                </c:pt>
                <c:pt idx="955">
                  <c:v>73.869349330616728</c:v>
                </c:pt>
                <c:pt idx="956">
                  <c:v>73.836416339125449</c:v>
                </c:pt>
                <c:pt idx="957">
                  <c:v>73.803483430110276</c:v>
                </c:pt>
                <c:pt idx="958">
                  <c:v>73.770550604198618</c:v>
                </c:pt>
                <c:pt idx="959">
                  <c:v>73.737617862022844</c:v>
                </c:pt>
                <c:pt idx="960">
                  <c:v>73.704685204219999</c:v>
                </c:pt>
                <c:pt idx="961">
                  <c:v>73.671752631432369</c:v>
                </c:pt>
                <c:pt idx="962">
                  <c:v>73.63882014430645</c:v>
                </c:pt>
                <c:pt idx="963">
                  <c:v>73.605887743494264</c:v>
                </c:pt>
                <c:pt idx="964">
                  <c:v>73.57295542965241</c:v>
                </c:pt>
                <c:pt idx="965">
                  <c:v>73.54002320344263</c:v>
                </c:pt>
                <c:pt idx="966">
                  <c:v>73.507091065531753</c:v>
                </c:pt>
                <c:pt idx="967">
                  <c:v>73.474159016591571</c:v>
                </c:pt>
                <c:pt idx="968">
                  <c:v>73.441227057299002</c:v>
                </c:pt>
                <c:pt idx="969">
                  <c:v>73.408295188336112</c:v>
                </c:pt>
                <c:pt idx="970">
                  <c:v>73.375363410390207</c:v>
                </c:pt>
                <c:pt idx="971">
                  <c:v>73.342431724153727</c:v>
                </c:pt>
                <c:pt idx="972">
                  <c:v>73.309500130324466</c:v>
                </c:pt>
                <c:pt idx="973">
                  <c:v>73.27656862960545</c:v>
                </c:pt>
                <c:pt idx="974">
                  <c:v>73.243637222705175</c:v>
                </c:pt>
                <c:pt idx="975">
                  <c:v>73.210705910337353</c:v>
                </c:pt>
                <c:pt idx="976">
                  <c:v>73.177774693221096</c:v>
                </c:pt>
                <c:pt idx="977">
                  <c:v>73.144843572081285</c:v>
                </c:pt>
                <c:pt idx="978">
                  <c:v>73.111912547648032</c:v>
                </c:pt>
                <c:pt idx="979">
                  <c:v>73.078981620657089</c:v>
                </c:pt>
                <c:pt idx="980">
                  <c:v>73.046050791849723</c:v>
                </c:pt>
                <c:pt idx="981">
                  <c:v>73.013120061972899</c:v>
                </c:pt>
                <c:pt idx="982">
                  <c:v>72.980189431779493</c:v>
                </c:pt>
                <c:pt idx="983">
                  <c:v>72.947258902027542</c:v>
                </c:pt>
                <c:pt idx="984">
                  <c:v>72.914328473481362</c:v>
                </c:pt>
                <c:pt idx="985">
                  <c:v>72.881398146910939</c:v>
                </c:pt>
                <c:pt idx="986">
                  <c:v>72.848467923091889</c:v>
                </c:pt>
                <c:pt idx="987">
                  <c:v>72.815537802806119</c:v>
                </c:pt>
                <c:pt idx="988">
                  <c:v>72.782607786841027</c:v>
                </c:pt>
                <c:pt idx="989">
                  <c:v>72.7496778759905</c:v>
                </c:pt>
                <c:pt idx="990">
                  <c:v>72.716748071053914</c:v>
                </c:pt>
                <c:pt idx="991">
                  <c:v>72.68381837283718</c:v>
                </c:pt>
                <c:pt idx="992">
                  <c:v>72.650888782152165</c:v>
                </c:pt>
                <c:pt idx="993">
                  <c:v>72.617959299816718</c:v>
                </c:pt>
                <c:pt idx="994">
                  <c:v>72.58502992665521</c:v>
                </c:pt>
                <c:pt idx="995">
                  <c:v>72.552100663498081</c:v>
                </c:pt>
                <c:pt idx="996">
                  <c:v>72.519171511182222</c:v>
                </c:pt>
                <c:pt idx="997">
                  <c:v>72.486242470550778</c:v>
                </c:pt>
                <c:pt idx="998">
                  <c:v>72.453313542453216</c:v>
                </c:pt>
                <c:pt idx="999">
                  <c:v>72.420384727745784</c:v>
                </c:pt>
                <c:pt idx="1000">
                  <c:v>72.387456027290909</c:v>
                </c:pt>
                <c:pt idx="1001">
                  <c:v>72.3545274419576</c:v>
                </c:pt>
                <c:pt idx="1002">
                  <c:v>72.321598972621743</c:v>
                </c:pt>
                <c:pt idx="1003">
                  <c:v>72.288670620165519</c:v>
                </c:pt>
                <c:pt idx="1004">
                  <c:v>72.255742385478186</c:v>
                </c:pt>
                <c:pt idx="1005">
                  <c:v>72.222814269455299</c:v>
                </c:pt>
                <c:pt idx="1006">
                  <c:v>72.189886272999757</c:v>
                </c:pt>
                <c:pt idx="1007">
                  <c:v>72.156958397020816</c:v>
                </c:pt>
                <c:pt idx="1008">
                  <c:v>72.124030642435002</c:v>
                </c:pt>
                <c:pt idx="1009">
                  <c:v>72.091103010165682</c:v>
                </c:pt>
                <c:pt idx="1010">
                  <c:v>72.05817550114331</c:v>
                </c:pt>
                <c:pt idx="1011">
                  <c:v>72.025248116304994</c:v>
                </c:pt>
                <c:pt idx="1012">
                  <c:v>71.992320856595583</c:v>
                </c:pt>
                <c:pt idx="1013">
                  <c:v>71.959393722966766</c:v>
                </c:pt>
                <c:pt idx="1014">
                  <c:v>71.926466716377419</c:v>
                </c:pt>
                <c:pt idx="1015">
                  <c:v>71.893539837793824</c:v>
                </c:pt>
                <c:pt idx="1016">
                  <c:v>71.860613088189822</c:v>
                </c:pt>
                <c:pt idx="1017">
                  <c:v>71.827686468546162</c:v>
                </c:pt>
                <c:pt idx="1018">
                  <c:v>71.794759979851293</c:v>
                </c:pt>
                <c:pt idx="1019">
                  <c:v>71.761833623101253</c:v>
                </c:pt>
                <c:pt idx="1020">
                  <c:v>71.728907399299501</c:v>
                </c:pt>
                <c:pt idx="1021">
                  <c:v>71.695981309457181</c:v>
                </c:pt>
                <c:pt idx="1022">
                  <c:v>71.66305535459324</c:v>
                </c:pt>
                <c:pt idx="1023">
                  <c:v>71.630129535734227</c:v>
                </c:pt>
                <c:pt idx="1024">
                  <c:v>71.597203853914252</c:v>
                </c:pt>
                <c:pt idx="1025">
                  <c:v>71.56427831017578</c:v>
                </c:pt>
                <c:pt idx="1026">
                  <c:v>71.531352905569065</c:v>
                </c:pt>
                <c:pt idx="1027">
                  <c:v>71.49842764115192</c:v>
                </c:pt>
                <c:pt idx="1028">
                  <c:v>71.4655025179906</c:v>
                </c:pt>
                <c:pt idx="1029">
                  <c:v>71.432577537159602</c:v>
                </c:pt>
                <c:pt idx="1030">
                  <c:v>71.399652699740955</c:v>
                </c:pt>
                <c:pt idx="1031">
                  <c:v>71.366728006825483</c:v>
                </c:pt>
                <c:pt idx="1032">
                  <c:v>71.333803459512126</c:v>
                </c:pt>
                <c:pt idx="1033">
                  <c:v>71.30087905890808</c:v>
                </c:pt>
                <c:pt idx="1034">
                  <c:v>71.267954806129055</c:v>
                </c:pt>
                <c:pt idx="1035">
                  <c:v>71.235030702299284</c:v>
                </c:pt>
                <c:pt idx="1036">
                  <c:v>71.202106748551273</c:v>
                </c:pt>
                <c:pt idx="1037">
                  <c:v>71.169182946026396</c:v>
                </c:pt>
                <c:pt idx="1038">
                  <c:v>71.136259295874623</c:v>
                </c:pt>
                <c:pt idx="1039">
                  <c:v>71.103335799254509</c:v>
                </c:pt>
                <c:pt idx="1040">
                  <c:v>71.070412457333759</c:v>
                </c:pt>
                <c:pt idx="1041">
                  <c:v>71.03748927128855</c:v>
                </c:pt>
                <c:pt idx="1042">
                  <c:v>71.004566242304264</c:v>
                </c:pt>
                <c:pt idx="1043">
                  <c:v>70.971643371575041</c:v>
                </c:pt>
                <c:pt idx="1044">
                  <c:v>70.938720660304398</c:v>
                </c:pt>
                <c:pt idx="1045">
                  <c:v>70.905798109704847</c:v>
                </c:pt>
                <c:pt idx="1046">
                  <c:v>70.872875720997882</c:v>
                </c:pt>
                <c:pt idx="1047">
                  <c:v>70.83995349541469</c:v>
                </c:pt>
                <c:pt idx="1048">
                  <c:v>70.80703143419548</c:v>
                </c:pt>
                <c:pt idx="1049">
                  <c:v>70.77410953858984</c:v>
                </c:pt>
                <c:pt idx="1050">
                  <c:v>70.741187809857365</c:v>
                </c:pt>
                <c:pt idx="1051">
                  <c:v>70.708266249266458</c:v>
                </c:pt>
                <c:pt idx="1052">
                  <c:v>70.675344858095755</c:v>
                </c:pt>
                <c:pt idx="1053">
                  <c:v>70.642423637633428</c:v>
                </c:pt>
                <c:pt idx="1054">
                  <c:v>70.609502589177197</c:v>
                </c:pt>
                <c:pt idx="1055">
                  <c:v>70.57658171403493</c:v>
                </c:pt>
                <c:pt idx="1056">
                  <c:v>70.543661013524257</c:v>
                </c:pt>
                <c:pt idx="1057">
                  <c:v>70.510740488972885</c:v>
                </c:pt>
                <c:pt idx="1058">
                  <c:v>70.477820141718539</c:v>
                </c:pt>
                <c:pt idx="1059">
                  <c:v>70.444899973109187</c:v>
                </c:pt>
                <c:pt idx="1060">
                  <c:v>70.411979984503091</c:v>
                </c:pt>
                <c:pt idx="1061">
                  <c:v>70.379060177268414</c:v>
                </c:pt>
                <c:pt idx="1062">
                  <c:v>70.346140552784306</c:v>
                </c:pt>
                <c:pt idx="1063">
                  <c:v>70.313221112439891</c:v>
                </c:pt>
                <c:pt idx="1064">
                  <c:v>70.280301857635152</c:v>
                </c:pt>
                <c:pt idx="1065">
                  <c:v>70.24738278978036</c:v>
                </c:pt>
                <c:pt idx="1066">
                  <c:v>70.214463910297027</c:v>
                </c:pt>
                <c:pt idx="1067">
                  <c:v>70.181545220616826</c:v>
                </c:pt>
                <c:pt idx="1068">
                  <c:v>70.14862672218274</c:v>
                </c:pt>
                <c:pt idx="1069">
                  <c:v>70.115708416448513</c:v>
                </c:pt>
                <c:pt idx="1070">
                  <c:v>70.082790304879012</c:v>
                </c:pt>
                <c:pt idx="1071">
                  <c:v>70.049872388950106</c:v>
                </c:pt>
                <c:pt idx="1072">
                  <c:v>70.016954670149048</c:v>
                </c:pt>
                <c:pt idx="1073">
                  <c:v>69.9840371499741</c:v>
                </c:pt>
                <c:pt idx="1074">
                  <c:v>69.951119829935195</c:v>
                </c:pt>
                <c:pt idx="1075">
                  <c:v>69.918202711553462</c:v>
                </c:pt>
                <c:pt idx="1076">
                  <c:v>69.885285796361842</c:v>
                </c:pt>
                <c:pt idx="1077">
                  <c:v>69.852369085904627</c:v>
                </c:pt>
                <c:pt idx="1078">
                  <c:v>69.81945258173802</c:v>
                </c:pt>
                <c:pt idx="1079">
                  <c:v>69.786536285429889</c:v>
                </c:pt>
                <c:pt idx="1080">
                  <c:v>69.753620198560185</c:v>
                </c:pt>
                <c:pt idx="1081">
                  <c:v>69.720704322720636</c:v>
                </c:pt>
                <c:pt idx="1082">
                  <c:v>69.687788659515235</c:v>
                </c:pt>
                <c:pt idx="1083">
                  <c:v>69.654873210559927</c:v>
                </c:pt>
                <c:pt idx="1084">
                  <c:v>69.621957977483206</c:v>
                </c:pt>
                <c:pt idx="1085">
                  <c:v>69.589042961925642</c:v>
                </c:pt>
                <c:pt idx="1086">
                  <c:v>69.556128165540386</c:v>
                </c:pt>
                <c:pt idx="1087">
                  <c:v>69.523213589993134</c:v>
                </c:pt>
                <c:pt idx="1088">
                  <c:v>69.490299236962045</c:v>
                </c:pt>
                <c:pt idx="1089">
                  <c:v>69.45738510813834</c:v>
                </c:pt>
                <c:pt idx="1090">
                  <c:v>69.424471205225842</c:v>
                </c:pt>
                <c:pt idx="1091">
                  <c:v>69.391557529941139</c:v>
                </c:pt>
                <c:pt idx="1092">
                  <c:v>69.358644084014216</c:v>
                </c:pt>
                <c:pt idx="1093">
                  <c:v>69.32573086918795</c:v>
                </c:pt>
                <c:pt idx="1094">
                  <c:v>69.292817887218504</c:v>
                </c:pt>
                <c:pt idx="1095">
                  <c:v>69.259905139875301</c:v>
                </c:pt>
                <c:pt idx="1096">
                  <c:v>69.226992628941161</c:v>
                </c:pt>
                <c:pt idx="1097">
                  <c:v>69.194080356212567</c:v>
                </c:pt>
                <c:pt idx="1098">
                  <c:v>69.16116832349941</c:v>
                </c:pt>
                <c:pt idx="1099">
                  <c:v>69.128256532625457</c:v>
                </c:pt>
                <c:pt idx="1100">
                  <c:v>69.095344985428426</c:v>
                </c:pt>
                <c:pt idx="1101">
                  <c:v>69.062433683759622</c:v>
                </c:pt>
                <c:pt idx="1102">
                  <c:v>69.029522629484703</c:v>
                </c:pt>
                <c:pt idx="1103">
                  <c:v>68.996611824483281</c:v>
                </c:pt>
                <c:pt idx="1104">
                  <c:v>68.963701270649253</c:v>
                </c:pt>
                <c:pt idx="1105">
                  <c:v>68.930790969891007</c:v>
                </c:pt>
                <c:pt idx="1106">
                  <c:v>68.897880924131201</c:v>
                </c:pt>
                <c:pt idx="1107">
                  <c:v>68.864971135307172</c:v>
                </c:pt>
                <c:pt idx="1108">
                  <c:v>68.832061605371024</c:v>
                </c:pt>
                <c:pt idx="1109">
                  <c:v>68.799152336289467</c:v>
                </c:pt>
                <c:pt idx="1110">
                  <c:v>68.766243330044162</c:v>
                </c:pt>
                <c:pt idx="1111">
                  <c:v>68.733334588632076</c:v>
                </c:pt>
                <c:pt idx="1112">
                  <c:v>68.700426114064868</c:v>
                </c:pt>
                <c:pt idx="1113">
                  <c:v>68.667517908369703</c:v>
                </c:pt>
                <c:pt idx="1114">
                  <c:v>68.634609973589093</c:v>
                </c:pt>
                <c:pt idx="1115">
                  <c:v>68.601702311780997</c:v>
                </c:pt>
                <c:pt idx="1116">
                  <c:v>68.568794925018949</c:v>
                </c:pt>
                <c:pt idx="1117">
                  <c:v>68.535887815392101</c:v>
                </c:pt>
                <c:pt idx="1118">
                  <c:v>68.502980985005792</c:v>
                </c:pt>
                <c:pt idx="1119">
                  <c:v>68.470074435981005</c:v>
                </c:pt>
                <c:pt idx="1120">
                  <c:v>68.437168170454683</c:v>
                </c:pt>
                <c:pt idx="1121">
                  <c:v>68.404262190580354</c:v>
                </c:pt>
                <c:pt idx="1122">
                  <c:v>68.371356498527476</c:v>
                </c:pt>
                <c:pt idx="1123">
                  <c:v>68.338451096482302</c:v>
                </c:pt>
                <c:pt idx="1124">
                  <c:v>68.305545986647232</c:v>
                </c:pt>
                <c:pt idx="1125">
                  <c:v>68.272641171241787</c:v>
                </c:pt>
                <c:pt idx="1126">
                  <c:v>68.23973665250189</c:v>
                </c:pt>
                <c:pt idx="1127">
                  <c:v>68.20683243268077</c:v>
                </c:pt>
                <c:pt idx="1128">
                  <c:v>68.173928514048526</c:v>
                </c:pt>
                <c:pt idx="1129">
                  <c:v>68.141024898892383</c:v>
                </c:pt>
                <c:pt idx="1130">
                  <c:v>68.108121589517168</c:v>
                </c:pt>
                <c:pt idx="1131">
                  <c:v>68.075218588244695</c:v>
                </c:pt>
                <c:pt idx="1132">
                  <c:v>68.042315897414994</c:v>
                </c:pt>
                <c:pt idx="1133">
                  <c:v>68.009413519385191</c:v>
                </c:pt>
                <c:pt idx="1134">
                  <c:v>67.976511456530716</c:v>
                </c:pt>
                <c:pt idx="1135">
                  <c:v>67.94360971124469</c:v>
                </c:pt>
                <c:pt idx="1136">
                  <c:v>67.910708285938625</c:v>
                </c:pt>
                <c:pt idx="1137">
                  <c:v>67.877807183042023</c:v>
                </c:pt>
                <c:pt idx="1138">
                  <c:v>67.844906405002931</c:v>
                </c:pt>
                <c:pt idx="1139">
                  <c:v>67.812005954287912</c:v>
                </c:pt>
                <c:pt idx="1140">
                  <c:v>67.779105833382289</c:v>
                </c:pt>
                <c:pt idx="1141">
                  <c:v>67.74620604479</c:v>
                </c:pt>
                <c:pt idx="1142">
                  <c:v>67.713306591033998</c:v>
                </c:pt>
                <c:pt idx="1143">
                  <c:v>67.680407474656477</c:v>
                </c:pt>
                <c:pt idx="1144">
                  <c:v>67.647508698218815</c:v>
                </c:pt>
                <c:pt idx="1145">
                  <c:v>67.614610264301575</c:v>
                </c:pt>
                <c:pt idx="1146">
                  <c:v>67.581712175505203</c:v>
                </c:pt>
                <c:pt idx="1147">
                  <c:v>67.548814434449497</c:v>
                </c:pt>
                <c:pt idx="1148">
                  <c:v>67.515917043774337</c:v>
                </c:pt>
                <c:pt idx="1149">
                  <c:v>67.483020006139341</c:v>
                </c:pt>
                <c:pt idx="1150">
                  <c:v>67.450123324224506</c:v>
                </c:pt>
                <c:pt idx="1151">
                  <c:v>67.417227000729952</c:v>
                </c:pt>
                <c:pt idx="1152">
                  <c:v>67.384331038376246</c:v>
                </c:pt>
                <c:pt idx="1153">
                  <c:v>67.35143543990452</c:v>
                </c:pt>
                <c:pt idx="1154">
                  <c:v>67.318540208076726</c:v>
                </c:pt>
                <c:pt idx="1155">
                  <c:v>67.285645345675661</c:v>
                </c:pt>
                <c:pt idx="1156">
                  <c:v>67.252750855505198</c:v>
                </c:pt>
                <c:pt idx="1157">
                  <c:v>67.219856740390341</c:v>
                </c:pt>
                <c:pt idx="1158">
                  <c:v>67.186963003177581</c:v>
                </c:pt>
                <c:pt idx="1159">
                  <c:v>67.154069646734911</c:v>
                </c:pt>
                <c:pt idx="1160">
                  <c:v>67.121176673951936</c:v>
                </c:pt>
                <c:pt idx="1161">
                  <c:v>67.088284087740092</c:v>
                </c:pt>
                <c:pt idx="1162">
                  <c:v>67.055391891033111</c:v>
                </c:pt>
                <c:pt idx="1163">
                  <c:v>67.022500086786536</c:v>
                </c:pt>
                <c:pt idx="1164">
                  <c:v>66.989608677978524</c:v>
                </c:pt>
                <c:pt idx="1165">
                  <c:v>66.956717667609723</c:v>
                </c:pt>
                <c:pt idx="1166">
                  <c:v>66.92382705870321</c:v>
                </c:pt>
                <c:pt idx="1167">
                  <c:v>66.890936854305252</c:v>
                </c:pt>
                <c:pt idx="1168">
                  <c:v>66.858047057485166</c:v>
                </c:pt>
                <c:pt idx="1169">
                  <c:v>66.825157671334978</c:v>
                </c:pt>
                <c:pt idx="1170">
                  <c:v>66.792268698970673</c:v>
                </c:pt>
                <c:pt idx="1171">
                  <c:v>66.759380143531629</c:v>
                </c:pt>
                <c:pt idx="1172">
                  <c:v>66.726492008180543</c:v>
                </c:pt>
                <c:pt idx="1173">
                  <c:v>66.693604296104695</c:v>
                </c:pt>
                <c:pt idx="1174">
                  <c:v>66.660717010514873</c:v>
                </c:pt>
                <c:pt idx="1175">
                  <c:v>66.627830154646617</c:v>
                </c:pt>
                <c:pt idx="1176">
                  <c:v>66.594943731759429</c:v>
                </c:pt>
                <c:pt idx="1177">
                  <c:v>66.56205774513775</c:v>
                </c:pt>
                <c:pt idx="1178">
                  <c:v>66.529172198090748</c:v>
                </c:pt>
                <c:pt idx="1179">
                  <c:v>66.496287093952759</c:v>
                </c:pt>
                <c:pt idx="1180">
                  <c:v>66.463402436083044</c:v>
                </c:pt>
                <c:pt idx="1181">
                  <c:v>66.43051822786633</c:v>
                </c:pt>
                <c:pt idx="1182">
                  <c:v>66.397634472713179</c:v>
                </c:pt>
                <c:pt idx="1183">
                  <c:v>66.364751174059407</c:v>
                </c:pt>
                <c:pt idx="1184">
                  <c:v>66.331868335367204</c:v>
                </c:pt>
                <c:pt idx="1185">
                  <c:v>66.298985960124782</c:v>
                </c:pt>
                <c:pt idx="1186">
                  <c:v>66.266104051846611</c:v>
                </c:pt>
                <c:pt idx="1187">
                  <c:v>66.233222614073938</c:v>
                </c:pt>
                <c:pt idx="1188">
                  <c:v>66.200341650374426</c:v>
                </c:pt>
                <c:pt idx="1189">
                  <c:v>66.16746116434291</c:v>
                </c:pt>
                <c:pt idx="1190">
                  <c:v>66.134581159601339</c:v>
                </c:pt>
                <c:pt idx="1191">
                  <c:v>66.101701639798904</c:v>
                </c:pt>
                <c:pt idx="1192">
                  <c:v>66.068822608612507</c:v>
                </c:pt>
                <c:pt idx="1193">
                  <c:v>66.03594406974662</c:v>
                </c:pt>
                <c:pt idx="1194">
                  <c:v>66.003066026933837</c:v>
                </c:pt>
                <c:pt idx="1195">
                  <c:v>65.970188483934777</c:v>
                </c:pt>
                <c:pt idx="1196">
                  <c:v>65.937311444538665</c:v>
                </c:pt>
                <c:pt idx="1197">
                  <c:v>65.904434912563147</c:v>
                </c:pt>
                <c:pt idx="1198">
                  <c:v>65.871558891854789</c:v>
                </c:pt>
                <c:pt idx="1199">
                  <c:v>65.838683386288949</c:v>
                </c:pt>
                <c:pt idx="1200">
                  <c:v>65.805808399770513</c:v>
                </c:pt>
                <c:pt idx="1201">
                  <c:v>65.772933936233727</c:v>
                </c:pt>
                <c:pt idx="1202">
                  <c:v>65.740059999642369</c:v>
                </c:pt>
                <c:pt idx="1203">
                  <c:v>65.707186593990528</c:v>
                </c:pt>
                <c:pt idx="1204">
                  <c:v>65.674313723302021</c:v>
                </c:pt>
                <c:pt idx="1205">
                  <c:v>65.641441391630877</c:v>
                </c:pt>
                <c:pt idx="1206">
                  <c:v>65.608569603062406</c:v>
                </c:pt>
                <c:pt idx="1207">
                  <c:v>65.575698361711986</c:v>
                </c:pt>
                <c:pt idx="1208">
                  <c:v>65.542827671726656</c:v>
                </c:pt>
                <c:pt idx="1209">
                  <c:v>65.509957537284066</c:v>
                </c:pt>
                <c:pt idx="1210">
                  <c:v>65.477087962593941</c:v>
                </c:pt>
                <c:pt idx="1211">
                  <c:v>65.444218951897454</c:v>
                </c:pt>
                <c:pt idx="1212">
                  <c:v>65.411350509467766</c:v>
                </c:pt>
                <c:pt idx="1213">
                  <c:v>65.378482639610496</c:v>
                </c:pt>
                <c:pt idx="1214">
                  <c:v>65.345615346663223</c:v>
                </c:pt>
                <c:pt idx="1215">
                  <c:v>65.31274863499678</c:v>
                </c:pt>
                <c:pt idx="1216">
                  <c:v>65.279882509014598</c:v>
                </c:pt>
                <c:pt idx="1217">
                  <c:v>65.247016973153421</c:v>
                </c:pt>
                <c:pt idx="1218">
                  <c:v>65.214152031883202</c:v>
                </c:pt>
                <c:pt idx="1219">
                  <c:v>65.181287689708043</c:v>
                </c:pt>
                <c:pt idx="1220">
                  <c:v>65.148423951165583</c:v>
                </c:pt>
                <c:pt idx="1221">
                  <c:v>65.115560820827639</c:v>
                </c:pt>
                <c:pt idx="1222">
                  <c:v>65.082698303300788</c:v>
                </c:pt>
                <c:pt idx="1223">
                  <c:v>65.049836403225967</c:v>
                </c:pt>
                <c:pt idx="1224">
                  <c:v>65.016975125279316</c:v>
                </c:pt>
                <c:pt idx="1225">
                  <c:v>64.984114474172031</c:v>
                </c:pt>
                <c:pt idx="1226">
                  <c:v>64.951254454650936</c:v>
                </c:pt>
                <c:pt idx="1227">
                  <c:v>64.918395071498253</c:v>
                </c:pt>
                <c:pt idx="1228">
                  <c:v>64.885536329532798</c:v>
                </c:pt>
                <c:pt idx="1229">
                  <c:v>64.852678233609169</c:v>
                </c:pt>
                <c:pt idx="1230">
                  <c:v>64.819820788618713</c:v>
                </c:pt>
                <c:pt idx="1231">
                  <c:v>64.786963999489515</c:v>
                </c:pt>
                <c:pt idx="1232">
                  <c:v>64.754107871186818</c:v>
                </c:pt>
                <c:pt idx="1233">
                  <c:v>64.721252408713212</c:v>
                </c:pt>
                <c:pt idx="1234">
                  <c:v>64.688397617109032</c:v>
                </c:pt>
                <c:pt idx="1235">
                  <c:v>64.655543501452271</c:v>
                </c:pt>
                <c:pt idx="1236">
                  <c:v>64.622690066859391</c:v>
                </c:pt>
                <c:pt idx="1237">
                  <c:v>64.589837318485309</c:v>
                </c:pt>
                <c:pt idx="1238">
                  <c:v>64.556985261523735</c:v>
                </c:pt>
                <c:pt idx="1239">
                  <c:v>64.524133901207122</c:v>
                </c:pt>
                <c:pt idx="1240">
                  <c:v>64.491283242807754</c:v>
                </c:pt>
                <c:pt idx="1241">
                  <c:v>64.458433291637405</c:v>
                </c:pt>
                <c:pt idx="1242">
                  <c:v>64.425584053047572</c:v>
                </c:pt>
                <c:pt idx="1243">
                  <c:v>64.39273553243018</c:v>
                </c:pt>
                <c:pt idx="1244">
                  <c:v>64.35988773521774</c:v>
                </c:pt>
                <c:pt idx="1245">
                  <c:v>64.327040666883477</c:v>
                </c:pt>
                <c:pt idx="1246">
                  <c:v>64.294194332941942</c:v>
                </c:pt>
                <c:pt idx="1247">
                  <c:v>64.261348738948826</c:v>
                </c:pt>
                <c:pt idx="1248">
                  <c:v>64.228503890501955</c:v>
                </c:pt>
                <c:pt idx="1249">
                  <c:v>64.195659793240864</c:v>
                </c:pt>
                <c:pt idx="1250">
                  <c:v>64.162816452847821</c:v>
                </c:pt>
                <c:pt idx="1251">
                  <c:v>64.129973875047327</c:v>
                </c:pt>
                <c:pt idx="1252">
                  <c:v>64.097132065607354</c:v>
                </c:pt>
                <c:pt idx="1253">
                  <c:v>64.064291030338907</c:v>
                </c:pt>
                <c:pt idx="1254">
                  <c:v>64.031450775096758</c:v>
                </c:pt>
                <c:pt idx="1255">
                  <c:v>63.998611305779534</c:v>
                </c:pt>
                <c:pt idx="1256">
                  <c:v>63.965772628330427</c:v>
                </c:pt>
                <c:pt idx="1257">
                  <c:v>63.932934748736898</c:v>
                </c:pt>
                <c:pt idx="1258">
                  <c:v>63.900097673031617</c:v>
                </c:pt>
                <c:pt idx="1259">
                  <c:v>63.867261407292482</c:v>
                </c:pt>
                <c:pt idx="1260">
                  <c:v>63.834425957642857</c:v>
                </c:pt>
                <c:pt idx="1261">
                  <c:v>63.801591330252464</c:v>
                </c:pt>
                <c:pt idx="1262">
                  <c:v>63.76875753133676</c:v>
                </c:pt>
                <c:pt idx="1263">
                  <c:v>63.735924567158293</c:v>
                </c:pt>
                <c:pt idx="1264">
                  <c:v>63.703092444026396</c:v>
                </c:pt>
                <c:pt idx="1265">
                  <c:v>63.670261168297706</c:v>
                </c:pt>
                <c:pt idx="1266">
                  <c:v>63.637430746376836</c:v>
                </c:pt>
                <c:pt idx="1267">
                  <c:v>63.604601184715975</c:v>
                </c:pt>
                <c:pt idx="1268">
                  <c:v>63.571772489816013</c:v>
                </c:pt>
                <c:pt idx="1269">
                  <c:v>63.538944668226691</c:v>
                </c:pt>
                <c:pt idx="1270">
                  <c:v>63.506117726546393</c:v>
                </c:pt>
                <c:pt idx="1271">
                  <c:v>63.473291671423397</c:v>
                </c:pt>
                <c:pt idx="1272">
                  <c:v>63.440466509555584</c:v>
                </c:pt>
                <c:pt idx="1273">
                  <c:v>63.407642247691399</c:v>
                </c:pt>
                <c:pt idx="1274">
                  <c:v>63.374818892629236</c:v>
                </c:pt>
                <c:pt idx="1275">
                  <c:v>63.341996451218975</c:v>
                </c:pt>
                <c:pt idx="1276">
                  <c:v>63.309174930361571</c:v>
                </c:pt>
                <c:pt idx="1277">
                  <c:v>63.276354337009764</c:v>
                </c:pt>
                <c:pt idx="1278">
                  <c:v>63.243534678168174</c:v>
                </c:pt>
                <c:pt idx="1279">
                  <c:v>63.210715960894355</c:v>
                </c:pt>
                <c:pt idx="1280">
                  <c:v>63.177898192298166</c:v>
                </c:pt>
                <c:pt idx="1281">
                  <c:v>63.145081379542859</c:v>
                </c:pt>
                <c:pt idx="1282">
                  <c:v>63.112265529845608</c:v>
                </c:pt>
                <c:pt idx="1283">
                  <c:v>63.079450650477177</c:v>
                </c:pt>
                <c:pt idx="1284">
                  <c:v>63.046636748763241</c:v>
                </c:pt>
                <c:pt idx="1285">
                  <c:v>63.01382383208373</c:v>
                </c:pt>
                <c:pt idx="1286">
                  <c:v>62.981011907874191</c:v>
                </c:pt>
                <c:pt idx="1287">
                  <c:v>62.948200983625739</c:v>
                </c:pt>
                <c:pt idx="1288">
                  <c:v>62.915391066885405</c:v>
                </c:pt>
                <c:pt idx="1289">
                  <c:v>62.882582165256736</c:v>
                </c:pt>
                <c:pt idx="1290">
                  <c:v>62.849774286400326</c:v>
                </c:pt>
                <c:pt idx="1291">
                  <c:v>62.816967438033579</c:v>
                </c:pt>
                <c:pt idx="1292">
                  <c:v>62.7841616279321</c:v>
                </c:pt>
                <c:pt idx="1293">
                  <c:v>62.751356863929288</c:v>
                </c:pt>
                <c:pt idx="1294">
                  <c:v>62.718553153917391</c:v>
                </c:pt>
                <c:pt idx="1295">
                  <c:v>62.685750505847196</c:v>
                </c:pt>
                <c:pt idx="1296">
                  <c:v>62.652948927729426</c:v>
                </c:pt>
                <c:pt idx="1297">
                  <c:v>62.620148427634319</c:v>
                </c:pt>
                <c:pt idx="1298">
                  <c:v>62.587349013692403</c:v>
                </c:pt>
                <c:pt idx="1299">
                  <c:v>62.554550694094928</c:v>
                </c:pt>
                <c:pt idx="1300">
                  <c:v>62.52175347709462</c:v>
                </c:pt>
                <c:pt idx="1301">
                  <c:v>62.488957371005455</c:v>
                </c:pt>
                <c:pt idx="1302">
                  <c:v>62.456162384203552</c:v>
                </c:pt>
                <c:pt idx="1303">
                  <c:v>62.423368525127671</c:v>
                </c:pt>
                <c:pt idx="1304">
                  <c:v>62.390575802279528</c:v>
                </c:pt>
                <c:pt idx="1305">
                  <c:v>62.357784224224304</c:v>
                </c:pt>
                <c:pt idx="1306">
                  <c:v>62.324993799590814</c:v>
                </c:pt>
                <c:pt idx="1307">
                  <c:v>62.292204537072784</c:v>
                </c:pt>
                <c:pt idx="1308">
                  <c:v>62.259416445428187</c:v>
                </c:pt>
                <c:pt idx="1309">
                  <c:v>62.226629533480576</c:v>
                </c:pt>
                <c:pt idx="1310">
                  <c:v>62.193843810119489</c:v>
                </c:pt>
                <c:pt idx="1311">
                  <c:v>62.161059284300457</c:v>
                </c:pt>
                <c:pt idx="1312">
                  <c:v>62.128275965045823</c:v>
                </c:pt>
                <c:pt idx="1313">
                  <c:v>62.095493861445156</c:v>
                </c:pt>
                <c:pt idx="1314">
                  <c:v>62.06271298265591</c:v>
                </c:pt>
                <c:pt idx="1315">
                  <c:v>62.029933337903614</c:v>
                </c:pt>
                <c:pt idx="1316">
                  <c:v>61.997154936482431</c:v>
                </c:pt>
                <c:pt idx="1317">
                  <c:v>61.964377787756071</c:v>
                </c:pt>
                <c:pt idx="1318">
                  <c:v>61.931601901157798</c:v>
                </c:pt>
                <c:pt idx="1319">
                  <c:v>61.898827286190759</c:v>
                </c:pt>
                <c:pt idx="1320">
                  <c:v>61.866053952429361</c:v>
                </c:pt>
                <c:pt idx="1321">
                  <c:v>61.833281909519158</c:v>
                </c:pt>
                <c:pt idx="1322">
                  <c:v>61.80051116717722</c:v>
                </c:pt>
                <c:pt idx="1323">
                  <c:v>61.767741735193212</c:v>
                </c:pt>
                <c:pt idx="1324">
                  <c:v>61.734973623429383</c:v>
                </c:pt>
                <c:pt idx="1325">
                  <c:v>61.702206841821415</c:v>
                </c:pt>
                <c:pt idx="1326">
                  <c:v>61.669441400379021</c:v>
                </c:pt>
                <c:pt idx="1327">
                  <c:v>61.636677309186148</c:v>
                </c:pt>
                <c:pt idx="1328">
                  <c:v>61.603914578401671</c:v>
                </c:pt>
                <c:pt idx="1329">
                  <c:v>61.571153218260058</c:v>
                </c:pt>
                <c:pt idx="1330">
                  <c:v>61.538393239071866</c:v>
                </c:pt>
                <c:pt idx="1331">
                  <c:v>61.505634651224213</c:v>
                </c:pt>
                <c:pt idx="1332">
                  <c:v>61.472877465181298</c:v>
                </c:pt>
                <c:pt idx="1333">
                  <c:v>61.440121691485103</c:v>
                </c:pt>
                <c:pt idx="1334">
                  <c:v>61.407367340755911</c:v>
                </c:pt>
                <c:pt idx="1335">
                  <c:v>61.374614423692549</c:v>
                </c:pt>
                <c:pt idx="1336">
                  <c:v>61.341862951073779</c:v>
                </c:pt>
                <c:pt idx="1337">
                  <c:v>61.309112933757902</c:v>
                </c:pt>
                <c:pt idx="1338">
                  <c:v>61.276364382684008</c:v>
                </c:pt>
                <c:pt idx="1339">
                  <c:v>61.243617308872231</c:v>
                </c:pt>
                <c:pt idx="1340">
                  <c:v>61.210871723424276</c:v>
                </c:pt>
                <c:pt idx="1341">
                  <c:v>61.178127637524533</c:v>
                </c:pt>
                <c:pt idx="1342">
                  <c:v>61.145385062440234</c:v>
                </c:pt>
                <c:pt idx="1343">
                  <c:v>61.112644009521667</c:v>
                </c:pt>
                <c:pt idx="1344">
                  <c:v>61.079904490203617</c:v>
                </c:pt>
                <c:pt idx="1345">
                  <c:v>61.047166516005575</c:v>
                </c:pt>
                <c:pt idx="1346">
                  <c:v>61.01443009853233</c:v>
                </c:pt>
                <c:pt idx="1347">
                  <c:v>60.981695249474413</c:v>
                </c:pt>
                <c:pt idx="1348">
                  <c:v>60.948961980609155</c:v>
                </c:pt>
                <c:pt idx="1349">
                  <c:v>60.916230303801022</c:v>
                </c:pt>
                <c:pt idx="1350">
                  <c:v>60.883500231002103</c:v>
                </c:pt>
                <c:pt idx="1351">
                  <c:v>60.850771774253083</c:v>
                </c:pt>
                <c:pt idx="1352">
                  <c:v>60.818044945683525</c:v>
                </c:pt>
                <c:pt idx="1353">
                  <c:v>60.785319757513022</c:v>
                </c:pt>
                <c:pt idx="1354">
                  <c:v>60.752596222051253</c:v>
                </c:pt>
                <c:pt idx="1355">
                  <c:v>60.71987435169909</c:v>
                </c:pt>
                <c:pt idx="1356">
                  <c:v>60.687154158948687</c:v>
                </c:pt>
                <c:pt idx="1357">
                  <c:v>60.654435656384962</c:v>
                </c:pt>
                <c:pt idx="1358">
                  <c:v>60.621718856685362</c:v>
                </c:pt>
                <c:pt idx="1359">
                  <c:v>60.589003772621346</c:v>
                </c:pt>
                <c:pt idx="1360">
                  <c:v>60.556290417058456</c:v>
                </c:pt>
                <c:pt idx="1361">
                  <c:v>60.523578802957161</c:v>
                </c:pt>
                <c:pt idx="1362">
                  <c:v>60.490868943373847</c:v>
                </c:pt>
                <c:pt idx="1363">
                  <c:v>60.458160851460804</c:v>
                </c:pt>
                <c:pt idx="1364">
                  <c:v>60.42545454046774</c:v>
                </c:pt>
                <c:pt idx="1365">
                  <c:v>60.392750023741996</c:v>
                </c:pt>
                <c:pt idx="1366">
                  <c:v>60.360047314728973</c:v>
                </c:pt>
                <c:pt idx="1367">
                  <c:v>60.327346426973776</c:v>
                </c:pt>
                <c:pt idx="1368">
                  <c:v>60.294647374120842</c:v>
                </c:pt>
                <c:pt idx="1369">
                  <c:v>60.26195016991511</c:v>
                </c:pt>
                <c:pt idx="1370">
                  <c:v>60.229254828203167</c:v>
                </c:pt>
                <c:pt idx="1371">
                  <c:v>60.196561362933423</c:v>
                </c:pt>
                <c:pt idx="1372">
                  <c:v>60.163869788156518</c:v>
                </c:pt>
                <c:pt idx="1373">
                  <c:v>60.131180118027075</c:v>
                </c:pt>
                <c:pt idx="1374">
                  <c:v>60.098492366803676</c:v>
                </c:pt>
                <c:pt idx="1375">
                  <c:v>60.065806548849579</c:v>
                </c:pt>
                <c:pt idx="1376">
                  <c:v>60.033122678633987</c:v>
                </c:pt>
                <c:pt idx="1377">
                  <c:v>60.000440770732254</c:v>
                </c:pt>
                <c:pt idx="1378">
                  <c:v>59.967760839826923</c:v>
                </c:pt>
                <c:pt idx="1379">
                  <c:v>59.935082900708508</c:v>
                </c:pt>
                <c:pt idx="1380">
                  <c:v>59.902406968276061</c:v>
                </c:pt>
                <c:pt idx="1381">
                  <c:v>59.869733057537935</c:v>
                </c:pt>
                <c:pt idx="1382">
                  <c:v>59.837061183613109</c:v>
                </c:pt>
                <c:pt idx="1383">
                  <c:v>59.804391361731163</c:v>
                </c:pt>
                <c:pt idx="1384">
                  <c:v>59.771723607233163</c:v>
                </c:pt>
                <c:pt idx="1385">
                  <c:v>59.739057935573499</c:v>
                </c:pt>
                <c:pt idx="1386">
                  <c:v>59.706394362319188</c:v>
                </c:pt>
                <c:pt idx="1387">
                  <c:v>59.673732903151738</c:v>
                </c:pt>
                <c:pt idx="1388">
                  <c:v>59.641073573867331</c:v>
                </c:pt>
                <c:pt idx="1389">
                  <c:v>59.608416390378167</c:v>
                </c:pt>
                <c:pt idx="1390">
                  <c:v>59.575761368712897</c:v>
                </c:pt>
                <c:pt idx="1391">
                  <c:v>59.543108525017345</c:v>
                </c:pt>
                <c:pt idx="1392">
                  <c:v>59.51045787555573</c:v>
                </c:pt>
                <c:pt idx="1393">
                  <c:v>59.47780943671134</c:v>
                </c:pt>
                <c:pt idx="1394">
                  <c:v>59.445163224987127</c:v>
                </c:pt>
                <c:pt idx="1395">
                  <c:v>59.412519257006977</c:v>
                </c:pt>
                <c:pt idx="1396">
                  <c:v>59.379877549516095</c:v>
                </c:pt>
                <c:pt idx="1397">
                  <c:v>59.347238119382048</c:v>
                </c:pt>
                <c:pt idx="1398">
                  <c:v>59.314600983596023</c:v>
                </c:pt>
                <c:pt idx="1399">
                  <c:v>59.281966159272855</c:v>
                </c:pt>
                <c:pt idx="1400">
                  <c:v>59.249333663652585</c:v>
                </c:pt>
                <c:pt idx="1401">
                  <c:v>59.21670351410117</c:v>
                </c:pt>
                <c:pt idx="1402">
                  <c:v>59.184075728111068</c:v>
                </c:pt>
                <c:pt idx="1403">
                  <c:v>59.151450323302456</c:v>
                </c:pt>
                <c:pt idx="1404">
                  <c:v>59.118827317424163</c:v>
                </c:pt>
                <c:pt idx="1405">
                  <c:v>59.086206728353964</c:v>
                </c:pt>
                <c:pt idx="1406">
                  <c:v>59.053588574100438</c:v>
                </c:pt>
                <c:pt idx="1407">
                  <c:v>59.020972872803</c:v>
                </c:pt>
                <c:pt idx="1408">
                  <c:v>58.988359642733471</c:v>
                </c:pt>
                <c:pt idx="1409">
                  <c:v>58.955748902296349</c:v>
                </c:pt>
                <c:pt idx="1410">
                  <c:v>58.923140670030193</c:v>
                </c:pt>
                <c:pt idx="1411">
                  <c:v>58.89053496460857</c:v>
                </c:pt>
                <c:pt idx="1412">
                  <c:v>58.857931804840661</c:v>
                </c:pt>
                <c:pt idx="1413">
                  <c:v>58.825331209672385</c:v>
                </c:pt>
                <c:pt idx="1414">
                  <c:v>58.792733198187577</c:v>
                </c:pt>
                <c:pt idx="1415">
                  <c:v>58.760137789608407</c:v>
                </c:pt>
                <c:pt idx="1416">
                  <c:v>58.727545003296918</c:v>
                </c:pt>
                <c:pt idx="1417">
                  <c:v>58.69495485875543</c:v>
                </c:pt>
                <c:pt idx="1418">
                  <c:v>58.662367375627859</c:v>
                </c:pt>
                <c:pt idx="1419">
                  <c:v>58.629782573700822</c:v>
                </c:pt>
                <c:pt idx="1420">
                  <c:v>58.597200472904085</c:v>
                </c:pt>
                <c:pt idx="1421">
                  <c:v>58.564621093312141</c:v>
                </c:pt>
                <c:pt idx="1422">
                  <c:v>58.532044455144863</c:v>
                </c:pt>
                <c:pt idx="1423">
                  <c:v>58.49947057876831</c:v>
                </c:pt>
                <c:pt idx="1424">
                  <c:v>58.46689948469642</c:v>
                </c:pt>
                <c:pt idx="1425">
                  <c:v>58.434331193591227</c:v>
                </c:pt>
                <c:pt idx="1426">
                  <c:v>58.401765726264408</c:v>
                </c:pt>
                <c:pt idx="1427">
                  <c:v>58.369203103678288</c:v>
                </c:pt>
                <c:pt idx="1428">
                  <c:v>58.336643346946346</c:v>
                </c:pt>
                <c:pt idx="1429">
                  <c:v>58.304086477334714</c:v>
                </c:pt>
                <c:pt idx="1430">
                  <c:v>58.27153251626342</c:v>
                </c:pt>
                <c:pt idx="1431">
                  <c:v>58.238981485306823</c:v>
                </c:pt>
                <c:pt idx="1432">
                  <c:v>58.20643340619506</c:v>
                </c:pt>
                <c:pt idx="1433">
                  <c:v>58.173888300815157</c:v>
                </c:pt>
                <c:pt idx="1434">
                  <c:v>58.141346191211618</c:v>
                </c:pt>
                <c:pt idx="1435">
                  <c:v>58.108807099588198</c:v>
                </c:pt>
                <c:pt idx="1436">
                  <c:v>58.076271048308257</c:v>
                </c:pt>
                <c:pt idx="1437">
                  <c:v>58.043738059896619</c:v>
                </c:pt>
                <c:pt idx="1438">
                  <c:v>58.011208157039952</c:v>
                </c:pt>
                <c:pt idx="1439">
                  <c:v>57.97868136258819</c:v>
                </c:pt>
                <c:pt idx="1440">
                  <c:v>57.946157699555556</c:v>
                </c:pt>
                <c:pt idx="1441">
                  <c:v>57.913637191121872</c:v>
                </c:pt>
                <c:pt idx="1442">
                  <c:v>57.881119860633355</c:v>
                </c:pt>
                <c:pt idx="1443">
                  <c:v>57.848605731604046</c:v>
                </c:pt>
                <c:pt idx="1444">
                  <c:v>57.816094827716583</c:v>
                </c:pt>
                <c:pt idx="1445">
                  <c:v>57.783587172823836</c:v>
                </c:pt>
                <c:pt idx="1446">
                  <c:v>57.751082790949468</c:v>
                </c:pt>
                <c:pt idx="1447">
                  <c:v>57.718581706289299</c:v>
                </c:pt>
                <c:pt idx="1448">
                  <c:v>57.686083943213056</c:v>
                </c:pt>
                <c:pt idx="1449">
                  <c:v>57.65358952626422</c:v>
                </c:pt>
                <c:pt idx="1450">
                  <c:v>57.621098480162722</c:v>
                </c:pt>
                <c:pt idx="1451">
                  <c:v>57.588610829804836</c:v>
                </c:pt>
                <c:pt idx="1452">
                  <c:v>57.55612660026506</c:v>
                </c:pt>
                <c:pt idx="1453">
                  <c:v>57.523645816797227</c:v>
                </c:pt>
                <c:pt idx="1454">
                  <c:v>57.491168504835684</c:v>
                </c:pt>
                <c:pt idx="1455">
                  <c:v>57.458694689995795</c:v>
                </c:pt>
                <c:pt idx="1456">
                  <c:v>57.426224398076506</c:v>
                </c:pt>
                <c:pt idx="1457">
                  <c:v>57.393757655060483</c:v>
                </c:pt>
                <c:pt idx="1458">
                  <c:v>57.361294487115572</c:v>
                </c:pt>
                <c:pt idx="1459">
                  <c:v>57.328834920596265</c:v>
                </c:pt>
                <c:pt idx="1460">
                  <c:v>57.296378982044686</c:v>
                </c:pt>
                <c:pt idx="1461">
                  <c:v>57.263926698191774</c:v>
                </c:pt>
                <c:pt idx="1462">
                  <c:v>57.231478095959176</c:v>
                </c:pt>
                <c:pt idx="1463">
                  <c:v>57.19903320245939</c:v>
                </c:pt>
                <c:pt idx="1464">
                  <c:v>57.16659204499787</c:v>
                </c:pt>
                <c:pt idx="1465">
                  <c:v>57.134154651074184</c:v>
                </c:pt>
                <c:pt idx="1466">
                  <c:v>57.101721048382856</c:v>
                </c:pt>
                <c:pt idx="1467">
                  <c:v>57.069291264815334</c:v>
                </c:pt>
                <c:pt idx="1468">
                  <c:v>57.036865328460451</c:v>
                </c:pt>
                <c:pt idx="1469">
                  <c:v>57.004443267606405</c:v>
                </c:pt>
                <c:pt idx="1470">
                  <c:v>56.972025110741704</c:v>
                </c:pt>
                <c:pt idx="1471">
                  <c:v>56.939610886556679</c:v>
                </c:pt>
                <c:pt idx="1472">
                  <c:v>56.90720062394449</c:v>
                </c:pt>
                <c:pt idx="1473">
                  <c:v>56.874794352002802</c:v>
                </c:pt>
                <c:pt idx="1474">
                  <c:v>56.842392100034722</c:v>
                </c:pt>
                <c:pt idx="1475">
                  <c:v>56.809993897550832</c:v>
                </c:pt>
                <c:pt idx="1476">
                  <c:v>56.777599774269298</c:v>
                </c:pt>
                <c:pt idx="1477">
                  <c:v>56.745209760118712</c:v>
                </c:pt>
                <c:pt idx="1478">
                  <c:v>56.712823885238286</c:v>
                </c:pt>
                <c:pt idx="1479">
                  <c:v>56.680442179979764</c:v>
                </c:pt>
                <c:pt idx="1480">
                  <c:v>56.648064674908582</c:v>
                </c:pt>
                <c:pt idx="1481">
                  <c:v>56.615691400805318</c:v>
                </c:pt>
                <c:pt idx="1482">
                  <c:v>56.583322388667064</c:v>
                </c:pt>
                <c:pt idx="1483">
                  <c:v>56.550957669708886</c:v>
                </c:pt>
                <c:pt idx="1484">
                  <c:v>56.518597275365188</c:v>
                </c:pt>
                <c:pt idx="1485">
                  <c:v>56.486241237290791</c:v>
                </c:pt>
                <c:pt idx="1486">
                  <c:v>56.453889587362966</c:v>
                </c:pt>
                <c:pt idx="1487">
                  <c:v>56.421542357682313</c:v>
                </c:pt>
                <c:pt idx="1488">
                  <c:v>56.389199580574207</c:v>
                </c:pt>
                <c:pt idx="1489">
                  <c:v>56.356861288590721</c:v>
                </c:pt>
                <c:pt idx="1490">
                  <c:v>56.324527514511658</c:v>
                </c:pt>
                <c:pt idx="1491">
                  <c:v>56.292198291345912</c:v>
                </c:pt>
                <c:pt idx="1492">
                  <c:v>56.259873652333219</c:v>
                </c:pt>
                <c:pt idx="1493">
                  <c:v>56.22755363094516</c:v>
                </c:pt>
                <c:pt idx="1494">
                  <c:v>56.195238260887415</c:v>
                </c:pt>
                <c:pt idx="1495">
                  <c:v>56.162927576100373</c:v>
                </c:pt>
                <c:pt idx="1496">
                  <c:v>56.130621610761025</c:v>
                </c:pt>
                <c:pt idx="1497">
                  <c:v>56.098320399284361</c:v>
                </c:pt>
                <c:pt idx="1498">
                  <c:v>56.066023976325212</c:v>
                </c:pt>
                <c:pt idx="1499">
                  <c:v>56.033732376779056</c:v>
                </c:pt>
                <c:pt idx="1500">
                  <c:v>56.001445635783924</c:v>
                </c:pt>
                <c:pt idx="1501">
                  <c:v>55.969163788722149</c:v>
                </c:pt>
                <c:pt idx="1502">
                  <c:v>55.936886871221205</c:v>
                </c:pt>
                <c:pt idx="1503">
                  <c:v>55.90461491915601</c:v>
                </c:pt>
                <c:pt idx="1504">
                  <c:v>55.872347968649912</c:v>
                </c:pt>
                <c:pt idx="1505">
                  <c:v>55.840086056076458</c:v>
                </c:pt>
                <c:pt idx="1506">
                  <c:v>55.807829218060583</c:v>
                </c:pt>
                <c:pt idx="1507">
                  <c:v>55.775577491480853</c:v>
                </c:pt>
                <c:pt idx="1508">
                  <c:v>55.743330913470331</c:v>
                </c:pt>
                <c:pt idx="1509">
                  <c:v>55.711089521418515</c:v>
                </c:pt>
                <c:pt idx="1510">
                  <c:v>55.67885335297288</c:v>
                </c:pt>
                <c:pt idx="1511">
                  <c:v>55.64662244604024</c:v>
                </c:pt>
                <c:pt idx="1512">
                  <c:v>55.614396838788409</c:v>
                </c:pt>
                <c:pt idx="1513">
                  <c:v>55.58217656964824</c:v>
                </c:pt>
                <c:pt idx="1514">
                  <c:v>55.54996167731445</c:v>
                </c:pt>
                <c:pt idx="1515">
                  <c:v>55.517752200747708</c:v>
                </c:pt>
                <c:pt idx="1516">
                  <c:v>55.485548179176298</c:v>
                </c:pt>
                <c:pt idx="1517">
                  <c:v>55.453349652097153</c:v>
                </c:pt>
                <c:pt idx="1518">
                  <c:v>55.421156659278395</c:v>
                </c:pt>
                <c:pt idx="1519">
                  <c:v>55.388969240760197</c:v>
                </c:pt>
                <c:pt idx="1520">
                  <c:v>55.356787436856735</c:v>
                </c:pt>
                <c:pt idx="1521">
                  <c:v>55.324611288157783</c:v>
                </c:pt>
                <c:pt idx="1522">
                  <c:v>55.292440835530314</c:v>
                </c:pt>
                <c:pt idx="1523">
                  <c:v>55.260276120120068</c:v>
                </c:pt>
                <c:pt idx="1524">
                  <c:v>55.228117183353689</c:v>
                </c:pt>
                <c:pt idx="1525">
                  <c:v>55.195964066939638</c:v>
                </c:pt>
                <c:pt idx="1526">
                  <c:v>55.163816812870593</c:v>
                </c:pt>
                <c:pt idx="1527">
                  <c:v>55.131675463424308</c:v>
                </c:pt>
                <c:pt idx="1528">
                  <c:v>55.09954006116633</c:v>
                </c:pt>
                <c:pt idx="1529">
                  <c:v>55.067410648950784</c:v>
                </c:pt>
                <c:pt idx="1530">
                  <c:v>55.035287269922335</c:v>
                </c:pt>
                <c:pt idx="1531">
                  <c:v>55.003169967518488</c:v>
                </c:pt>
                <c:pt idx="1532">
                  <c:v>54.971058785470007</c:v>
                </c:pt>
                <c:pt idx="1533">
                  <c:v>54.938953767803909</c:v>
                </c:pt>
                <c:pt idx="1534">
                  <c:v>54.906854958844633</c:v>
                </c:pt>
                <c:pt idx="1535">
                  <c:v>54.874762403215655</c:v>
                </c:pt>
                <c:pt idx="1536">
                  <c:v>54.842676145841097</c:v>
                </c:pt>
                <c:pt idx="1537">
                  <c:v>54.810596231948388</c:v>
                </c:pt>
                <c:pt idx="1538">
                  <c:v>54.778522707068717</c:v>
                </c:pt>
                <c:pt idx="1539">
                  <c:v>54.746455617039651</c:v>
                </c:pt>
                <c:pt idx="1540">
                  <c:v>54.714395008006505</c:v>
                </c:pt>
                <c:pt idx="1541">
                  <c:v>54.682340926424303</c:v>
                </c:pt>
                <c:pt idx="1542">
                  <c:v>54.650293419059608</c:v>
                </c:pt>
                <c:pt idx="1543">
                  <c:v>54.618252532991754</c:v>
                </c:pt>
                <c:pt idx="1544">
                  <c:v>54.58621831561522</c:v>
                </c:pt>
                <c:pt idx="1545">
                  <c:v>54.554190814641274</c:v>
                </c:pt>
                <c:pt idx="1546">
                  <c:v>54.522170078099265</c:v>
                </c:pt>
                <c:pt idx="1547">
                  <c:v>54.490156154339289</c:v>
                </c:pt>
                <c:pt idx="1548">
                  <c:v>54.458149092033239</c:v>
                </c:pt>
                <c:pt idx="1549">
                  <c:v>54.42614894017683</c:v>
                </c:pt>
                <c:pt idx="1550">
                  <c:v>54.394155748091535</c:v>
                </c:pt>
                <c:pt idx="1551">
                  <c:v>54.362169565426093</c:v>
                </c:pt>
                <c:pt idx="1552">
                  <c:v>54.33019044215871</c:v>
                </c:pt>
                <c:pt idx="1553">
                  <c:v>54.298218428598616</c:v>
                </c:pt>
                <c:pt idx="1554">
                  <c:v>54.266253575387758</c:v>
                </c:pt>
                <c:pt idx="1555">
                  <c:v>54.234295933503006</c:v>
                </c:pt>
                <c:pt idx="1556">
                  <c:v>54.202345554257683</c:v>
                </c:pt>
                <c:pt idx="1557">
                  <c:v>54.170402489303413</c:v>
                </c:pt>
                <c:pt idx="1558">
                  <c:v>54.138466790632165</c:v>
                </c:pt>
                <c:pt idx="1559">
                  <c:v>54.106538510577792</c:v>
                </c:pt>
                <c:pt idx="1560">
                  <c:v>54.074617701818212</c:v>
                </c:pt>
                <c:pt idx="1561">
                  <c:v>54.042704417376761</c:v>
                </c:pt>
                <c:pt idx="1562">
                  <c:v>54.010798710624755</c:v>
                </c:pt>
                <c:pt idx="1563">
                  <c:v>53.978900635282599</c:v>
                </c:pt>
                <c:pt idx="1564">
                  <c:v>53.947010245422227</c:v>
                </c:pt>
                <c:pt idx="1565">
                  <c:v>53.915127595468391</c:v>
                </c:pt>
                <c:pt idx="1566">
                  <c:v>53.883252740201229</c:v>
                </c:pt>
                <c:pt idx="1567">
                  <c:v>53.851385734757429</c:v>
                </c:pt>
                <c:pt idx="1568">
                  <c:v>53.819526634632723</c:v>
                </c:pt>
                <c:pt idx="1569">
                  <c:v>53.787675495683196</c:v>
                </c:pt>
                <c:pt idx="1570">
                  <c:v>53.75583237412755</c:v>
                </c:pt>
                <c:pt idx="1571">
                  <c:v>53.723997326548655</c:v>
                </c:pt>
                <c:pt idx="1572">
                  <c:v>53.692170409895851</c:v>
                </c:pt>
                <c:pt idx="1573">
                  <c:v>53.660351681486553</c:v>
                </c:pt>
                <c:pt idx="1574">
                  <c:v>53.628541199008026</c:v>
                </c:pt>
                <c:pt idx="1575">
                  <c:v>53.596739020519628</c:v>
                </c:pt>
                <c:pt idx="1576">
                  <c:v>53.564945204454318</c:v>
                </c:pt>
                <c:pt idx="1577">
                  <c:v>53.533159809620784</c:v>
                </c:pt>
                <c:pt idx="1578">
                  <c:v>53.50138289520519</c:v>
                </c:pt>
                <c:pt idx="1579">
                  <c:v>53.469614520773341</c:v>
                </c:pt>
                <c:pt idx="1580">
                  <c:v>53.437854746272166</c:v>
                </c:pt>
                <c:pt idx="1581">
                  <c:v>53.406103632031886</c:v>
                </c:pt>
                <c:pt idx="1582">
                  <c:v>53.374361238767996</c:v>
                </c:pt>
                <c:pt idx="1583">
                  <c:v>53.342627627582708</c:v>
                </c:pt>
                <c:pt idx="1584">
                  <c:v>53.310902859967499</c:v>
                </c:pt>
                <c:pt idx="1585">
                  <c:v>53.279186997804374</c:v>
                </c:pt>
                <c:pt idx="1586">
                  <c:v>53.247480103368183</c:v>
                </c:pt>
                <c:pt idx="1587">
                  <c:v>53.215782239328405</c:v>
                </c:pt>
                <c:pt idx="1588">
                  <c:v>53.184093468750966</c:v>
                </c:pt>
                <c:pt idx="1589">
                  <c:v>53.152413855100335</c:v>
                </c:pt>
                <c:pt idx="1590">
                  <c:v>53.120743462240974</c:v>
                </c:pt>
                <c:pt idx="1591">
                  <c:v>53.089082354439931</c:v>
                </c:pt>
                <c:pt idx="1592">
                  <c:v>53.057430596368185</c:v>
                </c:pt>
                <c:pt idx="1593">
                  <c:v>53.025788253102554</c:v>
                </c:pt>
                <c:pt idx="1594">
                  <c:v>52.99415539012805</c:v>
                </c:pt>
                <c:pt idx="1595">
                  <c:v>52.962532073339275</c:v>
                </c:pt>
                <c:pt idx="1596">
                  <c:v>52.930918369042487</c:v>
                </c:pt>
                <c:pt idx="1597">
                  <c:v>52.89931434395767</c:v>
                </c:pt>
                <c:pt idx="1598">
                  <c:v>52.867720065220006</c:v>
                </c:pt>
                <c:pt idx="1599">
                  <c:v>52.83613560038237</c:v>
                </c:pt>
                <c:pt idx="1600">
                  <c:v>52.804561017416567</c:v>
                </c:pt>
                <c:pt idx="1601">
                  <c:v>52.772996384715555</c:v>
                </c:pt>
                <c:pt idx="1602">
                  <c:v>52.741441771095424</c:v>
                </c:pt>
                <c:pt idx="1603">
                  <c:v>52.709897245797023</c:v>
                </c:pt>
                <c:pt idx="1604">
                  <c:v>52.678362878487931</c:v>
                </c:pt>
                <c:pt idx="1605">
                  <c:v>52.646838739264481</c:v>
                </c:pt>
                <c:pt idx="1606">
                  <c:v>52.615324898653164</c:v>
                </c:pt>
                <c:pt idx="1607">
                  <c:v>52.583821427613074</c:v>
                </c:pt>
                <c:pt idx="1608">
                  <c:v>52.552328397537487</c:v>
                </c:pt>
                <c:pt idx="1609">
                  <c:v>52.520845880255692</c:v>
                </c:pt>
                <c:pt idx="1610">
                  <c:v>52.489373948034874</c:v>
                </c:pt>
                <c:pt idx="1611">
                  <c:v>52.457912673581752</c:v>
                </c:pt>
                <c:pt idx="1612">
                  <c:v>52.426462130045223</c:v>
                </c:pt>
                <c:pt idx="1613">
                  <c:v>52.395022391016809</c:v>
                </c:pt>
                <c:pt idx="1614">
                  <c:v>52.36359353053399</c:v>
                </c:pt>
                <c:pt idx="1615">
                  <c:v>52.332175623080886</c:v>
                </c:pt>
                <c:pt idx="1616">
                  <c:v>52.300768743590723</c:v>
                </c:pt>
                <c:pt idx="1617">
                  <c:v>52.269372967447445</c:v>
                </c:pt>
                <c:pt idx="1618">
                  <c:v>52.237988370487344</c:v>
                </c:pt>
                <c:pt idx="1619">
                  <c:v>52.206615029001206</c:v>
                </c:pt>
                <c:pt idx="1620">
                  <c:v>52.175253019735656</c:v>
                </c:pt>
                <c:pt idx="1621">
                  <c:v>52.143902419895525</c:v>
                </c:pt>
                <c:pt idx="1622">
                  <c:v>52.11256330714523</c:v>
                </c:pt>
                <c:pt idx="1623">
                  <c:v>52.081235759610607</c:v>
                </c:pt>
                <c:pt idx="1624">
                  <c:v>52.049919855880404</c:v>
                </c:pt>
                <c:pt idx="1625">
                  <c:v>52.018615675008853</c:v>
                </c:pt>
                <c:pt idx="1626">
                  <c:v>51.987323296516394</c:v>
                </c:pt>
                <c:pt idx="1627">
                  <c:v>51.956042800392211</c:v>
                </c:pt>
                <c:pt idx="1628">
                  <c:v>51.924774267095337</c:v>
                </c:pt>
                <c:pt idx="1629">
                  <c:v>51.893517777557079</c:v>
                </c:pt>
                <c:pt idx="1630">
                  <c:v>51.86227341318186</c:v>
                </c:pt>
                <c:pt idx="1631">
                  <c:v>51.831041255849769</c:v>
                </c:pt>
                <c:pt idx="1632">
                  <c:v>51.79982138791754</c:v>
                </c:pt>
                <c:pt idx="1633">
                  <c:v>51.76861389222077</c:v>
                </c:pt>
                <c:pt idx="1634">
                  <c:v>51.73741885207513</c:v>
                </c:pt>
                <c:pt idx="1635">
                  <c:v>51.706236351278314</c:v>
                </c:pt>
                <c:pt idx="1636">
                  <c:v>51.67506647411156</c:v>
                </c:pt>
                <c:pt idx="1637">
                  <c:v>51.643909305341367</c:v>
                </c:pt>
                <c:pt idx="1638">
                  <c:v>51.612764930221047</c:v>
                </c:pt>
                <c:pt idx="1639">
                  <c:v>51.581633434492211</c:v>
                </c:pt>
                <c:pt idx="1640">
                  <c:v>51.550514904386461</c:v>
                </c:pt>
                <c:pt idx="1641">
                  <c:v>51.519409426627114</c:v>
                </c:pt>
                <c:pt idx="1642">
                  <c:v>51.488317088430463</c:v>
                </c:pt>
                <c:pt idx="1643">
                  <c:v>51.45723797750766</c:v>
                </c:pt>
                <c:pt idx="1644">
                  <c:v>51.426172182065699</c:v>
                </c:pt>
                <c:pt idx="1645">
                  <c:v>51.395119790809616</c:v>
                </c:pt>
                <c:pt idx="1646">
                  <c:v>51.364080892943363</c:v>
                </c:pt>
                <c:pt idx="1647">
                  <c:v>51.333055578172029</c:v>
                </c:pt>
                <c:pt idx="1648">
                  <c:v>51.302043936702319</c:v>
                </c:pt>
                <c:pt idx="1649">
                  <c:v>51.271046059244924</c:v>
                </c:pt>
                <c:pt idx="1650">
                  <c:v>51.240062037015292</c:v>
                </c:pt>
                <c:pt idx="1651">
                  <c:v>51.209091961735531</c:v>
                </c:pt>
                <c:pt idx="1652">
                  <c:v>51.178135925635395</c:v>
                </c:pt>
                <c:pt idx="1653">
                  <c:v>51.147194021453942</c:v>
                </c:pt>
                <c:pt idx="1654">
                  <c:v>51.116266342440888</c:v>
                </c:pt>
                <c:pt idx="1655">
                  <c:v>51.085352982357612</c:v>
                </c:pt>
                <c:pt idx="1656">
                  <c:v>51.054454035478997</c:v>
                </c:pt>
                <c:pt idx="1657">
                  <c:v>51.023569596594072</c:v>
                </c:pt>
                <c:pt idx="1658">
                  <c:v>50.992699761008083</c:v>
                </c:pt>
                <c:pt idx="1659">
                  <c:v>50.961844624543133</c:v>
                </c:pt>
                <c:pt idx="1660">
                  <c:v>50.931004283539501</c:v>
                </c:pt>
                <c:pt idx="1661">
                  <c:v>50.900178834857073</c:v>
                </c:pt>
                <c:pt idx="1662">
                  <c:v>50.869368375876448</c:v>
                </c:pt>
                <c:pt idx="1663">
                  <c:v>50.83857300450002</c:v>
                </c:pt>
                <c:pt idx="1664">
                  <c:v>50.807792819153114</c:v>
                </c:pt>
                <c:pt idx="1665">
                  <c:v>50.777027918785393</c:v>
                </c:pt>
                <c:pt idx="1666">
                  <c:v>50.746278402871461</c:v>
                </c:pt>
                <c:pt idx="1667">
                  <c:v>50.715544371412221</c:v>
                </c:pt>
                <c:pt idx="1668">
                  <c:v>50.684825924936227</c:v>
                </c:pt>
                <c:pt idx="1669">
                  <c:v>50.654123164499836</c:v>
                </c:pt>
                <c:pt idx="1670">
                  <c:v>50.623436191689152</c:v>
                </c:pt>
                <c:pt idx="1671">
                  <c:v>50.592765108620448</c:v>
                </c:pt>
                <c:pt idx="1672">
                  <c:v>50.562110017941109</c:v>
                </c:pt>
                <c:pt idx="1673">
                  <c:v>50.531471022830857</c:v>
                </c:pt>
                <c:pt idx="1674">
                  <c:v>50.500848227002244</c:v>
                </c:pt>
                <c:pt idx="1675">
                  <c:v>50.470241734701901</c:v>
                </c:pt>
                <c:pt idx="1676">
                  <c:v>50.43965165071085</c:v>
                </c:pt>
                <c:pt idx="1677">
                  <c:v>50.409078080345964</c:v>
                </c:pt>
                <c:pt idx="1678">
                  <c:v>50.37852112946009</c:v>
                </c:pt>
                <c:pt idx="1679">
                  <c:v>50.347980904443126</c:v>
                </c:pt>
                <c:pt idx="1680">
                  <c:v>50.317457512222674</c:v>
                </c:pt>
                <c:pt idx="1681">
                  <c:v>50.286951060264741</c:v>
                </c:pt>
                <c:pt idx="1682">
                  <c:v>50.256461656574189</c:v>
                </c:pt>
                <c:pt idx="1683">
                  <c:v>50.225989409695487</c:v>
                </c:pt>
                <c:pt idx="1684">
                  <c:v>50.195534428713337</c:v>
                </c:pt>
                <c:pt idx="1685">
                  <c:v>50.165096823253108</c:v>
                </c:pt>
                <c:pt idx="1686">
                  <c:v>50.134676703481219</c:v>
                </c:pt>
                <c:pt idx="1687">
                  <c:v>50.104274180105925</c:v>
                </c:pt>
                <c:pt idx="1688">
                  <c:v>50.073889364377294</c:v>
                </c:pt>
                <c:pt idx="1689">
                  <c:v>50.043522368088247</c:v>
                </c:pt>
                <c:pt idx="1690">
                  <c:v>50.013173303574064</c:v>
                </c:pt>
                <c:pt idx="1691">
                  <c:v>49.982842283713467</c:v>
                </c:pt>
                <c:pt idx="1692">
                  <c:v>49.952529421928489</c:v>
                </c:pt>
                <c:pt idx="1693">
                  <c:v>49.92223483218482</c:v>
                </c:pt>
                <c:pt idx="1694">
                  <c:v>49.891958628991908</c:v>
                </c:pt>
                <c:pt idx="1695">
                  <c:v>49.861700927403334</c:v>
                </c:pt>
                <c:pt idx="1696">
                  <c:v>49.831461843016641</c:v>
                </c:pt>
                <c:pt idx="1697">
                  <c:v>49.801241491973656</c:v>
                </c:pt>
                <c:pt idx="1698">
                  <c:v>49.771039990960517</c:v>
                </c:pt>
                <c:pt idx="1699">
                  <c:v>49.740857457207369</c:v>
                </c:pt>
                <c:pt idx="1700">
                  <c:v>49.710694008488659</c:v>
                </c:pt>
                <c:pt idx="1701">
                  <c:v>49.680549763122848</c:v>
                </c:pt>
                <c:pt idx="1702">
                  <c:v>49.650424839972345</c:v>
                </c:pt>
                <c:pt idx="1703">
                  <c:v>49.62031935844329</c:v>
                </c:pt>
                <c:pt idx="1704">
                  <c:v>49.590233438485321</c:v>
                </c:pt>
                <c:pt idx="1705">
                  <c:v>49.560167200591422</c:v>
                </c:pt>
                <c:pt idx="1706">
                  <c:v>49.530120765797179</c:v>
                </c:pt>
                <c:pt idx="1707">
                  <c:v>49.500094255681006</c:v>
                </c:pt>
                <c:pt idx="1708">
                  <c:v>49.470087792363373</c:v>
                </c:pt>
                <c:pt idx="1709">
                  <c:v>49.440101498506181</c:v>
                </c:pt>
                <c:pt idx="1710">
                  <c:v>49.410135497312659</c:v>
                </c:pt>
                <c:pt idx="1711">
                  <c:v>49.380189912526674</c:v>
                </c:pt>
                <c:pt idx="1712">
                  <c:v>49.350264868431744</c:v>
                </c:pt>
                <c:pt idx="1713">
                  <c:v>49.320360489850756</c:v>
                </c:pt>
                <c:pt idx="1714">
                  <c:v>49.29047690214523</c:v>
                </c:pt>
                <c:pt idx="1715">
                  <c:v>49.260614231214255</c:v>
                </c:pt>
                <c:pt idx="1716">
                  <c:v>49.230772603494003</c:v>
                </c:pt>
                <c:pt idx="1717">
                  <c:v>49.200952145956471</c:v>
                </c:pt>
                <c:pt idx="1718">
                  <c:v>49.171152986109057</c:v>
                </c:pt>
                <c:pt idx="1719">
                  <c:v>49.141375251993004</c:v>
                </c:pt>
                <c:pt idx="1720">
                  <c:v>49.111619072182748</c:v>
                </c:pt>
                <c:pt idx="1721">
                  <c:v>49.081884575784443</c:v>
                </c:pt>
                <c:pt idx="1722">
                  <c:v>49.052171892435261</c:v>
                </c:pt>
                <c:pt idx="1723">
                  <c:v>49.022481152301708</c:v>
                </c:pt>
                <c:pt idx="1724">
                  <c:v>48.992812486078705</c:v>
                </c:pt>
                <c:pt idx="1725">
                  <c:v>48.963166024988041</c:v>
                </c:pt>
                <c:pt idx="1726">
                  <c:v>48.933541900776973</c:v>
                </c:pt>
                <c:pt idx="1727">
                  <c:v>48.903940245716669</c:v>
                </c:pt>
                <c:pt idx="1728">
                  <c:v>48.874361192601164</c:v>
                </c:pt>
                <c:pt idx="1729">
                  <c:v>48.844804874745087</c:v>
                </c:pt>
                <c:pt idx="1730">
                  <c:v>48.815271425982381</c:v>
                </c:pt>
                <c:pt idx="1731">
                  <c:v>48.785760980664776</c:v>
                </c:pt>
                <c:pt idx="1732">
                  <c:v>48.756273673659436</c:v>
                </c:pt>
                <c:pt idx="1733">
                  <c:v>48.726809640347646</c:v>
                </c:pt>
                <c:pt idx="1734">
                  <c:v>48.697369016622709</c:v>
                </c:pt>
                <c:pt idx="1735">
                  <c:v>48.667951938887903</c:v>
                </c:pt>
                <c:pt idx="1736">
                  <c:v>48.638558544054575</c:v>
                </c:pt>
                <c:pt idx="1737">
                  <c:v>48.609188969539701</c:v>
                </c:pt>
                <c:pt idx="1738">
                  <c:v>48.579843353264245</c:v>
                </c:pt>
                <c:pt idx="1739">
                  <c:v>48.550521833650592</c:v>
                </c:pt>
                <c:pt idx="1740">
                  <c:v>48.521224549619859</c:v>
                </c:pt>
                <c:pt idx="1741">
                  <c:v>48.491951640590322</c:v>
                </c:pt>
                <c:pt idx="1742">
                  <c:v>48.462703246474248</c:v>
                </c:pt>
                <c:pt idx="1743">
                  <c:v>48.433479507675926</c:v>
                </c:pt>
                <c:pt idx="1744">
                  <c:v>48.40428056508842</c:v>
                </c:pt>
                <c:pt idx="1745">
                  <c:v>48.375106560091396</c:v>
                </c:pt>
                <c:pt idx="1746">
                  <c:v>48.345957634548157</c:v>
                </c:pt>
                <c:pt idx="1747">
                  <c:v>48.316833930802865</c:v>
                </c:pt>
                <c:pt idx="1748">
                  <c:v>48.287735591677773</c:v>
                </c:pt>
                <c:pt idx="1749">
                  <c:v>48.258662760469669</c:v>
                </c:pt>
                <c:pt idx="1750">
                  <c:v>48.229615580947815</c:v>
                </c:pt>
                <c:pt idx="1751">
                  <c:v>48.200594197349716</c:v>
                </c:pt>
                <c:pt idx="1752">
                  <c:v>48.171598754378763</c:v>
                </c:pt>
                <c:pt idx="1753">
                  <c:v>48.14262939720065</c:v>
                </c:pt>
                <c:pt idx="1754">
                  <c:v>48.113686271439569</c:v>
                </c:pt>
                <c:pt idx="1755">
                  <c:v>48.084769523175581</c:v>
                </c:pt>
                <c:pt idx="1756">
                  <c:v>48.055879298940418</c:v>
                </c:pt>
                <c:pt idx="1757">
                  <c:v>48.027015745714088</c:v>
                </c:pt>
                <c:pt idx="1758">
                  <c:v>47.998179010921461</c:v>
                </c:pt>
                <c:pt idx="1759">
                  <c:v>47.969369242427966</c:v>
                </c:pt>
                <c:pt idx="1760">
                  <c:v>47.940586588536043</c:v>
                </c:pt>
                <c:pt idx="1761">
                  <c:v>47.911831197981144</c:v>
                </c:pt>
                <c:pt idx="1762">
                  <c:v>47.883103219928003</c:v>
                </c:pt>
                <c:pt idx="1763">
                  <c:v>47.854402803965705</c:v>
                </c:pt>
                <c:pt idx="1764">
                  <c:v>47.825730100104508</c:v>
                </c:pt>
                <c:pt idx="1765">
                  <c:v>47.797085258770892</c:v>
                </c:pt>
                <c:pt idx="1766">
                  <c:v>47.768468430803203</c:v>
                </c:pt>
                <c:pt idx="1767">
                  <c:v>47.73987976744759</c:v>
                </c:pt>
                <c:pt idx="1768">
                  <c:v>47.711319420353163</c:v>
                </c:pt>
                <c:pt idx="1769">
                  <c:v>47.682787541567329</c:v>
                </c:pt>
                <c:pt idx="1770">
                  <c:v>47.654284283531474</c:v>
                </c:pt>
                <c:pt idx="1771">
                  <c:v>47.625809799075334</c:v>
                </c:pt>
                <c:pt idx="1772">
                  <c:v>47.597364241413132</c:v>
                </c:pt>
                <c:pt idx="1773">
                  <c:v>47.568947764137747</c:v>
                </c:pt>
                <c:pt idx="1774">
                  <c:v>47.540560521215994</c:v>
                </c:pt>
                <c:pt idx="1775">
                  <c:v>47.512202666983512</c:v>
                </c:pt>
                <c:pt idx="1776">
                  <c:v>47.48387435613931</c:v>
                </c:pt>
                <c:pt idx="1777">
                  <c:v>47.45557574374034</c:v>
                </c:pt>
                <c:pt idx="1778">
                  <c:v>47.427306985196637</c:v>
                </c:pt>
                <c:pt idx="1779">
                  <c:v>47.399068236264775</c:v>
                </c:pt>
                <c:pt idx="1780">
                  <c:v>47.370859653043183</c:v>
                </c:pt>
                <c:pt idx="1781">
                  <c:v>47.342681391965868</c:v>
                </c:pt>
                <c:pt idx="1782">
                  <c:v>47.314533609796783</c:v>
                </c:pt>
                <c:pt idx="1783">
                  <c:v>47.286416463623731</c:v>
                </c:pt>
                <c:pt idx="1784">
                  <c:v>47.258330110852725</c:v>
                </c:pt>
                <c:pt idx="1785">
                  <c:v>47.230274709201339</c:v>
                </c:pt>
                <c:pt idx="1786">
                  <c:v>47.202250416693005</c:v>
                </c:pt>
                <c:pt idx="1787">
                  <c:v>47.174257391650514</c:v>
                </c:pt>
                <c:pt idx="1788">
                  <c:v>47.146295792689259</c:v>
                </c:pt>
                <c:pt idx="1789">
                  <c:v>47.118365778711379</c:v>
                </c:pt>
                <c:pt idx="1790">
                  <c:v>47.090467508898833</c:v>
                </c:pt>
                <c:pt idx="1791">
                  <c:v>47.062601142706697</c:v>
                </c:pt>
                <c:pt idx="1792">
                  <c:v>47.034766839856161</c:v>
                </c:pt>
                <c:pt idx="1793">
                  <c:v>47.006964760328088</c:v>
                </c:pt>
                <c:pt idx="1794">
                  <c:v>46.979195064355821</c:v>
                </c:pt>
                <c:pt idx="1795">
                  <c:v>46.951457912417929</c:v>
                </c:pt>
                <c:pt idx="1796">
                  <c:v>46.923753465231343</c:v>
                </c:pt>
                <c:pt idx="1797">
                  <c:v>46.896081883743726</c:v>
                </c:pt>
                <c:pt idx="1798">
                  <c:v>46.868443329126421</c:v>
                </c:pt>
                <c:pt idx="1799">
                  <c:v>46.84083796276645</c:v>
                </c:pt>
                <c:pt idx="1800">
                  <c:v>46.813265946259662</c:v>
                </c:pt>
                <c:pt idx="1801">
                  <c:v>46.785727441402337</c:v>
                </c:pt>
                <c:pt idx="1802">
                  <c:v>46.758222610183964</c:v>
                </c:pt>
                <c:pt idx="1803">
                  <c:v>46.730751614778931</c:v>
                </c:pt>
                <c:pt idx="1804">
                  <c:v>46.703314617538709</c:v>
                </c:pt>
                <c:pt idx="1805">
                  <c:v>46.675911780983668</c:v>
                </c:pt>
                <c:pt idx="1806">
                  <c:v>46.648543267795198</c:v>
                </c:pt>
                <c:pt idx="1807">
                  <c:v>46.621209240806998</c:v>
                </c:pt>
                <c:pt idx="1808">
                  <c:v>46.593909862996895</c:v>
                </c:pt>
                <c:pt idx="1809">
                  <c:v>46.566645297478424</c:v>
                </c:pt>
                <c:pt idx="1810">
                  <c:v>46.539415707491862</c:v>
                </c:pt>
                <c:pt idx="1811">
                  <c:v>46.512221256396117</c:v>
                </c:pt>
                <c:pt idx="1812">
                  <c:v>46.485062107659594</c:v>
                </c:pt>
                <c:pt idx="1813">
                  <c:v>46.457938424850973</c:v>
                </c:pt>
                <c:pt idx="1814">
                  <c:v>46.430850371630896</c:v>
                </c:pt>
                <c:pt idx="1815">
                  <c:v>46.403798111742503</c:v>
                </c:pt>
                <c:pt idx="1816">
                  <c:v>46.376781809002061</c:v>
                </c:pt>
                <c:pt idx="1817">
                  <c:v>46.349801627290084</c:v>
                </c:pt>
                <c:pt idx="1818">
                  <c:v>46.322857730541536</c:v>
                </c:pt>
                <c:pt idx="1819">
                  <c:v>46.295950282736712</c:v>
                </c:pt>
                <c:pt idx="1820">
                  <c:v>46.269079447891173</c:v>
                </c:pt>
                <c:pt idx="1821">
                  <c:v>46.242245390046584</c:v>
                </c:pt>
                <c:pt idx="1822">
                  <c:v>46.215448273260513</c:v>
                </c:pt>
                <c:pt idx="1823">
                  <c:v>46.188688261596702</c:v>
                </c:pt>
                <c:pt idx="1824">
                  <c:v>46.161965519114858</c:v>
                </c:pt>
                <c:pt idx="1825">
                  <c:v>46.135280209861172</c:v>
                </c:pt>
                <c:pt idx="1826">
                  <c:v>46.108632497857364</c:v>
                </c:pt>
                <c:pt idx="1827">
                  <c:v>46.082022547090695</c:v>
                </c:pt>
                <c:pt idx="1828">
                  <c:v>46.055450521503964</c:v>
                </c:pt>
                <c:pt idx="1829">
                  <c:v>46.028916584984323</c:v>
                </c:pt>
                <c:pt idx="1830">
                  <c:v>46.002420901353183</c:v>
                </c:pt>
                <c:pt idx="1831">
                  <c:v>45.975963634355786</c:v>
                </c:pt>
                <c:pt idx="1832">
                  <c:v>45.949544947649372</c:v>
                </c:pt>
                <c:pt idx="1833">
                  <c:v>45.923165004793695</c:v>
                </c:pt>
                <c:pt idx="1834">
                  <c:v>45.896823969239044</c:v>
                </c:pt>
                <c:pt idx="1835">
                  <c:v>45.870522004315532</c:v>
                </c:pt>
                <c:pt idx="1836">
                  <c:v>45.844259273222377</c:v>
                </c:pt>
                <c:pt idx="1837">
                  <c:v>45.818035939015644</c:v>
                </c:pt>
                <c:pt idx="1838">
                  <c:v>45.791852164598126</c:v>
                </c:pt>
                <c:pt idx="1839">
                  <c:v>45.765708112707138</c:v>
                </c:pt>
                <c:pt idx="1840">
                  <c:v>45.739603945902971</c:v>
                </c:pt>
                <c:pt idx="1841">
                  <c:v>45.713539826558033</c:v>
                </c:pt>
                <c:pt idx="1842">
                  <c:v>45.687515916844355</c:v>
                </c:pt>
                <c:pt idx="1843">
                  <c:v>45.66153237872242</c:v>
                </c:pt>
                <c:pt idx="1844">
                  <c:v>45.635589373928759</c:v>
                </c:pt>
                <c:pt idx="1845">
                  <c:v>45.609687063964401</c:v>
                </c:pt>
                <c:pt idx="1846">
                  <c:v>45.583825610083018</c:v>
                </c:pt>
                <c:pt idx="1847">
                  <c:v>45.558005173278318</c:v>
                </c:pt>
                <c:pt idx="1848">
                  <c:v>45.53222591427194</c:v>
                </c:pt>
                <c:pt idx="1849">
                  <c:v>45.506487993501743</c:v>
                </c:pt>
                <c:pt idx="1850">
                  <c:v>45.480791571108583</c:v>
                </c:pt>
                <c:pt idx="1851">
                  <c:v>45.455136806924742</c:v>
                </c:pt>
                <c:pt idx="1852">
                  <c:v>45.429523860460819</c:v>
                </c:pt>
                <c:pt idx="1853">
                  <c:v>45.403952890893436</c:v>
                </c:pt>
                <c:pt idx="1854">
                  <c:v>45.378424057052243</c:v>
                </c:pt>
                <c:pt idx="1855">
                  <c:v>45.35293751740771</c:v>
                </c:pt>
                <c:pt idx="1856">
                  <c:v>45.327493430057721</c:v>
                </c:pt>
                <c:pt idx="1857">
                  <c:v>45.302091952715315</c:v>
                </c:pt>
                <c:pt idx="1858">
                  <c:v>45.27673324269518</c:v>
                </c:pt>
                <c:pt idx="1859">
                  <c:v>45.251417456900825</c:v>
                </c:pt>
                <c:pt idx="1860">
                  <c:v>45.226144751811489</c:v>
                </c:pt>
                <c:pt idx="1861">
                  <c:v>45.2009152834692</c:v>
                </c:pt>
                <c:pt idx="1862">
                  <c:v>45.175729207465039</c:v>
                </c:pt>
                <c:pt idx="1863">
                  <c:v>45.150586678926302</c:v>
                </c:pt>
                <c:pt idx="1864">
                  <c:v>45.125487852502999</c:v>
                </c:pt>
                <c:pt idx="1865">
                  <c:v>45.100432882354312</c:v>
                </c:pt>
                <c:pt idx="1866">
                  <c:v>45.075421922135391</c:v>
                </c:pt>
                <c:pt idx="1867">
                  <c:v>45.050455124983337</c:v>
                </c:pt>
                <c:pt idx="1868">
                  <c:v>45.025532643504185</c:v>
                </c:pt>
                <c:pt idx="1869">
                  <c:v>45.000654629758813</c:v>
                </c:pt>
                <c:pt idx="1870">
                  <c:v>44.975821235249605</c:v>
                </c:pt>
                <c:pt idx="1871">
                  <c:v>44.951032610906232</c:v>
                </c:pt>
                <c:pt idx="1872">
                  <c:v>44.926288907072461</c:v>
                </c:pt>
                <c:pt idx="1873">
                  <c:v>44.901590273491536</c:v>
                </c:pt>
                <c:pt idx="1874">
                  <c:v>44.876936859292897</c:v>
                </c:pt>
                <c:pt idx="1875">
                  <c:v>44.852328812978037</c:v>
                </c:pt>
                <c:pt idx="1876">
                  <c:v>44.827766282406543</c:v>
                </c:pt>
                <c:pt idx="1877">
                  <c:v>44.803249414781774</c:v>
                </c:pt>
                <c:pt idx="1878">
                  <c:v>44.77877835663741</c:v>
                </c:pt>
                <c:pt idx="1879">
                  <c:v>44.754353253822707</c:v>
                </c:pt>
                <c:pt idx="1880">
                  <c:v>44.7299742514884</c:v>
                </c:pt>
                <c:pt idx="1881">
                  <c:v>44.705641494073191</c:v>
                </c:pt>
                <c:pt idx="1882">
                  <c:v>44.681355125288789</c:v>
                </c:pt>
                <c:pt idx="1883">
                  <c:v>44.657115288106084</c:v>
                </c:pt>
                <c:pt idx="1884">
                  <c:v>44.632922124740659</c:v>
                </c:pt>
                <c:pt idx="1885">
                  <c:v>44.608775776638495</c:v>
                </c:pt>
                <c:pt idx="1886">
                  <c:v>44.584676384462149</c:v>
                </c:pt>
                <c:pt idx="1887">
                  <c:v>44.560624088075464</c:v>
                </c:pt>
                <c:pt idx="1888">
                  <c:v>44.536619026529976</c:v>
                </c:pt>
                <c:pt idx="1889">
                  <c:v>44.512661338050506</c:v>
                </c:pt>
                <c:pt idx="1890">
                  <c:v>44.48875116002025</c:v>
                </c:pt>
                <c:pt idx="1891">
                  <c:v>44.464888628966861</c:v>
                </c:pt>
                <c:pt idx="1892">
                  <c:v>44.441073880547755</c:v>
                </c:pt>
                <c:pt idx="1893">
                  <c:v>44.41730704953595</c:v>
                </c:pt>
                <c:pt idx="1894">
                  <c:v>44.393588269805321</c:v>
                </c:pt>
                <c:pt idx="1895">
                  <c:v>44.369917674316497</c:v>
                </c:pt>
                <c:pt idx="1896">
                  <c:v>44.346295395101912</c:v>
                </c:pt>
                <c:pt idx="1897">
                  <c:v>44.32272156325206</c:v>
                </c:pt>
                <c:pt idx="1898">
                  <c:v>44.299196308900484</c:v>
                </c:pt>
                <c:pt idx="1899">
                  <c:v>44.275719761209729</c:v>
                </c:pt>
                <c:pt idx="1900">
                  <c:v>44.252292048356381</c:v>
                </c:pt>
                <c:pt idx="1901">
                  <c:v>44.228913297517636</c:v>
                </c:pt>
                <c:pt idx="1902">
                  <c:v>44.20558363485565</c:v>
                </c:pt>
                <c:pt idx="1903">
                  <c:v>44.182303185504203</c:v>
                </c:pt>
                <c:pt idx="1904">
                  <c:v>44.159072073554114</c:v>
                </c:pt>
                <c:pt idx="1905">
                  <c:v>44.135890422038017</c:v>
                </c:pt>
                <c:pt idx="1906">
                  <c:v>44.112758352917325</c:v>
                </c:pt>
                <c:pt idx="1907">
                  <c:v>44.089675987067309</c:v>
                </c:pt>
                <c:pt idx="1908">
                  <c:v>44.066643444262482</c:v>
                </c:pt>
                <c:pt idx="1909">
                  <c:v>44.043660843163238</c:v>
                </c:pt>
                <c:pt idx="1910">
                  <c:v>44.020728301300807</c:v>
                </c:pt>
                <c:pt idx="1911">
                  <c:v>43.99784593506358</c:v>
                </c:pt>
                <c:pt idx="1912">
                  <c:v>43.975013859682676</c:v>
                </c:pt>
                <c:pt idx="1913">
                  <c:v>43.952232189218194</c:v>
                </c:pt>
                <c:pt idx="1914">
                  <c:v>43.9295010365447</c:v>
                </c:pt>
                <c:pt idx="1915">
                  <c:v>43.90682051333804</c:v>
                </c:pt>
                <c:pt idx="1916">
                  <c:v>43.884190730060162</c:v>
                </c:pt>
                <c:pt idx="1917">
                  <c:v>43.861611795946196</c:v>
                </c:pt>
                <c:pt idx="1918">
                  <c:v>43.839083818990538</c:v>
                </c:pt>
                <c:pt idx="1919">
                  <c:v>43.816606905932566</c:v>
                </c:pt>
                <c:pt idx="1920">
                  <c:v>43.794181162243106</c:v>
                </c:pt>
                <c:pt idx="1921">
                  <c:v>43.771806692111113</c:v>
                </c:pt>
                <c:pt idx="1922">
                  <c:v>43.749483598429265</c:v>
                </c:pt>
                <c:pt idx="1923">
                  <c:v>43.727211982781789</c:v>
                </c:pt>
                <c:pt idx="1924">
                  <c:v>43.704991945429285</c:v>
                </c:pt>
                <c:pt idx="1925">
                  <c:v>43.682823585296561</c:v>
                </c:pt>
                <c:pt idx="1926">
                  <c:v>43.660706999959153</c:v>
                </c:pt>
                <c:pt idx="1927">
                  <c:v>43.638642285629423</c:v>
                </c:pt>
                <c:pt idx="1928">
                  <c:v>43.616629537144391</c:v>
                </c:pt>
                <c:pt idx="1929">
                  <c:v>43.594668847951525</c:v>
                </c:pt>
                <c:pt idx="1930">
                  <c:v>43.572760310096903</c:v>
                </c:pt>
                <c:pt idx="1931">
                  <c:v>43.550904014211596</c:v>
                </c:pt>
                <c:pt idx="1932">
                  <c:v>43.529100049498737</c:v>
                </c:pt>
                <c:pt idx="1933">
                  <c:v>43.507348503721545</c:v>
                </c:pt>
                <c:pt idx="1934">
                  <c:v>43.485649463190121</c:v>
                </c:pt>
                <c:pt idx="1935">
                  <c:v>43.464003012748975</c:v>
                </c:pt>
                <c:pt idx="1936">
                  <c:v>43.442409235764899</c:v>
                </c:pt>
                <c:pt idx="1937">
                  <c:v>43.420868214114385</c:v>
                </c:pt>
                <c:pt idx="1938">
                  <c:v>43.399380028171606</c:v>
                </c:pt>
                <c:pt idx="1939">
                  <c:v>43.377944756796197</c:v>
                </c:pt>
                <c:pt idx="1940">
                  <c:v>43.356562477321454</c:v>
                </c:pt>
                <c:pt idx="1941">
                  <c:v>43.335233265542414</c:v>
                </c:pt>
                <c:pt idx="1942">
                  <c:v>43.3139571957038</c:v>
                </c:pt>
                <c:pt idx="1943">
                  <c:v>43.29273434048897</c:v>
                </c:pt>
                <c:pt idx="1944">
                  <c:v>43.271564771008251</c:v>
                </c:pt>
                <c:pt idx="1945">
                  <c:v>43.250448556787255</c:v>
                </c:pt>
                <c:pt idx="1946">
                  <c:v>43.229385765755772</c:v>
                </c:pt>
                <c:pt idx="1947">
                  <c:v>43.208376464237183</c:v>
                </c:pt>
                <c:pt idx="1948">
                  <c:v>43.187420716936693</c:v>
                </c:pt>
                <c:pt idx="1949">
                  <c:v>43.166518586931105</c:v>
                </c:pt>
                <c:pt idx="1950">
                  <c:v>43.145670135658001</c:v>
                </c:pt>
                <c:pt idx="1951">
                  <c:v>43.124875422904758</c:v>
                </c:pt>
                <c:pt idx="1952">
                  <c:v>43.104134506799063</c:v>
                </c:pt>
                <c:pt idx="1953">
                  <c:v>43.083447443797738</c:v>
                </c:pt>
                <c:pt idx="1954">
                  <c:v>43.062814288677046</c:v>
                </c:pt>
                <c:pt idx="1955">
                  <c:v>43.042235094522937</c:v>
                </c:pt>
                <c:pt idx="1956">
                  <c:v>43.021709912720809</c:v>
                </c:pt>
                <c:pt idx="1957">
                  <c:v>43.001238792946324</c:v>
                </c:pt>
                <c:pt idx="1958">
                  <c:v>42.980821783155477</c:v>
                </c:pt>
                <c:pt idx="1959">
                  <c:v>42.960458929575552</c:v>
                </c:pt>
                <c:pt idx="1960">
                  <c:v>42.94015027669623</c:v>
                </c:pt>
                <c:pt idx="1961">
                  <c:v>42.919895867260138</c:v>
                </c:pt>
                <c:pt idx="1962">
                  <c:v>42.899695742254053</c:v>
                </c:pt>
                <c:pt idx="1963">
                  <c:v>42.879549940900702</c:v>
                </c:pt>
                <c:pt idx="1964">
                  <c:v>42.859458500649943</c:v>
                </c:pt>
                <c:pt idx="1965">
                  <c:v>42.839421457170374</c:v>
                </c:pt>
                <c:pt idx="1966">
                  <c:v>42.819438844341668</c:v>
                </c:pt>
                <c:pt idx="1967">
                  <c:v>42.799510694246301</c:v>
                </c:pt>
                <c:pt idx="1968">
                  <c:v>42.779637037162004</c:v>
                </c:pt>
                <c:pt idx="1969">
                  <c:v>42.759817901553731</c:v>
                </c:pt>
                <c:pt idx="1970">
                  <c:v>42.740053314066884</c:v>
                </c:pt>
                <c:pt idx="1971">
                  <c:v>42.720343299519868</c:v>
                </c:pt>
                <c:pt idx="1972">
                  <c:v>42.700687880897021</c:v>
                </c:pt>
                <c:pt idx="1973">
                  <c:v>42.681087079341978</c:v>
                </c:pt>
                <c:pt idx="1974">
                  <c:v>42.661540914150933</c:v>
                </c:pt>
                <c:pt idx="1975">
                  <c:v>42.642049402766077</c:v>
                </c:pt>
                <c:pt idx="1976">
                  <c:v>42.62261256076961</c:v>
                </c:pt>
                <c:pt idx="1977">
                  <c:v>42.603230401877987</c:v>
                </c:pt>
                <c:pt idx="1978">
                  <c:v>42.583902937935449</c:v>
                </c:pt>
                <c:pt idx="1979">
                  <c:v>42.564630178908878</c:v>
                </c:pt>
                <c:pt idx="1980">
                  <c:v>42.54541213288212</c:v>
                </c:pt>
                <c:pt idx="1981">
                  <c:v>42.526248806051115</c:v>
                </c:pt>
                <c:pt idx="1982">
                  <c:v>42.507140202718681</c:v>
                </c:pt>
                <c:pt idx="1983">
                  <c:v>42.488086325289544</c:v>
                </c:pt>
                <c:pt idx="1984">
                  <c:v>42.469087174266306</c:v>
                </c:pt>
                <c:pt idx="1985">
                  <c:v>42.45014274824446</c:v>
                </c:pt>
                <c:pt idx="1986">
                  <c:v>42.431253043908754</c:v>
                </c:pt>
                <c:pt idx="1987">
                  <c:v>42.412418056029033</c:v>
                </c:pt>
                <c:pt idx="1988">
                  <c:v>42.393637777456384</c:v>
                </c:pt>
                <c:pt idx="1989">
                  <c:v>42.374912199119954</c:v>
                </c:pt>
                <c:pt idx="1990">
                  <c:v>42.35624131002367</c:v>
                </c:pt>
                <c:pt idx="1991">
                  <c:v>42.337625097242686</c:v>
                </c:pt>
                <c:pt idx="1992">
                  <c:v>42.319063545921068</c:v>
                </c:pt>
                <c:pt idx="1993">
                  <c:v>42.300556639269303</c:v>
                </c:pt>
                <c:pt idx="1994">
                  <c:v>42.282104358561227</c:v>
                </c:pt>
                <c:pt idx="1995">
                  <c:v>42.263706683132284</c:v>
                </c:pt>
                <c:pt idx="1996">
                  <c:v>42.245363590377963</c:v>
                </c:pt>
                <c:pt idx="1997">
                  <c:v>42.227075055751172</c:v>
                </c:pt>
                <c:pt idx="1998">
                  <c:v>42.208841052761777</c:v>
                </c:pt>
                <c:pt idx="1999">
                  <c:v>42.190661552974696</c:v>
                </c:pt>
                <c:pt idx="2000">
                  <c:v>42.17253652600882</c:v>
                </c:pt>
                <c:pt idx="2001">
                  <c:v>42.15446593953655</c:v>
                </c:pt>
                <c:pt idx="2002">
                  <c:v>42.136449759283217</c:v>
                </c:pt>
                <c:pt idx="2003">
                  <c:v>42.118487949026658</c:v>
                </c:pt>
                <c:pt idx="2004">
                  <c:v>42.10058047059691</c:v>
                </c:pt>
                <c:pt idx="2005">
                  <c:v>42.082727283876778</c:v>
                </c:pt>
                <c:pt idx="2006">
                  <c:v>42.064928346801722</c:v>
                </c:pt>
                <c:pt idx="2007">
                  <c:v>42.047183615360822</c:v>
                </c:pt>
                <c:pt idx="2008">
                  <c:v>42.029493043597384</c:v>
                </c:pt>
                <c:pt idx="2009">
                  <c:v>42.011856583610189</c:v>
                </c:pt>
                <c:pt idx="2010">
                  <c:v>41.994274185554652</c:v>
                </c:pt>
                <c:pt idx="2011">
                  <c:v>41.976745797644213</c:v>
                </c:pt>
                <c:pt idx="2012">
                  <c:v>41.959271366152535</c:v>
                </c:pt>
                <c:pt idx="2013">
                  <c:v>41.941850835415124</c:v>
                </c:pt>
                <c:pt idx="2014">
                  <c:v>41.924484147831464</c:v>
                </c:pt>
                <c:pt idx="2015">
                  <c:v>41.907171243867971</c:v>
                </c:pt>
                <c:pt idx="2016">
                  <c:v>41.889912062060446</c:v>
                </c:pt>
                <c:pt idx="2017">
                  <c:v>41.872706539016647</c:v>
                </c:pt>
                <c:pt idx="2018">
                  <c:v>41.855554609419912</c:v>
                </c:pt>
                <c:pt idx="2019">
                  <c:v>41.838456206032845</c:v>
                </c:pt>
                <c:pt idx="2020">
                  <c:v>41.821411259699758</c:v>
                </c:pt>
                <c:pt idx="2021">
                  <c:v>41.804419699351826</c:v>
                </c:pt>
                <c:pt idx="2022">
                  <c:v>41.787481452010638</c:v>
                </c:pt>
                <c:pt idx="2023">
                  <c:v>41.77059644279241</c:v>
                </c:pt>
                <c:pt idx="2024">
                  <c:v>41.753764594912823</c:v>
                </c:pt>
                <c:pt idx="2025">
                  <c:v>41.736985829691484</c:v>
                </c:pt>
                <c:pt idx="2026">
                  <c:v>41.720260066557202</c:v>
                </c:pt>
                <c:pt idx="2027">
                  <c:v>41.703587223053439</c:v>
                </c:pt>
                <c:pt idx="2028">
                  <c:v>41.686967214843207</c:v>
                </c:pt>
                <c:pt idx="2029">
                  <c:v>41.67039995571524</c:v>
                </c:pt>
                <c:pt idx="2030">
                  <c:v>41.653885357589886</c:v>
                </c:pt>
                <c:pt idx="2031">
                  <c:v>41.637423330524882</c:v>
                </c:pt>
                <c:pt idx="2032">
                  <c:v>41.621013782722123</c:v>
                </c:pt>
                <c:pt idx="2033">
                  <c:v>41.604656620534485</c:v>
                </c:pt>
                <c:pt idx="2034">
                  <c:v>41.588351748472114</c:v>
                </c:pt>
                <c:pt idx="2035">
                  <c:v>41.5720990692096</c:v>
                </c:pt>
                <c:pt idx="2036">
                  <c:v>41.55589848359363</c:v>
                </c:pt>
                <c:pt idx="2037">
                  <c:v>41.53974989065</c:v>
                </c:pt>
                <c:pt idx="2038">
                  <c:v>41.523653187591734</c:v>
                </c:pt>
                <c:pt idx="2039">
                  <c:v>41.507608269826875</c:v>
                </c:pt>
                <c:pt idx="2040">
                  <c:v>41.4916150309665</c:v>
                </c:pt>
                <c:pt idx="2041">
                  <c:v>41.47567336283312</c:v>
                </c:pt>
                <c:pt idx="2042">
                  <c:v>41.459783155469566</c:v>
                </c:pt>
                <c:pt idx="2043">
                  <c:v>41.443944297147404</c:v>
                </c:pt>
                <c:pt idx="2044">
                  <c:v>41.428156674376176</c:v>
                </c:pt>
                <c:pt idx="2045">
                  <c:v>41.412420171912281</c:v>
                </c:pt>
                <c:pt idx="2046">
                  <c:v>41.396734672769107</c:v>
                </c:pt>
                <c:pt idx="2047">
                  <c:v>41.381100058225648</c:v>
                </c:pt>
                <c:pt idx="2048">
                  <c:v>41.365516207837139</c:v>
                </c:pt>
                <c:pt idx="2049">
                  <c:v>41.34998299944484</c:v>
                </c:pt>
                <c:pt idx="2050">
                  <c:v>41.334500309186105</c:v>
                </c:pt>
                <c:pt idx="2051">
                  <c:v>41.319068011505053</c:v>
                </c:pt>
                <c:pt idx="2052">
                  <c:v>41.30368597916322</c:v>
                </c:pt>
                <c:pt idx="2053">
                  <c:v>41.28835408324985</c:v>
                </c:pt>
                <c:pt idx="2054">
                  <c:v>41.273072193193798</c:v>
                </c:pt>
                <c:pt idx="2055">
                  <c:v>41.257840176773861</c:v>
                </c:pt>
                <c:pt idx="2056">
                  <c:v>41.242657900130752</c:v>
                </c:pt>
                <c:pt idx="2057">
                  <c:v>41.227525227778585</c:v>
                </c:pt>
                <c:pt idx="2058">
                  <c:v>41.212442022616557</c:v>
                </c:pt>
                <c:pt idx="2059">
                  <c:v>41.197408145940607</c:v>
                </c:pt>
                <c:pt idx="2060">
                  <c:v>41.182423457456245</c:v>
                </c:pt>
                <c:pt idx="2061">
                  <c:v>41.16748781529013</c:v>
                </c:pt>
                <c:pt idx="2062">
                  <c:v>41.152601076003215</c:v>
                </c:pt>
                <c:pt idx="2063">
                  <c:v>41.137763094602953</c:v>
                </c:pt>
                <c:pt idx="2064">
                  <c:v>41.122973724556246</c:v>
                </c:pt>
                <c:pt idx="2065">
                  <c:v>41.108232817802502</c:v>
                </c:pt>
                <c:pt idx="2066">
                  <c:v>41.093540224766741</c:v>
                </c:pt>
                <c:pt idx="2067">
                  <c:v>41.078895794373054</c:v>
                </c:pt>
                <c:pt idx="2068">
                  <c:v>41.064299374058194</c:v>
                </c:pt>
                <c:pt idx="2069">
                  <c:v>41.049750809784619</c:v>
                </c:pt>
                <c:pt idx="2070">
                  <c:v>41.035249946055224</c:v>
                </c:pt>
                <c:pt idx="2071">
                  <c:v>41.020796625926579</c:v>
                </c:pt>
                <c:pt idx="2072">
                  <c:v>41.006390691023427</c:v>
                </c:pt>
                <c:pt idx="2073">
                  <c:v>40.992031981552842</c:v>
                </c:pt>
                <c:pt idx="2074">
                  <c:v>40.977720336318725</c:v>
                </c:pt>
                <c:pt idx="2075">
                  <c:v>40.963455592736182</c:v>
                </c:pt>
                <c:pt idx="2076">
                  <c:v>40.949237586846479</c:v>
                </c:pt>
                <c:pt idx="2077">
                  <c:v>40.935066153331753</c:v>
                </c:pt>
                <c:pt idx="2078">
                  <c:v>40.920941125530135</c:v>
                </c:pt>
                <c:pt idx="2079">
                  <c:v>40.906862335450612</c:v>
                </c:pt>
                <c:pt idx="2080">
                  <c:v>40.892829613788393</c:v>
                </c:pt>
                <c:pt idx="2081">
                  <c:v>40.878842789940748</c:v>
                </c:pt>
                <c:pt idx="2082">
                  <c:v>40.864901692021292</c:v>
                </c:pt>
                <c:pt idx="2083">
                  <c:v>40.851006146877339</c:v>
                </c:pt>
                <c:pt idx="2084">
                  <c:v>40.837155980103987</c:v>
                </c:pt>
                <c:pt idx="2085">
                  <c:v>40.823351016061231</c:v>
                </c:pt>
                <c:pt idx="2086">
                  <c:v>40.809591077889174</c:v>
                </c:pt>
                <c:pt idx="2087">
                  <c:v>40.795875987524596</c:v>
                </c:pt>
                <c:pt idx="2088">
                  <c:v>40.782205565716424</c:v>
                </c:pt>
                <c:pt idx="2089">
                  <c:v>40.768579632043469</c:v>
                </c:pt>
                <c:pt idx="2090">
                  <c:v>40.754998004929007</c:v>
                </c:pt>
                <c:pt idx="2091">
                  <c:v>40.741460501658935</c:v>
                </c:pt>
                <c:pt idx="2092">
                  <c:v>40.727966938397067</c:v>
                </c:pt>
                <c:pt idx="2093">
                  <c:v>40.714517130202815</c:v>
                </c:pt>
                <c:pt idx="2094">
                  <c:v>40.701110891047549</c:v>
                </c:pt>
                <c:pt idx="2095">
                  <c:v>40.687748033831184</c:v>
                </c:pt>
                <c:pt idx="2096">
                  <c:v>40.674428370400122</c:v>
                </c:pt>
                <c:pt idx="2097">
                  <c:v>40.661151711562894</c:v>
                </c:pt>
                <c:pt idx="2098">
                  <c:v>40.647917867108674</c:v>
                </c:pt>
                <c:pt idx="2099">
                  <c:v>40.634726645823463</c:v>
                </c:pt>
                <c:pt idx="2100">
                  <c:v>40.621577855507894</c:v>
                </c:pt>
                <c:pt idx="2101">
                  <c:v>40.608471302994509</c:v>
                </c:pt>
                <c:pt idx="2102">
                  <c:v>40.595406794164958</c:v>
                </c:pt>
                <c:pt idx="2103">
                  <c:v>40.582384133967594</c:v>
                </c:pt>
                <c:pt idx="2104">
                  <c:v>40.569403126435176</c:v>
                </c:pt>
                <c:pt idx="2105">
                  <c:v>40.556463574702249</c:v>
                </c:pt>
                <c:pt idx="2106">
                  <c:v>40.54356528102268</c:v>
                </c:pt>
                <c:pt idx="2107">
                  <c:v>40.530708046787787</c:v>
                </c:pt>
                <c:pt idx="2108">
                  <c:v>40.517891672543684</c:v>
                </c:pt>
                <c:pt idx="2109">
                  <c:v>40.505115958009064</c:v>
                </c:pt>
                <c:pt idx="2110">
                  <c:v>40.492380702093584</c:v>
                </c:pt>
                <c:pt idx="2111">
                  <c:v>40.47968570291485</c:v>
                </c:pt>
                <c:pt idx="2112">
                  <c:v>40.467030757817014</c:v>
                </c:pt>
                <c:pt idx="2113">
                  <c:v>40.454415663388545</c:v>
                </c:pt>
                <c:pt idx="2114">
                  <c:v>40.441840215479999</c:v>
                </c:pt>
                <c:pt idx="2115">
                  <c:v>40.429304209222352</c:v>
                </c:pt>
                <c:pt idx="2116">
                  <c:v>40.416807439044611</c:v>
                </c:pt>
                <c:pt idx="2117">
                  <c:v>40.4043496986924</c:v>
                </c:pt>
                <c:pt idx="2118">
                  <c:v>40.391930781245009</c:v>
                </c:pt>
                <c:pt idx="2119">
                  <c:v>40.379550479134856</c:v>
                </c:pt>
                <c:pt idx="2120">
                  <c:v>40.367208584164501</c:v>
                </c:pt>
                <c:pt idx="2121">
                  <c:v>40.354904887524874</c:v>
                </c:pt>
                <c:pt idx="2122">
                  <c:v>40.342639179813943</c:v>
                </c:pt>
                <c:pt idx="2123">
                  <c:v>40.330411251054208</c:v>
                </c:pt>
                <c:pt idx="2124">
                  <c:v>40.318220890710776</c:v>
                </c:pt>
                <c:pt idx="2125">
                  <c:v>40.306067887710135</c:v>
                </c:pt>
                <c:pt idx="2126">
                  <c:v>40.293952030457341</c:v>
                </c:pt>
                <c:pt idx="2127">
                  <c:v>40.281873106854732</c:v>
                </c:pt>
                <c:pt idx="2128">
                  <c:v>40.269830904319548</c:v>
                </c:pt>
                <c:pt idx="2129">
                  <c:v>40.25782520980232</c:v>
                </c:pt>
                <c:pt idx="2130">
                  <c:v>40.245855809804354</c:v>
                </c:pt>
                <c:pt idx="2131">
                  <c:v>40.233922490396679</c:v>
                </c:pt>
                <c:pt idx="2132">
                  <c:v>40.222025037236797</c:v>
                </c:pt>
                <c:pt idx="2133">
                  <c:v>40.210163235587487</c:v>
                </c:pt>
                <c:pt idx="2134">
                  <c:v>40.198336870334387</c:v>
                </c:pt>
                <c:pt idx="2135">
                  <c:v>40.1865457260037</c:v>
                </c:pt>
                <c:pt idx="2136">
                  <c:v>40.17478958678069</c:v>
                </c:pt>
                <c:pt idx="2137">
                  <c:v>40.163068236526257</c:v>
                </c:pt>
                <c:pt idx="2138">
                  <c:v>40.151381458796095</c:v>
                </c:pt>
                <c:pt idx="2139">
                  <c:v>40.139729036857062</c:v>
                </c:pt>
                <c:pt idx="2140">
                  <c:v>40.128110753705855</c:v>
                </c:pt>
                <c:pt idx="2141">
                  <c:v>40.11652639208603</c:v>
                </c:pt>
                <c:pt idx="2142">
                  <c:v>40.104975734505395</c:v>
                </c:pt>
                <c:pt idx="2143">
                  <c:v>40.093458563254103</c:v>
                </c:pt>
                <c:pt idx="2144">
                  <c:v>40.081974660421487</c:v>
                </c:pt>
                <c:pt idx="2145">
                  <c:v>40.070523807913446</c:v>
                </c:pt>
                <c:pt idx="2146">
                  <c:v>40.059105787470124</c:v>
                </c:pt>
                <c:pt idx="2147">
                  <c:v>40.047720380682534</c:v>
                </c:pt>
                <c:pt idx="2148">
                  <c:v>40.03636736901025</c:v>
                </c:pt>
                <c:pt idx="2149">
                  <c:v>40.025046533797912</c:v>
                </c:pt>
                <c:pt idx="2150">
                  <c:v>40.013757656292526</c:v>
                </c:pt>
                <c:pt idx="2151">
                  <c:v>40.002500517660295</c:v>
                </c:pt>
                <c:pt idx="2152">
                  <c:v>39.991274899003301</c:v>
                </c:pt>
                <c:pt idx="2153">
                  <c:v>39.9800805813762</c:v>
                </c:pt>
                <c:pt idx="2154">
                  <c:v>39.968917345803085</c:v>
                </c:pt>
                <c:pt idx="2155">
                  <c:v>39.95778497329357</c:v>
                </c:pt>
                <c:pt idx="2156">
                  <c:v>39.946683244859727</c:v>
                </c:pt>
                <c:pt idx="2157">
                  <c:v>39.935611941531789</c:v>
                </c:pt>
                <c:pt idx="2158">
                  <c:v>39.924570844374855</c:v>
                </c:pt>
                <c:pt idx="2159">
                  <c:v>39.913559734505057</c:v>
                </c:pt>
                <c:pt idx="2160">
                  <c:v>39.902578393105024</c:v>
                </c:pt>
                <c:pt idx="2161">
                  <c:v>39.891626601440159</c:v>
                </c:pt>
                <c:pt idx="2162">
                  <c:v>39.880704140874464</c:v>
                </c:pt>
                <c:pt idx="2163">
                  <c:v>39.869810792885893</c:v>
                </c:pt>
                <c:pt idx="2164">
                  <c:v>39.858946339082252</c:v>
                </c:pt>
                <c:pt idx="2165">
                  <c:v>39.848110561216416</c:v>
                </c:pt>
                <c:pt idx="2166">
                  <c:v>39.837303241201468</c:v>
                </c:pt>
                <c:pt idx="2167">
                  <c:v>39.826524161126144</c:v>
                </c:pt>
                <c:pt idx="2168">
                  <c:v>39.815773103269862</c:v>
                </c:pt>
                <c:pt idx="2169">
                  <c:v>39.80504985011742</c:v>
                </c:pt>
                <c:pt idx="2170">
                  <c:v>39.794354184373731</c:v>
                </c:pt>
                <c:pt idx="2171">
                  <c:v>39.783685888978802</c:v>
                </c:pt>
                <c:pt idx="2172">
                  <c:v>39.773044747122015</c:v>
                </c:pt>
                <c:pt idx="2173">
                  <c:v>39.762430542256368</c:v>
                </c:pt>
                <c:pt idx="2174">
                  <c:v>39.751843058113025</c:v>
                </c:pt>
                <c:pt idx="2175">
                  <c:v>39.741282078714562</c:v>
                </c:pt>
                <c:pt idx="2176">
                  <c:v>39.73074738839032</c:v>
                </c:pt>
                <c:pt idx="2177">
                  <c:v>39.720238771788381</c:v>
                </c:pt>
                <c:pt idx="2178">
                  <c:v>39.709756013890924</c:v>
                </c:pt>
                <c:pt idx="2179">
                  <c:v>39.699298900026065</c:v>
                </c:pt>
                <c:pt idx="2180">
                  <c:v>39.688867215882688</c:v>
                </c:pt>
                <c:pt idx="2181">
                  <c:v>39.678460747522116</c:v>
                </c:pt>
                <c:pt idx="2182">
                  <c:v>39.668079281392309</c:v>
                </c:pt>
                <c:pt idx="2183">
                  <c:v>39.657722604339654</c:v>
                </c:pt>
                <c:pt idx="2184">
                  <c:v>39.647390503622269</c:v>
                </c:pt>
                <c:pt idx="2185">
                  <c:v>39.637082766922383</c:v>
                </c:pt>
                <c:pt idx="2186">
                  <c:v>39.626799182358255</c:v>
                </c:pt>
                <c:pt idx="2187">
                  <c:v>39.616539538496681</c:v>
                </c:pt>
                <c:pt idx="2188">
                  <c:v>39.606303624364749</c:v>
                </c:pt>
                <c:pt idx="2189">
                  <c:v>39.596091229461607</c:v>
                </c:pt>
                <c:pt idx="2190">
                  <c:v>39.585902143770092</c:v>
                </c:pt>
                <c:pt idx="2191">
                  <c:v>39.575736157768056</c:v>
                </c:pt>
                <c:pt idx="2192">
                  <c:v>39.565593062439753</c:v>
                </c:pt>
                <c:pt idx="2193">
                  <c:v>39.555472649286607</c:v>
                </c:pt>
                <c:pt idx="2194">
                  <c:v>39.545374710338372</c:v>
                </c:pt>
                <c:pt idx="2195">
                  <c:v>39.535299038163515</c:v>
                </c:pt>
                <c:pt idx="2196">
                  <c:v>39.525245425879454</c:v>
                </c:pt>
                <c:pt idx="2197">
                  <c:v>39.515213667163728</c:v>
                </c:pt>
                <c:pt idx="2198">
                  <c:v>39.505203556263154</c:v>
                </c:pt>
                <c:pt idx="2199">
                  <c:v>39.495214888003957</c:v>
                </c:pt>
                <c:pt idx="2200">
                  <c:v>39.48524745780152</c:v>
                </c:pt>
                <c:pt idx="2201">
                  <c:v>39.47530106167018</c:v>
                </c:pt>
                <c:pt idx="2202">
                  <c:v>39.465375496231594</c:v>
                </c:pt>
                <c:pt idx="2203">
                  <c:v>39.455470558724983</c:v>
                </c:pt>
                <c:pt idx="2204">
                  <c:v>39.445586047014807</c:v>
                </c:pt>
                <c:pt idx="2205">
                  <c:v>39.435721759600568</c:v>
                </c:pt>
                <c:pt idx="2206">
                  <c:v>39.425877495624285</c:v>
                </c:pt>
                <c:pt idx="2207">
                  <c:v>39.416053054879285</c:v>
                </c:pt>
                <c:pt idx="2208">
                  <c:v>39.406248237818097</c:v>
                </c:pt>
                <c:pt idx="2209">
                  <c:v>39.396462845560194</c:v>
                </c:pt>
                <c:pt idx="2210">
                  <c:v>39.386696679899764</c:v>
                </c:pt>
                <c:pt idx="2211">
                  <c:v>39.376949543312733</c:v>
                </c:pt>
                <c:pt idx="2212">
                  <c:v>39.367221238964618</c:v>
                </c:pt>
                <c:pt idx="2213">
                  <c:v>39.357511570716376</c:v>
                </c:pt>
                <c:pt idx="2214">
                  <c:v>39.347820343132561</c:v>
                </c:pt>
                <c:pt idx="2215">
                  <c:v>39.338147361486413</c:v>
                </c:pt>
                <c:pt idx="2216">
                  <c:v>39.328492431767124</c:v>
                </c:pt>
                <c:pt idx="2217">
                  <c:v>39.318855360685575</c:v>
                </c:pt>
                <c:pt idx="2218">
                  <c:v>39.309235955680052</c:v>
                </c:pt>
                <c:pt idx="2219">
                  <c:v>39.299634024922121</c:v>
                </c:pt>
                <c:pt idx="2220">
                  <c:v>39.290049377321658</c:v>
                </c:pt>
                <c:pt idx="2221">
                  <c:v>39.280481822532472</c:v>
                </c:pt>
                <c:pt idx="2222">
                  <c:v>39.270931170956906</c:v>
                </c:pt>
                <c:pt idx="2223">
                  <c:v>39.261397233750593</c:v>
                </c:pt>
                <c:pt idx="2224">
                  <c:v>39.251879822827149</c:v>
                </c:pt>
                <c:pt idx="2225">
                  <c:v>39.242378750861974</c:v>
                </c:pt>
                <c:pt idx="2226">
                  <c:v>39.232893831296892</c:v>
                </c:pt>
                <c:pt idx="2227">
                  <c:v>39.223424878343323</c:v>
                </c:pt>
                <c:pt idx="2228">
                  <c:v>39.21397170698625</c:v>
                </c:pt>
                <c:pt idx="2229">
                  <c:v>39.204534132987241</c:v>
                </c:pt>
                <c:pt idx="2230">
                  <c:v>39.195111972887922</c:v>
                </c:pt>
                <c:pt idx="2231">
                  <c:v>39.18570504401243</c:v>
                </c:pt>
                <c:pt idx="2232">
                  <c:v>39.176313164470344</c:v>
                </c:pt>
                <c:pt idx="2233">
                  <c:v>39.166936153158709</c:v>
                </c:pt>
                <c:pt idx="2234">
                  <c:v>39.157573829764573</c:v>
                </c:pt>
                <c:pt idx="2235">
                  <c:v>39.148226014766614</c:v>
                </c:pt>
                <c:pt idx="2236">
                  <c:v>39.1388925294372</c:v>
                </c:pt>
                <c:pt idx="2237">
                  <c:v>39.129573195843321</c:v>
                </c:pt>
                <c:pt idx="2238">
                  <c:v>39.1202678368481</c:v>
                </c:pt>
                <c:pt idx="2239">
                  <c:v>39.110976276111629</c:v>
                </c:pt>
                <c:pt idx="2240">
                  <c:v>39.101698338092</c:v>
                </c:pt>
                <c:pt idx="2241">
                  <c:v>39.092433848045459</c:v>
                </c:pt>
                <c:pt idx="2242">
                  <c:v>39.083182632026769</c:v>
                </c:pt>
                <c:pt idx="2243">
                  <c:v>39.073944516889313</c:v>
                </c:pt>
                <c:pt idx="2244">
                  <c:v>39.06471933028476</c:v>
                </c:pt>
                <c:pt idx="2245">
                  <c:v>39.05550690066304</c:v>
                </c:pt>
                <c:pt idx="2246">
                  <c:v>39.046307057270788</c:v>
                </c:pt>
                <c:pt idx="2247">
                  <c:v>39.037119630151288</c:v>
                </c:pt>
                <c:pt idx="2248">
                  <c:v>39.027944450143039</c:v>
                </c:pt>
                <c:pt idx="2249">
                  <c:v>39.018781348878171</c:v>
                </c:pt>
                <c:pt idx="2250">
                  <c:v>39.009630158780901</c:v>
                </c:pt>
                <c:pt idx="2251">
                  <c:v>39.000490713066128</c:v>
                </c:pt>
                <c:pt idx="2252">
                  <c:v>38.991362845736766</c:v>
                </c:pt>
                <c:pt idx="2253">
                  <c:v>38.982246391581512</c:v>
                </c:pt>
                <c:pt idx="2254">
                  <c:v>38.973141186172519</c:v>
                </c:pt>
                <c:pt idx="2255">
                  <c:v>38.964047065862658</c:v>
                </c:pt>
                <c:pt idx="2256">
                  <c:v>38.954963867782304</c:v>
                </c:pt>
                <c:pt idx="2257">
                  <c:v>38.945891429836024</c:v>
                </c:pt>
                <c:pt idx="2258">
                  <c:v>38.93682959069951</c:v>
                </c:pt>
                <c:pt idx="2259">
                  <c:v>38.927778189815342</c:v>
                </c:pt>
                <c:pt idx="2260">
                  <c:v>38.918737067389543</c:v>
                </c:pt>
                <c:pt idx="2261">
                  <c:v>38.909706064387237</c:v>
                </c:pt>
                <c:pt idx="2262">
                  <c:v>38.900685022528037</c:v>
                </c:pt>
                <c:pt idx="2263">
                  <c:v>38.891673784281885</c:v>
                </c:pt>
                <c:pt idx="2264">
                  <c:v>38.882672192864021</c:v>
                </c:pt>
                <c:pt idx="2265">
                  <c:v>38.873680092229911</c:v>
                </c:pt>
                <c:pt idx="2266">
                  <c:v>38.864697327070061</c:v>
                </c:pt>
                <c:pt idx="2267">
                  <c:v>38.855723742804358</c:v>
                </c:pt>
                <c:pt idx="2268">
                  <c:v>38.846759185576673</c:v>
                </c:pt>
                <c:pt idx="2269">
                  <c:v>38.837803502248612</c:v>
                </c:pt>
                <c:pt idx="2270">
                  <c:v>38.828856540393922</c:v>
                </c:pt>
                <c:pt idx="2271">
                  <c:v>38.819918148291471</c:v>
                </c:pt>
                <c:pt idx="2272">
                  <c:v>38.810988174919011</c:v>
                </c:pt>
                <c:pt idx="2273">
                  <c:v>38.802066469946659</c:v>
                </c:pt>
                <c:pt idx="2274">
                  <c:v>38.793152883729547</c:v>
                </c:pt>
                <c:pt idx="2275">
                  <c:v>38.784247267301026</c:v>
                </c:pt>
                <c:pt idx="2276">
                  <c:v>38.775349472364731</c:v>
                </c:pt>
                <c:pt idx="2277">
                  <c:v>38.766459351287629</c:v>
                </c:pt>
                <c:pt idx="2278">
                  <c:v>38.757576757091798</c:v>
                </c:pt>
                <c:pt idx="2279">
                  <c:v>38.748701543446657</c:v>
                </c:pt>
                <c:pt idx="2280">
                  <c:v>38.73983356466087</c:v>
                </c:pt>
                <c:pt idx="2281">
                  <c:v>38.730972675673648</c:v>
                </c:pt>
                <c:pt idx="2282">
                  <c:v>38.722118732046525</c:v>
                </c:pt>
                <c:pt idx="2283">
                  <c:v>38.713271589954417</c:v>
                </c:pt>
                <c:pt idx="2284">
                  <c:v>38.704431106176898</c:v>
                </c:pt>
                <c:pt idx="2285">
                  <c:v>38.695597138088672</c:v>
                </c:pt>
                <c:pt idx="2286">
                  <c:v>38.686769543650769</c:v>
                </c:pt>
                <c:pt idx="2287">
                  <c:v>38.677948181400758</c:v>
                </c:pt>
                <c:pt idx="2288">
                  <c:v>38.669132910442904</c:v>
                </c:pt>
                <c:pt idx="2289">
                  <c:v>38.660323590438999</c:v>
                </c:pt>
                <c:pt idx="2290">
                  <c:v>38.651520081597582</c:v>
                </c:pt>
                <c:pt idx="2291">
                  <c:v>38.642722244664199</c:v>
                </c:pt>
                <c:pt idx="2292">
                  <c:v>38.633929940911102</c:v>
                </c:pt>
                <c:pt idx="2293">
                  <c:v>38.625143032126111</c:v>
                </c:pt>
                <c:pt idx="2294">
                  <c:v>38.616361380602996</c:v>
                </c:pt>
                <c:pt idx="2295">
                  <c:v>38.607584849129609</c:v>
                </c:pt>
                <c:pt idx="2296">
                  <c:v>38.598813300977504</c:v>
                </c:pt>
                <c:pt idx="2297">
                  <c:v>38.590046599890663</c:v>
                </c:pt>
                <c:pt idx="2298">
                  <c:v>38.581284610073808</c:v>
                </c:pt>
                <c:pt idx="2299">
                  <c:v>38.572527196181753</c:v>
                </c:pt>
                <c:pt idx="2300">
                  <c:v>38.563774223306858</c:v>
                </c:pt>
                <c:pt idx="2301">
                  <c:v>38.555025556968168</c:v>
                </c:pt>
                <c:pt idx="2302">
                  <c:v>38.546281063098824</c:v>
                </c:pt>
                <c:pt idx="2303">
                  <c:v>38.537540608034597</c:v>
                </c:pt>
                <c:pt idx="2304">
                  <c:v>38.528804058501208</c:v>
                </c:pt>
                <c:pt idx="2305">
                  <c:v>38.520071281602718</c:v>
                </c:pt>
                <c:pt idx="2306">
                  <c:v>38.511342144808424</c:v>
                </c:pt>
                <c:pt idx="2307">
                  <c:v>38.50261651594068</c:v>
                </c:pt>
                <c:pt idx="2308">
                  <c:v>38.493894263162346</c:v>
                </c:pt>
                <c:pt idx="2309">
                  <c:v>38.485175254963877</c:v>
                </c:pt>
                <c:pt idx="2310">
                  <c:v>38.476459360150436</c:v>
                </c:pt>
                <c:pt idx="2311">
                  <c:v>38.467746447828738</c:v>
                </c:pt>
                <c:pt idx="2312">
                  <c:v>38.459036387394299</c:v>
                </c:pt>
                <c:pt idx="2313">
                  <c:v>38.450329048518114</c:v>
                </c:pt>
                <c:pt idx="2314">
                  <c:v>38.441624301133267</c:v>
                </c:pt>
                <c:pt idx="2315">
                  <c:v>38.432922015421475</c:v>
                </c:pt>
                <c:pt idx="2316">
                  <c:v>38.424222061799675</c:v>
                </c:pt>
                <c:pt idx="2317">
                  <c:v>38.41552431090664</c:v>
                </c:pt>
                <c:pt idx="2318">
                  <c:v>38.406828633588916</c:v>
                </c:pt>
                <c:pt idx="2319">
                  <c:v>38.3981349008873</c:v>
                </c:pt>
                <c:pt idx="2320">
                  <c:v>38.389442984023106</c:v>
                </c:pt>
                <c:pt idx="2321">
                  <c:v>38.380752754383906</c:v>
                </c:pt>
                <c:pt idx="2322">
                  <c:v>38.37206408351004</c:v>
                </c:pt>
                <c:pt idx="2323">
                  <c:v>38.363376843080012</c:v>
                </c:pt>
                <c:pt idx="2324">
                  <c:v>38.354690904896898</c:v>
                </c:pt>
                <c:pt idx="2325">
                  <c:v>38.34600614087384</c:v>
                </c:pt>
                <c:pt idx="2326">
                  <c:v>38.3373224230197</c:v>
                </c:pt>
                <c:pt idx="2327">
                  <c:v>38.328639623425246</c:v>
                </c:pt>
                <c:pt idx="2328">
                  <c:v>38.319957614248537</c:v>
                </c:pt>
                <c:pt idx="2329">
                  <c:v>38.311276267700379</c:v>
                </c:pt>
                <c:pt idx="2330">
                  <c:v>38.302595456030218</c:v>
                </c:pt>
                <c:pt idx="2331">
                  <c:v>38.293915051511355</c:v>
                </c:pt>
                <c:pt idx="2332">
                  <c:v>38.285234926426682</c:v>
                </c:pt>
                <c:pt idx="2333">
                  <c:v>38.276554953054323</c:v>
                </c:pt>
                <c:pt idx="2334">
                  <c:v>38.267875003652371</c:v>
                </c:pt>
                <c:pt idx="2335">
                  <c:v>38.259194950445199</c:v>
                </c:pt>
                <c:pt idx="2336">
                  <c:v>38.250514665608151</c:v>
                </c:pt>
                <c:pt idx="2337">
                  <c:v>38.241834021253403</c:v>
                </c:pt>
                <c:pt idx="2338">
                  <c:v>38.233152889414981</c:v>
                </c:pt>
                <c:pt idx="2339">
                  <c:v>38.224471142034282</c:v>
                </c:pt>
                <c:pt idx="2340">
                  <c:v>38.215788650945626</c:v>
                </c:pt>
                <c:pt idx="2341">
                  <c:v>38.207105287861104</c:v>
                </c:pt>
                <c:pt idx="2342">
                  <c:v>38.198420924356412</c:v>
                </c:pt>
                <c:pt idx="2343">
                  <c:v>38.189735431856036</c:v>
                </c:pt>
                <c:pt idx="2344">
                  <c:v>38.181048681618698</c:v>
                </c:pt>
                <c:pt idx="2345">
                  <c:v>38.172360544722437</c:v>
                </c:pt>
                <c:pt idx="2346">
                  <c:v>38.16367089205059</c:v>
                </c:pt>
                <c:pt idx="2347">
                  <c:v>38.154979594276611</c:v>
                </c:pt>
                <c:pt idx="2348">
                  <c:v>38.146286521849952</c:v>
                </c:pt>
                <c:pt idx="2349">
                  <c:v>38.13759154498144</c:v>
                </c:pt>
                <c:pt idx="2350">
                  <c:v>38.128894533628696</c:v>
                </c:pt>
                <c:pt idx="2351">
                  <c:v>38.120195357481755</c:v>
                </c:pt>
                <c:pt idx="2352">
                  <c:v>38.111493885948533</c:v>
                </c:pt>
                <c:pt idx="2353">
                  <c:v>38.102789988140778</c:v>
                </c:pt>
                <c:pt idx="2354">
                  <c:v>38.094083532859557</c:v>
                </c:pt>
                <c:pt idx="2355">
                  <c:v>38.085374388580931</c:v>
                </c:pt>
                <c:pt idx="2356">
                  <c:v>38.076662423441697</c:v>
                </c:pt>
                <c:pt idx="2357">
                  <c:v>38.067947505225696</c:v>
                </c:pt>
                <c:pt idx="2358">
                  <c:v>38.059229501348952</c:v>
                </c:pt>
                <c:pt idx="2359">
                  <c:v>38.050508278846507</c:v>
                </c:pt>
                <c:pt idx="2360">
                  <c:v>38.04178370435784</c:v>
                </c:pt>
                <c:pt idx="2361">
                  <c:v>38.033055644113283</c:v>
                </c:pt>
                <c:pt idx="2362">
                  <c:v>38.024323963919905</c:v>
                </c:pt>
                <c:pt idx="2363">
                  <c:v>38.015588529148438</c:v>
                </c:pt>
                <c:pt idx="2364">
                  <c:v>38.006849204718783</c:v>
                </c:pt>
                <c:pt idx="2365">
                  <c:v>37.998105855087175</c:v>
                </c:pt>
                <c:pt idx="2366">
                  <c:v>37.989358344232485</c:v>
                </c:pt>
                <c:pt idx="2367">
                  <c:v>37.980606535642558</c:v>
                </c:pt>
                <c:pt idx="2368">
                  <c:v>37.971850292301447</c:v>
                </c:pt>
                <c:pt idx="2369">
                  <c:v>37.963089476675762</c:v>
                </c:pt>
                <c:pt idx="2370">
                  <c:v>37.954323950702026</c:v>
                </c:pt>
                <c:pt idx="2371">
                  <c:v>37.945553575773474</c:v>
                </c:pt>
                <c:pt idx="2372">
                  <c:v>37.936778212727113</c:v>
                </c:pt>
                <c:pt idx="2373">
                  <c:v>37.927997721831218</c:v>
                </c:pt>
                <c:pt idx="2374">
                  <c:v>37.919211962772629</c:v>
                </c:pt>
                <c:pt idx="2375">
                  <c:v>37.910420794644189</c:v>
                </c:pt>
                <c:pt idx="2376">
                  <c:v>37.901624075932446</c:v>
                </c:pt>
                <c:pt idx="2377">
                  <c:v>37.892821664505114</c:v>
                </c:pt>
                <c:pt idx="2378">
                  <c:v>37.884013417599746</c:v>
                </c:pt>
                <c:pt idx="2379">
                  <c:v>37.875199191810516</c:v>
                </c:pt>
                <c:pt idx="2380">
                  <c:v>37.866378843077413</c:v>
                </c:pt>
                <c:pt idx="2381">
                  <c:v>37.857552226674059</c:v>
                </c:pt>
                <c:pt idx="2382">
                  <c:v>37.848719197196139</c:v>
                </c:pt>
                <c:pt idx="2383">
                  <c:v>37.839879608549992</c:v>
                </c:pt>
                <c:pt idx="2384">
                  <c:v>37.831033313941475</c:v>
                </c:pt>
                <c:pt idx="2385">
                  <c:v>37.822180165864459</c:v>
                </c:pt>
                <c:pt idx="2386">
                  <c:v>37.813320016090252</c:v>
                </c:pt>
                <c:pt idx="2387">
                  <c:v>37.80445271565646</c:v>
                </c:pt>
                <c:pt idx="2388">
                  <c:v>37.795578114856376</c:v>
                </c:pt>
                <c:pt idx="2389">
                  <c:v>37.786696063228405</c:v>
                </c:pt>
                <c:pt idx="2390">
                  <c:v>37.777806409545953</c:v>
                </c:pt>
                <c:pt idx="2391">
                  <c:v>37.768909001806762</c:v>
                </c:pt>
                <c:pt idx="2392">
                  <c:v>37.76000368722341</c:v>
                </c:pt>
                <c:pt idx="2393">
                  <c:v>37.751090312212845</c:v>
                </c:pt>
                <c:pt idx="2394">
                  <c:v>37.742168722387419</c:v>
                </c:pt>
                <c:pt idx="2395">
                  <c:v>37.733238762544467</c:v>
                </c:pt>
                <c:pt idx="2396">
                  <c:v>37.724300276657821</c:v>
                </c:pt>
                <c:pt idx="2397">
                  <c:v>37.715353107868104</c:v>
                </c:pt>
                <c:pt idx="2398">
                  <c:v>37.706397098473602</c:v>
                </c:pt>
                <c:pt idx="2399">
                  <c:v>37.697432089922273</c:v>
                </c:pt>
                <c:pt idx="2400">
                  <c:v>37.688457922802044</c:v>
                </c:pt>
                <c:pt idx="2401">
                  <c:v>37.679474436833139</c:v>
                </c:pt>
                <c:pt idx="2402">
                  <c:v>37.670481470859549</c:v>
                </c:pt>
                <c:pt idx="2403">
                  <c:v>37.661478862840767</c:v>
                </c:pt>
                <c:pt idx="2404">
                  <c:v>37.652466449844347</c:v>
                </c:pt>
                <c:pt idx="2405">
                  <c:v>37.643444068037738</c:v>
                </c:pt>
                <c:pt idx="2406">
                  <c:v>37.634411552681229</c:v>
                </c:pt>
                <c:pt idx="2407">
                  <c:v>37.625368738120429</c:v>
                </c:pt>
                <c:pt idx="2408">
                  <c:v>37.616315457779031</c:v>
                </c:pt>
                <c:pt idx="2409">
                  <c:v>37.607251544151907</c:v>
                </c:pt>
                <c:pt idx="2410">
                  <c:v>37.598176828798962</c:v>
                </c:pt>
                <c:pt idx="2411">
                  <c:v>37.589091142337985</c:v>
                </c:pt>
                <c:pt idx="2412">
                  <c:v>37.579994314438501</c:v>
                </c:pt>
                <c:pt idx="2413">
                  <c:v>37.570886173815794</c:v>
                </c:pt>
                <c:pt idx="2414">
                  <c:v>37.561766548225116</c:v>
                </c:pt>
                <c:pt idx="2415">
                  <c:v>37.552635264455709</c:v>
                </c:pt>
                <c:pt idx="2416">
                  <c:v>37.543492148325434</c:v>
                </c:pt>
                <c:pt idx="2417">
                  <c:v>37.5343370246758</c:v>
                </c:pt>
                <c:pt idx="2418">
                  <c:v>37.525169717366332</c:v>
                </c:pt>
                <c:pt idx="2419">
                  <c:v>37.515990049270449</c:v>
                </c:pt>
                <c:pt idx="2420">
                  <c:v>37.506797842269933</c:v>
                </c:pt>
                <c:pt idx="2421">
                  <c:v>37.497592917251382</c:v>
                </c:pt>
                <c:pt idx="2422">
                  <c:v>37.488375094101599</c:v>
                </c:pt>
                <c:pt idx="2423">
                  <c:v>37.479144191703583</c:v>
                </c:pt>
                <c:pt idx="2424">
                  <c:v>37.46990002793256</c:v>
                </c:pt>
                <c:pt idx="2425">
                  <c:v>37.460642419653155</c:v>
                </c:pt>
                <c:pt idx="2426">
                  <c:v>37.451371182715114</c:v>
                </c:pt>
                <c:pt idx="2427">
                  <c:v>37.442086131950973</c:v>
                </c:pt>
                <c:pt idx="2428">
                  <c:v>37.432787081172513</c:v>
                </c:pt>
                <c:pt idx="2429">
                  <c:v>37.423473843168551</c:v>
                </c:pt>
                <c:pt idx="2430">
                  <c:v>37.414146229702276</c:v>
                </c:pt>
                <c:pt idx="2431">
                  <c:v>37.404804051508876</c:v>
                </c:pt>
                <c:pt idx="2432">
                  <c:v>37.395447118293689</c:v>
                </c:pt>
                <c:pt idx="2433">
                  <c:v>37.386075238730591</c:v>
                </c:pt>
                <c:pt idx="2434">
                  <c:v>37.376688220459762</c:v>
                </c:pt>
                <c:pt idx="2435">
                  <c:v>37.36728587008691</c:v>
                </c:pt>
                <c:pt idx="2436">
                  <c:v>37.357867993181969</c:v>
                </c:pt>
                <c:pt idx="2437">
                  <c:v>37.348434394278073</c:v>
                </c:pt>
                <c:pt idx="2438">
                  <c:v>37.338984876871045</c:v>
                </c:pt>
                <c:pt idx="2439">
                  <c:v>37.329519243418581</c:v>
                </c:pt>
                <c:pt idx="2440">
                  <c:v>37.320037295340121</c:v>
                </c:pt>
                <c:pt idx="2441">
                  <c:v>37.310538833017162</c:v>
                </c:pt>
                <c:pt idx="2442">
                  <c:v>37.301023655793159</c:v>
                </c:pt>
                <c:pt idx="2443">
                  <c:v>37.291491561973409</c:v>
                </c:pt>
                <c:pt idx="2444">
                  <c:v>37.281942348826846</c:v>
                </c:pt>
                <c:pt idx="2445">
                  <c:v>37.272375812585729</c:v>
                </c:pt>
                <c:pt idx="2446">
                  <c:v>37.262791748447434</c:v>
                </c:pt>
                <c:pt idx="2447">
                  <c:v>37.253189950575468</c:v>
                </c:pt>
                <c:pt idx="2448">
                  <c:v>37.243570212100821</c:v>
                </c:pt>
                <c:pt idx="2449">
                  <c:v>37.23393232512408</c:v>
                </c:pt>
                <c:pt idx="2450">
                  <c:v>37.224276080717075</c:v>
                </c:pt>
                <c:pt idx="2451">
                  <c:v>37.214601268925129</c:v>
                </c:pt>
                <c:pt idx="2452">
                  <c:v>37.204907678769217</c:v>
                </c:pt>
                <c:pt idx="2453">
                  <c:v>37.195195098249215</c:v>
                </c:pt>
                <c:pt idx="2454">
                  <c:v>37.185463314345789</c:v>
                </c:pt>
                <c:pt idx="2455">
                  <c:v>37.175712113023913</c:v>
                </c:pt>
                <c:pt idx="2456">
                  <c:v>37.165941279236648</c:v>
                </c:pt>
                <c:pt idx="2457">
                  <c:v>37.156150596927276</c:v>
                </c:pt>
                <c:pt idx="2458">
                  <c:v>37.146339849034305</c:v>
                </c:pt>
                <c:pt idx="2459">
                  <c:v>37.13650881749426</c:v>
                </c:pt>
                <c:pt idx="2460">
                  <c:v>37.126657283246885</c:v>
                </c:pt>
                <c:pt idx="2461">
                  <c:v>37.116785026238325</c:v>
                </c:pt>
                <c:pt idx="2462">
                  <c:v>37.106891825426572</c:v>
                </c:pt>
                <c:pt idx="2463">
                  <c:v>37.096977458785446</c:v>
                </c:pt>
                <c:pt idx="2464">
                  <c:v>37.087041703310121</c:v>
                </c:pt>
                <c:pt idx="2465">
                  <c:v>37.077084335022029</c:v>
                </c:pt>
                <c:pt idx="2466">
                  <c:v>37.067105128973964</c:v>
                </c:pt>
                <c:pt idx="2467">
                  <c:v>37.057103859256053</c:v>
                </c:pt>
                <c:pt idx="2468">
                  <c:v>37.047080299001472</c:v>
                </c:pt>
                <c:pt idx="2469">
                  <c:v>37.037034220392059</c:v>
                </c:pt>
                <c:pt idx="2470">
                  <c:v>37.026965394664657</c:v>
                </c:pt>
                <c:pt idx="2471">
                  <c:v>37.016873592117712</c:v>
                </c:pt>
                <c:pt idx="2472">
                  <c:v>37.006758582117513</c:v>
                </c:pt>
                <c:pt idx="2473">
                  <c:v>36.996620133105182</c:v>
                </c:pt>
                <c:pt idx="2474">
                  <c:v>36.986458012603464</c:v>
                </c:pt>
                <c:pt idx="2475">
                  <c:v>36.97627198722391</c:v>
                </c:pt>
                <c:pt idx="2476">
                  <c:v>36.966061822674376</c:v>
                </c:pt>
                <c:pt idx="2477">
                  <c:v>36.95582728376646</c:v>
                </c:pt>
                <c:pt idx="2478">
                  <c:v>36.945568134423148</c:v>
                </c:pt>
                <c:pt idx="2479">
                  <c:v>36.93528413768697</c:v>
                </c:pt>
                <c:pt idx="2480">
                  <c:v>36.924975055727735</c:v>
                </c:pt>
                <c:pt idx="2481">
                  <c:v>36.914640649851528</c:v>
                </c:pt>
                <c:pt idx="2482">
                  <c:v>36.904280680508215</c:v>
                </c:pt>
                <c:pt idx="2483">
                  <c:v>36.89389490730094</c:v>
                </c:pt>
                <c:pt idx="2484">
                  <c:v>36.88348308899473</c:v>
                </c:pt>
                <c:pt idx="2485">
                  <c:v>36.873044983525254</c:v>
                </c:pt>
                <c:pt idx="2486">
                  <c:v>36.862580348008535</c:v>
                </c:pt>
                <c:pt idx="2487">
                  <c:v>36.85208893874978</c:v>
                </c:pt>
                <c:pt idx="2488">
                  <c:v>36.841570511253458</c:v>
                </c:pt>
                <c:pt idx="2489">
                  <c:v>36.831024820232912</c:v>
                </c:pt>
                <c:pt idx="2490">
                  <c:v>36.820451619619789</c:v>
                </c:pt>
                <c:pt idx="2491">
                  <c:v>36.80985066257486</c:v>
                </c:pt>
                <c:pt idx="2492">
                  <c:v>36.799221701497899</c:v>
                </c:pt>
                <c:pt idx="2493">
                  <c:v>36.788564488037963</c:v>
                </c:pt>
                <c:pt idx="2494">
                  <c:v>36.777878773104426</c:v>
                </c:pt>
                <c:pt idx="2495">
                  <c:v>36.767164306877149</c:v>
                </c:pt>
                <c:pt idx="2496">
                  <c:v>36.756420838817895</c:v>
                </c:pt>
                <c:pt idx="2497">
                  <c:v>36.74564811768137</c:v>
                </c:pt>
                <c:pt idx="2498">
                  <c:v>36.734845891525858</c:v>
                </c:pt>
                <c:pt idx="2499">
                  <c:v>36.724013907725393</c:v>
                </c:pt>
                <c:pt idx="2500">
                  <c:v>36.713151912980798</c:v>
                </c:pt>
                <c:pt idx="2501">
                  <c:v>36.702259653331716</c:v>
                </c:pt>
                <c:pt idx="2502">
                  <c:v>36.691336874168073</c:v>
                </c:pt>
                <c:pt idx="2503">
                  <c:v>36.680383320241965</c:v>
                </c:pt>
                <c:pt idx="2504">
                  <c:v>36.669398735680872</c:v>
                </c:pt>
                <c:pt idx="2505">
                  <c:v>36.658382863998483</c:v>
                </c:pt>
                <c:pt idx="2506">
                  <c:v>36.647335448108002</c:v>
                </c:pt>
                <c:pt idx="2507">
                  <c:v>36.636256230334574</c:v>
                </c:pt>
                <c:pt idx="2508">
                  <c:v>36.625144952427739</c:v>
                </c:pt>
                <c:pt idx="2509">
                  <c:v>36.614001355574587</c:v>
                </c:pt>
                <c:pt idx="2510">
                  <c:v>36.60282518041241</c:v>
                </c:pt>
                <c:pt idx="2511">
                  <c:v>36.591616167042218</c:v>
                </c:pt>
                <c:pt idx="2512">
                  <c:v>36.580374055041361</c:v>
                </c:pt>
                <c:pt idx="2513">
                  <c:v>36.569098583477647</c:v>
                </c:pt>
                <c:pt idx="2514">
                  <c:v>36.557789490922083</c:v>
                </c:pt>
                <c:pt idx="2515">
                  <c:v>36.546446515462783</c:v>
                </c:pt>
                <c:pt idx="2516">
                  <c:v>36.535069394719024</c:v>
                </c:pt>
                <c:pt idx="2517">
                  <c:v>36.523657865854474</c:v>
                </c:pt>
                <c:pt idx="2518">
                  <c:v>36.512211665591835</c:v>
                </c:pt>
                <c:pt idx="2519">
                  <c:v>36.500730530225866</c:v>
                </c:pt>
                <c:pt idx="2520">
                  <c:v>36.489214195639008</c:v>
                </c:pt>
                <c:pt idx="2521">
                  <c:v>36.477662397314255</c:v>
                </c:pt>
                <c:pt idx="2522">
                  <c:v>36.466074870350468</c:v>
                </c:pt>
                <c:pt idx="2523">
                  <c:v>36.454451349476841</c:v>
                </c:pt>
                <c:pt idx="2524">
                  <c:v>36.442791569066692</c:v>
                </c:pt>
                <c:pt idx="2525">
                  <c:v>36.431095263153139</c:v>
                </c:pt>
                <c:pt idx="2526">
                  <c:v>36.419362165443324</c:v>
                </c:pt>
                <c:pt idx="2527">
                  <c:v>36.407592009333555</c:v>
                </c:pt>
                <c:pt idx="2528">
                  <c:v>36.395784527924135</c:v>
                </c:pt>
                <c:pt idx="2529">
                  <c:v>36.383939454034689</c:v>
                </c:pt>
                <c:pt idx="2530">
                  <c:v>36.372056520218827</c:v>
                </c:pt>
                <c:pt idx="2531">
                  <c:v>36.36013545878</c:v>
                </c:pt>
                <c:pt idx="2532">
                  <c:v>36.348176001786165</c:v>
                </c:pt>
                <c:pt idx="2533">
                  <c:v>36.336177881086115</c:v>
                </c:pt>
                <c:pt idx="2534">
                  <c:v>36.324140828324047</c:v>
                </c:pt>
                <c:pt idx="2535">
                  <c:v>36.312064574955329</c:v>
                </c:pt>
                <c:pt idx="2536">
                  <c:v>36.299948852262851</c:v>
                </c:pt>
                <c:pt idx="2537">
                  <c:v>36.287793391371537</c:v>
                </c:pt>
                <c:pt idx="2538">
                  <c:v>36.275597923265195</c:v>
                </c:pt>
                <c:pt idx="2539">
                  <c:v>36.263362178801678</c:v>
                </c:pt>
                <c:pt idx="2540">
                  <c:v>36.251085888729172</c:v>
                </c:pt>
                <c:pt idx="2541">
                  <c:v>36.238768783701893</c:v>
                </c:pt>
                <c:pt idx="2542">
                  <c:v>36.22641059429629</c:v>
                </c:pt>
                <c:pt idx="2543">
                  <c:v>36.214011051026702</c:v>
                </c:pt>
                <c:pt idx="2544">
                  <c:v>36.201569884362286</c:v>
                </c:pt>
                <c:pt idx="2545">
                  <c:v>36.18908682474239</c:v>
                </c:pt>
                <c:pt idx="2546">
                  <c:v>36.17656160259304</c:v>
                </c:pt>
                <c:pt idx="2547">
                  <c:v>36.16399394834351</c:v>
                </c:pt>
                <c:pt idx="2548">
                  <c:v>36.151383592441896</c:v>
                </c:pt>
                <c:pt idx="2549">
                  <c:v>36.138730265372459</c:v>
                </c:pt>
                <c:pt idx="2550">
                  <c:v>36.126033697670991</c:v>
                </c:pt>
                <c:pt idx="2551">
                  <c:v>36.113293619941956</c:v>
                </c:pt>
                <c:pt idx="2552">
                  <c:v>36.10050976287453</c:v>
                </c:pt>
                <c:pt idx="2553">
                  <c:v>36.087681857259298</c:v>
                </c:pt>
                <c:pt idx="2554">
                  <c:v>36.074809634004602</c:v>
                </c:pt>
                <c:pt idx="2555">
                  <c:v>36.061892824152999</c:v>
                </c:pt>
                <c:pt idx="2556">
                  <c:v>36.048931158897986</c:v>
                </c:pt>
                <c:pt idx="2557">
                  <c:v>36.035924369600558</c:v>
                </c:pt>
                <c:pt idx="2558">
                  <c:v>36.022872187805703</c:v>
                </c:pt>
                <c:pt idx="2559">
                  <c:v>36.00977434525872</c:v>
                </c:pt>
                <c:pt idx="2560">
                  <c:v>35.996630573922261</c:v>
                </c:pt>
                <c:pt idx="2561">
                  <c:v>35.983440605992818</c:v>
                </c:pt>
                <c:pt idx="2562">
                  <c:v>35.97020417391694</c:v>
                </c:pt>
                <c:pt idx="2563">
                  <c:v>35.956921010408315</c:v>
                </c:pt>
                <c:pt idx="2564">
                  <c:v>35.943590848464382</c:v>
                </c:pt>
                <c:pt idx="2565">
                  <c:v>35.930213421382355</c:v>
                </c:pt>
                <c:pt idx="2566">
                  <c:v>35.91678846277626</c:v>
                </c:pt>
                <c:pt idx="2567">
                  <c:v>35.903315706593744</c:v>
                </c:pt>
                <c:pt idx="2568">
                  <c:v>35.889794887132105</c:v>
                </c:pt>
                <c:pt idx="2569">
                  <c:v>35.87622573905503</c:v>
                </c:pt>
                <c:pt idx="2570">
                  <c:v>35.862607997409349</c:v>
                </c:pt>
                <c:pt idx="2571">
                  <c:v>35.84894139764134</c:v>
                </c:pt>
                <c:pt idx="2572">
                  <c:v>35.835225675613295</c:v>
                </c:pt>
                <c:pt idx="2573">
                  <c:v>35.821460567619809</c:v>
                </c:pt>
                <c:pt idx="2574">
                  <c:v>35.807645810404544</c:v>
                </c:pt>
                <c:pt idx="2575">
                  <c:v>35.793781141176481</c:v>
                </c:pt>
                <c:pt idx="2576">
                  <c:v>35.779866297625908</c:v>
                </c:pt>
                <c:pt idx="2577">
                  <c:v>35.765901017941836</c:v>
                </c:pt>
                <c:pt idx="2578">
                  <c:v>35.751885040826878</c:v>
                </c:pt>
                <c:pt idx="2579">
                  <c:v>35.737818105514634</c:v>
                </c:pt>
                <c:pt idx="2580">
                  <c:v>35.723699951785285</c:v>
                </c:pt>
                <c:pt idx="2581">
                  <c:v>35.709530319981944</c:v>
                </c:pt>
                <c:pt idx="2582">
                  <c:v>35.695308951026796</c:v>
                </c:pt>
                <c:pt idx="2583">
                  <c:v>35.681035586437474</c:v>
                </c:pt>
                <c:pt idx="2584">
                  <c:v>35.666709968342104</c:v>
                </c:pt>
                <c:pt idx="2585">
                  <c:v>35.652331839496341</c:v>
                </c:pt>
                <c:pt idx="2586">
                  <c:v>35.637900943298696</c:v>
                </c:pt>
                <c:pt idx="2587">
                  <c:v>35.623417023806432</c:v>
                </c:pt>
                <c:pt idx="2588">
                  <c:v>35.608879825751288</c:v>
                </c:pt>
                <c:pt idx="2589">
                  <c:v>35.59428909455508</c:v>
                </c:pt>
                <c:pt idx="2590">
                  <c:v>35.579644576346062</c:v>
                </c:pt>
                <c:pt idx="2591">
                  <c:v>35.564946017973391</c:v>
                </c:pt>
                <c:pt idx="2592">
                  <c:v>35.55019316702289</c:v>
                </c:pt>
                <c:pt idx="2593">
                  <c:v>35.535385771833269</c:v>
                </c:pt>
                <c:pt idx="2594">
                  <c:v>35.520523581510339</c:v>
                </c:pt>
                <c:pt idx="2595">
                  <c:v>35.505606345942901</c:v>
                </c:pt>
                <c:pt idx="2596">
                  <c:v>35.490633815817503</c:v>
                </c:pt>
                <c:pt idx="2597">
                  <c:v>35.475605742633917</c:v>
                </c:pt>
                <c:pt idx="2598">
                  <c:v>35.460521878719604</c:v>
                </c:pt>
                <c:pt idx="2599">
                  <c:v>35.445381977245205</c:v>
                </c:pt>
                <c:pt idx="2600">
                  <c:v>35.430185792238433</c:v>
                </c:pt>
                <c:pt idx="2601">
                  <c:v>35.414933078599589</c:v>
                </c:pt>
                <c:pt idx="2602">
                  <c:v>35.399623592115958</c:v>
                </c:pt>
                <c:pt idx="2603">
                  <c:v>35.384257089475717</c:v>
                </c:pt>
                <c:pt idx="2604">
                  <c:v>35.368833328282882</c:v>
                </c:pt>
                <c:pt idx="2605">
                  <c:v>35.353352067071569</c:v>
                </c:pt>
                <c:pt idx="2606">
                  <c:v>35.337813065319651</c:v>
                </c:pt>
                <c:pt idx="2607">
                  <c:v>35.322216083463388</c:v>
                </c:pt>
                <c:pt idx="2608">
                  <c:v>35.306560882910659</c:v>
                </c:pt>
                <c:pt idx="2609">
                  <c:v>35.290847226055632</c:v>
                </c:pt>
                <c:pt idx="2610">
                  <c:v>35.27507487629164</c:v>
                </c:pt>
                <c:pt idx="2611">
                  <c:v>35.25924359802525</c:v>
                </c:pt>
                <c:pt idx="2612">
                  <c:v>35.243353156689402</c:v>
                </c:pt>
                <c:pt idx="2613">
                  <c:v>35.227403318756856</c:v>
                </c:pt>
                <c:pt idx="2614">
                  <c:v>35.211393851753442</c:v>
                </c:pt>
                <c:pt idx="2615">
                  <c:v>35.195324524271065</c:v>
                </c:pt>
                <c:pt idx="2616">
                  <c:v>35.179195105980391</c:v>
                </c:pt>
                <c:pt idx="2617">
                  <c:v>35.163005367644004</c:v>
                </c:pt>
                <c:pt idx="2618">
                  <c:v>35.146755081129079</c:v>
                </c:pt>
                <c:pt idx="2619">
                  <c:v>35.130444019419123</c:v>
                </c:pt>
                <c:pt idx="2620">
                  <c:v>35.114071956627797</c:v>
                </c:pt>
                <c:pt idx="2621">
                  <c:v>35.097638668009324</c:v>
                </c:pt>
                <c:pt idx="2622">
                  <c:v>35.081143929972313</c:v>
                </c:pt>
                <c:pt idx="2623">
                  <c:v>35.06458752009069</c:v>
                </c:pt>
                <c:pt idx="2624">
                  <c:v>35.047969217115615</c:v>
                </c:pt>
                <c:pt idx="2625">
                  <c:v>35.031288800987326</c:v>
                </c:pt>
                <c:pt idx="2626">
                  <c:v>35.014546052846661</c:v>
                </c:pt>
                <c:pt idx="2627">
                  <c:v>34.997740755046173</c:v>
                </c:pt>
                <c:pt idx="2628">
                  <c:v>34.980872691161572</c:v>
                </c:pt>
                <c:pt idx="2629">
                  <c:v>34.963941646002539</c:v>
                </c:pt>
                <c:pt idx="2630">
                  <c:v>34.946947405623796</c:v>
                </c:pt>
                <c:pt idx="2631">
                  <c:v>34.929889757335737</c:v>
                </c:pt>
                <c:pt idx="2632">
                  <c:v>34.912768489714907</c:v>
                </c:pt>
                <c:pt idx="2633">
                  <c:v>34.895583392614377</c:v>
                </c:pt>
                <c:pt idx="2634">
                  <c:v>34.878334257174529</c:v>
                </c:pt>
                <c:pt idx="2635">
                  <c:v>34.861020875832274</c:v>
                </c:pt>
                <c:pt idx="2636">
                  <c:v>34.843643042331408</c:v>
                </c:pt>
                <c:pt idx="2637">
                  <c:v>34.826200551732306</c:v>
                </c:pt>
                <c:pt idx="2638">
                  <c:v>34.808693200421786</c:v>
                </c:pt>
                <c:pt idx="2639">
                  <c:v>34.791120786121738</c:v>
                </c:pt>
                <c:pt idx="2640">
                  <c:v>34.773483107899288</c:v>
                </c:pt>
                <c:pt idx="2641">
                  <c:v>34.755779966174835</c:v>
                </c:pt>
                <c:pt idx="2642">
                  <c:v>34.738011162732406</c:v>
                </c:pt>
                <c:pt idx="2643">
                  <c:v>34.720176500726254</c:v>
                </c:pt>
                <c:pt idx="2644">
                  <c:v>34.702275784691679</c:v>
                </c:pt>
                <c:pt idx="2645">
                  <c:v>34.684308820551706</c:v>
                </c:pt>
                <c:pt idx="2646">
                  <c:v>34.666275415626167</c:v>
                </c:pt>
                <c:pt idx="2647">
                  <c:v>34.648175378639145</c:v>
                </c:pt>
                <c:pt idx="2648">
                  <c:v>34.630008519727234</c:v>
                </c:pt>
                <c:pt idx="2649">
                  <c:v>34.611774650447117</c:v>
                </c:pt>
                <c:pt idx="2650">
                  <c:v>34.593473583782682</c:v>
                </c:pt>
                <c:pt idx="2651">
                  <c:v>34.575105134152935</c:v>
                </c:pt>
                <c:pt idx="2652">
                  <c:v>34.556669117418544</c:v>
                </c:pt>
                <c:pt idx="2653">
                  <c:v>34.538165350888875</c:v>
                </c:pt>
                <c:pt idx="2654">
                  <c:v>34.51959365332916</c:v>
                </c:pt>
                <c:pt idx="2655">
                  <c:v>34.500953844966531</c:v>
                </c:pt>
                <c:pt idx="2656">
                  <c:v>34.48224574749667</c:v>
                </c:pt>
                <c:pt idx="2657">
                  <c:v>34.463469184090016</c:v>
                </c:pt>
                <c:pt idx="2658">
                  <c:v>34.444623979397605</c:v>
                </c:pt>
                <c:pt idx="2659">
                  <c:v>34.425709959557267</c:v>
                </c:pt>
                <c:pt idx="2660">
                  <c:v>34.406726952198817</c:v>
                </c:pt>
                <c:pt idx="2661">
                  <c:v>34.387674786449871</c:v>
                </c:pt>
                <c:pt idx="2662">
                  <c:v>34.368553292941051</c:v>
                </c:pt>
                <c:pt idx="2663">
                  <c:v>34.349362303811105</c:v>
                </c:pt>
                <c:pt idx="2664">
                  <c:v>34.330101652711491</c:v>
                </c:pt>
                <c:pt idx="2665">
                  <c:v>34.310771174811727</c:v>
                </c:pt>
                <c:pt idx="2666">
                  <c:v>34.291370706803384</c:v>
                </c:pt>
                <c:pt idx="2667">
                  <c:v>34.271900086904942</c:v>
                </c:pt>
                <c:pt idx="2668">
                  <c:v>34.252359154865552</c:v>
                </c:pt>
                <c:pt idx="2669">
                  <c:v>34.232747751969249</c:v>
                </c:pt>
                <c:pt idx="2670">
                  <c:v>34.213065721038703</c:v>
                </c:pt>
                <c:pt idx="2671">
                  <c:v>34.193312906439061</c:v>
                </c:pt>
                <c:pt idx="2672">
                  <c:v>34.173489154081253</c:v>
                </c:pt>
                <c:pt idx="2673">
                  <c:v>34.153594311424847</c:v>
                </c:pt>
                <c:pt idx="2674">
                  <c:v>34.133628227482482</c:v>
                </c:pt>
                <c:pt idx="2675">
                  <c:v>34.113590752821025</c:v>
                </c:pt>
                <c:pt idx="2676">
                  <c:v>34.093481739565675</c:v>
                </c:pt>
                <c:pt idx="2677">
                  <c:v>34.073301041401976</c:v>
                </c:pt>
                <c:pt idx="2678">
                  <c:v>34.053048513578119</c:v>
                </c:pt>
                <c:pt idx="2679">
                  <c:v>34.032724012907686</c:v>
                </c:pt>
                <c:pt idx="2680">
                  <c:v>34.012327397770896</c:v>
                </c:pt>
                <c:pt idx="2681">
                  <c:v>33.99185852811744</c:v>
                </c:pt>
                <c:pt idx="2682">
                  <c:v>33.97131726546727</c:v>
                </c:pt>
                <c:pt idx="2683">
                  <c:v>33.950703472912728</c:v>
                </c:pt>
                <c:pt idx="2684">
                  <c:v>33.930017015119468</c:v>
                </c:pt>
                <c:pt idx="2685">
                  <c:v>33.909257758328202</c:v>
                </c:pt>
                <c:pt idx="2686">
                  <c:v>33.888425570355366</c:v>
                </c:pt>
                <c:pt idx="2687">
                  <c:v>33.867520320593599</c:v>
                </c:pt>
                <c:pt idx="2688">
                  <c:v>33.846541880013334</c:v>
                </c:pt>
                <c:pt idx="2689">
                  <c:v>33.825490121162566</c:v>
                </c:pt>
                <c:pt idx="2690">
                  <c:v>33.804364918167487</c:v>
                </c:pt>
                <c:pt idx="2691">
                  <c:v>33.783166146732846</c:v>
                </c:pt>
                <c:pt idx="2692">
                  <c:v>33.761893684141796</c:v>
                </c:pt>
                <c:pt idx="2693">
                  <c:v>33.740547409255647</c:v>
                </c:pt>
                <c:pt idx="2694">
                  <c:v>33.719127202514031</c:v>
                </c:pt>
                <c:pt idx="2695">
                  <c:v>33.697632945934018</c:v>
                </c:pt>
                <c:pt idx="2696">
                  <c:v>33.676064523110071</c:v>
                </c:pt>
                <c:pt idx="2697">
                  <c:v>33.654421819212537</c:v>
                </c:pt>
                <c:pt idx="2698">
                  <c:v>33.632704720987647</c:v>
                </c:pt>
                <c:pt idx="2699">
                  <c:v>33.610913116755974</c:v>
                </c:pt>
                <c:pt idx="2700">
                  <c:v>33.589046896411439</c:v>
                </c:pt>
                <c:pt idx="2701">
                  <c:v>33.567105951419983</c:v>
                </c:pt>
                <c:pt idx="2702">
                  <c:v>33.545090174817844</c:v>
                </c:pt>
                <c:pt idx="2703">
                  <c:v>33.522999461210659</c:v>
                </c:pt>
                <c:pt idx="2704">
                  <c:v>33.500833706771161</c:v>
                </c:pt>
                <c:pt idx="2705">
                  <c:v>33.478592809237668</c:v>
                </c:pt>
                <c:pt idx="2706">
                  <c:v>33.456276667911567</c:v>
                </c:pt>
                <c:pt idx="2707">
                  <c:v>33.433885183655775</c:v>
                </c:pt>
                <c:pt idx="2708">
                  <c:v>33.411418258892468</c:v>
                </c:pt>
                <c:pt idx="2709">
                  <c:v>33.388875797600413</c:v>
                </c:pt>
                <c:pt idx="2710">
                  <c:v>33.366257705312648</c:v>
                </c:pt>
                <c:pt idx="2711">
                  <c:v>33.34356388911403</c:v>
                </c:pt>
                <c:pt idx="2712">
                  <c:v>33.320794257637807</c:v>
                </c:pt>
                <c:pt idx="2713">
                  <c:v>33.297948721064017</c:v>
                </c:pt>
                <c:pt idx="2714">
                  <c:v>33.275027191115477</c:v>
                </c:pt>
                <c:pt idx="2715">
                  <c:v>33.252029581055382</c:v>
                </c:pt>
                <c:pt idx="2716">
                  <c:v>33.228955805683512</c:v>
                </c:pt>
                <c:pt idx="2717">
                  <c:v>33.205805781333424</c:v>
                </c:pt>
                <c:pt idx="2718">
                  <c:v>33.182579425869235</c:v>
                </c:pt>
                <c:pt idx="2719">
                  <c:v>33.159276658681868</c:v>
                </c:pt>
                <c:pt idx="2720">
                  <c:v>33.135897400685138</c:v>
                </c:pt>
                <c:pt idx="2721">
                  <c:v>33.112441574313031</c:v>
                </c:pt>
                <c:pt idx="2722">
                  <c:v>33.08890910351532</c:v>
                </c:pt>
                <c:pt idx="2723">
                  <c:v>33.065299913753442</c:v>
                </c:pt>
                <c:pt idx="2724">
                  <c:v>33.041613931997567</c:v>
                </c:pt>
                <c:pt idx="2725">
                  <c:v>33.017851086721762</c:v>
                </c:pt>
                <c:pt idx="2726">
                  <c:v>32.994011307900159</c:v>
                </c:pt>
                <c:pt idx="2727">
                  <c:v>32.970094527002921</c:v>
                </c:pt>
                <c:pt idx="2728">
                  <c:v>32.946100676991918</c:v>
                </c:pt>
                <c:pt idx="2729">
                  <c:v>32.922029692316528</c:v>
                </c:pt>
                <c:pt idx="2730">
                  <c:v>32.897881508909116</c:v>
                </c:pt>
                <c:pt idx="2731">
                  <c:v>32.873656064180878</c:v>
                </c:pt>
                <c:pt idx="2732">
                  <c:v>32.849353297017039</c:v>
                </c:pt>
                <c:pt idx="2733">
                  <c:v>32.824973147772589</c:v>
                </c:pt>
                <c:pt idx="2734">
                  <c:v>32.800515558267598</c:v>
                </c:pt>
                <c:pt idx="2735">
                  <c:v>32.775980471782596</c:v>
                </c:pt>
                <c:pt idx="2736">
                  <c:v>32.751367833053699</c:v>
                </c:pt>
                <c:pt idx="2737">
                  <c:v>32.726677588268174</c:v>
                </c:pt>
                <c:pt idx="2738">
                  <c:v>32.701909685059597</c:v>
                </c:pt>
                <c:pt idx="2739">
                  <c:v>32.677064072502937</c:v>
                </c:pt>
                <c:pt idx="2740">
                  <c:v>32.652140701109644</c:v>
                </c:pt>
                <c:pt idx="2741">
                  <c:v>32.627139522823093</c:v>
                </c:pt>
                <c:pt idx="2742">
                  <c:v>32.602060491013262</c:v>
                </c:pt>
                <c:pt idx="2743">
                  <c:v>32.576903560472218</c:v>
                </c:pt>
                <c:pt idx="2744">
                  <c:v>32.551668687408636</c:v>
                </c:pt>
                <c:pt idx="2745">
                  <c:v>32.526355829443744</c:v>
                </c:pt>
                <c:pt idx="2746">
                  <c:v>32.500964945605013</c:v>
                </c:pt>
                <c:pt idx="2747">
                  <c:v>32.475495996322699</c:v>
                </c:pt>
                <c:pt idx="2748">
                  <c:v>32.449948943423223</c:v>
                </c:pt>
                <c:pt idx="2749">
                  <c:v>32.424323750125779</c:v>
                </c:pt>
                <c:pt idx="2750">
                  <c:v>32.398620381035663</c:v>
                </c:pt>
                <c:pt idx="2751">
                  <c:v>32.372838802140855</c:v>
                </c:pt>
                <c:pt idx="2752">
                  <c:v>32.346978980805794</c:v>
                </c:pt>
                <c:pt idx="2753">
                  <c:v>32.321040885767061</c:v>
                </c:pt>
                <c:pt idx="2754">
                  <c:v>32.295024487128181</c:v>
                </c:pt>
                <c:pt idx="2755">
                  <c:v>32.268929756354517</c:v>
                </c:pt>
                <c:pt idx="2756">
                  <c:v>32.242756666268598</c:v>
                </c:pt>
                <c:pt idx="2757">
                  <c:v>32.216505191044774</c:v>
                </c:pt>
                <c:pt idx="2758">
                  <c:v>32.190175306204701</c:v>
                </c:pt>
                <c:pt idx="2759">
                  <c:v>32.163766988612331</c:v>
                </c:pt>
                <c:pt idx="2760">
                  <c:v>32.137280216468987</c:v>
                </c:pt>
                <c:pt idx="2761">
                  <c:v>32.110714969308454</c:v>
                </c:pt>
                <c:pt idx="2762">
                  <c:v>32.084071227992361</c:v>
                </c:pt>
                <c:pt idx="2763">
                  <c:v>32.057348974705263</c:v>
                </c:pt>
                <c:pt idx="2764">
                  <c:v>32.03054819295027</c:v>
                </c:pt>
                <c:pt idx="2765">
                  <c:v>32.003668867543851</c:v>
                </c:pt>
                <c:pt idx="2766">
                  <c:v>31.976710984611817</c:v>
                </c:pt>
                <c:pt idx="2767">
                  <c:v>31.949674531584048</c:v>
                </c:pt>
                <c:pt idx="2768">
                  <c:v>31.92255949719064</c:v>
                </c:pt>
                <c:pt idx="2769">
                  <c:v>31.895365871457336</c:v>
                </c:pt>
                <c:pt idx="2770">
                  <c:v>31.868093645700629</c:v>
                </c:pt>
                <c:pt idx="2771">
                  <c:v>31.840742812524159</c:v>
                </c:pt>
                <c:pt idx="2772">
                  <c:v>31.813313365813855</c:v>
                </c:pt>
                <c:pt idx="2773">
                  <c:v>31.785805300734026</c:v>
                </c:pt>
                <c:pt idx="2774">
                  <c:v>31.758218613723198</c:v>
                </c:pt>
                <c:pt idx="2775">
                  <c:v>31.730553302490222</c:v>
                </c:pt>
                <c:pt idx="2776">
                  <c:v>31.702809366009848</c:v>
                </c:pt>
                <c:pt idx="2777">
                  <c:v>31.674986804519619</c:v>
                </c:pt>
                <c:pt idx="2778">
                  <c:v>31.647085619514957</c:v>
                </c:pt>
                <c:pt idx="2779">
                  <c:v>31.619105813746728</c:v>
                </c:pt>
                <c:pt idx="2780">
                  <c:v>31.591047391216467</c:v>
                </c:pt>
                <c:pt idx="2781">
                  <c:v>31.562910357173742</c:v>
                </c:pt>
                <c:pt idx="2782">
                  <c:v>31.534694718111993</c:v>
                </c:pt>
                <c:pt idx="2783">
                  <c:v>31.506400481765727</c:v>
                </c:pt>
                <c:pt idx="2784">
                  <c:v>31.478027657107106</c:v>
                </c:pt>
                <c:pt idx="2785">
                  <c:v>31.449576254342603</c:v>
                </c:pt>
                <c:pt idx="2786">
                  <c:v>31.421046284910116</c:v>
                </c:pt>
                <c:pt idx="2787">
                  <c:v>31.39243776147628</c:v>
                </c:pt>
                <c:pt idx="2788">
                  <c:v>31.363750697933153</c:v>
                </c:pt>
                <c:pt idx="2789">
                  <c:v>31.334985109396037</c:v>
                </c:pt>
                <c:pt idx="2790">
                  <c:v>31.306141012200236</c:v>
                </c:pt>
                <c:pt idx="2791">
                  <c:v>31.277218423899427</c:v>
                </c:pt>
                <c:pt idx="2792">
                  <c:v>31.248217363262349</c:v>
                </c:pt>
                <c:pt idx="2793">
                  <c:v>31.219137850271427</c:v>
                </c:pt>
                <c:pt idx="2794">
                  <c:v>31.189979906119987</c:v>
                </c:pt>
                <c:pt idx="2795">
                  <c:v>31.160743553210839</c:v>
                </c:pt>
                <c:pt idx="2796">
                  <c:v>31.131428815153669</c:v>
                </c:pt>
                <c:pt idx="2797">
                  <c:v>31.102035716764362</c:v>
                </c:pt>
                <c:pt idx="2798">
                  <c:v>31.072564284062288</c:v>
                </c:pt>
                <c:pt idx="2799">
                  <c:v>31.043014544269493</c:v>
                </c:pt>
                <c:pt idx="2800">
                  <c:v>31.01338652580926</c:v>
                </c:pt>
                <c:pt idx="2801">
                  <c:v>30.983680258304737</c:v>
                </c:pt>
                <c:pt idx="2802">
                  <c:v>30.953895772578164</c:v>
                </c:pt>
                <c:pt idx="2803">
                  <c:v>30.924033100649542</c:v>
                </c:pt>
                <c:pt idx="2804">
                  <c:v>30.894092275736192</c:v>
                </c:pt>
                <c:pt idx="2805">
                  <c:v>30.864073332251991</c:v>
                </c:pt>
                <c:pt idx="2806">
                  <c:v>30.833976305806953</c:v>
                </c:pt>
                <c:pt idx="2807">
                  <c:v>30.803801233206801</c:v>
                </c:pt>
                <c:pt idx="2808">
                  <c:v>30.773548152452715</c:v>
                </c:pt>
                <c:pt idx="2809">
                  <c:v>30.743217102741319</c:v>
                </c:pt>
                <c:pt idx="2810">
                  <c:v>30.712808124464807</c:v>
                </c:pt>
                <c:pt idx="2811">
                  <c:v>30.682321259211662</c:v>
                </c:pt>
                <c:pt idx="2812">
                  <c:v>30.651756549765771</c:v>
                </c:pt>
                <c:pt idx="2813">
                  <c:v>30.621114040108566</c:v>
                </c:pt>
                <c:pt idx="2814">
                  <c:v>30.590393775418573</c:v>
                </c:pt>
                <c:pt idx="2815">
                  <c:v>30.559595802072792</c:v>
                </c:pt>
                <c:pt idx="2816">
                  <c:v>30.528720167647645</c:v>
                </c:pt>
                <c:pt idx="2817">
                  <c:v>30.497766920920281</c:v>
                </c:pt>
                <c:pt idx="2818">
                  <c:v>30.466736111869555</c:v>
                </c:pt>
                <c:pt idx="2819">
                  <c:v>30.435627791677774</c:v>
                </c:pt>
                <c:pt idx="2820">
                  <c:v>30.404442012732424</c:v>
                </c:pt>
                <c:pt idx="2821">
                  <c:v>30.373178828627886</c:v>
                </c:pt>
                <c:pt idx="2822">
                  <c:v>30.341838294167594</c:v>
                </c:pt>
                <c:pt idx="2823">
                  <c:v>30.310420465365855</c:v>
                </c:pt>
                <c:pt idx="2824">
                  <c:v>30.278925399450159</c:v>
                </c:pt>
                <c:pt idx="2825">
                  <c:v>30.24735315486442</c:v>
                </c:pt>
                <c:pt idx="2826">
                  <c:v>30.215703791270457</c:v>
                </c:pt>
                <c:pt idx="2827">
                  <c:v>30.183977369551847</c:v>
                </c:pt>
                <c:pt idx="2828">
                  <c:v>30.15217395181585</c:v>
                </c:pt>
                <c:pt idx="2829">
                  <c:v>30.120293601397844</c:v>
                </c:pt>
                <c:pt idx="2830">
                  <c:v>30.088336382863091</c:v>
                </c:pt>
                <c:pt idx="2831">
                  <c:v>30.056302362011653</c:v>
                </c:pt>
                <c:pt idx="2832">
                  <c:v>30.024191605880958</c:v>
                </c:pt>
                <c:pt idx="2833">
                  <c:v>29.992004182750257</c:v>
                </c:pt>
                <c:pt idx="2834">
                  <c:v>29.959740162144023</c:v>
                </c:pt>
                <c:pt idx="2835">
                  <c:v>29.927399614836467</c:v>
                </c:pt>
                <c:pt idx="2836">
                  <c:v>29.894982612856008</c:v>
                </c:pt>
                <c:pt idx="2837">
                  <c:v>29.862489229489071</c:v>
                </c:pt>
                <c:pt idx="2838">
                  <c:v>29.829919539284958</c:v>
                </c:pt>
                <c:pt idx="2839">
                  <c:v>29.797273618060952</c:v>
                </c:pt>
                <c:pt idx="2840">
                  <c:v>29.764551542906972</c:v>
                </c:pt>
                <c:pt idx="2841">
                  <c:v>29.731753392190807</c:v>
                </c:pt>
                <c:pt idx="2842">
                  <c:v>29.698879245562981</c:v>
                </c:pt>
                <c:pt idx="2843">
                  <c:v>29.665929183962767</c:v>
                </c:pt>
                <c:pt idx="2844">
                  <c:v>29.632903289623226</c:v>
                </c:pt>
                <c:pt idx="2845">
                  <c:v>29.59980164607758</c:v>
                </c:pt>
                <c:pt idx="2846">
                  <c:v>29.566624338163962</c:v>
                </c:pt>
                <c:pt idx="2847">
                  <c:v>29.533371452033087</c:v>
                </c:pt>
                <c:pt idx="2848">
                  <c:v>29.500043075153211</c:v>
                </c:pt>
                <c:pt idx="2849">
                  <c:v>29.466639296316899</c:v>
                </c:pt>
                <c:pt idx="2850">
                  <c:v>29.433160205647539</c:v>
                </c:pt>
                <c:pt idx="2851">
                  <c:v>29.399605894605934</c:v>
                </c:pt>
                <c:pt idx="2852">
                  <c:v>29.365976455997391</c:v>
                </c:pt>
                <c:pt idx="2853">
                  <c:v>29.332271983978558</c:v>
                </c:pt>
                <c:pt idx="2854">
                  <c:v>29.298492574064461</c:v>
                </c:pt>
                <c:pt idx="2855">
                  <c:v>29.264638323135607</c:v>
                </c:pt>
                <c:pt idx="2856">
                  <c:v>29.230709329446046</c:v>
                </c:pt>
                <c:pt idx="2857">
                  <c:v>29.196705692630339</c:v>
                </c:pt>
                <c:pt idx="2858">
                  <c:v>29.162627513711271</c:v>
                </c:pt>
                <c:pt idx="2859">
                  <c:v>29.128474895108347</c:v>
                </c:pt>
                <c:pt idx="2860">
                  <c:v>29.094247940644951</c:v>
                </c:pt>
                <c:pt idx="2861">
                  <c:v>29.059946755556986</c:v>
                </c:pt>
                <c:pt idx="2862">
                  <c:v>29.025571446501282</c:v>
                </c:pt>
                <c:pt idx="2863">
                  <c:v>28.991122121563421</c:v>
                </c:pt>
                <c:pt idx="2864">
                  <c:v>28.956598890266854</c:v>
                </c:pt>
                <c:pt idx="2865">
                  <c:v>28.922001863581045</c:v>
                </c:pt>
                <c:pt idx="2866">
                  <c:v>28.887331153931108</c:v>
                </c:pt>
                <c:pt idx="2867">
                  <c:v>28.852586875205443</c:v>
                </c:pt>
                <c:pt idx="2868">
                  <c:v>28.817769142766231</c:v>
                </c:pt>
                <c:pt idx="2869">
                  <c:v>28.782878073457479</c:v>
                </c:pt>
                <c:pt idx="2870">
                  <c:v>28.747913785615165</c:v>
                </c:pt>
                <c:pt idx="2871">
                  <c:v>28.712876399075853</c:v>
                </c:pt>
                <c:pt idx="2872">
                  <c:v>28.677766035186863</c:v>
                </c:pt>
                <c:pt idx="2873">
                  <c:v>28.642582816815594</c:v>
                </c:pt>
                <c:pt idx="2874">
                  <c:v>28.607326868359735</c:v>
                </c:pt>
                <c:pt idx="2875">
                  <c:v>28.571998315756176</c:v>
                </c:pt>
                <c:pt idx="2876">
                  <c:v>28.536597286492128</c:v>
                </c:pt>
                <c:pt idx="2877">
                  <c:v>28.501123909614606</c:v>
                </c:pt>
                <c:pt idx="2878">
                  <c:v>28.465578315740395</c:v>
                </c:pt>
                <c:pt idx="2879">
                  <c:v>28.429960637067047</c:v>
                </c:pt>
                <c:pt idx="2880">
                  <c:v>28.394271007382585</c:v>
                </c:pt>
                <c:pt idx="2881">
                  <c:v>28.358509562076392</c:v>
                </c:pt>
                <c:pt idx="2882">
                  <c:v>28.322676438149653</c:v>
                </c:pt>
                <c:pt idx="2883">
                  <c:v>28.286771774225848</c:v>
                </c:pt>
                <c:pt idx="2884">
                  <c:v>28.250795710561938</c:v>
                </c:pt>
                <c:pt idx="2885">
                  <c:v>28.214748389058478</c:v>
                </c:pt>
                <c:pt idx="2886">
                  <c:v>28.178629953271624</c:v>
                </c:pt>
                <c:pt idx="2887">
                  <c:v>28.142440548422812</c:v>
                </c:pt>
                <c:pt idx="2888">
                  <c:v>28.106180321410939</c:v>
                </c:pt>
                <c:pt idx="2889">
                  <c:v>28.06984942082266</c:v>
                </c:pt>
                <c:pt idx="2890">
                  <c:v>28.033447996944261</c:v>
                </c:pt>
                <c:pt idx="2891">
                  <c:v>27.996976201772426</c:v>
                </c:pt>
                <c:pt idx="2892">
                  <c:v>27.96043418902596</c:v>
                </c:pt>
                <c:pt idx="2893">
                  <c:v>27.923822114156671</c:v>
                </c:pt>
                <c:pt idx="2894">
                  <c:v>27.887140134361466</c:v>
                </c:pt>
                <c:pt idx="2895">
                  <c:v>27.850388408593258</c:v>
                </c:pt>
                <c:pt idx="2896">
                  <c:v>27.813567097573078</c:v>
                </c:pt>
                <c:pt idx="2897">
                  <c:v>27.776676363801013</c:v>
                </c:pt>
                <c:pt idx="2898">
                  <c:v>27.739716371568338</c:v>
                </c:pt>
                <c:pt idx="2899">
                  <c:v>27.702687286969123</c:v>
                </c:pt>
                <c:pt idx="2900">
                  <c:v>27.665589277911845</c:v>
                </c:pt>
                <c:pt idx="2901">
                  <c:v>27.628422514131053</c:v>
                </c:pt>
                <c:pt idx="2902">
                  <c:v>27.591187167199394</c:v>
                </c:pt>
                <c:pt idx="2903">
                  <c:v>27.553883410539235</c:v>
                </c:pt>
                <c:pt idx="2904">
                  <c:v>27.516511419434586</c:v>
                </c:pt>
                <c:pt idx="2905">
                  <c:v>27.479071371042735</c:v>
                </c:pt>
                <c:pt idx="2906">
                  <c:v>27.441563444406654</c:v>
                </c:pt>
                <c:pt idx="2907">
                  <c:v>27.403987820466146</c:v>
                </c:pt>
                <c:pt idx="2908">
                  <c:v>27.366344682070157</c:v>
                </c:pt>
                <c:pt idx="2909">
                  <c:v>27.328634213988746</c:v>
                </c:pt>
                <c:pt idx="2910">
                  <c:v>27.290856602924837</c:v>
                </c:pt>
                <c:pt idx="2911">
                  <c:v>27.253012037525934</c:v>
                </c:pt>
                <c:pt idx="2912">
                  <c:v>27.215100708396299</c:v>
                </c:pt>
                <c:pt idx="2913">
                  <c:v>27.177122808108734</c:v>
                </c:pt>
                <c:pt idx="2914">
                  <c:v>27.139078531216448</c:v>
                </c:pt>
                <c:pt idx="2915">
                  <c:v>27.100968074264973</c:v>
                </c:pt>
                <c:pt idx="2916">
                  <c:v>27.062791635803507</c:v>
                </c:pt>
                <c:pt idx="2917">
                  <c:v>27.024549416397701</c:v>
                </c:pt>
                <c:pt idx="2918">
                  <c:v>26.986241618640637</c:v>
                </c:pt>
                <c:pt idx="2919">
                  <c:v>26.947868447164652</c:v>
                </c:pt>
                <c:pt idx="2920">
                  <c:v>26.909430108653591</c:v>
                </c:pt>
                <c:pt idx="2921">
                  <c:v>26.870926811853675</c:v>
                </c:pt>
                <c:pt idx="2922">
                  <c:v>26.832358767585973</c:v>
                </c:pt>
                <c:pt idx="2923">
                  <c:v>26.793726188757539</c:v>
                </c:pt>
                <c:pt idx="2924">
                  <c:v>26.755029290372853</c:v>
                </c:pt>
                <c:pt idx="2925">
                  <c:v>26.716268289545518</c:v>
                </c:pt>
                <c:pt idx="2926">
                  <c:v>26.677443405509955</c:v>
                </c:pt>
                <c:pt idx="2927">
                  <c:v>26.638554859632109</c:v>
                </c:pt>
                <c:pt idx="2928">
                  <c:v>26.59960287542118</c:v>
                </c:pt>
                <c:pt idx="2929">
                  <c:v>26.560587678541246</c:v>
                </c:pt>
                <c:pt idx="2930">
                  <c:v>26.521509496821363</c:v>
                </c:pt>
                <c:pt idx="2931">
                  <c:v>26.482368560267826</c:v>
                </c:pt>
                <c:pt idx="2932">
                  <c:v>26.443165101074584</c:v>
                </c:pt>
                <c:pt idx="2933">
                  <c:v>26.403899353634031</c:v>
                </c:pt>
                <c:pt idx="2934">
                  <c:v>26.364571554548242</c:v>
                </c:pt>
                <c:pt idx="2935">
                  <c:v>26.325181942639688</c:v>
                </c:pt>
                <c:pt idx="2936">
                  <c:v>26.285730758961435</c:v>
                </c:pt>
                <c:pt idx="2937">
                  <c:v>26.246218246808493</c:v>
                </c:pt>
                <c:pt idx="2938">
                  <c:v>26.20664465172738</c:v>
                </c:pt>
                <c:pt idx="2939">
                  <c:v>26.167010221527359</c:v>
                </c:pt>
                <c:pt idx="2940">
                  <c:v>26.127315206290049</c:v>
                </c:pt>
                <c:pt idx="2941">
                  <c:v>26.087559858379663</c:v>
                </c:pt>
                <c:pt idx="2942">
                  <c:v>26.047744432453594</c:v>
                </c:pt>
                <c:pt idx="2943">
                  <c:v>26.00786918547135</c:v>
                </c:pt>
                <c:pt idx="2944">
                  <c:v>25.967934376705124</c:v>
                </c:pt>
                <c:pt idx="2945">
                  <c:v>25.927940267748934</c:v>
                </c:pt>
                <c:pt idx="2946">
                  <c:v>25.887887122528646</c:v>
                </c:pt>
                <c:pt idx="2947">
                  <c:v>25.847775207310768</c:v>
                </c:pt>
                <c:pt idx="2948">
                  <c:v>25.807604790712084</c:v>
                </c:pt>
                <c:pt idx="2949">
                  <c:v>25.767376143708667</c:v>
                </c:pt>
                <c:pt idx="2950">
                  <c:v>25.727089539644705</c:v>
                </c:pt>
                <c:pt idx="2951">
                  <c:v>25.686745254241487</c:v>
                </c:pt>
                <c:pt idx="2952">
                  <c:v>25.646343565605726</c:v>
                </c:pt>
                <c:pt idx="2953">
                  <c:v>25.605884754238339</c:v>
                </c:pt>
                <c:pt idx="2954">
                  <c:v>25.56536910304284</c:v>
                </c:pt>
                <c:pt idx="2955">
                  <c:v>25.524796897333029</c:v>
                </c:pt>
                <c:pt idx="2956">
                  <c:v>25.48416842484135</c:v>
                </c:pt>
                <c:pt idx="2957">
                  <c:v>25.4434839757266</c:v>
                </c:pt>
                <c:pt idx="2958">
                  <c:v>25.40274384258165</c:v>
                </c:pt>
                <c:pt idx="2959">
                  <c:v>25.361948320440586</c:v>
                </c:pt>
                <c:pt idx="2960">
                  <c:v>25.321097706786375</c:v>
                </c:pt>
                <c:pt idx="2961">
                  <c:v>25.280192301557705</c:v>
                </c:pt>
                <c:pt idx="2962">
                  <c:v>25.239232407155644</c:v>
                </c:pt>
                <c:pt idx="2963">
                  <c:v>25.198218328450803</c:v>
                </c:pt>
                <c:pt idx="2964">
                  <c:v>25.157150372789701</c:v>
                </c:pt>
                <c:pt idx="2965">
                  <c:v>25.116028850000461</c:v>
                </c:pt>
                <c:pt idx="2966">
                  <c:v>25.074854072399859</c:v>
                </c:pt>
                <c:pt idx="2967">
                  <c:v>25.033626354798045</c:v>
                </c:pt>
                <c:pt idx="2968">
                  <c:v>24.992346014505525</c:v>
                </c:pt>
                <c:pt idx="2969">
                  <c:v>24.951013371337119</c:v>
                </c:pt>
                <c:pt idx="2970">
                  <c:v>24.909628747618182</c:v>
                </c:pt>
                <c:pt idx="2971">
                  <c:v>24.868192468189317</c:v>
                </c:pt>
                <c:pt idx="2972">
                  <c:v>24.826704860410839</c:v>
                </c:pt>
                <c:pt idx="2973">
                  <c:v>24.785166254167578</c:v>
                </c:pt>
                <c:pt idx="2974">
                  <c:v>24.74357698187298</c:v>
                </c:pt>
                <c:pt idx="2975">
                  <c:v>24.701937378473318</c:v>
                </c:pt>
                <c:pt idx="2976">
                  <c:v>24.660247781451009</c:v>
                </c:pt>
                <c:pt idx="2977">
                  <c:v>24.61850853082862</c:v>
                </c:pt>
                <c:pt idx="2978">
                  <c:v>24.576719969171879</c:v>
                </c:pt>
                <c:pt idx="2979">
                  <c:v>24.534882441592558</c:v>
                </c:pt>
                <c:pt idx="2980">
                  <c:v>24.49299629575172</c:v>
                </c:pt>
                <c:pt idx="2981">
                  <c:v>24.45106188186125</c:v>
                </c:pt>
                <c:pt idx="2982">
                  <c:v>24.409079552687302</c:v>
                </c:pt>
                <c:pt idx="2983">
                  <c:v>24.367049663550993</c:v>
                </c:pt>
                <c:pt idx="2984">
                  <c:v>24.324972572330662</c:v>
                </c:pt>
                <c:pt idx="2985">
                  <c:v>24.282848639463438</c:v>
                </c:pt>
                <c:pt idx="2986">
                  <c:v>24.240678227945551</c:v>
                </c:pt>
                <c:pt idx="2987">
                  <c:v>24.19846170333388</c:v>
                </c:pt>
                <c:pt idx="2988">
                  <c:v>24.156199433745932</c:v>
                </c:pt>
                <c:pt idx="2989">
                  <c:v>24.113891789860133</c:v>
                </c:pt>
                <c:pt idx="2990">
                  <c:v>24.071539144915842</c:v>
                </c:pt>
                <c:pt idx="2991">
                  <c:v>24.029141874712604</c:v>
                </c:pt>
                <c:pt idx="2992">
                  <c:v>23.986700357609724</c:v>
                </c:pt>
                <c:pt idx="2993">
                  <c:v>23.944214974524819</c:v>
                </c:pt>
                <c:pt idx="2994">
                  <c:v>23.9016861089328</c:v>
                </c:pt>
                <c:pt idx="2995">
                  <c:v>23.859114146863792</c:v>
                </c:pt>
                <c:pt idx="2996">
                  <c:v>23.816499476901292</c:v>
                </c:pt>
                <c:pt idx="2997">
                  <c:v>23.773842490179558</c:v>
                </c:pt>
                <c:pt idx="2998">
                  <c:v>23.731143580381012</c:v>
                </c:pt>
                <c:pt idx="2999">
                  <c:v>23.68840314373303</c:v>
                </c:pt>
                <c:pt idx="3000">
                  <c:v>23.645621579004761</c:v>
                </c:pt>
                <c:pt idx="3001">
                  <c:v>23.602799287502698</c:v>
                </c:pt>
                <c:pt idx="3002">
                  <c:v>23.559936673067192</c:v>
                </c:pt>
                <c:pt idx="3003">
                  <c:v>23.517034142067278</c:v>
                </c:pt>
                <c:pt idx="3004">
                  <c:v>23.474092103396412</c:v>
                </c:pt>
                <c:pt idx="3005">
                  <c:v>23.431110968466626</c:v>
                </c:pt>
                <c:pt idx="3006">
                  <c:v>23.388091151202907</c:v>
                </c:pt>
                <c:pt idx="3007">
                  <c:v>23.34503306803731</c:v>
                </c:pt>
                <c:pt idx="3008">
                  <c:v>23.301937137902602</c:v>
                </c:pt>
                <c:pt idx="3009">
                  <c:v>23.258803782224632</c:v>
                </c:pt>
                <c:pt idx="3010">
                  <c:v>23.215633424916135</c:v>
                </c:pt>
                <c:pt idx="3011">
                  <c:v>23.172426492368036</c:v>
                </c:pt>
                <c:pt idx="3012">
                  <c:v>23.129183413442</c:v>
                </c:pt>
                <c:pt idx="3013">
                  <c:v>23.085904619461321</c:v>
                </c:pt>
                <c:pt idx="3014">
                  <c:v>23.042590544202618</c:v>
                </c:pt>
                <c:pt idx="3015">
                  <c:v>22.999241623885538</c:v>
                </c:pt>
                <c:pt idx="3016">
                  <c:v>22.955858297163694</c:v>
                </c:pt>
                <c:pt idx="3017">
                  <c:v>22.912441005113831</c:v>
                </c:pt>
                <c:pt idx="3018">
                  <c:v>22.868990191225095</c:v>
                </c:pt>
                <c:pt idx="3019">
                  <c:v>22.825506301387918</c:v>
                </c:pt>
                <c:pt idx="3020">
                  <c:v>22.781989783882196</c:v>
                </c:pt>
                <c:pt idx="3021">
                  <c:v>22.738441089365175</c:v>
                </c:pt>
                <c:pt idx="3022">
                  <c:v>22.69486067085829</c:v>
                </c:pt>
                <c:pt idx="3023">
                  <c:v>22.651248983734543</c:v>
                </c:pt>
                <c:pt idx="3024">
                  <c:v>22.60760648570454</c:v>
                </c:pt>
                <c:pt idx="3025">
                  <c:v>22.563933636802041</c:v>
                </c:pt>
                <c:pt idx="3026">
                  <c:v>22.520230899369416</c:v>
                </c:pt>
                <c:pt idx="3027">
                  <c:v>22.476498738042579</c:v>
                </c:pt>
                <c:pt idx="3028">
                  <c:v>22.432737619734347</c:v>
                </c:pt>
                <c:pt idx="3029">
                  <c:v>22.388948013619224</c:v>
                </c:pt>
                <c:pt idx="3030">
                  <c:v>22.34513039111523</c:v>
                </c:pt>
                <c:pt idx="3031">
                  <c:v>22.301285225867232</c:v>
                </c:pt>
                <c:pt idx="3032">
                  <c:v>22.257412993728689</c:v>
                </c:pt>
                <c:pt idx="3033">
                  <c:v>22.213514172742634</c:v>
                </c:pt>
                <c:pt idx="3034">
                  <c:v>22.169589243122488</c:v>
                </c:pt>
                <c:pt idx="3035">
                  <c:v>22.125638687232563</c:v>
                </c:pt>
                <c:pt idx="3036">
                  <c:v>22.081662989567054</c:v>
                </c:pt>
                <c:pt idx="3037">
                  <c:v>22.037662636729166</c:v>
                </c:pt>
                <c:pt idx="3038">
                  <c:v>21.99363811740912</c:v>
                </c:pt>
                <c:pt idx="3039">
                  <c:v>21.949589922361788</c:v>
                </c:pt>
                <c:pt idx="3040">
                  <c:v>21.90551854438365</c:v>
                </c:pt>
                <c:pt idx="3041">
                  <c:v>21.861424478288725</c:v>
                </c:pt>
                <c:pt idx="3042">
                  <c:v>21.817308220884581</c:v>
                </c:pt>
                <c:pt idx="3043">
                  <c:v>21.773170270946501</c:v>
                </c:pt>
                <c:pt idx="3044">
                  <c:v>21.729011129191885</c:v>
                </c:pt>
                <c:pt idx="3045">
                  <c:v>21.684831298253762</c:v>
                </c:pt>
                <c:pt idx="3046">
                  <c:v>21.640631282652993</c:v>
                </c:pt>
                <c:pt idx="3047">
                  <c:v>21.596411588770401</c:v>
                </c:pt>
                <c:pt idx="3048">
                  <c:v>21.552172724817737</c:v>
                </c:pt>
                <c:pt idx="3049">
                  <c:v>21.507915200807552</c:v>
                </c:pt>
                <c:pt idx="3050">
                  <c:v>21.463639528523583</c:v>
                </c:pt>
                <c:pt idx="3051">
                  <c:v>21.419346221488386</c:v>
                </c:pt>
                <c:pt idx="3052">
                  <c:v>21.375035794931755</c:v>
                </c:pt>
                <c:pt idx="3053">
                  <c:v>21.330708765757418</c:v>
                </c:pt>
                <c:pt idx="3054">
                  <c:v>21.286365652508849</c:v>
                </c:pt>
                <c:pt idx="3055">
                  <c:v>21.242006975334963</c:v>
                </c:pt>
                <c:pt idx="3056">
                  <c:v>21.197633255954194</c:v>
                </c:pt>
                <c:pt idx="3057">
                  <c:v>21.153245017617177</c:v>
                </c:pt>
                <c:pt idx="3058">
                  <c:v>21.108842785070117</c:v>
                </c:pt>
                <c:pt idx="3059">
                  <c:v>21.064427084515454</c:v>
                </c:pt>
                <c:pt idx="3060">
                  <c:v>21.019998443572657</c:v>
                </c:pt>
                <c:pt idx="3061">
                  <c:v>20.975557391237054</c:v>
                </c:pt>
                <c:pt idx="3062">
                  <c:v>20.931104457839119</c:v>
                </c:pt>
                <c:pt idx="3063">
                  <c:v>20.886640175000871</c:v>
                </c:pt>
                <c:pt idx="3064">
                  <c:v>20.842165075592387</c:v>
                </c:pt>
                <c:pt idx="3065">
                  <c:v>20.797679693687186</c:v>
                </c:pt>
                <c:pt idx="3066">
                  <c:v>20.753184564516047</c:v>
                </c:pt>
                <c:pt idx="3067">
                  <c:v>20.708680224419265</c:v>
                </c:pt>
                <c:pt idx="3068">
                  <c:v>20.664167210799476</c:v>
                </c:pt>
                <c:pt idx="3069">
                  <c:v>20.619646062070977</c:v>
                </c:pt>
                <c:pt idx="3070">
                  <c:v>20.575117317609624</c:v>
                </c:pt>
                <c:pt idx="3071">
                  <c:v>20.530581517700476</c:v>
                </c:pt>
                <c:pt idx="3072">
                  <c:v>20.486039203484619</c:v>
                </c:pt>
                <c:pt idx="3073">
                  <c:v>20.441490916904428</c:v>
                </c:pt>
                <c:pt idx="3074">
                  <c:v>20.396937200647585</c:v>
                </c:pt>
                <c:pt idx="3075">
                  <c:v>20.352378598089732</c:v>
                </c:pt>
                <c:pt idx="3076">
                  <c:v>20.30781565323575</c:v>
                </c:pt>
                <c:pt idx="3077">
                  <c:v>20.263248910659307</c:v>
                </c:pt>
                <c:pt idx="3078">
                  <c:v>20.218678915441572</c:v>
                </c:pt>
                <c:pt idx="3079">
                  <c:v>20.174106213107482</c:v>
                </c:pt>
                <c:pt idx="3080">
                  <c:v>20.129531349561425</c:v>
                </c:pt>
                <c:pt idx="3081">
                  <c:v>20.084954871020688</c:v>
                </c:pt>
                <c:pt idx="3082">
                  <c:v>20.040377323947624</c:v>
                </c:pt>
                <c:pt idx="3083">
                  <c:v>19.995799254979957</c:v>
                </c:pt>
                <c:pt idx="3084">
                  <c:v>19.951221210859487</c:v>
                </c:pt>
                <c:pt idx="3085">
                  <c:v>19.906643738359001</c:v>
                </c:pt>
                <c:pt idx="3086">
                  <c:v>19.862067384207837</c:v>
                </c:pt>
                <c:pt idx="3087">
                  <c:v>19.817492695014664</c:v>
                </c:pt>
                <c:pt idx="3088">
                  <c:v>19.772920217189494</c:v>
                </c:pt>
                <c:pt idx="3089">
                  <c:v>19.728350496863005</c:v>
                </c:pt>
                <c:pt idx="3090">
                  <c:v>19.683784079804269</c:v>
                </c:pt>
                <c:pt idx="3091">
                  <c:v>19.639221511336419</c:v>
                </c:pt>
                <c:pt idx="3092">
                  <c:v>19.59466333625037</c:v>
                </c:pt>
                <c:pt idx="3093">
                  <c:v>19.550110098716118</c:v>
                </c:pt>
                <c:pt idx="3094">
                  <c:v>19.505562342192192</c:v>
                </c:pt>
                <c:pt idx="3095">
                  <c:v>19.461020609333065</c:v>
                </c:pt>
                <c:pt idx="3096">
                  <c:v>19.416485441893624</c:v>
                </c:pt>
                <c:pt idx="3097">
                  <c:v>19.371957380632217</c:v>
                </c:pt>
                <c:pt idx="3098">
                  <c:v>19.32743696521052</c:v>
                </c:pt>
                <c:pt idx="3099">
                  <c:v>19.282924734091946</c:v>
                </c:pt>
                <c:pt idx="3100">
                  <c:v>19.238421224436387</c:v>
                </c:pt>
                <c:pt idx="3101">
                  <c:v>19.193926971993044</c:v>
                </c:pt>
                <c:pt idx="3102">
                  <c:v>19.149442510991342</c:v>
                </c:pt>
                <c:pt idx="3103">
                  <c:v>19.104968374027983</c:v>
                </c:pt>
                <c:pt idx="3104">
                  <c:v>19.060505091951434</c:v>
                </c:pt>
                <c:pt idx="3105">
                  <c:v>19.016053193745051</c:v>
                </c:pt>
                <c:pt idx="3106">
                  <c:v>18.971613206404982</c:v>
                </c:pt>
                <c:pt idx="3107">
                  <c:v>18.927185654817357</c:v>
                </c:pt>
                <c:pt idx="3108">
                  <c:v>18.882771061630997</c:v>
                </c:pt>
                <c:pt idx="3109">
                  <c:v>18.83836994712793</c:v>
                </c:pt>
                <c:pt idx="3110">
                  <c:v>18.793982829090105</c:v>
                </c:pt>
                <c:pt idx="3111">
                  <c:v>18.74961022266335</c:v>
                </c:pt>
                <c:pt idx="3112">
                  <c:v>18.705252640217793</c:v>
                </c:pt>
                <c:pt idx="3113">
                  <c:v>18.660910591204892</c:v>
                </c:pt>
                <c:pt idx="3114">
                  <c:v>18.616584582011331</c:v>
                </c:pt>
                <c:pt idx="3115">
                  <c:v>18.572275115808495</c:v>
                </c:pt>
                <c:pt idx="3116">
                  <c:v>18.527982692399391</c:v>
                </c:pt>
                <c:pt idx="3117">
                  <c:v>18.483707808061329</c:v>
                </c:pt>
                <c:pt idx="3118">
                  <c:v>18.439450955384135</c:v>
                </c:pt>
                <c:pt idx="3119">
                  <c:v>18.395212623106076</c:v>
                </c:pt>
                <c:pt idx="3120">
                  <c:v>18.350993295943791</c:v>
                </c:pt>
                <c:pt idx="3121">
                  <c:v>18.306793454419797</c:v>
                </c:pt>
                <c:pt idx="3122">
                  <c:v>18.262613574684941</c:v>
                </c:pt>
                <c:pt idx="3123">
                  <c:v>18.218454128336269</c:v>
                </c:pt>
                <c:pt idx="3124">
                  <c:v>18.174315582231351</c:v>
                </c:pt>
                <c:pt idx="3125">
                  <c:v>18.130198398297502</c:v>
                </c:pt>
                <c:pt idx="3126">
                  <c:v>18.086103033336556</c:v>
                </c:pt>
                <c:pt idx="3127">
                  <c:v>18.042029938824516</c:v>
                </c:pt>
                <c:pt idx="3128">
                  <c:v>17.997979560707101</c:v>
                </c:pt>
                <c:pt idx="3129">
                  <c:v>17.953952339189513</c:v>
                </c:pt>
                <c:pt idx="3130">
                  <c:v>17.909948708521558</c:v>
                </c:pt>
                <c:pt idx="3131">
                  <c:v>17.865969096777931</c:v>
                </c:pt>
                <c:pt idx="3132">
                  <c:v>17.82201392563173</c:v>
                </c:pt>
                <c:pt idx="3133">
                  <c:v>17.778083610124224</c:v>
                </c:pt>
                <c:pt idx="3134">
                  <c:v>17.734178558428283</c:v>
                </c:pt>
                <c:pt idx="3135">
                  <c:v>17.690299171605343</c:v>
                </c:pt>
                <c:pt idx="3136">
                  <c:v>17.646445843357899</c:v>
                </c:pt>
                <c:pt idx="3137">
                  <c:v>17.602618959775207</c:v>
                </c:pt>
                <c:pt idx="3138">
                  <c:v>17.558818899072556</c:v>
                </c:pt>
                <c:pt idx="3139">
                  <c:v>17.515046031324978</c:v>
                </c:pt>
                <c:pt idx="3140">
                  <c:v>17.471300718194122</c:v>
                </c:pt>
                <c:pt idx="3141">
                  <c:v>17.427583312648402</c:v>
                </c:pt>
                <c:pt idx="3142">
                  <c:v>17.383894158676839</c:v>
                </c:pt>
                <c:pt idx="3143">
                  <c:v>17.340233590995574</c:v>
                </c:pt>
                <c:pt idx="3144">
                  <c:v>17.29660193474761</c:v>
                </c:pt>
                <c:pt idx="3145">
                  <c:v>17.252999505195138</c:v>
                </c:pt>
                <c:pt idx="3146">
                  <c:v>17.209426607404758</c:v>
                </c:pt>
                <c:pt idx="3147">
                  <c:v>17.165883535924984</c:v>
                </c:pt>
                <c:pt idx="3148">
                  <c:v>17.122370574455783</c:v>
                </c:pt>
                <c:pt idx="3149">
                  <c:v>17.078887995510705</c:v>
                </c:pt>
                <c:pt idx="3150">
                  <c:v>17.035436060070765</c:v>
                </c:pt>
                <c:pt idx="3151">
                  <c:v>16.992015017229782</c:v>
                </c:pt>
                <c:pt idx="3152">
                  <c:v>16.948625103831844</c:v>
                </c:pt>
                <c:pt idx="3153">
                  <c:v>16.9052665440997</c:v>
                </c:pt>
                <c:pt idx="3154">
                  <c:v>16.861939549254458</c:v>
                </c:pt>
                <c:pt idx="3155">
                  <c:v>16.818644317126683</c:v>
                </c:pt>
                <c:pt idx="3156">
                  <c:v>16.775381031757547</c:v>
                </c:pt>
                <c:pt idx="3157">
                  <c:v>16.732149862991466</c:v>
                </c:pt>
                <c:pt idx="3158">
                  <c:v>16.688950966058528</c:v>
                </c:pt>
                <c:pt idx="3159">
                  <c:v>16.645784481147487</c:v>
                </c:pt>
                <c:pt idx="3160">
                  <c:v>16.602650532968365</c:v>
                </c:pt>
                <c:pt idx="3161">
                  <c:v>16.55954923030588</c:v>
                </c:pt>
                <c:pt idx="3162">
                  <c:v>16.516480665560874</c:v>
                </c:pt>
                <c:pt idx="3163">
                  <c:v>16.473444914282769</c:v>
                </c:pt>
                <c:pt idx="3164">
                  <c:v>16.43044203469028</c:v>
                </c:pt>
                <c:pt idx="3165">
                  <c:v>16.387472067181125</c:v>
                </c:pt>
                <c:pt idx="3166">
                  <c:v>16.344535033831114</c:v>
                </c:pt>
                <c:pt idx="3167">
                  <c:v>16.301630937880908</c:v>
                </c:pt>
                <c:pt idx="3168">
                  <c:v>16.258759763212062</c:v>
                </c:pt>
                <c:pt idx="3169">
                  <c:v>16.215921473810248</c:v>
                </c:pt>
                <c:pt idx="3170">
                  <c:v>16.173116013217115</c:v>
                </c:pt>
                <c:pt idx="3171">
                  <c:v>16.130343303969429</c:v>
                </c:pt>
                <c:pt idx="3172">
                  <c:v>16.087603247025804</c:v>
                </c:pt>
                <c:pt idx="3173">
                  <c:v>16.044895721180517</c:v>
                </c:pt>
                <c:pt idx="3174">
                  <c:v>16.002220582464407</c:v>
                </c:pt>
                <c:pt idx="3175">
                  <c:v>15.959577663532922</c:v>
                </c:pt>
                <c:pt idx="3176">
                  <c:v>15.916966773039899</c:v>
                </c:pt>
                <c:pt idx="3177">
                  <c:v>15.874387694998557</c:v>
                </c:pt>
                <c:pt idx="3178">
                  <c:v>15.831840188128323</c:v>
                </c:pt>
                <c:pt idx="3179">
                  <c:v>15.789323985187259</c:v>
                </c:pt>
                <c:pt idx="3180">
                  <c:v>15.746838792290479</c:v>
                </c:pt>
                <c:pt idx="3181">
                  <c:v>15.704384288214282</c:v>
                </c:pt>
                <c:pt idx="3182">
                  <c:v>15.661960123685292</c:v>
                </c:pt>
                <c:pt idx="3183">
                  <c:v>15.619565920654576</c:v>
                </c:pt>
                <c:pt idx="3184">
                  <c:v>15.57720127155692</c:v>
                </c:pt>
                <c:pt idx="3185">
                  <c:v>15.534865738554704</c:v>
                </c:pt>
                <c:pt idx="3186">
                  <c:v>15.492558852766729</c:v>
                </c:pt>
                <c:pt idx="3187">
                  <c:v>15.450280113479902</c:v>
                </c:pt>
                <c:pt idx="3188">
                  <c:v>15.408028987347048</c:v>
                </c:pt>
                <c:pt idx="3189">
                  <c:v>15.365804907567764</c:v>
                </c:pt>
                <c:pt idx="3190">
                  <c:v>15.323607273052627</c:v>
                </c:pt>
                <c:pt idx="3191">
                  <c:v>15.281435447572134</c:v>
                </c:pt>
                <c:pt idx="3192">
                  <c:v>15.239288758888204</c:v>
                </c:pt>
                <c:pt idx="3193">
                  <c:v>15.197166497870011</c:v>
                </c:pt>
                <c:pt idx="3194">
                  <c:v>15.155067917592863</c:v>
                </c:pt>
                <c:pt idx="3195">
                  <c:v>15.11299223241922</c:v>
                </c:pt>
                <c:pt idx="3196">
                  <c:v>15.070938617065091</c:v>
                </c:pt>
                <c:pt idx="3197">
                  <c:v>15.028906205647129</c:v>
                </c:pt>
                <c:pt idx="3198">
                  <c:v>14.986894090714467</c:v>
                </c:pt>
                <c:pt idx="3199">
                  <c:v>14.944901322262531</c:v>
                </c:pt>
                <c:pt idx="3200">
                  <c:v>14.902926906730469</c:v>
                </c:pt>
                <c:pt idx="3201">
                  <c:v>14.860969805980766</c:v>
                </c:pt>
                <c:pt idx="3202">
                  <c:v>14.81902893626293</c:v>
                </c:pt>
                <c:pt idx="3203">
                  <c:v>14.777103167159373</c:v>
                </c:pt>
                <c:pt idx="3204">
                  <c:v>14.735191320514723</c:v>
                </c:pt>
                <c:pt idx="3205">
                  <c:v>14.693292169348311</c:v>
                </c:pt>
                <c:pt idx="3206">
                  <c:v>14.651404436750523</c:v>
                </c:pt>
                <c:pt idx="3207">
                  <c:v>14.609526794761736</c:v>
                </c:pt>
                <c:pt idx="3208">
                  <c:v>14.567657863235814</c:v>
                </c:pt>
                <c:pt idx="3209">
                  <c:v>14.525796208687108</c:v>
                </c:pt>
                <c:pt idx="3210">
                  <c:v>14.483940343122605</c:v>
                </c:pt>
                <c:pt idx="3211">
                  <c:v>14.442088722856903</c:v>
                </c:pt>
                <c:pt idx="3212">
                  <c:v>14.400239747313986</c:v>
                </c:pt>
                <c:pt idx="3213">
                  <c:v>14.358391757812964</c:v>
                </c:pt>
                <c:pt idx="3214">
                  <c:v>14.316543036340057</c:v>
                </c:pt>
                <c:pt idx="3215">
                  <c:v>14.274691804307476</c:v>
                </c:pt>
                <c:pt idx="3216">
                  <c:v>14.232836221297358</c:v>
                </c:pt>
                <c:pt idx="3217">
                  <c:v>14.190974383794856</c:v>
                </c:pt>
                <c:pt idx="3218">
                  <c:v>14.149104323908174</c:v>
                </c:pt>
                <c:pt idx="3219">
                  <c:v>14.107224008077619</c:v>
                </c:pt>
                <c:pt idx="3220">
                  <c:v>14.065331335774342</c:v>
                </c:pt>
                <c:pt idx="3221">
                  <c:v>14.023424138188927</c:v>
                </c:pt>
                <c:pt idx="3222">
                  <c:v>13.981500176911698</c:v>
                </c:pt>
                <c:pt idx="3223">
                  <c:v>13.939557142605004</c:v>
                </c:pt>
                <c:pt idx="3224">
                  <c:v>13.89759265366818</c:v>
                </c:pt>
                <c:pt idx="3225">
                  <c:v>13.855604254898266</c:v>
                </c:pt>
                <c:pt idx="3226">
                  <c:v>13.813589416144696</c:v>
                </c:pt>
                <c:pt idx="3227">
                  <c:v>13.771545530961582</c:v>
                </c:pt>
                <c:pt idx="3228">
                  <c:v>13.729469915258834</c:v>
                </c:pt>
                <c:pt idx="3229">
                  <c:v>13.687359805951107</c:v>
                </c:pt>
                <c:pt idx="3230">
                  <c:v>13.64521235960993</c:v>
                </c:pt>
                <c:pt idx="3231">
                  <c:v>13.603024651117666</c:v>
                </c:pt>
                <c:pt idx="3232">
                  <c:v>13.56079367232622</c:v>
                </c:pt>
                <c:pt idx="3233">
                  <c:v>13.518516330722152</c:v>
                </c:pt>
                <c:pt idx="3234">
                  <c:v>13.476189448100531</c:v>
                </c:pt>
                <c:pt idx="3235">
                  <c:v>13.43380975924843</c:v>
                </c:pt>
                <c:pt idx="3236">
                  <c:v>13.391373910642532</c:v>
                </c:pt>
                <c:pt idx="3237">
                  <c:v>13.348878459159888</c:v>
                </c:pt>
                <c:pt idx="3238">
                  <c:v>13.306319870807693</c:v>
                </c:pt>
                <c:pt idx="3239">
                  <c:v>13.263694519471469</c:v>
                </c:pt>
                <c:pt idx="3240">
                  <c:v>13.220998685686588</c:v>
                </c:pt>
                <c:pt idx="3241">
                  <c:v>13.178228555435519</c:v>
                </c:pt>
                <c:pt idx="3242">
                  <c:v>13.135380218972092</c:v>
                </c:pt>
                <c:pt idx="3243">
                  <c:v>13.092449669677322</c:v>
                </c:pt>
                <c:pt idx="3244">
                  <c:v>13.04943280295082</c:v>
                </c:pt>
                <c:pt idx="3245">
                  <c:v>13.006325415138168</c:v>
                </c:pt>
                <c:pt idx="3246">
                  <c:v>12.963123202500924</c:v>
                </c:pt>
                <c:pt idx="3247">
                  <c:v>12.919821760229937</c:v>
                </c:pt>
                <c:pt idx="3248">
                  <c:v>12.876416581508447</c:v>
                </c:pt>
                <c:pt idx="3249">
                  <c:v>12.832903056626105</c:v>
                </c:pt>
                <c:pt idx="3250">
                  <c:v>12.789276472150553</c:v>
                </c:pt>
                <c:pt idx="3251">
                  <c:v>12.745532010158529</c:v>
                </c:pt>
                <c:pt idx="3252">
                  <c:v>12.701664747531101</c:v>
                </c:pt>
                <c:pt idx="3253">
                  <c:v>12.657669655319189</c:v>
                </c:pt>
                <c:pt idx="3254">
                  <c:v>12.613541598181612</c:v>
                </c:pt>
                <c:pt idx="3255">
                  <c:v>12.569275333901333</c:v>
                </c:pt>
                <c:pt idx="3256">
                  <c:v>12.524865512984405</c:v>
                </c:pt>
                <c:pt idx="3257">
                  <c:v>12.480306678347494</c:v>
                </c:pt>
                <c:pt idx="3258">
                  <c:v>12.435593265097175</c:v>
                </c:pt>
                <c:pt idx="3259">
                  <c:v>12.390719600407005</c:v>
                </c:pt>
                <c:pt idx="3260">
                  <c:v>12.345679903498251</c:v>
                </c:pt>
                <c:pt idx="3261">
                  <c:v>12.300468285728455</c:v>
                </c:pt>
                <c:pt idx="3262">
                  <c:v>12.255078750793242</c:v>
                </c:pt>
                <c:pt idx="3263">
                  <c:v>12.209505195048195</c:v>
                </c:pt>
                <c:pt idx="3264">
                  <c:v>12.163741407953433</c:v>
                </c:pt>
                <c:pt idx="3265">
                  <c:v>12.117781072650279</c:v>
                </c:pt>
                <c:pt idx="3266">
                  <c:v>12.071617766672031</c:v>
                </c:pt>
                <c:pt idx="3267">
                  <c:v>12.025244962796513</c:v>
                </c:pt>
                <c:pt idx="3268">
                  <c:v>11.978656030045393</c:v>
                </c:pt>
                <c:pt idx="3269">
                  <c:v>11.931844234835516</c:v>
                </c:pt>
                <c:pt idx="3270">
                  <c:v>11.884802742288148</c:v>
                </c:pt>
                <c:pt idx="3271">
                  <c:v>11.837524617702105</c:v>
                </c:pt>
                <c:pt idx="3272">
                  <c:v>11.79000282819505</c:v>
                </c:pt>
                <c:pt idx="3273">
                  <c:v>11.742230244519474</c:v>
                </c:pt>
                <c:pt idx="3274">
                  <c:v>11.694199643057166</c:v>
                </c:pt>
                <c:pt idx="3275">
                  <c:v>11.645903707998622</c:v>
                </c:pt>
                <c:pt idx="3276">
                  <c:v>11.597335033712326</c:v>
                </c:pt>
                <c:pt idx="3277">
                  <c:v>11.54848612730666</c:v>
                </c:pt>
                <c:pt idx="3278">
                  <c:v>11.499349411391496</c:v>
                </c:pt>
                <c:pt idx="3279">
                  <c:v>11.449917227042212</c:v>
                </c:pt>
                <c:pt idx="3280">
                  <c:v>11.400181836969939</c:v>
                </c:pt>
                <c:pt idx="3281">
                  <c:v>11.350135428903068</c:v>
                </c:pt>
                <c:pt idx="3282">
                  <c:v>11.299770119181709</c:v>
                </c:pt>
                <c:pt idx="3283">
                  <c:v>11.249077956569337</c:v>
                </c:pt>
                <c:pt idx="3284">
                  <c:v>11.198050926282887</c:v>
                </c:pt>
                <c:pt idx="3285">
                  <c:v>11.146680954245504</c:v>
                </c:pt>
                <c:pt idx="3286">
                  <c:v>11.094959911560782</c:v>
                </c:pt>
                <c:pt idx="3287">
                  <c:v>11.042879619212272</c:v>
                </c:pt>
                <c:pt idx="3288">
                  <c:v>10.990431852986475</c:v>
                </c:pt>
                <c:pt idx="3289">
                  <c:v>10.937608348622248</c:v>
                </c:pt>
                <c:pt idx="3290">
                  <c:v>10.884400807182807</c:v>
                </c:pt>
                <c:pt idx="3291">
                  <c:v>10.830800900651759</c:v>
                </c:pt>
                <c:pt idx="3292">
                  <c:v>10.776800277749807</c:v>
                </c:pt>
                <c:pt idx="3293">
                  <c:v>10.722390569970015</c:v>
                </c:pt>
                <c:pt idx="3294">
                  <c:v>10.667563397829163</c:v>
                </c:pt>
                <c:pt idx="3295">
                  <c:v>10.612310377329372</c:v>
                </c:pt>
                <c:pt idx="3296">
                  <c:v>10.556623126627239</c:v>
                </c:pt>
                <c:pt idx="3297">
                  <c:v>10.500493272903466</c:v>
                </c:pt>
                <c:pt idx="3298">
                  <c:v>10.443912459427585</c:v>
                </c:pt>
                <c:pt idx="3299">
                  <c:v>10.386872352809714</c:v>
                </c:pt>
                <c:pt idx="3300">
                  <c:v>10.329364650431952</c:v>
                </c:pt>
                <c:pt idx="3301">
                  <c:v>10.271381088050715</c:v>
                </c:pt>
                <c:pt idx="3302">
                  <c:v>10.212913447559515</c:v>
                </c:pt>
                <c:pt idx="3303">
                  <c:v>10.153953564901954</c:v>
                </c:pt>
                <c:pt idx="3304">
                  <c:v>10.094493338124535</c:v>
                </c:pt>
                <c:pt idx="3305">
                  <c:v>10.034524735554083</c:v>
                </c:pt>
                <c:pt idx="3306">
                  <c:v>9.9740398040910563</c:v>
                </c:pt>
                <c:pt idx="3307">
                  <c:v>9.9130306776008208</c:v>
                </c:pt>
                <c:pt idx="3308">
                  <c:v>9.8514895853900804</c:v>
                </c:pt>
                <c:pt idx="3309">
                  <c:v>9.7894088607526335</c:v>
                </c:pt>
                <c:pt idx="3310">
                  <c:v>9.7267809495688304</c:v>
                </c:pt>
                <c:pt idx="3311">
                  <c:v>9.6635984189397526</c:v>
                </c:pt>
                <c:pt idx="3312">
                  <c:v>9.5998539658416746</c:v>
                </c:pt>
                <c:pt idx="3313">
                  <c:v>9.535540425779466</c:v>
                </c:pt>
                <c:pt idx="3314">
                  <c:v>9.470650781421714</c:v>
                </c:pt>
                <c:pt idx="3315">
                  <c:v>9.4051781711987097</c:v>
                </c:pt>
                <c:pt idx="3316">
                  <c:v>9.3391158978421061</c:v>
                </c:pt>
                <c:pt idx="3317">
                  <c:v>9.272457436846965</c:v>
                </c:pt>
                <c:pt idx="3318">
                  <c:v>9.2051964448362682</c:v>
                </c:pt>
                <c:pt idx="3319">
                  <c:v>9.137326767805714</c:v>
                </c:pt>
                <c:pt idx="3320">
                  <c:v>9.0688424492294644</c:v>
                </c:pt>
                <c:pt idx="3321">
                  <c:v>8.9997377380045371</c:v>
                </c:pt>
                <c:pt idx="3322">
                  <c:v>8.9300070962149718</c:v>
                </c:pt>
                <c:pt idx="3323">
                  <c:v>8.8596452066922957</c:v>
                </c:pt>
                <c:pt idx="3324">
                  <c:v>8.7886469803533167</c:v>
                </c:pt>
                <c:pt idx="3325">
                  <c:v>8.7170075632955744</c:v>
                </c:pt>
                <c:pt idx="3326">
                  <c:v>8.6447223436279437</c:v>
                </c:pt>
                <c:pt idx="3327">
                  <c:v>8.5717869580200805</c:v>
                </c:pt>
                <c:pt idx="3328">
                  <c:v>8.4981972979483515</c:v>
                </c:pt>
                <c:pt idx="3329">
                  <c:v>8.4239495156231712</c:v>
                </c:pt>
                <c:pt idx="3330">
                  <c:v>8.3490400295777718</c:v>
                </c:pt>
                <c:pt idx="3331">
                  <c:v>8.2734655299027473</c:v>
                </c:pt>
                <c:pt idx="3332">
                  <c:v>8.1972229831104801</c:v>
                </c:pt>
                <c:pt idx="3333">
                  <c:v>8.1203096366137579</c:v>
                </c:pt>
                <c:pt idx="3334">
                  <c:v>8.0427230228064914</c:v>
                </c:pt>
                <c:pt idx="3335">
                  <c:v>7.9644609627315512</c:v>
                </c:pt>
                <c:pt idx="3336">
                  <c:v>7.8855215693264693</c:v>
                </c:pt>
                <c:pt idx="3337">
                  <c:v>7.8059032502353523</c:v>
                </c:pt>
                <c:pt idx="3338">
                  <c:v>7.7256047101785441</c:v>
                </c:pt>
                <c:pt idx="3339">
                  <c:v>7.6446249528728316</c:v>
                </c:pt>
                <c:pt idx="3340">
                  <c:v>7.5629632824956294</c:v>
                </c:pt>
                <c:pt idx="3341">
                  <c:v>7.4806193046889335</c:v>
                </c:pt>
                <c:pt idx="3342">
                  <c:v>7.3975929270991214</c:v>
                </c:pt>
                <c:pt idx="3343">
                  <c:v>7.3138843594519436</c:v>
                </c:pt>
                <c:pt idx="3344">
                  <c:v>7.2294941131613388</c:v>
                </c:pt>
                <c:pt idx="3345">
                  <c:v>7.1444230004740872</c:v>
                </c:pt>
                <c:pt idx="3346">
                  <c:v>7.0586721331534141</c:v>
                </c:pt>
                <c:pt idx="3347">
                  <c:v>6.9722429207040477</c:v>
                </c:pt>
                <c:pt idx="3348">
                  <c:v>6.8851370681471158</c:v>
                </c:pt>
                <c:pt idx="3349">
                  <c:v>6.7973565733488917</c:v>
                </c:pt>
                <c:pt idx="3350">
                  <c:v>6.7089037239147098</c:v>
                </c:pt>
                <c:pt idx="3351">
                  <c:v>6.6197810936560515</c:v>
                </c:pt>
                <c:pt idx="3352">
                  <c:v>6.5299915386424479</c:v>
                </c:pt>
                <c:pt idx="3353">
                  <c:v>6.4395381928504767</c:v>
                </c:pt>
                <c:pt idx="3354">
                  <c:v>6.3484244634237559</c:v>
                </c:pt>
                <c:pt idx="3355">
                  <c:v>6.2566540255576077</c:v>
                </c:pt>
                <c:pt idx="3356">
                  <c:v>6.1642308170249693</c:v>
                </c:pt>
                <c:pt idx="3357">
                  <c:v>6.0711590323589757</c:v>
                </c:pt>
                <c:pt idx="3358">
                  <c:v>5.9774431167109645</c:v>
                </c:pt>
                <c:pt idx="3359">
                  <c:v>5.8830877593998121</c:v>
                </c:pt>
                <c:pt idx="3360">
                  <c:v>5.7880978871746489</c:v>
                </c:pt>
                <c:pt idx="3361">
                  <c:v>5.6924786572066566</c:v>
                </c:pt>
                <c:pt idx="3362">
                  <c:v>5.5962354498328368</c:v>
                </c:pt>
                <c:pt idx="3363">
                  <c:v>5.4993738610699143</c:v>
                </c:pt>
                <c:pt idx="3364">
                  <c:v>5.4018996949203677</c:v>
                </c:pt>
                <c:pt idx="3365">
                  <c:v>5.3038189554900539</c:v>
                </c:pt>
                <c:pt idx="3366">
                  <c:v>5.2051378389398604</c:v>
                </c:pt>
                <c:pt idx="3367">
                  <c:v>5.1058627252907964</c:v>
                </c:pt>
                <c:pt idx="3368">
                  <c:v>5.0060001701041834</c:v>
                </c:pt>
                <c:pt idx="3369">
                  <c:v>4.9055568960577647</c:v>
                </c:pt>
                <c:pt idx="3370">
                  <c:v>4.8045397844381261</c:v>
                </c:pt>
                <c:pt idx="3371">
                  <c:v>4.7029558665688613</c:v>
                </c:pt>
                <c:pt idx="3372">
                  <c:v>4.6008123151962854</c:v>
                </c:pt>
                <c:pt idx="3373">
                  <c:v>4.4981164358497328</c:v>
                </c:pt>
                <c:pt idx="3374">
                  <c:v>4.3948756581977992</c:v>
                </c:pt>
                <c:pt idx="3375">
                  <c:v>4.2910975274164151</c:v>
                </c:pt>
                <c:pt idx="3376">
                  <c:v>4.1867896955890931</c:v>
                </c:pt>
                <c:pt idx="3377">
                  <c:v>4.0819599131548543</c:v>
                </c:pt>
                <c:pt idx="3378">
                  <c:v>3.9766160204200713</c:v>
                </c:pt>
                <c:pt idx="3379">
                  <c:v>3.8707659391519074</c:v>
                </c:pt>
                <c:pt idx="3380">
                  <c:v>3.7644176642656961</c:v>
                </c:pt>
                <c:pt idx="3381">
                  <c:v>3.6575792556226738</c:v>
                </c:pt>
                <c:pt idx="3382">
                  <c:v>3.5502588299500104</c:v>
                </c:pt>
                <c:pt idx="3383">
                  <c:v>3.4424645528962214</c:v>
                </c:pt>
                <c:pt idx="3384">
                  <c:v>3.334204631233523</c:v>
                </c:pt>
                <c:pt idx="3385">
                  <c:v>3.2254873052184023</c:v>
                </c:pt>
                <c:pt idx="3386">
                  <c:v>3.1163208411191472</c:v>
                </c:pt>
                <c:pt idx="3387">
                  <c:v>3.0067135239211673</c:v>
                </c:pt>
                <c:pt idx="3388">
                  <c:v>2.896673650216719</c:v>
                </c:pt>
                <c:pt idx="3389">
                  <c:v>2.7862095212878488</c:v>
                </c:pt>
                <c:pt idx="3390">
                  <c:v>2.675329436388227</c:v>
                </c:pt>
                <c:pt idx="3391">
                  <c:v>2.5640416862299036</c:v>
                </c:pt>
                <c:pt idx="3392">
                  <c:v>2.4523545466805556</c:v>
                </c:pt>
                <c:pt idx="3393">
                  <c:v>2.3402762726742279</c:v>
                </c:pt>
                <c:pt idx="3394">
                  <c:v>2.227815092340379</c:v>
                </c:pt>
                <c:pt idx="3395">
                  <c:v>2.1149792013531115</c:v>
                </c:pt>
                <c:pt idx="3396">
                  <c:v>2.0017767575030372</c:v>
                </c:pt>
                <c:pt idx="3397">
                  <c:v>1.8882158754926659</c:v>
                </c:pt>
                <c:pt idx="3398">
                  <c:v>1.7743046219571474</c:v>
                </c:pt>
                <c:pt idx="3399">
                  <c:v>1.6600510107086648</c:v>
                </c:pt>
                <c:pt idx="3400">
                  <c:v>1.5454629982065768</c:v>
                </c:pt>
                <c:pt idx="3401">
                  <c:v>1.4305484792491243</c:v>
                </c:pt>
                <c:pt idx="3402">
                  <c:v>1.3153152828888151</c:v>
                </c:pt>
                <c:pt idx="3403">
                  <c:v>1.1997711685664523</c:v>
                </c:pt>
                <c:pt idx="3404">
                  <c:v>1.0839238224623375</c:v>
                </c:pt>
                <c:pt idx="3405">
                  <c:v>0.96778085406346004</c:v>
                </c:pt>
                <c:pt idx="3406">
                  <c:v>0.8513497929408449</c:v>
                </c:pt>
                <c:pt idx="3407">
                  <c:v>0.73463808573472278</c:v>
                </c:pt>
                <c:pt idx="3408">
                  <c:v>0.61765309334471574</c:v>
                </c:pt>
                <c:pt idx="3409">
                  <c:v>0.50040208831831368</c:v>
                </c:pt>
                <c:pt idx="3410">
                  <c:v>0.38289225243566899</c:v>
                </c:pt>
                <c:pt idx="3411">
                  <c:v>0.26513067448521854</c:v>
                </c:pt>
                <c:pt idx="3412">
                  <c:v>0.14712434822382581</c:v>
                </c:pt>
                <c:pt idx="3413">
                  <c:v>2.8880170519396592E-2</c:v>
                </c:pt>
                <c:pt idx="3414">
                  <c:v>-8.959506033205078E-2</c:v>
                </c:pt>
                <c:pt idx="3415">
                  <c:v>-0.20829464611847381</c:v>
                </c:pt>
                <c:pt idx="3416">
                  <c:v>-0.32721199005910645</c:v>
                </c:pt>
                <c:pt idx="3417">
                  <c:v>-0.44634059799215109</c:v>
                </c:pt>
                <c:pt idx="3418">
                  <c:v>-0.56567407940906356</c:v>
                </c:pt>
                <c:pt idx="3419">
                  <c:v>-0.68520614833934967</c:v>
                </c:pt>
                <c:pt idx="3420">
                  <c:v>-0.80493062409418048</c:v>
                </c:pt>
                <c:pt idx="3421">
                  <c:v>-0.92484143187099344</c:v>
                </c:pt>
                <c:pt idx="3422">
                  <c:v>-1.044932603228125</c:v>
                </c:pt>
                <c:pt idx="3423">
                  <c:v>-1.1651982764321098</c:v>
                </c:pt>
                <c:pt idx="3424">
                  <c:v>-1.2856326966854859</c:v>
                </c:pt>
                <c:pt idx="3425">
                  <c:v>-1.4062302162379414</c:v>
                </c:pt>
                <c:pt idx="3426">
                  <c:v>-1.5269852943897644</c:v>
                </c:pt>
                <c:pt idx="3427">
                  <c:v>-1.647892497388979</c:v>
                </c:pt>
                <c:pt idx="3428">
                  <c:v>-1.7689464982296841</c:v>
                </c:pt>
                <c:pt idx="3429">
                  <c:v>-1.8901420763575287</c:v>
                </c:pt>
                <c:pt idx="3430">
                  <c:v>-2.0114741172839548</c:v>
                </c:pt>
                <c:pt idx="3431">
                  <c:v>-2.1329376121175239</c:v>
                </c:pt>
                <c:pt idx="3432">
                  <c:v>-2.2545276570162538</c:v>
                </c:pt>
                <c:pt idx="3433">
                  <c:v>-2.3762394525634929</c:v>
                </c:pt>
                <c:pt idx="3434">
                  <c:v>-2.4980683030749598</c:v>
                </c:pt>
                <c:pt idx="3435">
                  <c:v>-2.6200096158395745</c:v>
                </c:pt>
                <c:pt idx="3436">
                  <c:v>-2.7420589002987632</c:v>
                </c:pt>
                <c:pt idx="3437">
                  <c:v>-2.8642117671679408</c:v>
                </c:pt>
                <c:pt idx="3438">
                  <c:v>-2.9864639275054672</c:v>
                </c:pt>
                <c:pt idx="3439">
                  <c:v>-3.1088111917313732</c:v>
                </c:pt>
                <c:pt idx="3440">
                  <c:v>-3.2312494686007831</c:v>
                </c:pt>
                <c:pt idx="3441">
                  <c:v>-3.3537747641347702</c:v>
                </c:pt>
                <c:pt idx="3442">
                  <c:v>-3.4763831805131025</c:v>
                </c:pt>
                <c:pt idx="3443">
                  <c:v>-3.5990709149315263</c:v>
                </c:pt>
                <c:pt idx="3444">
                  <c:v>-3.7218342584262993</c:v>
                </c:pt>
                <c:pt idx="3445">
                  <c:v>-3.8446695946704819</c:v>
                </c:pt>
                <c:pt idx="3446">
                  <c:v>-3.9675733987440944</c:v>
                </c:pt>
                <c:pt idx="3447">
                  <c:v>-4.0905422358802568</c:v>
                </c:pt>
                <c:pt idx="3448">
                  <c:v>-4.2135727601915853</c:v>
                </c:pt>
                <c:pt idx="3449">
                  <c:v>-4.3366617133778682</c:v>
                </c:pt>
                <c:pt idx="3450">
                  <c:v>-4.4598059234187657</c:v>
                </c:pt>
                <c:pt idx="3451">
                  <c:v>-4.5830023032530542</c:v>
                </c:pt>
                <c:pt idx="3452">
                  <c:v>-4.7062478494460684</c:v>
                </c:pt>
                <c:pt idx="3453">
                  <c:v>-4.829539640849652</c:v>
                </c:pt>
                <c:pt idx="3454">
                  <c:v>-4.9528748372537956</c:v>
                </c:pt>
                <c:pt idx="3455">
                  <c:v>-5.0762506780339791</c:v>
                </c:pt>
                <c:pt idx="3456">
                  <c:v>-5.1996644807946133</c:v>
                </c:pt>
                <c:pt idx="3457">
                  <c:v>-5.3231136400115089</c:v>
                </c:pt>
                <c:pt idx="3458">
                  <c:v>-5.4465956256736989</c:v>
                </c:pt>
                <c:pt idx="3459">
                  <c:v>-5.5701079819272064</c:v>
                </c:pt>
                <c:pt idx="3460">
                  <c:v>-5.6936483257207833</c:v>
                </c:pt>
                <c:pt idx="3461">
                  <c:v>-5.8172143454569802</c:v>
                </c:pt>
                <c:pt idx="3462">
                  <c:v>-5.9408037996473819</c:v>
                </c:pt>
                <c:pt idx="3463">
                  <c:v>-6.0644145155751552</c:v>
                </c:pt>
                <c:pt idx="3464">
                  <c:v>-6.1880443879650766</c:v>
                </c:pt>
                <c:pt idx="3465">
                  <c:v>-6.3116913776615267</c:v>
                </c:pt>
                <c:pt idx="3466">
                  <c:v>-6.4353535103165278</c:v>
                </c:pt>
                <c:pt idx="3467">
                  <c:v>-6.5590288750875692</c:v>
                </c:pt>
                <c:pt idx="3468">
                  <c:v>-6.6827156233480034</c:v>
                </c:pt>
                <c:pt idx="3469">
                  <c:v>-6.8064119674067953</c:v>
                </c:pt>
                <c:pt idx="3470">
                  <c:v>-6.9301161792431092</c:v>
                </c:pt>
                <c:pt idx="3471">
                  <c:v>-7.0538265892525489</c:v>
                </c:pt>
                <c:pt idx="3472">
                  <c:v>-7.1775415850080693</c:v>
                </c:pt>
                <c:pt idx="3473">
                  <c:v>-7.3012596100341067</c:v>
                </c:pt>
                <c:pt idx="3474">
                  <c:v>-7.4249791625961663</c:v>
                </c:pt>
                <c:pt idx="3475">
                  <c:v>-7.5486987945045501</c:v>
                </c:pt>
                <c:pt idx="3476">
                  <c:v>-7.6724171099347149</c:v>
                </c:pt>
                <c:pt idx="3477">
                  <c:v>-7.7961327642620084</c:v>
                </c:pt>
                <c:pt idx="3478">
                  <c:v>-7.9198444629135203</c:v>
                </c:pt>
                <c:pt idx="3479">
                  <c:v>-8.0435509602352688</c:v>
                </c:pt>
                <c:pt idx="3480">
                  <c:v>-8.1672510583764666</c:v>
                </c:pt>
                <c:pt idx="3481">
                  <c:v>-8.290943606190373</c:v>
                </c:pt>
                <c:pt idx="3482">
                  <c:v>-8.4146274981513827</c:v>
                </c:pt>
                <c:pt idx="3483">
                  <c:v>-8.5383016732896007</c:v>
                </c:pt>
                <c:pt idx="3484">
                  <c:v>-8.6619651141423191</c:v>
                </c:pt>
                <c:pt idx="3485">
                  <c:v>-8.7856168457221102</c:v>
                </c:pt>
                <c:pt idx="3486">
                  <c:v>-8.9092559345024629</c:v>
                </c:pt>
                <c:pt idx="3487">
                  <c:v>-9.0328814874201715</c:v>
                </c:pt>
                <c:pt idx="3488">
                  <c:v>-9.1564926508952968</c:v>
                </c:pt>
                <c:pt idx="3489">
                  <c:v>-9.280088609867235</c:v>
                </c:pt>
                <c:pt idx="3490">
                  <c:v>-9.4036685868493723</c:v>
                </c:pt>
                <c:pt idx="3491">
                  <c:v>-9.5272318409986507</c:v>
                </c:pt>
                <c:pt idx="3492">
                  <c:v>-9.6507776672037728</c:v>
                </c:pt>
                <c:pt idx="3493">
                  <c:v>-9.7743053951893906</c:v>
                </c:pt>
                <c:pt idx="3494">
                  <c:v>-9.8978143886368031</c:v>
                </c:pt>
                <c:pt idx="3495">
                  <c:v>-10.021304044321926</c:v>
                </c:pt>
                <c:pt idx="3496">
                  <c:v>-10.144773791268655</c:v>
                </c:pt>
                <c:pt idx="3497">
                  <c:v>-10.268223089919463</c:v>
                </c:pt>
                <c:pt idx="3498">
                  <c:v>-10.391651431321494</c:v>
                </c:pt>
                <c:pt idx="3499">
                  <c:v>-10.515058336328952</c:v>
                </c:pt>
                <c:pt idx="3500">
                  <c:v>-10.638443354821289</c:v>
                </c:pt>
                <c:pt idx="3501">
                  <c:v>-10.761806064936238</c:v>
                </c:pt>
                <c:pt idx="3502">
                  <c:v>-10.885146072319641</c:v>
                </c:pt>
                <c:pt idx="3503">
                  <c:v>-11.008463009389605</c:v>
                </c:pt>
                <c:pt idx="3504">
                  <c:v>-11.131756534615473</c:v>
                </c:pt>
                <c:pt idx="3505">
                  <c:v>-11.255026331812319</c:v>
                </c:pt>
                <c:pt idx="3506">
                  <c:v>-11.37827210944983</c:v>
                </c:pt>
                <c:pt idx="3507">
                  <c:v>-11.501493599975582</c:v>
                </c:pt>
                <c:pt idx="3508">
                  <c:v>-11.624690559152327</c:v>
                </c:pt>
                <c:pt idx="3509">
                  <c:v>-11.747862765409629</c:v>
                </c:pt>
                <c:pt idx="3510">
                  <c:v>-11.871010019209187</c:v>
                </c:pt>
                <c:pt idx="3511">
                  <c:v>-11.994132142423757</c:v>
                </c:pt>
                <c:pt idx="3512">
                  <c:v>-12.117228977728804</c:v>
                </c:pt>
                <c:pt idx="3513">
                  <c:v>-12.240300388009146</c:v>
                </c:pt>
                <c:pt idx="3514">
                  <c:v>-12.363346255775339</c:v>
                </c:pt>
                <c:pt idx="3515">
                  <c:v>-12.486366482596864</c:v>
                </c:pt>
                <c:pt idx="3516">
                  <c:v>-12.609360988543298</c:v>
                </c:pt>
                <c:pt idx="3517">
                  <c:v>-12.732329711641805</c:v>
                </c:pt>
                <c:pt idx="3518">
                  <c:v>-12.855272607344606</c:v>
                </c:pt>
                <c:pt idx="3519">
                  <c:v>-12.978189648006889</c:v>
                </c:pt>
                <c:pt idx="3520">
                  <c:v>-13.101080822380563</c:v>
                </c:pt>
                <c:pt idx="3521">
                  <c:v>-13.223946135114739</c:v>
                </c:pt>
                <c:pt idx="3522">
                  <c:v>-13.346785606270632</c:v>
                </c:pt>
                <c:pt idx="3523">
                  <c:v>-13.469599270845805</c:v>
                </c:pt>
                <c:pt idx="3524">
                  <c:v>-13.592387178309554</c:v>
                </c:pt>
                <c:pt idx="3525">
                  <c:v>-13.715149392149344</c:v>
                </c:pt>
                <c:pt idx="3526">
                  <c:v>-13.837885989426567</c:v>
                </c:pt>
                <c:pt idx="3527">
                  <c:v>-13.960597060343433</c:v>
                </c:pt>
                <c:pt idx="3528">
                  <c:v>-14.083282707819675</c:v>
                </c:pt>
                <c:pt idx="3529">
                  <c:v>-14.205943047077483</c:v>
                </c:pt>
                <c:pt idx="3530">
                  <c:v>-14.328578205238365</c:v>
                </c:pt>
                <c:pt idx="3531">
                  <c:v>-14.45118832092756</c:v>
                </c:pt>
                <c:pt idx="3532">
                  <c:v>-14.573773543888748</c:v>
                </c:pt>
                <c:pt idx="3533">
                  <c:v>-14.696334034606167</c:v>
                </c:pt>
                <c:pt idx="3534">
                  <c:v>-14.818869963937303</c:v>
                </c:pt>
                <c:pt idx="3535">
                  <c:v>-14.941381512753003</c:v>
                </c:pt>
                <c:pt idx="3536">
                  <c:v>-15.063868871586486</c:v>
                </c:pt>
                <c:pt idx="3537">
                  <c:v>-15.186332240290522</c:v>
                </c:pt>
                <c:pt idx="3538">
                  <c:v>-15.308771827701655</c:v>
                </c:pt>
                <c:pt idx="3539">
                  <c:v>-15.431187851315071</c:v>
                </c:pt>
                <c:pt idx="3540">
                  <c:v>-15.553580536963068</c:v>
                </c:pt>
                <c:pt idx="3541">
                  <c:v>-15.675950118504931</c:v>
                </c:pt>
                <c:pt idx="3542">
                  <c:v>-15.798296837521978</c:v>
                </c:pt>
                <c:pt idx="3543">
                  <c:v>-15.920620943020678</c:v>
                </c:pt>
                <c:pt idx="3544">
                  <c:v>-16.042922691141783</c:v>
                </c:pt>
                <c:pt idx="3545">
                  <c:v>-16.165202344877734</c:v>
                </c:pt>
                <c:pt idx="3546">
                  <c:v>-16.287460173797072</c:v>
                </c:pt>
                <c:pt idx="3547">
                  <c:v>-16.409696453772163</c:v>
                </c:pt>
                <c:pt idx="3548">
                  <c:v>-16.531911466718217</c:v>
                </c:pt>
                <c:pt idx="3549">
                  <c:v>-16.654105500335174</c:v>
                </c:pt>
                <c:pt idx="3550">
                  <c:v>-16.776278847856776</c:v>
                </c:pt>
                <c:pt idx="3551">
                  <c:v>-16.898431807805519</c:v>
                </c:pt>
                <c:pt idx="3552">
                  <c:v>-17.020564683754007</c:v>
                </c:pt>
                <c:pt idx="3553">
                  <c:v>-17.142677784091848</c:v>
                </c:pt>
                <c:pt idx="3554">
                  <c:v>-17.264771421797558</c:v>
                </c:pt>
                <c:pt idx="3555">
                  <c:v>-17.386845914216668</c:v>
                </c:pt>
                <c:pt idx="3556">
                  <c:v>-17.508901582845063</c:v>
                </c:pt>
                <c:pt idx="3557">
                  <c:v>-17.630938753117448</c:v>
                </c:pt>
                <c:pt idx="3558">
                  <c:v>-17.752957754201297</c:v>
                </c:pt>
                <c:pt idx="3559">
                  <c:v>-17.874958918795059</c:v>
                </c:pt>
                <c:pt idx="3560">
                  <c:v>-17.996942582931865</c:v>
                </c:pt>
                <c:pt idx="3561">
                  <c:v>-18.11890908578874</c:v>
                </c:pt>
                <c:pt idx="3562">
                  <c:v>-18.240858769498381</c:v>
                </c:pt>
                <c:pt idx="3563">
                  <c:v>-18.362791978967788</c:v>
                </c:pt>
                <c:pt idx="3564">
                  <c:v>-18.484709061700006</c:v>
                </c:pt>
                <c:pt idx="3565">
                  <c:v>-18.606610367620917</c:v>
                </c:pt>
                <c:pt idx="3566">
                  <c:v>-18.728496248909668</c:v>
                </c:pt>
                <c:pt idx="3567">
                  <c:v>-18.850367059834184</c:v>
                </c:pt>
                <c:pt idx="3568">
                  <c:v>-18.972223156589511</c:v>
                </c:pt>
                <c:pt idx="3569">
                  <c:v>-19.094064897141486</c:v>
                </c:pt>
                <c:pt idx="3570">
                  <c:v>-19.215892641073303</c:v>
                </c:pt>
                <c:pt idx="3571">
                  <c:v>-19.337706749436517</c:v>
                </c:pt>
                <c:pt idx="3572">
                  <c:v>-19.459507584605053</c:v>
                </c:pt>
                <c:pt idx="3573">
                  <c:v>-19.581295510134165</c:v>
                </c:pt>
                <c:pt idx="3574">
                  <c:v>-19.703070890620818</c:v>
                </c:pt>
                <c:pt idx="3575">
                  <c:v>-19.824834091570143</c:v>
                </c:pt>
                <c:pt idx="3576">
                  <c:v>-19.946585479263067</c:v>
                </c:pt>
                <c:pt idx="3577">
                  <c:v>-20.068325420628458</c:v>
                </c:pt>
                <c:pt idx="3578">
                  <c:v>-20.190054283118354</c:v>
                </c:pt>
                <c:pt idx="3579">
                  <c:v>-20.311772434585581</c:v>
                </c:pt>
                <c:pt idx="3580">
                  <c:v>-20.43348024316564</c:v>
                </c:pt>
                <c:pt idx="3581">
                  <c:v>-20.555178077161173</c:v>
                </c:pt>
                <c:pt idx="3582">
                  <c:v>-20.676866304928719</c:v>
                </c:pt>
                <c:pt idx="3583">
                  <c:v>-20.79854529476933</c:v>
                </c:pt>
                <c:pt idx="3584">
                  <c:v>-20.920215414821133</c:v>
                </c:pt>
                <c:pt idx="3585">
                  <c:v>-21.041877032955874</c:v>
                </c:pt>
                <c:pt idx="3586">
                  <c:v>-21.163530516676619</c:v>
                </c:pt>
                <c:pt idx="3587">
                  <c:v>-21.285176233019119</c:v>
                </c:pt>
                <c:pt idx="3588">
                  <c:v>-21.406814548455774</c:v>
                </c:pt>
                <c:pt idx="3589">
                  <c:v>-21.528445828801321</c:v>
                </c:pt>
                <c:pt idx="3590">
                  <c:v>-21.650070439121887</c:v>
                </c:pt>
                <c:pt idx="3591">
                  <c:v>-21.771688743645807</c:v>
                </c:pt>
                <c:pt idx="3592">
                  <c:v>-21.893301105677434</c:v>
                </c:pt>
                <c:pt idx="3593">
                  <c:v>-22.014907887512113</c:v>
                </c:pt>
                <c:pt idx="3594">
                  <c:v>-22.136509450355032</c:v>
                </c:pt>
                <c:pt idx="3595">
                  <c:v>-22.258106154240803</c:v>
                </c:pt>
                <c:pt idx="3596">
                  <c:v>-22.379698357955796</c:v>
                </c:pt>
                <c:pt idx="3597">
                  <c:v>-22.501286418963076</c:v>
                </c:pt>
                <c:pt idx="3598">
                  <c:v>-22.622870693327929</c:v>
                </c:pt>
                <c:pt idx="3599">
                  <c:v>-22.744451535647407</c:v>
                </c:pt>
                <c:pt idx="3600">
                  <c:v>-22.866029298980127</c:v>
                </c:pt>
                <c:pt idx="3601">
                  <c:v>-22.987604334778617</c:v>
                </c:pt>
                <c:pt idx="3602">
                  <c:v>-23.10917699282431</c:v>
                </c:pt>
                <c:pt idx="3603">
                  <c:v>-23.230747621162418</c:v>
                </c:pt>
                <c:pt idx="3604">
                  <c:v>-23.35231656604099</c:v>
                </c:pt>
                <c:pt idx="3605">
                  <c:v>-23.473884171849747</c:v>
                </c:pt>
                <c:pt idx="3606">
                  <c:v>-23.595450781062034</c:v>
                </c:pt>
                <c:pt idx="3607">
                  <c:v>-23.717016734177786</c:v>
                </c:pt>
                <c:pt idx="3608">
                  <c:v>-23.838582369667755</c:v>
                </c:pt>
                <c:pt idx="3609">
                  <c:v>-23.96014802392029</c:v>
                </c:pt>
                <c:pt idx="3610">
                  <c:v>-24.081714031189474</c:v>
                </c:pt>
                <c:pt idx="3611">
                  <c:v>-24.20328072354398</c:v>
                </c:pt>
                <c:pt idx="3612">
                  <c:v>-24.324848430818165</c:v>
                </c:pt>
                <c:pt idx="3613">
                  <c:v>-24.446417480565302</c:v>
                </c:pt>
                <c:pt idx="3614">
                  <c:v>-24.567988198010443</c:v>
                </c:pt>
                <c:pt idx="3615">
                  <c:v>-24.689560906005941</c:v>
                </c:pt>
                <c:pt idx="3616">
                  <c:v>-24.811135924988985</c:v>
                </c:pt>
                <c:pt idx="3617">
                  <c:v>-24.932713572938425</c:v>
                </c:pt>
                <c:pt idx="3618">
                  <c:v>-25.054294165335371</c:v>
                </c:pt>
                <c:pt idx="3619">
                  <c:v>-25.17587801512289</c:v>
                </c:pt>
                <c:pt idx="3620">
                  <c:v>-25.297465432668677</c:v>
                </c:pt>
                <c:pt idx="3621">
                  <c:v>-25.419056725727845</c:v>
                </c:pt>
                <c:pt idx="3622">
                  <c:v>-25.540652199407905</c:v>
                </c:pt>
                <c:pt idx="3623">
                  <c:v>-25.66225215613359</c:v>
                </c:pt>
                <c:pt idx="3624">
                  <c:v>-25.783856895614434</c:v>
                </c:pt>
                <c:pt idx="3625">
                  <c:v>-25.905466714812718</c:v>
                </c:pt>
                <c:pt idx="3626">
                  <c:v>-26.027081907911629</c:v>
                </c:pt>
                <c:pt idx="3627">
                  <c:v>-26.148702766286721</c:v>
                </c:pt>
                <c:pt idx="3628">
                  <c:v>-26.270329578476634</c:v>
                </c:pt>
                <c:pt idx="3629">
                  <c:v>-26.391962630155188</c:v>
                </c:pt>
                <c:pt idx="3630">
                  <c:v>-26.513602204104821</c:v>
                </c:pt>
                <c:pt idx="3631">
                  <c:v>-26.635248580191899</c:v>
                </c:pt>
                <c:pt idx="3632">
                  <c:v>-26.756902035340513</c:v>
                </c:pt>
                <c:pt idx="3633">
                  <c:v>-26.878562843510284</c:v>
                </c:pt>
                <c:pt idx="3634">
                  <c:v>-27.000231275672601</c:v>
                </c:pt>
                <c:pt idx="3635">
                  <c:v>-27.121907599790028</c:v>
                </c:pt>
                <c:pt idx="3636">
                  <c:v>-27.243592080794304</c:v>
                </c:pt>
                <c:pt idx="3637">
                  <c:v>-27.365284980566933</c:v>
                </c:pt>
                <c:pt idx="3638">
                  <c:v>-27.486986557920474</c:v>
                </c:pt>
                <c:pt idx="3639">
                  <c:v>-27.608697068579676</c:v>
                </c:pt>
                <c:pt idx="3640">
                  <c:v>-27.73041676516489</c:v>
                </c:pt>
                <c:pt idx="3641">
                  <c:v>-27.852145897174868</c:v>
                </c:pt>
                <c:pt idx="3642">
                  <c:v>-27.97388471097134</c:v>
                </c:pt>
                <c:pt idx="3643">
                  <c:v>-28.095633449764176</c:v>
                </c:pt>
                <c:pt idx="3644">
                  <c:v>-28.217392353597582</c:v>
                </c:pt>
                <c:pt idx="3645">
                  <c:v>-28.339161659335961</c:v>
                </c:pt>
                <c:pt idx="3646">
                  <c:v>-28.460941600651957</c:v>
                </c:pt>
                <c:pt idx="3647">
                  <c:v>-28.58273240801454</c:v>
                </c:pt>
                <c:pt idx="3648">
                  <c:v>-28.704534308677601</c:v>
                </c:pt>
                <c:pt idx="3649">
                  <c:v>-28.826347526669558</c:v>
                </c:pt>
                <c:pt idx="3650">
                  <c:v>-28.948172282784206</c:v>
                </c:pt>
                <c:pt idx="3651">
                  <c:v>-29.070008794570509</c:v>
                </c:pt>
                <c:pt idx="3652">
                  <c:v>-29.191857276325521</c:v>
                </c:pt>
                <c:pt idx="3653">
                  <c:v>-29.313717939085503</c:v>
                </c:pt>
                <c:pt idx="3654">
                  <c:v>-29.435590990619627</c:v>
                </c:pt>
                <c:pt idx="3655">
                  <c:v>-29.55747663542294</c:v>
                </c:pt>
                <c:pt idx="3656">
                  <c:v>-29.679375074711448</c:v>
                </c:pt>
                <c:pt idx="3657">
                  <c:v>-29.801286506415202</c:v>
                </c:pt>
                <c:pt idx="3658">
                  <c:v>-29.92321112517596</c:v>
                </c:pt>
                <c:pt idx="3659">
                  <c:v>-30.04514912234044</c:v>
                </c:pt>
                <c:pt idx="3660">
                  <c:v>-30.167100685958911</c:v>
                </c:pt>
                <c:pt idx="3661">
                  <c:v>-30.289066000781588</c:v>
                </c:pt>
                <c:pt idx="3662">
                  <c:v>-30.411045248255952</c:v>
                </c:pt>
                <c:pt idx="3663">
                  <c:v>-30.533038606524908</c:v>
                </c:pt>
                <c:pt idx="3664">
                  <c:v>-30.655046250425826</c:v>
                </c:pt>
                <c:pt idx="3665">
                  <c:v>-30.777068351489682</c:v>
                </c:pt>
                <c:pt idx="3666">
                  <c:v>-30.89910507794027</c:v>
                </c:pt>
                <c:pt idx="3667">
                  <c:v>-31.021156594694482</c:v>
                </c:pt>
                <c:pt idx="3668">
                  <c:v>-31.143223063363568</c:v>
                </c:pt>
                <c:pt idx="3669">
                  <c:v>-31.265304642253572</c:v>
                </c:pt>
                <c:pt idx="3670">
                  <c:v>-31.387401486367388</c:v>
                </c:pt>
                <c:pt idx="3671">
                  <c:v>-31.509513747406007</c:v>
                </c:pt>
                <c:pt idx="3672">
                  <c:v>-31.631641573772562</c:v>
                </c:pt>
                <c:pt idx="3673">
                  <c:v>-31.753785110573396</c:v>
                </c:pt>
                <c:pt idx="3674">
                  <c:v>-31.875944499622836</c:v>
                </c:pt>
                <c:pt idx="3675">
                  <c:v>-31.998119879446243</c:v>
                </c:pt>
                <c:pt idx="3676">
                  <c:v>-32.12031138528446</c:v>
                </c:pt>
                <c:pt idx="3677">
                  <c:v>-32.242519149098385</c:v>
                </c:pt>
                <c:pt idx="3678">
                  <c:v>-32.364743299573988</c:v>
                </c:pt>
                <c:pt idx="3679">
                  <c:v>-32.486983962127276</c:v>
                </c:pt>
                <c:pt idx="3680">
                  <c:v>-32.609241258910721</c:v>
                </c:pt>
                <c:pt idx="3681">
                  <c:v>-32.731515308818835</c:v>
                </c:pt>
                <c:pt idx="3682">
                  <c:v>-32.853806227495056</c:v>
                </c:pt>
                <c:pt idx="3683">
                  <c:v>-32.976114127337937</c:v>
                </c:pt>
                <c:pt idx="3684">
                  <c:v>-33.098439117509422</c:v>
                </c:pt>
                <c:pt idx="3685">
                  <c:v>-33.220781303940633</c:v>
                </c:pt>
                <c:pt idx="3686">
                  <c:v>-33.343140789341781</c:v>
                </c:pt>
                <c:pt idx="3687">
                  <c:v>-33.465517673208716</c:v>
                </c:pt>
                <c:pt idx="3688">
                  <c:v>-33.587912051832134</c:v>
                </c:pt>
                <c:pt idx="3689">
                  <c:v>-33.710324018306103</c:v>
                </c:pt>
                <c:pt idx="3690">
                  <c:v>-33.832753662537399</c:v>
                </c:pt>
                <c:pt idx="3691">
                  <c:v>-33.955201071254734</c:v>
                </c:pt>
                <c:pt idx="3692">
                  <c:v>-34.077666328018459</c:v>
                </c:pt>
                <c:pt idx="3693">
                  <c:v>-34.200149513230294</c:v>
                </c:pt>
                <c:pt idx="3694">
                  <c:v>-34.322650704144159</c:v>
                </c:pt>
                <c:pt idx="3695">
                  <c:v>-34.445169974875995</c:v>
                </c:pt>
                <c:pt idx="3696">
                  <c:v>-34.567707396414733</c:v>
                </c:pt>
                <c:pt idx="3697">
                  <c:v>-34.690263036633837</c:v>
                </c:pt>
                <c:pt idx="3698">
                  <c:v>-34.812836960301354</c:v>
                </c:pt>
                <c:pt idx="3699">
                  <c:v>-34.935429229092925</c:v>
                </c:pt>
                <c:pt idx="3700">
                  <c:v>-35.0580399016022</c:v>
                </c:pt>
                <c:pt idx="3701">
                  <c:v>-35.18066903335346</c:v>
                </c:pt>
                <c:pt idx="3702">
                  <c:v>-35.303316676814205</c:v>
                </c:pt>
                <c:pt idx="3703">
                  <c:v>-35.425982881406661</c:v>
                </c:pt>
                <c:pt idx="3704">
                  <c:v>-35.548667693520613</c:v>
                </c:pt>
                <c:pt idx="3705">
                  <c:v>-35.671371156526597</c:v>
                </c:pt>
                <c:pt idx="3706">
                  <c:v>-35.794093310789144</c:v>
                </c:pt>
                <c:pt idx="3707">
                  <c:v>-35.916834193679051</c:v>
                </c:pt>
                <c:pt idx="3708">
                  <c:v>-36.039593839587752</c:v>
                </c:pt>
                <c:pt idx="3709">
                  <c:v>-36.162372279940406</c:v>
                </c:pt>
                <c:pt idx="3710">
                  <c:v>-36.285169543209982</c:v>
                </c:pt>
                <c:pt idx="3711">
                  <c:v>-36.407985654930471</c:v>
                </c:pt>
                <c:pt idx="3712">
                  <c:v>-36.530820637712161</c:v>
                </c:pt>
                <c:pt idx="3713">
                  <c:v>-36.653674511255119</c:v>
                </c:pt>
                <c:pt idx="3714">
                  <c:v>-36.776547292363531</c:v>
                </c:pt>
                <c:pt idx="3715">
                  <c:v>-36.899438994961088</c:v>
                </c:pt>
                <c:pt idx="3716">
                  <c:v>-37.022349630104813</c:v>
                </c:pt>
                <c:pt idx="3717">
                  <c:v>-37.145279206000616</c:v>
                </c:pt>
                <c:pt idx="3718">
                  <c:v>-37.268227728017862</c:v>
                </c:pt>
                <c:pt idx="3719">
                  <c:v>-37.39119519870475</c:v>
                </c:pt>
                <c:pt idx="3720">
                  <c:v>-37.514181617803708</c:v>
                </c:pt>
                <c:pt idx="3721">
                  <c:v>-37.637186982266385</c:v>
                </c:pt>
                <c:pt idx="3722">
                  <c:v>-37.76021128626958</c:v>
                </c:pt>
                <c:pt idx="3723">
                  <c:v>-37.88325452123042</c:v>
                </c:pt>
                <c:pt idx="3724">
                  <c:v>-38.006316675823165</c:v>
                </c:pt>
                <c:pt idx="3725">
                  <c:v>-38.129397735993265</c:v>
                </c:pt>
                <c:pt idx="3726">
                  <c:v>-38.252497684975346</c:v>
                </c:pt>
                <c:pt idx="3727">
                  <c:v>-38.375616503307327</c:v>
                </c:pt>
                <c:pt idx="3728">
                  <c:v>-38.498754168848357</c:v>
                </c:pt>
                <c:pt idx="3729">
                  <c:v>-38.621910656793553</c:v>
                </c:pt>
                <c:pt idx="3730">
                  <c:v>-38.745085939691101</c:v>
                </c:pt>
                <c:pt idx="3731">
                  <c:v>-38.868279987458642</c:v>
                </c:pt>
                <c:pt idx="3732">
                  <c:v>-38.991492767399571</c:v>
                </c:pt>
                <c:pt idx="3733">
                  <c:v>-39.114724244219225</c:v>
                </c:pt>
                <c:pt idx="3734">
                  <c:v>-39.237974380042473</c:v>
                </c:pt>
                <c:pt idx="3735">
                  <c:v>-39.36124313442911</c:v>
                </c:pt>
                <c:pt idx="3736">
                  <c:v>-39.484530464391732</c:v>
                </c:pt>
                <c:pt idx="3737">
                  <c:v>-39.607836324411736</c:v>
                </c:pt>
                <c:pt idx="3738">
                  <c:v>-39.731160666456688</c:v>
                </c:pt>
                <c:pt idx="3739">
                  <c:v>-39.854503439996677</c:v>
                </c:pt>
                <c:pt idx="3740">
                  <c:v>-39.977864592021888</c:v>
                </c:pt>
                <c:pt idx="3741">
                  <c:v>-40.10124406705895</c:v>
                </c:pt>
                <c:pt idx="3742">
                  <c:v>-40.224641807188675</c:v>
                </c:pt>
                <c:pt idx="3743">
                  <c:v>-40.348057752062076</c:v>
                </c:pt>
                <c:pt idx="3744">
                  <c:v>-40.471491838918389</c:v>
                </c:pt>
                <c:pt idx="3745">
                  <c:v>-40.594944002602034</c:v>
                </c:pt>
                <c:pt idx="3746">
                  <c:v>-40.718414175579028</c:v>
                </c:pt>
                <c:pt idx="3747">
                  <c:v>-40.841902287955072</c:v>
                </c:pt>
                <c:pt idx="3748">
                  <c:v>-40.965408267492151</c:v>
                </c:pt>
                <c:pt idx="3749">
                  <c:v>-41.088932039625881</c:v>
                </c:pt>
                <c:pt idx="3750">
                  <c:v>-41.212473527482828</c:v>
                </c:pt>
                <c:pt idx="3751">
                  <c:v>-41.336032651897341</c:v>
                </c:pt>
                <c:pt idx="3752">
                  <c:v>-41.459609331429341</c:v>
                </c:pt>
                <c:pt idx="3753">
                  <c:v>-41.583203482380959</c:v>
                </c:pt>
                <c:pt idx="3754">
                  <c:v>-41.706815018814027</c:v>
                </c:pt>
                <c:pt idx="3755">
                  <c:v>-41.830443852567392</c:v>
                </c:pt>
                <c:pt idx="3756">
                  <c:v>-41.954089893274087</c:v>
                </c:pt>
                <c:pt idx="3757">
                  <c:v>-42.077753048378284</c:v>
                </c:pt>
                <c:pt idx="3758">
                  <c:v>-42.201433223152605</c:v>
                </c:pt>
                <c:pt idx="3759">
                  <c:v>-42.325130320715559</c:v>
                </c:pt>
                <c:pt idx="3760">
                  <c:v>-42.4488442420487</c:v>
                </c:pt>
                <c:pt idx="3761">
                  <c:v>-42.572574886012482</c:v>
                </c:pt>
                <c:pt idx="3762">
                  <c:v>-42.696322149366004</c:v>
                </c:pt>
                <c:pt idx="3763">
                  <c:v>-42.820085926781466</c:v>
                </c:pt>
                <c:pt idx="3764">
                  <c:v>-42.943866110862913</c:v>
                </c:pt>
                <c:pt idx="3765">
                  <c:v>-43.067662592162307</c:v>
                </c:pt>
                <c:pt idx="3766">
                  <c:v>-43.191475259197254</c:v>
                </c:pt>
                <c:pt idx="3767">
                  <c:v>-43.315303998467634</c:v>
                </c:pt>
                <c:pt idx="3768">
                  <c:v>-43.439148694472394</c:v>
                </c:pt>
                <c:pt idx="3769">
                  <c:v>-43.563009229727101</c:v>
                </c:pt>
                <c:pt idx="3770">
                  <c:v>-43.686885484779864</c:v>
                </c:pt>
                <c:pt idx="3771">
                  <c:v>-43.810777338229101</c:v>
                </c:pt>
                <c:pt idx="3772">
                  <c:v>-43.934684666739628</c:v>
                </c:pt>
                <c:pt idx="3773">
                  <c:v>-44.058607345059826</c:v>
                </c:pt>
                <c:pt idx="3774">
                  <c:v>-44.182545246038238</c:v>
                </c:pt>
                <c:pt idx="3775">
                  <c:v>-44.306498240640153</c:v>
                </c:pt>
                <c:pt idx="3776">
                  <c:v>-44.430466197964051</c:v>
                </c:pt>
                <c:pt idx="3777">
                  <c:v>-44.554448985258787</c:v>
                </c:pt>
                <c:pt idx="3778">
                  <c:v>-44.678446467939054</c:v>
                </c:pt>
                <c:pt idx="3779">
                  <c:v>-44.80245850960295</c:v>
                </c:pt>
                <c:pt idx="3780">
                  <c:v>-44.926484972047341</c:v>
                </c:pt>
                <c:pt idx="3781">
                  <c:v>-45.05052571528509</c:v>
                </c:pt>
                <c:pt idx="3782">
                  <c:v>-45.174580597560535</c:v>
                </c:pt>
                <c:pt idx="3783">
                  <c:v>-45.298649475366304</c:v>
                </c:pt>
                <c:pt idx="3784">
                  <c:v>-45.422732203459162</c:v>
                </c:pt>
                <c:pt idx="3785">
                  <c:v>-45.5468286348761</c:v>
                </c:pt>
                <c:pt idx="3786">
                  <c:v>-45.670938620950182</c:v>
                </c:pt>
                <c:pt idx="3787">
                  <c:v>-45.795062011327175</c:v>
                </c:pt>
                <c:pt idx="3788">
                  <c:v>-45.919198653980473</c:v>
                </c:pt>
                <c:pt idx="3789">
                  <c:v>-46.043348395227532</c:v>
                </c:pt>
                <c:pt idx="3790">
                  <c:v>-46.167511079745474</c:v>
                </c:pt>
                <c:pt idx="3791">
                  <c:v>-46.291686550586888</c:v>
                </c:pt>
                <c:pt idx="3792">
                  <c:v>-46.415874649194883</c:v>
                </c:pt>
                <c:pt idx="3793">
                  <c:v>-46.540075215419485</c:v>
                </c:pt>
                <c:pt idx="3794">
                  <c:v>-46.664288087532185</c:v>
                </c:pt>
                <c:pt idx="3795">
                  <c:v>-46.788513102242064</c:v>
                </c:pt>
                <c:pt idx="3796">
                  <c:v>-46.91275009471056</c:v>
                </c:pt>
                <c:pt idx="3797">
                  <c:v>-47.036998898566942</c:v>
                </c:pt>
                <c:pt idx="3798">
                  <c:v>-47.161259345923483</c:v>
                </c:pt>
                <c:pt idx="3799">
                  <c:v>-47.285531267390269</c:v>
                </c:pt>
                <c:pt idx="3800">
                  <c:v>-47.409814492090582</c:v>
                </c:pt>
                <c:pt idx="3801">
                  <c:v>-47.534108847675583</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44853248"/>
        <c:axId val="150928384"/>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90.023577437389932</c:v>
                </c:pt>
                <c:pt idx="1">
                  <c:v>90.023667031634631</c:v>
                </c:pt>
                <c:pt idx="2">
                  <c:v>90.023756966337231</c:v>
                </c:pt>
                <c:pt idx="3">
                  <c:v>90.023847242791547</c:v>
                </c:pt>
                <c:pt idx="4">
                  <c:v>90.023937862296151</c:v>
                </c:pt>
                <c:pt idx="5">
                  <c:v>90.024028826154677</c:v>
                </c:pt>
                <c:pt idx="6">
                  <c:v>90.024120135675659</c:v>
                </c:pt>
                <c:pt idx="7">
                  <c:v>90.024211792172622</c:v>
                </c:pt>
                <c:pt idx="8">
                  <c:v>90.024303796964034</c:v>
                </c:pt>
                <c:pt idx="9">
                  <c:v>90.024396151373452</c:v>
                </c:pt>
                <c:pt idx="10">
                  <c:v>90.024488856729391</c:v>
                </c:pt>
                <c:pt idx="11">
                  <c:v>90.024581914365484</c:v>
                </c:pt>
                <c:pt idx="12">
                  <c:v>90.024675325620365</c:v>
                </c:pt>
                <c:pt idx="13">
                  <c:v>90.024769091837783</c:v>
                </c:pt>
                <c:pt idx="14">
                  <c:v>90.024863214366604</c:v>
                </c:pt>
                <c:pt idx="15">
                  <c:v>90.024957694560811</c:v>
                </c:pt>
                <c:pt idx="16">
                  <c:v>90.025052533779515</c:v>
                </c:pt>
                <c:pt idx="17">
                  <c:v>90.025147733387001</c:v>
                </c:pt>
                <c:pt idx="18">
                  <c:v>90.025243294752784</c:v>
                </c:pt>
                <c:pt idx="19">
                  <c:v>90.025339219251507</c:v>
                </c:pt>
                <c:pt idx="20">
                  <c:v>90.025435508263058</c:v>
                </c:pt>
                <c:pt idx="21">
                  <c:v>90.025532163172642</c:v>
                </c:pt>
                <c:pt idx="22">
                  <c:v>90.025629185370605</c:v>
                </c:pt>
                <c:pt idx="23">
                  <c:v>90.02572657625268</c:v>
                </c:pt>
                <c:pt idx="24">
                  <c:v>90.025824337219831</c:v>
                </c:pt>
                <c:pt idx="25">
                  <c:v>90.025922469678434</c:v>
                </c:pt>
                <c:pt idx="26">
                  <c:v>90.026020975040097</c:v>
                </c:pt>
                <c:pt idx="27">
                  <c:v>90.02611985472187</c:v>
                </c:pt>
                <c:pt idx="28">
                  <c:v>90.026219110146158</c:v>
                </c:pt>
                <c:pt idx="29">
                  <c:v>90.026318742740813</c:v>
                </c:pt>
                <c:pt idx="30">
                  <c:v>90.026418753939026</c:v>
                </c:pt>
                <c:pt idx="31">
                  <c:v>90.02651914517952</c:v>
                </c:pt>
                <c:pt idx="32">
                  <c:v>90.026619917906459</c:v>
                </c:pt>
                <c:pt idx="33">
                  <c:v>90.02672107356949</c:v>
                </c:pt>
                <c:pt idx="34">
                  <c:v>90.026822613623722</c:v>
                </c:pt>
                <c:pt idx="35">
                  <c:v>90.026924539529887</c:v>
                </c:pt>
                <c:pt idx="36">
                  <c:v>90.027026852754204</c:v>
                </c:pt>
                <c:pt idx="37">
                  <c:v>90.027129554768493</c:v>
                </c:pt>
                <c:pt idx="38">
                  <c:v>90.027232647050113</c:v>
                </c:pt>
                <c:pt idx="39">
                  <c:v>90.027336131082109</c:v>
                </c:pt>
                <c:pt idx="40">
                  <c:v>90.027440008353111</c:v>
                </c:pt>
                <c:pt idx="41">
                  <c:v>90.027544280357446</c:v>
                </c:pt>
                <c:pt idx="42">
                  <c:v>90.027648948595072</c:v>
                </c:pt>
                <c:pt idx="43">
                  <c:v>90.027754014571684</c:v>
                </c:pt>
                <c:pt idx="44">
                  <c:v>90.027859479798678</c:v>
                </c:pt>
                <c:pt idx="45">
                  <c:v>90.027965345793248</c:v>
                </c:pt>
                <c:pt idx="46">
                  <c:v>90.028071614078229</c:v>
                </c:pt>
                <c:pt idx="47">
                  <c:v>90.028178286182381</c:v>
                </c:pt>
                <c:pt idx="48">
                  <c:v>90.028285363640194</c:v>
                </c:pt>
                <c:pt idx="49">
                  <c:v>90.028392847991995</c:v>
                </c:pt>
                <c:pt idx="50">
                  <c:v>90.028500740783983</c:v>
                </c:pt>
                <c:pt idx="51">
                  <c:v>90.028609043568238</c:v>
                </c:pt>
                <c:pt idx="52">
                  <c:v>90.028717757902754</c:v>
                </c:pt>
                <c:pt idx="53">
                  <c:v>90.02882688535135</c:v>
                </c:pt>
                <c:pt idx="54">
                  <c:v>90.028936427483899</c:v>
                </c:pt>
                <c:pt idx="55">
                  <c:v>90.0290463858762</c:v>
                </c:pt>
                <c:pt idx="56">
                  <c:v>90.029156762110006</c:v>
                </c:pt>
                <c:pt idx="57">
                  <c:v>90.029267557773139</c:v>
                </c:pt>
                <c:pt idx="58">
                  <c:v>90.029378774459403</c:v>
                </c:pt>
                <c:pt idx="59">
                  <c:v>90.029490413768698</c:v>
                </c:pt>
                <c:pt idx="60">
                  <c:v>90.029602477307009</c:v>
                </c:pt>
                <c:pt idx="61">
                  <c:v>90.029714966686356</c:v>
                </c:pt>
                <c:pt idx="62">
                  <c:v>90.029827883524931</c:v>
                </c:pt>
                <c:pt idx="63">
                  <c:v>90.029941229447132</c:v>
                </c:pt>
                <c:pt idx="64">
                  <c:v>90.030055006083415</c:v>
                </c:pt>
                <c:pt idx="65">
                  <c:v>90.030169215070501</c:v>
                </c:pt>
                <c:pt idx="66">
                  <c:v>90.030283858051334</c:v>
                </c:pt>
                <c:pt idx="67">
                  <c:v>90.03039893667507</c:v>
                </c:pt>
                <c:pt idx="68">
                  <c:v>90.030514452597174</c:v>
                </c:pt>
                <c:pt idx="69">
                  <c:v>90.03063040747935</c:v>
                </c:pt>
                <c:pt idx="70">
                  <c:v>90.03074680298964</c:v>
                </c:pt>
                <c:pt idx="71">
                  <c:v>90.030863640802437</c:v>
                </c:pt>
                <c:pt idx="72">
                  <c:v>90.030980922598459</c:v>
                </c:pt>
                <c:pt idx="73">
                  <c:v>90.031098650064891</c:v>
                </c:pt>
                <c:pt idx="74">
                  <c:v>90.03121682489521</c:v>
                </c:pt>
                <c:pt idx="75">
                  <c:v>90.031335448789463</c:v>
                </c:pt>
                <c:pt idx="76">
                  <c:v>90.03145452345403</c:v>
                </c:pt>
                <c:pt idx="77">
                  <c:v>90.031574050601876</c:v>
                </c:pt>
                <c:pt idx="78">
                  <c:v>90.031694031952384</c:v>
                </c:pt>
                <c:pt idx="79">
                  <c:v>90.031814469231577</c:v>
                </c:pt>
                <c:pt idx="80">
                  <c:v>90.031935364171915</c:v>
                </c:pt>
                <c:pt idx="81">
                  <c:v>90.032056718512564</c:v>
                </c:pt>
                <c:pt idx="82">
                  <c:v>90.032178533999215</c:v>
                </c:pt>
                <c:pt idx="83">
                  <c:v>90.032300812384193</c:v>
                </c:pt>
                <c:pt idx="84">
                  <c:v>90.032423555426547</c:v>
                </c:pt>
                <c:pt idx="85">
                  <c:v>90.032546764891919</c:v>
                </c:pt>
                <c:pt idx="86">
                  <c:v>90.032670442552771</c:v>
                </c:pt>
                <c:pt idx="87">
                  <c:v>90.032794590188203</c:v>
                </c:pt>
                <c:pt idx="88">
                  <c:v>90.032919209584136</c:v>
                </c:pt>
                <c:pt idx="89">
                  <c:v>90.033044302533213</c:v>
                </c:pt>
                <c:pt idx="90">
                  <c:v>90.033169870834939</c:v>
                </c:pt>
                <c:pt idx="91">
                  <c:v>90.033295916295714</c:v>
                </c:pt>
                <c:pt idx="92">
                  <c:v>90.033422440728657</c:v>
                </c:pt>
                <c:pt idx="93">
                  <c:v>90.033549445953895</c:v>
                </c:pt>
                <c:pt idx="94">
                  <c:v>90.033676933798404</c:v>
                </c:pt>
                <c:pt idx="95">
                  <c:v>90.033804906096165</c:v>
                </c:pt>
                <c:pt idx="96">
                  <c:v>90.033933364688068</c:v>
                </c:pt>
                <c:pt idx="97">
                  <c:v>90.034062311422048</c:v>
                </c:pt>
                <c:pt idx="98">
                  <c:v>90.034191748152992</c:v>
                </c:pt>
                <c:pt idx="99">
                  <c:v>90.034321676742948</c:v>
                </c:pt>
                <c:pt idx="100">
                  <c:v>90.034452099060928</c:v>
                </c:pt>
                <c:pt idx="101">
                  <c:v>90.03458301698312</c:v>
                </c:pt>
                <c:pt idx="102">
                  <c:v>90.034714432392747</c:v>
                </c:pt>
                <c:pt idx="103">
                  <c:v>90.034846347180334</c:v>
                </c:pt>
                <c:pt idx="104">
                  <c:v>90.034978763243487</c:v>
                </c:pt>
                <c:pt idx="105">
                  <c:v>90.035111682487027</c:v>
                </c:pt>
                <c:pt idx="106">
                  <c:v>90.035245106823041</c:v>
                </c:pt>
                <c:pt idx="107">
                  <c:v>90.035379038170873</c:v>
                </c:pt>
                <c:pt idx="108">
                  <c:v>90.035513478457162</c:v>
                </c:pt>
                <c:pt idx="109">
                  <c:v>90.035648429615875</c:v>
                </c:pt>
                <c:pt idx="110">
                  <c:v>90.035783893588317</c:v>
                </c:pt>
                <c:pt idx="111">
                  <c:v>90.035919872323149</c:v>
                </c:pt>
                <c:pt idx="112">
                  <c:v>90.036056367776482</c:v>
                </c:pt>
                <c:pt idx="113">
                  <c:v>90.036193381911843</c:v>
                </c:pt>
                <c:pt idx="114">
                  <c:v>90.036330916700209</c:v>
                </c:pt>
                <c:pt idx="115">
                  <c:v>90.036468974120012</c:v>
                </c:pt>
                <c:pt idx="116">
                  <c:v>90.036607556157321</c:v>
                </c:pt>
                <c:pt idx="117">
                  <c:v>90.036746664805634</c:v>
                </c:pt>
                <c:pt idx="118">
                  <c:v>90.036886302066051</c:v>
                </c:pt>
                <c:pt idx="119">
                  <c:v>90.037026469947307</c:v>
                </c:pt>
                <c:pt idx="120">
                  <c:v>90.037167170465779</c:v>
                </c:pt>
                <c:pt idx="121">
                  <c:v>90.037308405645405</c:v>
                </c:pt>
                <c:pt idx="122">
                  <c:v>90.037450177517954</c:v>
                </c:pt>
                <c:pt idx="123">
                  <c:v>90.037592488122826</c:v>
                </c:pt>
                <c:pt idx="124">
                  <c:v>90.037735339507222</c:v>
                </c:pt>
                <c:pt idx="125">
                  <c:v>90.037878733726032</c:v>
                </c:pt>
                <c:pt idx="126">
                  <c:v>90.038022672842104</c:v>
                </c:pt>
                <c:pt idx="127">
                  <c:v>90.038167158925958</c:v>
                </c:pt>
                <c:pt idx="128">
                  <c:v>90.03831219405609</c:v>
                </c:pt>
                <c:pt idx="129">
                  <c:v>90.038457780318907</c:v>
                </c:pt>
                <c:pt idx="130">
                  <c:v>90.038603919808637</c:v>
                </c:pt>
                <c:pt idx="131">
                  <c:v>90.038750614627588</c:v>
                </c:pt>
                <c:pt idx="132">
                  <c:v>90.038897866885947</c:v>
                </c:pt>
                <c:pt idx="133">
                  <c:v>90.039045678702038</c:v>
                </c:pt>
                <c:pt idx="134">
                  <c:v>90.03919405220212</c:v>
                </c:pt>
                <c:pt idx="135">
                  <c:v>90.039342989520591</c:v>
                </c:pt>
                <c:pt idx="136">
                  <c:v>90.03949249279998</c:v>
                </c:pt>
                <c:pt idx="137">
                  <c:v>90.039642564190899</c:v>
                </c:pt>
                <c:pt idx="138">
                  <c:v>90.039793205852135</c:v>
                </c:pt>
                <c:pt idx="139">
                  <c:v>90.039944419950785</c:v>
                </c:pt>
                <c:pt idx="140">
                  <c:v>90.040096208662021</c:v>
                </c:pt>
                <c:pt idx="141">
                  <c:v>90.040248574169425</c:v>
                </c:pt>
                <c:pt idx="142">
                  <c:v>90.040401518664737</c:v>
                </c:pt>
                <c:pt idx="143">
                  <c:v>90.040555044348181</c:v>
                </c:pt>
                <c:pt idx="144">
                  <c:v>90.040709153428182</c:v>
                </c:pt>
                <c:pt idx="145">
                  <c:v>90.040863848121703</c:v>
                </c:pt>
                <c:pt idx="146">
                  <c:v>90.041019130654021</c:v>
                </c:pt>
                <c:pt idx="147">
                  <c:v>90.041175003258942</c:v>
                </c:pt>
                <c:pt idx="148">
                  <c:v>90.041331468178711</c:v>
                </c:pt>
                <c:pt idx="149">
                  <c:v>90.041488527664086</c:v>
                </c:pt>
                <c:pt idx="150">
                  <c:v>90.041646183974464</c:v>
                </c:pt>
                <c:pt idx="151">
                  <c:v>90.041804439377714</c:v>
                </c:pt>
                <c:pt idx="152">
                  <c:v>90.041963296150428</c:v>
                </c:pt>
                <c:pt idx="153">
                  <c:v>90.04212275657774</c:v>
                </c:pt>
                <c:pt idx="154">
                  <c:v>90.042282822953567</c:v>
                </c:pt>
                <c:pt idx="155">
                  <c:v>90.042443497580479</c:v>
                </c:pt>
                <c:pt idx="156">
                  <c:v>90.042604782769857</c:v>
                </c:pt>
                <c:pt idx="157">
                  <c:v>90.042766680841765</c:v>
                </c:pt>
                <c:pt idx="158">
                  <c:v>90.042929194125179</c:v>
                </c:pt>
                <c:pt idx="159">
                  <c:v>90.043092324957868</c:v>
                </c:pt>
                <c:pt idx="160">
                  <c:v>90.043256075686543</c:v>
                </c:pt>
                <c:pt idx="161">
                  <c:v>90.043420448666751</c:v>
                </c:pt>
                <c:pt idx="162">
                  <c:v>90.04358544626308</c:v>
                </c:pt>
                <c:pt idx="163">
                  <c:v>90.043751070849027</c:v>
                </c:pt>
                <c:pt idx="164">
                  <c:v>90.043917324807126</c:v>
                </c:pt>
                <c:pt idx="165">
                  <c:v>90.044084210529007</c:v>
                </c:pt>
                <c:pt idx="166">
                  <c:v>90.04425173041534</c:v>
                </c:pt>
                <c:pt idx="167">
                  <c:v>90.044419886875943</c:v>
                </c:pt>
                <c:pt idx="168">
                  <c:v>90.044588682329774</c:v>
                </c:pt>
                <c:pt idx="169">
                  <c:v>90.044758119205</c:v>
                </c:pt>
                <c:pt idx="170">
                  <c:v>90.044928199939037</c:v>
                </c:pt>
                <c:pt idx="171">
                  <c:v>90.045098926978454</c:v>
                </c:pt>
                <c:pt idx="172">
                  <c:v>90.045270302779258</c:v>
                </c:pt>
                <c:pt idx="173">
                  <c:v>90.045442329806733</c:v>
                </c:pt>
                <c:pt idx="174">
                  <c:v>90.045615010535499</c:v>
                </c:pt>
                <c:pt idx="175">
                  <c:v>90.045788347449573</c:v>
                </c:pt>
                <c:pt idx="176">
                  <c:v>90.045962343042518</c:v>
                </c:pt>
                <c:pt idx="177">
                  <c:v>90.04613699981725</c:v>
                </c:pt>
                <c:pt idx="178">
                  <c:v>90.046312320286233</c:v>
                </c:pt>
                <c:pt idx="179">
                  <c:v>90.04648830697154</c:v>
                </c:pt>
                <c:pt idx="180">
                  <c:v>90.046664962404719</c:v>
                </c:pt>
                <c:pt idx="181">
                  <c:v>90.046842289127028</c:v>
                </c:pt>
                <c:pt idx="182">
                  <c:v>90.047020289689328</c:v>
                </c:pt>
                <c:pt idx="183">
                  <c:v>90.047198966652218</c:v>
                </c:pt>
                <c:pt idx="184">
                  <c:v>90.047378322585971</c:v>
                </c:pt>
                <c:pt idx="185">
                  <c:v>90.047558360070695</c:v>
                </c:pt>
                <c:pt idx="186">
                  <c:v>90.047739081696236</c:v>
                </c:pt>
                <c:pt idx="187">
                  <c:v>90.047920490062324</c:v>
                </c:pt>
                <c:pt idx="188">
                  <c:v>90.048102587778544</c:v>
                </c:pt>
                <c:pt idx="189">
                  <c:v>90.048285377464438</c:v>
                </c:pt>
                <c:pt idx="190">
                  <c:v>90.048468861749427</c:v>
                </c:pt>
                <c:pt idx="191">
                  <c:v>90.048653043272992</c:v>
                </c:pt>
                <c:pt idx="192">
                  <c:v>90.048837924684619</c:v>
                </c:pt>
                <c:pt idx="193">
                  <c:v>90.049023508643856</c:v>
                </c:pt>
                <c:pt idx="194">
                  <c:v>90.049209797820382</c:v>
                </c:pt>
                <c:pt idx="195">
                  <c:v>90.04939679489398</c:v>
                </c:pt>
                <c:pt idx="196">
                  <c:v>90.049584502554666</c:v>
                </c:pt>
                <c:pt idx="197">
                  <c:v>90.049772923502616</c:v>
                </c:pt>
                <c:pt idx="198">
                  <c:v>90.049962060448323</c:v>
                </c:pt>
                <c:pt idx="199">
                  <c:v>90.05015191611254</c:v>
                </c:pt>
                <c:pt idx="200">
                  <c:v>90.050342493226395</c:v>
                </c:pt>
                <c:pt idx="201">
                  <c:v>90.050533794531376</c:v>
                </c:pt>
                <c:pt idx="202">
                  <c:v>90.050725822779356</c:v>
                </c:pt>
                <c:pt idx="203">
                  <c:v>90.050918580732727</c:v>
                </c:pt>
                <c:pt idx="204">
                  <c:v>90.051112071164354</c:v>
                </c:pt>
                <c:pt idx="205">
                  <c:v>90.051306296857618</c:v>
                </c:pt>
                <c:pt idx="206">
                  <c:v>90.051501260606472</c:v>
                </c:pt>
                <c:pt idx="207">
                  <c:v>90.051696965215527</c:v>
                </c:pt>
                <c:pt idx="208">
                  <c:v>90.051893413500025</c:v>
                </c:pt>
                <c:pt idx="209">
                  <c:v>90.052090608285909</c:v>
                </c:pt>
                <c:pt idx="210">
                  <c:v>90.052288552409863</c:v>
                </c:pt>
                <c:pt idx="211">
                  <c:v>90.052487248719331</c:v>
                </c:pt>
                <c:pt idx="212">
                  <c:v>90.052686700072599</c:v>
                </c:pt>
                <c:pt idx="213">
                  <c:v>90.05288690933881</c:v>
                </c:pt>
                <c:pt idx="214">
                  <c:v>90.053087879398035</c:v>
                </c:pt>
                <c:pt idx="215">
                  <c:v>90.053289613141231</c:v>
                </c:pt>
                <c:pt idx="216">
                  <c:v>90.053492113470355</c:v>
                </c:pt>
                <c:pt idx="217">
                  <c:v>90.053695383298475</c:v>
                </c:pt>
                <c:pt idx="218">
                  <c:v>90.053899425549588</c:v>
                </c:pt>
                <c:pt idx="219">
                  <c:v>90.054104243158903</c:v>
                </c:pt>
                <c:pt idx="220">
                  <c:v>90.054309839072772</c:v>
                </c:pt>
                <c:pt idx="221">
                  <c:v>90.0545162162487</c:v>
                </c:pt>
                <c:pt idx="222">
                  <c:v>90.054723377655463</c:v>
                </c:pt>
                <c:pt idx="223">
                  <c:v>90.054931326273106</c:v>
                </c:pt>
                <c:pt idx="224">
                  <c:v>90.055140065093013</c:v>
                </c:pt>
                <c:pt idx="225">
                  <c:v>90.055349597117939</c:v>
                </c:pt>
                <c:pt idx="226">
                  <c:v>90.05555992536199</c:v>
                </c:pt>
                <c:pt idx="227">
                  <c:v>90.055771052850801</c:v>
                </c:pt>
                <c:pt idx="228">
                  <c:v>90.055982982621458</c:v>
                </c:pt>
                <c:pt idx="229">
                  <c:v>90.056195717722616</c:v>
                </c:pt>
                <c:pt idx="230">
                  <c:v>90.056409261214498</c:v>
                </c:pt>
                <c:pt idx="231">
                  <c:v>90.056623616168949</c:v>
                </c:pt>
                <c:pt idx="232">
                  <c:v>90.056838785669513</c:v>
                </c:pt>
                <c:pt idx="233">
                  <c:v>90.057054772811412</c:v>
                </c:pt>
                <c:pt idx="234">
                  <c:v>90.057271580701666</c:v>
                </c:pt>
                <c:pt idx="235">
                  <c:v>90.05748921245906</c:v>
                </c:pt>
                <c:pt idx="236">
                  <c:v>90.057707671214331</c:v>
                </c:pt>
                <c:pt idx="237">
                  <c:v>90.057926960109938</c:v>
                </c:pt>
                <c:pt idx="238">
                  <c:v>90.058147082300451</c:v>
                </c:pt>
                <c:pt idx="239">
                  <c:v>90.058368040952345</c:v>
                </c:pt>
                <c:pt idx="240">
                  <c:v>90.058589839244107</c:v>
                </c:pt>
                <c:pt idx="241">
                  <c:v>90.058812480366385</c:v>
                </c:pt>
                <c:pt idx="242">
                  <c:v>90.059035967521851</c:v>
                </c:pt>
                <c:pt idx="243">
                  <c:v>90.059260303925427</c:v>
                </c:pt>
                <c:pt idx="244">
                  <c:v>90.059485492804228</c:v>
                </c:pt>
                <c:pt idx="245">
                  <c:v>90.05971153739759</c:v>
                </c:pt>
                <c:pt idx="246">
                  <c:v>90.059938440957225</c:v>
                </c:pt>
                <c:pt idx="247">
                  <c:v>90.060166206747141</c:v>
                </c:pt>
                <c:pt idx="248">
                  <c:v>90.060394838043806</c:v>
                </c:pt>
                <c:pt idx="249">
                  <c:v>90.060624338136051</c:v>
                </c:pt>
                <c:pt idx="250">
                  <c:v>90.06085471032533</c:v>
                </c:pt>
                <c:pt idx="251">
                  <c:v>90.061085957925556</c:v>
                </c:pt>
                <c:pt idx="252">
                  <c:v>90.061318084263235</c:v>
                </c:pt>
                <c:pt idx="253">
                  <c:v>90.061551092677533</c:v>
                </c:pt>
                <c:pt idx="254">
                  <c:v>90.061784986520294</c:v>
                </c:pt>
                <c:pt idx="255">
                  <c:v>90.062019769156123</c:v>
                </c:pt>
                <c:pt idx="256">
                  <c:v>90.062255443962385</c:v>
                </c:pt>
                <c:pt idx="257">
                  <c:v>90.062492014329308</c:v>
                </c:pt>
                <c:pt idx="258">
                  <c:v>90.062729483659936</c:v>
                </c:pt>
                <c:pt idx="259">
                  <c:v>90.062967855370331</c:v>
                </c:pt>
                <c:pt idx="260">
                  <c:v>90.063207132889474</c:v>
                </c:pt>
                <c:pt idx="261">
                  <c:v>90.063447319659389</c:v>
                </c:pt>
                <c:pt idx="262">
                  <c:v>90.063688419135218</c:v>
                </c:pt>
                <c:pt idx="263">
                  <c:v>90.063930434785149</c:v>
                </c:pt>
                <c:pt idx="264">
                  <c:v>90.064173370090657</c:v>
                </c:pt>
                <c:pt idx="265">
                  <c:v>90.064417228546333</c:v>
                </c:pt>
                <c:pt idx="266">
                  <c:v>90.064662013660126</c:v>
                </c:pt>
                <c:pt idx="267">
                  <c:v>90.064907728953315</c:v>
                </c:pt>
                <c:pt idx="268">
                  <c:v>90.065154377960511</c:v>
                </c:pt>
                <c:pt idx="269">
                  <c:v>90.065401964229764</c:v>
                </c:pt>
                <c:pt idx="270">
                  <c:v>90.065650491322657</c:v>
                </c:pt>
                <c:pt idx="271">
                  <c:v>90.065899962814242</c:v>
                </c:pt>
                <c:pt idx="272">
                  <c:v>90.066150382293216</c:v>
                </c:pt>
                <c:pt idx="273">
                  <c:v>90.066401753361845</c:v>
                </c:pt>
                <c:pt idx="274">
                  <c:v>90.066654079636152</c:v>
                </c:pt>
                <c:pt idx="275">
                  <c:v>90.066907364745859</c:v>
                </c:pt>
                <c:pt idx="276">
                  <c:v>90.067161612334473</c:v>
                </c:pt>
                <c:pt idx="277">
                  <c:v>90.067416826059386</c:v>
                </c:pt>
                <c:pt idx="278">
                  <c:v>90.067673009591843</c:v>
                </c:pt>
                <c:pt idx="279">
                  <c:v>90.067930166617074</c:v>
                </c:pt>
                <c:pt idx="280">
                  <c:v>90.068188300834308</c:v>
                </c:pt>
                <c:pt idx="281">
                  <c:v>90.068447415956797</c:v>
                </c:pt>
                <c:pt idx="282">
                  <c:v>90.068707515711935</c:v>
                </c:pt>
                <c:pt idx="283">
                  <c:v>90.068968603841299</c:v>
                </c:pt>
                <c:pt idx="284">
                  <c:v>90.069230684100603</c:v>
                </c:pt>
                <c:pt idx="285">
                  <c:v>90.069493760259931</c:v>
                </c:pt>
                <c:pt idx="286">
                  <c:v>90.069757836103591</c:v>
                </c:pt>
                <c:pt idx="287">
                  <c:v>90.0700229154304</c:v>
                </c:pt>
                <c:pt idx="288">
                  <c:v>90.070289002053485</c:v>
                </c:pt>
                <c:pt idx="289">
                  <c:v>90.070556099800513</c:v>
                </c:pt>
                <c:pt idx="290">
                  <c:v>90.070824212513713</c:v>
                </c:pt>
                <c:pt idx="291">
                  <c:v>90.071093344049885</c:v>
                </c:pt>
                <c:pt idx="292">
                  <c:v>90.071363498280519</c:v>
                </c:pt>
                <c:pt idx="293">
                  <c:v>90.071634679091744</c:v>
                </c:pt>
                <c:pt idx="294">
                  <c:v>90.071906890384554</c:v>
                </c:pt>
                <c:pt idx="295">
                  <c:v>90.072180136074707</c:v>
                </c:pt>
                <c:pt idx="296">
                  <c:v>90.072454420092811</c:v>
                </c:pt>
                <c:pt idx="297">
                  <c:v>90.072729746384468</c:v>
                </c:pt>
                <c:pt idx="298">
                  <c:v>90.0730061189103</c:v>
                </c:pt>
                <c:pt idx="299">
                  <c:v>90.07328354164585</c:v>
                </c:pt>
                <c:pt idx="300">
                  <c:v>90.07356201858191</c:v>
                </c:pt>
                <c:pt idx="301">
                  <c:v>90.073841553724336</c:v>
                </c:pt>
                <c:pt idx="302">
                  <c:v>90.074122151094272</c:v>
                </c:pt>
                <c:pt idx="303">
                  <c:v>90.074403814728086</c:v>
                </c:pt>
                <c:pt idx="304">
                  <c:v>90.074686548677533</c:v>
                </c:pt>
                <c:pt idx="305">
                  <c:v>90.074970357009732</c:v>
                </c:pt>
                <c:pt idx="306">
                  <c:v>90.075255243807277</c:v>
                </c:pt>
                <c:pt idx="307">
                  <c:v>90.07554121316825</c:v>
                </c:pt>
                <c:pt idx="308">
                  <c:v>90.075828269206312</c:v>
                </c:pt>
                <c:pt idx="309">
                  <c:v>90.076116416050795</c:v>
                </c:pt>
                <c:pt idx="310">
                  <c:v>90.076405657846635</c:v>
                </c:pt>
                <c:pt idx="311">
                  <c:v>90.07669599875463</c:v>
                </c:pt>
                <c:pt idx="312">
                  <c:v>90.076987442951292</c:v>
                </c:pt>
                <c:pt idx="313">
                  <c:v>90.077279994629066</c:v>
                </c:pt>
                <c:pt idx="314">
                  <c:v>90.077573657996268</c:v>
                </c:pt>
                <c:pt idx="315">
                  <c:v>90.077868437277274</c:v>
                </c:pt>
                <c:pt idx="316">
                  <c:v>90.078164336712462</c:v>
                </c:pt>
                <c:pt idx="317">
                  <c:v>90.078461360558322</c:v>
                </c:pt>
                <c:pt idx="318">
                  <c:v>90.078759513087533</c:v>
                </c:pt>
                <c:pt idx="319">
                  <c:v>90.079058798589031</c:v>
                </c:pt>
                <c:pt idx="320">
                  <c:v>90.079359221368023</c:v>
                </c:pt>
                <c:pt idx="321">
                  <c:v>90.079660785746071</c:v>
                </c:pt>
                <c:pt idx="322">
                  <c:v>90.079963496061168</c:v>
                </c:pt>
                <c:pt idx="323">
                  <c:v>90.080267356667804</c:v>
                </c:pt>
                <c:pt idx="324">
                  <c:v>90.080572371936952</c:v>
                </c:pt>
                <c:pt idx="325">
                  <c:v>90.080878546256272</c:v>
                </c:pt>
                <c:pt idx="326">
                  <c:v>90.081185884030091</c:v>
                </c:pt>
                <c:pt idx="327">
                  <c:v>90.081494389679392</c:v>
                </c:pt>
                <c:pt idx="328">
                  <c:v>90.08180406764204</c:v>
                </c:pt>
                <c:pt idx="329">
                  <c:v>90.082114922372739</c:v>
                </c:pt>
                <c:pt idx="330">
                  <c:v>90.082426958343092</c:v>
                </c:pt>
                <c:pt idx="331">
                  <c:v>90.082740180041725</c:v>
                </c:pt>
                <c:pt idx="332">
                  <c:v>90.083054591974317</c:v>
                </c:pt>
                <c:pt idx="333">
                  <c:v>90.08337019866363</c:v>
                </c:pt>
                <c:pt idx="334">
                  <c:v>90.083687004649704</c:v>
                </c:pt>
                <c:pt idx="335">
                  <c:v>90.084005014489691</c:v>
                </c:pt>
                <c:pt idx="336">
                  <c:v>90.084324232758192</c:v>
                </c:pt>
                <c:pt idx="337">
                  <c:v>90.084644664047119</c:v>
                </c:pt>
                <c:pt idx="338">
                  <c:v>90.084966312965804</c:v>
                </c:pt>
                <c:pt idx="339">
                  <c:v>90.085289184141203</c:v>
                </c:pt>
                <c:pt idx="340">
                  <c:v>90.08561328221775</c:v>
                </c:pt>
                <c:pt idx="341">
                  <c:v>90.085938611857557</c:v>
                </c:pt>
                <c:pt idx="342">
                  <c:v>90.086265177740472</c:v>
                </c:pt>
                <c:pt idx="343">
                  <c:v>90.086592984564106</c:v>
                </c:pt>
                <c:pt idx="344">
                  <c:v>90.086922037043934</c:v>
                </c:pt>
                <c:pt idx="345">
                  <c:v>90.087252339913306</c:v>
                </c:pt>
                <c:pt idx="346">
                  <c:v>90.087583897923636</c:v>
                </c:pt>
                <c:pt idx="347">
                  <c:v>90.087916715844301</c:v>
                </c:pt>
                <c:pt idx="348">
                  <c:v>90.08825079846288</c:v>
                </c:pt>
                <c:pt idx="349">
                  <c:v>90.088586150585073</c:v>
                </c:pt>
                <c:pt idx="350">
                  <c:v>90.088922777034881</c:v>
                </c:pt>
                <c:pt idx="351">
                  <c:v>90.089260682654668</c:v>
                </c:pt>
                <c:pt idx="352">
                  <c:v>90.089599872305129</c:v>
                </c:pt>
                <c:pt idx="353">
                  <c:v>90.089940350865447</c:v>
                </c:pt>
                <c:pt idx="354">
                  <c:v>90.090282123233408</c:v>
                </c:pt>
                <c:pt idx="355">
                  <c:v>90.090625194325298</c:v>
                </c:pt>
                <c:pt idx="356">
                  <c:v>90.090969569076165</c:v>
                </c:pt>
                <c:pt idx="357">
                  <c:v>90.091315252439784</c:v>
                </c:pt>
                <c:pt idx="358">
                  <c:v>90.091662249388747</c:v>
                </c:pt>
                <c:pt idx="359">
                  <c:v>90.092010564914588</c:v>
                </c:pt>
                <c:pt idx="360">
                  <c:v>90.092360204027685</c:v>
                </c:pt>
                <c:pt idx="361">
                  <c:v>90.092711171757614</c:v>
                </c:pt>
                <c:pt idx="362">
                  <c:v>90.093063473152952</c:v>
                </c:pt>
                <c:pt idx="363">
                  <c:v>90.093417113281504</c:v>
                </c:pt>
                <c:pt idx="364">
                  <c:v>90.093772097230286</c:v>
                </c:pt>
                <c:pt idx="365">
                  <c:v>90.094128430105698</c:v>
                </c:pt>
                <c:pt idx="366">
                  <c:v>90.094486117033526</c:v>
                </c:pt>
                <c:pt idx="367">
                  <c:v>90.094845163158993</c:v>
                </c:pt>
                <c:pt idx="368">
                  <c:v>90.095205573646965</c:v>
                </c:pt>
                <c:pt idx="369">
                  <c:v>90.095567353681801</c:v>
                </c:pt>
                <c:pt idx="370">
                  <c:v>90.095930508467688</c:v>
                </c:pt>
                <c:pt idx="371">
                  <c:v>90.096295043228494</c:v>
                </c:pt>
                <c:pt idx="372">
                  <c:v>90.096660963208009</c:v>
                </c:pt>
                <c:pt idx="373">
                  <c:v>90.097028273669892</c:v>
                </c:pt>
                <c:pt idx="374">
                  <c:v>90.097396979897795</c:v>
                </c:pt>
                <c:pt idx="375">
                  <c:v>90.097767087195507</c:v>
                </c:pt>
                <c:pt idx="376">
                  <c:v>90.098138600886912</c:v>
                </c:pt>
                <c:pt idx="377">
                  <c:v>90.098511526316159</c:v>
                </c:pt>
                <c:pt idx="378">
                  <c:v>90.098885868847688</c:v>
                </c:pt>
                <c:pt idx="379">
                  <c:v>90.099261633866334</c:v>
                </c:pt>
                <c:pt idx="380">
                  <c:v>90.099638826777337</c:v>
                </c:pt>
                <c:pt idx="381">
                  <c:v>90.100017453006586</c:v>
                </c:pt>
                <c:pt idx="382">
                  <c:v>90.100397518000463</c:v>
                </c:pt>
                <c:pt idx="383">
                  <c:v>90.100779027226125</c:v>
                </c:pt>
                <c:pt idx="384">
                  <c:v>90.101161986171491</c:v>
                </c:pt>
                <c:pt idx="385">
                  <c:v>90.101546400345299</c:v>
                </c:pt>
                <c:pt idx="386">
                  <c:v>90.101932275277264</c:v>
                </c:pt>
                <c:pt idx="387">
                  <c:v>90.102319616518074</c:v>
                </c:pt>
                <c:pt idx="388">
                  <c:v>90.102708429639492</c:v>
                </c:pt>
                <c:pt idx="389">
                  <c:v>90.103098720234513</c:v>
                </c:pt>
                <c:pt idx="390">
                  <c:v>90.103490493917377</c:v>
                </c:pt>
                <c:pt idx="391">
                  <c:v>90.103883756323555</c:v>
                </c:pt>
                <c:pt idx="392">
                  <c:v>90.104278513110074</c:v>
                </c:pt>
                <c:pt idx="393">
                  <c:v>90.104674769955352</c:v>
                </c:pt>
                <c:pt idx="394">
                  <c:v>90.105072532559419</c:v>
                </c:pt>
                <c:pt idx="395">
                  <c:v>90.105471806643976</c:v>
                </c:pt>
                <c:pt idx="396">
                  <c:v>90.105872597952427</c:v>
                </c:pt>
                <c:pt idx="397">
                  <c:v>90.106274912250043</c:v>
                </c:pt>
                <c:pt idx="398">
                  <c:v>90.106678755323969</c:v>
                </c:pt>
                <c:pt idx="399">
                  <c:v>90.10708413298336</c:v>
                </c:pt>
                <c:pt idx="400">
                  <c:v>90.107491051059398</c:v>
                </c:pt>
                <c:pt idx="401">
                  <c:v>90.107899515405506</c:v>
                </c:pt>
                <c:pt idx="402">
                  <c:v>90.108309531897277</c:v>
                </c:pt>
                <c:pt idx="403">
                  <c:v>90.108721106432625</c:v>
                </c:pt>
                <c:pt idx="404">
                  <c:v>90.109134244931937</c:v>
                </c:pt>
                <c:pt idx="405">
                  <c:v>90.109548953338006</c:v>
                </c:pt>
                <c:pt idx="406">
                  <c:v>90.109965237616308</c:v>
                </c:pt>
                <c:pt idx="407">
                  <c:v>90.110383103754899</c:v>
                </c:pt>
                <c:pt idx="408">
                  <c:v>90.1108025577646</c:v>
                </c:pt>
                <c:pt idx="409">
                  <c:v>90.111223605679157</c:v>
                </c:pt>
                <c:pt idx="410">
                  <c:v>90.111646253555094</c:v>
                </c:pt>
                <c:pt idx="411">
                  <c:v>90.112070507472097</c:v>
                </c:pt>
                <c:pt idx="412">
                  <c:v>90.112496373532863</c:v>
                </c:pt>
                <c:pt idx="413">
                  <c:v>90.112923857863265</c:v>
                </c:pt>
                <c:pt idx="414">
                  <c:v>90.11335296661251</c:v>
                </c:pt>
                <c:pt idx="415">
                  <c:v>90.113783705953153</c:v>
                </c:pt>
                <c:pt idx="416">
                  <c:v>90.114216082081157</c:v>
                </c:pt>
                <c:pt idx="417">
                  <c:v>90.114650101216085</c:v>
                </c:pt>
                <c:pt idx="418">
                  <c:v>90.115085769601109</c:v>
                </c:pt>
                <c:pt idx="419">
                  <c:v>90.1155230935031</c:v>
                </c:pt>
                <c:pt idx="420">
                  <c:v>90.115962079212792</c:v>
                </c:pt>
                <c:pt idx="421">
                  <c:v>90.116402733044751</c:v>
                </c:pt>
                <c:pt idx="422">
                  <c:v>90.116845061337628</c:v>
                </c:pt>
                <c:pt idx="423">
                  <c:v>90.117289070454049</c:v>
                </c:pt>
                <c:pt idx="424">
                  <c:v>90.117734766780885</c:v>
                </c:pt>
                <c:pt idx="425">
                  <c:v>90.118182156729262</c:v>
                </c:pt>
                <c:pt idx="426">
                  <c:v>90.11863124673468</c:v>
                </c:pt>
                <c:pt idx="427">
                  <c:v>90.119082043257052</c:v>
                </c:pt>
                <c:pt idx="428">
                  <c:v>90.119534552780848</c:v>
                </c:pt>
                <c:pt idx="429">
                  <c:v>90.119988781815209</c:v>
                </c:pt>
                <c:pt idx="430">
                  <c:v>90.120444736893958</c:v>
                </c:pt>
                <c:pt idx="431">
                  <c:v>90.120902424575803</c:v>
                </c:pt>
                <c:pt idx="432">
                  <c:v>90.121361851444277</c:v>
                </c:pt>
                <c:pt idx="433">
                  <c:v>90.121823024108011</c:v>
                </c:pt>
                <c:pt idx="434">
                  <c:v>90.122285949200759</c:v>
                </c:pt>
                <c:pt idx="435">
                  <c:v>90.122750633381386</c:v>
                </c:pt>
                <c:pt idx="436">
                  <c:v>90.123217083334154</c:v>
                </c:pt>
                <c:pt idx="437">
                  <c:v>90.123685305768646</c:v>
                </c:pt>
                <c:pt idx="438">
                  <c:v>90.124155307419969</c:v>
                </c:pt>
                <c:pt idx="439">
                  <c:v>90.124627095048851</c:v>
                </c:pt>
                <c:pt idx="440">
                  <c:v>90.125100675441672</c:v>
                </c:pt>
                <c:pt idx="441">
                  <c:v>90.125576055410605</c:v>
                </c:pt>
                <c:pt idx="442">
                  <c:v>90.126053241793656</c:v>
                </c:pt>
                <c:pt idx="443">
                  <c:v>90.126532241454925</c:v>
                </c:pt>
                <c:pt idx="444">
                  <c:v>90.127013061284487</c:v>
                </c:pt>
                <c:pt idx="445">
                  <c:v>90.127495708198651</c:v>
                </c:pt>
                <c:pt idx="446">
                  <c:v>90.127980189139976</c:v>
                </c:pt>
                <c:pt idx="447">
                  <c:v>90.128466511077406</c:v>
                </c:pt>
                <c:pt idx="448">
                  <c:v>90.128954681006363</c:v>
                </c:pt>
                <c:pt idx="449">
                  <c:v>90.129444705948856</c:v>
                </c:pt>
                <c:pt idx="450">
                  <c:v>90.129936592953584</c:v>
                </c:pt>
                <c:pt idx="451">
                  <c:v>90.130430349095988</c:v>
                </c:pt>
                <c:pt idx="452">
                  <c:v>90.130925981478427</c:v>
                </c:pt>
                <c:pt idx="453">
                  <c:v>90.131423497230244</c:v>
                </c:pt>
                <c:pt idx="454">
                  <c:v>90.131922903507828</c:v>
                </c:pt>
                <c:pt idx="455">
                  <c:v>90.132424207494793</c:v>
                </c:pt>
                <c:pt idx="456">
                  <c:v>90.132927416402069</c:v>
                </c:pt>
                <c:pt idx="457">
                  <c:v>90.133432537467911</c:v>
                </c:pt>
                <c:pt idx="458">
                  <c:v>90.133939577958159</c:v>
                </c:pt>
                <c:pt idx="459">
                  <c:v>90.134448545166194</c:v>
                </c:pt>
                <c:pt idx="460">
                  <c:v>90.134959446413134</c:v>
                </c:pt>
                <c:pt idx="461">
                  <c:v>90.135472289047897</c:v>
                </c:pt>
                <c:pt idx="462">
                  <c:v>90.135987080447364</c:v>
                </c:pt>
                <c:pt idx="463">
                  <c:v>90.136503828016387</c:v>
                </c:pt>
                <c:pt idx="464">
                  <c:v>90.137022539188024</c:v>
                </c:pt>
                <c:pt idx="465">
                  <c:v>90.137543221423456</c:v>
                </c:pt>
                <c:pt idx="466">
                  <c:v>90.138065882212331</c:v>
                </c:pt>
                <c:pt idx="467">
                  <c:v>90.138590529072701</c:v>
                </c:pt>
                <c:pt idx="468">
                  <c:v>90.139117169551184</c:v>
                </c:pt>
                <c:pt idx="469">
                  <c:v>90.139645811223062</c:v>
                </c:pt>
                <c:pt idx="470">
                  <c:v>90.140176461692405</c:v>
                </c:pt>
                <c:pt idx="471">
                  <c:v>90.140709128592192</c:v>
                </c:pt>
                <c:pt idx="472">
                  <c:v>90.141243819584375</c:v>
                </c:pt>
                <c:pt idx="473">
                  <c:v>90.141780542360038</c:v>
                </c:pt>
                <c:pt idx="474">
                  <c:v>90.142319304639443</c:v>
                </c:pt>
                <c:pt idx="475">
                  <c:v>90.142860114172251</c:v>
                </c:pt>
                <c:pt idx="476">
                  <c:v>90.143402978737512</c:v>
                </c:pt>
                <c:pt idx="477">
                  <c:v>90.143947906143865</c:v>
                </c:pt>
                <c:pt idx="478">
                  <c:v>90.14449490422956</c:v>
                </c:pt>
                <c:pt idx="479">
                  <c:v>90.145043980862724</c:v>
                </c:pt>
                <c:pt idx="480">
                  <c:v>90.14559514394125</c:v>
                </c:pt>
                <c:pt idx="481">
                  <c:v>90.146148401393162</c:v>
                </c:pt>
                <c:pt idx="482">
                  <c:v>90.146703761176539</c:v>
                </c:pt>
                <c:pt idx="483">
                  <c:v>90.147261231279671</c:v>
                </c:pt>
                <c:pt idx="484">
                  <c:v>90.147820819721289</c:v>
                </c:pt>
                <c:pt idx="485">
                  <c:v>90.148382534550478</c:v>
                </c:pt>
                <c:pt idx="486">
                  <c:v>90.148946383846976</c:v>
                </c:pt>
                <c:pt idx="487">
                  <c:v>90.149512375721187</c:v>
                </c:pt>
                <c:pt idx="488">
                  <c:v>90.150080518314368</c:v>
                </c:pt>
                <c:pt idx="489">
                  <c:v>90.150650819798642</c:v>
                </c:pt>
                <c:pt idx="490">
                  <c:v>90.151223288377238</c:v>
                </c:pt>
                <c:pt idx="491">
                  <c:v>90.151797932284509</c:v>
                </c:pt>
                <c:pt idx="492">
                  <c:v>90.152374759786142</c:v>
                </c:pt>
                <c:pt idx="493">
                  <c:v>90.152953779179143</c:v>
                </c:pt>
                <c:pt idx="494">
                  <c:v>90.153534998792139</c:v>
                </c:pt>
                <c:pt idx="495">
                  <c:v>90.15411842698532</c:v>
                </c:pt>
                <c:pt idx="496">
                  <c:v>90.154704072150693</c:v>
                </c:pt>
                <c:pt idx="497">
                  <c:v>90.155291942712125</c:v>
                </c:pt>
                <c:pt idx="498">
                  <c:v>90.155882047125445</c:v>
                </c:pt>
                <c:pt idx="499">
                  <c:v>90.156474393878696</c:v>
                </c:pt>
                <c:pt idx="500">
                  <c:v>90.157068991492096</c:v>
                </c:pt>
                <c:pt idx="501">
                  <c:v>90.157665848518235</c:v>
                </c:pt>
                <c:pt idx="502">
                  <c:v>90.158264973542245</c:v>
                </c:pt>
                <c:pt idx="503">
                  <c:v>90.158866375181859</c:v>
                </c:pt>
                <c:pt idx="504">
                  <c:v>90.159470062087493</c:v>
                </c:pt>
                <c:pt idx="505">
                  <c:v>90.160076042942492</c:v>
                </c:pt>
                <c:pt idx="506">
                  <c:v>90.160684326463155</c:v>
                </c:pt>
                <c:pt idx="507">
                  <c:v>90.161294921398948</c:v>
                </c:pt>
                <c:pt idx="508">
                  <c:v>90.161907836532464</c:v>
                </c:pt>
                <c:pt idx="509">
                  <c:v>90.16252308067979</c:v>
                </c:pt>
                <c:pt idx="510">
                  <c:v>90.163140662690452</c:v>
                </c:pt>
                <c:pt idx="511">
                  <c:v>90.163760591447556</c:v>
                </c:pt>
                <c:pt idx="512">
                  <c:v>90.164382875868014</c:v>
                </c:pt>
                <c:pt idx="513">
                  <c:v>90.165007524902592</c:v>
                </c:pt>
                <c:pt idx="514">
                  <c:v>90.165634547536058</c:v>
                </c:pt>
                <c:pt idx="515">
                  <c:v>90.166263952787304</c:v>
                </c:pt>
                <c:pt idx="516">
                  <c:v>90.166895749709525</c:v>
                </c:pt>
                <c:pt idx="517">
                  <c:v>90.167529947390264</c:v>
                </c:pt>
                <c:pt idx="518">
                  <c:v>90.168166554951583</c:v>
                </c:pt>
                <c:pt idx="519">
                  <c:v>90.168805581550274</c:v>
                </c:pt>
                <c:pt idx="520">
                  <c:v>90.169447036377818</c:v>
                </c:pt>
                <c:pt idx="521">
                  <c:v>90.170090928660684</c:v>
                </c:pt>
                <c:pt idx="522">
                  <c:v>90.170737267660328</c:v>
                </c:pt>
                <c:pt idx="523">
                  <c:v>90.171386062673477</c:v>
                </c:pt>
                <c:pt idx="524">
                  <c:v>90.172037323032086</c:v>
                </c:pt>
                <c:pt idx="525">
                  <c:v>90.172691058103652</c:v>
                </c:pt>
                <c:pt idx="526">
                  <c:v>90.173347277291157</c:v>
                </c:pt>
                <c:pt idx="527">
                  <c:v>90.174005990033379</c:v>
                </c:pt>
                <c:pt idx="528">
                  <c:v>90.174667205804923</c:v>
                </c:pt>
                <c:pt idx="529">
                  <c:v>90.175330934116445</c:v>
                </c:pt>
                <c:pt idx="530">
                  <c:v>90.1759971845146</c:v>
                </c:pt>
                <c:pt idx="531">
                  <c:v>90.176665966582448</c:v>
                </c:pt>
                <c:pt idx="532">
                  <c:v>90.177337289939373</c:v>
                </c:pt>
                <c:pt idx="533">
                  <c:v>90.17801116424134</c:v>
                </c:pt>
                <c:pt idx="534">
                  <c:v>90.178687599180989</c:v>
                </c:pt>
                <c:pt idx="535">
                  <c:v>90.17936660448774</c:v>
                </c:pt>
                <c:pt idx="536">
                  <c:v>90.180048189928044</c:v>
                </c:pt>
                <c:pt idx="537">
                  <c:v>90.180732365305388</c:v>
                </c:pt>
                <c:pt idx="538">
                  <c:v>90.181419140460562</c:v>
                </c:pt>
                <c:pt idx="539">
                  <c:v>90.182108525271701</c:v>
                </c:pt>
                <c:pt idx="540">
                  <c:v>90.182800529654443</c:v>
                </c:pt>
                <c:pt idx="541">
                  <c:v>90.183495163562128</c:v>
                </c:pt>
                <c:pt idx="542">
                  <c:v>90.184192436985938</c:v>
                </c:pt>
                <c:pt idx="543">
                  <c:v>90.184892359954929</c:v>
                </c:pt>
                <c:pt idx="544">
                  <c:v>90.185594942536355</c:v>
                </c:pt>
                <c:pt idx="545">
                  <c:v>90.186300194835582</c:v>
                </c:pt>
                <c:pt idx="546">
                  <c:v>90.187008126996503</c:v>
                </c:pt>
                <c:pt idx="547">
                  <c:v>90.187718749201466</c:v>
                </c:pt>
                <c:pt idx="548">
                  <c:v>90.1884320716715</c:v>
                </c:pt>
                <c:pt idx="549">
                  <c:v>90.189148104666472</c:v>
                </c:pt>
                <c:pt idx="550">
                  <c:v>90.189866858485246</c:v>
                </c:pt>
                <c:pt idx="551">
                  <c:v>90.190588343465791</c:v>
                </c:pt>
                <c:pt idx="552">
                  <c:v>90.191312569985328</c:v>
                </c:pt>
                <c:pt idx="553">
                  <c:v>90.192039548460542</c:v>
                </c:pt>
                <c:pt idx="554">
                  <c:v>90.192769289347623</c:v>
                </c:pt>
                <c:pt idx="555">
                  <c:v>90.193501803142553</c:v>
                </c:pt>
                <c:pt idx="556">
                  <c:v>90.194237100381145</c:v>
                </c:pt>
                <c:pt idx="557">
                  <c:v>90.194975191639216</c:v>
                </c:pt>
                <c:pt idx="558">
                  <c:v>90.195716087532816</c:v>
                </c:pt>
                <c:pt idx="559">
                  <c:v>90.196459798718294</c:v>
                </c:pt>
                <c:pt idx="560">
                  <c:v>90.197206335892417</c:v>
                </c:pt>
                <c:pt idx="561">
                  <c:v>90.19795570979268</c:v>
                </c:pt>
                <c:pt idx="562">
                  <c:v>90.198707931197319</c:v>
                </c:pt>
                <c:pt idx="563">
                  <c:v>90.199463010925513</c:v>
                </c:pt>
                <c:pt idx="564">
                  <c:v>90.200220959837552</c:v>
                </c:pt>
                <c:pt idx="565">
                  <c:v>90.200981788834952</c:v>
                </c:pt>
                <c:pt idx="566">
                  <c:v>90.201745508860697</c:v>
                </c:pt>
                <c:pt idx="567">
                  <c:v>90.202512130899265</c:v>
                </c:pt>
                <c:pt idx="568">
                  <c:v>90.203281665976888</c:v>
                </c:pt>
                <c:pt idx="569">
                  <c:v>90.204054125161719</c:v>
                </c:pt>
                <c:pt idx="570">
                  <c:v>90.204829519563916</c:v>
                </c:pt>
                <c:pt idx="571">
                  <c:v>90.205607860335832</c:v>
                </c:pt>
                <c:pt idx="572">
                  <c:v>90.206389158672181</c:v>
                </c:pt>
                <c:pt idx="573">
                  <c:v>90.207173425810254</c:v>
                </c:pt>
                <c:pt idx="574">
                  <c:v>90.207960673029959</c:v>
                </c:pt>
                <c:pt idx="575">
                  <c:v>90.208750911654107</c:v>
                </c:pt>
                <c:pt idx="576">
                  <c:v>90.209544153048455</c:v>
                </c:pt>
                <c:pt idx="577">
                  <c:v>90.210340408621974</c:v>
                </c:pt>
                <c:pt idx="578">
                  <c:v>90.211139689826979</c:v>
                </c:pt>
                <c:pt idx="579">
                  <c:v>90.211942008159269</c:v>
                </c:pt>
                <c:pt idx="580">
                  <c:v>90.212747375158315</c:v>
                </c:pt>
                <c:pt idx="581">
                  <c:v>90.213555802407384</c:v>
                </c:pt>
                <c:pt idx="582">
                  <c:v>90.214367301533827</c:v>
                </c:pt>
                <c:pt idx="583">
                  <c:v>90.215181884209073</c:v>
                </c:pt>
                <c:pt idx="584">
                  <c:v>90.21599956214888</c:v>
                </c:pt>
                <c:pt idx="585">
                  <c:v>90.216820347113597</c:v>
                </c:pt>
                <c:pt idx="586">
                  <c:v>90.21764425090818</c:v>
                </c:pt>
                <c:pt idx="587">
                  <c:v>90.218471285382407</c:v>
                </c:pt>
                <c:pt idx="588">
                  <c:v>90.219301462431105</c:v>
                </c:pt>
                <c:pt idx="589">
                  <c:v>90.220134793994276</c:v>
                </c:pt>
                <c:pt idx="590">
                  <c:v>90.220971292057214</c:v>
                </c:pt>
                <c:pt idx="591">
                  <c:v>90.221810968650843</c:v>
                </c:pt>
                <c:pt idx="592">
                  <c:v>90.222653835851716</c:v>
                </c:pt>
                <c:pt idx="593">
                  <c:v>90.223499905782248</c:v>
                </c:pt>
                <c:pt idx="594">
                  <c:v>90.224349190610909</c:v>
                </c:pt>
                <c:pt idx="595">
                  <c:v>90.225201702552411</c:v>
                </c:pt>
                <c:pt idx="596">
                  <c:v>90.226057453867867</c:v>
                </c:pt>
                <c:pt idx="597">
                  <c:v>90.226916456864899</c:v>
                </c:pt>
                <c:pt idx="598">
                  <c:v>90.227778723897899</c:v>
                </c:pt>
                <c:pt idx="599">
                  <c:v>90.228644267368239</c:v>
                </c:pt>
                <c:pt idx="600">
                  <c:v>90.229513099724329</c:v>
                </c:pt>
                <c:pt idx="601">
                  <c:v>90.230385233461874</c:v>
                </c:pt>
                <c:pt idx="602">
                  <c:v>90.231260681124084</c:v>
                </c:pt>
                <c:pt idx="603">
                  <c:v>90.23213945530172</c:v>
                </c:pt>
                <c:pt idx="604">
                  <c:v>90.233021568633433</c:v>
                </c:pt>
                <c:pt idx="605">
                  <c:v>90.233907033805892</c:v>
                </c:pt>
                <c:pt idx="606">
                  <c:v>90.234795863553899</c:v>
                </c:pt>
                <c:pt idx="607">
                  <c:v>90.235688070660629</c:v>
                </c:pt>
                <c:pt idx="608">
                  <c:v>90.236583667957817</c:v>
                </c:pt>
                <c:pt idx="609">
                  <c:v>90.237482668325967</c:v>
                </c:pt>
                <c:pt idx="610">
                  <c:v>90.238385084694471</c:v>
                </c:pt>
                <c:pt idx="611">
                  <c:v>90.23929093004179</c:v>
                </c:pt>
                <c:pt idx="612">
                  <c:v>90.240200217395767</c:v>
                </c:pt>
                <c:pt idx="613">
                  <c:v>90.241112959833643</c:v>
                </c:pt>
                <c:pt idx="614">
                  <c:v>90.242029170482354</c:v>
                </c:pt>
                <c:pt idx="615">
                  <c:v>90.242948862518716</c:v>
                </c:pt>
                <c:pt idx="616">
                  <c:v>90.243872049169539</c:v>
                </c:pt>
                <c:pt idx="617">
                  <c:v>90.244798743711939</c:v>
                </c:pt>
                <c:pt idx="618">
                  <c:v>90.24572895947334</c:v>
                </c:pt>
                <c:pt idx="619">
                  <c:v>90.246662709831938</c:v>
                </c:pt>
                <c:pt idx="620">
                  <c:v>90.247600008216608</c:v>
                </c:pt>
                <c:pt idx="621">
                  <c:v>90.248540868107256</c:v>
                </c:pt>
                <c:pt idx="622">
                  <c:v>90.249485303035016</c:v>
                </c:pt>
                <c:pt idx="623">
                  <c:v>90.25043332658241</c:v>
                </c:pt>
                <c:pt idx="624">
                  <c:v>90.251384952383503</c:v>
                </c:pt>
                <c:pt idx="625">
                  <c:v>90.252340194124173</c:v>
                </c:pt>
                <c:pt idx="626">
                  <c:v>90.253299065542251</c:v>
                </c:pt>
                <c:pt idx="627">
                  <c:v>90.254261580427752</c:v>
                </c:pt>
                <c:pt idx="628">
                  <c:v>90.255227752623057</c:v>
                </c:pt>
                <c:pt idx="629">
                  <c:v>90.256197596023128</c:v>
                </c:pt>
                <c:pt idx="630">
                  <c:v>90.257171124575706</c:v>
                </c:pt>
                <c:pt idx="631">
                  <c:v>90.258148352281452</c:v>
                </c:pt>
                <c:pt idx="632">
                  <c:v>90.259129293194221</c:v>
                </c:pt>
                <c:pt idx="633">
                  <c:v>90.260113961421254</c:v>
                </c:pt>
                <c:pt idx="634">
                  <c:v>90.261102371123371</c:v>
                </c:pt>
                <c:pt idx="635">
                  <c:v>90.262094536515164</c:v>
                </c:pt>
                <c:pt idx="636">
                  <c:v>90.263090471865183</c:v>
                </c:pt>
                <c:pt idx="637">
                  <c:v>90.264090191496152</c:v>
                </c:pt>
                <c:pt idx="638">
                  <c:v>90.265093709785219</c:v>
                </c:pt>
                <c:pt idx="639">
                  <c:v>90.266101041164148</c:v>
                </c:pt>
                <c:pt idx="640">
                  <c:v>90.267112200119442</c:v>
                </c:pt>
                <c:pt idx="641">
                  <c:v>90.268127201192698</c:v>
                </c:pt>
                <c:pt idx="642">
                  <c:v>90.269146058980667</c:v>
                </c:pt>
                <c:pt idx="643">
                  <c:v>90.27016878813555</c:v>
                </c:pt>
                <c:pt idx="644">
                  <c:v>90.271195403365198</c:v>
                </c:pt>
                <c:pt idx="645">
                  <c:v>90.272225919433311</c:v>
                </c:pt>
                <c:pt idx="646">
                  <c:v>90.273260351159649</c:v>
                </c:pt>
                <c:pt idx="647">
                  <c:v>90.274298713420237</c:v>
                </c:pt>
                <c:pt idx="648">
                  <c:v>90.275341021147611</c:v>
                </c:pt>
                <c:pt idx="649">
                  <c:v>90.276387289330998</c:v>
                </c:pt>
                <c:pt idx="650">
                  <c:v>90.277437533016538</c:v>
                </c:pt>
                <c:pt idx="651">
                  <c:v>90.278491767307528</c:v>
                </c:pt>
                <c:pt idx="652">
                  <c:v>90.279550007364577</c:v>
                </c:pt>
                <c:pt idx="653">
                  <c:v>90.280612268405903</c:v>
                </c:pt>
                <c:pt idx="654">
                  <c:v>90.281678565707494</c:v>
                </c:pt>
                <c:pt idx="655">
                  <c:v>90.28274891460336</c:v>
                </c:pt>
                <c:pt idx="656">
                  <c:v>90.283823330485674</c:v>
                </c:pt>
                <c:pt idx="657">
                  <c:v>90.284901828805133</c:v>
                </c:pt>
                <c:pt idx="658">
                  <c:v>90.285984425071064</c:v>
                </c:pt>
                <c:pt idx="659">
                  <c:v>90.287071134851686</c:v>
                </c:pt>
                <c:pt idx="660">
                  <c:v>90.288161973774365</c:v>
                </c:pt>
                <c:pt idx="661">
                  <c:v>90.289256957525737</c:v>
                </c:pt>
                <c:pt idx="662">
                  <c:v>90.290356101852069</c:v>
                </c:pt>
                <c:pt idx="663">
                  <c:v>90.29145942255937</c:v>
                </c:pt>
                <c:pt idx="664">
                  <c:v>90.292566935513705</c:v>
                </c:pt>
                <c:pt idx="665">
                  <c:v>90.293678656641347</c:v>
                </c:pt>
                <c:pt idx="666">
                  <c:v>90.294794601929041</c:v>
                </c:pt>
                <c:pt idx="667">
                  <c:v>90.295914787424266</c:v>
                </c:pt>
                <c:pt idx="668">
                  <c:v>90.297039229235395</c:v>
                </c:pt>
                <c:pt idx="669">
                  <c:v>90.298167943532007</c:v>
                </c:pt>
                <c:pt idx="670">
                  <c:v>90.299300946544989</c:v>
                </c:pt>
                <c:pt idx="671">
                  <c:v>90.300438254566956</c:v>
                </c:pt>
                <c:pt idx="672">
                  <c:v>90.301579883952314</c:v>
                </c:pt>
                <c:pt idx="673">
                  <c:v>90.302725851117614</c:v>
                </c:pt>
                <c:pt idx="674">
                  <c:v>90.303876172541663</c:v>
                </c:pt>
                <c:pt idx="675">
                  <c:v>90.305030864765925</c:v>
                </c:pt>
                <c:pt idx="676">
                  <c:v>90.306189944394603</c:v>
                </c:pt>
                <c:pt idx="677">
                  <c:v>90.307353428094942</c:v>
                </c:pt>
                <c:pt idx="678">
                  <c:v>90.308521332597493</c:v>
                </c:pt>
                <c:pt idx="679">
                  <c:v>90.309693674696319</c:v>
                </c:pt>
                <c:pt idx="680">
                  <c:v>90.310870471249274</c:v>
                </c:pt>
                <c:pt idx="681">
                  <c:v>90.312051739178131</c:v>
                </c:pt>
                <c:pt idx="682">
                  <c:v>90.313237495468982</c:v>
                </c:pt>
                <c:pt idx="683">
                  <c:v>90.314427757172382</c:v>
                </c:pt>
                <c:pt idx="684">
                  <c:v>90.315622541403599</c:v>
                </c:pt>
                <c:pt idx="685">
                  <c:v>90.316821865342945</c:v>
                </c:pt>
                <c:pt idx="686">
                  <c:v>90.318025746235875</c:v>
                </c:pt>
                <c:pt idx="687">
                  <c:v>90.319234201393357</c:v>
                </c:pt>
                <c:pt idx="688">
                  <c:v>90.320447248192067</c:v>
                </c:pt>
                <c:pt idx="689">
                  <c:v>90.32166490407468</c:v>
                </c:pt>
                <c:pt idx="690">
                  <c:v>90.32288718655002</c:v>
                </c:pt>
                <c:pt idx="691">
                  <c:v>90.324114113193446</c:v>
                </c:pt>
                <c:pt idx="692">
                  <c:v>90.325345701647009</c:v>
                </c:pt>
                <c:pt idx="693">
                  <c:v>90.326581969619767</c:v>
                </c:pt>
                <c:pt idx="694">
                  <c:v>90.327822934887948</c:v>
                </c:pt>
                <c:pt idx="695">
                  <c:v>90.32906861529527</c:v>
                </c:pt>
                <c:pt idx="696">
                  <c:v>90.330319028753252</c:v>
                </c:pt>
                <c:pt idx="697">
                  <c:v>90.331574193241337</c:v>
                </c:pt>
                <c:pt idx="698">
                  <c:v>90.332834126807299</c:v>
                </c:pt>
                <c:pt idx="699">
                  <c:v>90.334098847567319</c:v>
                </c:pt>
                <c:pt idx="700">
                  <c:v>90.335368373706402</c:v>
                </c:pt>
                <c:pt idx="701">
                  <c:v>90.336642723478619</c:v>
                </c:pt>
                <c:pt idx="702">
                  <c:v>90.337921915207261</c:v>
                </c:pt>
                <c:pt idx="703">
                  <c:v>90.339205967285253</c:v>
                </c:pt>
                <c:pt idx="704">
                  <c:v>90.340494898175237</c:v>
                </c:pt>
                <c:pt idx="705">
                  <c:v>90.34178872641003</c:v>
                </c:pt>
                <c:pt idx="706">
                  <c:v>90.343087470592778</c:v>
                </c:pt>
                <c:pt idx="707">
                  <c:v>90.344391149397183</c:v>
                </c:pt>
                <c:pt idx="708">
                  <c:v>90.345699781567887</c:v>
                </c:pt>
                <c:pt idx="709">
                  <c:v>90.347013385920704</c:v>
                </c:pt>
                <c:pt idx="710">
                  <c:v>90.348331981342753</c:v>
                </c:pt>
                <c:pt idx="711">
                  <c:v>90.349655586792991</c:v>
                </c:pt>
                <c:pt idx="712">
                  <c:v>90.350984221302213</c:v>
                </c:pt>
                <c:pt idx="713">
                  <c:v>90.352317903973542</c:v>
                </c:pt>
                <c:pt idx="714">
                  <c:v>90.35365665398254</c:v>
                </c:pt>
                <c:pt idx="715">
                  <c:v>90.355000490577595</c:v>
                </c:pt>
                <c:pt idx="716">
                  <c:v>90.356349433080126</c:v>
                </c:pt>
                <c:pt idx="717">
                  <c:v>90.357703500884895</c:v>
                </c:pt>
                <c:pt idx="718">
                  <c:v>90.359062713460276</c:v>
                </c:pt>
                <c:pt idx="719">
                  <c:v>90.360427090348566</c:v>
                </c:pt>
                <c:pt idx="720">
                  <c:v>90.361796651166173</c:v>
                </c:pt>
                <c:pt idx="721">
                  <c:v>90.363171415603986</c:v>
                </c:pt>
                <c:pt idx="722">
                  <c:v>90.364551403427612</c:v>
                </c:pt>
                <c:pt idx="723">
                  <c:v>90.365936634477748</c:v>
                </c:pt>
                <c:pt idx="724">
                  <c:v>90.367327128670283</c:v>
                </c:pt>
                <c:pt idx="725">
                  <c:v>90.368722905996748</c:v>
                </c:pt>
                <c:pt idx="726">
                  <c:v>90.370123986524561</c:v>
                </c:pt>
                <c:pt idx="727">
                  <c:v>90.37153039039724</c:v>
                </c:pt>
                <c:pt idx="728">
                  <c:v>90.372942137834826</c:v>
                </c:pt>
                <c:pt idx="729">
                  <c:v>90.374359249134031</c:v>
                </c:pt>
                <c:pt idx="730">
                  <c:v>90.375781744668643</c:v>
                </c:pt>
                <c:pt idx="731">
                  <c:v>90.377209644889717</c:v>
                </c:pt>
                <c:pt idx="732">
                  <c:v>90.378642970325942</c:v>
                </c:pt>
                <c:pt idx="733">
                  <c:v>90.38008174158395</c:v>
                </c:pt>
                <c:pt idx="734">
                  <c:v>90.38152597934851</c:v>
                </c:pt>
                <c:pt idx="735">
                  <c:v>90.382975704382943</c:v>
                </c:pt>
                <c:pt idx="736">
                  <c:v>90.384430937529345</c:v>
                </c:pt>
                <c:pt idx="737">
                  <c:v>90.385891699708836</c:v>
                </c:pt>
                <c:pt idx="738">
                  <c:v>90.387358011922032</c:v>
                </c:pt>
                <c:pt idx="739">
                  <c:v>90.388829895249174</c:v>
                </c:pt>
                <c:pt idx="740">
                  <c:v>90.390307370850522</c:v>
                </c:pt>
                <c:pt idx="741">
                  <c:v>90.391790459966614</c:v>
                </c:pt>
                <c:pt idx="742">
                  <c:v>90.39327918391858</c:v>
                </c:pt>
                <c:pt idx="743">
                  <c:v>90.394773564108476</c:v>
                </c:pt>
                <c:pt idx="744">
                  <c:v>90.396273622019564</c:v>
                </c:pt>
                <c:pt idx="745">
                  <c:v>90.397779379216644</c:v>
                </c:pt>
                <c:pt idx="746">
                  <c:v>90.399290857346273</c:v>
                </c:pt>
                <c:pt idx="747">
                  <c:v>90.400808078137189</c:v>
                </c:pt>
                <c:pt idx="748">
                  <c:v>90.402331063400567</c:v>
                </c:pt>
                <c:pt idx="749">
                  <c:v>90.403859835030374</c:v>
                </c:pt>
                <c:pt idx="750">
                  <c:v>90.405394415003599</c:v>
                </c:pt>
                <c:pt idx="751">
                  <c:v>90.406934825380617</c:v>
                </c:pt>
                <c:pt idx="752">
                  <c:v>90.408481088305535</c:v>
                </c:pt>
                <c:pt idx="753">
                  <c:v>90.410033226006476</c:v>
                </c:pt>
                <c:pt idx="754">
                  <c:v>90.411591260795859</c:v>
                </c:pt>
                <c:pt idx="755">
                  <c:v>90.413155215070788</c:v>
                </c:pt>
                <c:pt idx="756">
                  <c:v>90.414725111313317</c:v>
                </c:pt>
                <c:pt idx="757">
                  <c:v>90.416300972090838</c:v>
                </c:pt>
                <c:pt idx="758">
                  <c:v>90.417882820056306</c:v>
                </c:pt>
                <c:pt idx="759">
                  <c:v>90.419470677948652</c:v>
                </c:pt>
                <c:pt idx="760">
                  <c:v>90.421064568593081</c:v>
                </c:pt>
                <c:pt idx="761">
                  <c:v>90.422664514901356</c:v>
                </c:pt>
                <c:pt idx="762">
                  <c:v>90.424270539872168</c:v>
                </c:pt>
                <c:pt idx="763">
                  <c:v>90.425882666591491</c:v>
                </c:pt>
                <c:pt idx="764">
                  <c:v>90.427500918232852</c:v>
                </c:pt>
                <c:pt idx="765">
                  <c:v>90.429125318057658</c:v>
                </c:pt>
                <c:pt idx="766">
                  <c:v>90.430755889415622</c:v>
                </c:pt>
                <c:pt idx="767">
                  <c:v>90.432392655744962</c:v>
                </c:pt>
                <c:pt idx="768">
                  <c:v>90.434035640572858</c:v>
                </c:pt>
                <c:pt idx="769">
                  <c:v>90.435684867515747</c:v>
                </c:pt>
                <c:pt idx="770">
                  <c:v>90.437340360279578</c:v>
                </c:pt>
                <c:pt idx="771">
                  <c:v>90.439002142660286</c:v>
                </c:pt>
                <c:pt idx="772">
                  <c:v>90.440670238544058</c:v>
                </c:pt>
                <c:pt idx="773">
                  <c:v>90.442344671907648</c:v>
                </c:pt>
                <c:pt idx="774">
                  <c:v>90.444025466818815</c:v>
                </c:pt>
                <c:pt idx="775">
                  <c:v>90.445712647436551</c:v>
                </c:pt>
                <c:pt idx="776">
                  <c:v>90.447406238011496</c:v>
                </c:pt>
                <c:pt idx="777">
                  <c:v>90.449106262886318</c:v>
                </c:pt>
                <c:pt idx="778">
                  <c:v>90.450812746495927</c:v>
                </c:pt>
                <c:pt idx="779">
                  <c:v>90.452525713368004</c:v>
                </c:pt>
                <c:pt idx="780">
                  <c:v>90.454245188123181</c:v>
                </c:pt>
                <c:pt idx="781">
                  <c:v>90.455971195475485</c:v>
                </c:pt>
                <c:pt idx="782">
                  <c:v>90.457703760232747</c:v>
                </c:pt>
                <c:pt idx="783">
                  <c:v>90.459442907296747</c:v>
                </c:pt>
                <c:pt idx="784">
                  <c:v>90.461188661663826</c:v>
                </c:pt>
                <c:pt idx="785">
                  <c:v>90.46294104842508</c:v>
                </c:pt>
                <c:pt idx="786">
                  <c:v>90.464700092766748</c:v>
                </c:pt>
                <c:pt idx="787">
                  <c:v>90.466465819970594</c:v>
                </c:pt>
                <c:pt idx="788">
                  <c:v>90.468238255414278</c:v>
                </c:pt>
                <c:pt idx="789">
                  <c:v>90.470017424571665</c:v>
                </c:pt>
                <c:pt idx="790">
                  <c:v>90.4718033530132</c:v>
                </c:pt>
                <c:pt idx="791">
                  <c:v>90.473596066406415</c:v>
                </c:pt>
                <c:pt idx="792">
                  <c:v>90.475395590516001</c:v>
                </c:pt>
                <c:pt idx="793">
                  <c:v>90.477201951204492</c:v>
                </c:pt>
                <c:pt idx="794">
                  <c:v>90.479015174432419</c:v>
                </c:pt>
                <c:pt idx="795">
                  <c:v>90.480835286258738</c:v>
                </c:pt>
                <c:pt idx="796">
                  <c:v>90.482662312841299</c:v>
                </c:pt>
                <c:pt idx="797">
                  <c:v>90.484496280437057</c:v>
                </c:pt>
                <c:pt idx="798">
                  <c:v>90.486337215402543</c:v>
                </c:pt>
                <c:pt idx="799">
                  <c:v>90.488185144194233</c:v>
                </c:pt>
                <c:pt idx="800">
                  <c:v>90.490040093368947</c:v>
                </c:pt>
                <c:pt idx="801">
                  <c:v>90.491902089584073</c:v>
                </c:pt>
                <c:pt idx="802">
                  <c:v>90.493771159598268</c:v>
                </c:pt>
                <c:pt idx="803">
                  <c:v>90.49564733027141</c:v>
                </c:pt>
                <c:pt idx="804">
                  <c:v>90.497530628565428</c:v>
                </c:pt>
                <c:pt idx="805">
                  <c:v>90.499421081544298</c:v>
                </c:pt>
                <c:pt idx="806">
                  <c:v>90.501318716374698</c:v>
                </c:pt>
                <c:pt idx="807">
                  <c:v>90.503223560326276</c:v>
                </c:pt>
                <c:pt idx="808">
                  <c:v>90.505135640772053</c:v>
                </c:pt>
                <c:pt idx="809">
                  <c:v>90.507054985188802</c:v>
                </c:pt>
                <c:pt idx="810">
                  <c:v>90.508981621157503</c:v>
                </c:pt>
                <c:pt idx="811">
                  <c:v>90.510915576363629</c:v>
                </c:pt>
                <c:pt idx="812">
                  <c:v>90.512856878597688</c:v>
                </c:pt>
                <c:pt idx="813">
                  <c:v>90.514805555755458</c:v>
                </c:pt>
                <c:pt idx="814">
                  <c:v>90.516761635838449</c:v>
                </c:pt>
                <c:pt idx="815">
                  <c:v>90.518725146954395</c:v>
                </c:pt>
                <c:pt idx="816">
                  <c:v>90.520696117317485</c:v>
                </c:pt>
                <c:pt idx="817">
                  <c:v>90.522674575248914</c:v>
                </c:pt>
                <c:pt idx="818">
                  <c:v>90.52466054917717</c:v>
                </c:pt>
                <c:pt idx="819">
                  <c:v>90.526654067638532</c:v>
                </c:pt>
                <c:pt idx="820">
                  <c:v>90.528655159277434</c:v>
                </c:pt>
                <c:pt idx="821">
                  <c:v>90.530663852846843</c:v>
                </c:pt>
                <c:pt idx="822">
                  <c:v>90.532680177208718</c:v>
                </c:pt>
                <c:pt idx="823">
                  <c:v>90.534704161334474</c:v>
                </c:pt>
                <c:pt idx="824">
                  <c:v>90.536735834305148</c:v>
                </c:pt>
                <c:pt idx="825">
                  <c:v>90.538775225312165</c:v>
                </c:pt>
                <c:pt idx="826">
                  <c:v>90.540822363657497</c:v>
                </c:pt>
                <c:pt idx="827">
                  <c:v>90.542877278754176</c:v>
                </c:pt>
                <c:pt idx="828">
                  <c:v>90.544940000126672</c:v>
                </c:pt>
                <c:pt idx="829">
                  <c:v>90.547010557411355</c:v>
                </c:pt>
                <c:pt idx="830">
                  <c:v>90.549088980356913</c:v>
                </c:pt>
                <c:pt idx="831">
                  <c:v>90.551175298824759</c:v>
                </c:pt>
                <c:pt idx="832">
                  <c:v>90.553269542789437</c:v>
                </c:pt>
                <c:pt idx="833">
                  <c:v>90.555371742339076</c:v>
                </c:pt>
                <c:pt idx="834">
                  <c:v>90.557481927675795</c:v>
                </c:pt>
                <c:pt idx="835">
                  <c:v>90.559600129116191</c:v>
                </c:pt>
                <c:pt idx="836">
                  <c:v>90.561726377091716</c:v>
                </c:pt>
                <c:pt idx="837">
                  <c:v>90.563860702149071</c:v>
                </c:pt>
                <c:pt idx="838">
                  <c:v>90.566003134950762</c:v>
                </c:pt>
                <c:pt idx="839">
                  <c:v>90.56815370627541</c:v>
                </c:pt>
                <c:pt idx="840">
                  <c:v>90.570312447018281</c:v>
                </c:pt>
                <c:pt idx="841">
                  <c:v>90.572479388191653</c:v>
                </c:pt>
                <c:pt idx="842">
                  <c:v>90.574654560925296</c:v>
                </c:pt>
                <c:pt idx="843">
                  <c:v>90.576837996466949</c:v>
                </c:pt>
                <c:pt idx="844">
                  <c:v>90.579029726182696</c:v>
                </c:pt>
                <c:pt idx="845">
                  <c:v>90.581229781557397</c:v>
                </c:pt>
                <c:pt idx="846">
                  <c:v>90.583438194195239</c:v>
                </c:pt>
                <c:pt idx="847">
                  <c:v>90.585654995820121</c:v>
                </c:pt>
                <c:pt idx="848">
                  <c:v>90.587880218276069</c:v>
                </c:pt>
                <c:pt idx="849">
                  <c:v>90.590113893527729</c:v>
                </c:pt>
                <c:pt idx="850">
                  <c:v>90.592356053660865</c:v>
                </c:pt>
                <c:pt idx="851">
                  <c:v>90.594606730882717</c:v>
                </c:pt>
                <c:pt idx="852">
                  <c:v>90.596865957522553</c:v>
                </c:pt>
                <c:pt idx="853">
                  <c:v>90.599133766032011</c:v>
                </c:pt>
                <c:pt idx="854">
                  <c:v>90.601410188985739</c:v>
                </c:pt>
                <c:pt idx="855">
                  <c:v>90.603695259081661</c:v>
                </c:pt>
                <c:pt idx="856">
                  <c:v>90.605989009141567</c:v>
                </c:pt>
                <c:pt idx="857">
                  <c:v>90.608291472111546</c:v>
                </c:pt>
                <c:pt idx="858">
                  <c:v>90.610602681062417</c:v>
                </c:pt>
                <c:pt idx="859">
                  <c:v>90.612922669190283</c:v>
                </c:pt>
                <c:pt idx="860">
                  <c:v>90.615251469816911</c:v>
                </c:pt>
                <c:pt idx="861">
                  <c:v>90.617589116390278</c:v>
                </c:pt>
                <c:pt idx="862">
                  <c:v>90.619935642484933</c:v>
                </c:pt>
                <c:pt idx="863">
                  <c:v>90.622291081802658</c:v>
                </c:pt>
                <c:pt idx="864">
                  <c:v>90.62465546817279</c:v>
                </c:pt>
                <c:pt idx="865">
                  <c:v>90.627028835552693</c:v>
                </c:pt>
                <c:pt idx="866">
                  <c:v>90.629411218028423</c:v>
                </c:pt>
                <c:pt idx="867">
                  <c:v>90.631802649814944</c:v>
                </c:pt>
                <c:pt idx="868">
                  <c:v>90.634203165256864</c:v>
                </c:pt>
                <c:pt idx="869">
                  <c:v>90.63661279882875</c:v>
                </c:pt>
                <c:pt idx="870">
                  <c:v>90.639031585135683</c:v>
                </c:pt>
                <c:pt idx="871">
                  <c:v>90.641459558913766</c:v>
                </c:pt>
                <c:pt idx="872">
                  <c:v>90.643896755030582</c:v>
                </c:pt>
                <c:pt idx="873">
                  <c:v>90.646343208485703</c:v>
                </c:pt>
                <c:pt idx="874">
                  <c:v>90.648798954411134</c:v>
                </c:pt>
                <c:pt idx="875">
                  <c:v>90.651264028071935</c:v>
                </c:pt>
                <c:pt idx="876">
                  <c:v>90.653738464866592</c:v>
                </c:pt>
                <c:pt idx="877">
                  <c:v>90.656222300327556</c:v>
                </c:pt>
                <c:pt idx="878">
                  <c:v>90.658715570121799</c:v>
                </c:pt>
                <c:pt idx="879">
                  <c:v>90.661218310051311</c:v>
                </c:pt>
                <c:pt idx="880">
                  <c:v>90.663730556053466</c:v>
                </c:pt>
                <c:pt idx="881">
                  <c:v>90.666252344201723</c:v>
                </c:pt>
                <c:pt idx="882">
                  <c:v>90.668783710706023</c:v>
                </c:pt>
                <c:pt idx="883">
                  <c:v>90.671324691913341</c:v>
                </c:pt>
                <c:pt idx="884">
                  <c:v>90.67387532430817</c:v>
                </c:pt>
                <c:pt idx="885">
                  <c:v>90.676435644513091</c:v>
                </c:pt>
                <c:pt idx="886">
                  <c:v>90.679005689289269</c:v>
                </c:pt>
                <c:pt idx="887">
                  <c:v>90.681585495536822</c:v>
                </c:pt>
                <c:pt idx="888">
                  <c:v>90.684175100295704</c:v>
                </c:pt>
                <c:pt idx="889">
                  <c:v>90.68677454074583</c:v>
                </c:pt>
                <c:pt idx="890">
                  <c:v>90.689383854207861</c:v>
                </c:pt>
                <c:pt idx="891">
                  <c:v>90.692003078143571</c:v>
                </c:pt>
                <c:pt idx="892">
                  <c:v>90.694632250156573</c:v>
                </c:pt>
                <c:pt idx="893">
                  <c:v>90.697271407992602</c:v>
                </c:pt>
                <c:pt idx="894">
                  <c:v>90.699920589540284</c:v>
                </c:pt>
                <c:pt idx="895">
                  <c:v>90.702579832831489</c:v>
                </c:pt>
                <c:pt idx="896">
                  <c:v>90.70524917604196</c:v>
                </c:pt>
                <c:pt idx="897">
                  <c:v>90.707928657491863</c:v>
                </c:pt>
                <c:pt idx="898">
                  <c:v>90.710618315646244</c:v>
                </c:pt>
                <c:pt idx="899">
                  <c:v>90.713318189115739</c:v>
                </c:pt>
                <c:pt idx="900">
                  <c:v>90.716028316656846</c:v>
                </c:pt>
                <c:pt idx="901">
                  <c:v>90.71874873717276</c:v>
                </c:pt>
                <c:pt idx="902">
                  <c:v>90.721479489713744</c:v>
                </c:pt>
                <c:pt idx="903">
                  <c:v>90.724220613477769</c:v>
                </c:pt>
                <c:pt idx="904">
                  <c:v>90.726972147810926</c:v>
                </c:pt>
                <c:pt idx="905">
                  <c:v>90.72973413220825</c:v>
                </c:pt>
                <c:pt idx="906">
                  <c:v>90.732506606313947</c:v>
                </c:pt>
                <c:pt idx="907">
                  <c:v>90.735289609922233</c:v>
                </c:pt>
                <c:pt idx="908">
                  <c:v>90.738083182977732</c:v>
                </c:pt>
                <c:pt idx="909">
                  <c:v>90.740887365576057</c:v>
                </c:pt>
                <c:pt idx="910">
                  <c:v>90.743702197964453</c:v>
                </c:pt>
                <c:pt idx="911">
                  <c:v>90.746527720542289</c:v>
                </c:pt>
                <c:pt idx="912">
                  <c:v>90.749363973861691</c:v>
                </c:pt>
                <c:pt idx="913">
                  <c:v>90.75221099862803</c:v>
                </c:pt>
                <c:pt idx="914">
                  <c:v>90.755068835700541</c:v>
                </c:pt>
                <c:pt idx="915">
                  <c:v>90.757937526092903</c:v>
                </c:pt>
                <c:pt idx="916">
                  <c:v>90.760817110973875</c:v>
                </c:pt>
                <c:pt idx="917">
                  <c:v>90.7637076316677</c:v>
                </c:pt>
                <c:pt idx="918">
                  <c:v>90.76660912965491</c:v>
                </c:pt>
                <c:pt idx="919">
                  <c:v>90.769521646572684</c:v>
                </c:pt>
                <c:pt idx="920">
                  <c:v>90.772445224215645</c:v>
                </c:pt>
                <c:pt idx="921">
                  <c:v>90.775379904536322</c:v>
                </c:pt>
                <c:pt idx="922">
                  <c:v>90.778325729645729</c:v>
                </c:pt>
                <c:pt idx="923">
                  <c:v>90.781282741814053</c:v>
                </c:pt>
                <c:pt idx="924">
                  <c:v>90.784250983471182</c:v>
                </c:pt>
                <c:pt idx="925">
                  <c:v>90.787230497207261</c:v>
                </c:pt>
                <c:pt idx="926">
                  <c:v>90.790221325773402</c:v>
                </c:pt>
                <c:pt idx="927">
                  <c:v>90.793223512082193</c:v>
                </c:pt>
                <c:pt idx="928">
                  <c:v>90.796237099208341</c:v>
                </c:pt>
                <c:pt idx="929">
                  <c:v>90.799262130389266</c:v>
                </c:pt>
                <c:pt idx="930">
                  <c:v>90.802298649025715</c:v>
                </c:pt>
                <c:pt idx="931">
                  <c:v>90.805346698682357</c:v>
                </c:pt>
                <c:pt idx="932">
                  <c:v>90.808406323088406</c:v>
                </c:pt>
                <c:pt idx="933">
                  <c:v>90.811477566138237</c:v>
                </c:pt>
                <c:pt idx="934">
                  <c:v>90.814560471892023</c:v>
                </c:pt>
                <c:pt idx="935">
                  <c:v>90.817655084576259</c:v>
                </c:pt>
                <c:pt idx="936">
                  <c:v>90.820761448584548</c:v>
                </c:pt>
                <c:pt idx="937">
                  <c:v>90.823879608478052</c:v>
                </c:pt>
                <c:pt idx="938">
                  <c:v>90.827009608986188</c:v>
                </c:pt>
                <c:pt idx="939">
                  <c:v>90.830151495007314</c:v>
                </c:pt>
                <c:pt idx="940">
                  <c:v>90.83330531160928</c:v>
                </c:pt>
                <c:pt idx="941">
                  <c:v>90.836471104030082</c:v>
                </c:pt>
                <c:pt idx="942">
                  <c:v>90.839648917678474</c:v>
                </c:pt>
                <c:pt idx="943">
                  <c:v>90.842838798134693</c:v>
                </c:pt>
                <c:pt idx="944">
                  <c:v>90.846040791150941</c:v>
                </c:pt>
                <c:pt idx="945">
                  <c:v>90.849254942652195</c:v>
                </c:pt>
                <c:pt idx="946">
                  <c:v>90.852481298736691</c:v>
                </c:pt>
                <c:pt idx="947">
                  <c:v>90.855719905676779</c:v>
                </c:pt>
                <c:pt idx="948">
                  <c:v>90.858970809919285</c:v>
                </c:pt>
                <c:pt idx="949">
                  <c:v>90.862234058086457</c:v>
                </c:pt>
                <c:pt idx="950">
                  <c:v>90.86550969697636</c:v>
                </c:pt>
                <c:pt idx="951">
                  <c:v>90.868797773563713</c:v>
                </c:pt>
                <c:pt idx="952">
                  <c:v>90.872098335000501</c:v>
                </c:pt>
                <c:pt idx="953">
                  <c:v>90.875411428616545</c:v>
                </c:pt>
                <c:pt idx="954">
                  <c:v>90.878737101920279</c:v>
                </c:pt>
                <c:pt idx="955">
                  <c:v>90.882075402599355</c:v>
                </c:pt>
                <c:pt idx="956">
                  <c:v>90.885426378521359</c:v>
                </c:pt>
                <c:pt idx="957">
                  <c:v>90.888790077734356</c:v>
                </c:pt>
                <c:pt idx="958">
                  <c:v>90.892166548467699</c:v>
                </c:pt>
                <c:pt idx="959">
                  <c:v>90.895555839132697</c:v>
                </c:pt>
                <c:pt idx="960">
                  <c:v>90.898957998323155</c:v>
                </c:pt>
                <c:pt idx="961">
                  <c:v>90.902373074816182</c:v>
                </c:pt>
                <c:pt idx="962">
                  <c:v>90.90580111757285</c:v>
                </c:pt>
                <c:pt idx="963">
                  <c:v>90.909242175738811</c:v>
                </c:pt>
                <c:pt idx="964">
                  <c:v>90.912696298645074</c:v>
                </c:pt>
                <c:pt idx="965">
                  <c:v>90.916163535808593</c:v>
                </c:pt>
                <c:pt idx="966">
                  <c:v>90.919643936933085</c:v>
                </c:pt>
                <c:pt idx="967">
                  <c:v>90.923137551909562</c:v>
                </c:pt>
                <c:pt idx="968">
                  <c:v>90.926644430817234</c:v>
                </c:pt>
                <c:pt idx="969">
                  <c:v>90.930164623923943</c:v>
                </c:pt>
                <c:pt idx="970">
                  <c:v>90.933698181687092</c:v>
                </c:pt>
                <c:pt idx="971">
                  <c:v>90.937245154754265</c:v>
                </c:pt>
                <c:pt idx="972">
                  <c:v>90.940805593963873</c:v>
                </c:pt>
                <c:pt idx="973">
                  <c:v>90.944379550345957</c:v>
                </c:pt>
                <c:pt idx="974">
                  <c:v>90.947967075122847</c:v>
                </c:pt>
                <c:pt idx="975">
                  <c:v>90.951568219709912</c:v>
                </c:pt>
                <c:pt idx="976">
                  <c:v>90.955183035716161</c:v>
                </c:pt>
                <c:pt idx="977">
                  <c:v>90.95881157494513</c:v>
                </c:pt>
                <c:pt idx="978">
                  <c:v>90.962453889395491</c:v>
                </c:pt>
                <c:pt idx="979">
                  <c:v>90.966110031261806</c:v>
                </c:pt>
                <c:pt idx="980">
                  <c:v>90.969780052935221</c:v>
                </c:pt>
                <c:pt idx="981">
                  <c:v>90.973464007004267</c:v>
                </c:pt>
                <c:pt idx="982">
                  <c:v>90.977161946255492</c:v>
                </c:pt>
                <c:pt idx="983">
                  <c:v>90.980873923674281</c:v>
                </c:pt>
                <c:pt idx="984">
                  <c:v>90.98459999244551</c:v>
                </c:pt>
                <c:pt idx="985">
                  <c:v>90.988340205954373</c:v>
                </c:pt>
                <c:pt idx="986">
                  <c:v>90.99209461778706</c:v>
                </c:pt>
                <c:pt idx="987">
                  <c:v>90.995863281731502</c:v>
                </c:pt>
                <c:pt idx="988">
                  <c:v>90.999646251778159</c:v>
                </c:pt>
                <c:pt idx="989">
                  <c:v>91.003443582120681</c:v>
                </c:pt>
                <c:pt idx="990">
                  <c:v>91.007255327156813</c:v>
                </c:pt>
                <c:pt idx="991">
                  <c:v>91.011081541488949</c:v>
                </c:pt>
                <c:pt idx="992">
                  <c:v>91.014922279925031</c:v>
                </c:pt>
                <c:pt idx="993">
                  <c:v>91.018777597479328</c:v>
                </c:pt>
                <c:pt idx="994">
                  <c:v>91.022647549373019</c:v>
                </c:pt>
                <c:pt idx="995">
                  <c:v>91.026532191035159</c:v>
                </c:pt>
                <c:pt idx="996">
                  <c:v>91.030431578103318</c:v>
                </c:pt>
                <c:pt idx="997">
                  <c:v>91.034345766424423</c:v>
                </c:pt>
                <c:pt idx="998">
                  <c:v>91.038274812055462</c:v>
                </c:pt>
                <c:pt idx="999">
                  <c:v>91.042218771264331</c:v>
                </c:pt>
                <c:pt idx="1000">
                  <c:v>91.046177700530521</c:v>
                </c:pt>
                <c:pt idx="1001">
                  <c:v>91.050151656545992</c:v>
                </c:pt>
                <c:pt idx="1002">
                  <c:v>91.05414069621591</c:v>
                </c:pt>
                <c:pt idx="1003">
                  <c:v>91.058144876659426</c:v>
                </c:pt>
                <c:pt idx="1004">
                  <c:v>91.062164255210476</c:v>
                </c:pt>
                <c:pt idx="1005">
                  <c:v>91.066198889418558</c:v>
                </c:pt>
                <c:pt idx="1006">
                  <c:v>91.070248837049519</c:v>
                </c:pt>
                <c:pt idx="1007">
                  <c:v>91.074314156086402</c:v>
                </c:pt>
                <c:pt idx="1008">
                  <c:v>91.078394904730231</c:v>
                </c:pt>
                <c:pt idx="1009">
                  <c:v>91.082491141400695</c:v>
                </c:pt>
                <c:pt idx="1010">
                  <c:v>91.086602924737107</c:v>
                </c:pt>
                <c:pt idx="1011">
                  <c:v>91.090730313599181</c:v>
                </c:pt>
                <c:pt idx="1012">
                  <c:v>91.094873367067748</c:v>
                </c:pt>
                <c:pt idx="1013">
                  <c:v>91.099032144445687</c:v>
                </c:pt>
                <c:pt idx="1014">
                  <c:v>91.1032067052586</c:v>
                </c:pt>
                <c:pt idx="1015">
                  <c:v>91.1073971092558</c:v>
                </c:pt>
                <c:pt idx="1016">
                  <c:v>91.111603416411</c:v>
                </c:pt>
                <c:pt idx="1017">
                  <c:v>91.115825686923174</c:v>
                </c:pt>
                <c:pt idx="1018">
                  <c:v>91.120063981217442</c:v>
                </c:pt>
                <c:pt idx="1019">
                  <c:v>91.124318359945775</c:v>
                </c:pt>
                <c:pt idx="1020">
                  <c:v>91.128588883987945</c:v>
                </c:pt>
                <c:pt idx="1021">
                  <c:v>91.132875614452288</c:v>
                </c:pt>
                <c:pt idx="1022">
                  <c:v>91.137178612676578</c:v>
                </c:pt>
                <c:pt idx="1023">
                  <c:v>91.141497940228845</c:v>
                </c:pt>
                <c:pt idx="1024">
                  <c:v>91.145833658908231</c:v>
                </c:pt>
                <c:pt idx="1025">
                  <c:v>91.150185830745826</c:v>
                </c:pt>
                <c:pt idx="1026">
                  <c:v>91.15455451800554</c:v>
                </c:pt>
                <c:pt idx="1027">
                  <c:v>91.158939783184891</c:v>
                </c:pt>
                <c:pt idx="1028">
                  <c:v>91.163341689015994</c:v>
                </c:pt>
                <c:pt idx="1029">
                  <c:v>91.16776029846622</c:v>
                </c:pt>
                <c:pt idx="1030">
                  <c:v>91.172195674739243</c:v>
                </c:pt>
                <c:pt idx="1031">
                  <c:v>91.176647881275755</c:v>
                </c:pt>
                <c:pt idx="1032">
                  <c:v>91.181116981754499</c:v>
                </c:pt>
                <c:pt idx="1033">
                  <c:v>91.185603040092928</c:v>
                </c:pt>
                <c:pt idx="1034">
                  <c:v>91.190106120448291</c:v>
                </c:pt>
                <c:pt idx="1035">
                  <c:v>91.194626287218327</c:v>
                </c:pt>
                <c:pt idx="1036">
                  <c:v>91.19916360504223</c:v>
                </c:pt>
                <c:pt idx="1037">
                  <c:v>91.203718138801577</c:v>
                </c:pt>
                <c:pt idx="1038">
                  <c:v>91.208289953621076</c:v>
                </c:pt>
                <c:pt idx="1039">
                  <c:v>91.212879114869608</c:v>
                </c:pt>
                <c:pt idx="1040">
                  <c:v>91.217485688160963</c:v>
                </c:pt>
                <c:pt idx="1041">
                  <c:v>91.222109739354821</c:v>
                </c:pt>
                <c:pt idx="1042">
                  <c:v>91.226751334557676</c:v>
                </c:pt>
                <c:pt idx="1043">
                  <c:v>91.231410540123676</c:v>
                </c:pt>
                <c:pt idx="1044">
                  <c:v>91.236087422655473</c:v>
                </c:pt>
                <c:pt idx="1045">
                  <c:v>91.240782049005261</c:v>
                </c:pt>
                <c:pt idx="1046">
                  <c:v>91.245494486275604</c:v>
                </c:pt>
                <c:pt idx="1047">
                  <c:v>91.250224801820352</c:v>
                </c:pt>
                <c:pt idx="1048">
                  <c:v>91.254973063245501</c:v>
                </c:pt>
                <c:pt idx="1049">
                  <c:v>91.259739338410242</c:v>
                </c:pt>
                <c:pt idx="1050">
                  <c:v>91.264523695427741</c:v>
                </c:pt>
                <c:pt idx="1051">
                  <c:v>91.269326202666178</c:v>
                </c:pt>
                <c:pt idx="1052">
                  <c:v>91.274146928749559</c:v>
                </c:pt>
                <c:pt idx="1053">
                  <c:v>91.27898594255872</c:v>
                </c:pt>
                <c:pt idx="1054">
                  <c:v>91.283843313232296</c:v>
                </c:pt>
                <c:pt idx="1055">
                  <c:v>91.288719110167463</c:v>
                </c:pt>
                <c:pt idx="1056">
                  <c:v>91.293613403021098</c:v>
                </c:pt>
                <c:pt idx="1057">
                  <c:v>91.298526261710663</c:v>
                </c:pt>
                <c:pt idx="1058">
                  <c:v>91.303457756415014</c:v>
                </c:pt>
                <c:pt idx="1059">
                  <c:v>91.308407957575511</c:v>
                </c:pt>
                <c:pt idx="1060">
                  <c:v>91.313376935896869</c:v>
                </c:pt>
                <c:pt idx="1061">
                  <c:v>91.31836476234821</c:v>
                </c:pt>
                <c:pt idx="1062">
                  <c:v>91.323371508163817</c:v>
                </c:pt>
                <c:pt idx="1063">
                  <c:v>91.328397244844354</c:v>
                </c:pt>
                <c:pt idx="1064">
                  <c:v>91.333442044157664</c:v>
                </c:pt>
                <c:pt idx="1065">
                  <c:v>91.338505978139736</c:v>
                </c:pt>
                <c:pt idx="1066">
                  <c:v>91.343589119095654</c:v>
                </c:pt>
                <c:pt idx="1067">
                  <c:v>91.348691539600821</c:v>
                </c:pt>
                <c:pt idx="1068">
                  <c:v>91.353813312501501</c:v>
                </c:pt>
                <c:pt idx="1069">
                  <c:v>91.358954510916121</c:v>
                </c:pt>
                <c:pt idx="1070">
                  <c:v>91.364115208236143</c:v>
                </c:pt>
                <c:pt idx="1071">
                  <c:v>91.369295478127086</c:v>
                </c:pt>
                <c:pt idx="1072">
                  <c:v>91.374495394529461</c:v>
                </c:pt>
                <c:pt idx="1073">
                  <c:v>91.379715031659742</c:v>
                </c:pt>
                <c:pt idx="1074">
                  <c:v>91.384954464011457</c:v>
                </c:pt>
                <c:pt idx="1075">
                  <c:v>91.390213766356069</c:v>
                </c:pt>
                <c:pt idx="1076">
                  <c:v>91.395493013744101</c:v>
                </c:pt>
                <c:pt idx="1077">
                  <c:v>91.400792281506</c:v>
                </c:pt>
                <c:pt idx="1078">
                  <c:v>91.406111645253219</c:v>
                </c:pt>
                <c:pt idx="1079">
                  <c:v>91.41145118087924</c:v>
                </c:pt>
                <c:pt idx="1080">
                  <c:v>91.41681096456054</c:v>
                </c:pt>
                <c:pt idx="1081">
                  <c:v>91.422191072757641</c:v>
                </c:pt>
                <c:pt idx="1082">
                  <c:v>91.427591582216053</c:v>
                </c:pt>
                <c:pt idx="1083">
                  <c:v>91.433012569967403</c:v>
                </c:pt>
                <c:pt idx="1084">
                  <c:v>91.438454113330408</c:v>
                </c:pt>
                <c:pt idx="1085">
                  <c:v>91.443916289911883</c:v>
                </c:pt>
                <c:pt idx="1086">
                  <c:v>91.449399177607773</c:v>
                </c:pt>
                <c:pt idx="1087">
                  <c:v>91.454902854604242</c:v>
                </c:pt>
                <c:pt idx="1088">
                  <c:v>91.460427399378631</c:v>
                </c:pt>
                <c:pt idx="1089">
                  <c:v>91.465972890700542</c:v>
                </c:pt>
                <c:pt idx="1090">
                  <c:v>91.471539407632875</c:v>
                </c:pt>
                <c:pt idx="1091">
                  <c:v>91.477127029532895</c:v>
                </c:pt>
                <c:pt idx="1092">
                  <c:v>91.482735836053195</c:v>
                </c:pt>
                <c:pt idx="1093">
                  <c:v>91.488365907142892</c:v>
                </c:pt>
                <c:pt idx="1094">
                  <c:v>91.494017323048524</c:v>
                </c:pt>
                <c:pt idx="1095">
                  <c:v>91.499690164315254</c:v>
                </c:pt>
                <c:pt idx="1096">
                  <c:v>91.50538451178781</c:v>
                </c:pt>
                <c:pt idx="1097">
                  <c:v>91.51110044661165</c:v>
                </c:pt>
                <c:pt idx="1098">
                  <c:v>91.516838050233943</c:v>
                </c:pt>
                <c:pt idx="1099">
                  <c:v>91.522597404404692</c:v>
                </c:pt>
                <c:pt idx="1100">
                  <c:v>91.528378591177841</c:v>
                </c:pt>
                <c:pt idx="1101">
                  <c:v>91.534181692912213</c:v>
                </c:pt>
                <c:pt idx="1102">
                  <c:v>91.540006792272806</c:v>
                </c:pt>
                <c:pt idx="1103">
                  <c:v>91.545853972231654</c:v>
                </c:pt>
                <c:pt idx="1104">
                  <c:v>91.551723316069072</c:v>
                </c:pt>
                <c:pt idx="1105">
                  <c:v>91.557614907374685</c:v>
                </c:pt>
                <c:pt idx="1106">
                  <c:v>91.563528830048554</c:v>
                </c:pt>
                <c:pt idx="1107">
                  <c:v>91.569465168302202</c:v>
                </c:pt>
                <c:pt idx="1108">
                  <c:v>91.57542400665983</c:v>
                </c:pt>
                <c:pt idx="1109">
                  <c:v>91.581405429959261</c:v>
                </c:pt>
                <c:pt idx="1110">
                  <c:v>91.587409523353216</c:v>
                </c:pt>
                <c:pt idx="1111">
                  <c:v>91.593436372310336</c:v>
                </c:pt>
                <c:pt idx="1112">
                  <c:v>91.599486062616265</c:v>
                </c:pt>
                <c:pt idx="1113">
                  <c:v>91.605558680374855</c:v>
                </c:pt>
                <c:pt idx="1114">
                  <c:v>91.611654312009236</c:v>
                </c:pt>
                <c:pt idx="1115">
                  <c:v>91.61777304426289</c:v>
                </c:pt>
                <c:pt idx="1116">
                  <c:v>91.623914964200893</c:v>
                </c:pt>
                <c:pt idx="1117">
                  <c:v>91.630080159210934</c:v>
                </c:pt>
                <c:pt idx="1118">
                  <c:v>91.636268717004526</c:v>
                </c:pt>
                <c:pt idx="1119">
                  <c:v>91.642480725618128</c:v>
                </c:pt>
                <c:pt idx="1120">
                  <c:v>91.648716273414195</c:v>
                </c:pt>
                <c:pt idx="1121">
                  <c:v>91.654975449082457</c:v>
                </c:pt>
                <c:pt idx="1122">
                  <c:v>91.661258341641002</c:v>
                </c:pt>
                <c:pt idx="1123">
                  <c:v>91.667565040437395</c:v>
                </c:pt>
                <c:pt idx="1124">
                  <c:v>91.673895635149847</c:v>
                </c:pt>
                <c:pt idx="1125">
                  <c:v>91.680250215788433</c:v>
                </c:pt>
                <c:pt idx="1126">
                  <c:v>91.686628872696133</c:v>
                </c:pt>
                <c:pt idx="1127">
                  <c:v>91.693031696550165</c:v>
                </c:pt>
                <c:pt idx="1128">
                  <c:v>91.699458778362924</c:v>
                </c:pt>
                <c:pt idx="1129">
                  <c:v>91.705910209483363</c:v>
                </c:pt>
                <c:pt idx="1130">
                  <c:v>91.712386081598027</c:v>
                </c:pt>
                <c:pt idx="1131">
                  <c:v>91.71888648673233</c:v>
                </c:pt>
                <c:pt idx="1132">
                  <c:v>91.725411517251587</c:v>
                </c:pt>
                <c:pt idx="1133">
                  <c:v>91.731961265862395</c:v>
                </c:pt>
                <c:pt idx="1134">
                  <c:v>91.738535825613624</c:v>
                </c:pt>
                <c:pt idx="1135">
                  <c:v>91.74513528989776</c:v>
                </c:pt>
                <c:pt idx="1136">
                  <c:v>91.751759752451974</c:v>
                </c:pt>
                <c:pt idx="1137">
                  <c:v>91.7584093073594</c:v>
                </c:pt>
                <c:pt idx="1138">
                  <c:v>91.765084049050273</c:v>
                </c:pt>
                <c:pt idx="1139">
                  <c:v>91.771784072303234</c:v>
                </c:pt>
                <c:pt idx="1140">
                  <c:v>91.778509472246355</c:v>
                </c:pt>
                <c:pt idx="1141">
                  <c:v>91.785260344358505</c:v>
                </c:pt>
                <c:pt idx="1142">
                  <c:v>91.792036784470525</c:v>
                </c:pt>
                <c:pt idx="1143">
                  <c:v>91.798838888766426</c:v>
                </c:pt>
                <c:pt idx="1144">
                  <c:v>91.805666753784521</c:v>
                </c:pt>
                <c:pt idx="1145">
                  <c:v>91.812520476418854</c:v>
                </c:pt>
                <c:pt idx="1146">
                  <c:v>91.819400153920185</c:v>
                </c:pt>
                <c:pt idx="1147">
                  <c:v>91.826305883897362</c:v>
                </c:pt>
                <c:pt idx="1148">
                  <c:v>91.833237764318596</c:v>
                </c:pt>
                <c:pt idx="1149">
                  <c:v>91.840195893512444</c:v>
                </c:pt>
                <c:pt idx="1150">
                  <c:v>91.84718037016944</c:v>
                </c:pt>
                <c:pt idx="1151">
                  <c:v>91.854191293342936</c:v>
                </c:pt>
                <c:pt idx="1152">
                  <c:v>91.861228762450551</c:v>
                </c:pt>
                <c:pt idx="1153">
                  <c:v>91.868292877275422</c:v>
                </c:pt>
                <c:pt idx="1154">
                  <c:v>91.875383737967397</c:v>
                </c:pt>
                <c:pt idx="1155">
                  <c:v>91.882501445044326</c:v>
                </c:pt>
                <c:pt idx="1156">
                  <c:v>91.889646099393246</c:v>
                </c:pt>
                <c:pt idx="1157">
                  <c:v>91.896817802271784</c:v>
                </c:pt>
                <c:pt idx="1158">
                  <c:v>91.904016655309221</c:v>
                </c:pt>
                <c:pt idx="1159">
                  <c:v>91.911242760507875</c:v>
                </c:pt>
                <c:pt idx="1160">
                  <c:v>91.918496220244421</c:v>
                </c:pt>
                <c:pt idx="1161">
                  <c:v>91.925777137271012</c:v>
                </c:pt>
                <c:pt idx="1162">
                  <c:v>91.933085614716703</c:v>
                </c:pt>
                <c:pt idx="1163">
                  <c:v>91.940421756088597</c:v>
                </c:pt>
                <c:pt idx="1164">
                  <c:v>91.947785665273244</c:v>
                </c:pt>
                <c:pt idx="1165">
                  <c:v>91.955177446537803</c:v>
                </c:pt>
                <c:pt idx="1166">
                  <c:v>91.962597204531477</c:v>
                </c:pt>
                <c:pt idx="1167">
                  <c:v>91.97004504428665</c:v>
                </c:pt>
                <c:pt idx="1168">
                  <c:v>91.977521071220238</c:v>
                </c:pt>
                <c:pt idx="1169">
                  <c:v>91.985025391135068</c:v>
                </c:pt>
                <c:pt idx="1170">
                  <c:v>91.992558110221054</c:v>
                </c:pt>
                <c:pt idx="1171">
                  <c:v>92.000119335056525</c:v>
                </c:pt>
                <c:pt idx="1172">
                  <c:v>92.007709172609594</c:v>
                </c:pt>
                <c:pt idx="1173">
                  <c:v>92.015327730239406</c:v>
                </c:pt>
                <c:pt idx="1174">
                  <c:v>92.022975115697463</c:v>
                </c:pt>
                <c:pt idx="1175">
                  <c:v>92.030651437128981</c:v>
                </c:pt>
                <c:pt idx="1176">
                  <c:v>92.038356803074066</c:v>
                </c:pt>
                <c:pt idx="1177">
                  <c:v>92.046091322469252</c:v>
                </c:pt>
                <c:pt idx="1178">
                  <c:v>92.053855104648591</c:v>
                </c:pt>
                <c:pt idx="1179">
                  <c:v>92.061648259345233</c:v>
                </c:pt>
                <c:pt idx="1180">
                  <c:v>92.069470896692465</c:v>
                </c:pt>
                <c:pt idx="1181">
                  <c:v>92.077323127225313</c:v>
                </c:pt>
                <c:pt idx="1182">
                  <c:v>92.085205061881624</c:v>
                </c:pt>
                <c:pt idx="1183">
                  <c:v>92.093116812003672</c:v>
                </c:pt>
                <c:pt idx="1184">
                  <c:v>92.101058489339295</c:v>
                </c:pt>
                <c:pt idx="1185">
                  <c:v>92.109030206043272</c:v>
                </c:pt>
                <c:pt idx="1186">
                  <c:v>92.117032074678775</c:v>
                </c:pt>
                <c:pt idx="1187">
                  <c:v>92.125064208218546</c:v>
                </c:pt>
                <c:pt idx="1188">
                  <c:v>92.133126720046448</c:v>
                </c:pt>
                <c:pt idx="1189">
                  <c:v>92.141219723958642</c:v>
                </c:pt>
                <c:pt idx="1190">
                  <c:v>92.149343334165039</c:v>
                </c:pt>
                <c:pt idx="1191">
                  <c:v>92.157497665290677</c:v>
                </c:pt>
                <c:pt idx="1192">
                  <c:v>92.165682832376959</c:v>
                </c:pt>
                <c:pt idx="1193">
                  <c:v>92.173898950883157</c:v>
                </c:pt>
                <c:pt idx="1194">
                  <c:v>92.182146136687763</c:v>
                </c:pt>
                <c:pt idx="1195">
                  <c:v>92.190424506089755</c:v>
                </c:pt>
                <c:pt idx="1196">
                  <c:v>92.198734175810088</c:v>
                </c:pt>
                <c:pt idx="1197">
                  <c:v>92.207075262993001</c:v>
                </c:pt>
                <c:pt idx="1198">
                  <c:v>92.215447885207425</c:v>
                </c:pt>
                <c:pt idx="1199">
                  <c:v>92.223852160448359</c:v>
                </c:pt>
                <c:pt idx="1200">
                  <c:v>92.232288207138197</c:v>
                </c:pt>
                <c:pt idx="1201">
                  <c:v>92.240756144128284</c:v>
                </c:pt>
                <c:pt idx="1202">
                  <c:v>92.249256090700115</c:v>
                </c:pt>
                <c:pt idx="1203">
                  <c:v>92.257788166566769</c:v>
                </c:pt>
                <c:pt idx="1204">
                  <c:v>92.266352491874414</c:v>
                </c:pt>
                <c:pt idx="1205">
                  <c:v>92.274949187203589</c:v>
                </c:pt>
                <c:pt idx="1206">
                  <c:v>92.283578373570649</c:v>
                </c:pt>
                <c:pt idx="1207">
                  <c:v>92.29224017242916</c:v>
                </c:pt>
                <c:pt idx="1208">
                  <c:v>92.300934705671295</c:v>
                </c:pt>
                <c:pt idx="1209">
                  <c:v>92.309662095629264</c:v>
                </c:pt>
                <c:pt idx="1210">
                  <c:v>92.318422465076679</c:v>
                </c:pt>
                <c:pt idx="1211">
                  <c:v>92.327215937230008</c:v>
                </c:pt>
                <c:pt idx="1212">
                  <c:v>92.336042635750047</c:v>
                </c:pt>
                <c:pt idx="1213">
                  <c:v>92.344902684743104</c:v>
                </c:pt>
                <c:pt idx="1214">
                  <c:v>92.353796208762745</c:v>
                </c:pt>
                <c:pt idx="1215">
                  <c:v>92.362723332810958</c:v>
                </c:pt>
                <c:pt idx="1216">
                  <c:v>92.371684182339678</c:v>
                </c:pt>
                <c:pt idx="1217">
                  <c:v>92.38067888325223</c:v>
                </c:pt>
                <c:pt idx="1218">
                  <c:v>92.389707561904729</c:v>
                </c:pt>
                <c:pt idx="1219">
                  <c:v>92.398770345107451</c:v>
                </c:pt>
                <c:pt idx="1220">
                  <c:v>92.407867360126374</c:v>
                </c:pt>
                <c:pt idx="1221">
                  <c:v>92.416998734684597</c:v>
                </c:pt>
                <c:pt idx="1222">
                  <c:v>92.426164596963616</c:v>
                </c:pt>
                <c:pt idx="1223">
                  <c:v>92.435365075605034</c:v>
                </c:pt>
                <c:pt idx="1224">
                  <c:v>92.444600299711738</c:v>
                </c:pt>
                <c:pt idx="1225">
                  <c:v>92.453870398849574</c:v>
                </c:pt>
                <c:pt idx="1226">
                  <c:v>92.463175503048561</c:v>
                </c:pt>
                <c:pt idx="1227">
                  <c:v>92.472515742804532</c:v>
                </c:pt>
                <c:pt idx="1228">
                  <c:v>92.481891249080405</c:v>
                </c:pt>
                <c:pt idx="1229">
                  <c:v>92.491302153307871</c:v>
                </c:pt>
                <c:pt idx="1230">
                  <c:v>92.500748587388657</c:v>
                </c:pt>
                <c:pt idx="1231">
                  <c:v>92.510230683695895</c:v>
                </c:pt>
                <c:pt idx="1232">
                  <c:v>92.519748575075894</c:v>
                </c:pt>
                <c:pt idx="1233">
                  <c:v>92.529302394849324</c:v>
                </c:pt>
                <c:pt idx="1234">
                  <c:v>92.538892276812817</c:v>
                </c:pt>
                <c:pt idx="1235">
                  <c:v>92.548518355240276</c:v>
                </c:pt>
                <c:pt idx="1236">
                  <c:v>92.558180764884568</c:v>
                </c:pt>
                <c:pt idx="1237">
                  <c:v>92.567879640978745</c:v>
                </c:pt>
                <c:pt idx="1238">
                  <c:v>92.577615119237706</c:v>
                </c:pt>
                <c:pt idx="1239">
                  <c:v>92.587387335859518</c:v>
                </c:pt>
                <c:pt idx="1240">
                  <c:v>92.597196427526981</c:v>
                </c:pt>
                <c:pt idx="1241">
                  <c:v>92.607042531409093</c:v>
                </c:pt>
                <c:pt idx="1242">
                  <c:v>92.616925785162422</c:v>
                </c:pt>
                <c:pt idx="1243">
                  <c:v>92.626846326932679</c:v>
                </c:pt>
                <c:pt idx="1244">
                  <c:v>92.6368042953562</c:v>
                </c:pt>
                <c:pt idx="1245">
                  <c:v>92.646799829561331</c:v>
                </c:pt>
                <c:pt idx="1246">
                  <c:v>92.656833069170006</c:v>
                </c:pt>
                <c:pt idx="1247">
                  <c:v>92.666904154299118</c:v>
                </c:pt>
                <c:pt idx="1248">
                  <c:v>92.677013225562149</c:v>
                </c:pt>
                <c:pt idx="1249">
                  <c:v>92.687160424070456</c:v>
                </c:pt>
                <c:pt idx="1250">
                  <c:v>92.697345891434878</c:v>
                </c:pt>
                <c:pt idx="1251">
                  <c:v>92.707569769767289</c:v>
                </c:pt>
                <c:pt idx="1252">
                  <c:v>92.717832201681858</c:v>
                </c:pt>
                <c:pt idx="1253">
                  <c:v>92.728133330296743</c:v>
                </c:pt>
                <c:pt idx="1254">
                  <c:v>92.738473299235437</c:v>
                </c:pt>
                <c:pt idx="1255">
                  <c:v>92.748852252628396</c:v>
                </c:pt>
                <c:pt idx="1256">
                  <c:v>92.759270335114365</c:v>
                </c:pt>
                <c:pt idx="1257">
                  <c:v>92.769727691842007</c:v>
                </c:pt>
                <c:pt idx="1258">
                  <c:v>92.780224468471204</c:v>
                </c:pt>
                <c:pt idx="1259">
                  <c:v>92.790760811174863</c:v>
                </c:pt>
                <c:pt idx="1260">
                  <c:v>92.801336866640042</c:v>
                </c:pt>
                <c:pt idx="1261">
                  <c:v>92.811952782069611</c:v>
                </c:pt>
                <c:pt idx="1262">
                  <c:v>92.822608705183896</c:v>
                </c:pt>
                <c:pt idx="1263">
                  <c:v>92.833304784221895</c:v>
                </c:pt>
                <c:pt idx="1264">
                  <c:v>92.844041167942819</c:v>
                </c:pt>
                <c:pt idx="1265">
                  <c:v>92.854818005627877</c:v>
                </c:pt>
                <c:pt idx="1266">
                  <c:v>92.865635447081203</c:v>
                </c:pt>
                <c:pt idx="1267">
                  <c:v>92.876493642632084</c:v>
                </c:pt>
                <c:pt idx="1268">
                  <c:v>92.88739274313572</c:v>
                </c:pt>
                <c:pt idx="1269">
                  <c:v>92.898332899975216</c:v>
                </c:pt>
                <c:pt idx="1270">
                  <c:v>92.909314265062932</c:v>
                </c:pt>
                <c:pt idx="1271">
                  <c:v>92.920336990841818</c:v>
                </c:pt>
                <c:pt idx="1272">
                  <c:v>92.931401230287179</c:v>
                </c:pt>
                <c:pt idx="1273">
                  <c:v>92.942507136907849</c:v>
                </c:pt>
                <c:pt idx="1274">
                  <c:v>92.953654864748074</c:v>
                </c:pt>
                <c:pt idx="1275">
                  <c:v>92.964844568388656</c:v>
                </c:pt>
                <c:pt idx="1276">
                  <c:v>92.976076402948578</c:v>
                </c:pt>
                <c:pt idx="1277">
                  <c:v>92.987350524086494</c:v>
                </c:pt>
                <c:pt idx="1278">
                  <c:v>92.998667088002293</c:v>
                </c:pt>
                <c:pt idx="1279">
                  <c:v>93.010026251438404</c:v>
                </c:pt>
                <c:pt idx="1280">
                  <c:v>93.021428171681492</c:v>
                </c:pt>
                <c:pt idx="1281">
                  <c:v>93.032873006563719</c:v>
                </c:pt>
                <c:pt idx="1282">
                  <c:v>93.044360914464434</c:v>
                </c:pt>
                <c:pt idx="1283">
                  <c:v>93.055892054311613</c:v>
                </c:pt>
                <c:pt idx="1284">
                  <c:v>93.067466585583219</c:v>
                </c:pt>
                <c:pt idx="1285">
                  <c:v>93.079084668308852</c:v>
                </c:pt>
                <c:pt idx="1286">
                  <c:v>93.090746463071127</c:v>
                </c:pt>
                <c:pt idx="1287">
                  <c:v>93.102452131007212</c:v>
                </c:pt>
                <c:pt idx="1288">
                  <c:v>93.114201833810171</c:v>
                </c:pt>
                <c:pt idx="1289">
                  <c:v>93.125995733730747</c:v>
                </c:pt>
                <c:pt idx="1290">
                  <c:v>93.137833993578468</c:v>
                </c:pt>
                <c:pt idx="1291">
                  <c:v>93.149716776723409</c:v>
                </c:pt>
                <c:pt idx="1292">
                  <c:v>93.161644247097442</c:v>
                </c:pt>
                <c:pt idx="1293">
                  <c:v>93.173616569195957</c:v>
                </c:pt>
                <c:pt idx="1294">
                  <c:v>93.18563390807914</c:v>
                </c:pt>
                <c:pt idx="1295">
                  <c:v>93.197696429373522</c:v>
                </c:pt>
                <c:pt idx="1296">
                  <c:v>93.209804299273273</c:v>
                </c:pt>
                <c:pt idx="1297">
                  <c:v>93.22195768454209</c:v>
                </c:pt>
                <c:pt idx="1298">
                  <c:v>93.234156752514139</c:v>
                </c:pt>
                <c:pt idx="1299">
                  <c:v>93.246401671095995</c:v>
                </c:pt>
                <c:pt idx="1300">
                  <c:v>93.258692608767589</c:v>
                </c:pt>
                <c:pt idx="1301">
                  <c:v>93.271029734584204</c:v>
                </c:pt>
                <c:pt idx="1302">
                  <c:v>93.283413218177543</c:v>
                </c:pt>
                <c:pt idx="1303">
                  <c:v>93.295843229757295</c:v>
                </c:pt>
                <c:pt idx="1304">
                  <c:v>93.308319940112668</c:v>
                </c:pt>
                <c:pt idx="1305">
                  <c:v>93.320843520613636</c:v>
                </c:pt>
                <c:pt idx="1306">
                  <c:v>93.333414143212721</c:v>
                </c:pt>
                <c:pt idx="1307">
                  <c:v>93.3460319804459</c:v>
                </c:pt>
                <c:pt idx="1308">
                  <c:v>93.358697205434666</c:v>
                </c:pt>
                <c:pt idx="1309">
                  <c:v>93.371409991886964</c:v>
                </c:pt>
                <c:pt idx="1310">
                  <c:v>93.384170514098798</c:v>
                </c:pt>
                <c:pt idx="1311">
                  <c:v>93.396978946955798</c:v>
                </c:pt>
                <c:pt idx="1312">
                  <c:v>93.409835465934464</c:v>
                </c:pt>
                <c:pt idx="1313">
                  <c:v>93.42274024710359</c:v>
                </c:pt>
                <c:pt idx="1314">
                  <c:v>93.435693467125688</c:v>
                </c:pt>
                <c:pt idx="1315">
                  <c:v>93.448695303258489</c:v>
                </c:pt>
                <c:pt idx="1316">
                  <c:v>93.461745933356383</c:v>
                </c:pt>
                <c:pt idx="1317">
                  <c:v>93.474845535871495</c:v>
                </c:pt>
                <c:pt idx="1318">
                  <c:v>93.487994289855507</c:v>
                </c:pt>
                <c:pt idx="1319">
                  <c:v>93.501192374960908</c:v>
                </c:pt>
                <c:pt idx="1320">
                  <c:v>93.514439971442215</c:v>
                </c:pt>
                <c:pt idx="1321">
                  <c:v>93.527737260157423</c:v>
                </c:pt>
                <c:pt idx="1322">
                  <c:v>93.541084422569725</c:v>
                </c:pt>
                <c:pt idx="1323">
                  <c:v>93.55448164074825</c:v>
                </c:pt>
                <c:pt idx="1324">
                  <c:v>93.567929097370211</c:v>
                </c:pt>
                <c:pt idx="1325">
                  <c:v>93.581426975721456</c:v>
                </c:pt>
                <c:pt idx="1326">
                  <c:v>93.594975459698475</c:v>
                </c:pt>
                <c:pt idx="1327">
                  <c:v>93.608574733809419</c:v>
                </c:pt>
                <c:pt idx="1328">
                  <c:v>93.622224983175599</c:v>
                </c:pt>
                <c:pt idx="1329">
                  <c:v>93.635926393532714</c:v>
                </c:pt>
                <c:pt idx="1330">
                  <c:v>93.649679151232263</c:v>
                </c:pt>
                <c:pt idx="1331">
                  <c:v>93.663483443242896</c:v>
                </c:pt>
                <c:pt idx="1332">
                  <c:v>93.677339457151604</c:v>
                </c:pt>
                <c:pt idx="1333">
                  <c:v>93.691247381165255</c:v>
                </c:pt>
                <c:pt idx="1334">
                  <c:v>93.705207404111761</c:v>
                </c:pt>
                <c:pt idx="1335">
                  <c:v>93.719219715441454</c:v>
                </c:pt>
                <c:pt idx="1336">
                  <c:v>93.733284505228198</c:v>
                </c:pt>
                <c:pt idx="1337">
                  <c:v>93.747401964171047</c:v>
                </c:pt>
                <c:pt idx="1338">
                  <c:v>93.7615722835952</c:v>
                </c:pt>
                <c:pt idx="1339">
                  <c:v>93.775795655453393</c:v>
                </c:pt>
                <c:pt idx="1340">
                  <c:v>93.790072272327251</c:v>
                </c:pt>
                <c:pt idx="1341">
                  <c:v>93.80440232742842</c:v>
                </c:pt>
                <c:pt idx="1342">
                  <c:v>93.818786014599937</c:v>
                </c:pt>
                <c:pt idx="1343">
                  <c:v>93.833223528317433</c:v>
                </c:pt>
                <c:pt idx="1344">
                  <c:v>93.847715063690345</c:v>
                </c:pt>
                <c:pt idx="1345">
                  <c:v>93.862260816463191</c:v>
                </c:pt>
                <c:pt idx="1346">
                  <c:v>93.876860983016797</c:v>
                </c:pt>
                <c:pt idx="1347">
                  <c:v>93.891515760369529</c:v>
                </c:pt>
                <c:pt idx="1348">
                  <c:v>93.906225346178474</c:v>
                </c:pt>
                <c:pt idx="1349">
                  <c:v>93.920989938740519</c:v>
                </c:pt>
                <c:pt idx="1350">
                  <c:v>93.935809736993832</c:v>
                </c:pt>
                <c:pt idx="1351">
                  <c:v>93.95068494051884</c:v>
                </c:pt>
                <c:pt idx="1352">
                  <c:v>93.965615749539481</c:v>
                </c:pt>
                <c:pt idx="1353">
                  <c:v>93.980602364924167</c:v>
                </c:pt>
                <c:pt idx="1354">
                  <c:v>93.995644988187252</c:v>
                </c:pt>
                <c:pt idx="1355">
                  <c:v>94.010743821489967</c:v>
                </c:pt>
                <c:pt idx="1356">
                  <c:v>94.025899067641731</c:v>
                </c:pt>
                <c:pt idx="1357">
                  <c:v>94.04111093010097</c:v>
                </c:pt>
                <c:pt idx="1358">
                  <c:v>94.056379612976599</c:v>
                </c:pt>
                <c:pt idx="1359">
                  <c:v>94.071705321028773</c:v>
                </c:pt>
                <c:pt idx="1360">
                  <c:v>94.087088259670367</c:v>
                </c:pt>
                <c:pt idx="1361">
                  <c:v>94.102528634967669</c:v>
                </c:pt>
                <c:pt idx="1362">
                  <c:v>94.118026653641664</c:v>
                </c:pt>
                <c:pt idx="1363">
                  <c:v>94.13358252306918</c:v>
                </c:pt>
                <c:pt idx="1364">
                  <c:v>94.149196451283643</c:v>
                </c:pt>
                <c:pt idx="1365">
                  <c:v>94.164868646976359</c:v>
                </c:pt>
                <c:pt idx="1366">
                  <c:v>94.180599319497531</c:v>
                </c:pt>
                <c:pt idx="1367">
                  <c:v>94.196388678857076</c:v>
                </c:pt>
                <c:pt idx="1368">
                  <c:v>94.212236935725812</c:v>
                </c:pt>
                <c:pt idx="1369">
                  <c:v>94.228144301436487</c:v>
                </c:pt>
                <c:pt idx="1370">
                  <c:v>94.244110987984484</c:v>
                </c:pt>
                <c:pt idx="1371">
                  <c:v>94.260137208029036</c:v>
                </c:pt>
                <c:pt idx="1372">
                  <c:v>94.276223174894128</c:v>
                </c:pt>
                <c:pt idx="1373">
                  <c:v>94.292369102569296</c:v>
                </c:pt>
                <c:pt idx="1374">
                  <c:v>94.308575205710724</c:v>
                </c:pt>
                <c:pt idx="1375">
                  <c:v>94.32484169964205</c:v>
                </c:pt>
                <c:pt idx="1376">
                  <c:v>94.341168800355206</c:v>
                </c:pt>
                <c:pt idx="1377">
                  <c:v>94.357556724511525</c:v>
                </c:pt>
                <c:pt idx="1378">
                  <c:v>94.374005689442313</c:v>
                </c:pt>
                <c:pt idx="1379">
                  <c:v>94.390515913149898</c:v>
                </c:pt>
                <c:pt idx="1380">
                  <c:v>94.407087614308438</c:v>
                </c:pt>
                <c:pt idx="1381">
                  <c:v>94.423721012264608</c:v>
                </c:pt>
                <c:pt idx="1382">
                  <c:v>94.440416327038548</c:v>
                </c:pt>
                <c:pt idx="1383">
                  <c:v>94.457173779324563</c:v>
                </c:pt>
                <c:pt idx="1384">
                  <c:v>94.473993590492015</c:v>
                </c:pt>
                <c:pt idx="1385">
                  <c:v>94.490875982585905</c:v>
                </c:pt>
                <c:pt idx="1386">
                  <c:v>94.507821178327731</c:v>
                </c:pt>
                <c:pt idx="1387">
                  <c:v>94.524829401116207</c:v>
                </c:pt>
                <c:pt idx="1388">
                  <c:v>94.541900875027821</c:v>
                </c:pt>
                <c:pt idx="1389">
                  <c:v>94.559035824817812</c:v>
                </c:pt>
                <c:pt idx="1390">
                  <c:v>94.576234475920359</c:v>
                </c:pt>
                <c:pt idx="1391">
                  <c:v>94.593497054449927</c:v>
                </c:pt>
                <c:pt idx="1392">
                  <c:v>94.610823787201113</c:v>
                </c:pt>
                <c:pt idx="1393">
                  <c:v>94.628214901649983</c:v>
                </c:pt>
                <c:pt idx="1394">
                  <c:v>94.645670625954082</c:v>
                </c:pt>
                <c:pt idx="1395">
                  <c:v>94.663191188953348</c:v>
                </c:pt>
                <c:pt idx="1396">
                  <c:v>94.680776820170607</c:v>
                </c:pt>
                <c:pt idx="1397">
                  <c:v>94.698427749812012</c:v>
                </c:pt>
                <c:pt idx="1398">
                  <c:v>94.716144208767673</c:v>
                </c:pt>
                <c:pt idx="1399">
                  <c:v>94.733926428612079</c:v>
                </c:pt>
                <c:pt idx="1400">
                  <c:v>94.751774641604598</c:v>
                </c:pt>
                <c:pt idx="1401">
                  <c:v>94.769689080689872</c:v>
                </c:pt>
                <c:pt idx="1402">
                  <c:v>94.787669979498517</c:v>
                </c:pt>
                <c:pt idx="1403">
                  <c:v>94.805717572346936</c:v>
                </c:pt>
                <c:pt idx="1404">
                  <c:v>94.82383209423854</c:v>
                </c:pt>
                <c:pt idx="1405">
                  <c:v>94.842013780863297</c:v>
                </c:pt>
                <c:pt idx="1406">
                  <c:v>94.860262868598682</c:v>
                </c:pt>
                <c:pt idx="1407">
                  <c:v>94.87857959450956</c:v>
                </c:pt>
                <c:pt idx="1408">
                  <c:v>94.89696419634889</c:v>
                </c:pt>
                <c:pt idx="1409">
                  <c:v>94.915416912557674</c:v>
                </c:pt>
                <c:pt idx="1410">
                  <c:v>94.933937982265334</c:v>
                </c:pt>
                <c:pt idx="1411">
                  <c:v>94.952527645289933</c:v>
                </c:pt>
                <c:pt idx="1412">
                  <c:v>94.971186142138365</c:v>
                </c:pt>
                <c:pt idx="1413">
                  <c:v>94.989913714006576</c:v>
                </c:pt>
                <c:pt idx="1414">
                  <c:v>95.008710602779686</c:v>
                </c:pt>
                <c:pt idx="1415">
                  <c:v>95.027577051032054</c:v>
                </c:pt>
                <c:pt idx="1416">
                  <c:v>95.046513302027364</c:v>
                </c:pt>
                <c:pt idx="1417">
                  <c:v>95.065519599718897</c:v>
                </c:pt>
                <c:pt idx="1418">
                  <c:v>95.084596188749344</c:v>
                </c:pt>
                <c:pt idx="1419">
                  <c:v>95.103743314450966</c:v>
                </c:pt>
                <c:pt idx="1420">
                  <c:v>95.122961222845532</c:v>
                </c:pt>
                <c:pt idx="1421">
                  <c:v>95.142250160644338</c:v>
                </c:pt>
                <c:pt idx="1422">
                  <c:v>95.161610375247847</c:v>
                </c:pt>
                <c:pt idx="1423">
                  <c:v>95.18104211474629</c:v>
                </c:pt>
                <c:pt idx="1424">
                  <c:v>95.200545627918601</c:v>
                </c:pt>
                <c:pt idx="1425">
                  <c:v>95.220121164233134</c:v>
                </c:pt>
                <c:pt idx="1426">
                  <c:v>95.239768973846907</c:v>
                </c:pt>
                <c:pt idx="1427">
                  <c:v>95.259489307605662</c:v>
                </c:pt>
                <c:pt idx="1428">
                  <c:v>95.279282417043476</c:v>
                </c:pt>
                <c:pt idx="1429">
                  <c:v>95.299148554382597</c:v>
                </c:pt>
                <c:pt idx="1430">
                  <c:v>95.319087972533168</c:v>
                </c:pt>
                <c:pt idx="1431">
                  <c:v>95.339100925092623</c:v>
                </c:pt>
                <c:pt idx="1432">
                  <c:v>95.359187666345775</c:v>
                </c:pt>
                <c:pt idx="1433">
                  <c:v>95.379348451263866</c:v>
                </c:pt>
                <c:pt idx="1434">
                  <c:v>95.39958353550476</c:v>
                </c:pt>
                <c:pt idx="1435">
                  <c:v>95.419893175411701</c:v>
                </c:pt>
                <c:pt idx="1436">
                  <c:v>95.440277628013675</c:v>
                </c:pt>
                <c:pt idx="1437">
                  <c:v>95.460737151024048</c:v>
                </c:pt>
                <c:pt idx="1438">
                  <c:v>95.481272002840612</c:v>
                </c:pt>
                <c:pt idx="1439">
                  <c:v>95.501882442544598</c:v>
                </c:pt>
                <c:pt idx="1440">
                  <c:v>95.522568729900414</c:v>
                </c:pt>
                <c:pt idx="1441">
                  <c:v>95.543331125354356</c:v>
                </c:pt>
                <c:pt idx="1442">
                  <c:v>95.564169890034691</c:v>
                </c:pt>
                <c:pt idx="1443">
                  <c:v>95.585085285749969</c:v>
                </c:pt>
                <c:pt idx="1444">
                  <c:v>95.606077574989172</c:v>
                </c:pt>
                <c:pt idx="1445">
                  <c:v>95.627147020920134</c:v>
                </c:pt>
                <c:pt idx="1446">
                  <c:v>95.648293887389173</c:v>
                </c:pt>
                <c:pt idx="1447">
                  <c:v>95.66951843891988</c:v>
                </c:pt>
                <c:pt idx="1448">
                  <c:v>95.690820940712243</c:v>
                </c:pt>
                <c:pt idx="1449">
                  <c:v>95.712201658641888</c:v>
                </c:pt>
                <c:pt idx="1450">
                  <c:v>95.733660859258478</c:v>
                </c:pt>
                <c:pt idx="1451">
                  <c:v>95.755198809785355</c:v>
                </c:pt>
                <c:pt idx="1452">
                  <c:v>95.776815778117964</c:v>
                </c:pt>
                <c:pt idx="1453">
                  <c:v>95.798512032822686</c:v>
                </c:pt>
                <c:pt idx="1454">
                  <c:v>95.820287843136015</c:v>
                </c:pt>
                <c:pt idx="1455">
                  <c:v>95.84214347896291</c:v>
                </c:pt>
                <c:pt idx="1456">
                  <c:v>95.864079210875659</c:v>
                </c:pt>
                <c:pt idx="1457">
                  <c:v>95.886095310112651</c:v>
                </c:pt>
                <c:pt idx="1458">
                  <c:v>95.90819204857668</c:v>
                </c:pt>
                <c:pt idx="1459">
                  <c:v>95.93036969883407</c:v>
                </c:pt>
                <c:pt idx="1460">
                  <c:v>95.952628534112691</c:v>
                </c:pt>
                <c:pt idx="1461">
                  <c:v>95.974968828300817</c:v>
                </c:pt>
                <c:pt idx="1462">
                  <c:v>95.997390855945014</c:v>
                </c:pt>
                <c:pt idx="1463">
                  <c:v>96.019894892249383</c:v>
                </c:pt>
                <c:pt idx="1464">
                  <c:v>96.042481213073117</c:v>
                </c:pt>
                <c:pt idx="1465">
                  <c:v>96.065150094929166</c:v>
                </c:pt>
                <c:pt idx="1466">
                  <c:v>96.08790181498253</c:v>
                </c:pt>
                <c:pt idx="1467">
                  <c:v>96.110736651048228</c:v>
                </c:pt>
                <c:pt idx="1468">
                  <c:v>96.133654881589578</c:v>
                </c:pt>
                <c:pt idx="1469">
                  <c:v>96.156656785716265</c:v>
                </c:pt>
                <c:pt idx="1470">
                  <c:v>96.179742643182536</c:v>
                </c:pt>
                <c:pt idx="1471">
                  <c:v>96.202912734384739</c:v>
                </c:pt>
                <c:pt idx="1472">
                  <c:v>96.226167340359936</c:v>
                </c:pt>
                <c:pt idx="1473">
                  <c:v>96.24950674278314</c:v>
                </c:pt>
                <c:pt idx="1474">
                  <c:v>96.272931223965429</c:v>
                </c:pt>
                <c:pt idx="1475">
                  <c:v>96.296441066851827</c:v>
                </c:pt>
                <c:pt idx="1476">
                  <c:v>96.320036555018731</c:v>
                </c:pt>
                <c:pt idx="1477">
                  <c:v>96.343717972671882</c:v>
                </c:pt>
                <c:pt idx="1478">
                  <c:v>96.367485604643633</c:v>
                </c:pt>
                <c:pt idx="1479">
                  <c:v>96.391339736390918</c:v>
                </c:pt>
                <c:pt idx="1480">
                  <c:v>96.41528065399234</c:v>
                </c:pt>
                <c:pt idx="1481">
                  <c:v>96.439308644145783</c:v>
                </c:pt>
                <c:pt idx="1482">
                  <c:v>96.463423994165808</c:v>
                </c:pt>
                <c:pt idx="1483">
                  <c:v>96.487626991980761</c:v>
                </c:pt>
                <c:pt idx="1484">
                  <c:v>96.511917926130266</c:v>
                </c:pt>
                <c:pt idx="1485">
                  <c:v>96.536297085762342</c:v>
                </c:pt>
                <c:pt idx="1486">
                  <c:v>96.560764760630505</c:v>
                </c:pt>
                <c:pt idx="1487">
                  <c:v>96.58532124109071</c:v>
                </c:pt>
                <c:pt idx="1488">
                  <c:v>96.609966818098613</c:v>
                </c:pt>
                <c:pt idx="1489">
                  <c:v>96.634701783206225</c:v>
                </c:pt>
                <c:pt idx="1490">
                  <c:v>96.65952642855892</c:v>
                </c:pt>
                <c:pt idx="1491">
                  <c:v>96.684441046892147</c:v>
                </c:pt>
                <c:pt idx="1492">
                  <c:v>96.709445931528421</c:v>
                </c:pt>
                <c:pt idx="1493">
                  <c:v>96.734541376373713</c:v>
                </c:pt>
                <c:pt idx="1494">
                  <c:v>96.759727675914064</c:v>
                </c:pt>
                <c:pt idx="1495">
                  <c:v>96.785005125212123</c:v>
                </c:pt>
                <c:pt idx="1496">
                  <c:v>96.810374019904017</c:v>
                </c:pt>
                <c:pt idx="1497">
                  <c:v>96.835834656195132</c:v>
                </c:pt>
                <c:pt idx="1498">
                  <c:v>96.861387330856516</c:v>
                </c:pt>
                <c:pt idx="1499">
                  <c:v>96.88703234122174</c:v>
                </c:pt>
                <c:pt idx="1500">
                  <c:v>96.912769985182294</c:v>
                </c:pt>
                <c:pt idx="1501">
                  <c:v>96.938600561184245</c:v>
                </c:pt>
                <c:pt idx="1502">
                  <c:v>96.964524368223977</c:v>
                </c:pt>
                <c:pt idx="1503">
                  <c:v>96.990541705844151</c:v>
                </c:pt>
                <c:pt idx="1504">
                  <c:v>97.016652874129619</c:v>
                </c:pt>
                <c:pt idx="1505">
                  <c:v>97.042858173703351</c:v>
                </c:pt>
                <c:pt idx="1506">
                  <c:v>97.069157905722108</c:v>
                </c:pt>
                <c:pt idx="1507">
                  <c:v>97.09555237187196</c:v>
                </c:pt>
                <c:pt idx="1508">
                  <c:v>97.122041874363831</c:v>
                </c:pt>
                <c:pt idx="1509">
                  <c:v>97.148626715928998</c:v>
                </c:pt>
                <c:pt idx="1510">
                  <c:v>97.175307199815052</c:v>
                </c:pt>
                <c:pt idx="1511">
                  <c:v>97.20208362978012</c:v>
                </c:pt>
                <c:pt idx="1512">
                  <c:v>97.228956310089188</c:v>
                </c:pt>
                <c:pt idx="1513">
                  <c:v>97.255925545508433</c:v>
                </c:pt>
                <c:pt idx="1514">
                  <c:v>97.282991641301038</c:v>
                </c:pt>
                <c:pt idx="1515">
                  <c:v>97.310154903221374</c:v>
                </c:pt>
                <c:pt idx="1516">
                  <c:v>97.337415637510517</c:v>
                </c:pt>
                <c:pt idx="1517">
                  <c:v>97.364774150891051</c:v>
                </c:pt>
                <c:pt idx="1518">
                  <c:v>97.392230750561382</c:v>
                </c:pt>
                <c:pt idx="1519">
                  <c:v>97.419785744190534</c:v>
                </c:pt>
                <c:pt idx="1520">
                  <c:v>97.447439439912898</c:v>
                </c:pt>
                <c:pt idx="1521">
                  <c:v>97.475192146322627</c:v>
                </c:pt>
                <c:pt idx="1522">
                  <c:v>97.503044172467725</c:v>
                </c:pt>
                <c:pt idx="1523">
                  <c:v>97.530995827844805</c:v>
                </c:pt>
                <c:pt idx="1524">
                  <c:v>97.559047422392609</c:v>
                </c:pt>
                <c:pt idx="1525">
                  <c:v>97.587199266486891</c:v>
                </c:pt>
                <c:pt idx="1526">
                  <c:v>97.615451670933638</c:v>
                </c:pt>
                <c:pt idx="1527">
                  <c:v>97.643804946963769</c:v>
                </c:pt>
                <c:pt idx="1528">
                  <c:v>97.67225940622599</c:v>
                </c:pt>
                <c:pt idx="1529">
                  <c:v>97.700815360781206</c:v>
                </c:pt>
                <c:pt idx="1530">
                  <c:v>97.729473123096199</c:v>
                </c:pt>
                <c:pt idx="1531">
                  <c:v>97.758233006036306</c:v>
                </c:pt>
                <c:pt idx="1532">
                  <c:v>97.787095322859798</c:v>
                </c:pt>
                <c:pt idx="1533">
                  <c:v>97.816060387210612</c:v>
                </c:pt>
                <c:pt idx="1534">
                  <c:v>97.84512851311176</c:v>
                </c:pt>
                <c:pt idx="1535">
                  <c:v>97.874300014958038</c:v>
                </c:pt>
                <c:pt idx="1536">
                  <c:v>97.903575207509789</c:v>
                </c:pt>
                <c:pt idx="1537">
                  <c:v>97.932954405884928</c:v>
                </c:pt>
                <c:pt idx="1538">
                  <c:v>97.962437925552322</c:v>
                </c:pt>
                <c:pt idx="1539">
                  <c:v>97.992026082324358</c:v>
                </c:pt>
                <c:pt idx="1540">
                  <c:v>98.021719192349096</c:v>
                </c:pt>
                <c:pt idx="1541">
                  <c:v>98.051517572103378</c:v>
                </c:pt>
                <c:pt idx="1542">
                  <c:v>98.081421538384475</c:v>
                </c:pt>
                <c:pt idx="1543">
                  <c:v>98.111431408302892</c:v>
                </c:pt>
                <c:pt idx="1544">
                  <c:v>98.141547499274267</c:v>
                </c:pt>
                <c:pt idx="1545">
                  <c:v>98.171770129011179</c:v>
                </c:pt>
                <c:pt idx="1546">
                  <c:v>98.202099615515465</c:v>
                </c:pt>
                <c:pt idx="1547">
                  <c:v>98.232536277069556</c:v>
                </c:pt>
                <c:pt idx="1548">
                  <c:v>98.263080432228435</c:v>
                </c:pt>
                <c:pt idx="1549">
                  <c:v>98.293732399810921</c:v>
                </c:pt>
                <c:pt idx="1550">
                  <c:v>98.324492498891388</c:v>
                </c:pt>
                <c:pt idx="1551">
                  <c:v>98.35536104879084</c:v>
                </c:pt>
                <c:pt idx="1552">
                  <c:v>98.386338369068184</c:v>
                </c:pt>
                <c:pt idx="1553">
                  <c:v>98.417424779511251</c:v>
                </c:pt>
                <c:pt idx="1554">
                  <c:v>98.448620600127754</c:v>
                </c:pt>
                <c:pt idx="1555">
                  <c:v>98.479926151135928</c:v>
                </c:pt>
                <c:pt idx="1556">
                  <c:v>98.511341752955616</c:v>
                </c:pt>
                <c:pt idx="1557">
                  <c:v>98.542867726198367</c:v>
                </c:pt>
                <c:pt idx="1558">
                  <c:v>98.574504391658053</c:v>
                </c:pt>
                <c:pt idx="1559">
                  <c:v>98.606252070301309</c:v>
                </c:pt>
                <c:pt idx="1560">
                  <c:v>98.638111083257584</c:v>
                </c:pt>
                <c:pt idx="1561">
                  <c:v>98.670081751808922</c:v>
                </c:pt>
                <c:pt idx="1562">
                  <c:v>98.702164397380457</c:v>
                </c:pt>
                <c:pt idx="1563">
                  <c:v>98.734359341529498</c:v>
                </c:pt>
                <c:pt idx="1564">
                  <c:v>98.766666905935793</c:v>
                </c:pt>
                <c:pt idx="1565">
                  <c:v>98.799087412390449</c:v>
                </c:pt>
                <c:pt idx="1566">
                  <c:v>98.831621182785966</c:v>
                </c:pt>
                <c:pt idx="1567">
                  <c:v>98.864268539104813</c:v>
                </c:pt>
                <c:pt idx="1568">
                  <c:v>98.89702980340877</c:v>
                </c:pt>
                <c:pt idx="1569">
                  <c:v>98.9299052978281</c:v>
                </c:pt>
                <c:pt idx="1570">
                  <c:v>98.962895344549949</c:v>
                </c:pt>
                <c:pt idx="1571">
                  <c:v>98.996000265807382</c:v>
                </c:pt>
                <c:pt idx="1572">
                  <c:v>99.02922038386761</c:v>
                </c:pt>
                <c:pt idx="1573">
                  <c:v>99.062556021020555</c:v>
                </c:pt>
                <c:pt idx="1574">
                  <c:v>99.096007499566994</c:v>
                </c:pt>
                <c:pt idx="1575">
                  <c:v>99.129575141806797</c:v>
                </c:pt>
                <c:pt idx="1576">
                  <c:v>99.16325927002633</c:v>
                </c:pt>
                <c:pt idx="1577">
                  <c:v>99.19706020648708</c:v>
                </c:pt>
                <c:pt idx="1578">
                  <c:v>99.230978273412674</c:v>
                </c:pt>
                <c:pt idx="1579">
                  <c:v>99.265013792976461</c:v>
                </c:pt>
                <c:pt idx="1580">
                  <c:v>99.29916708728895</c:v>
                </c:pt>
                <c:pt idx="1581">
                  <c:v>99.333438478384977</c:v>
                </c:pt>
                <c:pt idx="1582">
                  <c:v>99.367828288210731</c:v>
                </c:pt>
                <c:pt idx="1583">
                  <c:v>99.402336838610452</c:v>
                </c:pt>
                <c:pt idx="1584">
                  <c:v>99.436964451313344</c:v>
                </c:pt>
                <c:pt idx="1585">
                  <c:v>99.471711447920001</c:v>
                </c:pt>
                <c:pt idx="1586">
                  <c:v>99.506578149888853</c:v>
                </c:pt>
                <c:pt idx="1587">
                  <c:v>99.541564878522422</c:v>
                </c:pt>
                <c:pt idx="1588">
                  <c:v>99.576671954953184</c:v>
                </c:pt>
                <c:pt idx="1589">
                  <c:v>99.611899700129598</c:v>
                </c:pt>
                <c:pt idx="1590">
                  <c:v>99.647248434801952</c:v>
                </c:pt>
                <c:pt idx="1591">
                  <c:v>99.682718479507841</c:v>
                </c:pt>
                <c:pt idx="1592">
                  <c:v>99.718310154557443</c:v>
                </c:pt>
                <c:pt idx="1593">
                  <c:v>99.754023780018926</c:v>
                </c:pt>
                <c:pt idx="1594">
                  <c:v>99.789859675703468</c:v>
                </c:pt>
                <c:pt idx="1595">
                  <c:v>99.825818161149925</c:v>
                </c:pt>
                <c:pt idx="1596">
                  <c:v>99.861899555609952</c:v>
                </c:pt>
                <c:pt idx="1597">
                  <c:v>99.898104178032341</c:v>
                </c:pt>
                <c:pt idx="1598">
                  <c:v>99.934432347047107</c:v>
                </c:pt>
                <c:pt idx="1599">
                  <c:v>99.970884380950153</c:v>
                </c:pt>
                <c:pt idx="1600">
                  <c:v>100.00746059768723</c:v>
                </c:pt>
                <c:pt idx="1601">
                  <c:v>100.04416131483724</c:v>
                </c:pt>
                <c:pt idx="1602">
                  <c:v>100.08098684959664</c:v>
                </c:pt>
                <c:pt idx="1603">
                  <c:v>100.11793751876245</c:v>
                </c:pt>
                <c:pt idx="1604">
                  <c:v>100.15501363871554</c:v>
                </c:pt>
                <c:pt idx="1605">
                  <c:v>100.19221552540411</c:v>
                </c:pt>
                <c:pt idx="1606">
                  <c:v>100.22954349432617</c:v>
                </c:pt>
                <c:pt idx="1607">
                  <c:v>100.26699786051256</c:v>
                </c:pt>
                <c:pt idx="1608">
                  <c:v>100.30457893850944</c:v>
                </c:pt>
                <c:pt idx="1609">
                  <c:v>100.34228704236072</c:v>
                </c:pt>
                <c:pt idx="1610">
                  <c:v>100.38012248559004</c:v>
                </c:pt>
                <c:pt idx="1611">
                  <c:v>100.41808558118296</c:v>
                </c:pt>
                <c:pt idx="1612">
                  <c:v>100.45617664156889</c:v>
                </c:pt>
                <c:pt idx="1613">
                  <c:v>100.49439597860216</c:v>
                </c:pt>
                <c:pt idx="1614">
                  <c:v>100.53274390354406</c:v>
                </c:pt>
                <c:pt idx="1615">
                  <c:v>100.57122072704357</c:v>
                </c:pt>
                <c:pt idx="1616">
                  <c:v>100.60982675911876</c:v>
                </c:pt>
                <c:pt idx="1617">
                  <c:v>100.64856230913743</c:v>
                </c:pt>
                <c:pt idx="1618">
                  <c:v>100.68742768579764</c:v>
                </c:pt>
                <c:pt idx="1619">
                  <c:v>100.72642319710837</c:v>
                </c:pt>
                <c:pt idx="1620">
                  <c:v>100.76554915036969</c:v>
                </c:pt>
                <c:pt idx="1621">
                  <c:v>100.80480585215248</c:v>
                </c:pt>
                <c:pt idx="1622">
                  <c:v>100.84419360827876</c:v>
                </c:pt>
                <c:pt idx="1623">
                  <c:v>100.88371272380103</c:v>
                </c:pt>
                <c:pt idx="1624">
                  <c:v>100.92336350298164</c:v>
                </c:pt>
                <c:pt idx="1625">
                  <c:v>100.9631462492722</c:v>
                </c:pt>
                <c:pt idx="1626">
                  <c:v>101.00306126529226</c:v>
                </c:pt>
                <c:pt idx="1627">
                  <c:v>101.0431088528085</c:v>
                </c:pt>
                <c:pt idx="1628">
                  <c:v>101.08328931271311</c:v>
                </c:pt>
                <c:pt idx="1629">
                  <c:v>101.1236029450022</c:v>
                </c:pt>
                <c:pt idx="1630">
                  <c:v>101.16405004875377</c:v>
                </c:pt>
                <c:pt idx="1631">
                  <c:v>101.20463092210618</c:v>
                </c:pt>
                <c:pt idx="1632">
                  <c:v>101.24534586223527</c:v>
                </c:pt>
                <c:pt idx="1633">
                  <c:v>101.28619516533233</c:v>
                </c:pt>
                <c:pt idx="1634">
                  <c:v>101.32717912658138</c:v>
                </c:pt>
                <c:pt idx="1635">
                  <c:v>101.36829804013581</c:v>
                </c:pt>
                <c:pt idx="1636">
                  <c:v>101.4095521990959</c:v>
                </c:pt>
                <c:pt idx="1637">
                  <c:v>101.45094189548524</c:v>
                </c:pt>
                <c:pt idx="1638">
                  <c:v>101.49246742022694</c:v>
                </c:pt>
                <c:pt idx="1639">
                  <c:v>101.53412906311999</c:v>
                </c:pt>
                <c:pt idx="1640">
                  <c:v>101.57592711281553</c:v>
                </c:pt>
                <c:pt idx="1641">
                  <c:v>101.6178618567923</c:v>
                </c:pt>
                <c:pt idx="1642">
                  <c:v>101.65993358133237</c:v>
                </c:pt>
                <c:pt idx="1643">
                  <c:v>101.70214257149622</c:v>
                </c:pt>
                <c:pt idx="1644">
                  <c:v>101.74448911109837</c:v>
                </c:pt>
                <c:pt idx="1645">
                  <c:v>101.78697348268176</c:v>
                </c:pt>
                <c:pt idx="1646">
                  <c:v>101.82959596749259</c:v>
                </c:pt>
                <c:pt idx="1647">
                  <c:v>101.87235684545497</c:v>
                </c:pt>
                <c:pt idx="1648">
                  <c:v>101.91525639514472</c:v>
                </c:pt>
                <c:pt idx="1649">
                  <c:v>101.95829489376354</c:v>
                </c:pt>
                <c:pt idx="1650">
                  <c:v>102.00147261711292</c:v>
                </c:pt>
                <c:pt idx="1651">
                  <c:v>102.04478983956758</c:v>
                </c:pt>
                <c:pt idx="1652">
                  <c:v>102.08824683404862</c:v>
                </c:pt>
                <c:pt idx="1653">
                  <c:v>102.13184387199651</c:v>
                </c:pt>
                <c:pt idx="1654">
                  <c:v>102.17558122334431</c:v>
                </c:pt>
                <c:pt idx="1655">
                  <c:v>102.21945915649005</c:v>
                </c:pt>
                <c:pt idx="1656">
                  <c:v>102.26347793826881</c:v>
                </c:pt>
                <c:pt idx="1657">
                  <c:v>102.30763783392554</c:v>
                </c:pt>
                <c:pt idx="1658">
                  <c:v>102.35193910708614</c:v>
                </c:pt>
                <c:pt idx="1659">
                  <c:v>102.39638201972973</c:v>
                </c:pt>
                <c:pt idx="1660">
                  <c:v>102.44096683215993</c:v>
                </c:pt>
                <c:pt idx="1661">
                  <c:v>102.48569380297576</c:v>
                </c:pt>
                <c:pt idx="1662">
                  <c:v>102.53056318904325</c:v>
                </c:pt>
                <c:pt idx="1663">
                  <c:v>102.57557524546529</c:v>
                </c:pt>
                <c:pt idx="1664">
                  <c:v>102.62073022555288</c:v>
                </c:pt>
                <c:pt idx="1665">
                  <c:v>102.66602838079494</c:v>
                </c:pt>
                <c:pt idx="1666">
                  <c:v>102.71146996082845</c:v>
                </c:pt>
                <c:pt idx="1667">
                  <c:v>102.75705521340831</c:v>
                </c:pt>
                <c:pt idx="1668">
                  <c:v>102.80278438437675</c:v>
                </c:pt>
                <c:pt idx="1669">
                  <c:v>102.8486577176327</c:v>
                </c:pt>
                <c:pt idx="1670">
                  <c:v>102.89467545510075</c:v>
                </c:pt>
                <c:pt idx="1671">
                  <c:v>102.94083783669988</c:v>
                </c:pt>
                <c:pt idx="1672">
                  <c:v>102.98714510031253</c:v>
                </c:pt>
                <c:pt idx="1673">
                  <c:v>103.03359748175241</c:v>
                </c:pt>
                <c:pt idx="1674">
                  <c:v>103.08019521473285</c:v>
                </c:pt>
                <c:pt idx="1675">
                  <c:v>103.12693853083449</c:v>
                </c:pt>
                <c:pt idx="1676">
                  <c:v>103.17382765947326</c:v>
                </c:pt>
                <c:pt idx="1677">
                  <c:v>103.22086282786721</c:v>
                </c:pt>
                <c:pt idx="1678">
                  <c:v>103.26804426100409</c:v>
                </c:pt>
                <c:pt idx="1679">
                  <c:v>103.31537218160848</c:v>
                </c:pt>
                <c:pt idx="1680">
                  <c:v>103.3628468101074</c:v>
                </c:pt>
                <c:pt idx="1681">
                  <c:v>103.4104683645982</c:v>
                </c:pt>
                <c:pt idx="1682">
                  <c:v>103.45823706081346</c:v>
                </c:pt>
                <c:pt idx="1683">
                  <c:v>103.50615311208777</c:v>
                </c:pt>
                <c:pt idx="1684">
                  <c:v>103.55421672932307</c:v>
                </c:pt>
                <c:pt idx="1685">
                  <c:v>103.60242812095407</c:v>
                </c:pt>
                <c:pt idx="1686">
                  <c:v>103.65078749291369</c:v>
                </c:pt>
                <c:pt idx="1687">
                  <c:v>103.69929504859827</c:v>
                </c:pt>
                <c:pt idx="1688">
                  <c:v>103.7479509888316</c:v>
                </c:pt>
                <c:pt idx="1689">
                  <c:v>103.79675551183026</c:v>
                </c:pt>
                <c:pt idx="1690">
                  <c:v>103.84570881316741</c:v>
                </c:pt>
                <c:pt idx="1691">
                  <c:v>103.89481108573686</c:v>
                </c:pt>
                <c:pt idx="1692">
                  <c:v>103.94406251971721</c:v>
                </c:pt>
                <c:pt idx="1693">
                  <c:v>103.99346330253526</c:v>
                </c:pt>
                <c:pt idx="1694">
                  <c:v>104.04301361882924</c:v>
                </c:pt>
                <c:pt idx="1695">
                  <c:v>104.09271365041201</c:v>
                </c:pt>
                <c:pt idx="1696">
                  <c:v>104.14256357623398</c:v>
                </c:pt>
                <c:pt idx="1697">
                  <c:v>104.19256357234583</c:v>
                </c:pt>
                <c:pt idx="1698">
                  <c:v>104.24271381186097</c:v>
                </c:pt>
                <c:pt idx="1699">
                  <c:v>104.29301446491748</c:v>
                </c:pt>
                <c:pt idx="1700">
                  <c:v>104.34346569864043</c:v>
                </c:pt>
                <c:pt idx="1701">
                  <c:v>104.39406767710311</c:v>
                </c:pt>
                <c:pt idx="1702">
                  <c:v>104.44482056128913</c:v>
                </c:pt>
                <c:pt idx="1703">
                  <c:v>104.49572450905362</c:v>
                </c:pt>
                <c:pt idx="1704">
                  <c:v>104.54677967508367</c:v>
                </c:pt>
                <c:pt idx="1705">
                  <c:v>104.5979862108603</c:v>
                </c:pt>
                <c:pt idx="1706">
                  <c:v>104.64934426461772</c:v>
                </c:pt>
                <c:pt idx="1707">
                  <c:v>104.70085398130503</c:v>
                </c:pt>
                <c:pt idx="1708">
                  <c:v>104.75251550254573</c:v>
                </c:pt>
                <c:pt idx="1709">
                  <c:v>104.80432896659761</c:v>
                </c:pt>
                <c:pt idx="1710">
                  <c:v>104.8562945083128</c:v>
                </c:pt>
                <c:pt idx="1711">
                  <c:v>104.90841225909733</c:v>
                </c:pt>
                <c:pt idx="1712">
                  <c:v>104.96068234687017</c:v>
                </c:pt>
                <c:pt idx="1713">
                  <c:v>105.01310489602272</c:v>
                </c:pt>
                <c:pt idx="1714">
                  <c:v>105.06568002737777</c:v>
                </c:pt>
                <c:pt idx="1715">
                  <c:v>105.11840785814736</c:v>
                </c:pt>
                <c:pt idx="1716">
                  <c:v>105.17128850189231</c:v>
                </c:pt>
                <c:pt idx="1717">
                  <c:v>105.22432206848048</c:v>
                </c:pt>
                <c:pt idx="1718">
                  <c:v>105.27750866404368</c:v>
                </c:pt>
                <c:pt idx="1719">
                  <c:v>105.33084839093731</c:v>
                </c:pt>
                <c:pt idx="1720">
                  <c:v>105.38434134769662</c:v>
                </c:pt>
                <c:pt idx="1721">
                  <c:v>105.437987628995</c:v>
                </c:pt>
                <c:pt idx="1722">
                  <c:v>105.49178732560112</c:v>
                </c:pt>
                <c:pt idx="1723">
                  <c:v>105.54574052433598</c:v>
                </c:pt>
                <c:pt idx="1724">
                  <c:v>105.59984730803004</c:v>
                </c:pt>
                <c:pt idx="1725">
                  <c:v>105.6541077554797</c:v>
                </c:pt>
                <c:pt idx="1726">
                  <c:v>105.70852194140419</c:v>
                </c:pt>
                <c:pt idx="1727">
                  <c:v>105.76308993640211</c:v>
                </c:pt>
                <c:pt idx="1728">
                  <c:v>105.81781180690679</c:v>
                </c:pt>
                <c:pt idx="1729">
                  <c:v>105.87268761514376</c:v>
                </c:pt>
                <c:pt idx="1730">
                  <c:v>105.92771741908503</c:v>
                </c:pt>
                <c:pt idx="1731">
                  <c:v>105.98290127240639</c:v>
                </c:pt>
                <c:pt idx="1732">
                  <c:v>106.03823922444187</c:v>
                </c:pt>
                <c:pt idx="1733">
                  <c:v>106.0937313201393</c:v>
                </c:pt>
                <c:pt idx="1734">
                  <c:v>106.14937760001609</c:v>
                </c:pt>
                <c:pt idx="1735">
                  <c:v>106.20517810011391</c:v>
                </c:pt>
                <c:pt idx="1736">
                  <c:v>106.26113285195376</c:v>
                </c:pt>
                <c:pt idx="1737">
                  <c:v>106.31724188249029</c:v>
                </c:pt>
                <c:pt idx="1738">
                  <c:v>106.37350521406746</c:v>
                </c:pt>
                <c:pt idx="1739">
                  <c:v>106.42992286437179</c:v>
                </c:pt>
                <c:pt idx="1740">
                  <c:v>106.48649484638796</c:v>
                </c:pt>
                <c:pt idx="1741">
                  <c:v>106.54322116835222</c:v>
                </c:pt>
                <c:pt idx="1742">
                  <c:v>106.60010183370666</c:v>
                </c:pt>
                <c:pt idx="1743">
                  <c:v>106.65713684105371</c:v>
                </c:pt>
                <c:pt idx="1744">
                  <c:v>106.71432618410897</c:v>
                </c:pt>
                <c:pt idx="1745">
                  <c:v>106.77166985165626</c:v>
                </c:pt>
                <c:pt idx="1746">
                  <c:v>106.82916782750006</c:v>
                </c:pt>
                <c:pt idx="1747">
                  <c:v>106.88682009041983</c:v>
                </c:pt>
                <c:pt idx="1748">
                  <c:v>106.94462661412294</c:v>
                </c:pt>
                <c:pt idx="1749">
                  <c:v>107.00258736719864</c:v>
                </c:pt>
                <c:pt idx="1750">
                  <c:v>107.06070231307064</c:v>
                </c:pt>
                <c:pt idx="1751">
                  <c:v>107.11897140995016</c:v>
                </c:pt>
                <c:pt idx="1752">
                  <c:v>107.17739461079002</c:v>
                </c:pt>
                <c:pt idx="1753">
                  <c:v>107.23597186323626</c:v>
                </c:pt>
                <c:pt idx="1754">
                  <c:v>107.29470310958237</c:v>
                </c:pt>
                <c:pt idx="1755">
                  <c:v>107.35358828672095</c:v>
                </c:pt>
                <c:pt idx="1756">
                  <c:v>107.41262732609707</c:v>
                </c:pt>
                <c:pt idx="1757">
                  <c:v>107.47182015366124</c:v>
                </c:pt>
                <c:pt idx="1758">
                  <c:v>107.53116668982128</c:v>
                </c:pt>
                <c:pt idx="1759">
                  <c:v>107.59066684939572</c:v>
                </c:pt>
                <c:pt idx="1760">
                  <c:v>107.65032054156589</c:v>
                </c:pt>
                <c:pt idx="1761">
                  <c:v>107.71012766982852</c:v>
                </c:pt>
                <c:pt idx="1762">
                  <c:v>107.77008813194843</c:v>
                </c:pt>
                <c:pt idx="1763">
                  <c:v>107.83020181991068</c:v>
                </c:pt>
                <c:pt idx="1764">
                  <c:v>107.89046861987325</c:v>
                </c:pt>
                <c:pt idx="1765">
                  <c:v>107.95088841211945</c:v>
                </c:pt>
                <c:pt idx="1766">
                  <c:v>108.01146107101025</c:v>
                </c:pt>
                <c:pt idx="1767">
                  <c:v>108.07218646493679</c:v>
                </c:pt>
                <c:pt idx="1768">
                  <c:v>108.13306445627272</c:v>
                </c:pt>
                <c:pt idx="1769">
                  <c:v>108.19409490132648</c:v>
                </c:pt>
                <c:pt idx="1770">
                  <c:v>108.25527765029425</c:v>
                </c:pt>
                <c:pt idx="1771">
                  <c:v>108.31661254721172</c:v>
                </c:pt>
                <c:pt idx="1772">
                  <c:v>108.37809942990737</c:v>
                </c:pt>
                <c:pt idx="1773">
                  <c:v>108.43973812995429</c:v>
                </c:pt>
                <c:pt idx="1774">
                  <c:v>108.50152847262304</c:v>
                </c:pt>
                <c:pt idx="1775">
                  <c:v>108.56347027683447</c:v>
                </c:pt>
                <c:pt idx="1776">
                  <c:v>108.62556335511233</c:v>
                </c:pt>
                <c:pt idx="1777">
                  <c:v>108.68780751353562</c:v>
                </c:pt>
                <c:pt idx="1778">
                  <c:v>108.75020255169156</c:v>
                </c:pt>
                <c:pt idx="1779">
                  <c:v>108.81274826262921</c:v>
                </c:pt>
                <c:pt idx="1780">
                  <c:v>108.87544443281141</c:v>
                </c:pt>
                <c:pt idx="1781">
                  <c:v>108.93829084206827</c:v>
                </c:pt>
                <c:pt idx="1782">
                  <c:v>109.00128726355059</c:v>
                </c:pt>
                <c:pt idx="1783">
                  <c:v>109.06443346368289</c:v>
                </c:pt>
                <c:pt idx="1784">
                  <c:v>109.12772920211664</c:v>
                </c:pt>
                <c:pt idx="1785">
                  <c:v>109.19117423168434</c:v>
                </c:pt>
                <c:pt idx="1786">
                  <c:v>109.25476829835206</c:v>
                </c:pt>
                <c:pt idx="1787">
                  <c:v>109.31851114117491</c:v>
                </c:pt>
                <c:pt idx="1788">
                  <c:v>109.38240249224941</c:v>
                </c:pt>
                <c:pt idx="1789">
                  <c:v>109.44644207666829</c:v>
                </c:pt>
                <c:pt idx="1790">
                  <c:v>109.51062961247483</c:v>
                </c:pt>
                <c:pt idx="1791">
                  <c:v>109.57496481061676</c:v>
                </c:pt>
                <c:pt idx="1792">
                  <c:v>109.63944737490158</c:v>
                </c:pt>
                <c:pt idx="1793">
                  <c:v>109.70407700195095</c:v>
                </c:pt>
                <c:pt idx="1794">
                  <c:v>109.76885338115532</c:v>
                </c:pt>
                <c:pt idx="1795">
                  <c:v>109.83377619463005</c:v>
                </c:pt>
                <c:pt idx="1796">
                  <c:v>109.89884511716974</c:v>
                </c:pt>
                <c:pt idx="1797">
                  <c:v>109.96405981620474</c:v>
                </c:pt>
                <c:pt idx="1798">
                  <c:v>110.02941995175659</c:v>
                </c:pt>
                <c:pt idx="1799">
                  <c:v>110.09492517639454</c:v>
                </c:pt>
                <c:pt idx="1800">
                  <c:v>110.16057513519091</c:v>
                </c:pt>
                <c:pt idx="1801">
                  <c:v>110.2263694656788</c:v>
                </c:pt>
                <c:pt idx="1802">
                  <c:v>110.29230779780858</c:v>
                </c:pt>
                <c:pt idx="1803">
                  <c:v>110.35838975390499</c:v>
                </c:pt>
                <c:pt idx="1804">
                  <c:v>110.42461494862461</c:v>
                </c:pt>
                <c:pt idx="1805">
                  <c:v>110.49098298891366</c:v>
                </c:pt>
                <c:pt idx="1806">
                  <c:v>110.55749347396581</c:v>
                </c:pt>
                <c:pt idx="1807">
                  <c:v>110.62414599518104</c:v>
                </c:pt>
                <c:pt idx="1808">
                  <c:v>110.69094013612379</c:v>
                </c:pt>
                <c:pt idx="1809">
                  <c:v>110.75787547248234</c:v>
                </c:pt>
                <c:pt idx="1810">
                  <c:v>110.82495157202845</c:v>
                </c:pt>
                <c:pt idx="1811">
                  <c:v>110.8921679945763</c:v>
                </c:pt>
                <c:pt idx="1812">
                  <c:v>110.95952429194286</c:v>
                </c:pt>
                <c:pt idx="1813">
                  <c:v>111.02702000790927</c:v>
                </c:pt>
                <c:pt idx="1814">
                  <c:v>111.09465467818008</c:v>
                </c:pt>
                <c:pt idx="1815">
                  <c:v>111.16242783034579</c:v>
                </c:pt>
                <c:pt idx="1816">
                  <c:v>111.23033898384413</c:v>
                </c:pt>
                <c:pt idx="1817">
                  <c:v>111.2983876499222</c:v>
                </c:pt>
                <c:pt idx="1818">
                  <c:v>111.36657333159812</c:v>
                </c:pt>
                <c:pt idx="1819">
                  <c:v>111.43489552362541</c:v>
                </c:pt>
                <c:pt idx="1820">
                  <c:v>111.50335371245525</c:v>
                </c:pt>
                <c:pt idx="1821">
                  <c:v>111.57194737620077</c:v>
                </c:pt>
                <c:pt idx="1822">
                  <c:v>111.64067598460153</c:v>
                </c:pt>
                <c:pt idx="1823">
                  <c:v>111.70953899898777</c:v>
                </c:pt>
                <c:pt idx="1824">
                  <c:v>111.77853587224567</c:v>
                </c:pt>
                <c:pt idx="1825">
                  <c:v>111.84766604878411</c:v>
                </c:pt>
                <c:pt idx="1826">
                  <c:v>111.91692896449918</c:v>
                </c:pt>
                <c:pt idx="1827">
                  <c:v>111.98632404674308</c:v>
                </c:pt>
                <c:pt idx="1828">
                  <c:v>112.05585071429002</c:v>
                </c:pt>
                <c:pt idx="1829">
                  <c:v>112.12550837730402</c:v>
                </c:pt>
                <c:pt idx="1830">
                  <c:v>112.19529643730796</c:v>
                </c:pt>
                <c:pt idx="1831">
                  <c:v>112.26521428715267</c:v>
                </c:pt>
                <c:pt idx="1832">
                  <c:v>112.33526131098579</c:v>
                </c:pt>
                <c:pt idx="1833">
                  <c:v>112.40543688422244</c:v>
                </c:pt>
                <c:pt idx="1834">
                  <c:v>112.47574037351539</c:v>
                </c:pt>
                <c:pt idx="1835">
                  <c:v>112.54617113672731</c:v>
                </c:pt>
                <c:pt idx="1836">
                  <c:v>112.61672852290185</c:v>
                </c:pt>
                <c:pt idx="1837">
                  <c:v>112.68741187223708</c:v>
                </c:pt>
                <c:pt idx="1838">
                  <c:v>112.75822051605759</c:v>
                </c:pt>
                <c:pt idx="1839">
                  <c:v>112.82915377678853</c:v>
                </c:pt>
                <c:pt idx="1840">
                  <c:v>112.900210967932</c:v>
                </c:pt>
                <c:pt idx="1841">
                  <c:v>112.97139139403964</c:v>
                </c:pt>
                <c:pt idx="1842">
                  <c:v>113.04269435069043</c:v>
                </c:pt>
                <c:pt idx="1843">
                  <c:v>113.11411912446572</c:v>
                </c:pt>
                <c:pt idx="1844">
                  <c:v>113.18566499292818</c:v>
                </c:pt>
                <c:pt idx="1845">
                  <c:v>113.25733122459791</c:v>
                </c:pt>
                <c:pt idx="1846">
                  <c:v>113.32911707893317</c:v>
                </c:pt>
                <c:pt idx="1847">
                  <c:v>113.40102180630818</c:v>
                </c:pt>
                <c:pt idx="1848">
                  <c:v>113.4730446479944</c:v>
                </c:pt>
                <c:pt idx="1849">
                  <c:v>113.54518483614051</c:v>
                </c:pt>
                <c:pt idx="1850">
                  <c:v>113.61744159375498</c:v>
                </c:pt>
                <c:pt idx="1851">
                  <c:v>113.68981413468867</c:v>
                </c:pt>
                <c:pt idx="1852">
                  <c:v>113.7623016636167</c:v>
                </c:pt>
                <c:pt idx="1853">
                  <c:v>113.8349033760242</c:v>
                </c:pt>
                <c:pt idx="1854">
                  <c:v>113.90761845819074</c:v>
                </c:pt>
                <c:pt idx="1855">
                  <c:v>113.98044608717514</c:v>
                </c:pt>
                <c:pt idx="1856">
                  <c:v>114.05338543080325</c:v>
                </c:pt>
                <c:pt idx="1857">
                  <c:v>114.12643564765469</c:v>
                </c:pt>
                <c:pt idx="1858">
                  <c:v>114.19959588705147</c:v>
                </c:pt>
                <c:pt idx="1859">
                  <c:v>114.27286528904608</c:v>
                </c:pt>
                <c:pt idx="1860">
                  <c:v>114.34624298441297</c:v>
                </c:pt>
                <c:pt idx="1861">
                  <c:v>114.41972809463809</c:v>
                </c:pt>
                <c:pt idx="1862">
                  <c:v>114.493319731912</c:v>
                </c:pt>
                <c:pt idx="1863">
                  <c:v>114.56701699912058</c:v>
                </c:pt>
                <c:pt idx="1864">
                  <c:v>114.64081898984084</c:v>
                </c:pt>
                <c:pt idx="1865">
                  <c:v>114.71472478833319</c:v>
                </c:pt>
                <c:pt idx="1866">
                  <c:v>114.78873346953873</c:v>
                </c:pt>
                <c:pt idx="1867">
                  <c:v>114.86284409907435</c:v>
                </c:pt>
                <c:pt idx="1868">
                  <c:v>114.93705573323088</c:v>
                </c:pt>
                <c:pt idx="1869">
                  <c:v>115.01136741897014</c:v>
                </c:pt>
                <c:pt idx="1870">
                  <c:v>115.08577819392598</c:v>
                </c:pt>
                <c:pt idx="1871">
                  <c:v>115.16028708640259</c:v>
                </c:pt>
                <c:pt idx="1872">
                  <c:v>115.23489311537715</c:v>
                </c:pt>
                <c:pt idx="1873">
                  <c:v>115.30959529050078</c:v>
                </c:pt>
                <c:pt idx="1874">
                  <c:v>115.38439261210289</c:v>
                </c:pt>
                <c:pt idx="1875">
                  <c:v>115.4592840711949</c:v>
                </c:pt>
                <c:pt idx="1876">
                  <c:v>115.53426864947417</c:v>
                </c:pt>
                <c:pt idx="1877">
                  <c:v>115.60934531933368</c:v>
                </c:pt>
                <c:pt idx="1878">
                  <c:v>115.6845130438646</c:v>
                </c:pt>
                <c:pt idx="1879">
                  <c:v>115.75977077686866</c:v>
                </c:pt>
                <c:pt idx="1880">
                  <c:v>115.83511746286557</c:v>
                </c:pt>
                <c:pt idx="1881">
                  <c:v>115.91055203710359</c:v>
                </c:pt>
                <c:pt idx="1882">
                  <c:v>115.98607342557194</c:v>
                </c:pt>
                <c:pt idx="1883">
                  <c:v>116.06168054501194</c:v>
                </c:pt>
                <c:pt idx="1884">
                  <c:v>116.13737230293192</c:v>
                </c:pt>
                <c:pt idx="1885">
                  <c:v>116.21314759762132</c:v>
                </c:pt>
                <c:pt idx="1886">
                  <c:v>116.28900531816706</c:v>
                </c:pt>
                <c:pt idx="1887">
                  <c:v>116.36494434446948</c:v>
                </c:pt>
                <c:pt idx="1888">
                  <c:v>116.44096354726193</c:v>
                </c:pt>
                <c:pt idx="1889">
                  <c:v>116.51706178812859</c:v>
                </c:pt>
                <c:pt idx="1890">
                  <c:v>116.59323791952525</c:v>
                </c:pt>
                <c:pt idx="1891">
                  <c:v>116.66949078480079</c:v>
                </c:pt>
                <c:pt idx="1892">
                  <c:v>116.7458192182203</c:v>
                </c:pt>
                <c:pt idx="1893">
                  <c:v>116.82222204498726</c:v>
                </c:pt>
                <c:pt idx="1894">
                  <c:v>116.8986980812702</c:v>
                </c:pt>
                <c:pt idx="1895">
                  <c:v>116.97524613422718</c:v>
                </c:pt>
                <c:pt idx="1896">
                  <c:v>117.05186500203408</c:v>
                </c:pt>
                <c:pt idx="1897">
                  <c:v>117.12855347391218</c:v>
                </c:pt>
                <c:pt idx="1898">
                  <c:v>117.20531033015791</c:v>
                </c:pt>
                <c:pt idx="1899">
                  <c:v>117.28213434217361</c:v>
                </c:pt>
                <c:pt idx="1900">
                  <c:v>117.3590242724987</c:v>
                </c:pt>
                <c:pt idx="1901">
                  <c:v>117.43597887484452</c:v>
                </c:pt>
                <c:pt idx="1902">
                  <c:v>117.51299689412545</c:v>
                </c:pt>
                <c:pt idx="1903">
                  <c:v>117.5900770664975</c:v>
                </c:pt>
                <c:pt idx="1904">
                  <c:v>117.66721811939173</c:v>
                </c:pt>
                <c:pt idx="1905">
                  <c:v>117.7444187715557</c:v>
                </c:pt>
                <c:pt idx="1906">
                  <c:v>117.82167773308893</c:v>
                </c:pt>
                <c:pt idx="1907">
                  <c:v>117.89899370548406</c:v>
                </c:pt>
                <c:pt idx="1908">
                  <c:v>117.97636538166989</c:v>
                </c:pt>
                <c:pt idx="1909">
                  <c:v>118.0537914460518</c:v>
                </c:pt>
                <c:pt idx="1910">
                  <c:v>118.13127057455591</c:v>
                </c:pt>
                <c:pt idx="1911">
                  <c:v>118.20880143467454</c:v>
                </c:pt>
                <c:pt idx="1912">
                  <c:v>118.28638268551262</c:v>
                </c:pt>
                <c:pt idx="1913">
                  <c:v>118.3640129778337</c:v>
                </c:pt>
                <c:pt idx="1914">
                  <c:v>118.44169095411013</c:v>
                </c:pt>
                <c:pt idx="1915">
                  <c:v>118.51941524857071</c:v>
                </c:pt>
                <c:pt idx="1916">
                  <c:v>118.59718448725465</c:v>
                </c:pt>
                <c:pt idx="1917">
                  <c:v>118.67499728806069</c:v>
                </c:pt>
                <c:pt idx="1918">
                  <c:v>118.75285226080118</c:v>
                </c:pt>
                <c:pt idx="1919">
                  <c:v>118.83074800725927</c:v>
                </c:pt>
                <c:pt idx="1920">
                  <c:v>118.90868312124039</c:v>
                </c:pt>
                <c:pt idx="1921">
                  <c:v>118.98665618863271</c:v>
                </c:pt>
                <c:pt idx="1922">
                  <c:v>119.06466578746372</c:v>
                </c:pt>
                <c:pt idx="1923">
                  <c:v>119.14271048795945</c:v>
                </c:pt>
                <c:pt idx="1924">
                  <c:v>119.22078885260578</c:v>
                </c:pt>
                <c:pt idx="1925">
                  <c:v>119.29889943620944</c:v>
                </c:pt>
                <c:pt idx="1926">
                  <c:v>119.37704078596204</c:v>
                </c:pt>
                <c:pt idx="1927">
                  <c:v>119.45521144150322</c:v>
                </c:pt>
                <c:pt idx="1928">
                  <c:v>119.53340993498554</c:v>
                </c:pt>
                <c:pt idx="1929">
                  <c:v>119.61163479114266</c:v>
                </c:pt>
                <c:pt idx="1930">
                  <c:v>119.68988452735496</c:v>
                </c:pt>
                <c:pt idx="1931">
                  <c:v>119.76815765372052</c:v>
                </c:pt>
                <c:pt idx="1932">
                  <c:v>119.8464526731228</c:v>
                </c:pt>
                <c:pt idx="1933">
                  <c:v>119.92476808130397</c:v>
                </c:pt>
                <c:pt idx="1934">
                  <c:v>120.00310236693556</c:v>
                </c:pt>
                <c:pt idx="1935">
                  <c:v>120.08145401169324</c:v>
                </c:pt>
                <c:pt idx="1936">
                  <c:v>120.15982149032962</c:v>
                </c:pt>
                <c:pt idx="1937">
                  <c:v>120.23820327075256</c:v>
                </c:pt>
                <c:pt idx="1938">
                  <c:v>120.31659781409972</c:v>
                </c:pt>
                <c:pt idx="1939">
                  <c:v>120.39500357481816</c:v>
                </c:pt>
                <c:pt idx="1940">
                  <c:v>120.47341900074221</c:v>
                </c:pt>
                <c:pt idx="1941">
                  <c:v>120.55184253317441</c:v>
                </c:pt>
                <c:pt idx="1942">
                  <c:v>120.63027260696714</c:v>
                </c:pt>
                <c:pt idx="1943">
                  <c:v>120.70870765060434</c:v>
                </c:pt>
                <c:pt idx="1944">
                  <c:v>120.78714608628519</c:v>
                </c:pt>
                <c:pt idx="1945">
                  <c:v>120.86558633000921</c:v>
                </c:pt>
                <c:pt idx="1946">
                  <c:v>120.9440267916615</c:v>
                </c:pt>
                <c:pt idx="1947">
                  <c:v>121.02246587509963</c:v>
                </c:pt>
                <c:pt idx="1948">
                  <c:v>121.10090197824101</c:v>
                </c:pt>
                <c:pt idx="1949">
                  <c:v>121.17933349315223</c:v>
                </c:pt>
                <c:pt idx="1950">
                  <c:v>121.25775880613904</c:v>
                </c:pt>
                <c:pt idx="1951">
                  <c:v>121.33617629783669</c:v>
                </c:pt>
                <c:pt idx="1952">
                  <c:v>121.4145843433017</c:v>
                </c:pt>
                <c:pt idx="1953">
                  <c:v>121.49298131210543</c:v>
                </c:pt>
                <c:pt idx="1954">
                  <c:v>121.57136556842845</c:v>
                </c:pt>
                <c:pt idx="1955">
                  <c:v>121.64973547115278</c:v>
                </c:pt>
                <c:pt idx="1956">
                  <c:v>121.72808937396114</c:v>
                </c:pt>
                <c:pt idx="1957">
                  <c:v>121.80642562543068</c:v>
                </c:pt>
                <c:pt idx="1958">
                  <c:v>121.88474256913361</c:v>
                </c:pt>
                <c:pt idx="1959">
                  <c:v>121.96303854373261</c:v>
                </c:pt>
                <c:pt idx="1960">
                  <c:v>122.04131188308395</c:v>
                </c:pt>
                <c:pt idx="1961">
                  <c:v>122.1195609163336</c:v>
                </c:pt>
                <c:pt idx="1962">
                  <c:v>122.19778396802371</c:v>
                </c:pt>
                <c:pt idx="1963">
                  <c:v>122.27597935818997</c:v>
                </c:pt>
                <c:pt idx="1964">
                  <c:v>122.35414540246799</c:v>
                </c:pt>
                <c:pt idx="1965">
                  <c:v>122.43228041219626</c:v>
                </c:pt>
                <c:pt idx="1966">
                  <c:v>122.51038269451952</c:v>
                </c:pt>
                <c:pt idx="1967">
                  <c:v>122.58845055249627</c:v>
                </c:pt>
                <c:pt idx="1968">
                  <c:v>122.6664822852043</c:v>
                </c:pt>
                <c:pt idx="1969">
                  <c:v>122.74447618784804</c:v>
                </c:pt>
                <c:pt idx="1970">
                  <c:v>122.82243055186606</c:v>
                </c:pt>
                <c:pt idx="1971">
                  <c:v>122.90034366503954</c:v>
                </c:pt>
                <c:pt idx="1972">
                  <c:v>122.97821381160344</c:v>
                </c:pt>
                <c:pt idx="1973">
                  <c:v>123.05603927235406</c:v>
                </c:pt>
                <c:pt idx="1974">
                  <c:v>123.13381832476131</c:v>
                </c:pt>
                <c:pt idx="1975">
                  <c:v>123.21154924308094</c:v>
                </c:pt>
                <c:pt idx="1976">
                  <c:v>123.28923029846527</c:v>
                </c:pt>
                <c:pt idx="1977">
                  <c:v>123.36685975907611</c:v>
                </c:pt>
                <c:pt idx="1978">
                  <c:v>123.44443589019932</c:v>
                </c:pt>
                <c:pt idx="1979">
                  <c:v>123.52195695435779</c:v>
                </c:pt>
                <c:pt idx="1980">
                  <c:v>123.59942121142798</c:v>
                </c:pt>
                <c:pt idx="1981">
                  <c:v>123.6768269187522</c:v>
                </c:pt>
                <c:pt idx="1982">
                  <c:v>123.75417233125684</c:v>
                </c:pt>
                <c:pt idx="1983">
                  <c:v>123.83145570156789</c:v>
                </c:pt>
                <c:pt idx="1984">
                  <c:v>123.90867528012825</c:v>
                </c:pt>
                <c:pt idx="1985">
                  <c:v>123.9858293153149</c:v>
                </c:pt>
                <c:pt idx="1986">
                  <c:v>124.06291605355601</c:v>
                </c:pt>
                <c:pt idx="1987">
                  <c:v>124.13993373945135</c:v>
                </c:pt>
                <c:pt idx="1988">
                  <c:v>124.2168806158887</c:v>
                </c:pt>
                <c:pt idx="1989">
                  <c:v>124.29375492416472</c:v>
                </c:pt>
                <c:pt idx="1990">
                  <c:v>124.37055490410395</c:v>
                </c:pt>
                <c:pt idx="1991">
                  <c:v>124.44727879417951</c:v>
                </c:pt>
                <c:pt idx="1992">
                  <c:v>124.52392483163254</c:v>
                </c:pt>
                <c:pt idx="1993">
                  <c:v>124.60049125259314</c:v>
                </c:pt>
                <c:pt idx="1994">
                  <c:v>124.67697629220288</c:v>
                </c:pt>
                <c:pt idx="1995">
                  <c:v>124.75337818473442</c:v>
                </c:pt>
                <c:pt idx="1996">
                  <c:v>124.82969516371347</c:v>
                </c:pt>
                <c:pt idx="1997">
                  <c:v>124.90592546204255</c:v>
                </c:pt>
                <c:pt idx="1998">
                  <c:v>124.98206731211988</c:v>
                </c:pt>
                <c:pt idx="1999">
                  <c:v>125.05811894596538</c:v>
                </c:pt>
                <c:pt idx="2000">
                  <c:v>125.13407859534111</c:v>
                </c:pt>
                <c:pt idx="2001">
                  <c:v>125.20994449187469</c:v>
                </c:pt>
                <c:pt idx="2002">
                  <c:v>125.28571486718178</c:v>
                </c:pt>
                <c:pt idx="2003">
                  <c:v>125.36138795298996</c:v>
                </c:pt>
                <c:pt idx="2004">
                  <c:v>125.43696198126241</c:v>
                </c:pt>
                <c:pt idx="2005">
                  <c:v>125.51243518431934</c:v>
                </c:pt>
                <c:pt idx="2006">
                  <c:v>125.58780579496235</c:v>
                </c:pt>
                <c:pt idx="2007">
                  <c:v>125.66307204659961</c:v>
                </c:pt>
                <c:pt idx="2008">
                  <c:v>125.7382321733664</c:v>
                </c:pt>
                <c:pt idx="2009">
                  <c:v>125.81328441025047</c:v>
                </c:pt>
                <c:pt idx="2010">
                  <c:v>125.8882269932156</c:v>
                </c:pt>
                <c:pt idx="2011">
                  <c:v>125.9630581593232</c:v>
                </c:pt>
                <c:pt idx="2012">
                  <c:v>126.03777614685922</c:v>
                </c:pt>
                <c:pt idx="2013">
                  <c:v>126.11237919545268</c:v>
                </c:pt>
                <c:pt idx="2014">
                  <c:v>126.18686554620348</c:v>
                </c:pt>
                <c:pt idx="2015">
                  <c:v>126.26123344180343</c:v>
                </c:pt>
                <c:pt idx="2016">
                  <c:v>126.33548112665792</c:v>
                </c:pt>
                <c:pt idx="2017">
                  <c:v>126.4096068470113</c:v>
                </c:pt>
                <c:pt idx="2018">
                  <c:v>126.48360885106837</c:v>
                </c:pt>
                <c:pt idx="2019">
                  <c:v>126.55748538911628</c:v>
                </c:pt>
                <c:pt idx="2020">
                  <c:v>126.63123471364749</c:v>
                </c:pt>
                <c:pt idx="2021">
                  <c:v>126.70485507948021</c:v>
                </c:pt>
                <c:pt idx="2022">
                  <c:v>126.77834474388322</c:v>
                </c:pt>
                <c:pt idx="2023">
                  <c:v>126.85170196669364</c:v>
                </c:pt>
                <c:pt idx="2024">
                  <c:v>126.92492501044003</c:v>
                </c:pt>
                <c:pt idx="2025">
                  <c:v>126.99801214046181</c:v>
                </c:pt>
                <c:pt idx="2026">
                  <c:v>127.070961625032</c:v>
                </c:pt>
                <c:pt idx="2027">
                  <c:v>127.14377173547354</c:v>
                </c:pt>
                <c:pt idx="2028">
                  <c:v>127.21644074628176</c:v>
                </c:pt>
                <c:pt idx="2029">
                  <c:v>127.28896693524274</c:v>
                </c:pt>
                <c:pt idx="2030">
                  <c:v>127.36134858355118</c:v>
                </c:pt>
                <c:pt idx="2031">
                  <c:v>127.43358397592957</c:v>
                </c:pt>
                <c:pt idx="2032">
                  <c:v>127.50567140074494</c:v>
                </c:pt>
                <c:pt idx="2033">
                  <c:v>127.57760915012747</c:v>
                </c:pt>
                <c:pt idx="2034">
                  <c:v>127.64939552008514</c:v>
                </c:pt>
                <c:pt idx="2035">
                  <c:v>127.72102881062234</c:v>
                </c:pt>
                <c:pt idx="2036">
                  <c:v>127.79250732585305</c:v>
                </c:pt>
                <c:pt idx="2037">
                  <c:v>127.86382937411776</c:v>
                </c:pt>
                <c:pt idx="2038">
                  <c:v>127.93499326809538</c:v>
                </c:pt>
                <c:pt idx="2039">
                  <c:v>128.00599732491986</c:v>
                </c:pt>
                <c:pt idx="2040">
                  <c:v>128.07683986629075</c:v>
                </c:pt>
                <c:pt idx="2041">
                  <c:v>128.14751921858763</c:v>
                </c:pt>
                <c:pt idx="2042">
                  <c:v>128.21803371297963</c:v>
                </c:pt>
                <c:pt idx="2043">
                  <c:v>128.28838168553838</c:v>
                </c:pt>
                <c:pt idx="2044">
                  <c:v>128.3585614773468</c:v>
                </c:pt>
                <c:pt idx="2045">
                  <c:v>128.42857143460918</c:v>
                </c:pt>
                <c:pt idx="2046">
                  <c:v>128.49840990876069</c:v>
                </c:pt>
                <c:pt idx="2047">
                  <c:v>128.56807525657302</c:v>
                </c:pt>
                <c:pt idx="2048">
                  <c:v>128.63756584026379</c:v>
                </c:pt>
                <c:pt idx="2049">
                  <c:v>128.70688002760144</c:v>
                </c:pt>
                <c:pt idx="2050">
                  <c:v>128.77601619201084</c:v>
                </c:pt>
                <c:pt idx="2051">
                  <c:v>128.84497271267878</c:v>
                </c:pt>
                <c:pt idx="2052">
                  <c:v>128.91374797465653</c:v>
                </c:pt>
                <c:pt idx="2053">
                  <c:v>128.98234036896281</c:v>
                </c:pt>
                <c:pt idx="2054">
                  <c:v>129.05074829268619</c:v>
                </c:pt>
                <c:pt idx="2055">
                  <c:v>129.1189701490845</c:v>
                </c:pt>
                <c:pt idx="2056">
                  <c:v>129.18700434768709</c:v>
                </c:pt>
                <c:pt idx="2057">
                  <c:v>129.25484930439171</c:v>
                </c:pt>
                <c:pt idx="2058">
                  <c:v>129.32250344156353</c:v>
                </c:pt>
                <c:pt idx="2059">
                  <c:v>129.38996518813161</c:v>
                </c:pt>
                <c:pt idx="2060">
                  <c:v>129.4572329796855</c:v>
                </c:pt>
                <c:pt idx="2061">
                  <c:v>129.52430525856894</c:v>
                </c:pt>
                <c:pt idx="2062">
                  <c:v>129.59118047397521</c:v>
                </c:pt>
                <c:pt idx="2063">
                  <c:v>129.65785708203782</c:v>
                </c:pt>
                <c:pt idx="2064">
                  <c:v>129.72433354592579</c:v>
                </c:pt>
                <c:pt idx="2065">
                  <c:v>129.79060833592919</c:v>
                </c:pt>
                <c:pt idx="2066">
                  <c:v>129.85667992955268</c:v>
                </c:pt>
                <c:pt idx="2067">
                  <c:v>129.92254681160261</c:v>
                </c:pt>
                <c:pt idx="2068">
                  <c:v>129.98820747427345</c:v>
                </c:pt>
                <c:pt idx="2069">
                  <c:v>130.05366041723369</c:v>
                </c:pt>
                <c:pt idx="2070">
                  <c:v>130.11890414771278</c:v>
                </c:pt>
                <c:pt idx="2071">
                  <c:v>130.18393718058178</c:v>
                </c:pt>
                <c:pt idx="2072">
                  <c:v>130.24875803843847</c:v>
                </c:pt>
                <c:pt idx="2073">
                  <c:v>130.31336525168624</c:v>
                </c:pt>
                <c:pt idx="2074">
                  <c:v>130.3777573586157</c:v>
                </c:pt>
                <c:pt idx="2075">
                  <c:v>130.44193290548259</c:v>
                </c:pt>
                <c:pt idx="2076">
                  <c:v>130.50589044658525</c:v>
                </c:pt>
                <c:pt idx="2077">
                  <c:v>130.56962854434204</c:v>
                </c:pt>
                <c:pt idx="2078">
                  <c:v>130.63314576936412</c:v>
                </c:pt>
                <c:pt idx="2079">
                  <c:v>130.69644070053036</c:v>
                </c:pt>
                <c:pt idx="2080">
                  <c:v>130.75951192505971</c:v>
                </c:pt>
                <c:pt idx="2081">
                  <c:v>130.82235803858197</c:v>
                </c:pt>
                <c:pt idx="2082">
                  <c:v>130.8849776452073</c:v>
                </c:pt>
                <c:pt idx="2083">
                  <c:v>130.94736935759479</c:v>
                </c:pt>
                <c:pt idx="2084">
                  <c:v>131.00953179701901</c:v>
                </c:pt>
                <c:pt idx="2085">
                  <c:v>131.07146359343585</c:v>
                </c:pt>
                <c:pt idx="2086">
                  <c:v>131.13316338554702</c:v>
                </c:pt>
                <c:pt idx="2087">
                  <c:v>131.1946298208627</c:v>
                </c:pt>
                <c:pt idx="2088">
                  <c:v>131.25586155576303</c:v>
                </c:pt>
                <c:pt idx="2089">
                  <c:v>131.31685725555789</c:v>
                </c:pt>
                <c:pt idx="2090">
                  <c:v>131.37761559454611</c:v>
                </c:pt>
                <c:pt idx="2091">
                  <c:v>131.43813525607223</c:v>
                </c:pt>
                <c:pt idx="2092">
                  <c:v>131.49841493258219</c:v>
                </c:pt>
                <c:pt idx="2093">
                  <c:v>131.55845332567887</c:v>
                </c:pt>
                <c:pt idx="2094">
                  <c:v>131.61824914617313</c:v>
                </c:pt>
                <c:pt idx="2095">
                  <c:v>131.67780111413788</c:v>
                </c:pt>
                <c:pt idx="2096">
                  <c:v>131.73710795895511</c:v>
                </c:pt>
                <c:pt idx="2097">
                  <c:v>131.79616841936709</c:v>
                </c:pt>
                <c:pt idx="2098">
                  <c:v>131.85498124352145</c:v>
                </c:pt>
                <c:pt idx="2099">
                  <c:v>131.91354518901872</c:v>
                </c:pt>
                <c:pt idx="2100">
                  <c:v>131.97185902295527</c:v>
                </c:pt>
                <c:pt idx="2101">
                  <c:v>132.02992152196578</c:v>
                </c:pt>
                <c:pt idx="2102">
                  <c:v>132.0877314722658</c:v>
                </c:pt>
                <c:pt idx="2103">
                  <c:v>132.14528766968988</c:v>
                </c:pt>
                <c:pt idx="2104">
                  <c:v>132.20258891973006</c:v>
                </c:pt>
                <c:pt idx="2105">
                  <c:v>132.25963403757441</c:v>
                </c:pt>
                <c:pt idx="2106">
                  <c:v>132.31642184813967</c:v>
                </c:pt>
                <c:pt idx="2107">
                  <c:v>132.37295118610561</c:v>
                </c:pt>
                <c:pt idx="2108">
                  <c:v>132.42922089594902</c:v>
                </c:pt>
                <c:pt idx="2109">
                  <c:v>132.48522983197154</c:v>
                </c:pt>
                <c:pt idx="2110">
                  <c:v>132.54097685832994</c:v>
                </c:pt>
                <c:pt idx="2111">
                  <c:v>132.59646084906535</c:v>
                </c:pt>
                <c:pt idx="2112">
                  <c:v>132.65168068812628</c:v>
                </c:pt>
                <c:pt idx="2113">
                  <c:v>132.70663526939515</c:v>
                </c:pt>
                <c:pt idx="2114">
                  <c:v>132.76132349671002</c:v>
                </c:pt>
                <c:pt idx="2115">
                  <c:v>132.81574428388893</c:v>
                </c:pt>
                <c:pt idx="2116">
                  <c:v>132.86989655474486</c:v>
                </c:pt>
                <c:pt idx="2117">
                  <c:v>132.92377924310824</c:v>
                </c:pt>
                <c:pt idx="2118">
                  <c:v>132.97739129284281</c:v>
                </c:pt>
                <c:pt idx="2119">
                  <c:v>133.0307316578596</c:v>
                </c:pt>
                <c:pt idx="2120">
                  <c:v>133.08379930213061</c:v>
                </c:pt>
                <c:pt idx="2121">
                  <c:v>133.13659319970509</c:v>
                </c:pt>
                <c:pt idx="2122">
                  <c:v>133.18911233471383</c:v>
                </c:pt>
                <c:pt idx="2123">
                  <c:v>133.24135570138318</c:v>
                </c:pt>
                <c:pt idx="2124">
                  <c:v>133.29332230403986</c:v>
                </c:pt>
                <c:pt idx="2125">
                  <c:v>133.34501115711953</c:v>
                </c:pt>
                <c:pt idx="2126">
                  <c:v>133.39642128516775</c:v>
                </c:pt>
                <c:pt idx="2127">
                  <c:v>133.44755172284695</c:v>
                </c:pt>
                <c:pt idx="2128">
                  <c:v>133.49840151493581</c:v>
                </c:pt>
                <c:pt idx="2129">
                  <c:v>133.54896971632763</c:v>
                </c:pt>
                <c:pt idx="2130">
                  <c:v>133.59925539203201</c:v>
                </c:pt>
                <c:pt idx="2131">
                  <c:v>133.64925761716921</c:v>
                </c:pt>
                <c:pt idx="2132">
                  <c:v>133.69897547696692</c:v>
                </c:pt>
                <c:pt idx="2133">
                  <c:v>133.74840806675252</c:v>
                </c:pt>
                <c:pt idx="2134">
                  <c:v>133.79755449194715</c:v>
                </c:pt>
                <c:pt idx="2135">
                  <c:v>133.84641386805507</c:v>
                </c:pt>
                <c:pt idx="2136">
                  <c:v>133.89498532065392</c:v>
                </c:pt>
                <c:pt idx="2137">
                  <c:v>133.94326798538111</c:v>
                </c:pt>
                <c:pt idx="2138">
                  <c:v>133.99126100792196</c:v>
                </c:pt>
                <c:pt idx="2139">
                  <c:v>134.03896354399251</c:v>
                </c:pt>
                <c:pt idx="2140">
                  <c:v>134.08637475932477</c:v>
                </c:pt>
                <c:pt idx="2141">
                  <c:v>134.13349382964589</c:v>
                </c:pt>
                <c:pt idx="2142">
                  <c:v>134.18031994066106</c:v>
                </c:pt>
                <c:pt idx="2143">
                  <c:v>134.22685228803095</c:v>
                </c:pt>
                <c:pt idx="2144">
                  <c:v>134.27309007734956</c:v>
                </c:pt>
                <c:pt idx="2145">
                  <c:v>134.31903252411914</c:v>
                </c:pt>
                <c:pt idx="2146">
                  <c:v>134.36467885372554</c:v>
                </c:pt>
                <c:pt idx="2147">
                  <c:v>134.41002830141105</c:v>
                </c:pt>
                <c:pt idx="2148">
                  <c:v>134.4550801122457</c:v>
                </c:pt>
                <c:pt idx="2149">
                  <c:v>134.49983354109759</c:v>
                </c:pt>
                <c:pt idx="2150">
                  <c:v>134.54428785260151</c:v>
                </c:pt>
                <c:pt idx="2151">
                  <c:v>134.5884423211246</c:v>
                </c:pt>
                <c:pt idx="2152">
                  <c:v>134.63229623073551</c:v>
                </c:pt>
                <c:pt idx="2153">
                  <c:v>134.67584887516531</c:v>
                </c:pt>
                <c:pt idx="2154">
                  <c:v>134.71909955777312</c:v>
                </c:pt>
                <c:pt idx="2155">
                  <c:v>134.76204759150559</c:v>
                </c:pt>
                <c:pt idx="2156">
                  <c:v>134.80469229885892</c:v>
                </c:pt>
                <c:pt idx="2157">
                  <c:v>134.84703301183669</c:v>
                </c:pt>
                <c:pt idx="2158">
                  <c:v>134.88906907190739</c:v>
                </c:pt>
                <c:pt idx="2159">
                  <c:v>134.93079982996076</c:v>
                </c:pt>
                <c:pt idx="2160">
                  <c:v>134.97222464626313</c:v>
                </c:pt>
                <c:pt idx="2161">
                  <c:v>135.01334289040935</c:v>
                </c:pt>
                <c:pt idx="2162">
                  <c:v>135.05415394127658</c:v>
                </c:pt>
                <c:pt idx="2163">
                  <c:v>135.09465718697416</c:v>
                </c:pt>
                <c:pt idx="2164">
                  <c:v>135.1348520247931</c:v>
                </c:pt>
                <c:pt idx="2165">
                  <c:v>135.17473786115539</c:v>
                </c:pt>
                <c:pt idx="2166">
                  <c:v>135.21431411155871</c:v>
                </c:pt>
                <c:pt idx="2167">
                  <c:v>135.25358020052442</c:v>
                </c:pt>
                <c:pt idx="2168">
                  <c:v>135.29253556154117</c:v>
                </c:pt>
                <c:pt idx="2169">
                  <c:v>135.33117963700678</c:v>
                </c:pt>
                <c:pt idx="2170">
                  <c:v>135.36951187817237</c:v>
                </c:pt>
                <c:pt idx="2171">
                  <c:v>135.4075317450812</c:v>
                </c:pt>
                <c:pt idx="2172">
                  <c:v>135.4452387065088</c:v>
                </c:pt>
                <c:pt idx="2173">
                  <c:v>135.48263223990216</c:v>
                </c:pt>
                <c:pt idx="2174">
                  <c:v>135.51971183131525</c:v>
                </c:pt>
                <c:pt idx="2175">
                  <c:v>135.55647697534528</c:v>
                </c:pt>
                <c:pt idx="2176">
                  <c:v>135.59292717506884</c:v>
                </c:pt>
                <c:pt idx="2177">
                  <c:v>135.6290619419735</c:v>
                </c:pt>
                <c:pt idx="2178">
                  <c:v>135.66488079589215</c:v>
                </c:pt>
                <c:pt idx="2179">
                  <c:v>135.70038326493213</c:v>
                </c:pt>
                <c:pt idx="2180">
                  <c:v>135.73556888540844</c:v>
                </c:pt>
                <c:pt idx="2181">
                  <c:v>135.77043720177016</c:v>
                </c:pt>
                <c:pt idx="2182">
                  <c:v>135.80498776652956</c:v>
                </c:pt>
                <c:pt idx="2183">
                  <c:v>135.83922014018989</c:v>
                </c:pt>
                <c:pt idx="2184">
                  <c:v>135.87313389116974</c:v>
                </c:pt>
                <c:pt idx="2185">
                  <c:v>135.90672859572965</c:v>
                </c:pt>
                <c:pt idx="2186">
                  <c:v>135.9400038378943</c:v>
                </c:pt>
                <c:pt idx="2187">
                  <c:v>135.972959209377</c:v>
                </c:pt>
                <c:pt idx="2188">
                  <c:v>136.00559430950054</c:v>
                </c:pt>
                <c:pt idx="2189">
                  <c:v>136.03790874511864</c:v>
                </c:pt>
                <c:pt idx="2190">
                  <c:v>136.06990213053555</c:v>
                </c:pt>
                <c:pt idx="2191">
                  <c:v>136.10157408742543</c:v>
                </c:pt>
                <c:pt idx="2192">
                  <c:v>136.13292424475065</c:v>
                </c:pt>
                <c:pt idx="2193">
                  <c:v>136.16395223867823</c:v>
                </c:pt>
                <c:pt idx="2194">
                  <c:v>136.19465771249679</c:v>
                </c:pt>
                <c:pt idx="2195">
                  <c:v>136.22504031653219</c:v>
                </c:pt>
                <c:pt idx="2196">
                  <c:v>136.25509970806081</c:v>
                </c:pt>
                <c:pt idx="2197">
                  <c:v>136.28483555122585</c:v>
                </c:pt>
                <c:pt idx="2198">
                  <c:v>136.31424751694698</c:v>
                </c:pt>
                <c:pt idx="2199">
                  <c:v>136.34333528283526</c:v>
                </c:pt>
                <c:pt idx="2200">
                  <c:v>136.37209853310284</c:v>
                </c:pt>
                <c:pt idx="2201">
                  <c:v>136.40053695847425</c:v>
                </c:pt>
                <c:pt idx="2202">
                  <c:v>136.42865025609584</c:v>
                </c:pt>
                <c:pt idx="2203">
                  <c:v>136.45643812944499</c:v>
                </c:pt>
                <c:pt idx="2204">
                  <c:v>136.48390028823914</c:v>
                </c:pt>
                <c:pt idx="2205">
                  <c:v>136.51103644834186</c:v>
                </c:pt>
                <c:pt idx="2206">
                  <c:v>136.53784633167146</c:v>
                </c:pt>
                <c:pt idx="2207">
                  <c:v>136.56432966610666</c:v>
                </c:pt>
                <c:pt idx="2208">
                  <c:v>136.59048618539165</c:v>
                </c:pt>
                <c:pt idx="2209">
                  <c:v>136.61631562904262</c:v>
                </c:pt>
                <c:pt idx="2210">
                  <c:v>136.64181774225108</c:v>
                </c:pt>
                <c:pt idx="2211">
                  <c:v>136.66699227578783</c:v>
                </c:pt>
                <c:pt idx="2212">
                  <c:v>136.69183898590737</c:v>
                </c:pt>
                <c:pt idx="2213">
                  <c:v>136.71635763424851</c:v>
                </c:pt>
                <c:pt idx="2214">
                  <c:v>136.74054798773975</c:v>
                </c:pt>
                <c:pt idx="2215">
                  <c:v>136.76440981849771</c:v>
                </c:pt>
                <c:pt idx="2216">
                  <c:v>136.78794290373085</c:v>
                </c:pt>
                <c:pt idx="2217">
                  <c:v>136.81114702563943</c:v>
                </c:pt>
                <c:pt idx="2218">
                  <c:v>136.83402197131551</c:v>
                </c:pt>
                <c:pt idx="2219">
                  <c:v>136.85656753264357</c:v>
                </c:pt>
                <c:pt idx="2220">
                  <c:v>136.87878350619997</c:v>
                </c:pt>
                <c:pt idx="2221">
                  <c:v>136.9006696931516</c:v>
                </c:pt>
                <c:pt idx="2222">
                  <c:v>136.92222589915517</c:v>
                </c:pt>
                <c:pt idx="2223">
                  <c:v>136.94345193425647</c:v>
                </c:pt>
                <c:pt idx="2224">
                  <c:v>136.96434761278601</c:v>
                </c:pt>
                <c:pt idx="2225">
                  <c:v>136.98491275326015</c:v>
                </c:pt>
                <c:pt idx="2226">
                  <c:v>137.00514717827667</c:v>
                </c:pt>
                <c:pt idx="2227">
                  <c:v>137.02505071441252</c:v>
                </c:pt>
                <c:pt idx="2228">
                  <c:v>137.04462319212038</c:v>
                </c:pt>
                <c:pt idx="2229">
                  <c:v>137.06386444562833</c:v>
                </c:pt>
                <c:pt idx="2230">
                  <c:v>137.08277431283204</c:v>
                </c:pt>
                <c:pt idx="2231">
                  <c:v>137.10135263519595</c:v>
                </c:pt>
                <c:pt idx="2232">
                  <c:v>137.11959925764603</c:v>
                </c:pt>
                <c:pt idx="2233">
                  <c:v>137.13751402846862</c:v>
                </c:pt>
                <c:pt idx="2234">
                  <c:v>137.15509679920535</c:v>
                </c:pt>
                <c:pt idx="2235">
                  <c:v>137.17234742454997</c:v>
                </c:pt>
                <c:pt idx="2236">
                  <c:v>137.18926576224396</c:v>
                </c:pt>
                <c:pt idx="2237">
                  <c:v>137.20585167297253</c:v>
                </c:pt>
                <c:pt idx="2238">
                  <c:v>137.22210502026144</c:v>
                </c:pt>
                <c:pt idx="2239">
                  <c:v>137.23802567037271</c:v>
                </c:pt>
                <c:pt idx="2240">
                  <c:v>137.25361349219935</c:v>
                </c:pt>
                <c:pt idx="2241">
                  <c:v>137.26886835716431</c:v>
                </c:pt>
                <c:pt idx="2242">
                  <c:v>137.28379013911436</c:v>
                </c:pt>
                <c:pt idx="2243">
                  <c:v>137.29837871421773</c:v>
                </c:pt>
                <c:pt idx="2244">
                  <c:v>137.31263396086013</c:v>
                </c:pt>
                <c:pt idx="2245">
                  <c:v>137.32655575954161</c:v>
                </c:pt>
                <c:pt idx="2246">
                  <c:v>137.34014399277279</c:v>
                </c:pt>
                <c:pt idx="2247">
                  <c:v>137.35339854497269</c:v>
                </c:pt>
                <c:pt idx="2248">
                  <c:v>137.36631930236578</c:v>
                </c:pt>
                <c:pt idx="2249">
                  <c:v>137.37890615287915</c:v>
                </c:pt>
                <c:pt idx="2250">
                  <c:v>137.39115898604024</c:v>
                </c:pt>
                <c:pt idx="2251">
                  <c:v>137.40307769287566</c:v>
                </c:pt>
                <c:pt idx="2252">
                  <c:v>137.41466216580864</c:v>
                </c:pt>
                <c:pt idx="2253">
                  <c:v>137.42591229855759</c:v>
                </c:pt>
                <c:pt idx="2254">
                  <c:v>137.43682798603658</c:v>
                </c:pt>
                <c:pt idx="2255">
                  <c:v>137.44740912425269</c:v>
                </c:pt>
                <c:pt idx="2256">
                  <c:v>137.45765561020812</c:v>
                </c:pt>
                <c:pt idx="2257">
                  <c:v>137.46756734179837</c:v>
                </c:pt>
                <c:pt idx="2258">
                  <c:v>137.47714421771411</c:v>
                </c:pt>
                <c:pt idx="2259">
                  <c:v>137.48638613734244</c:v>
                </c:pt>
                <c:pt idx="2260">
                  <c:v>137.4952930006678</c:v>
                </c:pt>
                <c:pt idx="2261">
                  <c:v>137.50386470817455</c:v>
                </c:pt>
                <c:pt idx="2262">
                  <c:v>137.51210116074986</c:v>
                </c:pt>
                <c:pt idx="2263">
                  <c:v>137.52000225958682</c:v>
                </c:pt>
                <c:pt idx="2264">
                  <c:v>137.52756790608834</c:v>
                </c:pt>
                <c:pt idx="2265">
                  <c:v>137.53479800177195</c:v>
                </c:pt>
                <c:pt idx="2266">
                  <c:v>137.54169244817376</c:v>
                </c:pt>
                <c:pt idx="2267">
                  <c:v>137.54825114675549</c:v>
                </c:pt>
                <c:pt idx="2268">
                  <c:v>137.55447399881086</c:v>
                </c:pt>
                <c:pt idx="2269">
                  <c:v>137.56036090537117</c:v>
                </c:pt>
                <c:pt idx="2270">
                  <c:v>137.56591176711538</c:v>
                </c:pt>
                <c:pt idx="2271">
                  <c:v>137.57112648427699</c:v>
                </c:pt>
                <c:pt idx="2272">
                  <c:v>137.57600495655365</c:v>
                </c:pt>
                <c:pt idx="2273">
                  <c:v>137.58054708301756</c:v>
                </c:pt>
                <c:pt idx="2274">
                  <c:v>137.58475276202674</c:v>
                </c:pt>
                <c:pt idx="2275">
                  <c:v>137.5886218911364</c:v>
                </c:pt>
                <c:pt idx="2276">
                  <c:v>137.59215436701055</c:v>
                </c:pt>
                <c:pt idx="2277">
                  <c:v>137.59535008533729</c:v>
                </c:pt>
                <c:pt idx="2278">
                  <c:v>137.59820894074181</c:v>
                </c:pt>
                <c:pt idx="2279">
                  <c:v>137.60073082670118</c:v>
                </c:pt>
                <c:pt idx="2280">
                  <c:v>137.60291563546275</c:v>
                </c:pt>
                <c:pt idx="2281">
                  <c:v>137.60476325795861</c:v>
                </c:pt>
                <c:pt idx="2282">
                  <c:v>137.60627358372517</c:v>
                </c:pt>
                <c:pt idx="2283">
                  <c:v>137.60744650082162</c:v>
                </c:pt>
                <c:pt idx="2284">
                  <c:v>137.60828189575057</c:v>
                </c:pt>
                <c:pt idx="2285">
                  <c:v>137.60877965337784</c:v>
                </c:pt>
                <c:pt idx="2286">
                  <c:v>137.60893965685619</c:v>
                </c:pt>
                <c:pt idx="2287">
                  <c:v>137.60876178754728</c:v>
                </c:pt>
                <c:pt idx="2288">
                  <c:v>137.60824592494612</c:v>
                </c:pt>
                <c:pt idx="2289">
                  <c:v>137.60739194660769</c:v>
                </c:pt>
                <c:pt idx="2290">
                  <c:v>137.60619972807035</c:v>
                </c:pt>
                <c:pt idx="2291">
                  <c:v>137.60466914278717</c:v>
                </c:pt>
                <c:pt idx="2292">
                  <c:v>137.60280006205204</c:v>
                </c:pt>
                <c:pt idx="2293">
                  <c:v>137.60059235492963</c:v>
                </c:pt>
                <c:pt idx="2294">
                  <c:v>137.59804588818898</c:v>
                </c:pt>
                <c:pt idx="2295">
                  <c:v>137.59516052623241</c:v>
                </c:pt>
                <c:pt idx="2296">
                  <c:v>137.59193613103125</c:v>
                </c:pt>
                <c:pt idx="2297">
                  <c:v>137.58837256205999</c:v>
                </c:pt>
                <c:pt idx="2298">
                  <c:v>137.58446967623169</c:v>
                </c:pt>
                <c:pt idx="2299">
                  <c:v>137.58022732783652</c:v>
                </c:pt>
                <c:pt idx="2300">
                  <c:v>137.57564536847866</c:v>
                </c:pt>
                <c:pt idx="2301">
                  <c:v>137.57072364701764</c:v>
                </c:pt>
                <c:pt idx="2302">
                  <c:v>137.56546200950842</c:v>
                </c:pt>
                <c:pt idx="2303">
                  <c:v>137.55986029914391</c:v>
                </c:pt>
                <c:pt idx="2304">
                  <c:v>137.55391835620003</c:v>
                </c:pt>
                <c:pt idx="2305">
                  <c:v>137.54763601797885</c:v>
                </c:pt>
                <c:pt idx="2306">
                  <c:v>137.54101311875698</c:v>
                </c:pt>
                <c:pt idx="2307">
                  <c:v>137.5340494897315</c:v>
                </c:pt>
                <c:pt idx="2308">
                  <c:v>137.5267449589717</c:v>
                </c:pt>
                <c:pt idx="2309">
                  <c:v>137.51909935136769</c:v>
                </c:pt>
                <c:pt idx="2310">
                  <c:v>137.51111248858328</c:v>
                </c:pt>
                <c:pt idx="2311">
                  <c:v>137.50278418900953</c:v>
                </c:pt>
                <c:pt idx="2312">
                  <c:v>137.49411426771954</c:v>
                </c:pt>
                <c:pt idx="2313">
                  <c:v>137.48510253642473</c:v>
                </c:pt>
                <c:pt idx="2314">
                  <c:v>137.47574880343421</c:v>
                </c:pt>
                <c:pt idx="2315">
                  <c:v>137.46605287361123</c:v>
                </c:pt>
                <c:pt idx="2316">
                  <c:v>137.45601454833647</c:v>
                </c:pt>
                <c:pt idx="2317">
                  <c:v>137.44563362546992</c:v>
                </c:pt>
                <c:pt idx="2318">
                  <c:v>137.43490989931362</c:v>
                </c:pt>
                <c:pt idx="2319">
                  <c:v>137.4238431605778</c:v>
                </c:pt>
                <c:pt idx="2320">
                  <c:v>137.4124331963481</c:v>
                </c:pt>
                <c:pt idx="2321">
                  <c:v>137.40067979005269</c:v>
                </c:pt>
                <c:pt idx="2322">
                  <c:v>137.38858272143352</c:v>
                </c:pt>
                <c:pt idx="2323">
                  <c:v>137.37614176651709</c:v>
                </c:pt>
                <c:pt idx="2324">
                  <c:v>137.36335669758728</c:v>
                </c:pt>
                <c:pt idx="2325">
                  <c:v>137.35022728316002</c:v>
                </c:pt>
                <c:pt idx="2326">
                  <c:v>137.33675328795997</c:v>
                </c:pt>
                <c:pt idx="2327">
                  <c:v>137.32293447289717</c:v>
                </c:pt>
                <c:pt idx="2328">
                  <c:v>137.30877059504684</c:v>
                </c:pt>
                <c:pt idx="2329">
                  <c:v>137.29426140763027</c:v>
                </c:pt>
                <c:pt idx="2330">
                  <c:v>137.27940665999725</c:v>
                </c:pt>
                <c:pt idx="2331">
                  <c:v>137.26420609760874</c:v>
                </c:pt>
                <c:pt idx="2332">
                  <c:v>137.24865946202462</c:v>
                </c:pt>
                <c:pt idx="2333">
                  <c:v>137.23276649088962</c:v>
                </c:pt>
                <c:pt idx="2334">
                  <c:v>137.21652691792104</c:v>
                </c:pt>
                <c:pt idx="2335">
                  <c:v>137.19994047290106</c:v>
                </c:pt>
                <c:pt idx="2336">
                  <c:v>137.18300688166764</c:v>
                </c:pt>
                <c:pt idx="2337">
                  <c:v>137.16572586610755</c:v>
                </c:pt>
                <c:pt idx="2338">
                  <c:v>137.14809714415259</c:v>
                </c:pt>
                <c:pt idx="2339">
                  <c:v>137.13012042977533</c:v>
                </c:pt>
                <c:pt idx="2340">
                  <c:v>137.11179543298829</c:v>
                </c:pt>
                <c:pt idx="2341">
                  <c:v>137.09312185984268</c:v>
                </c:pt>
                <c:pt idx="2342">
                  <c:v>137.0740994124308</c:v>
                </c:pt>
                <c:pt idx="2343">
                  <c:v>137.05472778888935</c:v>
                </c:pt>
                <c:pt idx="2344">
                  <c:v>137.03500668340342</c:v>
                </c:pt>
                <c:pt idx="2345">
                  <c:v>137.01493578621231</c:v>
                </c:pt>
                <c:pt idx="2346">
                  <c:v>136.99451478361965</c:v>
                </c:pt>
                <c:pt idx="2347">
                  <c:v>136.97374335799941</c:v>
                </c:pt>
                <c:pt idx="2348">
                  <c:v>136.95262118781051</c:v>
                </c:pt>
                <c:pt idx="2349">
                  <c:v>136.93114794760714</c:v>
                </c:pt>
                <c:pt idx="2350">
                  <c:v>136.90932330805413</c:v>
                </c:pt>
                <c:pt idx="2351">
                  <c:v>136.88714693594082</c:v>
                </c:pt>
                <c:pt idx="2352">
                  <c:v>136.86461849420178</c:v>
                </c:pt>
                <c:pt idx="2353">
                  <c:v>136.84173764193253</c:v>
                </c:pt>
                <c:pt idx="2354">
                  <c:v>136.81850403441169</c:v>
                </c:pt>
                <c:pt idx="2355">
                  <c:v>136.79491732312249</c:v>
                </c:pt>
                <c:pt idx="2356">
                  <c:v>136.77097715577659</c:v>
                </c:pt>
                <c:pt idx="2357">
                  <c:v>136.74668317633913</c:v>
                </c:pt>
                <c:pt idx="2358">
                  <c:v>136.72203502505477</c:v>
                </c:pt>
                <c:pt idx="2359">
                  <c:v>136.69703233847707</c:v>
                </c:pt>
                <c:pt idx="2360">
                  <c:v>136.67167474949716</c:v>
                </c:pt>
                <c:pt idx="2361">
                  <c:v>136.64596188737519</c:v>
                </c:pt>
                <c:pt idx="2362">
                  <c:v>136.61989337777388</c:v>
                </c:pt>
                <c:pt idx="2363">
                  <c:v>136.59346884279083</c:v>
                </c:pt>
                <c:pt idx="2364">
                  <c:v>136.5666879009961</c:v>
                </c:pt>
                <c:pt idx="2365">
                  <c:v>136.53955016746835</c:v>
                </c:pt>
                <c:pt idx="2366">
                  <c:v>136.51205525383409</c:v>
                </c:pt>
                <c:pt idx="2367">
                  <c:v>136.48420276830666</c:v>
                </c:pt>
                <c:pt idx="2368">
                  <c:v>136.45599231572862</c:v>
                </c:pt>
                <c:pt idx="2369">
                  <c:v>136.42742349761525</c:v>
                </c:pt>
                <c:pt idx="2370">
                  <c:v>136.39849591219698</c:v>
                </c:pt>
                <c:pt idx="2371">
                  <c:v>136.3692091544676</c:v>
                </c:pt>
                <c:pt idx="2372">
                  <c:v>136.33956281622895</c:v>
                </c:pt>
                <c:pt idx="2373">
                  <c:v>136.30955648614099</c:v>
                </c:pt>
                <c:pt idx="2374">
                  <c:v>136.27918974977246</c:v>
                </c:pt>
                <c:pt idx="2375">
                  <c:v>136.24846218964953</c:v>
                </c:pt>
                <c:pt idx="2376">
                  <c:v>136.21737338531091</c:v>
                </c:pt>
                <c:pt idx="2377">
                  <c:v>136.18592291336034</c:v>
                </c:pt>
                <c:pt idx="2378">
                  <c:v>136.15411034752339</c:v>
                </c:pt>
                <c:pt idx="2379">
                  <c:v>136.12193525870126</c:v>
                </c:pt>
                <c:pt idx="2380">
                  <c:v>136.08939721503202</c:v>
                </c:pt>
                <c:pt idx="2381">
                  <c:v>136.05649578194732</c:v>
                </c:pt>
                <c:pt idx="2382">
                  <c:v>136.02323052223349</c:v>
                </c:pt>
                <c:pt idx="2383">
                  <c:v>135.98960099609383</c:v>
                </c:pt>
                <c:pt idx="2384">
                  <c:v>135.95560676120999</c:v>
                </c:pt>
                <c:pt idx="2385">
                  <c:v>135.92124737280801</c:v>
                </c:pt>
                <c:pt idx="2386">
                  <c:v>135.88652238372131</c:v>
                </c:pt>
                <c:pt idx="2387">
                  <c:v>135.85143134445912</c:v>
                </c:pt>
                <c:pt idx="2388">
                  <c:v>135.81597380327298</c:v>
                </c:pt>
                <c:pt idx="2389">
                  <c:v>135.78014930622578</c:v>
                </c:pt>
                <c:pt idx="2390">
                  <c:v>135.74395739726168</c:v>
                </c:pt>
                <c:pt idx="2391">
                  <c:v>135.70739761827701</c:v>
                </c:pt>
                <c:pt idx="2392">
                  <c:v>135.67046950919251</c:v>
                </c:pt>
                <c:pt idx="2393">
                  <c:v>135.63317260802597</c:v>
                </c:pt>
                <c:pt idx="2394">
                  <c:v>135.59550645096752</c:v>
                </c:pt>
                <c:pt idx="2395">
                  <c:v>135.55747057245341</c:v>
                </c:pt>
                <c:pt idx="2396">
                  <c:v>135.51906450524314</c:v>
                </c:pt>
                <c:pt idx="2397">
                  <c:v>135.48028778049786</c:v>
                </c:pt>
                <c:pt idx="2398">
                  <c:v>135.44113992785543</c:v>
                </c:pt>
                <c:pt idx="2399">
                  <c:v>135.40162047551331</c:v>
                </c:pt>
                <c:pt idx="2400">
                  <c:v>135.36172895030637</c:v>
                </c:pt>
                <c:pt idx="2401">
                  <c:v>135.32146487778837</c:v>
                </c:pt>
                <c:pt idx="2402">
                  <c:v>135.28082778231516</c:v>
                </c:pt>
                <c:pt idx="2403">
                  <c:v>135.23981718712585</c:v>
                </c:pt>
                <c:pt idx="2404">
                  <c:v>135.19843261442784</c:v>
                </c:pt>
                <c:pt idx="2405">
                  <c:v>135.15667358548023</c:v>
                </c:pt>
                <c:pt idx="2406">
                  <c:v>135.11453962068128</c:v>
                </c:pt>
                <c:pt idx="2407">
                  <c:v>135.07203023965221</c:v>
                </c:pt>
                <c:pt idx="2408">
                  <c:v>135.02914496132601</c:v>
                </c:pt>
                <c:pt idx="2409">
                  <c:v>134.98588330403445</c:v>
                </c:pt>
                <c:pt idx="2410">
                  <c:v>134.94224478559659</c:v>
                </c:pt>
                <c:pt idx="2411">
                  <c:v>134.89822892340851</c:v>
                </c:pt>
                <c:pt idx="2412">
                  <c:v>134.85383523453282</c:v>
                </c:pt>
                <c:pt idx="2413">
                  <c:v>134.80906323578972</c:v>
                </c:pt>
                <c:pt idx="2414">
                  <c:v>134.76391244384808</c:v>
                </c:pt>
                <c:pt idx="2415">
                  <c:v>134.7183823753175</c:v>
                </c:pt>
                <c:pt idx="2416">
                  <c:v>134.67247254684057</c:v>
                </c:pt>
                <c:pt idx="2417">
                  <c:v>134.62618247518691</c:v>
                </c:pt>
                <c:pt idx="2418">
                  <c:v>134.57951167734581</c:v>
                </c:pt>
                <c:pt idx="2419">
                  <c:v>134.53245967062153</c:v>
                </c:pt>
                <c:pt idx="2420">
                  <c:v>134.48502597272756</c:v>
                </c:pt>
                <c:pt idx="2421">
                  <c:v>134.43721010188273</c:v>
                </c:pt>
                <c:pt idx="2422">
                  <c:v>134.38901157690606</c:v>
                </c:pt>
                <c:pt idx="2423">
                  <c:v>134.34042991731417</c:v>
                </c:pt>
                <c:pt idx="2424">
                  <c:v>134.29146464341724</c:v>
                </c:pt>
                <c:pt idx="2425">
                  <c:v>134.24211527641654</c:v>
                </c:pt>
                <c:pt idx="2426">
                  <c:v>134.19238133850266</c:v>
                </c:pt>
                <c:pt idx="2427">
                  <c:v>134.14226235295357</c:v>
                </c:pt>
                <c:pt idx="2428">
                  <c:v>134.09175784423067</c:v>
                </c:pt>
                <c:pt idx="2429">
                  <c:v>134.0408673380812</c:v>
                </c:pt>
                <c:pt idx="2430">
                  <c:v>133.98959036163572</c:v>
                </c:pt>
                <c:pt idx="2431">
                  <c:v>133.93792644350583</c:v>
                </c:pt>
                <c:pt idx="2432">
                  <c:v>133.88587511388661</c:v>
                </c:pt>
                <c:pt idx="2433">
                  <c:v>133.83343590465554</c:v>
                </c:pt>
                <c:pt idx="2434">
                  <c:v>133.78060834947161</c:v>
                </c:pt>
                <c:pt idx="2435">
                  <c:v>133.72739198387762</c:v>
                </c:pt>
                <c:pt idx="2436">
                  <c:v>133.67378634539864</c:v>
                </c:pt>
                <c:pt idx="2437">
                  <c:v>133.61979097364508</c:v>
                </c:pt>
                <c:pt idx="2438">
                  <c:v>133.56540541041261</c:v>
                </c:pt>
                <c:pt idx="2439">
                  <c:v>133.51062919978199</c:v>
                </c:pt>
                <c:pt idx="2440">
                  <c:v>133.45546188822198</c:v>
                </c:pt>
                <c:pt idx="2441">
                  <c:v>133.39990302469062</c:v>
                </c:pt>
                <c:pt idx="2442">
                  <c:v>133.34395216073622</c:v>
                </c:pt>
                <c:pt idx="2443">
                  <c:v>133.28760885059705</c:v>
                </c:pt>
                <c:pt idx="2444">
                  <c:v>133.23087265130584</c:v>
                </c:pt>
                <c:pt idx="2445">
                  <c:v>133.17374312278929</c:v>
                </c:pt>
                <c:pt idx="2446">
                  <c:v>133.11621982797038</c:v>
                </c:pt>
                <c:pt idx="2447">
                  <c:v>133.05830233286855</c:v>
                </c:pt>
                <c:pt idx="2448">
                  <c:v>132.99999020670288</c:v>
                </c:pt>
                <c:pt idx="2449">
                  <c:v>132.94128302199204</c:v>
                </c:pt>
                <c:pt idx="2450">
                  <c:v>132.8821803546555</c:v>
                </c:pt>
                <c:pt idx="2451">
                  <c:v>132.82268178411584</c:v>
                </c:pt>
                <c:pt idx="2452">
                  <c:v>132.76278689339853</c:v>
                </c:pt>
                <c:pt idx="2453">
                  <c:v>132.70249526923351</c:v>
                </c:pt>
                <c:pt idx="2454">
                  <c:v>132.64180650215479</c:v>
                </c:pt>
                <c:pt idx="2455">
                  <c:v>132.58072018660243</c:v>
                </c:pt>
                <c:pt idx="2456">
                  <c:v>132.51923592102196</c:v>
                </c:pt>
                <c:pt idx="2457">
                  <c:v>132.45735330796356</c:v>
                </c:pt>
                <c:pt idx="2458">
                  <c:v>132.39507195418398</c:v>
                </c:pt>
                <c:pt idx="2459">
                  <c:v>132.33239147074366</c:v>
                </c:pt>
                <c:pt idx="2460">
                  <c:v>132.26931147310859</c:v>
                </c:pt>
                <c:pt idx="2461">
                  <c:v>132.20583158124612</c:v>
                </c:pt>
                <c:pt idx="2462">
                  <c:v>132.14195141972652</c:v>
                </c:pt>
                <c:pt idx="2463">
                  <c:v>132.07767061781948</c:v>
                </c:pt>
                <c:pt idx="2464">
                  <c:v>132.01298880959234</c:v>
                </c:pt>
                <c:pt idx="2465">
                  <c:v>131.94790563400784</c:v>
                </c:pt>
                <c:pt idx="2466">
                  <c:v>131.88242073502192</c:v>
                </c:pt>
                <c:pt idx="2467">
                  <c:v>131.81653376167878</c:v>
                </c:pt>
                <c:pt idx="2468">
                  <c:v>131.75024436820817</c:v>
                </c:pt>
                <c:pt idx="2469">
                  <c:v>131.68355221412216</c:v>
                </c:pt>
                <c:pt idx="2470">
                  <c:v>131.6164569643077</c:v>
                </c:pt>
                <c:pt idx="2471">
                  <c:v>131.5489582891253</c:v>
                </c:pt>
                <c:pt idx="2472">
                  <c:v>131.48105586450004</c:v>
                </c:pt>
                <c:pt idx="2473">
                  <c:v>131.4127493720172</c:v>
                </c:pt>
                <c:pt idx="2474">
                  <c:v>131.34403849901517</c:v>
                </c:pt>
                <c:pt idx="2475">
                  <c:v>131.27492293867843</c:v>
                </c:pt>
                <c:pt idx="2476">
                  <c:v>131.20540239012905</c:v>
                </c:pt>
                <c:pt idx="2477">
                  <c:v>131.13547655851923</c:v>
                </c:pt>
                <c:pt idx="2478">
                  <c:v>131.06514515512194</c:v>
                </c:pt>
                <c:pt idx="2479">
                  <c:v>130.9944078974205</c:v>
                </c:pt>
                <c:pt idx="2480">
                  <c:v>130.92326450919956</c:v>
                </c:pt>
                <c:pt idx="2481">
                  <c:v>130.85171472063439</c:v>
                </c:pt>
                <c:pt idx="2482">
                  <c:v>130.77975826837695</c:v>
                </c:pt>
                <c:pt idx="2483">
                  <c:v>130.70739489564653</c:v>
                </c:pt>
                <c:pt idx="2484">
                  <c:v>130.63462435231517</c:v>
                </c:pt>
                <c:pt idx="2485">
                  <c:v>130.56144639499476</c:v>
                </c:pt>
                <c:pt idx="2486">
                  <c:v>130.48786078712135</c:v>
                </c:pt>
                <c:pt idx="2487">
                  <c:v>130.41386729904147</c:v>
                </c:pt>
                <c:pt idx="2488">
                  <c:v>130.33946570809584</c:v>
                </c:pt>
                <c:pt idx="2489">
                  <c:v>130.26465579870276</c:v>
                </c:pt>
                <c:pt idx="2490">
                  <c:v>130.18943736243909</c:v>
                </c:pt>
                <c:pt idx="2491">
                  <c:v>130.11381019812453</c:v>
                </c:pt>
                <c:pt idx="2492">
                  <c:v>130.03777411190055</c:v>
                </c:pt>
                <c:pt idx="2493">
                  <c:v>129.96132891731196</c:v>
                </c:pt>
                <c:pt idx="2494">
                  <c:v>129.88447443538487</c:v>
                </c:pt>
                <c:pt idx="2495">
                  <c:v>129.80721049470552</c:v>
                </c:pt>
                <c:pt idx="2496">
                  <c:v>129.7295369314981</c:v>
                </c:pt>
                <c:pt idx="2497">
                  <c:v>129.65145358970156</c:v>
                </c:pt>
                <c:pt idx="2498">
                  <c:v>129.57296032104364</c:v>
                </c:pt>
                <c:pt idx="2499">
                  <c:v>129.49405698511819</c:v>
                </c:pt>
                <c:pt idx="2500">
                  <c:v>129.41474344945703</c:v>
                </c:pt>
                <c:pt idx="2501">
                  <c:v>129.33501958960477</c:v>
                </c:pt>
                <c:pt idx="2502">
                  <c:v>129.25488528918862</c:v>
                </c:pt>
                <c:pt idx="2503">
                  <c:v>129.1743404399904</c:v>
                </c:pt>
                <c:pt idx="2504">
                  <c:v>129.09338494201856</c:v>
                </c:pt>
                <c:pt idx="2505">
                  <c:v>129.01201870357349</c:v>
                </c:pt>
                <c:pt idx="2506">
                  <c:v>128.93024164131867</c:v>
                </c:pt>
                <c:pt idx="2507">
                  <c:v>128.84805368034628</c:v>
                </c:pt>
                <c:pt idx="2508">
                  <c:v>128.76545475424382</c:v>
                </c:pt>
                <c:pt idx="2509">
                  <c:v>128.68244480515924</c:v>
                </c:pt>
                <c:pt idx="2510">
                  <c:v>128.59902378386437</c:v>
                </c:pt>
                <c:pt idx="2511">
                  <c:v>128.51519164981829</c:v>
                </c:pt>
                <c:pt idx="2512">
                  <c:v>128.43094837122914</c:v>
                </c:pt>
                <c:pt idx="2513">
                  <c:v>128.34629392511488</c:v>
                </c:pt>
                <c:pt idx="2514">
                  <c:v>128.26122829736323</c:v>
                </c:pt>
                <c:pt idx="2515">
                  <c:v>128.17575148278991</c:v>
                </c:pt>
                <c:pt idx="2516">
                  <c:v>128.08986348519628</c:v>
                </c:pt>
                <c:pt idx="2517">
                  <c:v>128.00356431742571</c:v>
                </c:pt>
                <c:pt idx="2518">
                  <c:v>127.91685400142035</c:v>
                </c:pt>
                <c:pt idx="2519">
                  <c:v>127.82973256827169</c:v>
                </c:pt>
                <c:pt idx="2520">
                  <c:v>127.74220005827831</c:v>
                </c:pt>
                <c:pt idx="2521">
                  <c:v>127.65425652099333</c:v>
                </c:pt>
                <c:pt idx="2522">
                  <c:v>127.56590201527806</c:v>
                </c:pt>
                <c:pt idx="2523">
                  <c:v>127.47713660935095</c:v>
                </c:pt>
                <c:pt idx="2524">
                  <c:v>127.38796038083538</c:v>
                </c:pt>
                <c:pt idx="2525">
                  <c:v>127.29837341680631</c:v>
                </c:pt>
                <c:pt idx="2526">
                  <c:v>127.20837581383833</c:v>
                </c:pt>
                <c:pt idx="2527">
                  <c:v>127.11796767804849</c:v>
                </c:pt>
                <c:pt idx="2528">
                  <c:v>127.02714912514151</c:v>
                </c:pt>
                <c:pt idx="2529">
                  <c:v>126.9359202804504</c:v>
                </c:pt>
                <c:pt idx="2530">
                  <c:v>126.84428127897914</c:v>
                </c:pt>
                <c:pt idx="2531">
                  <c:v>126.75223226544179</c:v>
                </c:pt>
                <c:pt idx="2532">
                  <c:v>126.65977339430202</c:v>
                </c:pt>
                <c:pt idx="2533">
                  <c:v>126.56690482980959</c:v>
                </c:pt>
                <c:pt idx="2534">
                  <c:v>126.4736267460377</c:v>
                </c:pt>
                <c:pt idx="2535">
                  <c:v>126.3799393269164</c:v>
                </c:pt>
                <c:pt idx="2536">
                  <c:v>126.28584276626833</c:v>
                </c:pt>
                <c:pt idx="2537">
                  <c:v>126.19133726783949</c:v>
                </c:pt>
                <c:pt idx="2538">
                  <c:v>126.09642304533146</c:v>
                </c:pt>
                <c:pt idx="2539">
                  <c:v>126.00110032243091</c:v>
                </c:pt>
                <c:pt idx="2540">
                  <c:v>125.90536933283781</c:v>
                </c:pt>
                <c:pt idx="2541">
                  <c:v>125.80923032029412</c:v>
                </c:pt>
                <c:pt idx="2542">
                  <c:v>125.7126835386087</c:v>
                </c:pt>
                <c:pt idx="2543">
                  <c:v>125.61572925168163</c:v>
                </c:pt>
                <c:pt idx="2544">
                  <c:v>125.51836773352963</c:v>
                </c:pt>
                <c:pt idx="2545">
                  <c:v>125.42059926830706</c:v>
                </c:pt>
                <c:pt idx="2546">
                  <c:v>125.32242415032621</c:v>
                </c:pt>
                <c:pt idx="2547">
                  <c:v>125.22384268407748</c:v>
                </c:pt>
                <c:pt idx="2548">
                  <c:v>125.12485518424836</c:v>
                </c:pt>
                <c:pt idx="2549">
                  <c:v>125.0254619757394</c:v>
                </c:pt>
                <c:pt idx="2550">
                  <c:v>124.92566339368</c:v>
                </c:pt>
                <c:pt idx="2551">
                  <c:v>124.82545978344325</c:v>
                </c:pt>
                <c:pt idx="2552">
                  <c:v>124.72485150065783</c:v>
                </c:pt>
                <c:pt idx="2553">
                  <c:v>124.62383891122133</c:v>
                </c:pt>
                <c:pt idx="2554">
                  <c:v>124.52242239130908</c:v>
                </c:pt>
                <c:pt idx="2555">
                  <c:v>124.42060232738365</c:v>
                </c:pt>
                <c:pt idx="2556">
                  <c:v>124.31837911620354</c:v>
                </c:pt>
                <c:pt idx="2557">
                  <c:v>124.21575316482739</c:v>
                </c:pt>
                <c:pt idx="2558">
                  <c:v>124.112724890621</c:v>
                </c:pt>
                <c:pt idx="2559">
                  <c:v>124.00929472126009</c:v>
                </c:pt>
                <c:pt idx="2560">
                  <c:v>123.90546309473304</c:v>
                </c:pt>
                <c:pt idx="2561">
                  <c:v>123.80123045934141</c:v>
                </c:pt>
                <c:pt idx="2562">
                  <c:v>123.69659727370009</c:v>
                </c:pt>
                <c:pt idx="2563">
                  <c:v>123.5915640067353</c:v>
                </c:pt>
                <c:pt idx="2564">
                  <c:v>123.48613113768229</c:v>
                </c:pt>
                <c:pt idx="2565">
                  <c:v>123.38029915608026</c:v>
                </c:pt>
                <c:pt idx="2566">
                  <c:v>123.27406856176665</c:v>
                </c:pt>
                <c:pt idx="2567">
                  <c:v>123.16743986487143</c:v>
                </c:pt>
                <c:pt idx="2568">
                  <c:v>123.06041358580705</c:v>
                </c:pt>
                <c:pt idx="2569">
                  <c:v>122.95299025526049</c:v>
                </c:pt>
                <c:pt idx="2570">
                  <c:v>122.84517041418056</c:v>
                </c:pt>
                <c:pt idx="2571">
                  <c:v>122.73695461376775</c:v>
                </c:pt>
                <c:pt idx="2572">
                  <c:v>122.62834341545846</c:v>
                </c:pt>
                <c:pt idx="2573">
                  <c:v>122.51933739091133</c:v>
                </c:pt>
                <c:pt idx="2574">
                  <c:v>122.40993712199118</c:v>
                </c:pt>
                <c:pt idx="2575">
                  <c:v>122.30014320075063</c:v>
                </c:pt>
                <c:pt idx="2576">
                  <c:v>122.18995622941173</c:v>
                </c:pt>
                <c:pt idx="2577">
                  <c:v>122.07937682034586</c:v>
                </c:pt>
                <c:pt idx="2578">
                  <c:v>121.96840559605204</c:v>
                </c:pt>
                <c:pt idx="2579">
                  <c:v>121.85704318913446</c:v>
                </c:pt>
                <c:pt idx="2580">
                  <c:v>121.74529024227837</c:v>
                </c:pt>
                <c:pt idx="2581">
                  <c:v>121.63314740822369</c:v>
                </c:pt>
                <c:pt idx="2582">
                  <c:v>121.52061534974084</c:v>
                </c:pt>
                <c:pt idx="2583">
                  <c:v>121.40769473959983</c:v>
                </c:pt>
                <c:pt idx="2584">
                  <c:v>121.29438626054383</c:v>
                </c:pt>
                <c:pt idx="2585">
                  <c:v>121.18069060525622</c:v>
                </c:pt>
                <c:pt idx="2586">
                  <c:v>121.0666084763312</c:v>
                </c:pt>
                <c:pt idx="2587">
                  <c:v>120.95214058623937</c:v>
                </c:pt>
                <c:pt idx="2588">
                  <c:v>120.8372876572935</c:v>
                </c:pt>
                <c:pt idx="2589">
                  <c:v>120.72205042161399</c:v>
                </c:pt>
                <c:pt idx="2590">
                  <c:v>120.60642962109122</c:v>
                </c:pt>
                <c:pt idx="2591">
                  <c:v>120.49042600734819</c:v>
                </c:pt>
                <c:pt idx="2592">
                  <c:v>120.37404034170186</c:v>
                </c:pt>
                <c:pt idx="2593">
                  <c:v>120.2572733951209</c:v>
                </c:pt>
                <c:pt idx="2594">
                  <c:v>120.14012594818642</c:v>
                </c:pt>
                <c:pt idx="2595">
                  <c:v>120.0225987910479</c:v>
                </c:pt>
                <c:pt idx="2596">
                  <c:v>119.9046927233793</c:v>
                </c:pt>
                <c:pt idx="2597">
                  <c:v>119.7864085543341</c:v>
                </c:pt>
                <c:pt idx="2598">
                  <c:v>119.66774710249936</c:v>
                </c:pt>
                <c:pt idx="2599">
                  <c:v>119.54870919584775</c:v>
                </c:pt>
                <c:pt idx="2600">
                  <c:v>119.42929567168909</c:v>
                </c:pt>
                <c:pt idx="2601">
                  <c:v>119.30950737662045</c:v>
                </c:pt>
                <c:pt idx="2602">
                  <c:v>119.18934516647525</c:v>
                </c:pt>
                <c:pt idx="2603">
                  <c:v>119.06880990627229</c:v>
                </c:pt>
                <c:pt idx="2604">
                  <c:v>118.94790247016016</c:v>
                </c:pt>
                <c:pt idx="2605">
                  <c:v>118.82662374136564</c:v>
                </c:pt>
                <c:pt idx="2606">
                  <c:v>118.70497461213746</c:v>
                </c:pt>
                <c:pt idx="2607">
                  <c:v>118.58295598368849</c:v>
                </c:pt>
                <c:pt idx="2608">
                  <c:v>118.46056876614057</c:v>
                </c:pt>
                <c:pt idx="2609">
                  <c:v>118.33781387846437</c:v>
                </c:pt>
                <c:pt idx="2610">
                  <c:v>118.21469224842025</c:v>
                </c:pt>
                <c:pt idx="2611">
                  <c:v>118.09120481249795</c:v>
                </c:pt>
                <c:pt idx="2612">
                  <c:v>117.96735251585466</c:v>
                </c:pt>
                <c:pt idx="2613">
                  <c:v>117.84313631225214</c:v>
                </c:pt>
                <c:pt idx="2614">
                  <c:v>117.71855716399374</c:v>
                </c:pt>
                <c:pt idx="2615">
                  <c:v>117.59361604185918</c:v>
                </c:pt>
                <c:pt idx="2616">
                  <c:v>117.46831392503944</c:v>
                </c:pt>
                <c:pt idx="2617">
                  <c:v>117.34265180106948</c:v>
                </c:pt>
                <c:pt idx="2618">
                  <c:v>117.216630665762</c:v>
                </c:pt>
                <c:pt idx="2619">
                  <c:v>117.0902515231375</c:v>
                </c:pt>
                <c:pt idx="2620">
                  <c:v>116.9635153853566</c:v>
                </c:pt>
                <c:pt idx="2621">
                  <c:v>116.83642327264806</c:v>
                </c:pt>
                <c:pt idx="2622">
                  <c:v>116.70897621323951</c:v>
                </c:pt>
                <c:pt idx="2623">
                  <c:v>116.58117524328406</c:v>
                </c:pt>
                <c:pt idx="2624">
                  <c:v>116.45302140678822</c:v>
                </c:pt>
                <c:pt idx="2625">
                  <c:v>116.32451575553765</c:v>
                </c:pt>
                <c:pt idx="2626">
                  <c:v>116.1956593490237</c:v>
                </c:pt>
                <c:pt idx="2627">
                  <c:v>116.0664532543675</c:v>
                </c:pt>
                <c:pt idx="2628">
                  <c:v>115.93689854624276</c:v>
                </c:pt>
                <c:pt idx="2629">
                  <c:v>115.80699630680154</c:v>
                </c:pt>
                <c:pt idx="2630">
                  <c:v>115.67674762559433</c:v>
                </c:pt>
                <c:pt idx="2631">
                  <c:v>115.54615359949287</c:v>
                </c:pt>
                <c:pt idx="2632">
                  <c:v>115.4152153326105</c:v>
                </c:pt>
                <c:pt idx="2633">
                  <c:v>115.28393393622284</c:v>
                </c:pt>
                <c:pt idx="2634">
                  <c:v>115.15231052868721</c:v>
                </c:pt>
                <c:pt idx="2635">
                  <c:v>115.02034623536154</c:v>
                </c:pt>
                <c:pt idx="2636">
                  <c:v>114.88804218852229</c:v>
                </c:pt>
                <c:pt idx="2637">
                  <c:v>114.75539952728174</c:v>
                </c:pt>
                <c:pt idx="2638">
                  <c:v>114.62241939750645</c:v>
                </c:pt>
                <c:pt idx="2639">
                  <c:v>114.48910295173208</c:v>
                </c:pt>
                <c:pt idx="2640">
                  <c:v>114.3554513490792</c:v>
                </c:pt>
                <c:pt idx="2641">
                  <c:v>114.22146575516989</c:v>
                </c:pt>
                <c:pt idx="2642">
                  <c:v>114.08714734204095</c:v>
                </c:pt>
                <c:pt idx="2643">
                  <c:v>113.95249728805837</c:v>
                </c:pt>
                <c:pt idx="2644">
                  <c:v>113.81751677783168</c:v>
                </c:pt>
                <c:pt idx="2645">
                  <c:v>113.68220700212633</c:v>
                </c:pt>
                <c:pt idx="2646">
                  <c:v>113.54656915777687</c:v>
                </c:pt>
                <c:pt idx="2647">
                  <c:v>113.41060444759754</c:v>
                </c:pt>
                <c:pt idx="2648">
                  <c:v>113.27431408029729</c:v>
                </c:pt>
                <c:pt idx="2649">
                  <c:v>113.13769927038824</c:v>
                </c:pt>
                <c:pt idx="2650">
                  <c:v>113.0007612380972</c:v>
                </c:pt>
                <c:pt idx="2651">
                  <c:v>112.86350120927763</c:v>
                </c:pt>
                <c:pt idx="2652">
                  <c:v>112.7259204153183</c:v>
                </c:pt>
                <c:pt idx="2653">
                  <c:v>112.58802009305431</c:v>
                </c:pt>
                <c:pt idx="2654">
                  <c:v>112.44980148467549</c:v>
                </c:pt>
                <c:pt idx="2655">
                  <c:v>112.31126583763709</c:v>
                </c:pt>
                <c:pt idx="2656">
                  <c:v>112.17241440456728</c:v>
                </c:pt>
                <c:pt idx="2657">
                  <c:v>112.03324844317781</c:v>
                </c:pt>
                <c:pt idx="2658">
                  <c:v>111.89376921617047</c:v>
                </c:pt>
                <c:pt idx="2659">
                  <c:v>111.75397799114687</c:v>
                </c:pt>
                <c:pt idx="2660">
                  <c:v>111.61387604051524</c:v>
                </c:pt>
                <c:pt idx="2661">
                  <c:v>111.47346464140001</c:v>
                </c:pt>
                <c:pt idx="2662">
                  <c:v>111.33274507554785</c:v>
                </c:pt>
                <c:pt idx="2663">
                  <c:v>111.19171862923709</c:v>
                </c:pt>
                <c:pt idx="2664">
                  <c:v>111.05038659318329</c:v>
                </c:pt>
                <c:pt idx="2665">
                  <c:v>110.90875026244811</c:v>
                </c:pt>
                <c:pt idx="2666">
                  <c:v>110.76681093634568</c:v>
                </c:pt>
                <c:pt idx="2667">
                  <c:v>110.62456991835118</c:v>
                </c:pt>
                <c:pt idx="2668">
                  <c:v>110.48202851600621</c:v>
                </c:pt>
                <c:pt idx="2669">
                  <c:v>110.33918804082759</c:v>
                </c:pt>
                <c:pt idx="2670">
                  <c:v>110.1960498082143</c:v>
                </c:pt>
                <c:pt idx="2671">
                  <c:v>110.05261513735343</c:v>
                </c:pt>
                <c:pt idx="2672">
                  <c:v>109.9088853511298</c:v>
                </c:pt>
                <c:pt idx="2673">
                  <c:v>109.76486177603094</c:v>
                </c:pt>
                <c:pt idx="2674">
                  <c:v>109.62054574205582</c:v>
                </c:pt>
                <c:pt idx="2675">
                  <c:v>109.47593858262272</c:v>
                </c:pt>
                <c:pt idx="2676">
                  <c:v>109.33104163447553</c:v>
                </c:pt>
                <c:pt idx="2677">
                  <c:v>109.18585623759304</c:v>
                </c:pt>
                <c:pt idx="2678">
                  <c:v>109.04038373509555</c:v>
                </c:pt>
                <c:pt idx="2679">
                  <c:v>108.89462547315399</c:v>
                </c:pt>
                <c:pt idx="2680">
                  <c:v>108.74858280089799</c:v>
                </c:pt>
                <c:pt idx="2681">
                  <c:v>108.60225707032423</c:v>
                </c:pt>
                <c:pt idx="2682">
                  <c:v>108.45564963620517</c:v>
                </c:pt>
                <c:pt idx="2683">
                  <c:v>108.30876185599878</c:v>
                </c:pt>
                <c:pt idx="2684">
                  <c:v>108.16159508975726</c:v>
                </c:pt>
                <c:pt idx="2685">
                  <c:v>108.0141507000365</c:v>
                </c:pt>
                <c:pt idx="2686">
                  <c:v>107.86643005180652</c:v>
                </c:pt>
                <c:pt idx="2687">
                  <c:v>107.71843451236177</c:v>
                </c:pt>
                <c:pt idx="2688">
                  <c:v>107.57016545123092</c:v>
                </c:pt>
                <c:pt idx="2689">
                  <c:v>107.42162424008914</c:v>
                </c:pt>
                <c:pt idx="2690">
                  <c:v>107.2728122526679</c:v>
                </c:pt>
                <c:pt idx="2691">
                  <c:v>107.12373086466857</c:v>
                </c:pt>
                <c:pt idx="2692">
                  <c:v>106.97438145367326</c:v>
                </c:pt>
                <c:pt idx="2693">
                  <c:v>106.8247653990577</c:v>
                </c:pt>
                <c:pt idx="2694">
                  <c:v>106.67488408190445</c:v>
                </c:pt>
                <c:pt idx="2695">
                  <c:v>106.52473888491647</c:v>
                </c:pt>
                <c:pt idx="2696">
                  <c:v>106.37433119233216</c:v>
                </c:pt>
                <c:pt idx="2697">
                  <c:v>106.2236623898368</c:v>
                </c:pt>
                <c:pt idx="2698">
                  <c:v>106.0727338644824</c:v>
                </c:pt>
                <c:pt idx="2699">
                  <c:v>105.92154700459861</c:v>
                </c:pt>
                <c:pt idx="2700">
                  <c:v>105.7701031997122</c:v>
                </c:pt>
                <c:pt idx="2701">
                  <c:v>105.6184038404616</c:v>
                </c:pt>
                <c:pt idx="2702">
                  <c:v>105.46645031851638</c:v>
                </c:pt>
                <c:pt idx="2703">
                  <c:v>105.31424402649274</c:v>
                </c:pt>
                <c:pt idx="2704">
                  <c:v>105.16178635787443</c:v>
                </c:pt>
                <c:pt idx="2705">
                  <c:v>105.00907870693014</c:v>
                </c:pt>
                <c:pt idx="2706">
                  <c:v>104.85612246863427</c:v>
                </c:pt>
                <c:pt idx="2707">
                  <c:v>104.70291903858686</c:v>
                </c:pt>
                <c:pt idx="2708">
                  <c:v>104.54946981293514</c:v>
                </c:pt>
                <c:pt idx="2709">
                  <c:v>104.39577618829536</c:v>
                </c:pt>
                <c:pt idx="2710">
                  <c:v>104.24183956167505</c:v>
                </c:pt>
                <c:pt idx="2711">
                  <c:v>104.08766133039651</c:v>
                </c:pt>
                <c:pt idx="2712">
                  <c:v>103.93324289201999</c:v>
                </c:pt>
                <c:pt idx="2713">
                  <c:v>103.77858564427041</c:v>
                </c:pt>
                <c:pt idx="2714">
                  <c:v>103.62369098496008</c:v>
                </c:pt>
                <c:pt idx="2715">
                  <c:v>103.46856031191729</c:v>
                </c:pt>
                <c:pt idx="2716">
                  <c:v>103.31319502291221</c:v>
                </c:pt>
                <c:pt idx="2717">
                  <c:v>103.15759651558348</c:v>
                </c:pt>
                <c:pt idx="2718">
                  <c:v>103.00176618737008</c:v>
                </c:pt>
                <c:pt idx="2719">
                  <c:v>102.84570543543769</c:v>
                </c:pt>
                <c:pt idx="2720">
                  <c:v>102.6894156566088</c:v>
                </c:pt>
                <c:pt idx="2721">
                  <c:v>102.53289824729677</c:v>
                </c:pt>
                <c:pt idx="2722">
                  <c:v>102.37615460343432</c:v>
                </c:pt>
                <c:pt idx="2723">
                  <c:v>102.2191861204077</c:v>
                </c:pt>
                <c:pt idx="2724">
                  <c:v>102.06199419299041</c:v>
                </c:pt>
                <c:pt idx="2725">
                  <c:v>101.90458021527711</c:v>
                </c:pt>
                <c:pt idx="2726">
                  <c:v>101.74694558061876</c:v>
                </c:pt>
                <c:pt idx="2727">
                  <c:v>101.58909168155917</c:v>
                </c:pt>
                <c:pt idx="2728">
                  <c:v>101.43101990977107</c:v>
                </c:pt>
                <c:pt idx="2729">
                  <c:v>101.27273165599676</c:v>
                </c:pt>
                <c:pt idx="2730">
                  <c:v>101.11422830998238</c:v>
                </c:pt>
                <c:pt idx="2731">
                  <c:v>100.95551126042174</c:v>
                </c:pt>
                <c:pt idx="2732">
                  <c:v>100.79658189489435</c:v>
                </c:pt>
                <c:pt idx="2733">
                  <c:v>100.6374415998087</c:v>
                </c:pt>
                <c:pt idx="2734">
                  <c:v>100.47809176034268</c:v>
                </c:pt>
                <c:pt idx="2735">
                  <c:v>100.31853376038903</c:v>
                </c:pt>
                <c:pt idx="2736">
                  <c:v>100.15876898249826</c:v>
                </c:pt>
                <c:pt idx="2737">
                  <c:v>99.998798807823704</c:v>
                </c:pt>
                <c:pt idx="2738">
                  <c:v>99.838624616068557</c:v>
                </c:pt>
                <c:pt idx="2739">
                  <c:v>99.678247785432518</c:v>
                </c:pt>
                <c:pt idx="2740">
                  <c:v>99.517669692559508</c:v>
                </c:pt>
                <c:pt idx="2741">
                  <c:v>99.356891712487027</c:v>
                </c:pt>
                <c:pt idx="2742">
                  <c:v>99.19591521859553</c:v>
                </c:pt>
                <c:pt idx="2743">
                  <c:v>99.034741582559576</c:v>
                </c:pt>
                <c:pt idx="2744">
                  <c:v>98.873372174299419</c:v>
                </c:pt>
                <c:pt idx="2745">
                  <c:v>98.711808361934459</c:v>
                </c:pt>
                <c:pt idx="2746">
                  <c:v>98.550051511734623</c:v>
                </c:pt>
                <c:pt idx="2747">
                  <c:v>98.388102988078217</c:v>
                </c:pt>
                <c:pt idx="2748">
                  <c:v>98.225964153404036</c:v>
                </c:pt>
                <c:pt idx="2749">
                  <c:v>98.063636368171245</c:v>
                </c:pt>
                <c:pt idx="2750">
                  <c:v>97.901120990812771</c:v>
                </c:pt>
                <c:pt idx="2751">
                  <c:v>97.738419377697582</c:v>
                </c:pt>
                <c:pt idx="2752">
                  <c:v>97.575532883087618</c:v>
                </c:pt>
                <c:pt idx="2753">
                  <c:v>97.41246285909844</c:v>
                </c:pt>
                <c:pt idx="2754">
                  <c:v>97.249210655659937</c:v>
                </c:pt>
                <c:pt idx="2755">
                  <c:v>97.085777620479575</c:v>
                </c:pt>
                <c:pt idx="2756">
                  <c:v>96.922165099004431</c:v>
                </c:pt>
                <c:pt idx="2757">
                  <c:v>96.758374434384493</c:v>
                </c:pt>
                <c:pt idx="2758">
                  <c:v>96.594406967438815</c:v>
                </c:pt>
                <c:pt idx="2759">
                  <c:v>96.430264036620301</c:v>
                </c:pt>
                <c:pt idx="2760">
                  <c:v>96.265946977982253</c:v>
                </c:pt>
                <c:pt idx="2761">
                  <c:v>96.101457125146538</c:v>
                </c:pt>
                <c:pt idx="2762">
                  <c:v>95.936795809270521</c:v>
                </c:pt>
                <c:pt idx="2763">
                  <c:v>95.771964359017389</c:v>
                </c:pt>
                <c:pt idx="2764">
                  <c:v>95.606964100526852</c:v>
                </c:pt>
                <c:pt idx="2765">
                  <c:v>95.441796357384135</c:v>
                </c:pt>
                <c:pt idx="2766">
                  <c:v>95.276462450593755</c:v>
                </c:pt>
                <c:pt idx="2767">
                  <c:v>95.110963698550179</c:v>
                </c:pt>
                <c:pt idx="2768">
                  <c:v>94.945301417013184</c:v>
                </c:pt>
                <c:pt idx="2769">
                  <c:v>94.779476919081887</c:v>
                </c:pt>
                <c:pt idx="2770">
                  <c:v>94.61349151516761</c:v>
                </c:pt>
                <c:pt idx="2771">
                  <c:v>94.447346512973411</c:v>
                </c:pt>
                <c:pt idx="2772">
                  <c:v>94.281043217467811</c:v>
                </c:pt>
                <c:pt idx="2773">
                  <c:v>94.114582930863804</c:v>
                </c:pt>
                <c:pt idx="2774">
                  <c:v>93.947966952596431</c:v>
                </c:pt>
                <c:pt idx="2775">
                  <c:v>93.781196579302616</c:v>
                </c:pt>
                <c:pt idx="2776">
                  <c:v>93.614273104800077</c:v>
                </c:pt>
                <c:pt idx="2777">
                  <c:v>93.447197820069064</c:v>
                </c:pt>
                <c:pt idx="2778">
                  <c:v>93.279972013231387</c:v>
                </c:pt>
                <c:pt idx="2779">
                  <c:v>93.112596969535218</c:v>
                </c:pt>
                <c:pt idx="2780">
                  <c:v>92.94507397133502</c:v>
                </c:pt>
                <c:pt idx="2781">
                  <c:v>92.777404298077315</c:v>
                </c:pt>
                <c:pt idx="2782">
                  <c:v>92.609589226282836</c:v>
                </c:pt>
                <c:pt idx="2783">
                  <c:v>92.441630029532305</c:v>
                </c:pt>
                <c:pt idx="2784">
                  <c:v>92.273527978451199</c:v>
                </c:pt>
                <c:pt idx="2785">
                  <c:v>92.105284340696244</c:v>
                </c:pt>
                <c:pt idx="2786">
                  <c:v>91.936900380940742</c:v>
                </c:pt>
                <c:pt idx="2787">
                  <c:v>91.768377360863781</c:v>
                </c:pt>
                <c:pt idx="2788">
                  <c:v>91.599716539135017</c:v>
                </c:pt>
                <c:pt idx="2789">
                  <c:v>91.430919171405847</c:v>
                </c:pt>
                <c:pt idx="2790">
                  <c:v>91.261986510297049</c:v>
                </c:pt>
                <c:pt idx="2791">
                  <c:v>91.092919805387027</c:v>
                </c:pt>
                <c:pt idx="2792">
                  <c:v>90.923720303203595</c:v>
                </c:pt>
                <c:pt idx="2793">
                  <c:v>90.75438924721324</c:v>
                </c:pt>
                <c:pt idx="2794">
                  <c:v>90.584927877811936</c:v>
                </c:pt>
                <c:pt idx="2795">
                  <c:v>90.415337432316278</c:v>
                </c:pt>
                <c:pt idx="2796">
                  <c:v>90.245619144956464</c:v>
                </c:pt>
                <c:pt idx="2797">
                  <c:v>90.075774246865933</c:v>
                </c:pt>
                <c:pt idx="2798">
                  <c:v>89.905803966077301</c:v>
                </c:pt>
                <c:pt idx="2799">
                  <c:v>89.735709527511432</c:v>
                </c:pt>
                <c:pt idx="2800">
                  <c:v>89.565492152973277</c:v>
                </c:pt>
                <c:pt idx="2801">
                  <c:v>89.395153061145848</c:v>
                </c:pt>
                <c:pt idx="2802">
                  <c:v>89.224693467581886</c:v>
                </c:pt>
                <c:pt idx="2803">
                  <c:v>89.054114584699278</c:v>
                </c:pt>
                <c:pt idx="2804">
                  <c:v>88.883417621775905</c:v>
                </c:pt>
                <c:pt idx="2805">
                  <c:v>88.712603784943667</c:v>
                </c:pt>
                <c:pt idx="2806">
                  <c:v>88.541674277184285</c:v>
                </c:pt>
                <c:pt idx="2807">
                  <c:v>88.370630298323775</c:v>
                </c:pt>
                <c:pt idx="2808">
                  <c:v>88.199473045027574</c:v>
                </c:pt>
                <c:pt idx="2809">
                  <c:v>88.028203710797527</c:v>
                </c:pt>
                <c:pt idx="2810">
                  <c:v>87.856823485965251</c:v>
                </c:pt>
                <c:pt idx="2811">
                  <c:v>87.685333557691621</c:v>
                </c:pt>
                <c:pt idx="2812">
                  <c:v>87.513735109957224</c:v>
                </c:pt>
                <c:pt idx="2813">
                  <c:v>87.342029323564745</c:v>
                </c:pt>
                <c:pt idx="2814">
                  <c:v>87.170217376130097</c:v>
                </c:pt>
                <c:pt idx="2815">
                  <c:v>86.998300442080762</c:v>
                </c:pt>
                <c:pt idx="2816">
                  <c:v>86.826279692651966</c:v>
                </c:pt>
                <c:pt idx="2817">
                  <c:v>86.654156295880753</c:v>
                </c:pt>
                <c:pt idx="2818">
                  <c:v>86.48193141660586</c:v>
                </c:pt>
                <c:pt idx="2819">
                  <c:v>86.309606216459841</c:v>
                </c:pt>
                <c:pt idx="2820">
                  <c:v>86.137181853867048</c:v>
                </c:pt>
                <c:pt idx="2821">
                  <c:v>85.964659484039643</c:v>
                </c:pt>
                <c:pt idx="2822">
                  <c:v>85.792040258972293</c:v>
                </c:pt>
                <c:pt idx="2823">
                  <c:v>85.619325327438062</c:v>
                </c:pt>
                <c:pt idx="2824">
                  <c:v>85.446515834984012</c:v>
                </c:pt>
                <c:pt idx="2825">
                  <c:v>85.273612923926905</c:v>
                </c:pt>
                <c:pt idx="2826">
                  <c:v>85.100617733346851</c:v>
                </c:pt>
                <c:pt idx="2827">
                  <c:v>84.927531399083733</c:v>
                </c:pt>
                <c:pt idx="2828">
                  <c:v>84.754355053728986</c:v>
                </c:pt>
                <c:pt idx="2829">
                  <c:v>84.581089826623199</c:v>
                </c:pt>
                <c:pt idx="2830">
                  <c:v>84.407736843846664</c:v>
                </c:pt>
                <c:pt idx="2831">
                  <c:v>84.234297228215368</c:v>
                </c:pt>
                <c:pt idx="2832">
                  <c:v>84.060772099272299</c:v>
                </c:pt>
                <c:pt idx="2833">
                  <c:v>83.887162573282069</c:v>
                </c:pt>
                <c:pt idx="2834">
                  <c:v>83.713469763220672</c:v>
                </c:pt>
                <c:pt idx="2835">
                  <c:v>83.539694778769615</c:v>
                </c:pt>
                <c:pt idx="2836">
                  <c:v>83.365838726305824</c:v>
                </c:pt>
                <c:pt idx="2837">
                  <c:v>83.191902708893579</c:v>
                </c:pt>
                <c:pt idx="2838">
                  <c:v>83.01788782627365</c:v>
                </c:pt>
                <c:pt idx="2839">
                  <c:v>82.843795174854051</c:v>
                </c:pt>
                <c:pt idx="2840">
                  <c:v>82.669625847699777</c:v>
                </c:pt>
                <c:pt idx="2841">
                  <c:v>82.495380934519005</c:v>
                </c:pt>
                <c:pt idx="2842">
                  <c:v>82.321061521654897</c:v>
                </c:pt>
                <c:pt idx="2843">
                  <c:v>82.146668692069639</c:v>
                </c:pt>
                <c:pt idx="2844">
                  <c:v>81.97220352533229</c:v>
                </c:pt>
                <c:pt idx="2845">
                  <c:v>81.797667097605185</c:v>
                </c:pt>
                <c:pt idx="2846">
                  <c:v>81.623060481628727</c:v>
                </c:pt>
                <c:pt idx="2847">
                  <c:v>81.448384746707077</c:v>
                </c:pt>
                <c:pt idx="2848">
                  <c:v>81.273640958690009</c:v>
                </c:pt>
                <c:pt idx="2849">
                  <c:v>81.098830179956707</c:v>
                </c:pt>
                <c:pt idx="2850">
                  <c:v>80.923953469399521</c:v>
                </c:pt>
                <c:pt idx="2851">
                  <c:v>80.749011882402911</c:v>
                </c:pt>
                <c:pt idx="2852">
                  <c:v>80.574006470823775</c:v>
                </c:pt>
                <c:pt idx="2853">
                  <c:v>80.398938282975465</c:v>
                </c:pt>
                <c:pt idx="2854">
                  <c:v>80.223808363600284</c:v>
                </c:pt>
                <c:pt idx="2855">
                  <c:v>80.048617753850507</c:v>
                </c:pt>
                <c:pt idx="2856">
                  <c:v>79.873367491265924</c:v>
                </c:pt>
                <c:pt idx="2857">
                  <c:v>79.698058609747733</c:v>
                </c:pt>
                <c:pt idx="2858">
                  <c:v>79.52269213953312</c:v>
                </c:pt>
                <c:pt idx="2859">
                  <c:v>79.347269107171797</c:v>
                </c:pt>
                <c:pt idx="2860">
                  <c:v>79.171790535494466</c:v>
                </c:pt>
                <c:pt idx="2861">
                  <c:v>78.996257443588519</c:v>
                </c:pt>
                <c:pt idx="2862">
                  <c:v>78.820670846766163</c:v>
                </c:pt>
                <c:pt idx="2863">
                  <c:v>78.645031756533427</c:v>
                </c:pt>
                <c:pt idx="2864">
                  <c:v>78.469341180560448</c:v>
                </c:pt>
                <c:pt idx="2865">
                  <c:v>78.293600122646367</c:v>
                </c:pt>
                <c:pt idx="2866">
                  <c:v>78.117809582687002</c:v>
                </c:pt>
                <c:pt idx="2867">
                  <c:v>77.941970556637287</c:v>
                </c:pt>
                <c:pt idx="2868">
                  <c:v>77.766084036477096</c:v>
                </c:pt>
                <c:pt idx="2869">
                  <c:v>77.590151010171951</c:v>
                </c:pt>
                <c:pt idx="2870">
                  <c:v>77.414172461633697</c:v>
                </c:pt>
                <c:pt idx="2871">
                  <c:v>77.238149370680389</c:v>
                </c:pt>
                <c:pt idx="2872">
                  <c:v>77.062082712994851</c:v>
                </c:pt>
                <c:pt idx="2873">
                  <c:v>76.885973460080777</c:v>
                </c:pt>
                <c:pt idx="2874">
                  <c:v>76.709822579219377</c:v>
                </c:pt>
                <c:pt idx="2875">
                  <c:v>76.533631033421571</c:v>
                </c:pt>
                <c:pt idx="2876">
                  <c:v>76.357399781382114</c:v>
                </c:pt>
                <c:pt idx="2877">
                  <c:v>76.181129777431494</c:v>
                </c:pt>
                <c:pt idx="2878">
                  <c:v>76.004821971482556</c:v>
                </c:pt>
                <c:pt idx="2879">
                  <c:v>75.828477308982826</c:v>
                </c:pt>
                <c:pt idx="2880">
                  <c:v>75.652096730857977</c:v>
                </c:pt>
                <c:pt idx="2881">
                  <c:v>75.475681173459591</c:v>
                </c:pt>
                <c:pt idx="2882">
                  <c:v>75.299231568506869</c:v>
                </c:pt>
                <c:pt idx="2883">
                  <c:v>75.122748843030024</c:v>
                </c:pt>
                <c:pt idx="2884">
                  <c:v>74.946233919311197</c:v>
                </c:pt>
                <c:pt idx="2885">
                  <c:v>74.769687714822027</c:v>
                </c:pt>
                <c:pt idx="2886">
                  <c:v>74.593111142162542</c:v>
                </c:pt>
                <c:pt idx="2887">
                  <c:v>74.416505108995324</c:v>
                </c:pt>
                <c:pt idx="2888">
                  <c:v>74.239870517981771</c:v>
                </c:pt>
                <c:pt idx="2889">
                  <c:v>74.063208266712323</c:v>
                </c:pt>
                <c:pt idx="2890">
                  <c:v>73.886519247639157</c:v>
                </c:pt>
                <c:pt idx="2891">
                  <c:v>73.709804348003601</c:v>
                </c:pt>
                <c:pt idx="2892">
                  <c:v>73.533064449764197</c:v>
                </c:pt>
                <c:pt idx="2893">
                  <c:v>73.356300429523031</c:v>
                </c:pt>
                <c:pt idx="2894">
                  <c:v>73.179513158448074</c:v>
                </c:pt>
                <c:pt idx="2895">
                  <c:v>73.0027035021958</c:v>
                </c:pt>
                <c:pt idx="2896">
                  <c:v>72.825872320832985</c:v>
                </c:pt>
                <c:pt idx="2897">
                  <c:v>72.649020468751999</c:v>
                </c:pt>
                <c:pt idx="2898">
                  <c:v>72.472148794590524</c:v>
                </c:pt>
                <c:pt idx="2899">
                  <c:v>72.295258141144672</c:v>
                </c:pt>
                <c:pt idx="2900">
                  <c:v>72.11834934528261</c:v>
                </c:pt>
                <c:pt idx="2901">
                  <c:v>71.941423237854778</c:v>
                </c:pt>
                <c:pt idx="2902">
                  <c:v>71.764480643604102</c:v>
                </c:pt>
                <c:pt idx="2903">
                  <c:v>71.587522381072873</c:v>
                </c:pt>
                <c:pt idx="2904">
                  <c:v>71.410549262507871</c:v>
                </c:pt>
                <c:pt idx="2905">
                  <c:v>71.233562093764434</c:v>
                </c:pt>
                <c:pt idx="2906">
                  <c:v>71.056561674207032</c:v>
                </c:pt>
                <c:pt idx="2907">
                  <c:v>70.879548796609797</c:v>
                </c:pt>
                <c:pt idx="2908">
                  <c:v>70.70252424705275</c:v>
                </c:pt>
                <c:pt idx="2909">
                  <c:v>70.525488804819631</c:v>
                </c:pt>
                <c:pt idx="2910">
                  <c:v>70.348443242288965</c:v>
                </c:pt>
                <c:pt idx="2911">
                  <c:v>70.171388324827532</c:v>
                </c:pt>
                <c:pt idx="2912">
                  <c:v>69.994324810678165</c:v>
                </c:pt>
                <c:pt idx="2913">
                  <c:v>69.817253450849336</c:v>
                </c:pt>
                <c:pt idx="2914">
                  <c:v>69.640174988999107</c:v>
                </c:pt>
                <c:pt idx="2915">
                  <c:v>69.463090161318789</c:v>
                </c:pt>
                <c:pt idx="2916">
                  <c:v>69.285999696413853</c:v>
                </c:pt>
                <c:pt idx="2917">
                  <c:v>69.108904315185171</c:v>
                </c:pt>
                <c:pt idx="2918">
                  <c:v>68.931804730703703</c:v>
                </c:pt>
                <c:pt idx="2919">
                  <c:v>68.754701648086765</c:v>
                </c:pt>
                <c:pt idx="2920">
                  <c:v>68.577595764370102</c:v>
                </c:pt>
                <c:pt idx="2921">
                  <c:v>68.400487768380415</c:v>
                </c:pt>
                <c:pt idx="2922">
                  <c:v>68.22337834060211</c:v>
                </c:pt>
                <c:pt idx="2923">
                  <c:v>68.046268153044736</c:v>
                </c:pt>
                <c:pt idx="2924">
                  <c:v>67.869157869106772</c:v>
                </c:pt>
                <c:pt idx="2925">
                  <c:v>67.692048143438129</c:v>
                </c:pt>
                <c:pt idx="2926">
                  <c:v>67.514939621800707</c:v>
                </c:pt>
                <c:pt idx="2927">
                  <c:v>67.337832940924699</c:v>
                </c:pt>
                <c:pt idx="2928">
                  <c:v>67.16072872836493</c:v>
                </c:pt>
                <c:pt idx="2929">
                  <c:v>66.983627602355099</c:v>
                </c:pt>
                <c:pt idx="2930">
                  <c:v>66.806530171656931</c:v>
                </c:pt>
                <c:pt idx="2931">
                  <c:v>66.629437035411215</c:v>
                </c:pt>
                <c:pt idx="2932">
                  <c:v>66.452348782982895</c:v>
                </c:pt>
                <c:pt idx="2933">
                  <c:v>66.275265993805732</c:v>
                </c:pt>
                <c:pt idx="2934">
                  <c:v>66.098189237225156</c:v>
                </c:pt>
                <c:pt idx="2935">
                  <c:v>65.921119072337774</c:v>
                </c:pt>
                <c:pt idx="2936">
                  <c:v>65.744056047828678</c:v>
                </c:pt>
                <c:pt idx="2937">
                  <c:v>65.567000701806577</c:v>
                </c:pt>
                <c:pt idx="2938">
                  <c:v>65.389953561638166</c:v>
                </c:pt>
                <c:pt idx="2939">
                  <c:v>65.212915143777423</c:v>
                </c:pt>
                <c:pt idx="2940">
                  <c:v>65.035885953594217</c:v>
                </c:pt>
                <c:pt idx="2941">
                  <c:v>64.85886648520065</c:v>
                </c:pt>
                <c:pt idx="2942">
                  <c:v>64.681857221276118</c:v>
                </c:pt>
                <c:pt idx="2943">
                  <c:v>64.504858632886169</c:v>
                </c:pt>
                <c:pt idx="2944">
                  <c:v>64.327871179303216</c:v>
                </c:pt>
                <c:pt idx="2945">
                  <c:v>64.150895307822722</c:v>
                </c:pt>
                <c:pt idx="2946">
                  <c:v>63.973931453579198</c:v>
                </c:pt>
                <c:pt idx="2947">
                  <c:v>63.79698003935529</c:v>
                </c:pt>
                <c:pt idx="2948">
                  <c:v>63.620041475393691</c:v>
                </c:pt>
                <c:pt idx="2949">
                  <c:v>63.443116159203896</c:v>
                </c:pt>
                <c:pt idx="2950">
                  <c:v>63.266204475366749</c:v>
                </c:pt>
                <c:pt idx="2951">
                  <c:v>63.08930679533718</c:v>
                </c:pt>
                <c:pt idx="2952">
                  <c:v>62.912423477243848</c:v>
                </c:pt>
                <c:pt idx="2953">
                  <c:v>62.735554865687391</c:v>
                </c:pt>
                <c:pt idx="2954">
                  <c:v>62.558701291536124</c:v>
                </c:pt>
                <c:pt idx="2955">
                  <c:v>62.381863071717063</c:v>
                </c:pt>
                <c:pt idx="2956">
                  <c:v>62.205040509008271</c:v>
                </c:pt>
                <c:pt idx="2957">
                  <c:v>62.02823389182511</c:v>
                </c:pt>
                <c:pt idx="2958">
                  <c:v>61.851443494008365</c:v>
                </c:pt>
                <c:pt idx="2959">
                  <c:v>61.674669574602831</c:v>
                </c:pt>
                <c:pt idx="2960">
                  <c:v>61.497912377643374</c:v>
                </c:pt>
                <c:pt idx="2961">
                  <c:v>61.321172131928435</c:v>
                </c:pt>
                <c:pt idx="2962">
                  <c:v>61.144449050797874</c:v>
                </c:pt>
                <c:pt idx="2963">
                  <c:v>60.967743331905496</c:v>
                </c:pt>
                <c:pt idx="2964">
                  <c:v>60.791055156990581</c:v>
                </c:pt>
                <c:pt idx="2965">
                  <c:v>60.614384691644062</c:v>
                </c:pt>
                <c:pt idx="2966">
                  <c:v>60.437732085076163</c:v>
                </c:pt>
                <c:pt idx="2967">
                  <c:v>60.26109746987801</c:v>
                </c:pt>
                <c:pt idx="2968">
                  <c:v>60.084480961783839</c:v>
                </c:pt>
                <c:pt idx="2969">
                  <c:v>59.907882659426505</c:v>
                </c:pt>
                <c:pt idx="2970">
                  <c:v>59.731302644094882</c:v>
                </c:pt>
                <c:pt idx="2971">
                  <c:v>59.554740979486184</c:v>
                </c:pt>
                <c:pt idx="2972">
                  <c:v>59.378197711456195</c:v>
                </c:pt>
                <c:pt idx="2973">
                  <c:v>59.201672867766675</c:v>
                </c:pt>
                <c:pt idx="2974">
                  <c:v>59.025166457831347</c:v>
                </c:pt>
                <c:pt idx="2975">
                  <c:v>58.84867847245755</c:v>
                </c:pt>
                <c:pt idx="2976">
                  <c:v>58.672208883586123</c:v>
                </c:pt>
                <c:pt idx="2977">
                  <c:v>58.495757644029766</c:v>
                </c:pt>
                <c:pt idx="2978">
                  <c:v>58.319324687205764</c:v>
                </c:pt>
                <c:pt idx="2979">
                  <c:v>58.142909926869635</c:v>
                </c:pt>
                <c:pt idx="2980">
                  <c:v>57.966513256844536</c:v>
                </c:pt>
                <c:pt idx="2981">
                  <c:v>57.790134550745236</c:v>
                </c:pt>
                <c:pt idx="2982">
                  <c:v>57.613773661706404</c:v>
                </c:pt>
                <c:pt idx="2983">
                  <c:v>57.437430422100178</c:v>
                </c:pt>
                <c:pt idx="2984">
                  <c:v>57.261104643255948</c:v>
                </c:pt>
                <c:pt idx="2985">
                  <c:v>57.084796115176502</c:v>
                </c:pt>
                <c:pt idx="2986">
                  <c:v>56.908504606250801</c:v>
                </c:pt>
                <c:pt idx="2987">
                  <c:v>56.732229862964118</c:v>
                </c:pt>
                <c:pt idx="2988">
                  <c:v>56.55597160960599</c:v>
                </c:pt>
                <c:pt idx="2989">
                  <c:v>56.379729547974563</c:v>
                </c:pt>
                <c:pt idx="2990">
                  <c:v>56.203503357078091</c:v>
                </c:pt>
                <c:pt idx="2991">
                  <c:v>56.027292692835346</c:v>
                </c:pt>
                <c:pt idx="2992">
                  <c:v>55.851097187771288</c:v>
                </c:pt>
                <c:pt idx="2993">
                  <c:v>55.674916450709404</c:v>
                </c:pt>
                <c:pt idx="2994">
                  <c:v>55.498750066463771</c:v>
                </c:pt>
                <c:pt idx="2995">
                  <c:v>55.322597595526872</c:v>
                </c:pt>
                <c:pt idx="2996">
                  <c:v>55.14645857375244</c:v>
                </c:pt>
                <c:pt idx="2997">
                  <c:v>54.970332512039192</c:v>
                </c:pt>
                <c:pt idx="2998">
                  <c:v>54.794218896009042</c:v>
                </c:pt>
                <c:pt idx="2999">
                  <c:v>54.618117185682635</c:v>
                </c:pt>
                <c:pt idx="3000">
                  <c:v>54.442026815152417</c:v>
                </c:pt>
                <c:pt idx="3001">
                  <c:v>54.265947192254217</c:v>
                </c:pt>
                <c:pt idx="3002">
                  <c:v>54.089877698231433</c:v>
                </c:pt>
                <c:pt idx="3003">
                  <c:v>53.91381768739943</c:v>
                </c:pt>
                <c:pt idx="3004">
                  <c:v>53.737766486809846</c:v>
                </c:pt>
                <c:pt idx="3005">
                  <c:v>53.561723395902362</c:v>
                </c:pt>
                <c:pt idx="3006">
                  <c:v>53.385687686163848</c:v>
                </c:pt>
                <c:pt idx="3007">
                  <c:v>53.209658600777715</c:v>
                </c:pt>
                <c:pt idx="3008">
                  <c:v>53.033635354273599</c:v>
                </c:pt>
                <c:pt idx="3009">
                  <c:v>52.857617132169949</c:v>
                </c:pt>
                <c:pt idx="3010">
                  <c:v>52.681603090618196</c:v>
                </c:pt>
                <c:pt idx="3011">
                  <c:v>52.505592356040083</c:v>
                </c:pt>
                <c:pt idx="3012">
                  <c:v>52.329584024763633</c:v>
                </c:pt>
                <c:pt idx="3013">
                  <c:v>52.153577162653534</c:v>
                </c:pt>
                <c:pt idx="3014">
                  <c:v>51.977570804742612</c:v>
                </c:pt>
                <c:pt idx="3015">
                  <c:v>51.80156395485298</c:v>
                </c:pt>
                <c:pt idx="3016">
                  <c:v>51.625555585222259</c:v>
                </c:pt>
                <c:pt idx="3017">
                  <c:v>51.449544636119185</c:v>
                </c:pt>
                <c:pt idx="3018">
                  <c:v>51.273530015458988</c:v>
                </c:pt>
                <c:pt idx="3019">
                  <c:v>51.097510598414999</c:v>
                </c:pt>
                <c:pt idx="3020">
                  <c:v>50.921485227026665</c:v>
                </c:pt>
                <c:pt idx="3021">
                  <c:v>50.745452709804681</c:v>
                </c:pt>
                <c:pt idx="3022">
                  <c:v>50.56941182132968</c:v>
                </c:pt>
                <c:pt idx="3023">
                  <c:v>50.393361301851115</c:v>
                </c:pt>
                <c:pt idx="3024">
                  <c:v>50.217299856879833</c:v>
                </c:pt>
                <c:pt idx="3025">
                  <c:v>50.041226156777896</c:v>
                </c:pt>
                <c:pt idx="3026">
                  <c:v>49.865138836344585</c:v>
                </c:pt>
                <c:pt idx="3027">
                  <c:v>49.689036494399261</c:v>
                </c:pt>
                <c:pt idx="3028">
                  <c:v>49.512917693358048</c:v>
                </c:pt>
                <c:pt idx="3029">
                  <c:v>49.336780958810181</c:v>
                </c:pt>
                <c:pt idx="3030">
                  <c:v>49.160624779086078</c:v>
                </c:pt>
                <c:pt idx="3031">
                  <c:v>48.984447604827096</c:v>
                </c:pt>
                <c:pt idx="3032">
                  <c:v>48.808247848546102</c:v>
                </c:pt>
                <c:pt idx="3033">
                  <c:v>48.632023884185315</c:v>
                </c:pt>
                <c:pt idx="3034">
                  <c:v>48.455774046672559</c:v>
                </c:pt>
                <c:pt idx="3035">
                  <c:v>48.279496631471346</c:v>
                </c:pt>
                <c:pt idx="3036">
                  <c:v>48.103189894125904</c:v>
                </c:pt>
                <c:pt idx="3037">
                  <c:v>47.926852049803557</c:v>
                </c:pt>
                <c:pt idx="3038">
                  <c:v>47.750481272832701</c:v>
                </c:pt>
                <c:pt idx="3039">
                  <c:v>47.574075696235951</c:v>
                </c:pt>
                <c:pt idx="3040">
                  <c:v>47.397633411259648</c:v>
                </c:pt>
                <c:pt idx="3041">
                  <c:v>47.221152466896882</c:v>
                </c:pt>
                <c:pt idx="3042">
                  <c:v>47.044630869408564</c:v>
                </c:pt>
                <c:pt idx="3043">
                  <c:v>46.8680665818394</c:v>
                </c:pt>
                <c:pt idx="3044">
                  <c:v>46.691457523527902</c:v>
                </c:pt>
                <c:pt idx="3045">
                  <c:v>46.51480156961324</c:v>
                </c:pt>
                <c:pt idx="3046">
                  <c:v>46.338096550536704</c:v>
                </c:pt>
                <c:pt idx="3047">
                  <c:v>46.161340251538661</c:v>
                </c:pt>
                <c:pt idx="3048">
                  <c:v>45.984530412150349</c:v>
                </c:pt>
                <c:pt idx="3049">
                  <c:v>45.807664725681548</c:v>
                </c:pt>
                <c:pt idx="3050">
                  <c:v>45.63074083870265</c:v>
                </c:pt>
                <c:pt idx="3051">
                  <c:v>45.453756350521928</c:v>
                </c:pt>
                <c:pt idx="3052">
                  <c:v>45.276708812658597</c:v>
                </c:pt>
                <c:pt idx="3053">
                  <c:v>45.0995957283086</c:v>
                </c:pt>
                <c:pt idx="3054">
                  <c:v>44.922414551808714</c:v>
                </c:pt>
                <c:pt idx="3055">
                  <c:v>44.745162688090943</c:v>
                </c:pt>
                <c:pt idx="3056">
                  <c:v>44.567837492136562</c:v>
                </c:pt>
                <c:pt idx="3057">
                  <c:v>44.390436268421297</c:v>
                </c:pt>
                <c:pt idx="3058">
                  <c:v>44.212956270355136</c:v>
                </c:pt>
                <c:pt idx="3059">
                  <c:v>44.03539469972111</c:v>
                </c:pt>
                <c:pt idx="3060">
                  <c:v>43.857748706101091</c:v>
                </c:pt>
                <c:pt idx="3061">
                  <c:v>43.680015386302557</c:v>
                </c:pt>
                <c:pt idx="3062">
                  <c:v>43.50219178377813</c:v>
                </c:pt>
                <c:pt idx="3063">
                  <c:v>43.324274888035262</c:v>
                </c:pt>
                <c:pt idx="3064">
                  <c:v>43.146261634047562</c:v>
                </c:pt>
                <c:pt idx="3065">
                  <c:v>42.96814890165183</c:v>
                </c:pt>
                <c:pt idx="3066">
                  <c:v>42.789933514948189</c:v>
                </c:pt>
                <c:pt idx="3067">
                  <c:v>42.611612241686402</c:v>
                </c:pt>
                <c:pt idx="3068">
                  <c:v>42.433181792649123</c:v>
                </c:pt>
                <c:pt idx="3069">
                  <c:v>42.254638821031023</c:v>
                </c:pt>
                <c:pt idx="3070">
                  <c:v>42.075979921809562</c:v>
                </c:pt>
                <c:pt idx="3071">
                  <c:v>41.89720163110951</c:v>
                </c:pt>
                <c:pt idx="3072">
                  <c:v>41.718300425561353</c:v>
                </c:pt>
                <c:pt idx="3073">
                  <c:v>41.539272721654555</c:v>
                </c:pt>
                <c:pt idx="3074">
                  <c:v>41.360114875081791</c:v>
                </c:pt>
                <c:pt idx="3075">
                  <c:v>41.180823180080125</c:v>
                </c:pt>
                <c:pt idx="3076">
                  <c:v>41.001393868762364</c:v>
                </c:pt>
                <c:pt idx="3077">
                  <c:v>40.821823110444569</c:v>
                </c:pt>
                <c:pt idx="3078">
                  <c:v>40.642107010964196</c:v>
                </c:pt>
                <c:pt idx="3079">
                  <c:v>40.46224161199271</c:v>
                </c:pt>
                <c:pt idx="3080">
                  <c:v>40.282222890343036</c:v>
                </c:pt>
                <c:pt idx="3081">
                  <c:v>40.102046757266663</c:v>
                </c:pt>
                <c:pt idx="3082">
                  <c:v>39.921709057746625</c:v>
                </c:pt>
                <c:pt idx="3083">
                  <c:v>39.741205569783062</c:v>
                </c:pt>
                <c:pt idx="3084">
                  <c:v>39.56053200366884</c:v>
                </c:pt>
                <c:pt idx="3085">
                  <c:v>39.379684001263428</c:v>
                </c:pt>
                <c:pt idx="3086">
                  <c:v>39.198657135254223</c:v>
                </c:pt>
                <c:pt idx="3087">
                  <c:v>39.017446908412779</c:v>
                </c:pt>
                <c:pt idx="3088">
                  <c:v>38.836048752845983</c:v>
                </c:pt>
                <c:pt idx="3089">
                  <c:v>38.654458029236196</c:v>
                </c:pt>
                <c:pt idx="3090">
                  <c:v>38.472670026074269</c:v>
                </c:pt>
                <c:pt idx="3091">
                  <c:v>38.290679958888461</c:v>
                </c:pt>
                <c:pt idx="3092">
                  <c:v>38.108482969463722</c:v>
                </c:pt>
                <c:pt idx="3093">
                  <c:v>37.926074125051116</c:v>
                </c:pt>
                <c:pt idx="3094">
                  <c:v>37.743448417574655</c:v>
                </c:pt>
                <c:pt idx="3095">
                  <c:v>37.560600762825544</c:v>
                </c:pt>
                <c:pt idx="3096">
                  <c:v>37.37752599965259</c:v>
                </c:pt>
                <c:pt idx="3097">
                  <c:v>37.194218889141581</c:v>
                </c:pt>
                <c:pt idx="3098">
                  <c:v>37.01067411379006</c:v>
                </c:pt>
                <c:pt idx="3099">
                  <c:v>36.826886276672553</c:v>
                </c:pt>
                <c:pt idx="3100">
                  <c:v>36.6428499005969</c:v>
                </c:pt>
                <c:pt idx="3101">
                  <c:v>36.458559427256034</c:v>
                </c:pt>
                <c:pt idx="3102">
                  <c:v>36.274009216368597</c:v>
                </c:pt>
                <c:pt idx="3103">
                  <c:v>36.08919354481381</c:v>
                </c:pt>
                <c:pt idx="3104">
                  <c:v>35.904106605756539</c:v>
                </c:pt>
                <c:pt idx="3105">
                  <c:v>35.718742507767786</c:v>
                </c:pt>
                <c:pt idx="3106">
                  <c:v>35.533095273933014</c:v>
                </c:pt>
                <c:pt idx="3107">
                  <c:v>35.347158840955643</c:v>
                </c:pt>
                <c:pt idx="3108">
                  <c:v>35.160927058251616</c:v>
                </c:pt>
                <c:pt idx="3109">
                  <c:v>34.974393687036439</c:v>
                </c:pt>
                <c:pt idx="3110">
                  <c:v>34.78755239940395</c:v>
                </c:pt>
                <c:pt idx="3111">
                  <c:v>34.600396777397606</c:v>
                </c:pt>
                <c:pt idx="3112">
                  <c:v>34.412920312073879</c:v>
                </c:pt>
                <c:pt idx="3113">
                  <c:v>34.225116402557973</c:v>
                </c:pt>
                <c:pt idx="3114">
                  <c:v>34.036978355091748</c:v>
                </c:pt>
                <c:pt idx="3115">
                  <c:v>33.848499382074607</c:v>
                </c:pt>
                <c:pt idx="3116">
                  <c:v>33.659672601095309</c:v>
                </c:pt>
                <c:pt idx="3117">
                  <c:v>33.470491033958609</c:v>
                </c:pt>
                <c:pt idx="3118">
                  <c:v>33.280947605702067</c:v>
                </c:pt>
                <c:pt idx="3119">
                  <c:v>33.09103514360757</c:v>
                </c:pt>
                <c:pt idx="3120">
                  <c:v>32.90074637620512</c:v>
                </c:pt>
                <c:pt idx="3121">
                  <c:v>32.710073932266738</c:v>
                </c:pt>
                <c:pt idx="3122">
                  <c:v>32.519010339800388</c:v>
                </c:pt>
                <c:pt idx="3123">
                  <c:v>32.327548025027937</c:v>
                </c:pt>
                <c:pt idx="3124">
                  <c:v>32.135679311364129</c:v>
                </c:pt>
                <c:pt idx="3125">
                  <c:v>31.943396418385731</c:v>
                </c:pt>
                <c:pt idx="3126">
                  <c:v>31.75069146079349</c:v>
                </c:pt>
                <c:pt idx="3127">
                  <c:v>31.557556447369706</c:v>
                </c:pt>
                <c:pt idx="3128">
                  <c:v>31.363983279930608</c:v>
                </c:pt>
                <c:pt idx="3129">
                  <c:v>31.169963752270235</c:v>
                </c:pt>
                <c:pt idx="3130">
                  <c:v>30.975489549100985</c:v>
                </c:pt>
                <c:pt idx="3131">
                  <c:v>30.780552244989082</c:v>
                </c:pt>
                <c:pt idx="3132">
                  <c:v>30.585143303283786</c:v>
                </c:pt>
                <c:pt idx="3133">
                  <c:v>30.389254075041606</c:v>
                </c:pt>
                <c:pt idx="3134">
                  <c:v>30.19287579795062</c:v>
                </c:pt>
                <c:pt idx="3135">
                  <c:v>29.995999595243802</c:v>
                </c:pt>
                <c:pt idx="3136">
                  <c:v>29.798616474615244</c:v>
                </c:pt>
                <c:pt idx="3137">
                  <c:v>29.600717327128109</c:v>
                </c:pt>
                <c:pt idx="3138">
                  <c:v>29.40229292612392</c:v>
                </c:pt>
                <c:pt idx="3139">
                  <c:v>29.203333926125822</c:v>
                </c:pt>
                <c:pt idx="3140">
                  <c:v>29.003830861742728</c:v>
                </c:pt>
                <c:pt idx="3141">
                  <c:v>28.80377414656985</c:v>
                </c:pt>
                <c:pt idx="3142">
                  <c:v>28.603154072091115</c:v>
                </c:pt>
                <c:pt idx="3143">
                  <c:v>28.401960806577051</c:v>
                </c:pt>
                <c:pt idx="3144">
                  <c:v>28.20018439398612</c:v>
                </c:pt>
                <c:pt idx="3145">
                  <c:v>27.997814752865224</c:v>
                </c:pt>
                <c:pt idx="3146">
                  <c:v>27.794841675251746</c:v>
                </c:pt>
                <c:pt idx="3147">
                  <c:v>27.5912548255817</c:v>
                </c:pt>
                <c:pt idx="3148">
                  <c:v>27.387043739588819</c:v>
                </c:pt>
                <c:pt idx="3149">
                  <c:v>27.182197823222538</c:v>
                </c:pt>
                <c:pt idx="3150">
                  <c:v>26.976706351560409</c:v>
                </c:pt>
                <c:pt idx="3151">
                  <c:v>26.770558467726033</c:v>
                </c:pt>
                <c:pt idx="3152">
                  <c:v>26.563743181817813</c:v>
                </c:pt>
                <c:pt idx="3153">
                  <c:v>26.356249369837457</c:v>
                </c:pt>
                <c:pt idx="3154">
                  <c:v>26.148065772635675</c:v>
                </c:pt>
                <c:pt idx="3155">
                  <c:v>25.939180994854951</c:v>
                </c:pt>
                <c:pt idx="3156">
                  <c:v>25.729583503893878</c:v>
                </c:pt>
                <c:pt idx="3157">
                  <c:v>25.519261628872783</c:v>
                </c:pt>
                <c:pt idx="3158">
                  <c:v>25.308203559616771</c:v>
                </c:pt>
                <c:pt idx="3159">
                  <c:v>25.096397345651894</c:v>
                </c:pt>
                <c:pt idx="3160">
                  <c:v>24.883830895210991</c:v>
                </c:pt>
                <c:pt idx="3161">
                  <c:v>24.670491974262092</c:v>
                </c:pt>
                <c:pt idx="3162">
                  <c:v>24.456368205548102</c:v>
                </c:pt>
                <c:pt idx="3163">
                  <c:v>24.241447067649574</c:v>
                </c:pt>
                <c:pt idx="3164">
                  <c:v>24.025715894061506</c:v>
                </c:pt>
                <c:pt idx="3165">
                  <c:v>23.809161872301274</c:v>
                </c:pt>
                <c:pt idx="3166">
                  <c:v>23.591772043029806</c:v>
                </c:pt>
                <c:pt idx="3167">
                  <c:v>23.373533299203444</c:v>
                </c:pt>
                <c:pt idx="3168">
                  <c:v>23.154432385250772</c:v>
                </c:pt>
                <c:pt idx="3169">
                  <c:v>22.934455896280042</c:v>
                </c:pt>
                <c:pt idx="3170">
                  <c:v>22.7135902773135</c:v>
                </c:pt>
                <c:pt idx="3171">
                  <c:v>22.491821822556972</c:v>
                </c:pt>
                <c:pt idx="3172">
                  <c:v>22.269136674703049</c:v>
                </c:pt>
                <c:pt idx="3173">
                  <c:v>22.045520824274206</c:v>
                </c:pt>
                <c:pt idx="3174">
                  <c:v>21.820960108997014</c:v>
                </c:pt>
                <c:pt idx="3175">
                  <c:v>21.595440213228471</c:v>
                </c:pt>
                <c:pt idx="3176">
                  <c:v>21.368946667417532</c:v>
                </c:pt>
                <c:pt idx="3177">
                  <c:v>21.141464847618693</c:v>
                </c:pt>
                <c:pt idx="3178">
                  <c:v>20.912979975052451</c:v>
                </c:pt>
                <c:pt idx="3179">
                  <c:v>20.6834771157163</c:v>
                </c:pt>
                <c:pt idx="3180">
                  <c:v>20.45294118005495</c:v>
                </c:pt>
                <c:pt idx="3181">
                  <c:v>20.221356922686084</c:v>
                </c:pt>
                <c:pt idx="3182">
                  <c:v>19.988708942183592</c:v>
                </c:pt>
                <c:pt idx="3183">
                  <c:v>19.75498168093398</c:v>
                </c:pt>
                <c:pt idx="3184">
                  <c:v>19.520159425051958</c:v>
                </c:pt>
                <c:pt idx="3185">
                  <c:v>19.284226304367508</c:v>
                </c:pt>
                <c:pt idx="3186">
                  <c:v>19.047166292498218</c:v>
                </c:pt>
                <c:pt idx="3187">
                  <c:v>18.808963206986078</c:v>
                </c:pt>
                <c:pt idx="3188">
                  <c:v>18.569600709524224</c:v>
                </c:pt>
                <c:pt idx="3189">
                  <c:v>18.32906230627168</c:v>
                </c:pt>
                <c:pt idx="3190">
                  <c:v>18.087331348254963</c:v>
                </c:pt>
                <c:pt idx="3191">
                  <c:v>17.844391031863097</c:v>
                </c:pt>
                <c:pt idx="3192">
                  <c:v>17.600224399447711</c:v>
                </c:pt>
                <c:pt idx="3193">
                  <c:v>17.354814340025428</c:v>
                </c:pt>
                <c:pt idx="3194">
                  <c:v>17.108143590082619</c:v>
                </c:pt>
                <c:pt idx="3195">
                  <c:v>16.860194734505484</c:v>
                </c:pt>
                <c:pt idx="3196">
                  <c:v>16.610950207618885</c:v>
                </c:pt>
                <c:pt idx="3197">
                  <c:v>16.360392294354341</c:v>
                </c:pt>
                <c:pt idx="3198">
                  <c:v>16.108503131544637</c:v>
                </c:pt>
                <c:pt idx="3199">
                  <c:v>15.855264709359659</c:v>
                </c:pt>
                <c:pt idx="3200">
                  <c:v>15.600658872874646</c:v>
                </c:pt>
                <c:pt idx="3201">
                  <c:v>15.344667323791811</c:v>
                </c:pt>
                <c:pt idx="3202">
                  <c:v>15.087271622312443</c:v>
                </c:pt>
                <c:pt idx="3203">
                  <c:v>14.828453189168926</c:v>
                </c:pt>
                <c:pt idx="3204">
                  <c:v>14.568193307823208</c:v>
                </c:pt>
                <c:pt idx="3205">
                  <c:v>14.306473126834106</c:v>
                </c:pt>
                <c:pt idx="3206">
                  <c:v>14.043273662412616</c:v>
                </c:pt>
                <c:pt idx="3207">
                  <c:v>13.778575801151732</c:v>
                </c:pt>
                <c:pt idx="3208">
                  <c:v>13.512360302961469</c:v>
                </c:pt>
                <c:pt idx="3209">
                  <c:v>13.244607804196562</c:v>
                </c:pt>
                <c:pt idx="3210">
                  <c:v>12.975298820998177</c:v>
                </c:pt>
                <c:pt idx="3211">
                  <c:v>12.704413752848296</c:v>
                </c:pt>
                <c:pt idx="3212">
                  <c:v>12.431932886351916</c:v>
                </c:pt>
                <c:pt idx="3213">
                  <c:v>12.157836399249277</c:v>
                </c:pt>
                <c:pt idx="3214">
                  <c:v>11.882104364669857</c:v>
                </c:pt>
                <c:pt idx="3215">
                  <c:v>11.604716755636616</c:v>
                </c:pt>
                <c:pt idx="3216">
                  <c:v>11.325653449826405</c:v>
                </c:pt>
                <c:pt idx="3217">
                  <c:v>11.044894234600179</c:v>
                </c:pt>
                <c:pt idx="3218">
                  <c:v>10.762418812305555</c:v>
                </c:pt>
                <c:pt idx="3219">
                  <c:v>10.47820680586662</c:v>
                </c:pt>
                <c:pt idx="3220">
                  <c:v>10.192237764668477</c:v>
                </c:pt>
                <c:pt idx="3221">
                  <c:v>9.9044911707435119</c:v>
                </c:pt>
                <c:pt idx="3222">
                  <c:v>9.614946445274569</c:v>
                </c:pt>
                <c:pt idx="3223">
                  <c:v>9.3235829554137126</c:v>
                </c:pt>
                <c:pt idx="3224">
                  <c:v>9.0303800214439036</c:v>
                </c:pt>
                <c:pt idx="3225">
                  <c:v>8.7353169242749686</c:v>
                </c:pt>
                <c:pt idx="3226">
                  <c:v>8.4383729132960923</c:v>
                </c:pt>
                <c:pt idx="3227">
                  <c:v>8.1395272145898332</c:v>
                </c:pt>
                <c:pt idx="3228">
                  <c:v>7.8387590395183508</c:v>
                </c:pt>
                <c:pt idx="3229">
                  <c:v>7.5360475936930129</c:v>
                </c:pt>
                <c:pt idx="3230">
                  <c:v>7.2313720863368474</c:v>
                </c:pt>
                <c:pt idx="3231">
                  <c:v>6.9247117400482807</c:v>
                </c:pt>
                <c:pt idx="3232">
                  <c:v>6.6160458009804017</c:v>
                </c:pt>
                <c:pt idx="3233">
                  <c:v>6.3053535494384789</c:v>
                </c:pt>
                <c:pt idx="3234">
                  <c:v>5.9926143109178724</c:v>
                </c:pt>
                <c:pt idx="3235">
                  <c:v>5.6778074675747234</c:v>
                </c:pt>
                <c:pt idx="3236">
                  <c:v>5.3609124701569613</c:v>
                </c:pt>
                <c:pt idx="3237">
                  <c:v>5.0419088503896887</c:v>
                </c:pt>
                <c:pt idx="3238">
                  <c:v>4.7207762338375971</c:v>
                </c:pt>
                <c:pt idx="3239">
                  <c:v>4.3974943532434168</c:v>
                </c:pt>
                <c:pt idx="3240">
                  <c:v>4.072043062353913</c:v>
                </c:pt>
                <c:pt idx="3241">
                  <c:v>3.7444023502424386</c:v>
                </c:pt>
                <c:pt idx="3242">
                  <c:v>3.4145523561397226</c:v>
                </c:pt>
                <c:pt idx="3243">
                  <c:v>3.0824733847687185</c:v>
                </c:pt>
                <c:pt idx="3244">
                  <c:v>2.7481459222075841</c:v>
                </c:pt>
                <c:pt idx="3245">
                  <c:v>2.4115506522690566</c:v>
                </c:pt>
                <c:pt idx="3246">
                  <c:v>2.0726684734152911</c:v>
                </c:pt>
                <c:pt idx="3247">
                  <c:v>1.7314805162072844</c:v>
                </c:pt>
                <c:pt idx="3248">
                  <c:v>1.3879681612996535</c:v>
                </c:pt>
                <c:pt idx="3249">
                  <c:v>1.0421130579680096</c:v>
                </c:pt>
                <c:pt idx="3250">
                  <c:v>0.69389714319740392</c:v>
                </c:pt>
                <c:pt idx="3251">
                  <c:v>0.34330266131007647</c:v>
                </c:pt>
                <c:pt idx="3252">
                  <c:v>-9.6878158526010338E-3</c:v>
                </c:pt>
                <c:pt idx="3253">
                  <c:v>-0.36509136819935861</c:v>
                </c:pt>
                <c:pt idx="3254">
                  <c:v>-0.72292470610869941</c:v>
                </c:pt>
                <c:pt idx="3255">
                  <c:v>-1.083204148604608</c:v>
                </c:pt>
                <c:pt idx="3256">
                  <c:v>-1.4459456009851976</c:v>
                </c:pt>
                <c:pt idx="3257">
                  <c:v>-1.8111645319179104</c:v>
                </c:pt>
                <c:pt idx="3258">
                  <c:v>-2.1788759500018386</c:v>
                </c:pt>
                <c:pt idx="3259">
                  <c:v>-2.5490943798048988</c:v>
                </c:pt>
                <c:pt idx="3260">
                  <c:v>-2.9218338373907216</c:v>
                </c:pt>
                <c:pt idx="3261">
                  <c:v>-3.2971078053396923</c:v>
                </c:pt>
                <c:pt idx="3262">
                  <c:v>-3.6749292072824744</c:v>
                </c:pt>
                <c:pt idx="3263">
                  <c:v>-4.0553103819588898</c:v>
                </c:pt>
                <c:pt idx="3264">
                  <c:v>-4.4382630568173056</c:v>
                </c:pt>
                <c:pt idx="3265">
                  <c:v>-4.8237983211747348</c:v>
                </c:pt>
                <c:pt idx="3266">
                  <c:v>-5.211926598961071</c:v>
                </c:pt>
                <c:pt idx="3267">
                  <c:v>-5.6026576210651058</c:v>
                </c:pt>
                <c:pt idx="3268">
                  <c:v>-5.9960003973122866</c:v>
                </c:pt>
                <c:pt idx="3269">
                  <c:v>-6.3919631880971508</c:v>
                </c:pt>
                <c:pt idx="3270">
                  <c:v>-6.7905534757083217</c:v>
                </c:pt>
                <c:pt idx="3271">
                  <c:v>-7.1917779353680658</c:v>
                </c:pt>
                <c:pt idx="3272">
                  <c:v>-7.5956424060262862</c:v>
                </c:pt>
                <c:pt idx="3273">
                  <c:v>-8.0021518609534326</c:v>
                </c:pt>
                <c:pt idx="3274">
                  <c:v>-8.4113103781579071</c:v>
                </c:pt>
                <c:pt idx="3275">
                  <c:v>-8.8231211106792955</c:v>
                </c:pt>
                <c:pt idx="3276">
                  <c:v>-9.2375862568071909</c:v>
                </c:pt>
                <c:pt idx="3277">
                  <c:v>-9.6547070302608802</c:v>
                </c:pt>
                <c:pt idx="3278">
                  <c:v>-10.074483630393331</c:v>
                </c:pt>
                <c:pt idx="3279">
                  <c:v>-10.496915212466035</c:v>
                </c:pt>
                <c:pt idx="3280">
                  <c:v>-10.921999858047371</c:v>
                </c:pt>
                <c:pt idx="3281">
                  <c:v>-11.349734545607646</c:v>
                </c:pt>
                <c:pt idx="3282">
                  <c:v>-11.780115121355891</c:v>
                </c:pt>
                <c:pt idx="3283">
                  <c:v>-12.213136270387309</c:v>
                </c:pt>
                <c:pt idx="3284">
                  <c:v>-12.648791488219871</c:v>
                </c:pt>
                <c:pt idx="3285">
                  <c:v>-13.087073052766527</c:v>
                </c:pt>
                <c:pt idx="3286">
                  <c:v>-13.527971996836811</c:v>
                </c:pt>
                <c:pt idx="3287">
                  <c:v>-13.971478081227104</c:v>
                </c:pt>
                <c:pt idx="3288">
                  <c:v>-14.417579768479357</c:v>
                </c:pt>
                <c:pt idx="3289">
                  <c:v>-14.866264197387693</c:v>
                </c:pt>
                <c:pt idx="3290">
                  <c:v>-15.317517158330475</c:v>
                </c:pt>
                <c:pt idx="3291">
                  <c:v>-15.771323069505172</c:v>
                </c:pt>
                <c:pt idx="3292">
                  <c:v>-16.227664954160701</c:v>
                </c:pt>
                <c:pt idx="3293">
                  <c:v>-16.686524418893413</c:v>
                </c:pt>
                <c:pt idx="3294">
                  <c:v>-17.147881633104873</c:v>
                </c:pt>
                <c:pt idx="3295">
                  <c:v>-17.611715309701651</c:v>
                </c:pt>
                <c:pt idx="3296">
                  <c:v>-18.078002687120545</c:v>
                </c:pt>
                <c:pt idx="3297">
                  <c:v>-18.546719512769101</c:v>
                </c:pt>
                <c:pt idx="3298">
                  <c:v>-19.017840027965462</c:v>
                </c:pt>
                <c:pt idx="3299">
                  <c:v>-19.491336954456926</c:v>
                </c:pt>
                <c:pt idx="3300">
                  <c:v>-19.967181482613682</c:v>
                </c:pt>
                <c:pt idx="3301">
                  <c:v>-20.445343261363433</c:v>
                </c:pt>
                <c:pt idx="3302">
                  <c:v>-20.92579038996675</c:v>
                </c:pt>
                <c:pt idx="3303">
                  <c:v>-21.408489411689516</c:v>
                </c:pt>
                <c:pt idx="3304">
                  <c:v>-21.893405309477828</c:v>
                </c:pt>
                <c:pt idx="3305">
                  <c:v>-22.380501503675163</c:v>
                </c:pt>
                <c:pt idx="3306">
                  <c:v>-22.869739851884418</c:v>
                </c:pt>
                <c:pt idx="3307">
                  <c:v>-23.361080651017517</c:v>
                </c:pt>
                <c:pt idx="3308">
                  <c:v>-23.8544826416082</c:v>
                </c:pt>
                <c:pt idx="3309">
                  <c:v>-24.349903014441651</c:v>
                </c:pt>
                <c:pt idx="3310">
                  <c:v>-24.847297419553342</c:v>
                </c:pt>
                <c:pt idx="3311">
                  <c:v>-25.346619977649226</c:v>
                </c:pt>
                <c:pt idx="3312">
                  <c:v>-25.847823293980781</c:v>
                </c:pt>
                <c:pt idx="3313">
                  <c:v>-26.350858474722457</c:v>
                </c:pt>
                <c:pt idx="3314">
                  <c:v>-26.855675145872368</c:v>
                </c:pt>
                <c:pt idx="3315">
                  <c:v>-27.362221474698714</c:v>
                </c:pt>
                <c:pt idx="3316">
                  <c:v>-27.870444193754707</c:v>
                </c:pt>
                <c:pt idx="3317">
                  <c:v>-28.380288627460374</c:v>
                </c:pt>
                <c:pt idx="3318">
                  <c:v>-28.891698721263026</c:v>
                </c:pt>
                <c:pt idx="3319">
                  <c:v>-29.404617073355695</c:v>
                </c:pt>
                <c:pt idx="3320">
                  <c:v>-29.918984968950724</c:v>
                </c:pt>
                <c:pt idx="3321">
                  <c:v>-30.434742417072357</c:v>
                </c:pt>
                <c:pt idx="3322">
                  <c:v>-30.951828189842274</c:v>
                </c:pt>
                <c:pt idx="3323">
                  <c:v>-31.470179864225344</c:v>
                </c:pt>
                <c:pt idx="3324">
                  <c:v>-31.989733866162112</c:v>
                </c:pt>
                <c:pt idx="3325">
                  <c:v>-32.510425517054131</c:v>
                </c:pt>
                <c:pt idx="3326">
                  <c:v>-33.032189082526003</c:v>
                </c:pt>
                <c:pt idx="3327">
                  <c:v>-33.554957823381272</c:v>
                </c:pt>
                <c:pt idx="3328">
                  <c:v>-34.078664048683493</c:v>
                </c:pt>
                <c:pt idx="3329">
                  <c:v>-34.603239170859155</c:v>
                </c:pt>
                <c:pt idx="3330">
                  <c:v>-35.128613762724456</c:v>
                </c:pt>
                <c:pt idx="3331">
                  <c:v>-35.654717616338758</c:v>
                </c:pt>
                <c:pt idx="3332">
                  <c:v>-36.181479803555021</c:v>
                </c:pt>
                <c:pt idx="3333">
                  <c:v>-36.708828738157877</c:v>
                </c:pt>
                <c:pt idx="3334">
                  <c:v>-37.236692239453077</c:v>
                </c:pt>
                <c:pt idx="3335">
                  <c:v>-37.764997597187062</c:v>
                </c:pt>
                <c:pt idx="3336">
                  <c:v>-38.293671637640443</c:v>
                </c:pt>
                <c:pt idx="3337">
                  <c:v>-38.822640790768048</c:v>
                </c:pt>
                <c:pt idx="3338">
                  <c:v>-39.351831158220904</c:v>
                </c:pt>
                <c:pt idx="3339">
                  <c:v>-39.881168582114924</c:v>
                </c:pt>
                <c:pt idx="3340">
                  <c:v>-40.410578714377834</c:v>
                </c:pt>
                <c:pt idx="3341">
                  <c:v>-40.939987086521086</c:v>
                </c:pt>
                <c:pt idx="3342">
                  <c:v>-41.469319179677314</c:v>
                </c:pt>
                <c:pt idx="3343">
                  <c:v>-41.998500494748839</c:v>
                </c:pt>
                <c:pt idx="3344">
                  <c:v>-42.527456622485658</c:v>
                </c:pt>
                <c:pt idx="3345">
                  <c:v>-43.056113313362175</c:v>
                </c:pt>
                <c:pt idx="3346">
                  <c:v>-43.58439654706433</c:v>
                </c:pt>
                <c:pt idx="3347">
                  <c:v>-44.112232601447772</c:v>
                </c:pt>
                <c:pt idx="3348">
                  <c:v>-44.639548120801408</c:v>
                </c:pt>
                <c:pt idx="3349">
                  <c:v>-45.166270183263975</c:v>
                </c:pt>
                <c:pt idx="3350">
                  <c:v>-45.69232636725252</c:v>
                </c:pt>
                <c:pt idx="3351">
                  <c:v>-46.217644816741995</c:v>
                </c:pt>
                <c:pt idx="3352">
                  <c:v>-46.742154305270674</c:v>
                </c:pt>
                <c:pt idx="3353">
                  <c:v>-47.265784298525375</c:v>
                </c:pt>
                <c:pt idx="3354">
                  <c:v>-47.78846501538402</c:v>
                </c:pt>
                <c:pt idx="3355">
                  <c:v>-48.310127487286337</c:v>
                </c:pt>
                <c:pt idx="3356">
                  <c:v>-48.830703615822188</c:v>
                </c:pt>
                <c:pt idx="3357">
                  <c:v>-49.350126228422425</c:v>
                </c:pt>
                <c:pt idx="3358">
                  <c:v>-49.868329132054043</c:v>
                </c:pt>
                <c:pt idx="3359">
                  <c:v>-50.385247164827973</c:v>
                </c:pt>
                <c:pt idx="3360">
                  <c:v>-50.900816245422334</c:v>
                </c:pt>
                <c:pt idx="3361">
                  <c:v>-51.414973420262697</c:v>
                </c:pt>
                <c:pt idx="3362">
                  <c:v>-51.927656908366998</c:v>
                </c:pt>
                <c:pt idx="3363">
                  <c:v>-52.438806143814489</c:v>
                </c:pt>
                <c:pt idx="3364">
                  <c:v>-52.948361815774206</c:v>
                </c:pt>
                <c:pt idx="3365">
                  <c:v>-53.456265906052892</c:v>
                </c:pt>
                <c:pt idx="3366">
                  <c:v>-53.962461724130506</c:v>
                </c:pt>
                <c:pt idx="3367">
                  <c:v>-54.4668939396485</c:v>
                </c:pt>
                <c:pt idx="3368">
                  <c:v>-54.96950861234248</c:v>
                </c:pt>
                <c:pt idx="3369">
                  <c:v>-55.470253219403105</c:v>
                </c:pt>
                <c:pt idx="3370">
                  <c:v>-55.969076680262859</c:v>
                </c:pt>
                <c:pt idx="3371">
                  <c:v>-56.465929378820022</c:v>
                </c:pt>
                <c:pt idx="3372">
                  <c:v>-56.960763183104959</c:v>
                </c:pt>
                <c:pt idx="3373">
                  <c:v>-57.453531462417274</c:v>
                </c:pt>
                <c:pt idx="3374">
                  <c:v>-57.944189101957065</c:v>
                </c:pt>
                <c:pt idx="3375">
                  <c:v>-58.432692514983401</c:v>
                </c:pt>
                <c:pt idx="3376">
                  <c:v>-58.918999652544827</c:v>
                </c:pt>
                <c:pt idx="3377">
                  <c:v>-59.403070010822447</c:v>
                </c:pt>
                <c:pt idx="3378">
                  <c:v>-59.884864636141103</c:v>
                </c:pt>
                <c:pt idx="3379">
                  <c:v>-60.364346127705275</c:v>
                </c:pt>
                <c:pt idx="3380">
                  <c:v>-60.841478638117508</c:v>
                </c:pt>
                <c:pt idx="3381">
                  <c:v>-61.316227871748538</c:v>
                </c:pt>
                <c:pt idx="3382">
                  <c:v>-61.788561081027964</c:v>
                </c:pt>
                <c:pt idx="3383">
                  <c:v>-62.258447060722574</c:v>
                </c:pt>
                <c:pt idx="3384">
                  <c:v>-62.725856140289267</c:v>
                </c:pt>
                <c:pt idx="3385">
                  <c:v>-63.190760174368435</c:v>
                </c:pt>
                <c:pt idx="3386">
                  <c:v>-63.65313253150731</c:v>
                </c:pt>
                <c:pt idx="3387">
                  <c:v>-64.112948081190112</c:v>
                </c:pt>
                <c:pt idx="3388">
                  <c:v>-64.570183179259814</c:v>
                </c:pt>
                <c:pt idx="3389">
                  <c:v>-65.024815651819736</c:v>
                </c:pt>
                <c:pt idx="3390">
                  <c:v>-65.476824777692542</c:v>
                </c:pt>
                <c:pt idx="3391">
                  <c:v>-65.926191269530875</c:v>
                </c:pt>
                <c:pt idx="3392">
                  <c:v>-66.37289725365838</c:v>
                </c:pt>
                <c:pt idx="3393">
                  <c:v>-66.816926248731022</c:v>
                </c:pt>
                <c:pt idx="3394">
                  <c:v>-67.258263143298507</c:v>
                </c:pt>
                <c:pt idx="3395">
                  <c:v>-67.696894172356366</c:v>
                </c:pt>
                <c:pt idx="3396">
                  <c:v>-68.132806892964851</c:v>
                </c:pt>
                <c:pt idx="3397">
                  <c:v>-68.565990159018455</c:v>
                </c:pt>
                <c:pt idx="3398">
                  <c:v>-68.996434095250095</c:v>
                </c:pt>
                <c:pt idx="3399">
                  <c:v>-69.424130070539491</c:v>
                </c:pt>
                <c:pt idx="3400">
                  <c:v>-69.849070670610232</c:v>
                </c:pt>
                <c:pt idx="3401">
                  <c:v>-70.271249670185327</c:v>
                </c:pt>
                <c:pt idx="3402">
                  <c:v>-70.690662004672618</c:v>
                </c:pt>
                <c:pt idx="3403">
                  <c:v>-71.107303741454857</c:v>
                </c:pt>
                <c:pt idx="3404">
                  <c:v>-71.521172050844484</c:v>
                </c:pt>
                <c:pt idx="3405">
                  <c:v>-71.932265176772503</c:v>
                </c:pt>
                <c:pt idx="3406">
                  <c:v>-72.340582407276372</c:v>
                </c:pt>
                <c:pt idx="3407">
                  <c:v>-72.746124044836336</c:v>
                </c:pt>
                <c:pt idx="3408">
                  <c:v>-73.148891376629052</c:v>
                </c:pt>
                <c:pt idx="3409">
                  <c:v>-73.548886644745323</c:v>
                </c:pt>
                <c:pt idx="3410">
                  <c:v>-73.946113016424491</c:v>
                </c:pt>
                <c:pt idx="3411">
                  <c:v>-74.340574554356877</c:v>
                </c:pt>
                <c:pt idx="3412">
                  <c:v>-74.732276187098819</c:v>
                </c:pt>
                <c:pt idx="3413">
                  <c:v>-75.121223679641659</c:v>
                </c:pt>
                <c:pt idx="3414">
                  <c:v>-75.507423604179721</c:v>
                </c:pt>
                <c:pt idx="3415">
                  <c:v>-75.890883311113996</c:v>
                </c:pt>
                <c:pt idx="3416">
                  <c:v>-76.271610900321633</c:v>
                </c:pt>
                <c:pt idx="3417">
                  <c:v>-76.649615192735979</c:v>
                </c:pt>
                <c:pt idx="3418">
                  <c:v>-77.024905702256987</c:v>
                </c:pt>
                <c:pt idx="3419">
                  <c:v>-77.39749260802337</c:v>
                </c:pt>
                <c:pt idx="3420">
                  <c:v>-77.767386727076982</c:v>
                </c:pt>
                <c:pt idx="3421">
                  <c:v>-78.134599487436361</c:v>
                </c:pt>
                <c:pt idx="3422">
                  <c:v>-78.499142901605495</c:v>
                </c:pt>
                <c:pt idx="3423">
                  <c:v>-78.861029540534133</c:v>
                </c:pt>
                <c:pt idx="3424">
                  <c:v>-79.220272508052474</c:v>
                </c:pt>
                <c:pt idx="3425">
                  <c:v>-79.576885415785483</c:v>
                </c:pt>
                <c:pt idx="3426">
                  <c:v>-79.930882358572319</c:v>
                </c:pt>
                <c:pt idx="3427">
                  <c:v>-80.282277890393061</c:v>
                </c:pt>
                <c:pt idx="3428">
                  <c:v>-80.631087000818496</c:v>
                </c:pt>
                <c:pt idx="3429">
                  <c:v>-80.977325091989442</c:v>
                </c:pt>
                <c:pt idx="3430">
                  <c:v>-81.32100795612952</c:v>
                </c:pt>
                <c:pt idx="3431">
                  <c:v>-81.662151753604675</c:v>
                </c:pt>
                <c:pt idx="3432">
                  <c:v>-82.000772991524784</c:v>
                </c:pt>
                <c:pt idx="3433">
                  <c:v>-82.336888502894993</c:v>
                </c:pt>
                <c:pt idx="3434">
                  <c:v>-82.670515426316854</c:v>
                </c:pt>
                <c:pt idx="3435">
                  <c:v>-83.001671186240884</c:v>
                </c:pt>
                <c:pt idx="3436">
                  <c:v>-83.330373473767779</c:v>
                </c:pt>
                <c:pt idx="3437">
                  <c:v>-83.656640227999873</c:v>
                </c:pt>
                <c:pt idx="3438">
                  <c:v>-83.980489617934836</c:v>
                </c:pt>
                <c:pt idx="3439">
                  <c:v>-84.301940024904738</c:v>
                </c:pt>
                <c:pt idx="3440">
                  <c:v>-84.621010025551229</c:v>
                </c:pt>
                <c:pt idx="3441">
                  <c:v>-84.937718375334001</c:v>
                </c:pt>
                <c:pt idx="3442">
                  <c:v>-85.252083992567364</c:v>
                </c:pt>
                <c:pt idx="3443">
                  <c:v>-85.564125942976261</c:v>
                </c:pt>
                <c:pt idx="3444">
                  <c:v>-85.873863424767208</c:v>
                </c:pt>
                <c:pt idx="3445">
                  <c:v>-86.181315754207247</c:v>
                </c:pt>
                <c:pt idx="3446">
                  <c:v>-86.486502351700096</c:v>
                </c:pt>
                <c:pt idx="3447">
                  <c:v>-86.789442728355255</c:v>
                </c:pt>
                <c:pt idx="3448">
                  <c:v>-87.090156473037396</c:v>
                </c:pt>
                <c:pt idx="3449">
                  <c:v>-87.388663239891699</c:v>
                </c:pt>
                <c:pt idx="3450">
                  <c:v>-87.684982736331648</c:v>
                </c:pt>
                <c:pt idx="3451">
                  <c:v>-87.979134711483567</c:v>
                </c:pt>
                <c:pt idx="3452">
                  <c:v>-88.271138945076416</c:v>
                </c:pt>
                <c:pt idx="3453">
                  <c:v>-88.561015236766266</c:v>
                </c:pt>
                <c:pt idx="3454">
                  <c:v>-88.848783395888503</c:v>
                </c:pt>
                <c:pt idx="3455">
                  <c:v>-89.13446323162654</c:v>
                </c:pt>
                <c:pt idx="3456">
                  <c:v>-89.418074543584169</c:v>
                </c:pt>
                <c:pt idx="3457">
                  <c:v>-89.699637112756704</c:v>
                </c:pt>
                <c:pt idx="3458">
                  <c:v>-89.979170692887607</c:v>
                </c:pt>
                <c:pt idx="3459">
                  <c:v>-90.256695002199123</c:v>
                </c:pt>
                <c:pt idx="3460">
                  <c:v>-90.532229715491781</c:v>
                </c:pt>
                <c:pt idx="3461">
                  <c:v>-90.805794456597042</c:v>
                </c:pt>
                <c:pt idx="3462">
                  <c:v>-91.077408791178271</c:v>
                </c:pt>
                <c:pt idx="3463">
                  <c:v>-91.347092219866497</c:v>
                </c:pt>
                <c:pt idx="3464">
                  <c:v>-91.614864171721266</c:v>
                </c:pt>
                <c:pt idx="3465">
                  <c:v>-91.880743998011468</c:v>
                </c:pt>
                <c:pt idx="3466">
                  <c:v>-92.144750966299313</c:v>
                </c:pt>
                <c:pt idx="3467">
                  <c:v>-92.40690425482336</c:v>
                </c:pt>
                <c:pt idx="3468">
                  <c:v>-92.667222947171908</c:v>
                </c:pt>
                <c:pt idx="3469">
                  <c:v>-92.925726027230724</c:v>
                </c:pt>
                <c:pt idx="3470">
                  <c:v>-93.182432374404385</c:v>
                </c:pt>
                <c:pt idx="3471">
                  <c:v>-93.437360759098254</c:v>
                </c:pt>
                <c:pt idx="3472">
                  <c:v>-93.69052983845134</c:v>
                </c:pt>
                <c:pt idx="3473">
                  <c:v>-93.941958152313759</c:v>
                </c:pt>
                <c:pt idx="3474">
                  <c:v>-94.191664119460185</c:v>
                </c:pt>
                <c:pt idx="3475">
                  <c:v>-94.439666034029401</c:v>
                </c:pt>
                <c:pt idx="3476">
                  <c:v>-94.685982062184408</c:v>
                </c:pt>
                <c:pt idx="3477">
                  <c:v>-94.930630238982587</c:v>
                </c:pt>
                <c:pt idx="3478">
                  <c:v>-95.173628465450719</c:v>
                </c:pt>
                <c:pt idx="3479">
                  <c:v>-95.414994505855532</c:v>
                </c:pt>
                <c:pt idx="3480">
                  <c:v>-95.654745985163643</c:v>
                </c:pt>
                <c:pt idx="3481">
                  <c:v>-95.892900386683436</c:v>
                </c:pt>
                <c:pt idx="3482">
                  <c:v>-96.129475049880512</c:v>
                </c:pt>
                <c:pt idx="3483">
                  <c:v>-96.364487168364619</c:v>
                </c:pt>
                <c:pt idx="3484">
                  <c:v>-96.597953788034403</c:v>
                </c:pt>
                <c:pt idx="3485">
                  <c:v>-96.829891805379845</c:v>
                </c:pt>
                <c:pt idx="3486">
                  <c:v>-97.060317965933834</c:v>
                </c:pt>
                <c:pt idx="3487">
                  <c:v>-97.289248862865918</c:v>
                </c:pt>
                <c:pt idx="3488">
                  <c:v>-97.516700935713345</c:v>
                </c:pt>
                <c:pt idx="3489">
                  <c:v>-97.742690469244366</c:v>
                </c:pt>
                <c:pt idx="3490">
                  <c:v>-97.967233592448153</c:v>
                </c:pt>
                <c:pt idx="3491">
                  <c:v>-98.190346277644153</c:v>
                </c:pt>
                <c:pt idx="3492">
                  <c:v>-98.412044339707791</c:v>
                </c:pt>
                <c:pt idx="3493">
                  <c:v>-98.632343435406753</c:v>
                </c:pt>
                <c:pt idx="3494">
                  <c:v>-98.851259062844534</c:v>
                </c:pt>
                <c:pt idx="3495">
                  <c:v>-99.06880656100212</c:v>
                </c:pt>
                <c:pt idx="3496">
                  <c:v>-99.285001109380346</c:v>
                </c:pt>
                <c:pt idx="3497">
                  <c:v>-99.499857727729193</c:v>
                </c:pt>
                <c:pt idx="3498">
                  <c:v>-99.713391275872297</c:v>
                </c:pt>
                <c:pt idx="3499">
                  <c:v>-99.925616453608228</c:v>
                </c:pt>
                <c:pt idx="3500">
                  <c:v>-100.1365478006979</c:v>
                </c:pt>
                <c:pt idx="3501">
                  <c:v>-100.34619969692277</c:v>
                </c:pt>
                <c:pt idx="3502">
                  <c:v>-100.55458636222085</c:v>
                </c:pt>
                <c:pt idx="3503">
                  <c:v>-100.7617218568885</c:v>
                </c:pt>
                <c:pt idx="3504">
                  <c:v>-100.96762008184908</c:v>
                </c:pt>
                <c:pt idx="3505">
                  <c:v>-101.17229477898314</c:v>
                </c:pt>
                <c:pt idx="3506">
                  <c:v>-101.37575953151887</c:v>
                </c:pt>
                <c:pt idx="3507">
                  <c:v>-101.5780277644797</c:v>
                </c:pt>
                <c:pt idx="3508">
                  <c:v>-101.77911274518087</c:v>
                </c:pt>
                <c:pt idx="3509">
                  <c:v>-101.97902758378336</c:v>
                </c:pt>
                <c:pt idx="3510">
                  <c:v>-102.17778523388816</c:v>
                </c:pt>
                <c:pt idx="3511">
                  <c:v>-102.37539849318146</c:v>
                </c:pt>
                <c:pt idx="3512">
                  <c:v>-102.57188000411878</c:v>
                </c:pt>
                <c:pt idx="3513">
                  <c:v>-102.7672422546524</c:v>
                </c:pt>
                <c:pt idx="3514">
                  <c:v>-102.96149757899273</c:v>
                </c:pt>
                <c:pt idx="3515">
                  <c:v>-103.154658158411</c:v>
                </c:pt>
                <c:pt idx="3516">
                  <c:v>-103.34673602206819</c:v>
                </c:pt>
                <c:pt idx="3517">
                  <c:v>-103.53774304788276</c:v>
                </c:pt>
                <c:pt idx="3518">
                  <c:v>-103.72769096342346</c:v>
                </c:pt>
                <c:pt idx="3519">
                  <c:v>-103.91659134682978</c:v>
                </c:pt>
                <c:pt idx="3520">
                  <c:v>-104.10445562776201</c:v>
                </c:pt>
                <c:pt idx="3521">
                  <c:v>-104.29129508837032</c:v>
                </c:pt>
                <c:pt idx="3522">
                  <c:v>-104.47712086429061</c:v>
                </c:pt>
                <c:pt idx="3523">
                  <c:v>-104.66194394565851</c:v>
                </c:pt>
                <c:pt idx="3524">
                  <c:v>-104.84577517814368</c:v>
                </c:pt>
                <c:pt idx="3525">
                  <c:v>-105.02862526400239</c:v>
                </c:pt>
                <c:pt idx="3526">
                  <c:v>-105.21050476314653</c:v>
                </c:pt>
                <c:pt idx="3527">
                  <c:v>-105.39142409422638</c:v>
                </c:pt>
                <c:pt idx="3528">
                  <c:v>-105.57139353572943</c:v>
                </c:pt>
                <c:pt idx="3529">
                  <c:v>-105.75042322709051</c:v>
                </c:pt>
                <c:pt idx="3530">
                  <c:v>-105.92852316981376</c:v>
                </c:pt>
                <c:pt idx="3531">
                  <c:v>-106.1057032286047</c:v>
                </c:pt>
                <c:pt idx="3532">
                  <c:v>-106.28197313251286</c:v>
                </c:pt>
                <c:pt idx="3533">
                  <c:v>-106.45734247608148</c:v>
                </c:pt>
                <c:pt idx="3534">
                  <c:v>-106.63182072050465</c:v>
                </c:pt>
                <c:pt idx="3535">
                  <c:v>-106.8054171947918</c:v>
                </c:pt>
                <c:pt idx="3536">
                  <c:v>-106.97814109693709</c:v>
                </c:pt>
                <c:pt idx="3537">
                  <c:v>-107.15000149509473</c:v>
                </c:pt>
                <c:pt idx="3538">
                  <c:v>-107.32100732875497</c:v>
                </c:pt>
                <c:pt idx="3539">
                  <c:v>-107.49116740992903</c:v>
                </c:pt>
                <c:pt idx="3540">
                  <c:v>-107.66049042433002</c:v>
                </c:pt>
                <c:pt idx="3541">
                  <c:v>-107.8289849325608</c:v>
                </c:pt>
                <c:pt idx="3542">
                  <c:v>-107.99665937130055</c:v>
                </c:pt>
                <c:pt idx="3543">
                  <c:v>-108.16352205449246</c:v>
                </c:pt>
                <c:pt idx="3544">
                  <c:v>-108.32958117453127</c:v>
                </c:pt>
                <c:pt idx="3545">
                  <c:v>-108.49484480345073</c:v>
                </c:pt>
                <c:pt idx="3546">
                  <c:v>-108.6593208941095</c:v>
                </c:pt>
                <c:pt idx="3547">
                  <c:v>-108.82301728137445</c:v>
                </c:pt>
                <c:pt idx="3548">
                  <c:v>-108.98594168330564</c:v>
                </c:pt>
                <c:pt idx="3549">
                  <c:v>-109.1481017023339</c:v>
                </c:pt>
                <c:pt idx="3550">
                  <c:v>-109.30950482643867</c:v>
                </c:pt>
                <c:pt idx="3551">
                  <c:v>-109.47015843032192</c:v>
                </c:pt>
                <c:pt idx="3552">
                  <c:v>-109.63006977657753</c:v>
                </c:pt>
                <c:pt idx="3553">
                  <c:v>-109.78924601685836</c:v>
                </c:pt>
                <c:pt idx="3554">
                  <c:v>-109.94769419303667</c:v>
                </c:pt>
                <c:pt idx="3555">
                  <c:v>-110.10542123836194</c:v>
                </c:pt>
                <c:pt idx="3556">
                  <c:v>-110.26243397861316</c:v>
                </c:pt>
                <c:pt idx="3557">
                  <c:v>-110.41873913324437</c:v>
                </c:pt>
                <c:pt idx="3558">
                  <c:v>-110.57434331652792</c:v>
                </c:pt>
                <c:pt idx="3559">
                  <c:v>-110.72925303868811</c:v>
                </c:pt>
                <c:pt idx="3560">
                  <c:v>-110.88347470703199</c:v>
                </c:pt>
                <c:pt idx="3561">
                  <c:v>-111.03701462707399</c:v>
                </c:pt>
                <c:pt idx="3562">
                  <c:v>-111.18987900364972</c:v>
                </c:pt>
                <c:pt idx="3563">
                  <c:v>-111.34207394203119</c:v>
                </c:pt>
                <c:pt idx="3564">
                  <c:v>-111.49360544902642</c:v>
                </c:pt>
                <c:pt idx="3565">
                  <c:v>-111.64447943408021</c:v>
                </c:pt>
                <c:pt idx="3566">
                  <c:v>-111.79470171036199</c:v>
                </c:pt>
                <c:pt idx="3567">
                  <c:v>-111.94427799585014</c:v>
                </c:pt>
                <c:pt idx="3568">
                  <c:v>-112.09321391440709</c:v>
                </c:pt>
                <c:pt idx="3569">
                  <c:v>-112.24151499684754</c:v>
                </c:pt>
                <c:pt idx="3570">
                  <c:v>-112.38918668200166</c:v>
                </c:pt>
                <c:pt idx="3571">
                  <c:v>-112.5362343177658</c:v>
                </c:pt>
                <c:pt idx="3572">
                  <c:v>-112.68266316214964</c:v>
                </c:pt>
                <c:pt idx="3573">
                  <c:v>-112.82847838431553</c:v>
                </c:pt>
                <c:pt idx="3574">
                  <c:v>-112.97368506560645</c:v>
                </c:pt>
                <c:pt idx="3575">
                  <c:v>-113.11828820057111</c:v>
                </c:pt>
                <c:pt idx="3576">
                  <c:v>-113.26229269797786</c:v>
                </c:pt>
                <c:pt idx="3577">
                  <c:v>-113.40570338182079</c:v>
                </c:pt>
                <c:pt idx="3578">
                  <c:v>-113.54852499232025</c:v>
                </c:pt>
                <c:pt idx="3579">
                  <c:v>-113.69076218691197</c:v>
                </c:pt>
                <c:pt idx="3580">
                  <c:v>-113.83241954123241</c:v>
                </c:pt>
                <c:pt idx="3581">
                  <c:v>-113.97350155009241</c:v>
                </c:pt>
                <c:pt idx="3582">
                  <c:v>-114.11401262844339</c:v>
                </c:pt>
                <c:pt idx="3583">
                  <c:v>-114.25395711233843</c:v>
                </c:pt>
                <c:pt idx="3584">
                  <c:v>-114.393339259881</c:v>
                </c:pt>
                <c:pt idx="3585">
                  <c:v>-114.53216325216918</c:v>
                </c:pt>
                <c:pt idx="3586">
                  <c:v>-114.67043319423068</c:v>
                </c:pt>
                <c:pt idx="3587">
                  <c:v>-114.80815311594884</c:v>
                </c:pt>
                <c:pt idx="3588">
                  <c:v>-114.94532697298179</c:v>
                </c:pt>
                <c:pt idx="3589">
                  <c:v>-115.08195864767323</c:v>
                </c:pt>
                <c:pt idx="3590">
                  <c:v>-115.21805194995542</c:v>
                </c:pt>
                <c:pt idx="3591">
                  <c:v>-115.35361061824429</c:v>
                </c:pt>
                <c:pt idx="3592">
                  <c:v>-115.48863832032647</c:v>
                </c:pt>
                <c:pt idx="3593">
                  <c:v>-115.62313865423663</c:v>
                </c:pt>
                <c:pt idx="3594">
                  <c:v>-115.75711514913139</c:v>
                </c:pt>
                <c:pt idx="3595">
                  <c:v>-115.89057126615073</c:v>
                </c:pt>
                <c:pt idx="3596">
                  <c:v>-116.02351039927456</c:v>
                </c:pt>
                <c:pt idx="3597">
                  <c:v>-116.15593587617064</c:v>
                </c:pt>
                <c:pt idx="3598">
                  <c:v>-116.28785095903243</c:v>
                </c:pt>
                <c:pt idx="3599">
                  <c:v>-116.41925884541455</c:v>
                </c:pt>
                <c:pt idx="3600">
                  <c:v>-116.55016266905636</c:v>
                </c:pt>
                <c:pt idx="3601">
                  <c:v>-116.68056550069751</c:v>
                </c:pt>
                <c:pt idx="3602">
                  <c:v>-116.81047034888985</c:v>
                </c:pt>
                <c:pt idx="3603">
                  <c:v>-116.93988016079834</c:v>
                </c:pt>
                <c:pt idx="3604">
                  <c:v>-117.06879782299497</c:v>
                </c:pt>
                <c:pt idx="3605">
                  <c:v>-117.19722616224766</c:v>
                </c:pt>
                <c:pt idx="3606">
                  <c:v>-117.32516794629808</c:v>
                </c:pt>
                <c:pt idx="3607">
                  <c:v>-117.45262588463601</c:v>
                </c:pt>
                <c:pt idx="3608">
                  <c:v>-117.57960262926271</c:v>
                </c:pt>
                <c:pt idx="3609">
                  <c:v>-117.70610077545049</c:v>
                </c:pt>
                <c:pt idx="3610">
                  <c:v>-117.83212286249204</c:v>
                </c:pt>
                <c:pt idx="3611">
                  <c:v>-117.95767137444543</c:v>
                </c:pt>
                <c:pt idx="3612">
                  <c:v>-118.08274874086976</c:v>
                </c:pt>
                <c:pt idx="3613">
                  <c:v>-118.20735733755589</c:v>
                </c:pt>
                <c:pt idx="3614">
                  <c:v>-118.33149948724797</c:v>
                </c:pt>
                <c:pt idx="3615">
                  <c:v>-118.45517746035898</c:v>
                </c:pt>
                <c:pt idx="3616">
                  <c:v>-118.57839347568139</c:v>
                </c:pt>
                <c:pt idx="3617">
                  <c:v>-118.70114970108753</c:v>
                </c:pt>
                <c:pt idx="3618">
                  <c:v>-118.82344825422587</c:v>
                </c:pt>
                <c:pt idx="3619">
                  <c:v>-118.94529120320917</c:v>
                </c:pt>
                <c:pt idx="3620">
                  <c:v>-119.06668056729691</c:v>
                </c:pt>
                <c:pt idx="3621">
                  <c:v>-119.18761831757087</c:v>
                </c:pt>
                <c:pt idx="3622">
                  <c:v>-119.30810637760368</c:v>
                </c:pt>
                <c:pt idx="3623">
                  <c:v>-119.42814662412145</c:v>
                </c:pt>
                <c:pt idx="3624">
                  <c:v>-119.54774088766018</c:v>
                </c:pt>
                <c:pt idx="3625">
                  <c:v>-119.66689095321472</c:v>
                </c:pt>
                <c:pt idx="3626">
                  <c:v>-119.78559856088266</c:v>
                </c:pt>
                <c:pt idx="3627">
                  <c:v>-119.90386540650212</c:v>
                </c:pt>
                <c:pt idx="3628">
                  <c:v>-120.02169314228107</c:v>
                </c:pt>
                <c:pt idx="3629">
                  <c:v>-120.13908337742367</c:v>
                </c:pt>
                <c:pt idx="3630">
                  <c:v>-120.25603767874735</c:v>
                </c:pt>
                <c:pt idx="3631">
                  <c:v>-120.37255757129796</c:v>
                </c:pt>
                <c:pt idx="3632">
                  <c:v>-120.48864453895278</c:v>
                </c:pt>
                <c:pt idx="3633">
                  <c:v>-120.60430002502559</c:v>
                </c:pt>
                <c:pt idx="3634">
                  <c:v>-120.71952543285695</c:v>
                </c:pt>
                <c:pt idx="3635">
                  <c:v>-120.83432212640663</c:v>
                </c:pt>
                <c:pt idx="3636">
                  <c:v>-120.94869143083537</c:v>
                </c:pt>
                <c:pt idx="3637">
                  <c:v>-121.0626346330813</c:v>
                </c:pt>
                <c:pt idx="3638">
                  <c:v>-121.17615298243406</c:v>
                </c:pt>
                <c:pt idx="3639">
                  <c:v>-121.28924769109889</c:v>
                </c:pt>
                <c:pt idx="3640">
                  <c:v>-121.40191993475779</c:v>
                </c:pt>
                <c:pt idx="3641">
                  <c:v>-121.51417085312454</c:v>
                </c:pt>
                <c:pt idx="3642">
                  <c:v>-121.62600155049407</c:v>
                </c:pt>
                <c:pt idx="3643">
                  <c:v>-121.73741309628561</c:v>
                </c:pt>
                <c:pt idx="3644">
                  <c:v>-121.84840652558239</c:v>
                </c:pt>
                <c:pt idx="3645">
                  <c:v>-121.95898283966463</c:v>
                </c:pt>
                <c:pt idx="3646">
                  <c:v>-122.06914300653651</c:v>
                </c:pt>
                <c:pt idx="3647">
                  <c:v>-122.17888796144982</c:v>
                </c:pt>
                <c:pt idx="3648">
                  <c:v>-122.28821860742028</c:v>
                </c:pt>
                <c:pt idx="3649">
                  <c:v>-122.39713581574051</c:v>
                </c:pt>
                <c:pt idx="3650">
                  <c:v>-122.50564042648675</c:v>
                </c:pt>
                <c:pt idx="3651">
                  <c:v>-122.61373324902087</c:v>
                </c:pt>
                <c:pt idx="3652">
                  <c:v>-122.72141506248717</c:v>
                </c:pt>
                <c:pt idx="3653">
                  <c:v>-122.82868661630329</c:v>
                </c:pt>
                <c:pt idx="3654">
                  <c:v>-122.93554863064912</c:v>
                </c:pt>
                <c:pt idx="3655">
                  <c:v>-123.04200179694577</c:v>
                </c:pt>
                <c:pt idx="3656">
                  <c:v>-123.14804677833752</c:v>
                </c:pt>
                <c:pt idx="3657">
                  <c:v>-123.25368421015631</c:v>
                </c:pt>
                <c:pt idx="3658">
                  <c:v>-123.35891470039846</c:v>
                </c:pt>
                <c:pt idx="3659">
                  <c:v>-123.46373883017772</c:v>
                </c:pt>
                <c:pt idx="3660">
                  <c:v>-123.56815715419046</c:v>
                </c:pt>
                <c:pt idx="3661">
                  <c:v>-123.67217020116578</c:v>
                </c:pt>
                <c:pt idx="3662">
                  <c:v>-123.77577847431371</c:v>
                </c:pt>
                <c:pt idx="3663">
                  <c:v>-123.87898245176913</c:v>
                </c:pt>
                <c:pt idx="3664">
                  <c:v>-123.98178258703271</c:v>
                </c:pt>
                <c:pt idx="3665">
                  <c:v>-124.08417930940345</c:v>
                </c:pt>
                <c:pt idx="3666">
                  <c:v>-124.18617302440967</c:v>
                </c:pt>
                <c:pt idx="3667">
                  <c:v>-124.28776411423527</c:v>
                </c:pt>
                <c:pt idx="3668">
                  <c:v>-124.38895293814065</c:v>
                </c:pt>
                <c:pt idx="3669">
                  <c:v>-124.48973983287851</c:v>
                </c:pt>
                <c:pt idx="3670">
                  <c:v>-124.59012511310812</c:v>
                </c:pt>
                <c:pt idx="3671">
                  <c:v>-124.69010907180231</c:v>
                </c:pt>
                <c:pt idx="3672">
                  <c:v>-124.78969198065121</c:v>
                </c:pt>
                <c:pt idx="3673">
                  <c:v>-124.88887409046214</c:v>
                </c:pt>
                <c:pt idx="3674">
                  <c:v>-124.98765563155536</c:v>
                </c:pt>
                <c:pt idx="3675">
                  <c:v>-125.0860368141536</c:v>
                </c:pt>
                <c:pt idx="3676">
                  <c:v>-125.18401782877103</c:v>
                </c:pt>
                <c:pt idx="3677">
                  <c:v>-125.28159884659414</c:v>
                </c:pt>
                <c:pt idx="3678">
                  <c:v>-125.37878001986145</c:v>
                </c:pt>
                <c:pt idx="3679">
                  <c:v>-125.47556148223819</c:v>
                </c:pt>
                <c:pt idx="3680">
                  <c:v>-125.57194334918596</c:v>
                </c:pt>
                <c:pt idx="3681">
                  <c:v>-125.66792571832991</c:v>
                </c:pt>
                <c:pt idx="3682">
                  <c:v>-125.7635086698204</c:v>
                </c:pt>
                <c:pt idx="3683">
                  <c:v>-125.85869226669278</c:v>
                </c:pt>
                <c:pt idx="3684">
                  <c:v>-125.95347655522154</c:v>
                </c:pt>
                <c:pt idx="3685">
                  <c:v>-126.04786156526961</c:v>
                </c:pt>
                <c:pt idx="3686">
                  <c:v>-126.14184731063727</c:v>
                </c:pt>
                <c:pt idx="3687">
                  <c:v>-126.2354337894036</c:v>
                </c:pt>
                <c:pt idx="3688">
                  <c:v>-126.32862098426656</c:v>
                </c:pt>
                <c:pt idx="3689">
                  <c:v>-126.42140886287763</c:v>
                </c:pt>
                <c:pt idx="3690">
                  <c:v>-126.51379737817406</c:v>
                </c:pt>
                <c:pt idx="3691">
                  <c:v>-126.60578646870619</c:v>
                </c:pt>
                <c:pt idx="3692">
                  <c:v>-126.69737605896206</c:v>
                </c:pt>
                <c:pt idx="3693">
                  <c:v>-126.78856605968765</c:v>
                </c:pt>
                <c:pt idx="3694">
                  <c:v>-126.87935636820359</c:v>
                </c:pt>
                <c:pt idx="3695">
                  <c:v>-126.96974686871857</c:v>
                </c:pt>
                <c:pt idx="3696">
                  <c:v>-127.05973743263965</c:v>
                </c:pt>
                <c:pt idx="3697">
                  <c:v>-127.14932791887654</c:v>
                </c:pt>
                <c:pt idx="3698">
                  <c:v>-127.23851817414595</c:v>
                </c:pt>
                <c:pt idx="3699">
                  <c:v>-127.32730803326939</c:v>
                </c:pt>
                <c:pt idx="3700">
                  <c:v>-127.41569731946959</c:v>
                </c:pt>
                <c:pt idx="3701">
                  <c:v>-127.50368584466185</c:v>
                </c:pt>
                <c:pt idx="3702">
                  <c:v>-127.59127340974251</c:v>
                </c:pt>
                <c:pt idx="3703">
                  <c:v>-127.67845980487554</c:v>
                </c:pt>
                <c:pt idx="3704">
                  <c:v>-127.76524480977257</c:v>
                </c:pt>
                <c:pt idx="3705">
                  <c:v>-127.85162819397206</c:v>
                </c:pt>
                <c:pt idx="3706">
                  <c:v>-127.93760971711507</c:v>
                </c:pt>
                <c:pt idx="3707">
                  <c:v>-128.02318912921618</c:v>
                </c:pt>
                <c:pt idx="3708">
                  <c:v>-128.10836617093261</c:v>
                </c:pt>
                <c:pt idx="3709">
                  <c:v>-128.19314057382891</c:v>
                </c:pt>
                <c:pt idx="3710">
                  <c:v>-128.27751206063965</c:v>
                </c:pt>
                <c:pt idx="3711">
                  <c:v>-128.36148034552758</c:v>
                </c:pt>
                <c:pt idx="3712">
                  <c:v>-128.44504513434046</c:v>
                </c:pt>
                <c:pt idx="3713">
                  <c:v>-128.52820612486187</c:v>
                </c:pt>
                <c:pt idx="3714">
                  <c:v>-128.61096300706186</c:v>
                </c:pt>
                <c:pt idx="3715">
                  <c:v>-128.69331546334297</c:v>
                </c:pt>
                <c:pt idx="3716">
                  <c:v>-128.77526316878325</c:v>
                </c:pt>
                <c:pt idx="3717">
                  <c:v>-128.85680579137525</c:v>
                </c:pt>
                <c:pt idx="3718">
                  <c:v>-128.93794299226641</c:v>
                </c:pt>
                <c:pt idx="3719">
                  <c:v>-129.01867442598862</c:v>
                </c:pt>
                <c:pt idx="3720">
                  <c:v>-129.09899974069364</c:v>
                </c:pt>
                <c:pt idx="3721">
                  <c:v>-129.17891857837685</c:v>
                </c:pt>
                <c:pt idx="3722">
                  <c:v>-129.25843057510741</c:v>
                </c:pt>
                <c:pt idx="3723">
                  <c:v>-129.33753536124485</c:v>
                </c:pt>
                <c:pt idx="3724">
                  <c:v>-129.41623256166437</c:v>
                </c:pt>
                <c:pt idx="3725">
                  <c:v>-129.49452179596835</c:v>
                </c:pt>
                <c:pt idx="3726">
                  <c:v>-129.57240267870299</c:v>
                </c:pt>
                <c:pt idx="3727">
                  <c:v>-129.64987481956746</c:v>
                </c:pt>
                <c:pt idx="3728">
                  <c:v>-129.72693782362396</c:v>
                </c:pt>
                <c:pt idx="3729">
                  <c:v>-129.80359129149986</c:v>
                </c:pt>
                <c:pt idx="3730">
                  <c:v>-129.87983481959373</c:v>
                </c:pt>
                <c:pt idx="3731">
                  <c:v>-129.95566800027257</c:v>
                </c:pt>
                <c:pt idx="3732">
                  <c:v>-130.03109042207035</c:v>
                </c:pt>
                <c:pt idx="3733">
                  <c:v>-130.10610166988118</c:v>
                </c:pt>
                <c:pt idx="3734">
                  <c:v>-130.18070132515194</c:v>
                </c:pt>
                <c:pt idx="3735">
                  <c:v>-130.25488896607149</c:v>
                </c:pt>
                <c:pt idx="3736">
                  <c:v>-130.32866416775704</c:v>
                </c:pt>
                <c:pt idx="3737">
                  <c:v>-130.40202650243728</c:v>
                </c:pt>
                <c:pt idx="3738">
                  <c:v>-130.47497553963561</c:v>
                </c:pt>
                <c:pt idx="3739">
                  <c:v>-130.54751084634626</c:v>
                </c:pt>
                <c:pt idx="3740">
                  <c:v>-130.61963198721341</c:v>
                </c:pt>
                <c:pt idx="3741">
                  <c:v>-130.69133852470324</c:v>
                </c:pt>
                <c:pt idx="3742">
                  <c:v>-130.76263001927617</c:v>
                </c:pt>
                <c:pt idx="3743">
                  <c:v>-130.83350602955539</c:v>
                </c:pt>
                <c:pt idx="3744">
                  <c:v>-130.90396611249321</c:v>
                </c:pt>
                <c:pt idx="3745">
                  <c:v>-130.97400982353543</c:v>
                </c:pt>
                <c:pt idx="3746">
                  <c:v>-131.0436367167832</c:v>
                </c:pt>
                <c:pt idx="3747">
                  <c:v>-131.11284634515232</c:v>
                </c:pt>
                <c:pt idx="3748">
                  <c:v>-131.18163826053024</c:v>
                </c:pt>
                <c:pt idx="3749">
                  <c:v>-131.25001201393087</c:v>
                </c:pt>
                <c:pt idx="3750">
                  <c:v>-131.31796715564639</c:v>
                </c:pt>
                <c:pt idx="3751">
                  <c:v>-131.38550323539843</c:v>
                </c:pt>
                <c:pt idx="3752">
                  <c:v>-131.45261980248659</c:v>
                </c:pt>
                <c:pt idx="3753">
                  <c:v>-131.5193164059321</c:v>
                </c:pt>
                <c:pt idx="3754">
                  <c:v>-131.58559259462285</c:v>
                </c:pt>
                <c:pt idx="3755">
                  <c:v>-131.65144791745487</c:v>
                </c:pt>
                <c:pt idx="3756">
                  <c:v>-131.71688192347145</c:v>
                </c:pt>
                <c:pt idx="3757">
                  <c:v>-131.78189416199973</c:v>
                </c:pt>
                <c:pt idx="3758">
                  <c:v>-131.84648418278636</c:v>
                </c:pt>
                <c:pt idx="3759">
                  <c:v>-131.91065153613022</c:v>
                </c:pt>
                <c:pt idx="3760">
                  <c:v>-131.97439577301384</c:v>
                </c:pt>
                <c:pt idx="3761">
                  <c:v>-132.03771644523087</c:v>
                </c:pt>
                <c:pt idx="3762">
                  <c:v>-132.10061310551535</c:v>
                </c:pt>
                <c:pt idx="3763">
                  <c:v>-132.16308530766429</c:v>
                </c:pt>
                <c:pt idx="3764">
                  <c:v>-132.22513260666227</c:v>
                </c:pt>
                <c:pt idx="3765">
                  <c:v>-132.28675455880133</c:v>
                </c:pt>
                <c:pt idx="3766">
                  <c:v>-132.34795072180029</c:v>
                </c:pt>
                <c:pt idx="3767">
                  <c:v>-132.40872065492289</c:v>
                </c:pt>
                <c:pt idx="3768">
                  <c:v>-132.46906391909198</c:v>
                </c:pt>
                <c:pt idx="3769">
                  <c:v>-132.52898007700406</c:v>
                </c:pt>
                <c:pt idx="3770">
                  <c:v>-132.58846869323995</c:v>
                </c:pt>
                <c:pt idx="3771">
                  <c:v>-132.64752933437427</c:v>
                </c:pt>
                <c:pt idx="3772">
                  <c:v>-132.70616156908608</c:v>
                </c:pt>
                <c:pt idx="3773">
                  <c:v>-132.76436496826227</c:v>
                </c:pt>
                <c:pt idx="3774">
                  <c:v>-132.8221391051037</c:v>
                </c:pt>
                <c:pt idx="3775">
                  <c:v>-132.87948355522749</c:v>
                </c:pt>
                <c:pt idx="3776">
                  <c:v>-132.93639789676854</c:v>
                </c:pt>
                <c:pt idx="3777">
                  <c:v>-132.99288171047942</c:v>
                </c:pt>
                <c:pt idx="3778">
                  <c:v>-133.04893457982666</c:v>
                </c:pt>
                <c:pt idx="3779">
                  <c:v>-133.10455609108931</c:v>
                </c:pt>
                <c:pt idx="3780">
                  <c:v>-133.15974583345192</c:v>
                </c:pt>
                <c:pt idx="3781">
                  <c:v>-133.21450339909751</c:v>
                </c:pt>
                <c:pt idx="3782">
                  <c:v>-133.26882838330047</c:v>
                </c:pt>
                <c:pt idx="3783">
                  <c:v>-133.32272038451526</c:v>
                </c:pt>
                <c:pt idx="3784">
                  <c:v>-133.37617900446509</c:v>
                </c:pt>
                <c:pt idx="3785">
                  <c:v>-133.42920384822929</c:v>
                </c:pt>
                <c:pt idx="3786">
                  <c:v>-133.48179452432842</c:v>
                </c:pt>
                <c:pt idx="3787">
                  <c:v>-133.53395064480827</c:v>
                </c:pt>
                <c:pt idx="3788">
                  <c:v>-133.58567182532309</c:v>
                </c:pt>
                <c:pt idx="3789">
                  <c:v>-133.63695768521524</c:v>
                </c:pt>
                <c:pt idx="3790">
                  <c:v>-133.68780784759707</c:v>
                </c:pt>
                <c:pt idx="3791">
                  <c:v>-133.73822193942758</c:v>
                </c:pt>
                <c:pt idx="3792">
                  <c:v>-133.78819959159011</c:v>
                </c:pt>
                <c:pt idx="3793">
                  <c:v>-133.83774043896847</c:v>
                </c:pt>
                <c:pt idx="3794">
                  <c:v>-133.88684412052106</c:v>
                </c:pt>
                <c:pt idx="3795">
                  <c:v>-133.93551027935348</c:v>
                </c:pt>
                <c:pt idx="3796">
                  <c:v>-133.98373856279147</c:v>
                </c:pt>
                <c:pt idx="3797">
                  <c:v>-134.03152862245085</c:v>
                </c:pt>
                <c:pt idx="3798">
                  <c:v>-134.07888011430651</c:v>
                </c:pt>
                <c:pt idx="3799">
                  <c:v>-134.12579269876221</c:v>
                </c:pt>
                <c:pt idx="3800">
                  <c:v>-134.17226604071544</c:v>
                </c:pt>
                <c:pt idx="3801">
                  <c:v>-134.21829980962542</c:v>
                </c:pt>
              </c:numCache>
            </c:numRef>
          </c:yVal>
          <c:smooth val="0"/>
          <c:extLst>
            <c:ext xmlns:c16="http://schemas.microsoft.com/office/drawing/2014/chart" uri="{C3380CC4-5D6E-409C-BE32-E72D297353CC}">
              <c16:uniqueId val="{00000000-98B1-4913-AB34-432028AE9E49}"/>
            </c:ext>
          </c:extLst>
        </c:ser>
        <c:dLbls>
          <c:showLegendKey val="0"/>
          <c:showVal val="0"/>
          <c:showCatName val="0"/>
          <c:showSerName val="0"/>
          <c:showPercent val="0"/>
          <c:showBubbleSize val="0"/>
        </c:dLbls>
        <c:axId val="196665728"/>
        <c:axId val="185107968"/>
      </c:scatterChart>
      <c:valAx>
        <c:axId val="14485324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50928384"/>
        <c:crosses val="autoZero"/>
        <c:crossBetween val="midCat"/>
      </c:valAx>
      <c:valAx>
        <c:axId val="150928384"/>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44853248"/>
        <c:crosses val="autoZero"/>
        <c:crossBetween val="midCat"/>
        <c:majorUnit val="20"/>
        <c:minorUnit val="10"/>
      </c:valAx>
      <c:valAx>
        <c:axId val="185107968"/>
        <c:scaling>
          <c:orientation val="minMax"/>
          <c:max val="180"/>
          <c:min val="-180"/>
        </c:scaling>
        <c:delete val="0"/>
        <c:axPos val="r"/>
        <c:numFmt formatCode="General" sourceLinked="1"/>
        <c:majorTickMark val="out"/>
        <c:minorTickMark val="none"/>
        <c:tickLblPos val="nextTo"/>
        <c:crossAx val="196665728"/>
        <c:crosses val="max"/>
        <c:crossBetween val="midCat"/>
        <c:majorUnit val="45"/>
      </c:valAx>
      <c:valAx>
        <c:axId val="196665728"/>
        <c:scaling>
          <c:logBase val="10"/>
          <c:orientation val="minMax"/>
        </c:scaling>
        <c:delete val="1"/>
        <c:axPos val="b"/>
        <c:numFmt formatCode="General" sourceLinked="1"/>
        <c:majorTickMark val="out"/>
        <c:minorTickMark val="none"/>
        <c:tickLblPos val="nextTo"/>
        <c:crossAx val="1851079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Gain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105.32928179070829</c:v>
                </c:pt>
                <c:pt idx="1">
                  <c:v>105.29633797152977</c:v>
                </c:pt>
                <c:pt idx="2">
                  <c:v>105.26339415241019</c:v>
                </c:pt>
                <c:pt idx="3">
                  <c:v>105.23045033335002</c:v>
                </c:pt>
                <c:pt idx="4">
                  <c:v>105.1975065143497</c:v>
                </c:pt>
                <c:pt idx="5">
                  <c:v>105.16456269540966</c:v>
                </c:pt>
                <c:pt idx="6">
                  <c:v>105.13161887653041</c:v>
                </c:pt>
                <c:pt idx="7">
                  <c:v>105.09867505771237</c:v>
                </c:pt>
                <c:pt idx="8">
                  <c:v>105.06573123895612</c:v>
                </c:pt>
                <c:pt idx="9">
                  <c:v>105.03278742026198</c:v>
                </c:pt>
                <c:pt idx="10">
                  <c:v>104.99984360163042</c:v>
                </c:pt>
                <c:pt idx="11">
                  <c:v>104.96689978306196</c:v>
                </c:pt>
                <c:pt idx="12">
                  <c:v>104.93395596455724</c:v>
                </c:pt>
                <c:pt idx="13">
                  <c:v>104.90101214611647</c:v>
                </c:pt>
                <c:pt idx="14">
                  <c:v>104.86806832774033</c:v>
                </c:pt>
                <c:pt idx="15">
                  <c:v>104.83512450942924</c:v>
                </c:pt>
                <c:pt idx="16">
                  <c:v>104.80218069118378</c:v>
                </c:pt>
                <c:pt idx="17">
                  <c:v>104.76923687300429</c:v>
                </c:pt>
                <c:pt idx="18">
                  <c:v>104.73629305489141</c:v>
                </c:pt>
                <c:pt idx="19">
                  <c:v>104.70334923684558</c:v>
                </c:pt>
                <c:pt idx="20">
                  <c:v>104.67040541886729</c:v>
                </c:pt>
                <c:pt idx="21">
                  <c:v>104.63746160095708</c:v>
                </c:pt>
                <c:pt idx="22">
                  <c:v>104.60451778311551</c:v>
                </c:pt>
                <c:pt idx="23">
                  <c:v>104.57157396534316</c:v>
                </c:pt>
                <c:pt idx="24">
                  <c:v>104.53863014764036</c:v>
                </c:pt>
                <c:pt idx="25">
                  <c:v>104.50568633000772</c:v>
                </c:pt>
                <c:pt idx="26">
                  <c:v>104.47274251244596</c:v>
                </c:pt>
                <c:pt idx="27">
                  <c:v>104.43979869495536</c:v>
                </c:pt>
                <c:pt idx="28">
                  <c:v>104.40685487753656</c:v>
                </c:pt>
                <c:pt idx="29">
                  <c:v>104.3739110601902</c:v>
                </c:pt>
                <c:pt idx="30">
                  <c:v>104.34096724291662</c:v>
                </c:pt>
                <c:pt idx="31">
                  <c:v>104.30802342571656</c:v>
                </c:pt>
                <c:pt idx="32">
                  <c:v>104.27507960859049</c:v>
                </c:pt>
                <c:pt idx="33">
                  <c:v>104.24213579153898</c:v>
                </c:pt>
                <c:pt idx="34">
                  <c:v>104.20919197456269</c:v>
                </c:pt>
                <c:pt idx="35">
                  <c:v>104.17624815766202</c:v>
                </c:pt>
                <c:pt idx="36">
                  <c:v>104.14330434083782</c:v>
                </c:pt>
                <c:pt idx="37">
                  <c:v>104.11036052409034</c:v>
                </c:pt>
                <c:pt idx="38">
                  <c:v>104.07741670742041</c:v>
                </c:pt>
                <c:pt idx="39">
                  <c:v>104.04447289082846</c:v>
                </c:pt>
                <c:pt idx="40">
                  <c:v>104.01152907431526</c:v>
                </c:pt>
                <c:pt idx="41">
                  <c:v>103.97858525788118</c:v>
                </c:pt>
                <c:pt idx="42">
                  <c:v>103.94564144152709</c:v>
                </c:pt>
                <c:pt idx="43">
                  <c:v>103.91269762525343</c:v>
                </c:pt>
                <c:pt idx="44">
                  <c:v>103.87975380906073</c:v>
                </c:pt>
                <c:pt idx="45">
                  <c:v>103.84680999294991</c:v>
                </c:pt>
                <c:pt idx="46">
                  <c:v>103.81386617692114</c:v>
                </c:pt>
                <c:pt idx="47">
                  <c:v>103.78092236097541</c:v>
                </c:pt>
                <c:pt idx="48">
                  <c:v>103.74797854511337</c:v>
                </c:pt>
                <c:pt idx="49">
                  <c:v>103.71503472933546</c:v>
                </c:pt>
                <c:pt idx="50">
                  <c:v>103.68209091364238</c:v>
                </c:pt>
                <c:pt idx="51">
                  <c:v>103.64914709803473</c:v>
                </c:pt>
                <c:pt idx="52">
                  <c:v>103.61620328251328</c:v>
                </c:pt>
                <c:pt idx="53">
                  <c:v>103.58325946707872</c:v>
                </c:pt>
                <c:pt idx="54">
                  <c:v>103.55031565173152</c:v>
                </c:pt>
                <c:pt idx="55">
                  <c:v>103.51737183647258</c:v>
                </c:pt>
                <c:pt idx="56">
                  <c:v>103.48442802130225</c:v>
                </c:pt>
                <c:pt idx="57">
                  <c:v>103.45148420622154</c:v>
                </c:pt>
                <c:pt idx="58">
                  <c:v>103.41854039123089</c:v>
                </c:pt>
                <c:pt idx="59">
                  <c:v>103.38559657633111</c:v>
                </c:pt>
                <c:pt idx="60">
                  <c:v>103.35265276152286</c:v>
                </c:pt>
                <c:pt idx="61">
                  <c:v>103.31970894680678</c:v>
                </c:pt>
                <c:pt idx="62">
                  <c:v>103.28676513218377</c:v>
                </c:pt>
                <c:pt idx="63">
                  <c:v>103.25382131765423</c:v>
                </c:pt>
                <c:pt idx="64">
                  <c:v>103.22087750321913</c:v>
                </c:pt>
                <c:pt idx="65">
                  <c:v>103.18793368887913</c:v>
                </c:pt>
                <c:pt idx="66">
                  <c:v>103.15498987463496</c:v>
                </c:pt>
                <c:pt idx="67">
                  <c:v>103.12204606048726</c:v>
                </c:pt>
                <c:pt idx="68">
                  <c:v>103.08910224643679</c:v>
                </c:pt>
                <c:pt idx="69">
                  <c:v>103.05615843248435</c:v>
                </c:pt>
                <c:pt idx="70">
                  <c:v>103.0232146186307</c:v>
                </c:pt>
                <c:pt idx="71">
                  <c:v>102.99027080487653</c:v>
                </c:pt>
                <c:pt idx="72">
                  <c:v>102.95732699122252</c:v>
                </c:pt>
                <c:pt idx="73">
                  <c:v>102.92438317766958</c:v>
                </c:pt>
                <c:pt idx="74">
                  <c:v>102.8914393642185</c:v>
                </c:pt>
                <c:pt idx="75">
                  <c:v>102.85849555086985</c:v>
                </c:pt>
                <c:pt idx="76">
                  <c:v>102.82555173762469</c:v>
                </c:pt>
                <c:pt idx="77">
                  <c:v>102.79260792448363</c:v>
                </c:pt>
                <c:pt idx="78">
                  <c:v>102.75966411144738</c:v>
                </c:pt>
                <c:pt idx="79">
                  <c:v>102.72672029851688</c:v>
                </c:pt>
                <c:pt idx="80">
                  <c:v>102.69377648569302</c:v>
                </c:pt>
                <c:pt idx="81">
                  <c:v>102.66083267297651</c:v>
                </c:pt>
                <c:pt idx="82">
                  <c:v>102.627888860368</c:v>
                </c:pt>
                <c:pt idx="83">
                  <c:v>102.59494504786863</c:v>
                </c:pt>
                <c:pt idx="84">
                  <c:v>102.56200123547893</c:v>
                </c:pt>
                <c:pt idx="85">
                  <c:v>102.52905742319997</c:v>
                </c:pt>
                <c:pt idx="86">
                  <c:v>102.49611361103247</c:v>
                </c:pt>
                <c:pt idx="87">
                  <c:v>102.46316979897726</c:v>
                </c:pt>
                <c:pt idx="88">
                  <c:v>102.43022598703533</c:v>
                </c:pt>
                <c:pt idx="89">
                  <c:v>102.39728217520744</c:v>
                </c:pt>
                <c:pt idx="90">
                  <c:v>102.36433836349448</c:v>
                </c:pt>
                <c:pt idx="91">
                  <c:v>102.33139455189728</c:v>
                </c:pt>
                <c:pt idx="92">
                  <c:v>102.29845074041671</c:v>
                </c:pt>
                <c:pt idx="93">
                  <c:v>102.26550692905386</c:v>
                </c:pt>
                <c:pt idx="94">
                  <c:v>102.23256311780928</c:v>
                </c:pt>
                <c:pt idx="95">
                  <c:v>102.1996193066843</c:v>
                </c:pt>
                <c:pt idx="96">
                  <c:v>102.16667549567946</c:v>
                </c:pt>
                <c:pt idx="97">
                  <c:v>102.13373168479575</c:v>
                </c:pt>
                <c:pt idx="98">
                  <c:v>102.10078787403418</c:v>
                </c:pt>
                <c:pt idx="99">
                  <c:v>102.06784406339577</c:v>
                </c:pt>
                <c:pt idx="100">
                  <c:v>102.03490025288124</c:v>
                </c:pt>
                <c:pt idx="101">
                  <c:v>102.00195644249166</c:v>
                </c:pt>
                <c:pt idx="102">
                  <c:v>101.96901263222806</c:v>
                </c:pt>
                <c:pt idx="103">
                  <c:v>101.93606882209107</c:v>
                </c:pt>
                <c:pt idx="104">
                  <c:v>101.90312501208204</c:v>
                </c:pt>
                <c:pt idx="105">
                  <c:v>101.87018120220175</c:v>
                </c:pt>
                <c:pt idx="106">
                  <c:v>101.83723739245116</c:v>
                </c:pt>
                <c:pt idx="107">
                  <c:v>101.80429358283135</c:v>
                </c:pt>
                <c:pt idx="108">
                  <c:v>101.77134977334332</c:v>
                </c:pt>
                <c:pt idx="109">
                  <c:v>101.73840596398797</c:v>
                </c:pt>
                <c:pt idx="110">
                  <c:v>101.70546215476648</c:v>
                </c:pt>
                <c:pt idx="111">
                  <c:v>101.67251834567963</c:v>
                </c:pt>
                <c:pt idx="112">
                  <c:v>101.63957453672862</c:v>
                </c:pt>
                <c:pt idx="113">
                  <c:v>101.60663072791449</c:v>
                </c:pt>
                <c:pt idx="114">
                  <c:v>101.57368691923816</c:v>
                </c:pt>
                <c:pt idx="115">
                  <c:v>101.54074311070075</c:v>
                </c:pt>
                <c:pt idx="116">
                  <c:v>101.50779930230331</c:v>
                </c:pt>
                <c:pt idx="117">
                  <c:v>101.47485549404701</c:v>
                </c:pt>
                <c:pt idx="118">
                  <c:v>101.44191168593274</c:v>
                </c:pt>
                <c:pt idx="119">
                  <c:v>101.40896787796166</c:v>
                </c:pt>
                <c:pt idx="120">
                  <c:v>101.3760240701349</c:v>
                </c:pt>
                <c:pt idx="121">
                  <c:v>101.34308026245358</c:v>
                </c:pt>
                <c:pt idx="122">
                  <c:v>101.31013645491869</c:v>
                </c:pt>
                <c:pt idx="123">
                  <c:v>101.27719264753152</c:v>
                </c:pt>
                <c:pt idx="124">
                  <c:v>101.24424884029301</c:v>
                </c:pt>
                <c:pt idx="125">
                  <c:v>101.21130503320424</c:v>
                </c:pt>
                <c:pt idx="126">
                  <c:v>101.17836122626669</c:v>
                </c:pt>
                <c:pt idx="127">
                  <c:v>101.14541741948108</c:v>
                </c:pt>
                <c:pt idx="128">
                  <c:v>101.11247361284899</c:v>
                </c:pt>
                <c:pt idx="129">
                  <c:v>101.07952980637131</c:v>
                </c:pt>
                <c:pt idx="130">
                  <c:v>101.04658600004932</c:v>
                </c:pt>
                <c:pt idx="131">
                  <c:v>101.01364219388415</c:v>
                </c:pt>
                <c:pt idx="132">
                  <c:v>100.98069838787708</c:v>
                </c:pt>
                <c:pt idx="133">
                  <c:v>100.94775458202915</c:v>
                </c:pt>
                <c:pt idx="134">
                  <c:v>100.9148107763418</c:v>
                </c:pt>
                <c:pt idx="135">
                  <c:v>100.88186697081611</c:v>
                </c:pt>
                <c:pt idx="136">
                  <c:v>100.84892316545327</c:v>
                </c:pt>
                <c:pt idx="137">
                  <c:v>100.81597936025454</c:v>
                </c:pt>
                <c:pt idx="138">
                  <c:v>100.78303555522125</c:v>
                </c:pt>
                <c:pt idx="139">
                  <c:v>100.75009175035464</c:v>
                </c:pt>
                <c:pt idx="140">
                  <c:v>100.71714794565595</c:v>
                </c:pt>
                <c:pt idx="141">
                  <c:v>100.68420414112651</c:v>
                </c:pt>
                <c:pt idx="142">
                  <c:v>100.65126033676761</c:v>
                </c:pt>
                <c:pt idx="143">
                  <c:v>100.61831653258034</c:v>
                </c:pt>
                <c:pt idx="144">
                  <c:v>100.58537272856627</c:v>
                </c:pt>
                <c:pt idx="145">
                  <c:v>100.5524289247267</c:v>
                </c:pt>
                <c:pt idx="146">
                  <c:v>100.51948512106273</c:v>
                </c:pt>
                <c:pt idx="147">
                  <c:v>100.48654131757594</c:v>
                </c:pt>
                <c:pt idx="148">
                  <c:v>100.45359751426756</c:v>
                </c:pt>
                <c:pt idx="149">
                  <c:v>100.42065371113895</c:v>
                </c:pt>
                <c:pt idx="150">
                  <c:v>100.38770990819157</c:v>
                </c:pt>
                <c:pt idx="151">
                  <c:v>100.35476610542672</c:v>
                </c:pt>
                <c:pt idx="152">
                  <c:v>100.32182230284576</c:v>
                </c:pt>
                <c:pt idx="153">
                  <c:v>100.28887850045012</c:v>
                </c:pt>
                <c:pt idx="154">
                  <c:v>100.25593469824119</c:v>
                </c:pt>
                <c:pt idx="155">
                  <c:v>100.22299089622052</c:v>
                </c:pt>
                <c:pt idx="156">
                  <c:v>100.19004709438946</c:v>
                </c:pt>
                <c:pt idx="157">
                  <c:v>100.1571032927494</c:v>
                </c:pt>
                <c:pt idx="158">
                  <c:v>100.12415949130194</c:v>
                </c:pt>
                <c:pt idx="159">
                  <c:v>100.09121569004833</c:v>
                </c:pt>
                <c:pt idx="160">
                  <c:v>100.05827188899013</c:v>
                </c:pt>
                <c:pt idx="161">
                  <c:v>100.0253280881289</c:v>
                </c:pt>
                <c:pt idx="162">
                  <c:v>99.992384287466052</c:v>
                </c:pt>
                <c:pt idx="163">
                  <c:v>99.959440487003206</c:v>
                </c:pt>
                <c:pt idx="164">
                  <c:v>99.926496686741814</c:v>
                </c:pt>
                <c:pt idx="165">
                  <c:v>99.893552886683509</c:v>
                </c:pt>
                <c:pt idx="166">
                  <c:v>99.860609086829584</c:v>
                </c:pt>
                <c:pt idx="167">
                  <c:v>99.827665287181844</c:v>
                </c:pt>
                <c:pt idx="168">
                  <c:v>99.794721487741768</c:v>
                </c:pt>
                <c:pt idx="169">
                  <c:v>99.761777688510932</c:v>
                </c:pt>
                <c:pt idx="170">
                  <c:v>99.728833889490986</c:v>
                </c:pt>
                <c:pt idx="171">
                  <c:v>99.695890090683463</c:v>
                </c:pt>
                <c:pt idx="172">
                  <c:v>99.662946292089885</c:v>
                </c:pt>
                <c:pt idx="173">
                  <c:v>99.630002493712183</c:v>
                </c:pt>
                <c:pt idx="174">
                  <c:v>99.597058695551652</c:v>
                </c:pt>
                <c:pt idx="175">
                  <c:v>99.564114897610253</c:v>
                </c:pt>
                <c:pt idx="176">
                  <c:v>99.531171099889391</c:v>
                </c:pt>
                <c:pt idx="177">
                  <c:v>99.49822730239103</c:v>
                </c:pt>
                <c:pt idx="178">
                  <c:v>99.465283505116574</c:v>
                </c:pt>
                <c:pt idx="179">
                  <c:v>99.432339708067957</c:v>
                </c:pt>
                <c:pt idx="180">
                  <c:v>99.399395911246714</c:v>
                </c:pt>
                <c:pt idx="181">
                  <c:v>99.366452114654621</c:v>
                </c:pt>
                <c:pt idx="182">
                  <c:v>99.333508318293596</c:v>
                </c:pt>
                <c:pt idx="183">
                  <c:v>99.300564522165203</c:v>
                </c:pt>
                <c:pt idx="184">
                  <c:v>99.267620726271247</c:v>
                </c:pt>
                <c:pt idx="185">
                  <c:v>99.23467693061356</c:v>
                </c:pt>
                <c:pt idx="186">
                  <c:v>99.201733135193905</c:v>
                </c:pt>
                <c:pt idx="187">
                  <c:v>99.168789340014172</c:v>
                </c:pt>
                <c:pt idx="188">
                  <c:v>99.135845545076023</c:v>
                </c:pt>
                <c:pt idx="189">
                  <c:v>99.102901750381534</c:v>
                </c:pt>
                <c:pt idx="190">
                  <c:v>99.069957955932395</c:v>
                </c:pt>
                <c:pt idx="191">
                  <c:v>99.037014161730568</c:v>
                </c:pt>
                <c:pt idx="192">
                  <c:v>99.004070367777842</c:v>
                </c:pt>
                <c:pt idx="193">
                  <c:v>98.971126574076067</c:v>
                </c:pt>
                <c:pt idx="194">
                  <c:v>98.93818278062723</c:v>
                </c:pt>
                <c:pt idx="195">
                  <c:v>98.905238987433307</c:v>
                </c:pt>
                <c:pt idx="196">
                  <c:v>98.872295194496175</c:v>
                </c:pt>
                <c:pt idx="197">
                  <c:v>98.839351401817879</c:v>
                </c:pt>
                <c:pt idx="198">
                  <c:v>98.806407609400253</c:v>
                </c:pt>
                <c:pt idx="199">
                  <c:v>98.773463817245357</c:v>
                </c:pt>
                <c:pt idx="200">
                  <c:v>98.74052002535521</c:v>
                </c:pt>
                <c:pt idx="201">
                  <c:v>98.707576233731814</c:v>
                </c:pt>
                <c:pt idx="202">
                  <c:v>98.674632442377046</c:v>
                </c:pt>
                <c:pt idx="203">
                  <c:v>98.641688651293279</c:v>
                </c:pt>
                <c:pt idx="204">
                  <c:v>98.608744860482247</c:v>
                </c:pt>
                <c:pt idx="205">
                  <c:v>98.575801069946309</c:v>
                </c:pt>
                <c:pt idx="206">
                  <c:v>98.542857279687297</c:v>
                </c:pt>
                <c:pt idx="207">
                  <c:v>98.509913489707515</c:v>
                </c:pt>
                <c:pt idx="208">
                  <c:v>98.476969700009079</c:v>
                </c:pt>
                <c:pt idx="209">
                  <c:v>98.444025910593936</c:v>
                </c:pt>
                <c:pt idx="210">
                  <c:v>98.411082121464361</c:v>
                </c:pt>
                <c:pt idx="211">
                  <c:v>98.378138332622683</c:v>
                </c:pt>
                <c:pt idx="212">
                  <c:v>98.345194544070893</c:v>
                </c:pt>
                <c:pt idx="213">
                  <c:v>98.312250755811235</c:v>
                </c:pt>
                <c:pt idx="214">
                  <c:v>98.279306967845969</c:v>
                </c:pt>
                <c:pt idx="215">
                  <c:v>98.246363180177312</c:v>
                </c:pt>
                <c:pt idx="216">
                  <c:v>98.213419392807623</c:v>
                </c:pt>
                <c:pt idx="217">
                  <c:v>98.180475605739034</c:v>
                </c:pt>
                <c:pt idx="218">
                  <c:v>98.14753181897386</c:v>
                </c:pt>
                <c:pt idx="219">
                  <c:v>98.114588032514533</c:v>
                </c:pt>
                <c:pt idx="220">
                  <c:v>98.081644246363282</c:v>
                </c:pt>
                <c:pt idx="221">
                  <c:v>98.048700460522369</c:v>
                </c:pt>
                <c:pt idx="222">
                  <c:v>98.015756674994293</c:v>
                </c:pt>
                <c:pt idx="223">
                  <c:v>97.982812889781457</c:v>
                </c:pt>
                <c:pt idx="224">
                  <c:v>97.949869104886162</c:v>
                </c:pt>
                <c:pt idx="225">
                  <c:v>97.916925320310867</c:v>
                </c:pt>
                <c:pt idx="226">
                  <c:v>97.883981536058045</c:v>
                </c:pt>
                <c:pt idx="227">
                  <c:v>97.851037752130111</c:v>
                </c:pt>
                <c:pt idx="228">
                  <c:v>97.818093968529482</c:v>
                </c:pt>
                <c:pt idx="229">
                  <c:v>97.785150185258686</c:v>
                </c:pt>
                <c:pt idx="230">
                  <c:v>97.752206402320382</c:v>
                </c:pt>
                <c:pt idx="231">
                  <c:v>97.719262619716943</c:v>
                </c:pt>
                <c:pt idx="232">
                  <c:v>97.686318837450955</c:v>
                </c:pt>
                <c:pt idx="233">
                  <c:v>97.653375055524933</c:v>
                </c:pt>
                <c:pt idx="234">
                  <c:v>97.620431273941477</c:v>
                </c:pt>
                <c:pt idx="235">
                  <c:v>97.58748749270336</c:v>
                </c:pt>
                <c:pt idx="236">
                  <c:v>97.554543711813125</c:v>
                </c:pt>
                <c:pt idx="237">
                  <c:v>97.521599931273286</c:v>
                </c:pt>
                <c:pt idx="238">
                  <c:v>97.488656151086545</c:v>
                </c:pt>
                <c:pt idx="239">
                  <c:v>97.455712371255728</c:v>
                </c:pt>
                <c:pt idx="240">
                  <c:v>97.422768591783523</c:v>
                </c:pt>
                <c:pt idx="241">
                  <c:v>97.3898248126726</c:v>
                </c:pt>
                <c:pt idx="242">
                  <c:v>97.356881033925632</c:v>
                </c:pt>
                <c:pt idx="243">
                  <c:v>97.323937255545587</c:v>
                </c:pt>
                <c:pt idx="244">
                  <c:v>97.290993477535054</c:v>
                </c:pt>
                <c:pt idx="245">
                  <c:v>97.258049699897043</c:v>
                </c:pt>
                <c:pt idx="246">
                  <c:v>97.225105922634299</c:v>
                </c:pt>
                <c:pt idx="247">
                  <c:v>97.192162145749677</c:v>
                </c:pt>
                <c:pt idx="248">
                  <c:v>97.15921836924592</c:v>
                </c:pt>
                <c:pt idx="249">
                  <c:v>97.12627459312607</c:v>
                </c:pt>
                <c:pt idx="250">
                  <c:v>97.093330817393223</c:v>
                </c:pt>
                <c:pt idx="251">
                  <c:v>97.060387042049939</c:v>
                </c:pt>
                <c:pt idx="252">
                  <c:v>97.027443267099542</c:v>
                </c:pt>
                <c:pt idx="253">
                  <c:v>96.994499492544776</c:v>
                </c:pt>
                <c:pt idx="254">
                  <c:v>96.961555718388695</c:v>
                </c:pt>
                <c:pt idx="255">
                  <c:v>96.928611944634611</c:v>
                </c:pt>
                <c:pt idx="256">
                  <c:v>96.895668171285195</c:v>
                </c:pt>
                <c:pt idx="257">
                  <c:v>96.86272439834363</c:v>
                </c:pt>
                <c:pt idx="258">
                  <c:v>96.829780625813143</c:v>
                </c:pt>
                <c:pt idx="259">
                  <c:v>96.796836853696846</c:v>
                </c:pt>
                <c:pt idx="260">
                  <c:v>96.76389308199785</c:v>
                </c:pt>
                <c:pt idx="261">
                  <c:v>96.730949310719325</c:v>
                </c:pt>
                <c:pt idx="262">
                  <c:v>96.698005539864567</c:v>
                </c:pt>
                <c:pt idx="263">
                  <c:v>96.665061769436633</c:v>
                </c:pt>
                <c:pt idx="264">
                  <c:v>96.632117999438861</c:v>
                </c:pt>
                <c:pt idx="265">
                  <c:v>96.599174229874549</c:v>
                </c:pt>
                <c:pt idx="266">
                  <c:v>96.566230460746922</c:v>
                </c:pt>
                <c:pt idx="267">
                  <c:v>96.53328669205942</c:v>
                </c:pt>
                <c:pt idx="268">
                  <c:v>96.500342923815282</c:v>
                </c:pt>
                <c:pt idx="269">
                  <c:v>96.467399156017962</c:v>
                </c:pt>
                <c:pt idx="270">
                  <c:v>96.434455388670813</c:v>
                </c:pt>
                <c:pt idx="271">
                  <c:v>96.401511621777246</c:v>
                </c:pt>
                <c:pt idx="272">
                  <c:v>96.368567855340771</c:v>
                </c:pt>
                <c:pt idx="273">
                  <c:v>96.335624089364899</c:v>
                </c:pt>
                <c:pt idx="274">
                  <c:v>96.302680323853096</c:v>
                </c:pt>
                <c:pt idx="275">
                  <c:v>96.269736558808873</c:v>
                </c:pt>
                <c:pt idx="276">
                  <c:v>96.236792794235782</c:v>
                </c:pt>
                <c:pt idx="277">
                  <c:v>96.203849030137363</c:v>
                </c:pt>
                <c:pt idx="278">
                  <c:v>96.17090526651738</c:v>
                </c:pt>
                <c:pt idx="279">
                  <c:v>96.137961503379401</c:v>
                </c:pt>
                <c:pt idx="280">
                  <c:v>96.105017740727135</c:v>
                </c:pt>
                <c:pt idx="281">
                  <c:v>96.072073978564191</c:v>
                </c:pt>
                <c:pt idx="282">
                  <c:v>96.039130216894279</c:v>
                </c:pt>
                <c:pt idx="283">
                  <c:v>96.006186455721263</c:v>
                </c:pt>
                <c:pt idx="284">
                  <c:v>95.973242695048981</c:v>
                </c:pt>
                <c:pt idx="285">
                  <c:v>95.940298934880929</c:v>
                </c:pt>
                <c:pt idx="286">
                  <c:v>95.90735517522134</c:v>
                </c:pt>
                <c:pt idx="287">
                  <c:v>95.874411416073698</c:v>
                </c:pt>
                <c:pt idx="288">
                  <c:v>95.84146765744228</c:v>
                </c:pt>
                <c:pt idx="289">
                  <c:v>95.808523899330879</c:v>
                </c:pt>
                <c:pt idx="290">
                  <c:v>95.775580141743404</c:v>
                </c:pt>
                <c:pt idx="291">
                  <c:v>95.742636384683777</c:v>
                </c:pt>
                <c:pt idx="292">
                  <c:v>95.709692628156105</c:v>
                </c:pt>
                <c:pt idx="293">
                  <c:v>95.676748872164538</c:v>
                </c:pt>
                <c:pt idx="294">
                  <c:v>95.643805116712969</c:v>
                </c:pt>
                <c:pt idx="295">
                  <c:v>95.610861361805632</c:v>
                </c:pt>
                <c:pt idx="296">
                  <c:v>95.57791760744648</c:v>
                </c:pt>
                <c:pt idx="297">
                  <c:v>95.54497385364013</c:v>
                </c:pt>
                <c:pt idx="298">
                  <c:v>95.512030100390319</c:v>
                </c:pt>
                <c:pt idx="299">
                  <c:v>95.479086347701525</c:v>
                </c:pt>
                <c:pt idx="300">
                  <c:v>95.446142595577953</c:v>
                </c:pt>
                <c:pt idx="301">
                  <c:v>95.413198844023825</c:v>
                </c:pt>
                <c:pt idx="302">
                  <c:v>95.380255093043758</c:v>
                </c:pt>
                <c:pt idx="303">
                  <c:v>95.347311342641831</c:v>
                </c:pt>
                <c:pt idx="304">
                  <c:v>95.314367592822549</c:v>
                </c:pt>
                <c:pt idx="305">
                  <c:v>95.281423843590403</c:v>
                </c:pt>
                <c:pt idx="306">
                  <c:v>95.248480094949727</c:v>
                </c:pt>
                <c:pt idx="307">
                  <c:v>95.215536346905211</c:v>
                </c:pt>
                <c:pt idx="308">
                  <c:v>95.182592599461145</c:v>
                </c:pt>
                <c:pt idx="309">
                  <c:v>95.149648852622363</c:v>
                </c:pt>
                <c:pt idx="310">
                  <c:v>95.116705106393283</c:v>
                </c:pt>
                <c:pt idx="311">
                  <c:v>95.083761360778652</c:v>
                </c:pt>
                <c:pt idx="312">
                  <c:v>95.050817615783131</c:v>
                </c:pt>
                <c:pt idx="313">
                  <c:v>95.017873871411439</c:v>
                </c:pt>
                <c:pt idx="314">
                  <c:v>94.984930127668292</c:v>
                </c:pt>
                <c:pt idx="315">
                  <c:v>94.951986384558538</c:v>
                </c:pt>
                <c:pt idx="316">
                  <c:v>94.91904264208685</c:v>
                </c:pt>
                <c:pt idx="317">
                  <c:v>94.88609890025829</c:v>
                </c:pt>
                <c:pt idx="318">
                  <c:v>94.853155159077716</c:v>
                </c:pt>
                <c:pt idx="319">
                  <c:v>94.82021141854986</c:v>
                </c:pt>
                <c:pt idx="320">
                  <c:v>94.787267678679967</c:v>
                </c:pt>
                <c:pt idx="321">
                  <c:v>94.754323939472741</c:v>
                </c:pt>
                <c:pt idx="322">
                  <c:v>94.72138020093351</c:v>
                </c:pt>
                <c:pt idx="323">
                  <c:v>94.688436463067248</c:v>
                </c:pt>
                <c:pt idx="324">
                  <c:v>94.655492725879057</c:v>
                </c:pt>
                <c:pt idx="325">
                  <c:v>94.622548989374152</c:v>
                </c:pt>
                <c:pt idx="326">
                  <c:v>94.589605253557707</c:v>
                </c:pt>
                <c:pt idx="327">
                  <c:v>94.556661518435007</c:v>
                </c:pt>
                <c:pt idx="328">
                  <c:v>94.523717784011211</c:v>
                </c:pt>
                <c:pt idx="329">
                  <c:v>94.490774050291847</c:v>
                </c:pt>
                <c:pt idx="330">
                  <c:v>94.457830317282102</c:v>
                </c:pt>
                <c:pt idx="331">
                  <c:v>94.424886584987334</c:v>
                </c:pt>
                <c:pt idx="332">
                  <c:v>94.391942853413155</c:v>
                </c:pt>
                <c:pt idx="333">
                  <c:v>94.358999122565095</c:v>
                </c:pt>
                <c:pt idx="334">
                  <c:v>94.326055392448438</c:v>
                </c:pt>
                <c:pt idx="335">
                  <c:v>94.293111663068942</c:v>
                </c:pt>
                <c:pt idx="336">
                  <c:v>94.260167934432161</c:v>
                </c:pt>
                <c:pt idx="337">
                  <c:v>94.227224206543795</c:v>
                </c:pt>
                <c:pt idx="338">
                  <c:v>94.194280479409429</c:v>
                </c:pt>
                <c:pt idx="339">
                  <c:v>94.16133675303486</c:v>
                </c:pt>
                <c:pt idx="340">
                  <c:v>94.128393027425957</c:v>
                </c:pt>
                <c:pt idx="341">
                  <c:v>94.095449302588435</c:v>
                </c:pt>
                <c:pt idx="342">
                  <c:v>94.062505578528274</c:v>
                </c:pt>
                <c:pt idx="343">
                  <c:v>94.029561855251288</c:v>
                </c:pt>
                <c:pt idx="344">
                  <c:v>93.996618132763516</c:v>
                </c:pt>
                <c:pt idx="345">
                  <c:v>93.96367441107094</c:v>
                </c:pt>
                <c:pt idx="346">
                  <c:v>93.930730690179601</c:v>
                </c:pt>
                <c:pt idx="347">
                  <c:v>93.897786970095581</c:v>
                </c:pt>
                <c:pt idx="348">
                  <c:v>93.864843250825118</c:v>
                </c:pt>
                <c:pt idx="349">
                  <c:v>93.831899532374337</c:v>
                </c:pt>
                <c:pt idx="350">
                  <c:v>93.798955814749519</c:v>
                </c:pt>
                <c:pt idx="351">
                  <c:v>93.766012097956832</c:v>
                </c:pt>
                <c:pt idx="352">
                  <c:v>93.733068382002756</c:v>
                </c:pt>
                <c:pt idx="353">
                  <c:v>93.700124666893686</c:v>
                </c:pt>
                <c:pt idx="354">
                  <c:v>93.667180952635874</c:v>
                </c:pt>
                <c:pt idx="355">
                  <c:v>93.634237239236029</c:v>
                </c:pt>
                <c:pt idx="356">
                  <c:v>93.601293526700545</c:v>
                </c:pt>
                <c:pt idx="357">
                  <c:v>93.568349815036072</c:v>
                </c:pt>
                <c:pt idx="358">
                  <c:v>93.535406104249134</c:v>
                </c:pt>
                <c:pt idx="359">
                  <c:v>93.502462394346537</c:v>
                </c:pt>
                <c:pt idx="360">
                  <c:v>93.46951868533489</c:v>
                </c:pt>
                <c:pt idx="361">
                  <c:v>93.436574977221198</c:v>
                </c:pt>
                <c:pt idx="362">
                  <c:v>93.403631270012028</c:v>
                </c:pt>
                <c:pt idx="363">
                  <c:v>93.370687563714455</c:v>
                </c:pt>
                <c:pt idx="364">
                  <c:v>93.337743858335273</c:v>
                </c:pt>
                <c:pt idx="365">
                  <c:v>93.304800153881644</c:v>
                </c:pt>
                <c:pt idx="366">
                  <c:v>93.271856450360559</c:v>
                </c:pt>
                <c:pt idx="367">
                  <c:v>93.23891274777904</c:v>
                </c:pt>
                <c:pt idx="368">
                  <c:v>93.205969046144205</c:v>
                </c:pt>
                <c:pt idx="369">
                  <c:v>93.173025345463444</c:v>
                </c:pt>
                <c:pt idx="370">
                  <c:v>93.140081645743891</c:v>
                </c:pt>
                <c:pt idx="371">
                  <c:v>93.107137946992907</c:v>
                </c:pt>
                <c:pt idx="372">
                  <c:v>93.074194249217967</c:v>
                </c:pt>
                <c:pt idx="373">
                  <c:v>93.041250552426277</c:v>
                </c:pt>
                <c:pt idx="374">
                  <c:v>93.008306856625452</c:v>
                </c:pt>
                <c:pt idx="375">
                  <c:v>92.975363161822969</c:v>
                </c:pt>
                <c:pt idx="376">
                  <c:v>92.9424194680266</c:v>
                </c:pt>
                <c:pt idx="377">
                  <c:v>92.909475775243862</c:v>
                </c:pt>
                <c:pt idx="378">
                  <c:v>92.876532083482459</c:v>
                </c:pt>
                <c:pt idx="379">
                  <c:v>92.843588392750277</c:v>
                </c:pt>
                <c:pt idx="380">
                  <c:v>92.810644703055075</c:v>
                </c:pt>
                <c:pt idx="381">
                  <c:v>92.777701014404798</c:v>
                </c:pt>
                <c:pt idx="382">
                  <c:v>92.744757326807346</c:v>
                </c:pt>
                <c:pt idx="383">
                  <c:v>92.711813640270705</c:v>
                </c:pt>
                <c:pt idx="384">
                  <c:v>92.678869954802977</c:v>
                </c:pt>
                <c:pt idx="385">
                  <c:v>92.645926270412403</c:v>
                </c:pt>
                <c:pt idx="386">
                  <c:v>92.612982587107155</c:v>
                </c:pt>
                <c:pt idx="387">
                  <c:v>92.580038904895403</c:v>
                </c:pt>
                <c:pt idx="388">
                  <c:v>92.547095223785533</c:v>
                </c:pt>
                <c:pt idx="389">
                  <c:v>92.514151543785829</c:v>
                </c:pt>
                <c:pt idx="390">
                  <c:v>92.481207864904945</c:v>
                </c:pt>
                <c:pt idx="391">
                  <c:v>92.448264187151267</c:v>
                </c:pt>
                <c:pt idx="392">
                  <c:v>92.415320510533419</c:v>
                </c:pt>
                <c:pt idx="393">
                  <c:v>92.382376835060057</c:v>
                </c:pt>
                <c:pt idx="394">
                  <c:v>92.349433160739835</c:v>
                </c:pt>
                <c:pt idx="395">
                  <c:v>92.316489487581649</c:v>
                </c:pt>
                <c:pt idx="396">
                  <c:v>92.283545815594167</c:v>
                </c:pt>
                <c:pt idx="397">
                  <c:v>92.250602144786441</c:v>
                </c:pt>
                <c:pt idx="398">
                  <c:v>92.217658475167482</c:v>
                </c:pt>
                <c:pt idx="399">
                  <c:v>92.1847148067463</c:v>
                </c:pt>
                <c:pt idx="400">
                  <c:v>92.15177113953186</c:v>
                </c:pt>
                <c:pt idx="401">
                  <c:v>92.118827473533628</c:v>
                </c:pt>
                <c:pt idx="402">
                  <c:v>92.08588380876057</c:v>
                </c:pt>
                <c:pt idx="403">
                  <c:v>92.052940145222294</c:v>
                </c:pt>
                <c:pt idx="404">
                  <c:v>92.019996482928036</c:v>
                </c:pt>
                <c:pt idx="405">
                  <c:v>91.987052821887332</c:v>
                </c:pt>
                <c:pt idx="406">
                  <c:v>91.954109162109674</c:v>
                </c:pt>
                <c:pt idx="407">
                  <c:v>91.921165503604726</c:v>
                </c:pt>
                <c:pt idx="408">
                  <c:v>91.88822184638218</c:v>
                </c:pt>
                <c:pt idx="409">
                  <c:v>91.855278190451713</c:v>
                </c:pt>
                <c:pt idx="410">
                  <c:v>91.82233453582333</c:v>
                </c:pt>
                <c:pt idx="411">
                  <c:v>91.789390882506808</c:v>
                </c:pt>
                <c:pt idx="412">
                  <c:v>91.756447230512137</c:v>
                </c:pt>
                <c:pt idx="413">
                  <c:v>91.723503579849464</c:v>
                </c:pt>
                <c:pt idx="414">
                  <c:v>91.690559930528906</c:v>
                </c:pt>
                <c:pt idx="415">
                  <c:v>91.657616282560639</c:v>
                </c:pt>
                <c:pt idx="416">
                  <c:v>91.624672635955008</c:v>
                </c:pt>
                <c:pt idx="417">
                  <c:v>91.591728990722345</c:v>
                </c:pt>
                <c:pt idx="418">
                  <c:v>91.558785346873179</c:v>
                </c:pt>
                <c:pt idx="419">
                  <c:v>91.525841704417857</c:v>
                </c:pt>
                <c:pt idx="420">
                  <c:v>91.492898063367264</c:v>
                </c:pt>
                <c:pt idx="421">
                  <c:v>91.459954423731986</c:v>
                </c:pt>
                <c:pt idx="422">
                  <c:v>91.427010785522654</c:v>
                </c:pt>
                <c:pt idx="423">
                  <c:v>91.394067148750224</c:v>
                </c:pt>
                <c:pt idx="424">
                  <c:v>91.361123513425724</c:v>
                </c:pt>
                <c:pt idx="425">
                  <c:v>91.328179879560182</c:v>
                </c:pt>
                <c:pt idx="426">
                  <c:v>91.295236247164567</c:v>
                </c:pt>
                <c:pt idx="427">
                  <c:v>91.262292616250193</c:v>
                </c:pt>
                <c:pt idx="428">
                  <c:v>91.229348986828285</c:v>
                </c:pt>
                <c:pt idx="429">
                  <c:v>91.196405358910113</c:v>
                </c:pt>
                <c:pt idx="430">
                  <c:v>91.163461732507344</c:v>
                </c:pt>
                <c:pt idx="431">
                  <c:v>91.130518107631275</c:v>
                </c:pt>
                <c:pt idx="432">
                  <c:v>91.097574484293716</c:v>
                </c:pt>
                <c:pt idx="433">
                  <c:v>91.064630862506306</c:v>
                </c:pt>
                <c:pt idx="434">
                  <c:v>91.031687242280867</c:v>
                </c:pt>
                <c:pt idx="435">
                  <c:v>90.998743623629323</c:v>
                </c:pt>
                <c:pt idx="436">
                  <c:v>90.965800006563526</c:v>
                </c:pt>
                <c:pt idx="437">
                  <c:v>90.932856391095726</c:v>
                </c:pt>
                <c:pt idx="438">
                  <c:v>90.899912777238029</c:v>
                </c:pt>
                <c:pt idx="439">
                  <c:v>90.866969165002644</c:v>
                </c:pt>
                <c:pt idx="440">
                  <c:v>90.83402555440199</c:v>
                </c:pt>
                <c:pt idx="441">
                  <c:v>90.801081945448317</c:v>
                </c:pt>
                <c:pt idx="442">
                  <c:v>90.768138338154486</c:v>
                </c:pt>
                <c:pt idx="443">
                  <c:v>90.735194732532932</c:v>
                </c:pt>
                <c:pt idx="444">
                  <c:v>90.702251128596473</c:v>
                </c:pt>
                <c:pt idx="445">
                  <c:v>90.669307526357869</c:v>
                </c:pt>
                <c:pt idx="446">
                  <c:v>90.636363925830096</c:v>
                </c:pt>
                <c:pt idx="447">
                  <c:v>90.6034203270262</c:v>
                </c:pt>
                <c:pt idx="448">
                  <c:v>90.570476729959225</c:v>
                </c:pt>
                <c:pt idx="449">
                  <c:v>90.53753313464243</c:v>
                </c:pt>
                <c:pt idx="450">
                  <c:v>90.50458954108916</c:v>
                </c:pt>
                <c:pt idx="451">
                  <c:v>90.471645949312872</c:v>
                </c:pt>
                <c:pt idx="452">
                  <c:v>90.438702359327095</c:v>
                </c:pt>
                <c:pt idx="453">
                  <c:v>90.405758771145329</c:v>
                </c:pt>
                <c:pt idx="454">
                  <c:v>90.372815184781473</c:v>
                </c:pt>
                <c:pt idx="455">
                  <c:v>90.339871600249367</c:v>
                </c:pt>
                <c:pt idx="456">
                  <c:v>90.306928017562754</c:v>
                </c:pt>
                <c:pt idx="457">
                  <c:v>90.273984436735915</c:v>
                </c:pt>
                <c:pt idx="458">
                  <c:v>90.241040857782991</c:v>
                </c:pt>
                <c:pt idx="459">
                  <c:v>90.208097280718093</c:v>
                </c:pt>
                <c:pt idx="460">
                  <c:v>90.175153705555729</c:v>
                </c:pt>
                <c:pt idx="461">
                  <c:v>90.142210132310254</c:v>
                </c:pt>
                <c:pt idx="462">
                  <c:v>90.109266560996588</c:v>
                </c:pt>
                <c:pt idx="463">
                  <c:v>90.076322991629013</c:v>
                </c:pt>
                <c:pt idx="464">
                  <c:v>90.043379424222593</c:v>
                </c:pt>
                <c:pt idx="465">
                  <c:v>90.010435858792192</c:v>
                </c:pt>
                <c:pt idx="466">
                  <c:v>89.977492295352988</c:v>
                </c:pt>
                <c:pt idx="467">
                  <c:v>89.94454873391993</c:v>
                </c:pt>
                <c:pt idx="468">
                  <c:v>89.911605174508395</c:v>
                </c:pt>
                <c:pt idx="469">
                  <c:v>89.878661617133815</c:v>
                </c:pt>
                <c:pt idx="470">
                  <c:v>89.845718061811581</c:v>
                </c:pt>
                <c:pt idx="471">
                  <c:v>89.81277450855751</c:v>
                </c:pt>
                <c:pt idx="472">
                  <c:v>89.77983095738719</c:v>
                </c:pt>
                <c:pt idx="473">
                  <c:v>89.746887408316553</c:v>
                </c:pt>
                <c:pt idx="474">
                  <c:v>89.713943861361543</c:v>
                </c:pt>
                <c:pt idx="475">
                  <c:v>89.681000316538274</c:v>
                </c:pt>
                <c:pt idx="476">
                  <c:v>89.648056773863019</c:v>
                </c:pt>
                <c:pt idx="477">
                  <c:v>89.615113233352076</c:v>
                </c:pt>
                <c:pt idx="478">
                  <c:v>89.582169695022046</c:v>
                </c:pt>
                <c:pt idx="479">
                  <c:v>89.549226158889397</c:v>
                </c:pt>
                <c:pt idx="480">
                  <c:v>89.516282624970927</c:v>
                </c:pt>
                <c:pt idx="481">
                  <c:v>89.483339093283519</c:v>
                </c:pt>
                <c:pt idx="482">
                  <c:v>89.450395563844083</c:v>
                </c:pt>
                <c:pt idx="483">
                  <c:v>89.417452036669772</c:v>
                </c:pt>
                <c:pt idx="484">
                  <c:v>89.384508511777838</c:v>
                </c:pt>
                <c:pt idx="485">
                  <c:v>89.351564989185732</c:v>
                </c:pt>
                <c:pt idx="486">
                  <c:v>89.318621468910763</c:v>
                </c:pt>
                <c:pt idx="487">
                  <c:v>89.285677950970808</c:v>
                </c:pt>
                <c:pt idx="488">
                  <c:v>89.252734435383502</c:v>
                </c:pt>
                <c:pt idx="489">
                  <c:v>89.219790922166865</c:v>
                </c:pt>
                <c:pt idx="490">
                  <c:v>89.186847411338846</c:v>
                </c:pt>
                <c:pt idx="491">
                  <c:v>89.153903902917676</c:v>
                </c:pt>
                <c:pt idx="492">
                  <c:v>89.120960396921703</c:v>
                </c:pt>
                <c:pt idx="493">
                  <c:v>89.088016893369286</c:v>
                </c:pt>
                <c:pt idx="494">
                  <c:v>89.055073392279155</c:v>
                </c:pt>
                <c:pt idx="495">
                  <c:v>89.022129893670012</c:v>
                </c:pt>
                <c:pt idx="496">
                  <c:v>88.989186397560758</c:v>
                </c:pt>
                <c:pt idx="497">
                  <c:v>88.956242903970406</c:v>
                </c:pt>
                <c:pt idx="498">
                  <c:v>88.923299412918183</c:v>
                </c:pt>
                <c:pt idx="499">
                  <c:v>88.890355924423389</c:v>
                </c:pt>
                <c:pt idx="500">
                  <c:v>88.857412438505392</c:v>
                </c:pt>
                <c:pt idx="501">
                  <c:v>88.824468955184003</c:v>
                </c:pt>
                <c:pt idx="502">
                  <c:v>88.791525474478817</c:v>
                </c:pt>
                <c:pt idx="503">
                  <c:v>88.758581996410001</c:v>
                </c:pt>
                <c:pt idx="504">
                  <c:v>88.725638520997336</c:v>
                </c:pt>
                <c:pt idx="505">
                  <c:v>88.692695048261186</c:v>
                </c:pt>
                <c:pt idx="506">
                  <c:v>88.659751578221972</c:v>
                </c:pt>
                <c:pt idx="507">
                  <c:v>88.626808110900157</c:v>
                </c:pt>
                <c:pt idx="508">
                  <c:v>88.593864646316405</c:v>
                </c:pt>
                <c:pt idx="509">
                  <c:v>88.560921184491704</c:v>
                </c:pt>
                <c:pt idx="510">
                  <c:v>88.527977725446931</c:v>
                </c:pt>
                <c:pt idx="511">
                  <c:v>88.495034269203217</c:v>
                </c:pt>
                <c:pt idx="512">
                  <c:v>88.462090815782062</c:v>
                </c:pt>
                <c:pt idx="513">
                  <c:v>88.429147365204841</c:v>
                </c:pt>
                <c:pt idx="514">
                  <c:v>88.396203917493267</c:v>
                </c:pt>
                <c:pt idx="515">
                  <c:v>88.363260472668969</c:v>
                </c:pt>
                <c:pt idx="516">
                  <c:v>88.330317030754259</c:v>
                </c:pt>
                <c:pt idx="517">
                  <c:v>88.297373591771006</c:v>
                </c:pt>
                <c:pt idx="518">
                  <c:v>88.264430155741707</c:v>
                </c:pt>
                <c:pt idx="519">
                  <c:v>88.231486722688743</c:v>
                </c:pt>
                <c:pt idx="520">
                  <c:v>88.198543292634895</c:v>
                </c:pt>
                <c:pt idx="521">
                  <c:v>88.165599865602815</c:v>
                </c:pt>
                <c:pt idx="522">
                  <c:v>88.13265644161568</c:v>
                </c:pt>
                <c:pt idx="523">
                  <c:v>88.09971302069664</c:v>
                </c:pt>
                <c:pt idx="524">
                  <c:v>88.066769602869059</c:v>
                </c:pt>
                <c:pt idx="525">
                  <c:v>88.033826188156411</c:v>
                </c:pt>
                <c:pt idx="526">
                  <c:v>88.000882776582415</c:v>
                </c:pt>
                <c:pt idx="527">
                  <c:v>87.967939368171045</c:v>
                </c:pt>
                <c:pt idx="528">
                  <c:v>87.93499596294636</c:v>
                </c:pt>
                <c:pt idx="529">
                  <c:v>87.902052560932603</c:v>
                </c:pt>
                <c:pt idx="530">
                  <c:v>87.869109162154189</c:v>
                </c:pt>
                <c:pt idx="531">
                  <c:v>87.836165766635915</c:v>
                </c:pt>
                <c:pt idx="532">
                  <c:v>87.803222374402381</c:v>
                </c:pt>
                <c:pt idx="533">
                  <c:v>87.770278985478683</c:v>
                </c:pt>
                <c:pt idx="534">
                  <c:v>87.737335599890102</c:v>
                </c:pt>
                <c:pt idx="535">
                  <c:v>87.704392217661947</c:v>
                </c:pt>
                <c:pt idx="536">
                  <c:v>87.671448838819771</c:v>
                </c:pt>
                <c:pt idx="537">
                  <c:v>87.63850546338945</c:v>
                </c:pt>
                <c:pt idx="538">
                  <c:v>87.605562091396905</c:v>
                </c:pt>
                <c:pt idx="539">
                  <c:v>87.572618722868341</c:v>
                </c:pt>
                <c:pt idx="540">
                  <c:v>87.53967535783022</c:v>
                </c:pt>
                <c:pt idx="541">
                  <c:v>87.506731996308929</c:v>
                </c:pt>
                <c:pt idx="542">
                  <c:v>87.473788638331357</c:v>
                </c:pt>
                <c:pt idx="543">
                  <c:v>87.440845283924475</c:v>
                </c:pt>
                <c:pt idx="544">
                  <c:v>87.407901933115383</c:v>
                </c:pt>
                <c:pt idx="545">
                  <c:v>87.374958585931694</c:v>
                </c:pt>
                <c:pt idx="546">
                  <c:v>87.342015242400748</c:v>
                </c:pt>
                <c:pt idx="547">
                  <c:v>87.309071902550585</c:v>
                </c:pt>
                <c:pt idx="548">
                  <c:v>87.276128566409099</c:v>
                </c:pt>
                <c:pt idx="549">
                  <c:v>87.243185234004585</c:v>
                </c:pt>
                <c:pt idx="550">
                  <c:v>87.21024190536545</c:v>
                </c:pt>
                <c:pt idx="551">
                  <c:v>87.1772985805204</c:v>
                </c:pt>
                <c:pt idx="552">
                  <c:v>87.144355259498326</c:v>
                </c:pt>
                <c:pt idx="553">
                  <c:v>87.111411942328218</c:v>
                </c:pt>
                <c:pt idx="554">
                  <c:v>87.078468629039605</c:v>
                </c:pt>
                <c:pt idx="555">
                  <c:v>87.045525319661877</c:v>
                </c:pt>
                <c:pt idx="556">
                  <c:v>87.012582014224989</c:v>
                </c:pt>
                <c:pt idx="557">
                  <c:v>86.979638712758742</c:v>
                </c:pt>
                <c:pt idx="558">
                  <c:v>86.946695415293476</c:v>
                </c:pt>
                <c:pt idx="559">
                  <c:v>86.913752121859773</c:v>
                </c:pt>
                <c:pt idx="560">
                  <c:v>86.8808088324881</c:v>
                </c:pt>
                <c:pt idx="561">
                  <c:v>86.847865547209466</c:v>
                </c:pt>
                <c:pt idx="562">
                  <c:v>86.814922266055007</c:v>
                </c:pt>
                <c:pt idx="563">
                  <c:v>86.781978989056341</c:v>
                </c:pt>
                <c:pt idx="564">
                  <c:v>86.74903571624489</c:v>
                </c:pt>
                <c:pt idx="565">
                  <c:v>86.716092447652471</c:v>
                </c:pt>
                <c:pt idx="566">
                  <c:v>86.683149183311556</c:v>
                </c:pt>
                <c:pt idx="567">
                  <c:v>86.650205923254049</c:v>
                </c:pt>
                <c:pt idx="568">
                  <c:v>86.617262667512904</c:v>
                </c:pt>
                <c:pt idx="569">
                  <c:v>86.584319416120962</c:v>
                </c:pt>
                <c:pt idx="570">
                  <c:v>86.551376169111251</c:v>
                </c:pt>
                <c:pt idx="571">
                  <c:v>86.518432926517022</c:v>
                </c:pt>
                <c:pt idx="572">
                  <c:v>86.485489688372212</c:v>
                </c:pt>
                <c:pt idx="573">
                  <c:v>86.452546454710415</c:v>
                </c:pt>
                <c:pt idx="574">
                  <c:v>86.419603225565865</c:v>
                </c:pt>
                <c:pt idx="575">
                  <c:v>86.386660000972896</c:v>
                </c:pt>
                <c:pt idx="576">
                  <c:v>86.353716780966323</c:v>
                </c:pt>
                <c:pt idx="577">
                  <c:v>86.320773565580922</c:v>
                </c:pt>
                <c:pt idx="578">
                  <c:v>86.28783035485192</c:v>
                </c:pt>
                <c:pt idx="579">
                  <c:v>86.254887148814859</c:v>
                </c:pt>
                <c:pt idx="580">
                  <c:v>86.221943947505281</c:v>
                </c:pt>
                <c:pt idx="581">
                  <c:v>86.189000750959238</c:v>
                </c:pt>
                <c:pt idx="582">
                  <c:v>86.156057559213153</c:v>
                </c:pt>
                <c:pt idx="583">
                  <c:v>86.123114372303476</c:v>
                </c:pt>
                <c:pt idx="584">
                  <c:v>86.090171190266943</c:v>
                </c:pt>
                <c:pt idx="585">
                  <c:v>86.0572280131409</c:v>
                </c:pt>
                <c:pt idx="586">
                  <c:v>86.024284840962309</c:v>
                </c:pt>
                <c:pt idx="587">
                  <c:v>85.991341673769284</c:v>
                </c:pt>
                <c:pt idx="588">
                  <c:v>85.958398511599526</c:v>
                </c:pt>
                <c:pt idx="589">
                  <c:v>85.92545535449149</c:v>
                </c:pt>
                <c:pt idx="590">
                  <c:v>85.892512202483516</c:v>
                </c:pt>
                <c:pt idx="591">
                  <c:v>85.859569055614472</c:v>
                </c:pt>
                <c:pt idx="592">
                  <c:v>85.826625913923579</c:v>
                </c:pt>
                <c:pt idx="593">
                  <c:v>85.793682777450073</c:v>
                </c:pt>
                <c:pt idx="594">
                  <c:v>85.760739646233972</c:v>
                </c:pt>
                <c:pt idx="595">
                  <c:v>85.727796520315124</c:v>
                </c:pt>
                <c:pt idx="596">
                  <c:v>85.694853399733844</c:v>
                </c:pt>
                <c:pt idx="597">
                  <c:v>85.661910284530848</c:v>
                </c:pt>
                <c:pt idx="598">
                  <c:v>85.628967174747018</c:v>
                </c:pt>
                <c:pt idx="599">
                  <c:v>85.596024070423695</c:v>
                </c:pt>
                <c:pt idx="600">
                  <c:v>85.563080971602403</c:v>
                </c:pt>
                <c:pt idx="601">
                  <c:v>85.530137878325036</c:v>
                </c:pt>
                <c:pt idx="602">
                  <c:v>85.497194790633827</c:v>
                </c:pt>
                <c:pt idx="603">
                  <c:v>85.464251708571283</c:v>
                </c:pt>
                <c:pt idx="604">
                  <c:v>85.431308632180318</c:v>
                </c:pt>
                <c:pt idx="605">
                  <c:v>85.398365561503994</c:v>
                </c:pt>
                <c:pt idx="606">
                  <c:v>85.365422496585964</c:v>
                </c:pt>
                <c:pt idx="607">
                  <c:v>85.332479437469999</c:v>
                </c:pt>
                <c:pt idx="608">
                  <c:v>85.299536384200366</c:v>
                </c:pt>
                <c:pt idx="609">
                  <c:v>85.266593336821359</c:v>
                </c:pt>
                <c:pt idx="610">
                  <c:v>85.233650295378055</c:v>
                </c:pt>
                <c:pt idx="611">
                  <c:v>85.200707259915561</c:v>
                </c:pt>
                <c:pt idx="612">
                  <c:v>85.167764230479435</c:v>
                </c:pt>
                <c:pt idx="613">
                  <c:v>85.134821207115493</c:v>
                </c:pt>
                <c:pt idx="614">
                  <c:v>85.10187818987005</c:v>
                </c:pt>
                <c:pt idx="615">
                  <c:v>85.068935178789673</c:v>
                </c:pt>
                <c:pt idx="616">
                  <c:v>85.035992173921244</c:v>
                </c:pt>
                <c:pt idx="617">
                  <c:v>85.003049175312185</c:v>
                </c:pt>
                <c:pt idx="618">
                  <c:v>84.970106183010103</c:v>
                </c:pt>
                <c:pt idx="619">
                  <c:v>84.937163197062929</c:v>
                </c:pt>
                <c:pt idx="620">
                  <c:v>84.904220217519182</c:v>
                </c:pt>
                <c:pt idx="621">
                  <c:v>84.871277244427432</c:v>
                </c:pt>
                <c:pt idx="622">
                  <c:v>84.838334277837077</c:v>
                </c:pt>
                <c:pt idx="623">
                  <c:v>84.805391317797344</c:v>
                </c:pt>
                <c:pt idx="624">
                  <c:v>84.772448364358326</c:v>
                </c:pt>
                <c:pt idx="625">
                  <c:v>84.739505417570115</c:v>
                </c:pt>
                <c:pt idx="626">
                  <c:v>84.706562477483502</c:v>
                </c:pt>
                <c:pt idx="627">
                  <c:v>84.673619544149375</c:v>
                </c:pt>
                <c:pt idx="628">
                  <c:v>84.640676617619249</c:v>
                </c:pt>
                <c:pt idx="629">
                  <c:v>84.60773369794488</c:v>
                </c:pt>
                <c:pt idx="630">
                  <c:v>84.574790785178422</c:v>
                </c:pt>
                <c:pt idx="631">
                  <c:v>84.541847879372582</c:v>
                </c:pt>
                <c:pt idx="632">
                  <c:v>84.508904980580326</c:v>
                </c:pt>
                <c:pt idx="633">
                  <c:v>84.475962088855027</c:v>
                </c:pt>
                <c:pt idx="634">
                  <c:v>84.443019204250405</c:v>
                </c:pt>
                <c:pt idx="635">
                  <c:v>84.410076326820786</c:v>
                </c:pt>
                <c:pt idx="636">
                  <c:v>84.377133456620868</c:v>
                </c:pt>
                <c:pt idx="637">
                  <c:v>84.344190593705491</c:v>
                </c:pt>
                <c:pt idx="638">
                  <c:v>84.311247738130362</c:v>
                </c:pt>
                <c:pt idx="639">
                  <c:v>84.278304889951244</c:v>
                </c:pt>
                <c:pt idx="640">
                  <c:v>84.245362049224411</c:v>
                </c:pt>
                <c:pt idx="641">
                  <c:v>84.212419216006609</c:v>
                </c:pt>
                <c:pt idx="642">
                  <c:v>84.179476390355148</c:v>
                </c:pt>
                <c:pt idx="643">
                  <c:v>84.146533572327442</c:v>
                </c:pt>
                <c:pt idx="644">
                  <c:v>84.113590761981698</c:v>
                </c:pt>
                <c:pt idx="645">
                  <c:v>84.080647959376321</c:v>
                </c:pt>
                <c:pt idx="646">
                  <c:v>84.047705164570218</c:v>
                </c:pt>
                <c:pt idx="647">
                  <c:v>84.014762377622816</c:v>
                </c:pt>
                <c:pt idx="648">
                  <c:v>83.981819598593972</c:v>
                </c:pt>
                <c:pt idx="649">
                  <c:v>83.948876827544083</c:v>
                </c:pt>
                <c:pt idx="650">
                  <c:v>83.915934064533658</c:v>
                </c:pt>
                <c:pt idx="651">
                  <c:v>83.882991309624032</c:v>
                </c:pt>
                <c:pt idx="652">
                  <c:v>83.850048562876864</c:v>
                </c:pt>
                <c:pt idx="653">
                  <c:v>83.817105824354371</c:v>
                </c:pt>
                <c:pt idx="654">
                  <c:v>83.784163094119108</c:v>
                </c:pt>
                <c:pt idx="655">
                  <c:v>83.751220372234172</c:v>
                </c:pt>
                <c:pt idx="656">
                  <c:v>83.718277658763114</c:v>
                </c:pt>
                <c:pt idx="657">
                  <c:v>83.685334953770166</c:v>
                </c:pt>
                <c:pt idx="658">
                  <c:v>83.652392257319633</c:v>
                </c:pt>
                <c:pt idx="659">
                  <c:v>83.619449569476728</c:v>
                </c:pt>
                <c:pt idx="660">
                  <c:v>83.586506890306936</c:v>
                </c:pt>
                <c:pt idx="661">
                  <c:v>83.553564219876307</c:v>
                </c:pt>
                <c:pt idx="662">
                  <c:v>83.52062155825125</c:v>
                </c:pt>
                <c:pt idx="663">
                  <c:v>83.487678905499095</c:v>
                </c:pt>
                <c:pt idx="664">
                  <c:v>83.454736261687174</c:v>
                </c:pt>
                <c:pt idx="665">
                  <c:v>83.421793626883556</c:v>
                </c:pt>
                <c:pt idx="666">
                  <c:v>83.388851001156809</c:v>
                </c:pt>
                <c:pt idx="667">
                  <c:v>83.35590838457621</c:v>
                </c:pt>
                <c:pt idx="668">
                  <c:v>83.322965777211266</c:v>
                </c:pt>
                <c:pt idx="669">
                  <c:v>83.290023179132305</c:v>
                </c:pt>
                <c:pt idx="670">
                  <c:v>83.257080590409842</c:v>
                </c:pt>
                <c:pt idx="671">
                  <c:v>83.224138011115087</c:v>
                </c:pt>
                <c:pt idx="672">
                  <c:v>83.191195441320048</c:v>
                </c:pt>
                <c:pt idx="673">
                  <c:v>83.158252881096857</c:v>
                </c:pt>
                <c:pt idx="674">
                  <c:v>83.125310330518403</c:v>
                </c:pt>
                <c:pt idx="675">
                  <c:v>83.092367789658198</c:v>
                </c:pt>
                <c:pt idx="676">
                  <c:v>83.059425258590224</c:v>
                </c:pt>
                <c:pt idx="677">
                  <c:v>83.026482737388946</c:v>
                </c:pt>
                <c:pt idx="678">
                  <c:v>82.99354022612971</c:v>
                </c:pt>
                <c:pt idx="679">
                  <c:v>82.960597724887975</c:v>
                </c:pt>
                <c:pt idx="680">
                  <c:v>82.927655233740069</c:v>
                </c:pt>
                <c:pt idx="681">
                  <c:v>82.89471275276297</c:v>
                </c:pt>
                <c:pt idx="682">
                  <c:v>82.861770282033902</c:v>
                </c:pt>
                <c:pt idx="683">
                  <c:v>82.828827821631009</c:v>
                </c:pt>
                <c:pt idx="684">
                  <c:v>82.795885371633062</c:v>
                </c:pt>
                <c:pt idx="685">
                  <c:v>82.76294293211896</c:v>
                </c:pt>
                <c:pt idx="686">
                  <c:v>82.730000503168796</c:v>
                </c:pt>
                <c:pt idx="687">
                  <c:v>82.69705808486286</c:v>
                </c:pt>
                <c:pt idx="688">
                  <c:v>82.66411567728224</c:v>
                </c:pt>
                <c:pt idx="689">
                  <c:v>82.63117328050852</c:v>
                </c:pt>
                <c:pt idx="690">
                  <c:v>82.59823089462418</c:v>
                </c:pt>
                <c:pt idx="691">
                  <c:v>82.56528851971197</c:v>
                </c:pt>
                <c:pt idx="692">
                  <c:v>82.532346155855407</c:v>
                </c:pt>
                <c:pt idx="693">
                  <c:v>82.499403803138748</c:v>
                </c:pt>
                <c:pt idx="694">
                  <c:v>82.466461461646702</c:v>
                </c:pt>
                <c:pt idx="695">
                  <c:v>82.433519131465033</c:v>
                </c:pt>
                <c:pt idx="696">
                  <c:v>82.400576812679404</c:v>
                </c:pt>
                <c:pt idx="697">
                  <c:v>82.367634505376913</c:v>
                </c:pt>
                <c:pt idx="698">
                  <c:v>82.334692209644828</c:v>
                </c:pt>
                <c:pt idx="699">
                  <c:v>82.301749925571272</c:v>
                </c:pt>
                <c:pt idx="700">
                  <c:v>82.268807653245034</c:v>
                </c:pt>
                <c:pt idx="701">
                  <c:v>82.235865392755642</c:v>
                </c:pt>
                <c:pt idx="702">
                  <c:v>82.202923144193036</c:v>
                </c:pt>
                <c:pt idx="703">
                  <c:v>82.169980907648181</c:v>
                </c:pt>
                <c:pt idx="704">
                  <c:v>82.137038683212495</c:v>
                </c:pt>
                <c:pt idx="705">
                  <c:v>82.104096470978078</c:v>
                </c:pt>
                <c:pt idx="706">
                  <c:v>82.071154271038097</c:v>
                </c:pt>
                <c:pt idx="707">
                  <c:v>82.038212083485874</c:v>
                </c:pt>
                <c:pt idx="708">
                  <c:v>82.005269908415926</c:v>
                </c:pt>
                <c:pt idx="709">
                  <c:v>81.972327745923096</c:v>
                </c:pt>
                <c:pt idx="710">
                  <c:v>81.939385596103421</c:v>
                </c:pt>
                <c:pt idx="711">
                  <c:v>81.906443459053051</c:v>
                </c:pt>
                <c:pt idx="712">
                  <c:v>81.873501334869474</c:v>
                </c:pt>
                <c:pt idx="713">
                  <c:v>81.84055922365053</c:v>
                </c:pt>
                <c:pt idx="714">
                  <c:v>81.807617125494914</c:v>
                </c:pt>
                <c:pt idx="715">
                  <c:v>81.774675040502188</c:v>
                </c:pt>
                <c:pt idx="716">
                  <c:v>81.741732968772425</c:v>
                </c:pt>
                <c:pt idx="717">
                  <c:v>81.708790910406663</c:v>
                </c:pt>
                <c:pt idx="718">
                  <c:v>81.675848865506737</c:v>
                </c:pt>
                <c:pt idx="719">
                  <c:v>81.642906834175108</c:v>
                </c:pt>
                <c:pt idx="720">
                  <c:v>81.609964816515003</c:v>
                </c:pt>
                <c:pt idx="721">
                  <c:v>81.577022812630645</c:v>
                </c:pt>
                <c:pt idx="722">
                  <c:v>81.544080822626796</c:v>
                </c:pt>
                <c:pt idx="723">
                  <c:v>81.511138846609228</c:v>
                </c:pt>
                <c:pt idx="724">
                  <c:v>81.47819688468438</c:v>
                </c:pt>
                <c:pt idx="725">
                  <c:v>81.445254936959515</c:v>
                </c:pt>
                <c:pt idx="726">
                  <c:v>81.412313003542835</c:v>
                </c:pt>
                <c:pt idx="727">
                  <c:v>81.379371084543095</c:v>
                </c:pt>
                <c:pt idx="728">
                  <c:v>81.346429180070388</c:v>
                </c:pt>
                <c:pt idx="729">
                  <c:v>81.313487290234946</c:v>
                </c:pt>
                <c:pt idx="730">
                  <c:v>81.280545415148367</c:v>
                </c:pt>
                <c:pt idx="731">
                  <c:v>81.247603554923046</c:v>
                </c:pt>
                <c:pt idx="732">
                  <c:v>81.214661709671887</c:v>
                </c:pt>
                <c:pt idx="733">
                  <c:v>81.181719879509231</c:v>
                </c:pt>
                <c:pt idx="734">
                  <c:v>81.148778064549688</c:v>
                </c:pt>
                <c:pt idx="735">
                  <c:v>81.115836264909063</c:v>
                </c:pt>
                <c:pt idx="736">
                  <c:v>81.082894480703942</c:v>
                </c:pt>
                <c:pt idx="737">
                  <c:v>81.049952712052033</c:v>
                </c:pt>
                <c:pt idx="738">
                  <c:v>81.017010959071541</c:v>
                </c:pt>
                <c:pt idx="739">
                  <c:v>80.984069221881825</c:v>
                </c:pt>
                <c:pt idx="740">
                  <c:v>80.951127500603178</c:v>
                </c:pt>
                <c:pt idx="741">
                  <c:v>80.918185795356706</c:v>
                </c:pt>
                <c:pt idx="742">
                  <c:v>80.885244106264452</c:v>
                </c:pt>
                <c:pt idx="743">
                  <c:v>80.852302433449381</c:v>
                </c:pt>
                <c:pt idx="744">
                  <c:v>80.819360777035513</c:v>
                </c:pt>
                <c:pt idx="745">
                  <c:v>80.78641913714749</c:v>
                </c:pt>
                <c:pt idx="746">
                  <c:v>80.753477513911363</c:v>
                </c:pt>
                <c:pt idx="747">
                  <c:v>80.720535907453836</c:v>
                </c:pt>
                <c:pt idx="748">
                  <c:v>80.687594317902693</c:v>
                </c:pt>
                <c:pt idx="749">
                  <c:v>80.654652745386599</c:v>
                </c:pt>
                <c:pt idx="750">
                  <c:v>80.621711190035228</c:v>
                </c:pt>
                <c:pt idx="751">
                  <c:v>80.588769651979177</c:v>
                </c:pt>
                <c:pt idx="752">
                  <c:v>80.555828131350381</c:v>
                </c:pt>
                <c:pt idx="753">
                  <c:v>80.52288662828127</c:v>
                </c:pt>
                <c:pt idx="754">
                  <c:v>80.489945142905668</c:v>
                </c:pt>
                <c:pt idx="755">
                  <c:v>80.457003675358166</c:v>
                </c:pt>
                <c:pt idx="756">
                  <c:v>80.424062225774676</c:v>
                </c:pt>
                <c:pt idx="757">
                  <c:v>80.391120794291751</c:v>
                </c:pt>
                <c:pt idx="758">
                  <c:v>80.358179381047336</c:v>
                </c:pt>
                <c:pt idx="759">
                  <c:v>80.32523798618017</c:v>
                </c:pt>
                <c:pt idx="760">
                  <c:v>80.29229660983026</c:v>
                </c:pt>
                <c:pt idx="761">
                  <c:v>80.259355252138604</c:v>
                </c:pt>
                <c:pt idx="762">
                  <c:v>80.226413913247129</c:v>
                </c:pt>
                <c:pt idx="763">
                  <c:v>80.193472593299191</c:v>
                </c:pt>
                <c:pt idx="764">
                  <c:v>80.160531292438748</c:v>
                </c:pt>
                <c:pt idx="765">
                  <c:v>80.127590010811218</c:v>
                </c:pt>
                <c:pt idx="766">
                  <c:v>80.094648748562946</c:v>
                </c:pt>
                <c:pt idx="767">
                  <c:v>80.061707505841767</c:v>
                </c:pt>
                <c:pt idx="768">
                  <c:v>80.028766282795928</c:v>
                </c:pt>
                <c:pt idx="769">
                  <c:v>79.995825079575525</c:v>
                </c:pt>
                <c:pt idx="770">
                  <c:v>79.962883896331348</c:v>
                </c:pt>
                <c:pt idx="771">
                  <c:v>79.929942733215569</c:v>
                </c:pt>
                <c:pt idx="772">
                  <c:v>79.897001590381379</c:v>
                </c:pt>
                <c:pt idx="773">
                  <c:v>79.864060467983208</c:v>
                </c:pt>
                <c:pt idx="774">
                  <c:v>79.831119366176509</c:v>
                </c:pt>
                <c:pt idx="775">
                  <c:v>79.798178285118169</c:v>
                </c:pt>
                <c:pt idx="776">
                  <c:v>79.765237224966157</c:v>
                </c:pt>
                <c:pt idx="777">
                  <c:v>79.732296185879619</c:v>
                </c:pt>
                <c:pt idx="778">
                  <c:v>79.699355168018897</c:v>
                </c:pt>
                <c:pt idx="779">
                  <c:v>79.666414171545583</c:v>
                </c:pt>
                <c:pt idx="780">
                  <c:v>79.633473196622504</c:v>
                </c:pt>
                <c:pt idx="781">
                  <c:v>79.600532243413667</c:v>
                </c:pt>
                <c:pt idx="782">
                  <c:v>79.567591312084545</c:v>
                </c:pt>
                <c:pt idx="783">
                  <c:v>79.53465040280166</c:v>
                </c:pt>
                <c:pt idx="784">
                  <c:v>79.501709515732713</c:v>
                </c:pt>
                <c:pt idx="785">
                  <c:v>79.468768651046958</c:v>
                </c:pt>
                <c:pt idx="786">
                  <c:v>79.435827808914667</c:v>
                </c:pt>
                <c:pt idx="787">
                  <c:v>79.402886989507707</c:v>
                </c:pt>
                <c:pt idx="788">
                  <c:v>79.369946192998896</c:v>
                </c:pt>
                <c:pt idx="789">
                  <c:v>79.337005419562672</c:v>
                </c:pt>
                <c:pt idx="790">
                  <c:v>79.304064669374711</c:v>
                </c:pt>
                <c:pt idx="791">
                  <c:v>79.27112394261195</c:v>
                </c:pt>
                <c:pt idx="792">
                  <c:v>79.238183239452709</c:v>
                </c:pt>
                <c:pt idx="793">
                  <c:v>79.205242560076641</c:v>
                </c:pt>
                <c:pt idx="794">
                  <c:v>79.172301904664934</c:v>
                </c:pt>
                <c:pt idx="795">
                  <c:v>79.139361273399928</c:v>
                </c:pt>
                <c:pt idx="796">
                  <c:v>79.106420666465397</c:v>
                </c:pt>
                <c:pt idx="797">
                  <c:v>79.073480084046693</c:v>
                </c:pt>
                <c:pt idx="798">
                  <c:v>79.040539526330434</c:v>
                </c:pt>
                <c:pt idx="799">
                  <c:v>79.007598993504558</c:v>
                </c:pt>
                <c:pt idx="800">
                  <c:v>78.974658485758681</c:v>
                </c:pt>
                <c:pt idx="801">
                  <c:v>78.94171800328354</c:v>
                </c:pt>
                <c:pt idx="802">
                  <c:v>78.908777546271807</c:v>
                </c:pt>
                <c:pt idx="803">
                  <c:v>78.875837114917104</c:v>
                </c:pt>
                <c:pt idx="804">
                  <c:v>78.842896709414745</c:v>
                </c:pt>
                <c:pt idx="805">
                  <c:v>78.80995632996175</c:v>
                </c:pt>
                <c:pt idx="806">
                  <c:v>78.77701597675626</c:v>
                </c:pt>
                <c:pt idx="807">
                  <c:v>78.744075649998109</c:v>
                </c:pt>
                <c:pt idx="808">
                  <c:v>78.711135349888565</c:v>
                </c:pt>
                <c:pt idx="809">
                  <c:v>78.678195076630601</c:v>
                </c:pt>
                <c:pt idx="810">
                  <c:v>78.64525483042857</c:v>
                </c:pt>
                <c:pt idx="811">
                  <c:v>78.612314611488571</c:v>
                </c:pt>
                <c:pt idx="812">
                  <c:v>78.579374420017857</c:v>
                </c:pt>
                <c:pt idx="813">
                  <c:v>78.546434256225851</c:v>
                </c:pt>
                <c:pt idx="814">
                  <c:v>78.513494120323045</c:v>
                </c:pt>
                <c:pt idx="815">
                  <c:v>78.480554012521893</c:v>
                </c:pt>
                <c:pt idx="816">
                  <c:v>78.447613933036223</c:v>
                </c:pt>
                <c:pt idx="817">
                  <c:v>78.414673882081587</c:v>
                </c:pt>
                <c:pt idx="818">
                  <c:v>78.381733859875212</c:v>
                </c:pt>
                <c:pt idx="819">
                  <c:v>78.348793866636029</c:v>
                </c:pt>
                <c:pt idx="820">
                  <c:v>78.315853902584365</c:v>
                </c:pt>
                <c:pt idx="821">
                  <c:v>78.282913967942577</c:v>
                </c:pt>
                <c:pt idx="822">
                  <c:v>78.24997406293447</c:v>
                </c:pt>
                <c:pt idx="823">
                  <c:v>78.2170341877856</c:v>
                </c:pt>
                <c:pt idx="824">
                  <c:v>78.184094342723284</c:v>
                </c:pt>
                <c:pt idx="825">
                  <c:v>78.151154527976686</c:v>
                </c:pt>
                <c:pt idx="826">
                  <c:v>78.118214743776406</c:v>
                </c:pt>
                <c:pt idx="827">
                  <c:v>78.085274990354932</c:v>
                </c:pt>
                <c:pt idx="828">
                  <c:v>78.05233526794683</c:v>
                </c:pt>
                <c:pt idx="829">
                  <c:v>78.019395576788014</c:v>
                </c:pt>
                <c:pt idx="830">
                  <c:v>77.986455917116373</c:v>
                </c:pt>
                <c:pt idx="831">
                  <c:v>77.953516289171532</c:v>
                </c:pt>
                <c:pt idx="832">
                  <c:v>77.920576693195173</c:v>
                </c:pt>
                <c:pt idx="833">
                  <c:v>77.887637129430487</c:v>
                </c:pt>
                <c:pt idx="834">
                  <c:v>77.854697598122769</c:v>
                </c:pt>
                <c:pt idx="835">
                  <c:v>77.821758099519059</c:v>
                </c:pt>
                <c:pt idx="836">
                  <c:v>77.788818633868402</c:v>
                </c:pt>
                <c:pt idx="837">
                  <c:v>77.755879201421521</c:v>
                </c:pt>
                <c:pt idx="838">
                  <c:v>77.722939802431142</c:v>
                </c:pt>
                <c:pt idx="839">
                  <c:v>77.690000437152065</c:v>
                </c:pt>
                <c:pt idx="840">
                  <c:v>77.657061105840853</c:v>
                </c:pt>
                <c:pt idx="841">
                  <c:v>77.624121808756044</c:v>
                </c:pt>
                <c:pt idx="842">
                  <c:v>77.591182546158265</c:v>
                </c:pt>
                <c:pt idx="843">
                  <c:v>77.558243318309948</c:v>
                </c:pt>
                <c:pt idx="844">
                  <c:v>77.525304125475586</c:v>
                </c:pt>
                <c:pt idx="845">
                  <c:v>77.492364967921816</c:v>
                </c:pt>
                <c:pt idx="846">
                  <c:v>77.45942584591711</c:v>
                </c:pt>
                <c:pt idx="847">
                  <c:v>77.426486759732128</c:v>
                </c:pt>
                <c:pt idx="848">
                  <c:v>77.393547709639492</c:v>
                </c:pt>
                <c:pt idx="849">
                  <c:v>77.360608695913953</c:v>
                </c:pt>
                <c:pt idx="850">
                  <c:v>77.327669718832354</c:v>
                </c:pt>
                <c:pt idx="851">
                  <c:v>77.294730778673582</c:v>
                </c:pt>
                <c:pt idx="852">
                  <c:v>77.261791875718743</c:v>
                </c:pt>
                <c:pt idx="853">
                  <c:v>77.228853010251058</c:v>
                </c:pt>
                <c:pt idx="854">
                  <c:v>77.19591418255574</c:v>
                </c:pt>
                <c:pt idx="855">
                  <c:v>77.162975392920444</c:v>
                </c:pt>
                <c:pt idx="856">
                  <c:v>77.130036641634874</c:v>
                </c:pt>
                <c:pt idx="857">
                  <c:v>77.097097928990777</c:v>
                </c:pt>
                <c:pt idx="858">
                  <c:v>77.06415925528259</c:v>
                </c:pt>
                <c:pt idx="859">
                  <c:v>77.031220620806408</c:v>
                </c:pt>
                <c:pt idx="860">
                  <c:v>76.99828202586103</c:v>
                </c:pt>
                <c:pt idx="861">
                  <c:v>76.965343470747101</c:v>
                </c:pt>
                <c:pt idx="862">
                  <c:v>76.932404955768234</c:v>
                </c:pt>
                <c:pt idx="863">
                  <c:v>76.899466481229538</c:v>
                </c:pt>
                <c:pt idx="864">
                  <c:v>76.866528047438948</c:v>
                </c:pt>
                <c:pt idx="865">
                  <c:v>76.83358965470677</c:v>
                </c:pt>
                <c:pt idx="866">
                  <c:v>76.800651303345489</c:v>
                </c:pt>
                <c:pt idx="867">
                  <c:v>76.767712993669733</c:v>
                </c:pt>
                <c:pt idx="868">
                  <c:v>76.734774725997156</c:v>
                </c:pt>
                <c:pt idx="869">
                  <c:v>76.701836500647374</c:v>
                </c:pt>
                <c:pt idx="870">
                  <c:v>76.668898317942251</c:v>
                </c:pt>
                <c:pt idx="871">
                  <c:v>76.635960178206787</c:v>
                </c:pt>
                <c:pt idx="872">
                  <c:v>76.603022081767818</c:v>
                </c:pt>
                <c:pt idx="873">
                  <c:v>76.570084028954881</c:v>
                </c:pt>
                <c:pt idx="874">
                  <c:v>76.537146020100252</c:v>
                </c:pt>
                <c:pt idx="875">
                  <c:v>76.504208055538243</c:v>
                </c:pt>
                <c:pt idx="876">
                  <c:v>76.471270135606233</c:v>
                </c:pt>
                <c:pt idx="877">
                  <c:v>76.438332260643605</c:v>
                </c:pt>
                <c:pt idx="878">
                  <c:v>76.405394430993056</c:v>
                </c:pt>
                <c:pt idx="879">
                  <c:v>76.372456646999183</c:v>
                </c:pt>
                <c:pt idx="880">
                  <c:v>76.339518909009456</c:v>
                </c:pt>
                <c:pt idx="881">
                  <c:v>76.306581217374386</c:v>
                </c:pt>
                <c:pt idx="882">
                  <c:v>76.273643572446389</c:v>
                </c:pt>
                <c:pt idx="883">
                  <c:v>76.240705974581132</c:v>
                </c:pt>
                <c:pt idx="884">
                  <c:v>76.20776842413693</c:v>
                </c:pt>
                <c:pt idx="885">
                  <c:v>76.174830921474467</c:v>
                </c:pt>
                <c:pt idx="886">
                  <c:v>76.141893466957598</c:v>
                </c:pt>
                <c:pt idx="887">
                  <c:v>76.108956060952849</c:v>
                </c:pt>
                <c:pt idx="888">
                  <c:v>76.07601870382932</c:v>
                </c:pt>
                <c:pt idx="889">
                  <c:v>76.043081395958978</c:v>
                </c:pt>
                <c:pt idx="890">
                  <c:v>76.010144137716807</c:v>
                </c:pt>
                <c:pt idx="891">
                  <c:v>75.977206929480701</c:v>
                </c:pt>
                <c:pt idx="892">
                  <c:v>75.944269771630815</c:v>
                </c:pt>
                <c:pt idx="893">
                  <c:v>75.911332664551082</c:v>
                </c:pt>
                <c:pt idx="894">
                  <c:v>75.878395608627727</c:v>
                </c:pt>
                <c:pt idx="895">
                  <c:v>75.845458604250069</c:v>
                </c:pt>
                <c:pt idx="896">
                  <c:v>75.81252165181057</c:v>
                </c:pt>
                <c:pt idx="897">
                  <c:v>75.779584751704306</c:v>
                </c:pt>
                <c:pt idx="898">
                  <c:v>75.74664790432989</c:v>
                </c:pt>
                <c:pt idx="899">
                  <c:v>75.713711110088411</c:v>
                </c:pt>
                <c:pt idx="900">
                  <c:v>75.680774369384366</c:v>
                </c:pt>
                <c:pt idx="901">
                  <c:v>75.647837682625038</c:v>
                </c:pt>
                <c:pt idx="902">
                  <c:v>75.614901050221292</c:v>
                </c:pt>
                <c:pt idx="903">
                  <c:v>75.581964472586449</c:v>
                </c:pt>
                <c:pt idx="904">
                  <c:v>75.549027950137756</c:v>
                </c:pt>
                <c:pt idx="905">
                  <c:v>75.516091483295071</c:v>
                </c:pt>
                <c:pt idx="906">
                  <c:v>75.483155072481495</c:v>
                </c:pt>
                <c:pt idx="907">
                  <c:v>75.450218718123367</c:v>
                </c:pt>
                <c:pt idx="908">
                  <c:v>75.417282420650537</c:v>
                </c:pt>
                <c:pt idx="909">
                  <c:v>75.384346180495939</c:v>
                </c:pt>
                <c:pt idx="910">
                  <c:v>75.351409998095733</c:v>
                </c:pt>
                <c:pt idx="911">
                  <c:v>75.318473873889474</c:v>
                </c:pt>
                <c:pt idx="912">
                  <c:v>75.285537808320086</c:v>
                </c:pt>
                <c:pt idx="913">
                  <c:v>75.252601801833862</c:v>
                </c:pt>
                <c:pt idx="914">
                  <c:v>75.219665854880262</c:v>
                </c:pt>
                <c:pt idx="915">
                  <c:v>75.18672996791264</c:v>
                </c:pt>
                <c:pt idx="916">
                  <c:v>75.153794141387237</c:v>
                </c:pt>
                <c:pt idx="917">
                  <c:v>75.120858375764172</c:v>
                </c:pt>
                <c:pt idx="918">
                  <c:v>75.087922671506888</c:v>
                </c:pt>
                <c:pt idx="919">
                  <c:v>75.054987029082497</c:v>
                </c:pt>
                <c:pt idx="920">
                  <c:v>75.022051448961392</c:v>
                </c:pt>
                <c:pt idx="921">
                  <c:v>74.989115931618073</c:v>
                </c:pt>
                <c:pt idx="922">
                  <c:v>74.956180477529983</c:v>
                </c:pt>
                <c:pt idx="923">
                  <c:v>74.923245087178458</c:v>
                </c:pt>
                <c:pt idx="924">
                  <c:v>74.890309761048741</c:v>
                </c:pt>
                <c:pt idx="925">
                  <c:v>74.857374499629543</c:v>
                </c:pt>
                <c:pt idx="926">
                  <c:v>74.8244393034132</c:v>
                </c:pt>
                <c:pt idx="927">
                  <c:v>74.79150417289604</c:v>
                </c:pt>
                <c:pt idx="928">
                  <c:v>74.758569108577944</c:v>
                </c:pt>
                <c:pt idx="929">
                  <c:v>74.72563411096273</c:v>
                </c:pt>
                <c:pt idx="930">
                  <c:v>74.692699180558122</c:v>
                </c:pt>
                <c:pt idx="931">
                  <c:v>74.659764317875329</c:v>
                </c:pt>
                <c:pt idx="932">
                  <c:v>74.626829523429834</c:v>
                </c:pt>
                <c:pt idx="933">
                  <c:v>74.593894797740973</c:v>
                </c:pt>
                <c:pt idx="934">
                  <c:v>74.560960141331961</c:v>
                </c:pt>
                <c:pt idx="935">
                  <c:v>74.528025554730007</c:v>
                </c:pt>
                <c:pt idx="936">
                  <c:v>74.495091038466271</c:v>
                </c:pt>
                <c:pt idx="937">
                  <c:v>74.462156593075917</c:v>
                </c:pt>
                <c:pt idx="938">
                  <c:v>74.429222219098619</c:v>
                </c:pt>
                <c:pt idx="939">
                  <c:v>74.39628791707743</c:v>
                </c:pt>
                <c:pt idx="940">
                  <c:v>74.363353687560036</c:v>
                </c:pt>
                <c:pt idx="941">
                  <c:v>74.330419531098215</c:v>
                </c:pt>
                <c:pt idx="942">
                  <c:v>74.297485448247869</c:v>
                </c:pt>
                <c:pt idx="943">
                  <c:v>74.264551439569132</c:v>
                </c:pt>
                <c:pt idx="944">
                  <c:v>74.231617505626431</c:v>
                </c:pt>
                <c:pt idx="945">
                  <c:v>74.1986836469884</c:v>
                </c:pt>
                <c:pt idx="946">
                  <c:v>74.165749864228147</c:v>
                </c:pt>
                <c:pt idx="947">
                  <c:v>74.132816157923003</c:v>
                </c:pt>
                <c:pt idx="948">
                  <c:v>74.099882528654788</c:v>
                </c:pt>
                <c:pt idx="949">
                  <c:v>74.066948977009616</c:v>
                </c:pt>
                <c:pt idx="950">
                  <c:v>74.034015503578203</c:v>
                </c:pt>
                <c:pt idx="951">
                  <c:v>74.001082108955728</c:v>
                </c:pt>
                <c:pt idx="952">
                  <c:v>73.968148793741818</c:v>
                </c:pt>
                <c:pt idx="953">
                  <c:v>73.93521555854069</c:v>
                </c:pt>
                <c:pt idx="954">
                  <c:v>73.902282403961209</c:v>
                </c:pt>
                <c:pt idx="955">
                  <c:v>73.869349330616728</c:v>
                </c:pt>
                <c:pt idx="956">
                  <c:v>73.836416339125449</c:v>
                </c:pt>
                <c:pt idx="957">
                  <c:v>73.803483430110276</c:v>
                </c:pt>
                <c:pt idx="958">
                  <c:v>73.770550604198618</c:v>
                </c:pt>
                <c:pt idx="959">
                  <c:v>73.737617862022844</c:v>
                </c:pt>
                <c:pt idx="960">
                  <c:v>73.704685204219999</c:v>
                </c:pt>
                <c:pt idx="961">
                  <c:v>73.671752631432369</c:v>
                </c:pt>
                <c:pt idx="962">
                  <c:v>73.63882014430645</c:v>
                </c:pt>
                <c:pt idx="963">
                  <c:v>73.605887743494264</c:v>
                </c:pt>
                <c:pt idx="964">
                  <c:v>73.57295542965241</c:v>
                </c:pt>
                <c:pt idx="965">
                  <c:v>73.54002320344263</c:v>
                </c:pt>
                <c:pt idx="966">
                  <c:v>73.507091065531753</c:v>
                </c:pt>
                <c:pt idx="967">
                  <c:v>73.474159016591571</c:v>
                </c:pt>
                <c:pt idx="968">
                  <c:v>73.441227057299002</c:v>
                </c:pt>
                <c:pt idx="969">
                  <c:v>73.408295188336112</c:v>
                </c:pt>
                <c:pt idx="970">
                  <c:v>73.375363410390207</c:v>
                </c:pt>
                <c:pt idx="971">
                  <c:v>73.342431724153727</c:v>
                </c:pt>
                <c:pt idx="972">
                  <c:v>73.309500130324466</c:v>
                </c:pt>
                <c:pt idx="973">
                  <c:v>73.27656862960545</c:v>
                </c:pt>
                <c:pt idx="974">
                  <c:v>73.243637222705175</c:v>
                </c:pt>
                <c:pt idx="975">
                  <c:v>73.210705910337353</c:v>
                </c:pt>
                <c:pt idx="976">
                  <c:v>73.177774693221096</c:v>
                </c:pt>
                <c:pt idx="977">
                  <c:v>73.144843572081285</c:v>
                </c:pt>
                <c:pt idx="978">
                  <c:v>73.111912547648032</c:v>
                </c:pt>
                <c:pt idx="979">
                  <c:v>73.078981620657089</c:v>
                </c:pt>
                <c:pt idx="980">
                  <c:v>73.046050791849723</c:v>
                </c:pt>
                <c:pt idx="981">
                  <c:v>73.013120061972899</c:v>
                </c:pt>
                <c:pt idx="982">
                  <c:v>72.980189431779493</c:v>
                </c:pt>
                <c:pt idx="983">
                  <c:v>72.947258902027542</c:v>
                </c:pt>
                <c:pt idx="984">
                  <c:v>72.914328473481362</c:v>
                </c:pt>
                <c:pt idx="985">
                  <c:v>72.881398146910939</c:v>
                </c:pt>
                <c:pt idx="986">
                  <c:v>72.848467923091889</c:v>
                </c:pt>
                <c:pt idx="987">
                  <c:v>72.815537802806119</c:v>
                </c:pt>
                <c:pt idx="988">
                  <c:v>72.782607786841027</c:v>
                </c:pt>
                <c:pt idx="989">
                  <c:v>72.7496778759905</c:v>
                </c:pt>
                <c:pt idx="990">
                  <c:v>72.716748071053914</c:v>
                </c:pt>
                <c:pt idx="991">
                  <c:v>72.68381837283718</c:v>
                </c:pt>
                <c:pt idx="992">
                  <c:v>72.650888782152165</c:v>
                </c:pt>
                <c:pt idx="993">
                  <c:v>72.617959299816718</c:v>
                </c:pt>
                <c:pt idx="994">
                  <c:v>72.58502992665521</c:v>
                </c:pt>
                <c:pt idx="995">
                  <c:v>72.552100663498081</c:v>
                </c:pt>
                <c:pt idx="996">
                  <c:v>72.519171511182222</c:v>
                </c:pt>
                <c:pt idx="997">
                  <c:v>72.486242470550778</c:v>
                </c:pt>
                <c:pt idx="998">
                  <c:v>72.453313542453216</c:v>
                </c:pt>
                <c:pt idx="999">
                  <c:v>72.420384727745784</c:v>
                </c:pt>
                <c:pt idx="1000">
                  <c:v>72.387456027290909</c:v>
                </c:pt>
                <c:pt idx="1001">
                  <c:v>72.3545274419576</c:v>
                </c:pt>
                <c:pt idx="1002">
                  <c:v>72.321598972621743</c:v>
                </c:pt>
                <c:pt idx="1003">
                  <c:v>72.288670620165519</c:v>
                </c:pt>
                <c:pt idx="1004">
                  <c:v>72.255742385478186</c:v>
                </c:pt>
                <c:pt idx="1005">
                  <c:v>72.222814269455299</c:v>
                </c:pt>
                <c:pt idx="1006">
                  <c:v>72.189886272999757</c:v>
                </c:pt>
                <c:pt idx="1007">
                  <c:v>72.156958397020816</c:v>
                </c:pt>
                <c:pt idx="1008">
                  <c:v>72.124030642435002</c:v>
                </c:pt>
                <c:pt idx="1009">
                  <c:v>72.091103010165682</c:v>
                </c:pt>
                <c:pt idx="1010">
                  <c:v>72.05817550114331</c:v>
                </c:pt>
                <c:pt idx="1011">
                  <c:v>72.025248116304994</c:v>
                </c:pt>
                <c:pt idx="1012">
                  <c:v>71.992320856595583</c:v>
                </c:pt>
                <c:pt idx="1013">
                  <c:v>71.959393722966766</c:v>
                </c:pt>
                <c:pt idx="1014">
                  <c:v>71.926466716377419</c:v>
                </c:pt>
                <c:pt idx="1015">
                  <c:v>71.893539837793824</c:v>
                </c:pt>
                <c:pt idx="1016">
                  <c:v>71.860613088189822</c:v>
                </c:pt>
                <c:pt idx="1017">
                  <c:v>71.827686468546162</c:v>
                </c:pt>
                <c:pt idx="1018">
                  <c:v>71.794759979851293</c:v>
                </c:pt>
                <c:pt idx="1019">
                  <c:v>71.761833623101253</c:v>
                </c:pt>
                <c:pt idx="1020">
                  <c:v>71.728907399299501</c:v>
                </c:pt>
                <c:pt idx="1021">
                  <c:v>71.695981309457181</c:v>
                </c:pt>
                <c:pt idx="1022">
                  <c:v>71.66305535459324</c:v>
                </c:pt>
                <c:pt idx="1023">
                  <c:v>71.630129535734227</c:v>
                </c:pt>
                <c:pt idx="1024">
                  <c:v>71.597203853914252</c:v>
                </c:pt>
                <c:pt idx="1025">
                  <c:v>71.56427831017578</c:v>
                </c:pt>
                <c:pt idx="1026">
                  <c:v>71.531352905569065</c:v>
                </c:pt>
                <c:pt idx="1027">
                  <c:v>71.49842764115192</c:v>
                </c:pt>
                <c:pt idx="1028">
                  <c:v>71.4655025179906</c:v>
                </c:pt>
                <c:pt idx="1029">
                  <c:v>71.432577537159602</c:v>
                </c:pt>
                <c:pt idx="1030">
                  <c:v>71.399652699740955</c:v>
                </c:pt>
                <c:pt idx="1031">
                  <c:v>71.366728006825483</c:v>
                </c:pt>
                <c:pt idx="1032">
                  <c:v>71.333803459512126</c:v>
                </c:pt>
                <c:pt idx="1033">
                  <c:v>71.30087905890808</c:v>
                </c:pt>
                <c:pt idx="1034">
                  <c:v>71.267954806129055</c:v>
                </c:pt>
                <c:pt idx="1035">
                  <c:v>71.235030702299284</c:v>
                </c:pt>
                <c:pt idx="1036">
                  <c:v>71.202106748551273</c:v>
                </c:pt>
                <c:pt idx="1037">
                  <c:v>71.169182946026396</c:v>
                </c:pt>
                <c:pt idx="1038">
                  <c:v>71.136259295874623</c:v>
                </c:pt>
                <c:pt idx="1039">
                  <c:v>71.103335799254509</c:v>
                </c:pt>
                <c:pt idx="1040">
                  <c:v>71.070412457333759</c:v>
                </c:pt>
                <c:pt idx="1041">
                  <c:v>71.03748927128855</c:v>
                </c:pt>
                <c:pt idx="1042">
                  <c:v>71.004566242304264</c:v>
                </c:pt>
                <c:pt idx="1043">
                  <c:v>70.971643371575041</c:v>
                </c:pt>
                <c:pt idx="1044">
                  <c:v>70.938720660304398</c:v>
                </c:pt>
                <c:pt idx="1045">
                  <c:v>70.905798109704847</c:v>
                </c:pt>
                <c:pt idx="1046">
                  <c:v>70.872875720997882</c:v>
                </c:pt>
                <c:pt idx="1047">
                  <c:v>70.83995349541469</c:v>
                </c:pt>
                <c:pt idx="1048">
                  <c:v>70.80703143419548</c:v>
                </c:pt>
                <c:pt idx="1049">
                  <c:v>70.77410953858984</c:v>
                </c:pt>
                <c:pt idx="1050">
                  <c:v>70.741187809857365</c:v>
                </c:pt>
                <c:pt idx="1051">
                  <c:v>70.708266249266458</c:v>
                </c:pt>
                <c:pt idx="1052">
                  <c:v>70.675344858095755</c:v>
                </c:pt>
                <c:pt idx="1053">
                  <c:v>70.642423637633428</c:v>
                </c:pt>
                <c:pt idx="1054">
                  <c:v>70.609502589177197</c:v>
                </c:pt>
                <c:pt idx="1055">
                  <c:v>70.57658171403493</c:v>
                </c:pt>
                <c:pt idx="1056">
                  <c:v>70.543661013524257</c:v>
                </c:pt>
                <c:pt idx="1057">
                  <c:v>70.510740488972885</c:v>
                </c:pt>
                <c:pt idx="1058">
                  <c:v>70.477820141718539</c:v>
                </c:pt>
                <c:pt idx="1059">
                  <c:v>70.444899973109187</c:v>
                </c:pt>
                <c:pt idx="1060">
                  <c:v>70.411979984503091</c:v>
                </c:pt>
                <c:pt idx="1061">
                  <c:v>70.379060177268414</c:v>
                </c:pt>
                <c:pt idx="1062">
                  <c:v>70.346140552784306</c:v>
                </c:pt>
                <c:pt idx="1063">
                  <c:v>70.313221112439891</c:v>
                </c:pt>
                <c:pt idx="1064">
                  <c:v>70.280301857635152</c:v>
                </c:pt>
                <c:pt idx="1065">
                  <c:v>70.24738278978036</c:v>
                </c:pt>
                <c:pt idx="1066">
                  <c:v>70.214463910297027</c:v>
                </c:pt>
                <c:pt idx="1067">
                  <c:v>70.181545220616826</c:v>
                </c:pt>
                <c:pt idx="1068">
                  <c:v>70.14862672218274</c:v>
                </c:pt>
                <c:pt idx="1069">
                  <c:v>70.115708416448513</c:v>
                </c:pt>
                <c:pt idx="1070">
                  <c:v>70.082790304879012</c:v>
                </c:pt>
                <c:pt idx="1071">
                  <c:v>70.049872388950106</c:v>
                </c:pt>
                <c:pt idx="1072">
                  <c:v>70.016954670149048</c:v>
                </c:pt>
                <c:pt idx="1073">
                  <c:v>69.9840371499741</c:v>
                </c:pt>
                <c:pt idx="1074">
                  <c:v>69.951119829935195</c:v>
                </c:pt>
                <c:pt idx="1075">
                  <c:v>69.918202711553462</c:v>
                </c:pt>
                <c:pt idx="1076">
                  <c:v>69.885285796361842</c:v>
                </c:pt>
                <c:pt idx="1077">
                  <c:v>69.852369085904627</c:v>
                </c:pt>
                <c:pt idx="1078">
                  <c:v>69.81945258173802</c:v>
                </c:pt>
                <c:pt idx="1079">
                  <c:v>69.786536285429889</c:v>
                </c:pt>
                <c:pt idx="1080">
                  <c:v>69.753620198560185</c:v>
                </c:pt>
                <c:pt idx="1081">
                  <c:v>69.720704322720636</c:v>
                </c:pt>
                <c:pt idx="1082">
                  <c:v>69.687788659515235</c:v>
                </c:pt>
                <c:pt idx="1083">
                  <c:v>69.654873210559927</c:v>
                </c:pt>
                <c:pt idx="1084">
                  <c:v>69.621957977483206</c:v>
                </c:pt>
                <c:pt idx="1085">
                  <c:v>69.589042961925642</c:v>
                </c:pt>
                <c:pt idx="1086">
                  <c:v>69.556128165540386</c:v>
                </c:pt>
                <c:pt idx="1087">
                  <c:v>69.523213589993134</c:v>
                </c:pt>
                <c:pt idx="1088">
                  <c:v>69.490299236962045</c:v>
                </c:pt>
                <c:pt idx="1089">
                  <c:v>69.45738510813834</c:v>
                </c:pt>
                <c:pt idx="1090">
                  <c:v>69.424471205225842</c:v>
                </c:pt>
                <c:pt idx="1091">
                  <c:v>69.391557529941139</c:v>
                </c:pt>
                <c:pt idx="1092">
                  <c:v>69.358644084014216</c:v>
                </c:pt>
                <c:pt idx="1093">
                  <c:v>69.32573086918795</c:v>
                </c:pt>
                <c:pt idx="1094">
                  <c:v>69.292817887218504</c:v>
                </c:pt>
                <c:pt idx="1095">
                  <c:v>69.259905139875301</c:v>
                </c:pt>
                <c:pt idx="1096">
                  <c:v>69.226992628941161</c:v>
                </c:pt>
                <c:pt idx="1097">
                  <c:v>69.194080356212567</c:v>
                </c:pt>
                <c:pt idx="1098">
                  <c:v>69.16116832349941</c:v>
                </c:pt>
                <c:pt idx="1099">
                  <c:v>69.128256532625457</c:v>
                </c:pt>
                <c:pt idx="1100">
                  <c:v>69.095344985428426</c:v>
                </c:pt>
                <c:pt idx="1101">
                  <c:v>69.062433683759622</c:v>
                </c:pt>
                <c:pt idx="1102">
                  <c:v>69.029522629484703</c:v>
                </c:pt>
                <c:pt idx="1103">
                  <c:v>68.996611824483281</c:v>
                </c:pt>
                <c:pt idx="1104">
                  <c:v>68.963701270649253</c:v>
                </c:pt>
                <c:pt idx="1105">
                  <c:v>68.930790969891007</c:v>
                </c:pt>
                <c:pt idx="1106">
                  <c:v>68.897880924131201</c:v>
                </c:pt>
                <c:pt idx="1107">
                  <c:v>68.864971135307172</c:v>
                </c:pt>
                <c:pt idx="1108">
                  <c:v>68.832061605371024</c:v>
                </c:pt>
                <c:pt idx="1109">
                  <c:v>68.799152336289467</c:v>
                </c:pt>
                <c:pt idx="1110">
                  <c:v>68.766243330044162</c:v>
                </c:pt>
                <c:pt idx="1111">
                  <c:v>68.733334588632076</c:v>
                </c:pt>
                <c:pt idx="1112">
                  <c:v>68.700426114064868</c:v>
                </c:pt>
                <c:pt idx="1113">
                  <c:v>68.667517908369703</c:v>
                </c:pt>
                <c:pt idx="1114">
                  <c:v>68.634609973589093</c:v>
                </c:pt>
                <c:pt idx="1115">
                  <c:v>68.601702311780997</c:v>
                </c:pt>
                <c:pt idx="1116">
                  <c:v>68.568794925018949</c:v>
                </c:pt>
                <c:pt idx="1117">
                  <c:v>68.535887815392101</c:v>
                </c:pt>
                <c:pt idx="1118">
                  <c:v>68.502980985005792</c:v>
                </c:pt>
                <c:pt idx="1119">
                  <c:v>68.470074435981005</c:v>
                </c:pt>
                <c:pt idx="1120">
                  <c:v>68.437168170454683</c:v>
                </c:pt>
                <c:pt idx="1121">
                  <c:v>68.404262190580354</c:v>
                </c:pt>
                <c:pt idx="1122">
                  <c:v>68.371356498527476</c:v>
                </c:pt>
                <c:pt idx="1123">
                  <c:v>68.338451096482302</c:v>
                </c:pt>
                <c:pt idx="1124">
                  <c:v>68.305545986647232</c:v>
                </c:pt>
                <c:pt idx="1125">
                  <c:v>68.272641171241787</c:v>
                </c:pt>
                <c:pt idx="1126">
                  <c:v>68.23973665250189</c:v>
                </c:pt>
                <c:pt idx="1127">
                  <c:v>68.20683243268077</c:v>
                </c:pt>
                <c:pt idx="1128">
                  <c:v>68.173928514048526</c:v>
                </c:pt>
                <c:pt idx="1129">
                  <c:v>68.141024898892383</c:v>
                </c:pt>
                <c:pt idx="1130">
                  <c:v>68.108121589517168</c:v>
                </c:pt>
                <c:pt idx="1131">
                  <c:v>68.075218588244695</c:v>
                </c:pt>
                <c:pt idx="1132">
                  <c:v>68.042315897414994</c:v>
                </c:pt>
                <c:pt idx="1133">
                  <c:v>68.009413519385191</c:v>
                </c:pt>
                <c:pt idx="1134">
                  <c:v>67.976511456530716</c:v>
                </c:pt>
                <c:pt idx="1135">
                  <c:v>67.94360971124469</c:v>
                </c:pt>
                <c:pt idx="1136">
                  <c:v>67.910708285938625</c:v>
                </c:pt>
                <c:pt idx="1137">
                  <c:v>67.877807183042023</c:v>
                </c:pt>
                <c:pt idx="1138">
                  <c:v>67.844906405002931</c:v>
                </c:pt>
                <c:pt idx="1139">
                  <c:v>67.812005954287912</c:v>
                </c:pt>
                <c:pt idx="1140">
                  <c:v>67.779105833382289</c:v>
                </c:pt>
                <c:pt idx="1141">
                  <c:v>67.74620604479</c:v>
                </c:pt>
                <c:pt idx="1142">
                  <c:v>67.713306591033998</c:v>
                </c:pt>
                <c:pt idx="1143">
                  <c:v>67.680407474656477</c:v>
                </c:pt>
                <c:pt idx="1144">
                  <c:v>67.647508698218815</c:v>
                </c:pt>
                <c:pt idx="1145">
                  <c:v>67.614610264301575</c:v>
                </c:pt>
                <c:pt idx="1146">
                  <c:v>67.581712175505203</c:v>
                </c:pt>
                <c:pt idx="1147">
                  <c:v>67.548814434449497</c:v>
                </c:pt>
                <c:pt idx="1148">
                  <c:v>67.515917043774337</c:v>
                </c:pt>
                <c:pt idx="1149">
                  <c:v>67.483020006139341</c:v>
                </c:pt>
                <c:pt idx="1150">
                  <c:v>67.450123324224506</c:v>
                </c:pt>
                <c:pt idx="1151">
                  <c:v>67.417227000729952</c:v>
                </c:pt>
                <c:pt idx="1152">
                  <c:v>67.384331038376246</c:v>
                </c:pt>
                <c:pt idx="1153">
                  <c:v>67.35143543990452</c:v>
                </c:pt>
                <c:pt idx="1154">
                  <c:v>67.318540208076726</c:v>
                </c:pt>
                <c:pt idx="1155">
                  <c:v>67.285645345675661</c:v>
                </c:pt>
                <c:pt idx="1156">
                  <c:v>67.252750855505198</c:v>
                </c:pt>
                <c:pt idx="1157">
                  <c:v>67.219856740390341</c:v>
                </c:pt>
                <c:pt idx="1158">
                  <c:v>67.186963003177581</c:v>
                </c:pt>
                <c:pt idx="1159">
                  <c:v>67.154069646734911</c:v>
                </c:pt>
                <c:pt idx="1160">
                  <c:v>67.121176673951936</c:v>
                </c:pt>
                <c:pt idx="1161">
                  <c:v>67.088284087740092</c:v>
                </c:pt>
                <c:pt idx="1162">
                  <c:v>67.055391891033111</c:v>
                </c:pt>
                <c:pt idx="1163">
                  <c:v>67.022500086786536</c:v>
                </c:pt>
                <c:pt idx="1164">
                  <c:v>66.989608677978524</c:v>
                </c:pt>
                <c:pt idx="1165">
                  <c:v>66.956717667609723</c:v>
                </c:pt>
                <c:pt idx="1166">
                  <c:v>66.92382705870321</c:v>
                </c:pt>
                <c:pt idx="1167">
                  <c:v>66.890936854305252</c:v>
                </c:pt>
                <c:pt idx="1168">
                  <c:v>66.858047057485166</c:v>
                </c:pt>
                <c:pt idx="1169">
                  <c:v>66.825157671334978</c:v>
                </c:pt>
                <c:pt idx="1170">
                  <c:v>66.792268698970673</c:v>
                </c:pt>
                <c:pt idx="1171">
                  <c:v>66.759380143531629</c:v>
                </c:pt>
                <c:pt idx="1172">
                  <c:v>66.726492008180543</c:v>
                </c:pt>
                <c:pt idx="1173">
                  <c:v>66.693604296104695</c:v>
                </c:pt>
                <c:pt idx="1174">
                  <c:v>66.660717010514873</c:v>
                </c:pt>
                <c:pt idx="1175">
                  <c:v>66.627830154646617</c:v>
                </c:pt>
                <c:pt idx="1176">
                  <c:v>66.594943731759429</c:v>
                </c:pt>
                <c:pt idx="1177">
                  <c:v>66.56205774513775</c:v>
                </c:pt>
                <c:pt idx="1178">
                  <c:v>66.529172198090748</c:v>
                </c:pt>
                <c:pt idx="1179">
                  <c:v>66.496287093952759</c:v>
                </c:pt>
                <c:pt idx="1180">
                  <c:v>66.463402436083044</c:v>
                </c:pt>
                <c:pt idx="1181">
                  <c:v>66.43051822786633</c:v>
                </c:pt>
                <c:pt idx="1182">
                  <c:v>66.397634472713179</c:v>
                </c:pt>
                <c:pt idx="1183">
                  <c:v>66.364751174059407</c:v>
                </c:pt>
                <c:pt idx="1184">
                  <c:v>66.331868335367204</c:v>
                </c:pt>
                <c:pt idx="1185">
                  <c:v>66.298985960124782</c:v>
                </c:pt>
                <c:pt idx="1186">
                  <c:v>66.266104051846611</c:v>
                </c:pt>
                <c:pt idx="1187">
                  <c:v>66.233222614073938</c:v>
                </c:pt>
                <c:pt idx="1188">
                  <c:v>66.200341650374426</c:v>
                </c:pt>
                <c:pt idx="1189">
                  <c:v>66.16746116434291</c:v>
                </c:pt>
                <c:pt idx="1190">
                  <c:v>66.134581159601339</c:v>
                </c:pt>
                <c:pt idx="1191">
                  <c:v>66.101701639798904</c:v>
                </c:pt>
                <c:pt idx="1192">
                  <c:v>66.068822608612507</c:v>
                </c:pt>
                <c:pt idx="1193">
                  <c:v>66.03594406974662</c:v>
                </c:pt>
                <c:pt idx="1194">
                  <c:v>66.003066026933837</c:v>
                </c:pt>
                <c:pt idx="1195">
                  <c:v>65.970188483934777</c:v>
                </c:pt>
                <c:pt idx="1196">
                  <c:v>65.937311444538665</c:v>
                </c:pt>
                <c:pt idx="1197">
                  <c:v>65.904434912563147</c:v>
                </c:pt>
                <c:pt idx="1198">
                  <c:v>65.871558891854789</c:v>
                </c:pt>
                <c:pt idx="1199">
                  <c:v>65.838683386288949</c:v>
                </c:pt>
                <c:pt idx="1200">
                  <c:v>65.805808399770513</c:v>
                </c:pt>
                <c:pt idx="1201">
                  <c:v>65.772933936233727</c:v>
                </c:pt>
                <c:pt idx="1202">
                  <c:v>65.740059999642369</c:v>
                </c:pt>
                <c:pt idx="1203">
                  <c:v>65.707186593990528</c:v>
                </c:pt>
                <c:pt idx="1204">
                  <c:v>65.674313723302021</c:v>
                </c:pt>
                <c:pt idx="1205">
                  <c:v>65.641441391630877</c:v>
                </c:pt>
                <c:pt idx="1206">
                  <c:v>65.608569603062406</c:v>
                </c:pt>
                <c:pt idx="1207">
                  <c:v>65.575698361711986</c:v>
                </c:pt>
                <c:pt idx="1208">
                  <c:v>65.542827671726656</c:v>
                </c:pt>
                <c:pt idx="1209">
                  <c:v>65.509957537284066</c:v>
                </c:pt>
                <c:pt idx="1210">
                  <c:v>65.477087962593941</c:v>
                </c:pt>
                <c:pt idx="1211">
                  <c:v>65.444218951897454</c:v>
                </c:pt>
                <c:pt idx="1212">
                  <c:v>65.411350509467766</c:v>
                </c:pt>
                <c:pt idx="1213">
                  <c:v>65.378482639610496</c:v>
                </c:pt>
                <c:pt idx="1214">
                  <c:v>65.345615346663223</c:v>
                </c:pt>
                <c:pt idx="1215">
                  <c:v>65.31274863499678</c:v>
                </c:pt>
                <c:pt idx="1216">
                  <c:v>65.279882509014598</c:v>
                </c:pt>
                <c:pt idx="1217">
                  <c:v>65.247016973153421</c:v>
                </c:pt>
                <c:pt idx="1218">
                  <c:v>65.214152031883202</c:v>
                </c:pt>
                <c:pt idx="1219">
                  <c:v>65.181287689708043</c:v>
                </c:pt>
                <c:pt idx="1220">
                  <c:v>65.148423951165583</c:v>
                </c:pt>
                <c:pt idx="1221">
                  <c:v>65.115560820827639</c:v>
                </c:pt>
                <c:pt idx="1222">
                  <c:v>65.082698303300788</c:v>
                </c:pt>
                <c:pt idx="1223">
                  <c:v>65.049836403225967</c:v>
                </c:pt>
                <c:pt idx="1224">
                  <c:v>65.016975125279316</c:v>
                </c:pt>
                <c:pt idx="1225">
                  <c:v>64.984114474172031</c:v>
                </c:pt>
                <c:pt idx="1226">
                  <c:v>64.951254454650936</c:v>
                </c:pt>
                <c:pt idx="1227">
                  <c:v>64.918395071498253</c:v>
                </c:pt>
                <c:pt idx="1228">
                  <c:v>64.885536329532798</c:v>
                </c:pt>
                <c:pt idx="1229">
                  <c:v>64.852678233609169</c:v>
                </c:pt>
                <c:pt idx="1230">
                  <c:v>64.819820788618713</c:v>
                </c:pt>
                <c:pt idx="1231">
                  <c:v>64.786963999489515</c:v>
                </c:pt>
                <c:pt idx="1232">
                  <c:v>64.754107871186818</c:v>
                </c:pt>
                <c:pt idx="1233">
                  <c:v>64.721252408713212</c:v>
                </c:pt>
                <c:pt idx="1234">
                  <c:v>64.688397617109032</c:v>
                </c:pt>
                <c:pt idx="1235">
                  <c:v>64.655543501452271</c:v>
                </c:pt>
                <c:pt idx="1236">
                  <c:v>64.622690066859391</c:v>
                </c:pt>
                <c:pt idx="1237">
                  <c:v>64.589837318485309</c:v>
                </c:pt>
                <c:pt idx="1238">
                  <c:v>64.556985261523735</c:v>
                </c:pt>
                <c:pt idx="1239">
                  <c:v>64.524133901207122</c:v>
                </c:pt>
                <c:pt idx="1240">
                  <c:v>64.491283242807754</c:v>
                </c:pt>
                <c:pt idx="1241">
                  <c:v>64.458433291637405</c:v>
                </c:pt>
                <c:pt idx="1242">
                  <c:v>64.425584053047572</c:v>
                </c:pt>
                <c:pt idx="1243">
                  <c:v>64.39273553243018</c:v>
                </c:pt>
                <c:pt idx="1244">
                  <c:v>64.35988773521774</c:v>
                </c:pt>
                <c:pt idx="1245">
                  <c:v>64.327040666883477</c:v>
                </c:pt>
                <c:pt idx="1246">
                  <c:v>64.294194332941942</c:v>
                </c:pt>
                <c:pt idx="1247">
                  <c:v>64.261348738948826</c:v>
                </c:pt>
                <c:pt idx="1248">
                  <c:v>64.228503890501955</c:v>
                </c:pt>
                <c:pt idx="1249">
                  <c:v>64.195659793240864</c:v>
                </c:pt>
                <c:pt idx="1250">
                  <c:v>64.162816452847821</c:v>
                </c:pt>
                <c:pt idx="1251">
                  <c:v>64.129973875047327</c:v>
                </c:pt>
                <c:pt idx="1252">
                  <c:v>64.097132065607354</c:v>
                </c:pt>
                <c:pt idx="1253">
                  <c:v>64.064291030338907</c:v>
                </c:pt>
                <c:pt idx="1254">
                  <c:v>64.031450775096758</c:v>
                </c:pt>
                <c:pt idx="1255">
                  <c:v>63.998611305779534</c:v>
                </c:pt>
                <c:pt idx="1256">
                  <c:v>63.965772628330427</c:v>
                </c:pt>
                <c:pt idx="1257">
                  <c:v>63.932934748736898</c:v>
                </c:pt>
                <c:pt idx="1258">
                  <c:v>63.900097673031617</c:v>
                </c:pt>
                <c:pt idx="1259">
                  <c:v>63.867261407292482</c:v>
                </c:pt>
                <c:pt idx="1260">
                  <c:v>63.834425957642857</c:v>
                </c:pt>
                <c:pt idx="1261">
                  <c:v>63.801591330252464</c:v>
                </c:pt>
                <c:pt idx="1262">
                  <c:v>63.76875753133676</c:v>
                </c:pt>
                <c:pt idx="1263">
                  <c:v>63.735924567158293</c:v>
                </c:pt>
                <c:pt idx="1264">
                  <c:v>63.703092444026396</c:v>
                </c:pt>
                <c:pt idx="1265">
                  <c:v>63.670261168297706</c:v>
                </c:pt>
                <c:pt idx="1266">
                  <c:v>63.637430746376836</c:v>
                </c:pt>
                <c:pt idx="1267">
                  <c:v>63.604601184715975</c:v>
                </c:pt>
                <c:pt idx="1268">
                  <c:v>63.571772489816013</c:v>
                </c:pt>
                <c:pt idx="1269">
                  <c:v>63.538944668226691</c:v>
                </c:pt>
                <c:pt idx="1270">
                  <c:v>63.506117726546393</c:v>
                </c:pt>
                <c:pt idx="1271">
                  <c:v>63.473291671423397</c:v>
                </c:pt>
                <c:pt idx="1272">
                  <c:v>63.440466509555584</c:v>
                </c:pt>
                <c:pt idx="1273">
                  <c:v>63.407642247691399</c:v>
                </c:pt>
                <c:pt idx="1274">
                  <c:v>63.374818892629236</c:v>
                </c:pt>
                <c:pt idx="1275">
                  <c:v>63.341996451218975</c:v>
                </c:pt>
                <c:pt idx="1276">
                  <c:v>63.309174930361571</c:v>
                </c:pt>
                <c:pt idx="1277">
                  <c:v>63.276354337009764</c:v>
                </c:pt>
                <c:pt idx="1278">
                  <c:v>63.243534678168174</c:v>
                </c:pt>
                <c:pt idx="1279">
                  <c:v>63.210715960894355</c:v>
                </c:pt>
                <c:pt idx="1280">
                  <c:v>63.177898192298166</c:v>
                </c:pt>
                <c:pt idx="1281">
                  <c:v>63.145081379542859</c:v>
                </c:pt>
                <c:pt idx="1282">
                  <c:v>63.112265529845608</c:v>
                </c:pt>
                <c:pt idx="1283">
                  <c:v>63.079450650477177</c:v>
                </c:pt>
                <c:pt idx="1284">
                  <c:v>63.046636748763241</c:v>
                </c:pt>
                <c:pt idx="1285">
                  <c:v>63.01382383208373</c:v>
                </c:pt>
                <c:pt idx="1286">
                  <c:v>62.981011907874191</c:v>
                </c:pt>
                <c:pt idx="1287">
                  <c:v>62.948200983625739</c:v>
                </c:pt>
                <c:pt idx="1288">
                  <c:v>62.915391066885405</c:v>
                </c:pt>
                <c:pt idx="1289">
                  <c:v>62.882582165256736</c:v>
                </c:pt>
                <c:pt idx="1290">
                  <c:v>62.849774286400326</c:v>
                </c:pt>
                <c:pt idx="1291">
                  <c:v>62.816967438033579</c:v>
                </c:pt>
                <c:pt idx="1292">
                  <c:v>62.7841616279321</c:v>
                </c:pt>
                <c:pt idx="1293">
                  <c:v>62.751356863929288</c:v>
                </c:pt>
                <c:pt idx="1294">
                  <c:v>62.718553153917391</c:v>
                </c:pt>
                <c:pt idx="1295">
                  <c:v>62.685750505847196</c:v>
                </c:pt>
                <c:pt idx="1296">
                  <c:v>62.652948927729426</c:v>
                </c:pt>
                <c:pt idx="1297">
                  <c:v>62.620148427634319</c:v>
                </c:pt>
                <c:pt idx="1298">
                  <c:v>62.587349013692403</c:v>
                </c:pt>
                <c:pt idx="1299">
                  <c:v>62.554550694094928</c:v>
                </c:pt>
                <c:pt idx="1300">
                  <c:v>62.52175347709462</c:v>
                </c:pt>
                <c:pt idx="1301">
                  <c:v>62.488957371005455</c:v>
                </c:pt>
                <c:pt idx="1302">
                  <c:v>62.456162384203552</c:v>
                </c:pt>
                <c:pt idx="1303">
                  <c:v>62.423368525127671</c:v>
                </c:pt>
                <c:pt idx="1304">
                  <c:v>62.390575802279528</c:v>
                </c:pt>
                <c:pt idx="1305">
                  <c:v>62.357784224224304</c:v>
                </c:pt>
                <c:pt idx="1306">
                  <c:v>62.324993799590814</c:v>
                </c:pt>
                <c:pt idx="1307">
                  <c:v>62.292204537072784</c:v>
                </c:pt>
                <c:pt idx="1308">
                  <c:v>62.259416445428187</c:v>
                </c:pt>
                <c:pt idx="1309">
                  <c:v>62.226629533480576</c:v>
                </c:pt>
                <c:pt idx="1310">
                  <c:v>62.193843810119489</c:v>
                </c:pt>
                <c:pt idx="1311">
                  <c:v>62.161059284300457</c:v>
                </c:pt>
                <c:pt idx="1312">
                  <c:v>62.128275965045823</c:v>
                </c:pt>
                <c:pt idx="1313">
                  <c:v>62.095493861445156</c:v>
                </c:pt>
                <c:pt idx="1314">
                  <c:v>62.06271298265591</c:v>
                </c:pt>
                <c:pt idx="1315">
                  <c:v>62.029933337903614</c:v>
                </c:pt>
                <c:pt idx="1316">
                  <c:v>61.997154936482431</c:v>
                </c:pt>
                <c:pt idx="1317">
                  <c:v>61.964377787756071</c:v>
                </c:pt>
                <c:pt idx="1318">
                  <c:v>61.931601901157798</c:v>
                </c:pt>
                <c:pt idx="1319">
                  <c:v>61.898827286190759</c:v>
                </c:pt>
                <c:pt idx="1320">
                  <c:v>61.866053952429361</c:v>
                </c:pt>
                <c:pt idx="1321">
                  <c:v>61.833281909519158</c:v>
                </c:pt>
                <c:pt idx="1322">
                  <c:v>61.80051116717722</c:v>
                </c:pt>
                <c:pt idx="1323">
                  <c:v>61.767741735193212</c:v>
                </c:pt>
                <c:pt idx="1324">
                  <c:v>61.734973623429383</c:v>
                </c:pt>
                <c:pt idx="1325">
                  <c:v>61.702206841821415</c:v>
                </c:pt>
                <c:pt idx="1326">
                  <c:v>61.669441400379021</c:v>
                </c:pt>
                <c:pt idx="1327">
                  <c:v>61.636677309186148</c:v>
                </c:pt>
                <c:pt idx="1328">
                  <c:v>61.603914578401671</c:v>
                </c:pt>
                <c:pt idx="1329">
                  <c:v>61.571153218260058</c:v>
                </c:pt>
                <c:pt idx="1330">
                  <c:v>61.538393239071866</c:v>
                </c:pt>
                <c:pt idx="1331">
                  <c:v>61.505634651224213</c:v>
                </c:pt>
                <c:pt idx="1332">
                  <c:v>61.472877465181298</c:v>
                </c:pt>
                <c:pt idx="1333">
                  <c:v>61.440121691485103</c:v>
                </c:pt>
                <c:pt idx="1334">
                  <c:v>61.407367340755911</c:v>
                </c:pt>
                <c:pt idx="1335">
                  <c:v>61.374614423692549</c:v>
                </c:pt>
                <c:pt idx="1336">
                  <c:v>61.341862951073779</c:v>
                </c:pt>
                <c:pt idx="1337">
                  <c:v>61.309112933757902</c:v>
                </c:pt>
                <c:pt idx="1338">
                  <c:v>61.276364382684008</c:v>
                </c:pt>
                <c:pt idx="1339">
                  <c:v>61.243617308872231</c:v>
                </c:pt>
                <c:pt idx="1340">
                  <c:v>61.210871723424276</c:v>
                </c:pt>
                <c:pt idx="1341">
                  <c:v>61.178127637524533</c:v>
                </c:pt>
                <c:pt idx="1342">
                  <c:v>61.145385062440234</c:v>
                </c:pt>
                <c:pt idx="1343">
                  <c:v>61.112644009521667</c:v>
                </c:pt>
                <c:pt idx="1344">
                  <c:v>61.079904490203617</c:v>
                </c:pt>
                <c:pt idx="1345">
                  <c:v>61.047166516005575</c:v>
                </c:pt>
                <c:pt idx="1346">
                  <c:v>61.01443009853233</c:v>
                </c:pt>
                <c:pt idx="1347">
                  <c:v>60.981695249474413</c:v>
                </c:pt>
                <c:pt idx="1348">
                  <c:v>60.948961980609155</c:v>
                </c:pt>
                <c:pt idx="1349">
                  <c:v>60.916230303801022</c:v>
                </c:pt>
                <c:pt idx="1350">
                  <c:v>60.883500231002103</c:v>
                </c:pt>
                <c:pt idx="1351">
                  <c:v>60.850771774253083</c:v>
                </c:pt>
                <c:pt idx="1352">
                  <c:v>60.818044945683525</c:v>
                </c:pt>
                <c:pt idx="1353">
                  <c:v>60.785319757513022</c:v>
                </c:pt>
                <c:pt idx="1354">
                  <c:v>60.752596222051253</c:v>
                </c:pt>
                <c:pt idx="1355">
                  <c:v>60.71987435169909</c:v>
                </c:pt>
                <c:pt idx="1356">
                  <c:v>60.687154158948687</c:v>
                </c:pt>
                <c:pt idx="1357">
                  <c:v>60.654435656384962</c:v>
                </c:pt>
                <c:pt idx="1358">
                  <c:v>60.621718856685362</c:v>
                </c:pt>
                <c:pt idx="1359">
                  <c:v>60.589003772621346</c:v>
                </c:pt>
                <c:pt idx="1360">
                  <c:v>60.556290417058456</c:v>
                </c:pt>
                <c:pt idx="1361">
                  <c:v>60.523578802957161</c:v>
                </c:pt>
                <c:pt idx="1362">
                  <c:v>60.490868943373847</c:v>
                </c:pt>
                <c:pt idx="1363">
                  <c:v>60.458160851460804</c:v>
                </c:pt>
                <c:pt idx="1364">
                  <c:v>60.42545454046774</c:v>
                </c:pt>
                <c:pt idx="1365">
                  <c:v>60.392750023741996</c:v>
                </c:pt>
                <c:pt idx="1366">
                  <c:v>60.360047314728973</c:v>
                </c:pt>
                <c:pt idx="1367">
                  <c:v>60.327346426973776</c:v>
                </c:pt>
                <c:pt idx="1368">
                  <c:v>60.294647374120842</c:v>
                </c:pt>
                <c:pt idx="1369">
                  <c:v>60.26195016991511</c:v>
                </c:pt>
                <c:pt idx="1370">
                  <c:v>60.229254828203167</c:v>
                </c:pt>
                <c:pt idx="1371">
                  <c:v>60.196561362933423</c:v>
                </c:pt>
                <c:pt idx="1372">
                  <c:v>60.163869788156518</c:v>
                </c:pt>
                <c:pt idx="1373">
                  <c:v>60.131180118027075</c:v>
                </c:pt>
                <c:pt idx="1374">
                  <c:v>60.098492366803676</c:v>
                </c:pt>
                <c:pt idx="1375">
                  <c:v>60.065806548849579</c:v>
                </c:pt>
                <c:pt idx="1376">
                  <c:v>60.033122678633987</c:v>
                </c:pt>
                <c:pt idx="1377">
                  <c:v>60.000440770732254</c:v>
                </c:pt>
                <c:pt idx="1378">
                  <c:v>59.967760839826923</c:v>
                </c:pt>
                <c:pt idx="1379">
                  <c:v>59.935082900708508</c:v>
                </c:pt>
                <c:pt idx="1380">
                  <c:v>59.902406968276061</c:v>
                </c:pt>
                <c:pt idx="1381">
                  <c:v>59.869733057537935</c:v>
                </c:pt>
                <c:pt idx="1382">
                  <c:v>59.837061183613109</c:v>
                </c:pt>
                <c:pt idx="1383">
                  <c:v>59.804391361731163</c:v>
                </c:pt>
                <c:pt idx="1384">
                  <c:v>59.771723607233163</c:v>
                </c:pt>
                <c:pt idx="1385">
                  <c:v>59.739057935573499</c:v>
                </c:pt>
                <c:pt idx="1386">
                  <c:v>59.706394362319188</c:v>
                </c:pt>
                <c:pt idx="1387">
                  <c:v>59.673732903151738</c:v>
                </c:pt>
                <c:pt idx="1388">
                  <c:v>59.641073573867331</c:v>
                </c:pt>
                <c:pt idx="1389">
                  <c:v>59.608416390378167</c:v>
                </c:pt>
                <c:pt idx="1390">
                  <c:v>59.575761368712897</c:v>
                </c:pt>
                <c:pt idx="1391">
                  <c:v>59.543108525017345</c:v>
                </c:pt>
                <c:pt idx="1392">
                  <c:v>59.51045787555573</c:v>
                </c:pt>
                <c:pt idx="1393">
                  <c:v>59.47780943671134</c:v>
                </c:pt>
                <c:pt idx="1394">
                  <c:v>59.445163224987127</c:v>
                </c:pt>
                <c:pt idx="1395">
                  <c:v>59.412519257006977</c:v>
                </c:pt>
                <c:pt idx="1396">
                  <c:v>59.379877549516095</c:v>
                </c:pt>
                <c:pt idx="1397">
                  <c:v>59.347238119382048</c:v>
                </c:pt>
                <c:pt idx="1398">
                  <c:v>59.314600983596023</c:v>
                </c:pt>
                <c:pt idx="1399">
                  <c:v>59.281966159272855</c:v>
                </c:pt>
                <c:pt idx="1400">
                  <c:v>59.249333663652585</c:v>
                </c:pt>
                <c:pt idx="1401">
                  <c:v>59.21670351410117</c:v>
                </c:pt>
                <c:pt idx="1402">
                  <c:v>59.184075728111068</c:v>
                </c:pt>
                <c:pt idx="1403">
                  <c:v>59.151450323302456</c:v>
                </c:pt>
                <c:pt idx="1404">
                  <c:v>59.118827317424163</c:v>
                </c:pt>
                <c:pt idx="1405">
                  <c:v>59.086206728353964</c:v>
                </c:pt>
                <c:pt idx="1406">
                  <c:v>59.053588574100438</c:v>
                </c:pt>
                <c:pt idx="1407">
                  <c:v>59.020972872803</c:v>
                </c:pt>
                <c:pt idx="1408">
                  <c:v>58.988359642733471</c:v>
                </c:pt>
                <c:pt idx="1409">
                  <c:v>58.955748902296349</c:v>
                </c:pt>
                <c:pt idx="1410">
                  <c:v>58.923140670030193</c:v>
                </c:pt>
                <c:pt idx="1411">
                  <c:v>58.89053496460857</c:v>
                </c:pt>
                <c:pt idx="1412">
                  <c:v>58.857931804840661</c:v>
                </c:pt>
                <c:pt idx="1413">
                  <c:v>58.825331209672385</c:v>
                </c:pt>
                <c:pt idx="1414">
                  <c:v>58.792733198187577</c:v>
                </c:pt>
                <c:pt idx="1415">
                  <c:v>58.760137789608407</c:v>
                </c:pt>
                <c:pt idx="1416">
                  <c:v>58.727545003296918</c:v>
                </c:pt>
                <c:pt idx="1417">
                  <c:v>58.69495485875543</c:v>
                </c:pt>
                <c:pt idx="1418">
                  <c:v>58.662367375627859</c:v>
                </c:pt>
                <c:pt idx="1419">
                  <c:v>58.629782573700822</c:v>
                </c:pt>
                <c:pt idx="1420">
                  <c:v>58.597200472904085</c:v>
                </c:pt>
                <c:pt idx="1421">
                  <c:v>58.564621093312141</c:v>
                </c:pt>
                <c:pt idx="1422">
                  <c:v>58.532044455144863</c:v>
                </c:pt>
                <c:pt idx="1423">
                  <c:v>58.49947057876831</c:v>
                </c:pt>
                <c:pt idx="1424">
                  <c:v>58.46689948469642</c:v>
                </c:pt>
                <c:pt idx="1425">
                  <c:v>58.434331193591227</c:v>
                </c:pt>
                <c:pt idx="1426">
                  <c:v>58.401765726264408</c:v>
                </c:pt>
                <c:pt idx="1427">
                  <c:v>58.369203103678288</c:v>
                </c:pt>
                <c:pt idx="1428">
                  <c:v>58.336643346946346</c:v>
                </c:pt>
                <c:pt idx="1429">
                  <c:v>58.304086477334714</c:v>
                </c:pt>
                <c:pt idx="1430">
                  <c:v>58.27153251626342</c:v>
                </c:pt>
                <c:pt idx="1431">
                  <c:v>58.238981485306823</c:v>
                </c:pt>
                <c:pt idx="1432">
                  <c:v>58.20643340619506</c:v>
                </c:pt>
                <c:pt idx="1433">
                  <c:v>58.173888300815157</c:v>
                </c:pt>
                <c:pt idx="1434">
                  <c:v>58.141346191211618</c:v>
                </c:pt>
                <c:pt idx="1435">
                  <c:v>58.108807099588198</c:v>
                </c:pt>
                <c:pt idx="1436">
                  <c:v>58.076271048308257</c:v>
                </c:pt>
                <c:pt idx="1437">
                  <c:v>58.043738059896619</c:v>
                </c:pt>
                <c:pt idx="1438">
                  <c:v>58.011208157039952</c:v>
                </c:pt>
                <c:pt idx="1439">
                  <c:v>57.97868136258819</c:v>
                </c:pt>
                <c:pt idx="1440">
                  <c:v>57.946157699555556</c:v>
                </c:pt>
                <c:pt idx="1441">
                  <c:v>57.913637191121872</c:v>
                </c:pt>
                <c:pt idx="1442">
                  <c:v>57.881119860633355</c:v>
                </c:pt>
                <c:pt idx="1443">
                  <c:v>57.848605731604046</c:v>
                </c:pt>
                <c:pt idx="1444">
                  <c:v>57.816094827716583</c:v>
                </c:pt>
                <c:pt idx="1445">
                  <c:v>57.783587172823836</c:v>
                </c:pt>
                <c:pt idx="1446">
                  <c:v>57.751082790949468</c:v>
                </c:pt>
                <c:pt idx="1447">
                  <c:v>57.718581706289299</c:v>
                </c:pt>
                <c:pt idx="1448">
                  <c:v>57.686083943213056</c:v>
                </c:pt>
                <c:pt idx="1449">
                  <c:v>57.65358952626422</c:v>
                </c:pt>
                <c:pt idx="1450">
                  <c:v>57.621098480162722</c:v>
                </c:pt>
                <c:pt idx="1451">
                  <c:v>57.588610829804836</c:v>
                </c:pt>
                <c:pt idx="1452">
                  <c:v>57.55612660026506</c:v>
                </c:pt>
                <c:pt idx="1453">
                  <c:v>57.523645816797227</c:v>
                </c:pt>
                <c:pt idx="1454">
                  <c:v>57.491168504835684</c:v>
                </c:pt>
                <c:pt idx="1455">
                  <c:v>57.458694689995795</c:v>
                </c:pt>
                <c:pt idx="1456">
                  <c:v>57.426224398076506</c:v>
                </c:pt>
                <c:pt idx="1457">
                  <c:v>57.393757655060483</c:v>
                </c:pt>
                <c:pt idx="1458">
                  <c:v>57.361294487115572</c:v>
                </c:pt>
                <c:pt idx="1459">
                  <c:v>57.328834920596265</c:v>
                </c:pt>
                <c:pt idx="1460">
                  <c:v>57.296378982044686</c:v>
                </c:pt>
                <c:pt idx="1461">
                  <c:v>57.263926698191774</c:v>
                </c:pt>
                <c:pt idx="1462">
                  <c:v>57.231478095959176</c:v>
                </c:pt>
                <c:pt idx="1463">
                  <c:v>57.19903320245939</c:v>
                </c:pt>
                <c:pt idx="1464">
                  <c:v>57.16659204499787</c:v>
                </c:pt>
                <c:pt idx="1465">
                  <c:v>57.134154651074184</c:v>
                </c:pt>
                <c:pt idx="1466">
                  <c:v>57.101721048382856</c:v>
                </c:pt>
                <c:pt idx="1467">
                  <c:v>57.069291264815334</c:v>
                </c:pt>
                <c:pt idx="1468">
                  <c:v>57.036865328460451</c:v>
                </c:pt>
                <c:pt idx="1469">
                  <c:v>57.004443267606405</c:v>
                </c:pt>
                <c:pt idx="1470">
                  <c:v>56.972025110741704</c:v>
                </c:pt>
                <c:pt idx="1471">
                  <c:v>56.939610886556679</c:v>
                </c:pt>
                <c:pt idx="1472">
                  <c:v>56.90720062394449</c:v>
                </c:pt>
                <c:pt idx="1473">
                  <c:v>56.874794352002802</c:v>
                </c:pt>
                <c:pt idx="1474">
                  <c:v>56.842392100034722</c:v>
                </c:pt>
                <c:pt idx="1475">
                  <c:v>56.809993897550832</c:v>
                </c:pt>
                <c:pt idx="1476">
                  <c:v>56.777599774269298</c:v>
                </c:pt>
                <c:pt idx="1477">
                  <c:v>56.745209760118712</c:v>
                </c:pt>
                <c:pt idx="1478">
                  <c:v>56.712823885238286</c:v>
                </c:pt>
                <c:pt idx="1479">
                  <c:v>56.680442179979764</c:v>
                </c:pt>
                <c:pt idx="1480">
                  <c:v>56.648064674908582</c:v>
                </c:pt>
                <c:pt idx="1481">
                  <c:v>56.615691400805318</c:v>
                </c:pt>
                <c:pt idx="1482">
                  <c:v>56.583322388667064</c:v>
                </c:pt>
                <c:pt idx="1483">
                  <c:v>56.550957669708886</c:v>
                </c:pt>
                <c:pt idx="1484">
                  <c:v>56.518597275365188</c:v>
                </c:pt>
                <c:pt idx="1485">
                  <c:v>56.486241237290791</c:v>
                </c:pt>
                <c:pt idx="1486">
                  <c:v>56.453889587362966</c:v>
                </c:pt>
                <c:pt idx="1487">
                  <c:v>56.421542357682313</c:v>
                </c:pt>
                <c:pt idx="1488">
                  <c:v>56.389199580574207</c:v>
                </c:pt>
                <c:pt idx="1489">
                  <c:v>56.356861288590721</c:v>
                </c:pt>
                <c:pt idx="1490">
                  <c:v>56.324527514511658</c:v>
                </c:pt>
                <c:pt idx="1491">
                  <c:v>56.292198291345912</c:v>
                </c:pt>
                <c:pt idx="1492">
                  <c:v>56.259873652333219</c:v>
                </c:pt>
                <c:pt idx="1493">
                  <c:v>56.22755363094516</c:v>
                </c:pt>
                <c:pt idx="1494">
                  <c:v>56.195238260887415</c:v>
                </c:pt>
                <c:pt idx="1495">
                  <c:v>56.162927576100373</c:v>
                </c:pt>
                <c:pt idx="1496">
                  <c:v>56.130621610761025</c:v>
                </c:pt>
                <c:pt idx="1497">
                  <c:v>56.098320399284361</c:v>
                </c:pt>
                <c:pt idx="1498">
                  <c:v>56.066023976325212</c:v>
                </c:pt>
                <c:pt idx="1499">
                  <c:v>56.033732376779056</c:v>
                </c:pt>
                <c:pt idx="1500">
                  <c:v>56.001445635783924</c:v>
                </c:pt>
                <c:pt idx="1501">
                  <c:v>55.969163788722149</c:v>
                </c:pt>
                <c:pt idx="1502">
                  <c:v>55.936886871221205</c:v>
                </c:pt>
                <c:pt idx="1503">
                  <c:v>55.90461491915601</c:v>
                </c:pt>
                <c:pt idx="1504">
                  <c:v>55.872347968649912</c:v>
                </c:pt>
                <c:pt idx="1505">
                  <c:v>55.840086056076458</c:v>
                </c:pt>
                <c:pt idx="1506">
                  <c:v>55.807829218060583</c:v>
                </c:pt>
                <c:pt idx="1507">
                  <c:v>55.775577491480853</c:v>
                </c:pt>
                <c:pt idx="1508">
                  <c:v>55.743330913470331</c:v>
                </c:pt>
                <c:pt idx="1509">
                  <c:v>55.711089521418515</c:v>
                </c:pt>
                <c:pt idx="1510">
                  <c:v>55.67885335297288</c:v>
                </c:pt>
                <c:pt idx="1511">
                  <c:v>55.64662244604024</c:v>
                </c:pt>
                <c:pt idx="1512">
                  <c:v>55.614396838788409</c:v>
                </c:pt>
                <c:pt idx="1513">
                  <c:v>55.58217656964824</c:v>
                </c:pt>
                <c:pt idx="1514">
                  <c:v>55.54996167731445</c:v>
                </c:pt>
                <c:pt idx="1515">
                  <c:v>55.517752200747708</c:v>
                </c:pt>
                <c:pt idx="1516">
                  <c:v>55.485548179176298</c:v>
                </c:pt>
                <c:pt idx="1517">
                  <c:v>55.453349652097153</c:v>
                </c:pt>
                <c:pt idx="1518">
                  <c:v>55.421156659278395</c:v>
                </c:pt>
                <c:pt idx="1519">
                  <c:v>55.388969240760197</c:v>
                </c:pt>
                <c:pt idx="1520">
                  <c:v>55.356787436856735</c:v>
                </c:pt>
                <c:pt idx="1521">
                  <c:v>55.324611288157783</c:v>
                </c:pt>
                <c:pt idx="1522">
                  <c:v>55.292440835530314</c:v>
                </c:pt>
                <c:pt idx="1523">
                  <c:v>55.260276120120068</c:v>
                </c:pt>
                <c:pt idx="1524">
                  <c:v>55.228117183353689</c:v>
                </c:pt>
                <c:pt idx="1525">
                  <c:v>55.195964066939638</c:v>
                </c:pt>
                <c:pt idx="1526">
                  <c:v>55.163816812870593</c:v>
                </c:pt>
                <c:pt idx="1527">
                  <c:v>55.131675463424308</c:v>
                </c:pt>
                <c:pt idx="1528">
                  <c:v>55.09954006116633</c:v>
                </c:pt>
                <c:pt idx="1529">
                  <c:v>55.067410648950784</c:v>
                </c:pt>
                <c:pt idx="1530">
                  <c:v>55.035287269922335</c:v>
                </c:pt>
                <c:pt idx="1531">
                  <c:v>55.003169967518488</c:v>
                </c:pt>
                <c:pt idx="1532">
                  <c:v>54.971058785470007</c:v>
                </c:pt>
                <c:pt idx="1533">
                  <c:v>54.938953767803909</c:v>
                </c:pt>
                <c:pt idx="1534">
                  <c:v>54.906854958844633</c:v>
                </c:pt>
                <c:pt idx="1535">
                  <c:v>54.874762403215655</c:v>
                </c:pt>
                <c:pt idx="1536">
                  <c:v>54.842676145841097</c:v>
                </c:pt>
                <c:pt idx="1537">
                  <c:v>54.810596231948388</c:v>
                </c:pt>
                <c:pt idx="1538">
                  <c:v>54.778522707068717</c:v>
                </c:pt>
                <c:pt idx="1539">
                  <c:v>54.746455617039651</c:v>
                </c:pt>
                <c:pt idx="1540">
                  <c:v>54.714395008006505</c:v>
                </c:pt>
                <c:pt idx="1541">
                  <c:v>54.682340926424303</c:v>
                </c:pt>
                <c:pt idx="1542">
                  <c:v>54.650293419059608</c:v>
                </c:pt>
                <c:pt idx="1543">
                  <c:v>54.618252532991754</c:v>
                </c:pt>
                <c:pt idx="1544">
                  <c:v>54.58621831561522</c:v>
                </c:pt>
                <c:pt idx="1545">
                  <c:v>54.554190814641274</c:v>
                </c:pt>
                <c:pt idx="1546">
                  <c:v>54.522170078099265</c:v>
                </c:pt>
                <c:pt idx="1547">
                  <c:v>54.490156154339289</c:v>
                </c:pt>
                <c:pt idx="1548">
                  <c:v>54.458149092033239</c:v>
                </c:pt>
                <c:pt idx="1549">
                  <c:v>54.42614894017683</c:v>
                </c:pt>
                <c:pt idx="1550">
                  <c:v>54.394155748091535</c:v>
                </c:pt>
                <c:pt idx="1551">
                  <c:v>54.362169565426093</c:v>
                </c:pt>
                <c:pt idx="1552">
                  <c:v>54.33019044215871</c:v>
                </c:pt>
                <c:pt idx="1553">
                  <c:v>54.298218428598616</c:v>
                </c:pt>
                <c:pt idx="1554">
                  <c:v>54.266253575387758</c:v>
                </c:pt>
                <c:pt idx="1555">
                  <c:v>54.234295933503006</c:v>
                </c:pt>
                <c:pt idx="1556">
                  <c:v>54.202345554257683</c:v>
                </c:pt>
                <c:pt idx="1557">
                  <c:v>54.170402489303413</c:v>
                </c:pt>
                <c:pt idx="1558">
                  <c:v>54.138466790632165</c:v>
                </c:pt>
                <c:pt idx="1559">
                  <c:v>54.106538510577792</c:v>
                </c:pt>
                <c:pt idx="1560">
                  <c:v>54.074617701818212</c:v>
                </c:pt>
                <c:pt idx="1561">
                  <c:v>54.042704417376761</c:v>
                </c:pt>
                <c:pt idx="1562">
                  <c:v>54.010798710624755</c:v>
                </c:pt>
                <c:pt idx="1563">
                  <c:v>53.978900635282599</c:v>
                </c:pt>
                <c:pt idx="1564">
                  <c:v>53.947010245422227</c:v>
                </c:pt>
                <c:pt idx="1565">
                  <c:v>53.915127595468391</c:v>
                </c:pt>
                <c:pt idx="1566">
                  <c:v>53.883252740201229</c:v>
                </c:pt>
                <c:pt idx="1567">
                  <c:v>53.851385734757429</c:v>
                </c:pt>
                <c:pt idx="1568">
                  <c:v>53.819526634632723</c:v>
                </c:pt>
                <c:pt idx="1569">
                  <c:v>53.787675495683196</c:v>
                </c:pt>
                <c:pt idx="1570">
                  <c:v>53.75583237412755</c:v>
                </c:pt>
                <c:pt idx="1571">
                  <c:v>53.723997326548655</c:v>
                </c:pt>
                <c:pt idx="1572">
                  <c:v>53.692170409895851</c:v>
                </c:pt>
                <c:pt idx="1573">
                  <c:v>53.660351681486553</c:v>
                </c:pt>
                <c:pt idx="1574">
                  <c:v>53.628541199008026</c:v>
                </c:pt>
                <c:pt idx="1575">
                  <c:v>53.596739020519628</c:v>
                </c:pt>
                <c:pt idx="1576">
                  <c:v>53.564945204454318</c:v>
                </c:pt>
                <c:pt idx="1577">
                  <c:v>53.533159809620784</c:v>
                </c:pt>
                <c:pt idx="1578">
                  <c:v>53.50138289520519</c:v>
                </c:pt>
                <c:pt idx="1579">
                  <c:v>53.469614520773341</c:v>
                </c:pt>
                <c:pt idx="1580">
                  <c:v>53.437854746272166</c:v>
                </c:pt>
                <c:pt idx="1581">
                  <c:v>53.406103632031886</c:v>
                </c:pt>
                <c:pt idx="1582">
                  <c:v>53.374361238767996</c:v>
                </c:pt>
                <c:pt idx="1583">
                  <c:v>53.342627627582708</c:v>
                </c:pt>
                <c:pt idx="1584">
                  <c:v>53.310902859967499</c:v>
                </c:pt>
                <c:pt idx="1585">
                  <c:v>53.279186997804374</c:v>
                </c:pt>
                <c:pt idx="1586">
                  <c:v>53.247480103368183</c:v>
                </c:pt>
                <c:pt idx="1587">
                  <c:v>53.215782239328405</c:v>
                </c:pt>
                <c:pt idx="1588">
                  <c:v>53.184093468750966</c:v>
                </c:pt>
                <c:pt idx="1589">
                  <c:v>53.152413855100335</c:v>
                </c:pt>
                <c:pt idx="1590">
                  <c:v>53.120743462240974</c:v>
                </c:pt>
                <c:pt idx="1591">
                  <c:v>53.089082354439931</c:v>
                </c:pt>
                <c:pt idx="1592">
                  <c:v>53.057430596368185</c:v>
                </c:pt>
                <c:pt idx="1593">
                  <c:v>53.025788253102554</c:v>
                </c:pt>
                <c:pt idx="1594">
                  <c:v>52.99415539012805</c:v>
                </c:pt>
                <c:pt idx="1595">
                  <c:v>52.962532073339275</c:v>
                </c:pt>
                <c:pt idx="1596">
                  <c:v>52.930918369042487</c:v>
                </c:pt>
                <c:pt idx="1597">
                  <c:v>52.89931434395767</c:v>
                </c:pt>
                <c:pt idx="1598">
                  <c:v>52.867720065220006</c:v>
                </c:pt>
                <c:pt idx="1599">
                  <c:v>52.83613560038237</c:v>
                </c:pt>
                <c:pt idx="1600">
                  <c:v>52.804561017416567</c:v>
                </c:pt>
                <c:pt idx="1601">
                  <c:v>52.772996384715555</c:v>
                </c:pt>
                <c:pt idx="1602">
                  <c:v>52.741441771095424</c:v>
                </c:pt>
                <c:pt idx="1603">
                  <c:v>52.709897245797023</c:v>
                </c:pt>
                <c:pt idx="1604">
                  <c:v>52.678362878487931</c:v>
                </c:pt>
                <c:pt idx="1605">
                  <c:v>52.646838739264481</c:v>
                </c:pt>
                <c:pt idx="1606">
                  <c:v>52.615324898653164</c:v>
                </c:pt>
                <c:pt idx="1607">
                  <c:v>52.583821427613074</c:v>
                </c:pt>
                <c:pt idx="1608">
                  <c:v>52.552328397537487</c:v>
                </c:pt>
                <c:pt idx="1609">
                  <c:v>52.520845880255692</c:v>
                </c:pt>
                <c:pt idx="1610">
                  <c:v>52.489373948034874</c:v>
                </c:pt>
                <c:pt idx="1611">
                  <c:v>52.457912673581752</c:v>
                </c:pt>
                <c:pt idx="1612">
                  <c:v>52.426462130045223</c:v>
                </c:pt>
                <c:pt idx="1613">
                  <c:v>52.395022391016809</c:v>
                </c:pt>
                <c:pt idx="1614">
                  <c:v>52.36359353053399</c:v>
                </c:pt>
                <c:pt idx="1615">
                  <c:v>52.332175623080886</c:v>
                </c:pt>
                <c:pt idx="1616">
                  <c:v>52.300768743590723</c:v>
                </c:pt>
                <c:pt idx="1617">
                  <c:v>52.269372967447445</c:v>
                </c:pt>
                <c:pt idx="1618">
                  <c:v>52.237988370487344</c:v>
                </c:pt>
                <c:pt idx="1619">
                  <c:v>52.206615029001206</c:v>
                </c:pt>
                <c:pt idx="1620">
                  <c:v>52.175253019735656</c:v>
                </c:pt>
                <c:pt idx="1621">
                  <c:v>52.143902419895525</c:v>
                </c:pt>
                <c:pt idx="1622">
                  <c:v>52.11256330714523</c:v>
                </c:pt>
                <c:pt idx="1623">
                  <c:v>52.081235759610607</c:v>
                </c:pt>
                <c:pt idx="1624">
                  <c:v>52.049919855880404</c:v>
                </c:pt>
                <c:pt idx="1625">
                  <c:v>52.018615675008853</c:v>
                </c:pt>
                <c:pt idx="1626">
                  <c:v>51.987323296516394</c:v>
                </c:pt>
                <c:pt idx="1627">
                  <c:v>51.956042800392211</c:v>
                </c:pt>
                <c:pt idx="1628">
                  <c:v>51.924774267095337</c:v>
                </c:pt>
                <c:pt idx="1629">
                  <c:v>51.893517777557079</c:v>
                </c:pt>
                <c:pt idx="1630">
                  <c:v>51.86227341318186</c:v>
                </c:pt>
                <c:pt idx="1631">
                  <c:v>51.831041255849769</c:v>
                </c:pt>
                <c:pt idx="1632">
                  <c:v>51.79982138791754</c:v>
                </c:pt>
                <c:pt idx="1633">
                  <c:v>51.76861389222077</c:v>
                </c:pt>
                <c:pt idx="1634">
                  <c:v>51.73741885207513</c:v>
                </c:pt>
                <c:pt idx="1635">
                  <c:v>51.706236351278314</c:v>
                </c:pt>
                <c:pt idx="1636">
                  <c:v>51.67506647411156</c:v>
                </c:pt>
                <c:pt idx="1637">
                  <c:v>51.643909305341367</c:v>
                </c:pt>
                <c:pt idx="1638">
                  <c:v>51.612764930221047</c:v>
                </c:pt>
                <c:pt idx="1639">
                  <c:v>51.581633434492211</c:v>
                </c:pt>
                <c:pt idx="1640">
                  <c:v>51.550514904386461</c:v>
                </c:pt>
                <c:pt idx="1641">
                  <c:v>51.519409426627114</c:v>
                </c:pt>
                <c:pt idx="1642">
                  <c:v>51.488317088430463</c:v>
                </c:pt>
                <c:pt idx="1643">
                  <c:v>51.45723797750766</c:v>
                </c:pt>
                <c:pt idx="1644">
                  <c:v>51.426172182065699</c:v>
                </c:pt>
                <c:pt idx="1645">
                  <c:v>51.395119790809616</c:v>
                </c:pt>
                <c:pt idx="1646">
                  <c:v>51.364080892943363</c:v>
                </c:pt>
                <c:pt idx="1647">
                  <c:v>51.333055578172029</c:v>
                </c:pt>
                <c:pt idx="1648">
                  <c:v>51.302043936702319</c:v>
                </c:pt>
                <c:pt idx="1649">
                  <c:v>51.271046059244924</c:v>
                </c:pt>
                <c:pt idx="1650">
                  <c:v>51.240062037015292</c:v>
                </c:pt>
                <c:pt idx="1651">
                  <c:v>51.209091961735531</c:v>
                </c:pt>
                <c:pt idx="1652">
                  <c:v>51.178135925635395</c:v>
                </c:pt>
                <c:pt idx="1653">
                  <c:v>51.147194021453942</c:v>
                </c:pt>
                <c:pt idx="1654">
                  <c:v>51.116266342440888</c:v>
                </c:pt>
                <c:pt idx="1655">
                  <c:v>51.085352982357612</c:v>
                </c:pt>
                <c:pt idx="1656">
                  <c:v>51.054454035478997</c:v>
                </c:pt>
                <c:pt idx="1657">
                  <c:v>51.023569596594072</c:v>
                </c:pt>
                <c:pt idx="1658">
                  <c:v>50.992699761008083</c:v>
                </c:pt>
                <c:pt idx="1659">
                  <c:v>50.961844624543133</c:v>
                </c:pt>
                <c:pt idx="1660">
                  <c:v>50.931004283539501</c:v>
                </c:pt>
                <c:pt idx="1661">
                  <c:v>50.900178834857073</c:v>
                </c:pt>
                <c:pt idx="1662">
                  <c:v>50.869368375876448</c:v>
                </c:pt>
                <c:pt idx="1663">
                  <c:v>50.83857300450002</c:v>
                </c:pt>
                <c:pt idx="1664">
                  <c:v>50.807792819153114</c:v>
                </c:pt>
                <c:pt idx="1665">
                  <c:v>50.777027918785393</c:v>
                </c:pt>
                <c:pt idx="1666">
                  <c:v>50.746278402871461</c:v>
                </c:pt>
                <c:pt idx="1667">
                  <c:v>50.715544371412221</c:v>
                </c:pt>
                <c:pt idx="1668">
                  <c:v>50.684825924936227</c:v>
                </c:pt>
                <c:pt idx="1669">
                  <c:v>50.654123164499836</c:v>
                </c:pt>
                <c:pt idx="1670">
                  <c:v>50.623436191689152</c:v>
                </c:pt>
                <c:pt idx="1671">
                  <c:v>50.592765108620448</c:v>
                </c:pt>
                <c:pt idx="1672">
                  <c:v>50.562110017941109</c:v>
                </c:pt>
                <c:pt idx="1673">
                  <c:v>50.531471022830857</c:v>
                </c:pt>
                <c:pt idx="1674">
                  <c:v>50.500848227002244</c:v>
                </c:pt>
                <c:pt idx="1675">
                  <c:v>50.470241734701901</c:v>
                </c:pt>
                <c:pt idx="1676">
                  <c:v>50.43965165071085</c:v>
                </c:pt>
                <c:pt idx="1677">
                  <c:v>50.409078080345964</c:v>
                </c:pt>
                <c:pt idx="1678">
                  <c:v>50.37852112946009</c:v>
                </c:pt>
                <c:pt idx="1679">
                  <c:v>50.347980904443126</c:v>
                </c:pt>
                <c:pt idx="1680">
                  <c:v>50.317457512222674</c:v>
                </c:pt>
                <c:pt idx="1681">
                  <c:v>50.286951060264741</c:v>
                </c:pt>
                <c:pt idx="1682">
                  <c:v>50.256461656574189</c:v>
                </c:pt>
                <c:pt idx="1683">
                  <c:v>50.225989409695487</c:v>
                </c:pt>
                <c:pt idx="1684">
                  <c:v>50.195534428713337</c:v>
                </c:pt>
                <c:pt idx="1685">
                  <c:v>50.165096823253108</c:v>
                </c:pt>
                <c:pt idx="1686">
                  <c:v>50.134676703481219</c:v>
                </c:pt>
                <c:pt idx="1687">
                  <c:v>50.104274180105925</c:v>
                </c:pt>
                <c:pt idx="1688">
                  <c:v>50.073889364377294</c:v>
                </c:pt>
                <c:pt idx="1689">
                  <c:v>50.043522368088247</c:v>
                </c:pt>
                <c:pt idx="1690">
                  <c:v>50.013173303574064</c:v>
                </c:pt>
                <c:pt idx="1691">
                  <c:v>49.982842283713467</c:v>
                </c:pt>
                <c:pt idx="1692">
                  <c:v>49.952529421928489</c:v>
                </c:pt>
                <c:pt idx="1693">
                  <c:v>49.92223483218482</c:v>
                </c:pt>
                <c:pt idx="1694">
                  <c:v>49.891958628991908</c:v>
                </c:pt>
                <c:pt idx="1695">
                  <c:v>49.861700927403334</c:v>
                </c:pt>
                <c:pt idx="1696">
                  <c:v>49.831461843016641</c:v>
                </c:pt>
                <c:pt idx="1697">
                  <c:v>49.801241491973656</c:v>
                </c:pt>
                <c:pt idx="1698">
                  <c:v>49.771039990960517</c:v>
                </c:pt>
                <c:pt idx="1699">
                  <c:v>49.740857457207369</c:v>
                </c:pt>
                <c:pt idx="1700">
                  <c:v>49.710694008488659</c:v>
                </c:pt>
                <c:pt idx="1701">
                  <c:v>49.680549763122848</c:v>
                </c:pt>
                <c:pt idx="1702">
                  <c:v>49.650424839972345</c:v>
                </c:pt>
                <c:pt idx="1703">
                  <c:v>49.62031935844329</c:v>
                </c:pt>
                <c:pt idx="1704">
                  <c:v>49.590233438485321</c:v>
                </c:pt>
                <c:pt idx="1705">
                  <c:v>49.560167200591422</c:v>
                </c:pt>
                <c:pt idx="1706">
                  <c:v>49.530120765797179</c:v>
                </c:pt>
                <c:pt idx="1707">
                  <c:v>49.500094255681006</c:v>
                </c:pt>
                <c:pt idx="1708">
                  <c:v>49.470087792363373</c:v>
                </c:pt>
                <c:pt idx="1709">
                  <c:v>49.440101498506181</c:v>
                </c:pt>
                <c:pt idx="1710">
                  <c:v>49.410135497312659</c:v>
                </c:pt>
                <c:pt idx="1711">
                  <c:v>49.380189912526674</c:v>
                </c:pt>
                <c:pt idx="1712">
                  <c:v>49.350264868431744</c:v>
                </c:pt>
                <c:pt idx="1713">
                  <c:v>49.320360489850756</c:v>
                </c:pt>
                <c:pt idx="1714">
                  <c:v>49.29047690214523</c:v>
                </c:pt>
                <c:pt idx="1715">
                  <c:v>49.260614231214255</c:v>
                </c:pt>
                <c:pt idx="1716">
                  <c:v>49.230772603494003</c:v>
                </c:pt>
                <c:pt idx="1717">
                  <c:v>49.200952145956471</c:v>
                </c:pt>
                <c:pt idx="1718">
                  <c:v>49.171152986109057</c:v>
                </c:pt>
                <c:pt idx="1719">
                  <c:v>49.141375251993004</c:v>
                </c:pt>
                <c:pt idx="1720">
                  <c:v>49.111619072182748</c:v>
                </c:pt>
                <c:pt idx="1721">
                  <c:v>49.081884575784443</c:v>
                </c:pt>
                <c:pt idx="1722">
                  <c:v>49.052171892435261</c:v>
                </c:pt>
                <c:pt idx="1723">
                  <c:v>49.022481152301708</c:v>
                </c:pt>
                <c:pt idx="1724">
                  <c:v>48.992812486078705</c:v>
                </c:pt>
                <c:pt idx="1725">
                  <c:v>48.963166024988041</c:v>
                </c:pt>
                <c:pt idx="1726">
                  <c:v>48.933541900776973</c:v>
                </c:pt>
                <c:pt idx="1727">
                  <c:v>48.903940245716669</c:v>
                </c:pt>
                <c:pt idx="1728">
                  <c:v>48.874361192601164</c:v>
                </c:pt>
                <c:pt idx="1729">
                  <c:v>48.844804874745087</c:v>
                </c:pt>
                <c:pt idx="1730">
                  <c:v>48.815271425982381</c:v>
                </c:pt>
                <c:pt idx="1731">
                  <c:v>48.785760980664776</c:v>
                </c:pt>
                <c:pt idx="1732">
                  <c:v>48.756273673659436</c:v>
                </c:pt>
                <c:pt idx="1733">
                  <c:v>48.726809640347646</c:v>
                </c:pt>
                <c:pt idx="1734">
                  <c:v>48.697369016622709</c:v>
                </c:pt>
                <c:pt idx="1735">
                  <c:v>48.667951938887903</c:v>
                </c:pt>
                <c:pt idx="1736">
                  <c:v>48.638558544054575</c:v>
                </c:pt>
                <c:pt idx="1737">
                  <c:v>48.609188969539701</c:v>
                </c:pt>
                <c:pt idx="1738">
                  <c:v>48.579843353264245</c:v>
                </c:pt>
                <c:pt idx="1739">
                  <c:v>48.550521833650592</c:v>
                </c:pt>
                <c:pt idx="1740">
                  <c:v>48.521224549619859</c:v>
                </c:pt>
                <c:pt idx="1741">
                  <c:v>48.491951640590322</c:v>
                </c:pt>
                <c:pt idx="1742">
                  <c:v>48.462703246474248</c:v>
                </c:pt>
                <c:pt idx="1743">
                  <c:v>48.433479507675926</c:v>
                </c:pt>
                <c:pt idx="1744">
                  <c:v>48.40428056508842</c:v>
                </c:pt>
                <c:pt idx="1745">
                  <c:v>48.375106560091396</c:v>
                </c:pt>
                <c:pt idx="1746">
                  <c:v>48.345957634548157</c:v>
                </c:pt>
                <c:pt idx="1747">
                  <c:v>48.316833930802865</c:v>
                </c:pt>
                <c:pt idx="1748">
                  <c:v>48.287735591677773</c:v>
                </c:pt>
                <c:pt idx="1749">
                  <c:v>48.258662760469669</c:v>
                </c:pt>
                <c:pt idx="1750">
                  <c:v>48.229615580947815</c:v>
                </c:pt>
                <c:pt idx="1751">
                  <c:v>48.200594197349716</c:v>
                </c:pt>
                <c:pt idx="1752">
                  <c:v>48.171598754378763</c:v>
                </c:pt>
                <c:pt idx="1753">
                  <c:v>48.14262939720065</c:v>
                </c:pt>
                <c:pt idx="1754">
                  <c:v>48.113686271439569</c:v>
                </c:pt>
                <c:pt idx="1755">
                  <c:v>48.084769523175581</c:v>
                </c:pt>
                <c:pt idx="1756">
                  <c:v>48.055879298940418</c:v>
                </c:pt>
                <c:pt idx="1757">
                  <c:v>48.027015745714088</c:v>
                </c:pt>
                <c:pt idx="1758">
                  <c:v>47.998179010921461</c:v>
                </c:pt>
                <c:pt idx="1759">
                  <c:v>47.969369242427966</c:v>
                </c:pt>
                <c:pt idx="1760">
                  <c:v>47.940586588536043</c:v>
                </c:pt>
                <c:pt idx="1761">
                  <c:v>47.911831197981144</c:v>
                </c:pt>
                <c:pt idx="1762">
                  <c:v>47.883103219928003</c:v>
                </c:pt>
                <c:pt idx="1763">
                  <c:v>47.854402803965705</c:v>
                </c:pt>
                <c:pt idx="1764">
                  <c:v>47.825730100104508</c:v>
                </c:pt>
                <c:pt idx="1765">
                  <c:v>47.797085258770892</c:v>
                </c:pt>
                <c:pt idx="1766">
                  <c:v>47.768468430803203</c:v>
                </c:pt>
                <c:pt idx="1767">
                  <c:v>47.73987976744759</c:v>
                </c:pt>
                <c:pt idx="1768">
                  <c:v>47.711319420353163</c:v>
                </c:pt>
                <c:pt idx="1769">
                  <c:v>47.682787541567329</c:v>
                </c:pt>
                <c:pt idx="1770">
                  <c:v>47.654284283531474</c:v>
                </c:pt>
                <c:pt idx="1771">
                  <c:v>47.625809799075334</c:v>
                </c:pt>
                <c:pt idx="1772">
                  <c:v>47.597364241413132</c:v>
                </c:pt>
                <c:pt idx="1773">
                  <c:v>47.568947764137747</c:v>
                </c:pt>
                <c:pt idx="1774">
                  <c:v>47.540560521215994</c:v>
                </c:pt>
                <c:pt idx="1775">
                  <c:v>47.512202666983512</c:v>
                </c:pt>
                <c:pt idx="1776">
                  <c:v>47.48387435613931</c:v>
                </c:pt>
                <c:pt idx="1777">
                  <c:v>47.45557574374034</c:v>
                </c:pt>
                <c:pt idx="1778">
                  <c:v>47.427306985196637</c:v>
                </c:pt>
                <c:pt idx="1779">
                  <c:v>47.399068236264775</c:v>
                </c:pt>
                <c:pt idx="1780">
                  <c:v>47.370859653043183</c:v>
                </c:pt>
                <c:pt idx="1781">
                  <c:v>47.342681391965868</c:v>
                </c:pt>
                <c:pt idx="1782">
                  <c:v>47.314533609796783</c:v>
                </c:pt>
                <c:pt idx="1783">
                  <c:v>47.286416463623731</c:v>
                </c:pt>
                <c:pt idx="1784">
                  <c:v>47.258330110852725</c:v>
                </c:pt>
                <c:pt idx="1785">
                  <c:v>47.230274709201339</c:v>
                </c:pt>
                <c:pt idx="1786">
                  <c:v>47.202250416693005</c:v>
                </c:pt>
                <c:pt idx="1787">
                  <c:v>47.174257391650514</c:v>
                </c:pt>
                <c:pt idx="1788">
                  <c:v>47.146295792689259</c:v>
                </c:pt>
                <c:pt idx="1789">
                  <c:v>47.118365778711379</c:v>
                </c:pt>
                <c:pt idx="1790">
                  <c:v>47.090467508898833</c:v>
                </c:pt>
                <c:pt idx="1791">
                  <c:v>47.062601142706697</c:v>
                </c:pt>
                <c:pt idx="1792">
                  <c:v>47.034766839856161</c:v>
                </c:pt>
                <c:pt idx="1793">
                  <c:v>47.006964760328088</c:v>
                </c:pt>
                <c:pt idx="1794">
                  <c:v>46.979195064355821</c:v>
                </c:pt>
                <c:pt idx="1795">
                  <c:v>46.951457912417929</c:v>
                </c:pt>
                <c:pt idx="1796">
                  <c:v>46.923753465231343</c:v>
                </c:pt>
                <c:pt idx="1797">
                  <c:v>46.896081883743726</c:v>
                </c:pt>
                <c:pt idx="1798">
                  <c:v>46.868443329126421</c:v>
                </c:pt>
                <c:pt idx="1799">
                  <c:v>46.84083796276645</c:v>
                </c:pt>
                <c:pt idx="1800">
                  <c:v>46.813265946259662</c:v>
                </c:pt>
                <c:pt idx="1801">
                  <c:v>46.785727441402337</c:v>
                </c:pt>
                <c:pt idx="1802">
                  <c:v>46.758222610183964</c:v>
                </c:pt>
                <c:pt idx="1803">
                  <c:v>46.730751614778931</c:v>
                </c:pt>
                <c:pt idx="1804">
                  <c:v>46.703314617538709</c:v>
                </c:pt>
                <c:pt idx="1805">
                  <c:v>46.675911780983668</c:v>
                </c:pt>
                <c:pt idx="1806">
                  <c:v>46.648543267795198</c:v>
                </c:pt>
                <c:pt idx="1807">
                  <c:v>46.621209240806998</c:v>
                </c:pt>
                <c:pt idx="1808">
                  <c:v>46.593909862996895</c:v>
                </c:pt>
                <c:pt idx="1809">
                  <c:v>46.566645297478424</c:v>
                </c:pt>
                <c:pt idx="1810">
                  <c:v>46.539415707491862</c:v>
                </c:pt>
                <c:pt idx="1811">
                  <c:v>46.512221256396117</c:v>
                </c:pt>
                <c:pt idx="1812">
                  <c:v>46.485062107659594</c:v>
                </c:pt>
                <c:pt idx="1813">
                  <c:v>46.457938424850973</c:v>
                </c:pt>
                <c:pt idx="1814">
                  <c:v>46.430850371630896</c:v>
                </c:pt>
                <c:pt idx="1815">
                  <c:v>46.403798111742503</c:v>
                </c:pt>
                <c:pt idx="1816">
                  <c:v>46.376781809002061</c:v>
                </c:pt>
                <c:pt idx="1817">
                  <c:v>46.349801627290084</c:v>
                </c:pt>
                <c:pt idx="1818">
                  <c:v>46.322857730541536</c:v>
                </c:pt>
                <c:pt idx="1819">
                  <c:v>46.295950282736712</c:v>
                </c:pt>
                <c:pt idx="1820">
                  <c:v>46.269079447891173</c:v>
                </c:pt>
                <c:pt idx="1821">
                  <c:v>46.242245390046584</c:v>
                </c:pt>
                <c:pt idx="1822">
                  <c:v>46.215448273260513</c:v>
                </c:pt>
                <c:pt idx="1823">
                  <c:v>46.188688261596702</c:v>
                </c:pt>
                <c:pt idx="1824">
                  <c:v>46.161965519114858</c:v>
                </c:pt>
                <c:pt idx="1825">
                  <c:v>46.135280209861172</c:v>
                </c:pt>
                <c:pt idx="1826">
                  <c:v>46.108632497857364</c:v>
                </c:pt>
                <c:pt idx="1827">
                  <c:v>46.082022547090695</c:v>
                </c:pt>
                <c:pt idx="1828">
                  <c:v>46.055450521503964</c:v>
                </c:pt>
                <c:pt idx="1829">
                  <c:v>46.028916584984323</c:v>
                </c:pt>
                <c:pt idx="1830">
                  <c:v>46.002420901353183</c:v>
                </c:pt>
                <c:pt idx="1831">
                  <c:v>45.975963634355786</c:v>
                </c:pt>
                <c:pt idx="1832">
                  <c:v>45.949544947649372</c:v>
                </c:pt>
                <c:pt idx="1833">
                  <c:v>45.923165004793695</c:v>
                </c:pt>
                <c:pt idx="1834">
                  <c:v>45.896823969239044</c:v>
                </c:pt>
                <c:pt idx="1835">
                  <c:v>45.870522004315532</c:v>
                </c:pt>
                <c:pt idx="1836">
                  <c:v>45.844259273222377</c:v>
                </c:pt>
                <c:pt idx="1837">
                  <c:v>45.818035939015644</c:v>
                </c:pt>
                <c:pt idx="1838">
                  <c:v>45.791852164598126</c:v>
                </c:pt>
                <c:pt idx="1839">
                  <c:v>45.765708112707138</c:v>
                </c:pt>
                <c:pt idx="1840">
                  <c:v>45.739603945902971</c:v>
                </c:pt>
                <c:pt idx="1841">
                  <c:v>45.713539826558033</c:v>
                </c:pt>
                <c:pt idx="1842">
                  <c:v>45.687515916844355</c:v>
                </c:pt>
                <c:pt idx="1843">
                  <c:v>45.66153237872242</c:v>
                </c:pt>
                <c:pt idx="1844">
                  <c:v>45.635589373928759</c:v>
                </c:pt>
                <c:pt idx="1845">
                  <c:v>45.609687063964401</c:v>
                </c:pt>
                <c:pt idx="1846">
                  <c:v>45.583825610083018</c:v>
                </c:pt>
                <c:pt idx="1847">
                  <c:v>45.558005173278318</c:v>
                </c:pt>
                <c:pt idx="1848">
                  <c:v>45.53222591427194</c:v>
                </c:pt>
                <c:pt idx="1849">
                  <c:v>45.506487993501743</c:v>
                </c:pt>
                <c:pt idx="1850">
                  <c:v>45.480791571108583</c:v>
                </c:pt>
                <c:pt idx="1851">
                  <c:v>45.455136806924742</c:v>
                </c:pt>
                <c:pt idx="1852">
                  <c:v>45.429523860460819</c:v>
                </c:pt>
                <c:pt idx="1853">
                  <c:v>45.403952890893436</c:v>
                </c:pt>
                <c:pt idx="1854">
                  <c:v>45.378424057052243</c:v>
                </c:pt>
                <c:pt idx="1855">
                  <c:v>45.35293751740771</c:v>
                </c:pt>
                <c:pt idx="1856">
                  <c:v>45.327493430057721</c:v>
                </c:pt>
                <c:pt idx="1857">
                  <c:v>45.302091952715315</c:v>
                </c:pt>
                <c:pt idx="1858">
                  <c:v>45.27673324269518</c:v>
                </c:pt>
                <c:pt idx="1859">
                  <c:v>45.251417456900825</c:v>
                </c:pt>
                <c:pt idx="1860">
                  <c:v>45.226144751811489</c:v>
                </c:pt>
                <c:pt idx="1861">
                  <c:v>45.2009152834692</c:v>
                </c:pt>
                <c:pt idx="1862">
                  <c:v>45.175729207465039</c:v>
                </c:pt>
                <c:pt idx="1863">
                  <c:v>45.150586678926302</c:v>
                </c:pt>
                <c:pt idx="1864">
                  <c:v>45.125487852502999</c:v>
                </c:pt>
                <c:pt idx="1865">
                  <c:v>45.100432882354312</c:v>
                </c:pt>
                <c:pt idx="1866">
                  <c:v>45.075421922135391</c:v>
                </c:pt>
                <c:pt idx="1867">
                  <c:v>45.050455124983337</c:v>
                </c:pt>
                <c:pt idx="1868">
                  <c:v>45.025532643504185</c:v>
                </c:pt>
                <c:pt idx="1869">
                  <c:v>45.000654629758813</c:v>
                </c:pt>
                <c:pt idx="1870">
                  <c:v>44.975821235249605</c:v>
                </c:pt>
                <c:pt idx="1871">
                  <c:v>44.951032610906232</c:v>
                </c:pt>
                <c:pt idx="1872">
                  <c:v>44.926288907072461</c:v>
                </c:pt>
                <c:pt idx="1873">
                  <c:v>44.901590273491536</c:v>
                </c:pt>
                <c:pt idx="1874">
                  <c:v>44.876936859292897</c:v>
                </c:pt>
                <c:pt idx="1875">
                  <c:v>44.852328812978037</c:v>
                </c:pt>
                <c:pt idx="1876">
                  <c:v>44.827766282406543</c:v>
                </c:pt>
                <c:pt idx="1877">
                  <c:v>44.803249414781774</c:v>
                </c:pt>
                <c:pt idx="1878">
                  <c:v>44.77877835663741</c:v>
                </c:pt>
                <c:pt idx="1879">
                  <c:v>44.754353253822707</c:v>
                </c:pt>
                <c:pt idx="1880">
                  <c:v>44.7299742514884</c:v>
                </c:pt>
                <c:pt idx="1881">
                  <c:v>44.705641494073191</c:v>
                </c:pt>
                <c:pt idx="1882">
                  <c:v>44.681355125288789</c:v>
                </c:pt>
                <c:pt idx="1883">
                  <c:v>44.657115288106084</c:v>
                </c:pt>
                <c:pt idx="1884">
                  <c:v>44.632922124740659</c:v>
                </c:pt>
                <c:pt idx="1885">
                  <c:v>44.608775776638495</c:v>
                </c:pt>
                <c:pt idx="1886">
                  <c:v>44.584676384462149</c:v>
                </c:pt>
                <c:pt idx="1887">
                  <c:v>44.560624088075464</c:v>
                </c:pt>
                <c:pt idx="1888">
                  <c:v>44.536619026529976</c:v>
                </c:pt>
                <c:pt idx="1889">
                  <c:v>44.512661338050506</c:v>
                </c:pt>
                <c:pt idx="1890">
                  <c:v>44.48875116002025</c:v>
                </c:pt>
                <c:pt idx="1891">
                  <c:v>44.464888628966861</c:v>
                </c:pt>
                <c:pt idx="1892">
                  <c:v>44.441073880547755</c:v>
                </c:pt>
                <c:pt idx="1893">
                  <c:v>44.41730704953595</c:v>
                </c:pt>
                <c:pt idx="1894">
                  <c:v>44.393588269805321</c:v>
                </c:pt>
                <c:pt idx="1895">
                  <c:v>44.369917674316497</c:v>
                </c:pt>
                <c:pt idx="1896">
                  <c:v>44.346295395101912</c:v>
                </c:pt>
                <c:pt idx="1897">
                  <c:v>44.32272156325206</c:v>
                </c:pt>
                <c:pt idx="1898">
                  <c:v>44.299196308900484</c:v>
                </c:pt>
                <c:pt idx="1899">
                  <c:v>44.275719761209729</c:v>
                </c:pt>
                <c:pt idx="1900">
                  <c:v>44.252292048356381</c:v>
                </c:pt>
                <c:pt idx="1901">
                  <c:v>44.228913297517636</c:v>
                </c:pt>
                <c:pt idx="1902">
                  <c:v>44.20558363485565</c:v>
                </c:pt>
                <c:pt idx="1903">
                  <c:v>44.182303185504203</c:v>
                </c:pt>
                <c:pt idx="1904">
                  <c:v>44.159072073554114</c:v>
                </c:pt>
                <c:pt idx="1905">
                  <c:v>44.135890422038017</c:v>
                </c:pt>
                <c:pt idx="1906">
                  <c:v>44.112758352917325</c:v>
                </c:pt>
                <c:pt idx="1907">
                  <c:v>44.089675987067309</c:v>
                </c:pt>
                <c:pt idx="1908">
                  <c:v>44.066643444262482</c:v>
                </c:pt>
                <c:pt idx="1909">
                  <c:v>44.043660843163238</c:v>
                </c:pt>
                <c:pt idx="1910">
                  <c:v>44.020728301300807</c:v>
                </c:pt>
                <c:pt idx="1911">
                  <c:v>43.99784593506358</c:v>
                </c:pt>
                <c:pt idx="1912">
                  <c:v>43.975013859682676</c:v>
                </c:pt>
                <c:pt idx="1913">
                  <c:v>43.952232189218194</c:v>
                </c:pt>
                <c:pt idx="1914">
                  <c:v>43.9295010365447</c:v>
                </c:pt>
                <c:pt idx="1915">
                  <c:v>43.90682051333804</c:v>
                </c:pt>
                <c:pt idx="1916">
                  <c:v>43.884190730060162</c:v>
                </c:pt>
                <c:pt idx="1917">
                  <c:v>43.861611795946196</c:v>
                </c:pt>
                <c:pt idx="1918">
                  <c:v>43.839083818990538</c:v>
                </c:pt>
                <c:pt idx="1919">
                  <c:v>43.816606905932566</c:v>
                </c:pt>
                <c:pt idx="1920">
                  <c:v>43.794181162243106</c:v>
                </c:pt>
                <c:pt idx="1921">
                  <c:v>43.771806692111113</c:v>
                </c:pt>
                <c:pt idx="1922">
                  <c:v>43.749483598429265</c:v>
                </c:pt>
                <c:pt idx="1923">
                  <c:v>43.727211982781789</c:v>
                </c:pt>
                <c:pt idx="1924">
                  <c:v>43.704991945429285</c:v>
                </c:pt>
                <c:pt idx="1925">
                  <c:v>43.682823585296561</c:v>
                </c:pt>
                <c:pt idx="1926">
                  <c:v>43.660706999959153</c:v>
                </c:pt>
                <c:pt idx="1927">
                  <c:v>43.638642285629423</c:v>
                </c:pt>
                <c:pt idx="1928">
                  <c:v>43.616629537144391</c:v>
                </c:pt>
                <c:pt idx="1929">
                  <c:v>43.594668847951525</c:v>
                </c:pt>
                <c:pt idx="1930">
                  <c:v>43.572760310096903</c:v>
                </c:pt>
                <c:pt idx="1931">
                  <c:v>43.550904014211596</c:v>
                </c:pt>
                <c:pt idx="1932">
                  <c:v>43.529100049498737</c:v>
                </c:pt>
                <c:pt idx="1933">
                  <c:v>43.507348503721545</c:v>
                </c:pt>
                <c:pt idx="1934">
                  <c:v>43.485649463190121</c:v>
                </c:pt>
                <c:pt idx="1935">
                  <c:v>43.464003012748975</c:v>
                </c:pt>
                <c:pt idx="1936">
                  <c:v>43.442409235764899</c:v>
                </c:pt>
                <c:pt idx="1937">
                  <c:v>43.420868214114385</c:v>
                </c:pt>
                <c:pt idx="1938">
                  <c:v>43.399380028171606</c:v>
                </c:pt>
                <c:pt idx="1939">
                  <c:v>43.377944756796197</c:v>
                </c:pt>
                <c:pt idx="1940">
                  <c:v>43.356562477321454</c:v>
                </c:pt>
                <c:pt idx="1941">
                  <c:v>43.335233265542414</c:v>
                </c:pt>
                <c:pt idx="1942">
                  <c:v>43.3139571957038</c:v>
                </c:pt>
                <c:pt idx="1943">
                  <c:v>43.29273434048897</c:v>
                </c:pt>
                <c:pt idx="1944">
                  <c:v>43.271564771008251</c:v>
                </c:pt>
                <c:pt idx="1945">
                  <c:v>43.250448556787255</c:v>
                </c:pt>
                <c:pt idx="1946">
                  <c:v>43.229385765755772</c:v>
                </c:pt>
                <c:pt idx="1947">
                  <c:v>43.208376464237183</c:v>
                </c:pt>
                <c:pt idx="1948">
                  <c:v>43.187420716936693</c:v>
                </c:pt>
                <c:pt idx="1949">
                  <c:v>43.166518586931105</c:v>
                </c:pt>
                <c:pt idx="1950">
                  <c:v>43.145670135658001</c:v>
                </c:pt>
                <c:pt idx="1951">
                  <c:v>43.124875422904758</c:v>
                </c:pt>
                <c:pt idx="1952">
                  <c:v>43.104134506799063</c:v>
                </c:pt>
                <c:pt idx="1953">
                  <c:v>43.083447443797738</c:v>
                </c:pt>
                <c:pt idx="1954">
                  <c:v>43.062814288677046</c:v>
                </c:pt>
                <c:pt idx="1955">
                  <c:v>43.042235094522937</c:v>
                </c:pt>
                <c:pt idx="1956">
                  <c:v>43.021709912720809</c:v>
                </c:pt>
                <c:pt idx="1957">
                  <c:v>43.001238792946324</c:v>
                </c:pt>
                <c:pt idx="1958">
                  <c:v>42.980821783155477</c:v>
                </c:pt>
                <c:pt idx="1959">
                  <c:v>42.960458929575552</c:v>
                </c:pt>
                <c:pt idx="1960">
                  <c:v>42.94015027669623</c:v>
                </c:pt>
                <c:pt idx="1961">
                  <c:v>42.919895867260138</c:v>
                </c:pt>
                <c:pt idx="1962">
                  <c:v>42.899695742254053</c:v>
                </c:pt>
                <c:pt idx="1963">
                  <c:v>42.879549940900702</c:v>
                </c:pt>
                <c:pt idx="1964">
                  <c:v>42.859458500649943</c:v>
                </c:pt>
                <c:pt idx="1965">
                  <c:v>42.839421457170374</c:v>
                </c:pt>
                <c:pt idx="1966">
                  <c:v>42.819438844341668</c:v>
                </c:pt>
                <c:pt idx="1967">
                  <c:v>42.799510694246301</c:v>
                </c:pt>
                <c:pt idx="1968">
                  <c:v>42.779637037162004</c:v>
                </c:pt>
                <c:pt idx="1969">
                  <c:v>42.759817901553731</c:v>
                </c:pt>
                <c:pt idx="1970">
                  <c:v>42.740053314066884</c:v>
                </c:pt>
                <c:pt idx="1971">
                  <c:v>42.720343299519868</c:v>
                </c:pt>
                <c:pt idx="1972">
                  <c:v>42.700687880897021</c:v>
                </c:pt>
                <c:pt idx="1973">
                  <c:v>42.681087079341978</c:v>
                </c:pt>
                <c:pt idx="1974">
                  <c:v>42.661540914150933</c:v>
                </c:pt>
                <c:pt idx="1975">
                  <c:v>42.642049402766077</c:v>
                </c:pt>
                <c:pt idx="1976">
                  <c:v>42.62261256076961</c:v>
                </c:pt>
                <c:pt idx="1977">
                  <c:v>42.603230401877987</c:v>
                </c:pt>
                <c:pt idx="1978">
                  <c:v>42.583902937935449</c:v>
                </c:pt>
                <c:pt idx="1979">
                  <c:v>42.564630178908878</c:v>
                </c:pt>
                <c:pt idx="1980">
                  <c:v>42.54541213288212</c:v>
                </c:pt>
                <c:pt idx="1981">
                  <c:v>42.526248806051115</c:v>
                </c:pt>
                <c:pt idx="1982">
                  <c:v>42.507140202718681</c:v>
                </c:pt>
                <c:pt idx="1983">
                  <c:v>42.488086325289544</c:v>
                </c:pt>
                <c:pt idx="1984">
                  <c:v>42.469087174266306</c:v>
                </c:pt>
                <c:pt idx="1985">
                  <c:v>42.45014274824446</c:v>
                </c:pt>
                <c:pt idx="1986">
                  <c:v>42.431253043908754</c:v>
                </c:pt>
                <c:pt idx="1987">
                  <c:v>42.412418056029033</c:v>
                </c:pt>
                <c:pt idx="1988">
                  <c:v>42.393637777456384</c:v>
                </c:pt>
                <c:pt idx="1989">
                  <c:v>42.374912199119954</c:v>
                </c:pt>
                <c:pt idx="1990">
                  <c:v>42.35624131002367</c:v>
                </c:pt>
                <c:pt idx="1991">
                  <c:v>42.337625097242686</c:v>
                </c:pt>
                <c:pt idx="1992">
                  <c:v>42.319063545921068</c:v>
                </c:pt>
                <c:pt idx="1993">
                  <c:v>42.300556639269303</c:v>
                </c:pt>
                <c:pt idx="1994">
                  <c:v>42.282104358561227</c:v>
                </c:pt>
                <c:pt idx="1995">
                  <c:v>42.263706683132284</c:v>
                </c:pt>
                <c:pt idx="1996">
                  <c:v>42.245363590377963</c:v>
                </c:pt>
                <c:pt idx="1997">
                  <c:v>42.227075055751172</c:v>
                </c:pt>
                <c:pt idx="1998">
                  <c:v>42.208841052761777</c:v>
                </c:pt>
                <c:pt idx="1999">
                  <c:v>42.190661552974696</c:v>
                </c:pt>
                <c:pt idx="2000">
                  <c:v>42.17253652600882</c:v>
                </c:pt>
                <c:pt idx="2001">
                  <c:v>42.15446593953655</c:v>
                </c:pt>
                <c:pt idx="2002">
                  <c:v>42.136449759283217</c:v>
                </c:pt>
                <c:pt idx="2003">
                  <c:v>42.118487949026658</c:v>
                </c:pt>
                <c:pt idx="2004">
                  <c:v>42.10058047059691</c:v>
                </c:pt>
                <c:pt idx="2005">
                  <c:v>42.082727283876778</c:v>
                </c:pt>
                <c:pt idx="2006">
                  <c:v>42.064928346801722</c:v>
                </c:pt>
                <c:pt idx="2007">
                  <c:v>42.047183615360822</c:v>
                </c:pt>
                <c:pt idx="2008">
                  <c:v>42.029493043597384</c:v>
                </c:pt>
                <c:pt idx="2009">
                  <c:v>42.011856583610189</c:v>
                </c:pt>
                <c:pt idx="2010">
                  <c:v>41.994274185554652</c:v>
                </c:pt>
                <c:pt idx="2011">
                  <c:v>41.976745797644213</c:v>
                </c:pt>
                <c:pt idx="2012">
                  <c:v>41.959271366152535</c:v>
                </c:pt>
                <c:pt idx="2013">
                  <c:v>41.941850835415124</c:v>
                </c:pt>
                <c:pt idx="2014">
                  <c:v>41.924484147831464</c:v>
                </c:pt>
                <c:pt idx="2015">
                  <c:v>41.907171243867971</c:v>
                </c:pt>
                <c:pt idx="2016">
                  <c:v>41.889912062060446</c:v>
                </c:pt>
                <c:pt idx="2017">
                  <c:v>41.872706539016647</c:v>
                </c:pt>
                <c:pt idx="2018">
                  <c:v>41.855554609419912</c:v>
                </c:pt>
                <c:pt idx="2019">
                  <c:v>41.838456206032845</c:v>
                </c:pt>
                <c:pt idx="2020">
                  <c:v>41.821411259699758</c:v>
                </c:pt>
                <c:pt idx="2021">
                  <c:v>41.804419699351826</c:v>
                </c:pt>
                <c:pt idx="2022">
                  <c:v>41.787481452010638</c:v>
                </c:pt>
                <c:pt idx="2023">
                  <c:v>41.77059644279241</c:v>
                </c:pt>
                <c:pt idx="2024">
                  <c:v>41.753764594912823</c:v>
                </c:pt>
                <c:pt idx="2025">
                  <c:v>41.736985829691484</c:v>
                </c:pt>
                <c:pt idx="2026">
                  <c:v>41.720260066557202</c:v>
                </c:pt>
                <c:pt idx="2027">
                  <c:v>41.703587223053439</c:v>
                </c:pt>
                <c:pt idx="2028">
                  <c:v>41.686967214843207</c:v>
                </c:pt>
                <c:pt idx="2029">
                  <c:v>41.67039995571524</c:v>
                </c:pt>
                <c:pt idx="2030">
                  <c:v>41.653885357589886</c:v>
                </c:pt>
                <c:pt idx="2031">
                  <c:v>41.637423330524882</c:v>
                </c:pt>
                <c:pt idx="2032">
                  <c:v>41.621013782722123</c:v>
                </c:pt>
                <c:pt idx="2033">
                  <c:v>41.604656620534485</c:v>
                </c:pt>
                <c:pt idx="2034">
                  <c:v>41.588351748472114</c:v>
                </c:pt>
                <c:pt idx="2035">
                  <c:v>41.5720990692096</c:v>
                </c:pt>
                <c:pt idx="2036">
                  <c:v>41.55589848359363</c:v>
                </c:pt>
                <c:pt idx="2037">
                  <c:v>41.53974989065</c:v>
                </c:pt>
                <c:pt idx="2038">
                  <c:v>41.523653187591734</c:v>
                </c:pt>
                <c:pt idx="2039">
                  <c:v>41.507608269826875</c:v>
                </c:pt>
                <c:pt idx="2040">
                  <c:v>41.4916150309665</c:v>
                </c:pt>
                <c:pt idx="2041">
                  <c:v>41.47567336283312</c:v>
                </c:pt>
                <c:pt idx="2042">
                  <c:v>41.459783155469566</c:v>
                </c:pt>
                <c:pt idx="2043">
                  <c:v>41.443944297147404</c:v>
                </c:pt>
                <c:pt idx="2044">
                  <c:v>41.428156674376176</c:v>
                </c:pt>
                <c:pt idx="2045">
                  <c:v>41.412420171912281</c:v>
                </c:pt>
                <c:pt idx="2046">
                  <c:v>41.396734672769107</c:v>
                </c:pt>
                <c:pt idx="2047">
                  <c:v>41.381100058225648</c:v>
                </c:pt>
                <c:pt idx="2048">
                  <c:v>41.365516207837139</c:v>
                </c:pt>
                <c:pt idx="2049">
                  <c:v>41.34998299944484</c:v>
                </c:pt>
                <c:pt idx="2050">
                  <c:v>41.334500309186105</c:v>
                </c:pt>
                <c:pt idx="2051">
                  <c:v>41.319068011505053</c:v>
                </c:pt>
                <c:pt idx="2052">
                  <c:v>41.30368597916322</c:v>
                </c:pt>
                <c:pt idx="2053">
                  <c:v>41.28835408324985</c:v>
                </c:pt>
                <c:pt idx="2054">
                  <c:v>41.273072193193798</c:v>
                </c:pt>
                <c:pt idx="2055">
                  <c:v>41.257840176773861</c:v>
                </c:pt>
                <c:pt idx="2056">
                  <c:v>41.242657900130752</c:v>
                </c:pt>
                <c:pt idx="2057">
                  <c:v>41.227525227778585</c:v>
                </c:pt>
                <c:pt idx="2058">
                  <c:v>41.212442022616557</c:v>
                </c:pt>
                <c:pt idx="2059">
                  <c:v>41.197408145940607</c:v>
                </c:pt>
                <c:pt idx="2060">
                  <c:v>41.182423457456245</c:v>
                </c:pt>
                <c:pt idx="2061">
                  <c:v>41.16748781529013</c:v>
                </c:pt>
                <c:pt idx="2062">
                  <c:v>41.152601076003215</c:v>
                </c:pt>
                <c:pt idx="2063">
                  <c:v>41.137763094602953</c:v>
                </c:pt>
                <c:pt idx="2064">
                  <c:v>41.122973724556246</c:v>
                </c:pt>
                <c:pt idx="2065">
                  <c:v>41.108232817802502</c:v>
                </c:pt>
                <c:pt idx="2066">
                  <c:v>41.093540224766741</c:v>
                </c:pt>
                <c:pt idx="2067">
                  <c:v>41.078895794373054</c:v>
                </c:pt>
                <c:pt idx="2068">
                  <c:v>41.064299374058194</c:v>
                </c:pt>
                <c:pt idx="2069">
                  <c:v>41.049750809784619</c:v>
                </c:pt>
                <c:pt idx="2070">
                  <c:v>41.035249946055224</c:v>
                </c:pt>
                <c:pt idx="2071">
                  <c:v>41.020796625926579</c:v>
                </c:pt>
                <c:pt idx="2072">
                  <c:v>41.006390691023427</c:v>
                </c:pt>
                <c:pt idx="2073">
                  <c:v>40.992031981552842</c:v>
                </c:pt>
                <c:pt idx="2074">
                  <c:v>40.977720336318725</c:v>
                </c:pt>
                <c:pt idx="2075">
                  <c:v>40.963455592736182</c:v>
                </c:pt>
                <c:pt idx="2076">
                  <c:v>40.949237586846479</c:v>
                </c:pt>
                <c:pt idx="2077">
                  <c:v>40.935066153331753</c:v>
                </c:pt>
                <c:pt idx="2078">
                  <c:v>40.920941125530135</c:v>
                </c:pt>
                <c:pt idx="2079">
                  <c:v>40.906862335450612</c:v>
                </c:pt>
                <c:pt idx="2080">
                  <c:v>40.892829613788393</c:v>
                </c:pt>
                <c:pt idx="2081">
                  <c:v>40.878842789940748</c:v>
                </c:pt>
                <c:pt idx="2082">
                  <c:v>40.864901692021292</c:v>
                </c:pt>
                <c:pt idx="2083">
                  <c:v>40.851006146877339</c:v>
                </c:pt>
                <c:pt idx="2084">
                  <c:v>40.837155980103987</c:v>
                </c:pt>
                <c:pt idx="2085">
                  <c:v>40.823351016061231</c:v>
                </c:pt>
                <c:pt idx="2086">
                  <c:v>40.809591077889174</c:v>
                </c:pt>
                <c:pt idx="2087">
                  <c:v>40.795875987524596</c:v>
                </c:pt>
                <c:pt idx="2088">
                  <c:v>40.782205565716424</c:v>
                </c:pt>
                <c:pt idx="2089">
                  <c:v>40.768579632043469</c:v>
                </c:pt>
                <c:pt idx="2090">
                  <c:v>40.754998004929007</c:v>
                </c:pt>
                <c:pt idx="2091">
                  <c:v>40.741460501658935</c:v>
                </c:pt>
                <c:pt idx="2092">
                  <c:v>40.727966938397067</c:v>
                </c:pt>
                <c:pt idx="2093">
                  <c:v>40.714517130202815</c:v>
                </c:pt>
                <c:pt idx="2094">
                  <c:v>40.701110891047549</c:v>
                </c:pt>
                <c:pt idx="2095">
                  <c:v>40.687748033831184</c:v>
                </c:pt>
                <c:pt idx="2096">
                  <c:v>40.674428370400122</c:v>
                </c:pt>
                <c:pt idx="2097">
                  <c:v>40.661151711562894</c:v>
                </c:pt>
                <c:pt idx="2098">
                  <c:v>40.647917867108674</c:v>
                </c:pt>
                <c:pt idx="2099">
                  <c:v>40.634726645823463</c:v>
                </c:pt>
                <c:pt idx="2100">
                  <c:v>40.621577855507894</c:v>
                </c:pt>
                <c:pt idx="2101">
                  <c:v>40.608471302994509</c:v>
                </c:pt>
                <c:pt idx="2102">
                  <c:v>40.595406794164958</c:v>
                </c:pt>
                <c:pt idx="2103">
                  <c:v>40.582384133967594</c:v>
                </c:pt>
                <c:pt idx="2104">
                  <c:v>40.569403126435176</c:v>
                </c:pt>
                <c:pt idx="2105">
                  <c:v>40.556463574702249</c:v>
                </c:pt>
                <c:pt idx="2106">
                  <c:v>40.54356528102268</c:v>
                </c:pt>
                <c:pt idx="2107">
                  <c:v>40.530708046787787</c:v>
                </c:pt>
                <c:pt idx="2108">
                  <c:v>40.517891672543684</c:v>
                </c:pt>
                <c:pt idx="2109">
                  <c:v>40.505115958009064</c:v>
                </c:pt>
                <c:pt idx="2110">
                  <c:v>40.492380702093584</c:v>
                </c:pt>
                <c:pt idx="2111">
                  <c:v>40.47968570291485</c:v>
                </c:pt>
                <c:pt idx="2112">
                  <c:v>40.467030757817014</c:v>
                </c:pt>
                <c:pt idx="2113">
                  <c:v>40.454415663388545</c:v>
                </c:pt>
                <c:pt idx="2114">
                  <c:v>40.441840215479999</c:v>
                </c:pt>
                <c:pt idx="2115">
                  <c:v>40.429304209222352</c:v>
                </c:pt>
                <c:pt idx="2116">
                  <c:v>40.416807439044611</c:v>
                </c:pt>
                <c:pt idx="2117">
                  <c:v>40.4043496986924</c:v>
                </c:pt>
                <c:pt idx="2118">
                  <c:v>40.391930781245009</c:v>
                </c:pt>
                <c:pt idx="2119">
                  <c:v>40.379550479134856</c:v>
                </c:pt>
                <c:pt idx="2120">
                  <c:v>40.367208584164501</c:v>
                </c:pt>
                <c:pt idx="2121">
                  <c:v>40.354904887524874</c:v>
                </c:pt>
                <c:pt idx="2122">
                  <c:v>40.342639179813943</c:v>
                </c:pt>
                <c:pt idx="2123">
                  <c:v>40.330411251054208</c:v>
                </c:pt>
                <c:pt idx="2124">
                  <c:v>40.318220890710776</c:v>
                </c:pt>
                <c:pt idx="2125">
                  <c:v>40.306067887710135</c:v>
                </c:pt>
                <c:pt idx="2126">
                  <c:v>40.293952030457341</c:v>
                </c:pt>
                <c:pt idx="2127">
                  <c:v>40.281873106854732</c:v>
                </c:pt>
                <c:pt idx="2128">
                  <c:v>40.269830904319548</c:v>
                </c:pt>
                <c:pt idx="2129">
                  <c:v>40.25782520980232</c:v>
                </c:pt>
                <c:pt idx="2130">
                  <c:v>40.245855809804354</c:v>
                </c:pt>
                <c:pt idx="2131">
                  <c:v>40.233922490396679</c:v>
                </c:pt>
                <c:pt idx="2132">
                  <c:v>40.222025037236797</c:v>
                </c:pt>
                <c:pt idx="2133">
                  <c:v>40.210163235587487</c:v>
                </c:pt>
                <c:pt idx="2134">
                  <c:v>40.198336870334387</c:v>
                </c:pt>
                <c:pt idx="2135">
                  <c:v>40.1865457260037</c:v>
                </c:pt>
                <c:pt idx="2136">
                  <c:v>40.17478958678069</c:v>
                </c:pt>
                <c:pt idx="2137">
                  <c:v>40.163068236526257</c:v>
                </c:pt>
                <c:pt idx="2138">
                  <c:v>40.151381458796095</c:v>
                </c:pt>
                <c:pt idx="2139">
                  <c:v>40.139729036857062</c:v>
                </c:pt>
                <c:pt idx="2140">
                  <c:v>40.128110753705855</c:v>
                </c:pt>
                <c:pt idx="2141">
                  <c:v>40.11652639208603</c:v>
                </c:pt>
                <c:pt idx="2142">
                  <c:v>40.104975734505395</c:v>
                </c:pt>
                <c:pt idx="2143">
                  <c:v>40.093458563254103</c:v>
                </c:pt>
                <c:pt idx="2144">
                  <c:v>40.081974660421487</c:v>
                </c:pt>
                <c:pt idx="2145">
                  <c:v>40.070523807913446</c:v>
                </c:pt>
                <c:pt idx="2146">
                  <c:v>40.059105787470124</c:v>
                </c:pt>
                <c:pt idx="2147">
                  <c:v>40.047720380682534</c:v>
                </c:pt>
                <c:pt idx="2148">
                  <c:v>40.03636736901025</c:v>
                </c:pt>
                <c:pt idx="2149">
                  <c:v>40.025046533797912</c:v>
                </c:pt>
                <c:pt idx="2150">
                  <c:v>40.013757656292526</c:v>
                </c:pt>
                <c:pt idx="2151">
                  <c:v>40.002500517660295</c:v>
                </c:pt>
                <c:pt idx="2152">
                  <c:v>39.991274899003301</c:v>
                </c:pt>
                <c:pt idx="2153">
                  <c:v>39.9800805813762</c:v>
                </c:pt>
                <c:pt idx="2154">
                  <c:v>39.968917345803085</c:v>
                </c:pt>
                <c:pt idx="2155">
                  <c:v>39.95778497329357</c:v>
                </c:pt>
                <c:pt idx="2156">
                  <c:v>39.946683244859727</c:v>
                </c:pt>
                <c:pt idx="2157">
                  <c:v>39.935611941531789</c:v>
                </c:pt>
                <c:pt idx="2158">
                  <c:v>39.924570844374855</c:v>
                </c:pt>
                <c:pt idx="2159">
                  <c:v>39.913559734505057</c:v>
                </c:pt>
                <c:pt idx="2160">
                  <c:v>39.902578393105024</c:v>
                </c:pt>
                <c:pt idx="2161">
                  <c:v>39.891626601440159</c:v>
                </c:pt>
                <c:pt idx="2162">
                  <c:v>39.880704140874464</c:v>
                </c:pt>
                <c:pt idx="2163">
                  <c:v>39.869810792885893</c:v>
                </c:pt>
                <c:pt idx="2164">
                  <c:v>39.858946339082252</c:v>
                </c:pt>
                <c:pt idx="2165">
                  <c:v>39.848110561216416</c:v>
                </c:pt>
                <c:pt idx="2166">
                  <c:v>39.837303241201468</c:v>
                </c:pt>
                <c:pt idx="2167">
                  <c:v>39.826524161126144</c:v>
                </c:pt>
                <c:pt idx="2168">
                  <c:v>39.815773103269862</c:v>
                </c:pt>
                <c:pt idx="2169">
                  <c:v>39.80504985011742</c:v>
                </c:pt>
                <c:pt idx="2170">
                  <c:v>39.794354184373731</c:v>
                </c:pt>
                <c:pt idx="2171">
                  <c:v>39.783685888978802</c:v>
                </c:pt>
                <c:pt idx="2172">
                  <c:v>39.773044747122015</c:v>
                </c:pt>
                <c:pt idx="2173">
                  <c:v>39.762430542256368</c:v>
                </c:pt>
                <c:pt idx="2174">
                  <c:v>39.751843058113025</c:v>
                </c:pt>
                <c:pt idx="2175">
                  <c:v>39.741282078714562</c:v>
                </c:pt>
                <c:pt idx="2176">
                  <c:v>39.73074738839032</c:v>
                </c:pt>
                <c:pt idx="2177">
                  <c:v>39.720238771788381</c:v>
                </c:pt>
                <c:pt idx="2178">
                  <c:v>39.709756013890924</c:v>
                </c:pt>
                <c:pt idx="2179">
                  <c:v>39.699298900026065</c:v>
                </c:pt>
                <c:pt idx="2180">
                  <c:v>39.688867215882688</c:v>
                </c:pt>
                <c:pt idx="2181">
                  <c:v>39.678460747522116</c:v>
                </c:pt>
                <c:pt idx="2182">
                  <c:v>39.668079281392309</c:v>
                </c:pt>
                <c:pt idx="2183">
                  <c:v>39.657722604339654</c:v>
                </c:pt>
                <c:pt idx="2184">
                  <c:v>39.647390503622269</c:v>
                </c:pt>
                <c:pt idx="2185">
                  <c:v>39.637082766922383</c:v>
                </c:pt>
                <c:pt idx="2186">
                  <c:v>39.626799182358255</c:v>
                </c:pt>
                <c:pt idx="2187">
                  <c:v>39.616539538496681</c:v>
                </c:pt>
                <c:pt idx="2188">
                  <c:v>39.606303624364749</c:v>
                </c:pt>
                <c:pt idx="2189">
                  <c:v>39.596091229461607</c:v>
                </c:pt>
                <c:pt idx="2190">
                  <c:v>39.585902143770092</c:v>
                </c:pt>
                <c:pt idx="2191">
                  <c:v>39.575736157768056</c:v>
                </c:pt>
                <c:pt idx="2192">
                  <c:v>39.565593062439753</c:v>
                </c:pt>
                <c:pt idx="2193">
                  <c:v>39.555472649286607</c:v>
                </c:pt>
                <c:pt idx="2194">
                  <c:v>39.545374710338372</c:v>
                </c:pt>
                <c:pt idx="2195">
                  <c:v>39.535299038163515</c:v>
                </c:pt>
                <c:pt idx="2196">
                  <c:v>39.525245425879454</c:v>
                </c:pt>
                <c:pt idx="2197">
                  <c:v>39.515213667163728</c:v>
                </c:pt>
                <c:pt idx="2198">
                  <c:v>39.505203556263154</c:v>
                </c:pt>
                <c:pt idx="2199">
                  <c:v>39.495214888003957</c:v>
                </c:pt>
                <c:pt idx="2200">
                  <c:v>39.48524745780152</c:v>
                </c:pt>
                <c:pt idx="2201">
                  <c:v>39.47530106167018</c:v>
                </c:pt>
                <c:pt idx="2202">
                  <c:v>39.465375496231594</c:v>
                </c:pt>
                <c:pt idx="2203">
                  <c:v>39.455470558724983</c:v>
                </c:pt>
                <c:pt idx="2204">
                  <c:v>39.445586047014807</c:v>
                </c:pt>
                <c:pt idx="2205">
                  <c:v>39.435721759600568</c:v>
                </c:pt>
                <c:pt idx="2206">
                  <c:v>39.425877495624285</c:v>
                </c:pt>
                <c:pt idx="2207">
                  <c:v>39.416053054879285</c:v>
                </c:pt>
                <c:pt idx="2208">
                  <c:v>39.406248237818097</c:v>
                </c:pt>
                <c:pt idx="2209">
                  <c:v>39.396462845560194</c:v>
                </c:pt>
                <c:pt idx="2210">
                  <c:v>39.386696679899764</c:v>
                </c:pt>
                <c:pt idx="2211">
                  <c:v>39.376949543312733</c:v>
                </c:pt>
                <c:pt idx="2212">
                  <c:v>39.367221238964618</c:v>
                </c:pt>
                <c:pt idx="2213">
                  <c:v>39.357511570716376</c:v>
                </c:pt>
                <c:pt idx="2214">
                  <c:v>39.347820343132561</c:v>
                </c:pt>
                <c:pt idx="2215">
                  <c:v>39.338147361486413</c:v>
                </c:pt>
                <c:pt idx="2216">
                  <c:v>39.328492431767124</c:v>
                </c:pt>
                <c:pt idx="2217">
                  <c:v>39.318855360685575</c:v>
                </c:pt>
                <c:pt idx="2218">
                  <c:v>39.309235955680052</c:v>
                </c:pt>
                <c:pt idx="2219">
                  <c:v>39.299634024922121</c:v>
                </c:pt>
                <c:pt idx="2220">
                  <c:v>39.290049377321658</c:v>
                </c:pt>
                <c:pt idx="2221">
                  <c:v>39.280481822532472</c:v>
                </c:pt>
                <c:pt idx="2222">
                  <c:v>39.270931170956906</c:v>
                </c:pt>
                <c:pt idx="2223">
                  <c:v>39.261397233750593</c:v>
                </c:pt>
                <c:pt idx="2224">
                  <c:v>39.251879822827149</c:v>
                </c:pt>
                <c:pt idx="2225">
                  <c:v>39.242378750861974</c:v>
                </c:pt>
                <c:pt idx="2226">
                  <c:v>39.232893831296892</c:v>
                </c:pt>
                <c:pt idx="2227">
                  <c:v>39.223424878343323</c:v>
                </c:pt>
                <c:pt idx="2228">
                  <c:v>39.21397170698625</c:v>
                </c:pt>
                <c:pt idx="2229">
                  <c:v>39.204534132987241</c:v>
                </c:pt>
                <c:pt idx="2230">
                  <c:v>39.195111972887922</c:v>
                </c:pt>
                <c:pt idx="2231">
                  <c:v>39.18570504401243</c:v>
                </c:pt>
                <c:pt idx="2232">
                  <c:v>39.176313164470344</c:v>
                </c:pt>
                <c:pt idx="2233">
                  <c:v>39.166936153158709</c:v>
                </c:pt>
                <c:pt idx="2234">
                  <c:v>39.157573829764573</c:v>
                </c:pt>
                <c:pt idx="2235">
                  <c:v>39.148226014766614</c:v>
                </c:pt>
                <c:pt idx="2236">
                  <c:v>39.1388925294372</c:v>
                </c:pt>
                <c:pt idx="2237">
                  <c:v>39.129573195843321</c:v>
                </c:pt>
                <c:pt idx="2238">
                  <c:v>39.1202678368481</c:v>
                </c:pt>
                <c:pt idx="2239">
                  <c:v>39.110976276111629</c:v>
                </c:pt>
                <c:pt idx="2240">
                  <c:v>39.101698338092</c:v>
                </c:pt>
                <c:pt idx="2241">
                  <c:v>39.092433848045459</c:v>
                </c:pt>
                <c:pt idx="2242">
                  <c:v>39.083182632026769</c:v>
                </c:pt>
                <c:pt idx="2243">
                  <c:v>39.073944516889313</c:v>
                </c:pt>
                <c:pt idx="2244">
                  <c:v>39.06471933028476</c:v>
                </c:pt>
                <c:pt idx="2245">
                  <c:v>39.05550690066304</c:v>
                </c:pt>
                <c:pt idx="2246">
                  <c:v>39.046307057270788</c:v>
                </c:pt>
                <c:pt idx="2247">
                  <c:v>39.037119630151288</c:v>
                </c:pt>
                <c:pt idx="2248">
                  <c:v>39.027944450143039</c:v>
                </c:pt>
                <c:pt idx="2249">
                  <c:v>39.018781348878171</c:v>
                </c:pt>
                <c:pt idx="2250">
                  <c:v>39.009630158780901</c:v>
                </c:pt>
                <c:pt idx="2251">
                  <c:v>39.000490713066128</c:v>
                </c:pt>
                <c:pt idx="2252">
                  <c:v>38.991362845736766</c:v>
                </c:pt>
                <c:pt idx="2253">
                  <c:v>38.982246391581512</c:v>
                </c:pt>
                <c:pt idx="2254">
                  <c:v>38.973141186172519</c:v>
                </c:pt>
                <c:pt idx="2255">
                  <c:v>38.964047065862658</c:v>
                </c:pt>
                <c:pt idx="2256">
                  <c:v>38.954963867782304</c:v>
                </c:pt>
                <c:pt idx="2257">
                  <c:v>38.945891429836024</c:v>
                </c:pt>
                <c:pt idx="2258">
                  <c:v>38.93682959069951</c:v>
                </c:pt>
                <c:pt idx="2259">
                  <c:v>38.927778189815342</c:v>
                </c:pt>
                <c:pt idx="2260">
                  <c:v>38.918737067389543</c:v>
                </c:pt>
                <c:pt idx="2261">
                  <c:v>38.909706064387237</c:v>
                </c:pt>
                <c:pt idx="2262">
                  <c:v>38.900685022528037</c:v>
                </c:pt>
                <c:pt idx="2263">
                  <c:v>38.891673784281885</c:v>
                </c:pt>
                <c:pt idx="2264">
                  <c:v>38.882672192864021</c:v>
                </c:pt>
                <c:pt idx="2265">
                  <c:v>38.873680092229911</c:v>
                </c:pt>
                <c:pt idx="2266">
                  <c:v>38.864697327070061</c:v>
                </c:pt>
                <c:pt idx="2267">
                  <c:v>38.855723742804358</c:v>
                </c:pt>
                <c:pt idx="2268">
                  <c:v>38.846759185576673</c:v>
                </c:pt>
                <c:pt idx="2269">
                  <c:v>38.837803502248612</c:v>
                </c:pt>
                <c:pt idx="2270">
                  <c:v>38.828856540393922</c:v>
                </c:pt>
                <c:pt idx="2271">
                  <c:v>38.819918148291471</c:v>
                </c:pt>
                <c:pt idx="2272">
                  <c:v>38.810988174919011</c:v>
                </c:pt>
                <c:pt idx="2273">
                  <c:v>38.802066469946659</c:v>
                </c:pt>
                <c:pt idx="2274">
                  <c:v>38.793152883729547</c:v>
                </c:pt>
                <c:pt idx="2275">
                  <c:v>38.784247267301026</c:v>
                </c:pt>
                <c:pt idx="2276">
                  <c:v>38.775349472364731</c:v>
                </c:pt>
                <c:pt idx="2277">
                  <c:v>38.766459351287629</c:v>
                </c:pt>
                <c:pt idx="2278">
                  <c:v>38.757576757091798</c:v>
                </c:pt>
                <c:pt idx="2279">
                  <c:v>38.748701543446657</c:v>
                </c:pt>
                <c:pt idx="2280">
                  <c:v>38.73983356466087</c:v>
                </c:pt>
                <c:pt idx="2281">
                  <c:v>38.730972675673648</c:v>
                </c:pt>
                <c:pt idx="2282">
                  <c:v>38.722118732046525</c:v>
                </c:pt>
                <c:pt idx="2283">
                  <c:v>38.713271589954417</c:v>
                </c:pt>
                <c:pt idx="2284">
                  <c:v>38.704431106176898</c:v>
                </c:pt>
                <c:pt idx="2285">
                  <c:v>38.695597138088672</c:v>
                </c:pt>
                <c:pt idx="2286">
                  <c:v>38.686769543650769</c:v>
                </c:pt>
                <c:pt idx="2287">
                  <c:v>38.677948181400758</c:v>
                </c:pt>
                <c:pt idx="2288">
                  <c:v>38.669132910442904</c:v>
                </c:pt>
                <c:pt idx="2289">
                  <c:v>38.660323590438999</c:v>
                </c:pt>
                <c:pt idx="2290">
                  <c:v>38.651520081597582</c:v>
                </c:pt>
                <c:pt idx="2291">
                  <c:v>38.642722244664199</c:v>
                </c:pt>
                <c:pt idx="2292">
                  <c:v>38.633929940911102</c:v>
                </c:pt>
                <c:pt idx="2293">
                  <c:v>38.625143032126111</c:v>
                </c:pt>
                <c:pt idx="2294">
                  <c:v>38.616361380602996</c:v>
                </c:pt>
                <c:pt idx="2295">
                  <c:v>38.607584849129609</c:v>
                </c:pt>
                <c:pt idx="2296">
                  <c:v>38.598813300977504</c:v>
                </c:pt>
                <c:pt idx="2297">
                  <c:v>38.590046599890663</c:v>
                </c:pt>
                <c:pt idx="2298">
                  <c:v>38.581284610073808</c:v>
                </c:pt>
                <c:pt idx="2299">
                  <c:v>38.572527196181753</c:v>
                </c:pt>
                <c:pt idx="2300">
                  <c:v>38.563774223306858</c:v>
                </c:pt>
                <c:pt idx="2301">
                  <c:v>38.555025556968168</c:v>
                </c:pt>
                <c:pt idx="2302">
                  <c:v>38.546281063098824</c:v>
                </c:pt>
                <c:pt idx="2303">
                  <c:v>38.537540608034597</c:v>
                </c:pt>
                <c:pt idx="2304">
                  <c:v>38.528804058501208</c:v>
                </c:pt>
                <c:pt idx="2305">
                  <c:v>38.520071281602718</c:v>
                </c:pt>
                <c:pt idx="2306">
                  <c:v>38.511342144808424</c:v>
                </c:pt>
                <c:pt idx="2307">
                  <c:v>38.50261651594068</c:v>
                </c:pt>
                <c:pt idx="2308">
                  <c:v>38.493894263162346</c:v>
                </c:pt>
                <c:pt idx="2309">
                  <c:v>38.485175254963877</c:v>
                </c:pt>
                <c:pt idx="2310">
                  <c:v>38.476459360150436</c:v>
                </c:pt>
                <c:pt idx="2311">
                  <c:v>38.467746447828738</c:v>
                </c:pt>
                <c:pt idx="2312">
                  <c:v>38.459036387394299</c:v>
                </c:pt>
                <c:pt idx="2313">
                  <c:v>38.450329048518114</c:v>
                </c:pt>
                <c:pt idx="2314">
                  <c:v>38.441624301133267</c:v>
                </c:pt>
                <c:pt idx="2315">
                  <c:v>38.432922015421475</c:v>
                </c:pt>
                <c:pt idx="2316">
                  <c:v>38.424222061799675</c:v>
                </c:pt>
                <c:pt idx="2317">
                  <c:v>38.41552431090664</c:v>
                </c:pt>
                <c:pt idx="2318">
                  <c:v>38.406828633588916</c:v>
                </c:pt>
                <c:pt idx="2319">
                  <c:v>38.3981349008873</c:v>
                </c:pt>
                <c:pt idx="2320">
                  <c:v>38.389442984023106</c:v>
                </c:pt>
                <c:pt idx="2321">
                  <c:v>38.380752754383906</c:v>
                </c:pt>
                <c:pt idx="2322">
                  <c:v>38.37206408351004</c:v>
                </c:pt>
                <c:pt idx="2323">
                  <c:v>38.363376843080012</c:v>
                </c:pt>
                <c:pt idx="2324">
                  <c:v>38.354690904896898</c:v>
                </c:pt>
                <c:pt idx="2325">
                  <c:v>38.34600614087384</c:v>
                </c:pt>
                <c:pt idx="2326">
                  <c:v>38.3373224230197</c:v>
                </c:pt>
                <c:pt idx="2327">
                  <c:v>38.328639623425246</c:v>
                </c:pt>
                <c:pt idx="2328">
                  <c:v>38.319957614248537</c:v>
                </c:pt>
                <c:pt idx="2329">
                  <c:v>38.311276267700379</c:v>
                </c:pt>
                <c:pt idx="2330">
                  <c:v>38.302595456030218</c:v>
                </c:pt>
                <c:pt idx="2331">
                  <c:v>38.293915051511355</c:v>
                </c:pt>
                <c:pt idx="2332">
                  <c:v>38.285234926426682</c:v>
                </c:pt>
                <c:pt idx="2333">
                  <c:v>38.276554953054323</c:v>
                </c:pt>
                <c:pt idx="2334">
                  <c:v>38.267875003652371</c:v>
                </c:pt>
                <c:pt idx="2335">
                  <c:v>38.259194950445199</c:v>
                </c:pt>
                <c:pt idx="2336">
                  <c:v>38.250514665608151</c:v>
                </c:pt>
                <c:pt idx="2337">
                  <c:v>38.241834021253403</c:v>
                </c:pt>
                <c:pt idx="2338">
                  <c:v>38.233152889414981</c:v>
                </c:pt>
                <c:pt idx="2339">
                  <c:v>38.224471142034282</c:v>
                </c:pt>
                <c:pt idx="2340">
                  <c:v>38.215788650945626</c:v>
                </c:pt>
                <c:pt idx="2341">
                  <c:v>38.207105287861104</c:v>
                </c:pt>
                <c:pt idx="2342">
                  <c:v>38.198420924356412</c:v>
                </c:pt>
                <c:pt idx="2343">
                  <c:v>38.189735431856036</c:v>
                </c:pt>
                <c:pt idx="2344">
                  <c:v>38.181048681618698</c:v>
                </c:pt>
                <c:pt idx="2345">
                  <c:v>38.172360544722437</c:v>
                </c:pt>
                <c:pt idx="2346">
                  <c:v>38.16367089205059</c:v>
                </c:pt>
                <c:pt idx="2347">
                  <c:v>38.154979594276611</c:v>
                </c:pt>
                <c:pt idx="2348">
                  <c:v>38.146286521849952</c:v>
                </c:pt>
                <c:pt idx="2349">
                  <c:v>38.13759154498144</c:v>
                </c:pt>
                <c:pt idx="2350">
                  <c:v>38.128894533628696</c:v>
                </c:pt>
                <c:pt idx="2351">
                  <c:v>38.120195357481755</c:v>
                </c:pt>
                <c:pt idx="2352">
                  <c:v>38.111493885948533</c:v>
                </c:pt>
                <c:pt idx="2353">
                  <c:v>38.102789988140778</c:v>
                </c:pt>
                <c:pt idx="2354">
                  <c:v>38.094083532859557</c:v>
                </c:pt>
                <c:pt idx="2355">
                  <c:v>38.085374388580931</c:v>
                </c:pt>
                <c:pt idx="2356">
                  <c:v>38.076662423441697</c:v>
                </c:pt>
                <c:pt idx="2357">
                  <c:v>38.067947505225696</c:v>
                </c:pt>
                <c:pt idx="2358">
                  <c:v>38.059229501348952</c:v>
                </c:pt>
                <c:pt idx="2359">
                  <c:v>38.050508278846507</c:v>
                </c:pt>
                <c:pt idx="2360">
                  <c:v>38.04178370435784</c:v>
                </c:pt>
                <c:pt idx="2361">
                  <c:v>38.033055644113283</c:v>
                </c:pt>
                <c:pt idx="2362">
                  <c:v>38.024323963919905</c:v>
                </c:pt>
                <c:pt idx="2363">
                  <c:v>38.015588529148438</c:v>
                </c:pt>
                <c:pt idx="2364">
                  <c:v>38.006849204718783</c:v>
                </c:pt>
                <c:pt idx="2365">
                  <c:v>37.998105855087175</c:v>
                </c:pt>
                <c:pt idx="2366">
                  <c:v>37.989358344232485</c:v>
                </c:pt>
                <c:pt idx="2367">
                  <c:v>37.980606535642558</c:v>
                </c:pt>
                <c:pt idx="2368">
                  <c:v>37.971850292301447</c:v>
                </c:pt>
                <c:pt idx="2369">
                  <c:v>37.963089476675762</c:v>
                </c:pt>
                <c:pt idx="2370">
                  <c:v>37.954323950702026</c:v>
                </c:pt>
                <c:pt idx="2371">
                  <c:v>37.945553575773474</c:v>
                </c:pt>
                <c:pt idx="2372">
                  <c:v>37.936778212727113</c:v>
                </c:pt>
                <c:pt idx="2373">
                  <c:v>37.927997721831218</c:v>
                </c:pt>
                <c:pt idx="2374">
                  <c:v>37.919211962772629</c:v>
                </c:pt>
                <c:pt idx="2375">
                  <c:v>37.910420794644189</c:v>
                </c:pt>
                <c:pt idx="2376">
                  <c:v>37.901624075932446</c:v>
                </c:pt>
                <c:pt idx="2377">
                  <c:v>37.892821664505114</c:v>
                </c:pt>
                <c:pt idx="2378">
                  <c:v>37.884013417599746</c:v>
                </c:pt>
                <c:pt idx="2379">
                  <c:v>37.875199191810516</c:v>
                </c:pt>
                <c:pt idx="2380">
                  <c:v>37.866378843077413</c:v>
                </c:pt>
                <c:pt idx="2381">
                  <c:v>37.857552226674059</c:v>
                </c:pt>
                <c:pt idx="2382">
                  <c:v>37.848719197196139</c:v>
                </c:pt>
                <c:pt idx="2383">
                  <c:v>37.839879608549992</c:v>
                </c:pt>
                <c:pt idx="2384">
                  <c:v>37.831033313941475</c:v>
                </c:pt>
                <c:pt idx="2385">
                  <c:v>37.822180165864459</c:v>
                </c:pt>
                <c:pt idx="2386">
                  <c:v>37.813320016090252</c:v>
                </c:pt>
                <c:pt idx="2387">
                  <c:v>37.80445271565646</c:v>
                </c:pt>
                <c:pt idx="2388">
                  <c:v>37.795578114856376</c:v>
                </c:pt>
                <c:pt idx="2389">
                  <c:v>37.786696063228405</c:v>
                </c:pt>
                <c:pt idx="2390">
                  <c:v>37.777806409545953</c:v>
                </c:pt>
                <c:pt idx="2391">
                  <c:v>37.768909001806762</c:v>
                </c:pt>
                <c:pt idx="2392">
                  <c:v>37.76000368722341</c:v>
                </c:pt>
                <c:pt idx="2393">
                  <c:v>37.751090312212845</c:v>
                </c:pt>
                <c:pt idx="2394">
                  <c:v>37.742168722387419</c:v>
                </c:pt>
                <c:pt idx="2395">
                  <c:v>37.733238762544467</c:v>
                </c:pt>
                <c:pt idx="2396">
                  <c:v>37.724300276657821</c:v>
                </c:pt>
                <c:pt idx="2397">
                  <c:v>37.715353107868104</c:v>
                </c:pt>
                <c:pt idx="2398">
                  <c:v>37.706397098473602</c:v>
                </c:pt>
                <c:pt idx="2399">
                  <c:v>37.697432089922273</c:v>
                </c:pt>
                <c:pt idx="2400">
                  <c:v>37.688457922802044</c:v>
                </c:pt>
                <c:pt idx="2401">
                  <c:v>37.679474436833139</c:v>
                </c:pt>
                <c:pt idx="2402">
                  <c:v>37.670481470859549</c:v>
                </c:pt>
                <c:pt idx="2403">
                  <c:v>37.661478862840767</c:v>
                </c:pt>
                <c:pt idx="2404">
                  <c:v>37.652466449844347</c:v>
                </c:pt>
                <c:pt idx="2405">
                  <c:v>37.643444068037738</c:v>
                </c:pt>
                <c:pt idx="2406">
                  <c:v>37.634411552681229</c:v>
                </c:pt>
                <c:pt idx="2407">
                  <c:v>37.625368738120429</c:v>
                </c:pt>
                <c:pt idx="2408">
                  <c:v>37.616315457779031</c:v>
                </c:pt>
                <c:pt idx="2409">
                  <c:v>37.607251544151907</c:v>
                </c:pt>
                <c:pt idx="2410">
                  <c:v>37.598176828798962</c:v>
                </c:pt>
                <c:pt idx="2411">
                  <c:v>37.589091142337985</c:v>
                </c:pt>
                <c:pt idx="2412">
                  <c:v>37.579994314438501</c:v>
                </c:pt>
                <c:pt idx="2413">
                  <c:v>37.570886173815794</c:v>
                </c:pt>
                <c:pt idx="2414">
                  <c:v>37.561766548225116</c:v>
                </c:pt>
                <c:pt idx="2415">
                  <c:v>37.552635264455709</c:v>
                </c:pt>
                <c:pt idx="2416">
                  <c:v>37.543492148325434</c:v>
                </c:pt>
                <c:pt idx="2417">
                  <c:v>37.5343370246758</c:v>
                </c:pt>
                <c:pt idx="2418">
                  <c:v>37.525169717366332</c:v>
                </c:pt>
                <c:pt idx="2419">
                  <c:v>37.515990049270449</c:v>
                </c:pt>
                <c:pt idx="2420">
                  <c:v>37.506797842269933</c:v>
                </c:pt>
                <c:pt idx="2421">
                  <c:v>37.497592917251382</c:v>
                </c:pt>
                <c:pt idx="2422">
                  <c:v>37.488375094101599</c:v>
                </c:pt>
                <c:pt idx="2423">
                  <c:v>37.479144191703583</c:v>
                </c:pt>
                <c:pt idx="2424">
                  <c:v>37.46990002793256</c:v>
                </c:pt>
                <c:pt idx="2425">
                  <c:v>37.460642419653155</c:v>
                </c:pt>
                <c:pt idx="2426">
                  <c:v>37.451371182715114</c:v>
                </c:pt>
                <c:pt idx="2427">
                  <c:v>37.442086131950973</c:v>
                </c:pt>
                <c:pt idx="2428">
                  <c:v>37.432787081172513</c:v>
                </c:pt>
                <c:pt idx="2429">
                  <c:v>37.423473843168551</c:v>
                </c:pt>
                <c:pt idx="2430">
                  <c:v>37.414146229702276</c:v>
                </c:pt>
                <c:pt idx="2431">
                  <c:v>37.404804051508876</c:v>
                </c:pt>
                <c:pt idx="2432">
                  <c:v>37.395447118293689</c:v>
                </c:pt>
                <c:pt idx="2433">
                  <c:v>37.386075238730591</c:v>
                </c:pt>
                <c:pt idx="2434">
                  <c:v>37.376688220459762</c:v>
                </c:pt>
                <c:pt idx="2435">
                  <c:v>37.36728587008691</c:v>
                </c:pt>
                <c:pt idx="2436">
                  <c:v>37.357867993181969</c:v>
                </c:pt>
                <c:pt idx="2437">
                  <c:v>37.348434394278073</c:v>
                </c:pt>
                <c:pt idx="2438">
                  <c:v>37.338984876871045</c:v>
                </c:pt>
                <c:pt idx="2439">
                  <c:v>37.329519243418581</c:v>
                </c:pt>
                <c:pt idx="2440">
                  <c:v>37.320037295340121</c:v>
                </c:pt>
                <c:pt idx="2441">
                  <c:v>37.310538833017162</c:v>
                </c:pt>
                <c:pt idx="2442">
                  <c:v>37.301023655793159</c:v>
                </c:pt>
                <c:pt idx="2443">
                  <c:v>37.291491561973409</c:v>
                </c:pt>
                <c:pt idx="2444">
                  <c:v>37.281942348826846</c:v>
                </c:pt>
                <c:pt idx="2445">
                  <c:v>37.272375812585729</c:v>
                </c:pt>
                <c:pt idx="2446">
                  <c:v>37.262791748447434</c:v>
                </c:pt>
                <c:pt idx="2447">
                  <c:v>37.253189950575468</c:v>
                </c:pt>
                <c:pt idx="2448">
                  <c:v>37.243570212100821</c:v>
                </c:pt>
                <c:pt idx="2449">
                  <c:v>37.23393232512408</c:v>
                </c:pt>
                <c:pt idx="2450">
                  <c:v>37.224276080717075</c:v>
                </c:pt>
                <c:pt idx="2451">
                  <c:v>37.214601268925129</c:v>
                </c:pt>
                <c:pt idx="2452">
                  <c:v>37.204907678769217</c:v>
                </c:pt>
                <c:pt idx="2453">
                  <c:v>37.195195098249215</c:v>
                </c:pt>
                <c:pt idx="2454">
                  <c:v>37.185463314345789</c:v>
                </c:pt>
                <c:pt idx="2455">
                  <c:v>37.175712113023913</c:v>
                </c:pt>
                <c:pt idx="2456">
                  <c:v>37.165941279236648</c:v>
                </c:pt>
                <c:pt idx="2457">
                  <c:v>37.156150596927276</c:v>
                </c:pt>
                <c:pt idx="2458">
                  <c:v>37.146339849034305</c:v>
                </c:pt>
                <c:pt idx="2459">
                  <c:v>37.13650881749426</c:v>
                </c:pt>
                <c:pt idx="2460">
                  <c:v>37.126657283246885</c:v>
                </c:pt>
                <c:pt idx="2461">
                  <c:v>37.116785026238325</c:v>
                </c:pt>
                <c:pt idx="2462">
                  <c:v>37.106891825426572</c:v>
                </c:pt>
                <c:pt idx="2463">
                  <c:v>37.096977458785446</c:v>
                </c:pt>
                <c:pt idx="2464">
                  <c:v>37.087041703310121</c:v>
                </c:pt>
                <c:pt idx="2465">
                  <c:v>37.077084335022029</c:v>
                </c:pt>
                <c:pt idx="2466">
                  <c:v>37.067105128973964</c:v>
                </c:pt>
                <c:pt idx="2467">
                  <c:v>37.057103859256053</c:v>
                </c:pt>
                <c:pt idx="2468">
                  <c:v>37.047080299001472</c:v>
                </c:pt>
                <c:pt idx="2469">
                  <c:v>37.037034220392059</c:v>
                </c:pt>
                <c:pt idx="2470">
                  <c:v>37.026965394664657</c:v>
                </c:pt>
                <c:pt idx="2471">
                  <c:v>37.016873592117712</c:v>
                </c:pt>
                <c:pt idx="2472">
                  <c:v>37.006758582117513</c:v>
                </c:pt>
                <c:pt idx="2473">
                  <c:v>36.996620133105182</c:v>
                </c:pt>
                <c:pt idx="2474">
                  <c:v>36.986458012603464</c:v>
                </c:pt>
                <c:pt idx="2475">
                  <c:v>36.97627198722391</c:v>
                </c:pt>
                <c:pt idx="2476">
                  <c:v>36.966061822674376</c:v>
                </c:pt>
                <c:pt idx="2477">
                  <c:v>36.95582728376646</c:v>
                </c:pt>
                <c:pt idx="2478">
                  <c:v>36.945568134423148</c:v>
                </c:pt>
                <c:pt idx="2479">
                  <c:v>36.93528413768697</c:v>
                </c:pt>
                <c:pt idx="2480">
                  <c:v>36.924975055727735</c:v>
                </c:pt>
                <c:pt idx="2481">
                  <c:v>36.914640649851528</c:v>
                </c:pt>
                <c:pt idx="2482">
                  <c:v>36.904280680508215</c:v>
                </c:pt>
                <c:pt idx="2483">
                  <c:v>36.89389490730094</c:v>
                </c:pt>
                <c:pt idx="2484">
                  <c:v>36.88348308899473</c:v>
                </c:pt>
                <c:pt idx="2485">
                  <c:v>36.873044983525254</c:v>
                </c:pt>
                <c:pt idx="2486">
                  <c:v>36.862580348008535</c:v>
                </c:pt>
                <c:pt idx="2487">
                  <c:v>36.85208893874978</c:v>
                </c:pt>
                <c:pt idx="2488">
                  <c:v>36.841570511253458</c:v>
                </c:pt>
                <c:pt idx="2489">
                  <c:v>36.831024820232912</c:v>
                </c:pt>
                <c:pt idx="2490">
                  <c:v>36.820451619619789</c:v>
                </c:pt>
                <c:pt idx="2491">
                  <c:v>36.80985066257486</c:v>
                </c:pt>
                <c:pt idx="2492">
                  <c:v>36.799221701497899</c:v>
                </c:pt>
                <c:pt idx="2493">
                  <c:v>36.788564488037963</c:v>
                </c:pt>
                <c:pt idx="2494">
                  <c:v>36.777878773104426</c:v>
                </c:pt>
                <c:pt idx="2495">
                  <c:v>36.767164306877149</c:v>
                </c:pt>
                <c:pt idx="2496">
                  <c:v>36.756420838817895</c:v>
                </c:pt>
                <c:pt idx="2497">
                  <c:v>36.74564811768137</c:v>
                </c:pt>
                <c:pt idx="2498">
                  <c:v>36.734845891525858</c:v>
                </c:pt>
                <c:pt idx="2499">
                  <c:v>36.724013907725393</c:v>
                </c:pt>
                <c:pt idx="2500">
                  <c:v>36.713151912980798</c:v>
                </c:pt>
                <c:pt idx="2501">
                  <c:v>36.702259653331716</c:v>
                </c:pt>
                <c:pt idx="2502">
                  <c:v>36.691336874168073</c:v>
                </c:pt>
                <c:pt idx="2503">
                  <c:v>36.680383320241965</c:v>
                </c:pt>
                <c:pt idx="2504">
                  <c:v>36.669398735680872</c:v>
                </c:pt>
                <c:pt idx="2505">
                  <c:v>36.658382863998483</c:v>
                </c:pt>
                <c:pt idx="2506">
                  <c:v>36.647335448108002</c:v>
                </c:pt>
                <c:pt idx="2507">
                  <c:v>36.636256230334574</c:v>
                </c:pt>
                <c:pt idx="2508">
                  <c:v>36.625144952427739</c:v>
                </c:pt>
                <c:pt idx="2509">
                  <c:v>36.614001355574587</c:v>
                </c:pt>
                <c:pt idx="2510">
                  <c:v>36.60282518041241</c:v>
                </c:pt>
                <c:pt idx="2511">
                  <c:v>36.591616167042218</c:v>
                </c:pt>
                <c:pt idx="2512">
                  <c:v>36.580374055041361</c:v>
                </c:pt>
                <c:pt idx="2513">
                  <c:v>36.569098583477647</c:v>
                </c:pt>
                <c:pt idx="2514">
                  <c:v>36.557789490922083</c:v>
                </c:pt>
                <c:pt idx="2515">
                  <c:v>36.546446515462783</c:v>
                </c:pt>
                <c:pt idx="2516">
                  <c:v>36.535069394719024</c:v>
                </c:pt>
                <c:pt idx="2517">
                  <c:v>36.523657865854474</c:v>
                </c:pt>
                <c:pt idx="2518">
                  <c:v>36.512211665591835</c:v>
                </c:pt>
                <c:pt idx="2519">
                  <c:v>36.500730530225866</c:v>
                </c:pt>
                <c:pt idx="2520">
                  <c:v>36.489214195639008</c:v>
                </c:pt>
                <c:pt idx="2521">
                  <c:v>36.477662397314255</c:v>
                </c:pt>
                <c:pt idx="2522">
                  <c:v>36.466074870350468</c:v>
                </c:pt>
                <c:pt idx="2523">
                  <c:v>36.454451349476841</c:v>
                </c:pt>
                <c:pt idx="2524">
                  <c:v>36.442791569066692</c:v>
                </c:pt>
                <c:pt idx="2525">
                  <c:v>36.431095263153139</c:v>
                </c:pt>
                <c:pt idx="2526">
                  <c:v>36.419362165443324</c:v>
                </c:pt>
                <c:pt idx="2527">
                  <c:v>36.407592009333555</c:v>
                </c:pt>
                <c:pt idx="2528">
                  <c:v>36.395784527924135</c:v>
                </c:pt>
                <c:pt idx="2529">
                  <c:v>36.383939454034689</c:v>
                </c:pt>
                <c:pt idx="2530">
                  <c:v>36.372056520218827</c:v>
                </c:pt>
                <c:pt idx="2531">
                  <c:v>36.36013545878</c:v>
                </c:pt>
                <c:pt idx="2532">
                  <c:v>36.348176001786165</c:v>
                </c:pt>
                <c:pt idx="2533">
                  <c:v>36.336177881086115</c:v>
                </c:pt>
                <c:pt idx="2534">
                  <c:v>36.324140828324047</c:v>
                </c:pt>
                <c:pt idx="2535">
                  <c:v>36.312064574955329</c:v>
                </c:pt>
                <c:pt idx="2536">
                  <c:v>36.299948852262851</c:v>
                </c:pt>
                <c:pt idx="2537">
                  <c:v>36.287793391371537</c:v>
                </c:pt>
                <c:pt idx="2538">
                  <c:v>36.275597923265195</c:v>
                </c:pt>
                <c:pt idx="2539">
                  <c:v>36.263362178801678</c:v>
                </c:pt>
                <c:pt idx="2540">
                  <c:v>36.251085888729172</c:v>
                </c:pt>
                <c:pt idx="2541">
                  <c:v>36.238768783701893</c:v>
                </c:pt>
                <c:pt idx="2542">
                  <c:v>36.22641059429629</c:v>
                </c:pt>
                <c:pt idx="2543">
                  <c:v>36.214011051026702</c:v>
                </c:pt>
                <c:pt idx="2544">
                  <c:v>36.201569884362286</c:v>
                </c:pt>
                <c:pt idx="2545">
                  <c:v>36.18908682474239</c:v>
                </c:pt>
                <c:pt idx="2546">
                  <c:v>36.17656160259304</c:v>
                </c:pt>
                <c:pt idx="2547">
                  <c:v>36.16399394834351</c:v>
                </c:pt>
                <c:pt idx="2548">
                  <c:v>36.151383592441896</c:v>
                </c:pt>
                <c:pt idx="2549">
                  <c:v>36.138730265372459</c:v>
                </c:pt>
                <c:pt idx="2550">
                  <c:v>36.126033697670991</c:v>
                </c:pt>
                <c:pt idx="2551">
                  <c:v>36.113293619941956</c:v>
                </c:pt>
                <c:pt idx="2552">
                  <c:v>36.10050976287453</c:v>
                </c:pt>
                <c:pt idx="2553">
                  <c:v>36.087681857259298</c:v>
                </c:pt>
                <c:pt idx="2554">
                  <c:v>36.074809634004602</c:v>
                </c:pt>
                <c:pt idx="2555">
                  <c:v>36.061892824152999</c:v>
                </c:pt>
                <c:pt idx="2556">
                  <c:v>36.048931158897986</c:v>
                </c:pt>
                <c:pt idx="2557">
                  <c:v>36.035924369600558</c:v>
                </c:pt>
                <c:pt idx="2558">
                  <c:v>36.022872187805703</c:v>
                </c:pt>
                <c:pt idx="2559">
                  <c:v>36.00977434525872</c:v>
                </c:pt>
                <c:pt idx="2560">
                  <c:v>35.996630573922261</c:v>
                </c:pt>
                <c:pt idx="2561">
                  <c:v>35.983440605992818</c:v>
                </c:pt>
                <c:pt idx="2562">
                  <c:v>35.97020417391694</c:v>
                </c:pt>
                <c:pt idx="2563">
                  <c:v>35.956921010408315</c:v>
                </c:pt>
                <c:pt idx="2564">
                  <c:v>35.943590848464382</c:v>
                </c:pt>
                <c:pt idx="2565">
                  <c:v>35.930213421382355</c:v>
                </c:pt>
                <c:pt idx="2566">
                  <c:v>35.91678846277626</c:v>
                </c:pt>
                <c:pt idx="2567">
                  <c:v>35.903315706593744</c:v>
                </c:pt>
                <c:pt idx="2568">
                  <c:v>35.889794887132105</c:v>
                </c:pt>
                <c:pt idx="2569">
                  <c:v>35.87622573905503</c:v>
                </c:pt>
                <c:pt idx="2570">
                  <c:v>35.862607997409349</c:v>
                </c:pt>
                <c:pt idx="2571">
                  <c:v>35.84894139764134</c:v>
                </c:pt>
                <c:pt idx="2572">
                  <c:v>35.835225675613295</c:v>
                </c:pt>
                <c:pt idx="2573">
                  <c:v>35.821460567619809</c:v>
                </c:pt>
                <c:pt idx="2574">
                  <c:v>35.807645810404544</c:v>
                </c:pt>
                <c:pt idx="2575">
                  <c:v>35.793781141176481</c:v>
                </c:pt>
                <c:pt idx="2576">
                  <c:v>35.779866297625908</c:v>
                </c:pt>
                <c:pt idx="2577">
                  <c:v>35.765901017941836</c:v>
                </c:pt>
                <c:pt idx="2578">
                  <c:v>35.751885040826878</c:v>
                </c:pt>
                <c:pt idx="2579">
                  <c:v>35.737818105514634</c:v>
                </c:pt>
                <c:pt idx="2580">
                  <c:v>35.723699951785285</c:v>
                </c:pt>
                <c:pt idx="2581">
                  <c:v>35.709530319981944</c:v>
                </c:pt>
                <c:pt idx="2582">
                  <c:v>35.695308951026796</c:v>
                </c:pt>
                <c:pt idx="2583">
                  <c:v>35.681035586437474</c:v>
                </c:pt>
                <c:pt idx="2584">
                  <c:v>35.666709968342104</c:v>
                </c:pt>
                <c:pt idx="2585">
                  <c:v>35.652331839496341</c:v>
                </c:pt>
                <c:pt idx="2586">
                  <c:v>35.637900943298696</c:v>
                </c:pt>
                <c:pt idx="2587">
                  <c:v>35.623417023806432</c:v>
                </c:pt>
                <c:pt idx="2588">
                  <c:v>35.608879825751288</c:v>
                </c:pt>
                <c:pt idx="2589">
                  <c:v>35.59428909455508</c:v>
                </c:pt>
                <c:pt idx="2590">
                  <c:v>35.579644576346062</c:v>
                </c:pt>
                <c:pt idx="2591">
                  <c:v>35.564946017973391</c:v>
                </c:pt>
                <c:pt idx="2592">
                  <c:v>35.55019316702289</c:v>
                </c:pt>
                <c:pt idx="2593">
                  <c:v>35.535385771833269</c:v>
                </c:pt>
                <c:pt idx="2594">
                  <c:v>35.520523581510339</c:v>
                </c:pt>
                <c:pt idx="2595">
                  <c:v>35.505606345942901</c:v>
                </c:pt>
                <c:pt idx="2596">
                  <c:v>35.490633815817503</c:v>
                </c:pt>
                <c:pt idx="2597">
                  <c:v>35.475605742633917</c:v>
                </c:pt>
                <c:pt idx="2598">
                  <c:v>35.460521878719604</c:v>
                </c:pt>
                <c:pt idx="2599">
                  <c:v>35.445381977245205</c:v>
                </c:pt>
                <c:pt idx="2600">
                  <c:v>35.430185792238433</c:v>
                </c:pt>
                <c:pt idx="2601">
                  <c:v>35.414933078599589</c:v>
                </c:pt>
                <c:pt idx="2602">
                  <c:v>35.399623592115958</c:v>
                </c:pt>
                <c:pt idx="2603">
                  <c:v>35.384257089475717</c:v>
                </c:pt>
                <c:pt idx="2604">
                  <c:v>35.368833328282882</c:v>
                </c:pt>
                <c:pt idx="2605">
                  <c:v>35.353352067071569</c:v>
                </c:pt>
                <c:pt idx="2606">
                  <c:v>35.337813065319651</c:v>
                </c:pt>
                <c:pt idx="2607">
                  <c:v>35.322216083463388</c:v>
                </c:pt>
                <c:pt idx="2608">
                  <c:v>35.306560882910659</c:v>
                </c:pt>
                <c:pt idx="2609">
                  <c:v>35.290847226055632</c:v>
                </c:pt>
                <c:pt idx="2610">
                  <c:v>35.27507487629164</c:v>
                </c:pt>
                <c:pt idx="2611">
                  <c:v>35.25924359802525</c:v>
                </c:pt>
                <c:pt idx="2612">
                  <c:v>35.243353156689402</c:v>
                </c:pt>
                <c:pt idx="2613">
                  <c:v>35.227403318756856</c:v>
                </c:pt>
                <c:pt idx="2614">
                  <c:v>35.211393851753442</c:v>
                </c:pt>
                <c:pt idx="2615">
                  <c:v>35.195324524271065</c:v>
                </c:pt>
                <c:pt idx="2616">
                  <c:v>35.179195105980391</c:v>
                </c:pt>
                <c:pt idx="2617">
                  <c:v>35.163005367644004</c:v>
                </c:pt>
                <c:pt idx="2618">
                  <c:v>35.146755081129079</c:v>
                </c:pt>
                <c:pt idx="2619">
                  <c:v>35.130444019419123</c:v>
                </c:pt>
                <c:pt idx="2620">
                  <c:v>35.114071956627797</c:v>
                </c:pt>
                <c:pt idx="2621">
                  <c:v>35.097638668009324</c:v>
                </c:pt>
                <c:pt idx="2622">
                  <c:v>35.081143929972313</c:v>
                </c:pt>
                <c:pt idx="2623">
                  <c:v>35.06458752009069</c:v>
                </c:pt>
                <c:pt idx="2624">
                  <c:v>35.047969217115615</c:v>
                </c:pt>
                <c:pt idx="2625">
                  <c:v>35.031288800987326</c:v>
                </c:pt>
                <c:pt idx="2626">
                  <c:v>35.014546052846661</c:v>
                </c:pt>
                <c:pt idx="2627">
                  <c:v>34.997740755046173</c:v>
                </c:pt>
                <c:pt idx="2628">
                  <c:v>34.980872691161572</c:v>
                </c:pt>
                <c:pt idx="2629">
                  <c:v>34.963941646002539</c:v>
                </c:pt>
                <c:pt idx="2630">
                  <c:v>34.946947405623796</c:v>
                </c:pt>
                <c:pt idx="2631">
                  <c:v>34.929889757335737</c:v>
                </c:pt>
                <c:pt idx="2632">
                  <c:v>34.912768489714907</c:v>
                </c:pt>
                <c:pt idx="2633">
                  <c:v>34.895583392614377</c:v>
                </c:pt>
                <c:pt idx="2634">
                  <c:v>34.878334257174529</c:v>
                </c:pt>
                <c:pt idx="2635">
                  <c:v>34.861020875832274</c:v>
                </c:pt>
                <c:pt idx="2636">
                  <c:v>34.843643042331408</c:v>
                </c:pt>
                <c:pt idx="2637">
                  <c:v>34.826200551732306</c:v>
                </c:pt>
                <c:pt idx="2638">
                  <c:v>34.808693200421786</c:v>
                </c:pt>
                <c:pt idx="2639">
                  <c:v>34.791120786121738</c:v>
                </c:pt>
                <c:pt idx="2640">
                  <c:v>34.773483107899288</c:v>
                </c:pt>
                <c:pt idx="2641">
                  <c:v>34.755779966174835</c:v>
                </c:pt>
                <c:pt idx="2642">
                  <c:v>34.738011162732406</c:v>
                </c:pt>
                <c:pt idx="2643">
                  <c:v>34.720176500726254</c:v>
                </c:pt>
                <c:pt idx="2644">
                  <c:v>34.702275784691679</c:v>
                </c:pt>
                <c:pt idx="2645">
                  <c:v>34.684308820551706</c:v>
                </c:pt>
                <c:pt idx="2646">
                  <c:v>34.666275415626167</c:v>
                </c:pt>
                <c:pt idx="2647">
                  <c:v>34.648175378639145</c:v>
                </c:pt>
                <c:pt idx="2648">
                  <c:v>34.630008519727234</c:v>
                </c:pt>
                <c:pt idx="2649">
                  <c:v>34.611774650447117</c:v>
                </c:pt>
                <c:pt idx="2650">
                  <c:v>34.593473583782682</c:v>
                </c:pt>
                <c:pt idx="2651">
                  <c:v>34.575105134152935</c:v>
                </c:pt>
                <c:pt idx="2652">
                  <c:v>34.556669117418544</c:v>
                </c:pt>
                <c:pt idx="2653">
                  <c:v>34.538165350888875</c:v>
                </c:pt>
                <c:pt idx="2654">
                  <c:v>34.51959365332916</c:v>
                </c:pt>
                <c:pt idx="2655">
                  <c:v>34.500953844966531</c:v>
                </c:pt>
                <c:pt idx="2656">
                  <c:v>34.48224574749667</c:v>
                </c:pt>
                <c:pt idx="2657">
                  <c:v>34.463469184090016</c:v>
                </c:pt>
                <c:pt idx="2658">
                  <c:v>34.444623979397605</c:v>
                </c:pt>
                <c:pt idx="2659">
                  <c:v>34.425709959557267</c:v>
                </c:pt>
                <c:pt idx="2660">
                  <c:v>34.406726952198817</c:v>
                </c:pt>
                <c:pt idx="2661">
                  <c:v>34.387674786449871</c:v>
                </c:pt>
                <c:pt idx="2662">
                  <c:v>34.368553292941051</c:v>
                </c:pt>
                <c:pt idx="2663">
                  <c:v>34.349362303811105</c:v>
                </c:pt>
                <c:pt idx="2664">
                  <c:v>34.330101652711491</c:v>
                </c:pt>
                <c:pt idx="2665">
                  <c:v>34.310771174811727</c:v>
                </c:pt>
                <c:pt idx="2666">
                  <c:v>34.291370706803384</c:v>
                </c:pt>
                <c:pt idx="2667">
                  <c:v>34.271900086904942</c:v>
                </c:pt>
                <c:pt idx="2668">
                  <c:v>34.252359154865552</c:v>
                </c:pt>
                <c:pt idx="2669">
                  <c:v>34.232747751969249</c:v>
                </c:pt>
                <c:pt idx="2670">
                  <c:v>34.213065721038703</c:v>
                </c:pt>
                <c:pt idx="2671">
                  <c:v>34.193312906439061</c:v>
                </c:pt>
                <c:pt idx="2672">
                  <c:v>34.173489154081253</c:v>
                </c:pt>
                <c:pt idx="2673">
                  <c:v>34.153594311424847</c:v>
                </c:pt>
                <c:pt idx="2674">
                  <c:v>34.133628227482482</c:v>
                </c:pt>
                <c:pt idx="2675">
                  <c:v>34.113590752821025</c:v>
                </c:pt>
                <c:pt idx="2676">
                  <c:v>34.093481739565675</c:v>
                </c:pt>
                <c:pt idx="2677">
                  <c:v>34.073301041401976</c:v>
                </c:pt>
                <c:pt idx="2678">
                  <c:v>34.053048513578119</c:v>
                </c:pt>
                <c:pt idx="2679">
                  <c:v>34.032724012907686</c:v>
                </c:pt>
                <c:pt idx="2680">
                  <c:v>34.012327397770896</c:v>
                </c:pt>
                <c:pt idx="2681">
                  <c:v>33.99185852811744</c:v>
                </c:pt>
                <c:pt idx="2682">
                  <c:v>33.97131726546727</c:v>
                </c:pt>
                <c:pt idx="2683">
                  <c:v>33.950703472912728</c:v>
                </c:pt>
                <c:pt idx="2684">
                  <c:v>33.930017015119468</c:v>
                </c:pt>
                <c:pt idx="2685">
                  <c:v>33.909257758328202</c:v>
                </c:pt>
                <c:pt idx="2686">
                  <c:v>33.888425570355366</c:v>
                </c:pt>
                <c:pt idx="2687">
                  <c:v>33.867520320593599</c:v>
                </c:pt>
                <c:pt idx="2688">
                  <c:v>33.846541880013334</c:v>
                </c:pt>
                <c:pt idx="2689">
                  <c:v>33.825490121162566</c:v>
                </c:pt>
                <c:pt idx="2690">
                  <c:v>33.804364918167487</c:v>
                </c:pt>
                <c:pt idx="2691">
                  <c:v>33.783166146732846</c:v>
                </c:pt>
                <c:pt idx="2692">
                  <c:v>33.761893684141796</c:v>
                </c:pt>
                <c:pt idx="2693">
                  <c:v>33.740547409255647</c:v>
                </c:pt>
                <c:pt idx="2694">
                  <c:v>33.719127202514031</c:v>
                </c:pt>
                <c:pt idx="2695">
                  <c:v>33.697632945934018</c:v>
                </c:pt>
                <c:pt idx="2696">
                  <c:v>33.676064523110071</c:v>
                </c:pt>
                <c:pt idx="2697">
                  <c:v>33.654421819212537</c:v>
                </c:pt>
                <c:pt idx="2698">
                  <c:v>33.632704720987647</c:v>
                </c:pt>
                <c:pt idx="2699">
                  <c:v>33.610913116755974</c:v>
                </c:pt>
                <c:pt idx="2700">
                  <c:v>33.589046896411439</c:v>
                </c:pt>
                <c:pt idx="2701">
                  <c:v>33.567105951419983</c:v>
                </c:pt>
                <c:pt idx="2702">
                  <c:v>33.545090174817844</c:v>
                </c:pt>
                <c:pt idx="2703">
                  <c:v>33.522999461210659</c:v>
                </c:pt>
                <c:pt idx="2704">
                  <c:v>33.500833706771161</c:v>
                </c:pt>
                <c:pt idx="2705">
                  <c:v>33.478592809237668</c:v>
                </c:pt>
                <c:pt idx="2706">
                  <c:v>33.456276667911567</c:v>
                </c:pt>
                <c:pt idx="2707">
                  <c:v>33.433885183655775</c:v>
                </c:pt>
                <c:pt idx="2708">
                  <c:v>33.411418258892468</c:v>
                </c:pt>
                <c:pt idx="2709">
                  <c:v>33.388875797600413</c:v>
                </c:pt>
                <c:pt idx="2710">
                  <c:v>33.366257705312648</c:v>
                </c:pt>
                <c:pt idx="2711">
                  <c:v>33.34356388911403</c:v>
                </c:pt>
                <c:pt idx="2712">
                  <c:v>33.320794257637807</c:v>
                </c:pt>
                <c:pt idx="2713">
                  <c:v>33.297948721064017</c:v>
                </c:pt>
                <c:pt idx="2714">
                  <c:v>33.275027191115477</c:v>
                </c:pt>
                <c:pt idx="2715">
                  <c:v>33.252029581055382</c:v>
                </c:pt>
                <c:pt idx="2716">
                  <c:v>33.228955805683512</c:v>
                </c:pt>
                <c:pt idx="2717">
                  <c:v>33.205805781333424</c:v>
                </c:pt>
                <c:pt idx="2718">
                  <c:v>33.182579425869235</c:v>
                </c:pt>
                <c:pt idx="2719">
                  <c:v>33.159276658681868</c:v>
                </c:pt>
                <c:pt idx="2720">
                  <c:v>33.135897400685138</c:v>
                </c:pt>
                <c:pt idx="2721">
                  <c:v>33.112441574313031</c:v>
                </c:pt>
                <c:pt idx="2722">
                  <c:v>33.08890910351532</c:v>
                </c:pt>
                <c:pt idx="2723">
                  <c:v>33.065299913753442</c:v>
                </c:pt>
                <c:pt idx="2724">
                  <c:v>33.041613931997567</c:v>
                </c:pt>
                <c:pt idx="2725">
                  <c:v>33.017851086721762</c:v>
                </c:pt>
                <c:pt idx="2726">
                  <c:v>32.994011307900159</c:v>
                </c:pt>
                <c:pt idx="2727">
                  <c:v>32.970094527002921</c:v>
                </c:pt>
                <c:pt idx="2728">
                  <c:v>32.946100676991918</c:v>
                </c:pt>
                <c:pt idx="2729">
                  <c:v>32.922029692316528</c:v>
                </c:pt>
                <c:pt idx="2730">
                  <c:v>32.897881508909116</c:v>
                </c:pt>
                <c:pt idx="2731">
                  <c:v>32.873656064180878</c:v>
                </c:pt>
                <c:pt idx="2732">
                  <c:v>32.849353297017039</c:v>
                </c:pt>
                <c:pt idx="2733">
                  <c:v>32.824973147772589</c:v>
                </c:pt>
                <c:pt idx="2734">
                  <c:v>32.800515558267598</c:v>
                </c:pt>
                <c:pt idx="2735">
                  <c:v>32.775980471782596</c:v>
                </c:pt>
                <c:pt idx="2736">
                  <c:v>32.751367833053699</c:v>
                </c:pt>
                <c:pt idx="2737">
                  <c:v>32.726677588268174</c:v>
                </c:pt>
                <c:pt idx="2738">
                  <c:v>32.701909685059597</c:v>
                </c:pt>
                <c:pt idx="2739">
                  <c:v>32.677064072502937</c:v>
                </c:pt>
                <c:pt idx="2740">
                  <c:v>32.652140701109644</c:v>
                </c:pt>
                <c:pt idx="2741">
                  <c:v>32.627139522823093</c:v>
                </c:pt>
                <c:pt idx="2742">
                  <c:v>32.602060491013262</c:v>
                </c:pt>
                <c:pt idx="2743">
                  <c:v>32.576903560472218</c:v>
                </c:pt>
                <c:pt idx="2744">
                  <c:v>32.551668687408636</c:v>
                </c:pt>
                <c:pt idx="2745">
                  <c:v>32.526355829443744</c:v>
                </c:pt>
                <c:pt idx="2746">
                  <c:v>32.500964945605013</c:v>
                </c:pt>
                <c:pt idx="2747">
                  <c:v>32.475495996322699</c:v>
                </c:pt>
                <c:pt idx="2748">
                  <c:v>32.449948943423223</c:v>
                </c:pt>
                <c:pt idx="2749">
                  <c:v>32.424323750125779</c:v>
                </c:pt>
                <c:pt idx="2750">
                  <c:v>32.398620381035663</c:v>
                </c:pt>
                <c:pt idx="2751">
                  <c:v>32.372838802140855</c:v>
                </c:pt>
                <c:pt idx="2752">
                  <c:v>32.346978980805794</c:v>
                </c:pt>
                <c:pt idx="2753">
                  <c:v>32.321040885767061</c:v>
                </c:pt>
                <c:pt idx="2754">
                  <c:v>32.295024487128181</c:v>
                </c:pt>
                <c:pt idx="2755">
                  <c:v>32.268929756354517</c:v>
                </c:pt>
                <c:pt idx="2756">
                  <c:v>32.242756666268598</c:v>
                </c:pt>
                <c:pt idx="2757">
                  <c:v>32.216505191044774</c:v>
                </c:pt>
                <c:pt idx="2758">
                  <c:v>32.190175306204701</c:v>
                </c:pt>
                <c:pt idx="2759">
                  <c:v>32.163766988612331</c:v>
                </c:pt>
                <c:pt idx="2760">
                  <c:v>32.137280216468987</c:v>
                </c:pt>
                <c:pt idx="2761">
                  <c:v>32.110714969308454</c:v>
                </c:pt>
                <c:pt idx="2762">
                  <c:v>32.084071227992361</c:v>
                </c:pt>
                <c:pt idx="2763">
                  <c:v>32.057348974705263</c:v>
                </c:pt>
                <c:pt idx="2764">
                  <c:v>32.03054819295027</c:v>
                </c:pt>
                <c:pt idx="2765">
                  <c:v>32.003668867543851</c:v>
                </c:pt>
                <c:pt idx="2766">
                  <c:v>31.976710984611817</c:v>
                </c:pt>
                <c:pt idx="2767">
                  <c:v>31.949674531584048</c:v>
                </c:pt>
                <c:pt idx="2768">
                  <c:v>31.92255949719064</c:v>
                </c:pt>
                <c:pt idx="2769">
                  <c:v>31.895365871457336</c:v>
                </c:pt>
                <c:pt idx="2770">
                  <c:v>31.868093645700629</c:v>
                </c:pt>
                <c:pt idx="2771">
                  <c:v>31.840742812524159</c:v>
                </c:pt>
                <c:pt idx="2772">
                  <c:v>31.813313365813855</c:v>
                </c:pt>
                <c:pt idx="2773">
                  <c:v>31.785805300734026</c:v>
                </c:pt>
                <c:pt idx="2774">
                  <c:v>31.758218613723198</c:v>
                </c:pt>
                <c:pt idx="2775">
                  <c:v>31.730553302490222</c:v>
                </c:pt>
                <c:pt idx="2776">
                  <c:v>31.702809366009848</c:v>
                </c:pt>
                <c:pt idx="2777">
                  <c:v>31.674986804519619</c:v>
                </c:pt>
                <c:pt idx="2778">
                  <c:v>31.647085619514957</c:v>
                </c:pt>
                <c:pt idx="2779">
                  <c:v>31.619105813746728</c:v>
                </c:pt>
                <c:pt idx="2780">
                  <c:v>31.591047391216467</c:v>
                </c:pt>
                <c:pt idx="2781">
                  <c:v>31.562910357173742</c:v>
                </c:pt>
                <c:pt idx="2782">
                  <c:v>31.534694718111993</c:v>
                </c:pt>
                <c:pt idx="2783">
                  <c:v>31.506400481765727</c:v>
                </c:pt>
                <c:pt idx="2784">
                  <c:v>31.478027657107106</c:v>
                </c:pt>
                <c:pt idx="2785">
                  <c:v>31.449576254342603</c:v>
                </c:pt>
                <c:pt idx="2786">
                  <c:v>31.421046284910116</c:v>
                </c:pt>
                <c:pt idx="2787">
                  <c:v>31.39243776147628</c:v>
                </c:pt>
                <c:pt idx="2788">
                  <c:v>31.363750697933153</c:v>
                </c:pt>
                <c:pt idx="2789">
                  <c:v>31.334985109396037</c:v>
                </c:pt>
                <c:pt idx="2790">
                  <c:v>31.306141012200236</c:v>
                </c:pt>
                <c:pt idx="2791">
                  <c:v>31.277218423899427</c:v>
                </c:pt>
                <c:pt idx="2792">
                  <c:v>31.248217363262349</c:v>
                </c:pt>
                <c:pt idx="2793">
                  <c:v>31.219137850271427</c:v>
                </c:pt>
                <c:pt idx="2794">
                  <c:v>31.189979906119987</c:v>
                </c:pt>
                <c:pt idx="2795">
                  <c:v>31.160743553210839</c:v>
                </c:pt>
                <c:pt idx="2796">
                  <c:v>31.131428815153669</c:v>
                </c:pt>
                <c:pt idx="2797">
                  <c:v>31.102035716764362</c:v>
                </c:pt>
                <c:pt idx="2798">
                  <c:v>31.072564284062288</c:v>
                </c:pt>
                <c:pt idx="2799">
                  <c:v>31.043014544269493</c:v>
                </c:pt>
                <c:pt idx="2800">
                  <c:v>31.01338652580926</c:v>
                </c:pt>
                <c:pt idx="2801">
                  <c:v>30.983680258304737</c:v>
                </c:pt>
                <c:pt idx="2802">
                  <c:v>30.953895772578164</c:v>
                </c:pt>
                <c:pt idx="2803">
                  <c:v>30.924033100649542</c:v>
                </c:pt>
                <c:pt idx="2804">
                  <c:v>30.894092275736192</c:v>
                </c:pt>
                <c:pt idx="2805">
                  <c:v>30.864073332251991</c:v>
                </c:pt>
                <c:pt idx="2806">
                  <c:v>30.833976305806953</c:v>
                </c:pt>
                <c:pt idx="2807">
                  <c:v>30.803801233206801</c:v>
                </c:pt>
                <c:pt idx="2808">
                  <c:v>30.773548152452715</c:v>
                </c:pt>
                <c:pt idx="2809">
                  <c:v>30.743217102741319</c:v>
                </c:pt>
                <c:pt idx="2810">
                  <c:v>30.712808124464807</c:v>
                </c:pt>
                <c:pt idx="2811">
                  <c:v>30.682321259211662</c:v>
                </c:pt>
                <c:pt idx="2812">
                  <c:v>30.651756549765771</c:v>
                </c:pt>
                <c:pt idx="2813">
                  <c:v>30.621114040108566</c:v>
                </c:pt>
                <c:pt idx="2814">
                  <c:v>30.590393775418573</c:v>
                </c:pt>
                <c:pt idx="2815">
                  <c:v>30.559595802072792</c:v>
                </c:pt>
                <c:pt idx="2816">
                  <c:v>30.528720167647645</c:v>
                </c:pt>
                <c:pt idx="2817">
                  <c:v>30.497766920920281</c:v>
                </c:pt>
                <c:pt idx="2818">
                  <c:v>30.466736111869555</c:v>
                </c:pt>
                <c:pt idx="2819">
                  <c:v>30.435627791677774</c:v>
                </c:pt>
                <c:pt idx="2820">
                  <c:v>30.404442012732424</c:v>
                </c:pt>
                <c:pt idx="2821">
                  <c:v>30.373178828627886</c:v>
                </c:pt>
                <c:pt idx="2822">
                  <c:v>30.341838294167594</c:v>
                </c:pt>
                <c:pt idx="2823">
                  <c:v>30.310420465365855</c:v>
                </c:pt>
                <c:pt idx="2824">
                  <c:v>30.278925399450159</c:v>
                </c:pt>
                <c:pt idx="2825">
                  <c:v>30.24735315486442</c:v>
                </c:pt>
                <c:pt idx="2826">
                  <c:v>30.215703791270457</c:v>
                </c:pt>
                <c:pt idx="2827">
                  <c:v>30.183977369551847</c:v>
                </c:pt>
                <c:pt idx="2828">
                  <c:v>30.15217395181585</c:v>
                </c:pt>
                <c:pt idx="2829">
                  <c:v>30.120293601397844</c:v>
                </c:pt>
                <c:pt idx="2830">
                  <c:v>30.088336382863091</c:v>
                </c:pt>
                <c:pt idx="2831">
                  <c:v>30.056302362011653</c:v>
                </c:pt>
                <c:pt idx="2832">
                  <c:v>30.024191605880958</c:v>
                </c:pt>
                <c:pt idx="2833">
                  <c:v>29.992004182750257</c:v>
                </c:pt>
                <c:pt idx="2834">
                  <c:v>29.959740162144023</c:v>
                </c:pt>
                <c:pt idx="2835">
                  <c:v>29.927399614836467</c:v>
                </c:pt>
                <c:pt idx="2836">
                  <c:v>29.894982612856008</c:v>
                </c:pt>
                <c:pt idx="2837">
                  <c:v>29.862489229489071</c:v>
                </c:pt>
                <c:pt idx="2838">
                  <c:v>29.829919539284958</c:v>
                </c:pt>
                <c:pt idx="2839">
                  <c:v>29.797273618060952</c:v>
                </c:pt>
                <c:pt idx="2840">
                  <c:v>29.764551542906972</c:v>
                </c:pt>
                <c:pt idx="2841">
                  <c:v>29.731753392190807</c:v>
                </c:pt>
                <c:pt idx="2842">
                  <c:v>29.698879245562981</c:v>
                </c:pt>
                <c:pt idx="2843">
                  <c:v>29.665929183962767</c:v>
                </c:pt>
                <c:pt idx="2844">
                  <c:v>29.632903289623226</c:v>
                </c:pt>
                <c:pt idx="2845">
                  <c:v>29.59980164607758</c:v>
                </c:pt>
                <c:pt idx="2846">
                  <c:v>29.566624338163962</c:v>
                </c:pt>
                <c:pt idx="2847">
                  <c:v>29.533371452033087</c:v>
                </c:pt>
                <c:pt idx="2848">
                  <c:v>29.500043075153211</c:v>
                </c:pt>
                <c:pt idx="2849">
                  <c:v>29.466639296316899</c:v>
                </c:pt>
                <c:pt idx="2850">
                  <c:v>29.433160205647539</c:v>
                </c:pt>
                <c:pt idx="2851">
                  <c:v>29.399605894605934</c:v>
                </c:pt>
                <c:pt idx="2852">
                  <c:v>29.365976455997391</c:v>
                </c:pt>
                <c:pt idx="2853">
                  <c:v>29.332271983978558</c:v>
                </c:pt>
                <c:pt idx="2854">
                  <c:v>29.298492574064461</c:v>
                </c:pt>
                <c:pt idx="2855">
                  <c:v>29.264638323135607</c:v>
                </c:pt>
                <c:pt idx="2856">
                  <c:v>29.230709329446046</c:v>
                </c:pt>
                <c:pt idx="2857">
                  <c:v>29.196705692630339</c:v>
                </c:pt>
                <c:pt idx="2858">
                  <c:v>29.162627513711271</c:v>
                </c:pt>
                <c:pt idx="2859">
                  <c:v>29.128474895108347</c:v>
                </c:pt>
                <c:pt idx="2860">
                  <c:v>29.094247940644951</c:v>
                </c:pt>
                <c:pt idx="2861">
                  <c:v>29.059946755556986</c:v>
                </c:pt>
                <c:pt idx="2862">
                  <c:v>29.025571446501282</c:v>
                </c:pt>
                <c:pt idx="2863">
                  <c:v>28.991122121563421</c:v>
                </c:pt>
                <c:pt idx="2864">
                  <c:v>28.956598890266854</c:v>
                </c:pt>
                <c:pt idx="2865">
                  <c:v>28.922001863581045</c:v>
                </c:pt>
                <c:pt idx="2866">
                  <c:v>28.887331153931108</c:v>
                </c:pt>
                <c:pt idx="2867">
                  <c:v>28.852586875205443</c:v>
                </c:pt>
                <c:pt idx="2868">
                  <c:v>28.817769142766231</c:v>
                </c:pt>
                <c:pt idx="2869">
                  <c:v>28.782878073457479</c:v>
                </c:pt>
                <c:pt idx="2870">
                  <c:v>28.747913785615165</c:v>
                </c:pt>
                <c:pt idx="2871">
                  <c:v>28.712876399075853</c:v>
                </c:pt>
                <c:pt idx="2872">
                  <c:v>28.677766035186863</c:v>
                </c:pt>
                <c:pt idx="2873">
                  <c:v>28.642582816815594</c:v>
                </c:pt>
                <c:pt idx="2874">
                  <c:v>28.607326868359735</c:v>
                </c:pt>
                <c:pt idx="2875">
                  <c:v>28.571998315756176</c:v>
                </c:pt>
                <c:pt idx="2876">
                  <c:v>28.536597286492128</c:v>
                </c:pt>
                <c:pt idx="2877">
                  <c:v>28.501123909614606</c:v>
                </c:pt>
                <c:pt idx="2878">
                  <c:v>28.465578315740395</c:v>
                </c:pt>
                <c:pt idx="2879">
                  <c:v>28.429960637067047</c:v>
                </c:pt>
                <c:pt idx="2880">
                  <c:v>28.394271007382585</c:v>
                </c:pt>
                <c:pt idx="2881">
                  <c:v>28.358509562076392</c:v>
                </c:pt>
                <c:pt idx="2882">
                  <c:v>28.322676438149653</c:v>
                </c:pt>
                <c:pt idx="2883">
                  <c:v>28.286771774225848</c:v>
                </c:pt>
                <c:pt idx="2884">
                  <c:v>28.250795710561938</c:v>
                </c:pt>
                <c:pt idx="2885">
                  <c:v>28.214748389058478</c:v>
                </c:pt>
                <c:pt idx="2886">
                  <c:v>28.178629953271624</c:v>
                </c:pt>
                <c:pt idx="2887">
                  <c:v>28.142440548422812</c:v>
                </c:pt>
                <c:pt idx="2888">
                  <c:v>28.106180321410939</c:v>
                </c:pt>
                <c:pt idx="2889">
                  <c:v>28.06984942082266</c:v>
                </c:pt>
                <c:pt idx="2890">
                  <c:v>28.033447996944261</c:v>
                </c:pt>
                <c:pt idx="2891">
                  <c:v>27.996976201772426</c:v>
                </c:pt>
                <c:pt idx="2892">
                  <c:v>27.96043418902596</c:v>
                </c:pt>
                <c:pt idx="2893">
                  <c:v>27.923822114156671</c:v>
                </c:pt>
                <c:pt idx="2894">
                  <c:v>27.887140134361466</c:v>
                </c:pt>
                <c:pt idx="2895">
                  <c:v>27.850388408593258</c:v>
                </c:pt>
                <c:pt idx="2896">
                  <c:v>27.813567097573078</c:v>
                </c:pt>
                <c:pt idx="2897">
                  <c:v>27.776676363801013</c:v>
                </c:pt>
                <c:pt idx="2898">
                  <c:v>27.739716371568338</c:v>
                </c:pt>
                <c:pt idx="2899">
                  <c:v>27.702687286969123</c:v>
                </c:pt>
                <c:pt idx="2900">
                  <c:v>27.665589277911845</c:v>
                </c:pt>
                <c:pt idx="2901">
                  <c:v>27.628422514131053</c:v>
                </c:pt>
                <c:pt idx="2902">
                  <c:v>27.591187167199394</c:v>
                </c:pt>
                <c:pt idx="2903">
                  <c:v>27.553883410539235</c:v>
                </c:pt>
                <c:pt idx="2904">
                  <c:v>27.516511419434586</c:v>
                </c:pt>
                <c:pt idx="2905">
                  <c:v>27.479071371042735</c:v>
                </c:pt>
                <c:pt idx="2906">
                  <c:v>27.441563444406654</c:v>
                </c:pt>
                <c:pt idx="2907">
                  <c:v>27.403987820466146</c:v>
                </c:pt>
                <c:pt idx="2908">
                  <c:v>27.366344682070157</c:v>
                </c:pt>
                <c:pt idx="2909">
                  <c:v>27.328634213988746</c:v>
                </c:pt>
                <c:pt idx="2910">
                  <c:v>27.290856602924837</c:v>
                </c:pt>
                <c:pt idx="2911">
                  <c:v>27.253012037525934</c:v>
                </c:pt>
                <c:pt idx="2912">
                  <c:v>27.215100708396299</c:v>
                </c:pt>
                <c:pt idx="2913">
                  <c:v>27.177122808108734</c:v>
                </c:pt>
                <c:pt idx="2914">
                  <c:v>27.139078531216448</c:v>
                </c:pt>
                <c:pt idx="2915">
                  <c:v>27.100968074264973</c:v>
                </c:pt>
                <c:pt idx="2916">
                  <c:v>27.062791635803507</c:v>
                </c:pt>
                <c:pt idx="2917">
                  <c:v>27.024549416397701</c:v>
                </c:pt>
                <c:pt idx="2918">
                  <c:v>26.986241618640637</c:v>
                </c:pt>
                <c:pt idx="2919">
                  <c:v>26.947868447164652</c:v>
                </c:pt>
                <c:pt idx="2920">
                  <c:v>26.909430108653591</c:v>
                </c:pt>
                <c:pt idx="2921">
                  <c:v>26.870926811853675</c:v>
                </c:pt>
                <c:pt idx="2922">
                  <c:v>26.832358767585973</c:v>
                </c:pt>
                <c:pt idx="2923">
                  <c:v>26.793726188757539</c:v>
                </c:pt>
                <c:pt idx="2924">
                  <c:v>26.755029290372853</c:v>
                </c:pt>
                <c:pt idx="2925">
                  <c:v>26.716268289545518</c:v>
                </c:pt>
                <c:pt idx="2926">
                  <c:v>26.677443405509955</c:v>
                </c:pt>
                <c:pt idx="2927">
                  <c:v>26.638554859632109</c:v>
                </c:pt>
                <c:pt idx="2928">
                  <c:v>26.59960287542118</c:v>
                </c:pt>
                <c:pt idx="2929">
                  <c:v>26.560587678541246</c:v>
                </c:pt>
                <c:pt idx="2930">
                  <c:v>26.521509496821363</c:v>
                </c:pt>
                <c:pt idx="2931">
                  <c:v>26.482368560267826</c:v>
                </c:pt>
                <c:pt idx="2932">
                  <c:v>26.443165101074584</c:v>
                </c:pt>
                <c:pt idx="2933">
                  <c:v>26.403899353634031</c:v>
                </c:pt>
                <c:pt idx="2934">
                  <c:v>26.364571554548242</c:v>
                </c:pt>
                <c:pt idx="2935">
                  <c:v>26.325181942639688</c:v>
                </c:pt>
                <c:pt idx="2936">
                  <c:v>26.285730758961435</c:v>
                </c:pt>
                <c:pt idx="2937">
                  <c:v>26.246218246808493</c:v>
                </c:pt>
                <c:pt idx="2938">
                  <c:v>26.20664465172738</c:v>
                </c:pt>
                <c:pt idx="2939">
                  <c:v>26.167010221527359</c:v>
                </c:pt>
                <c:pt idx="2940">
                  <c:v>26.127315206290049</c:v>
                </c:pt>
                <c:pt idx="2941">
                  <c:v>26.087559858379663</c:v>
                </c:pt>
                <c:pt idx="2942">
                  <c:v>26.047744432453594</c:v>
                </c:pt>
                <c:pt idx="2943">
                  <c:v>26.00786918547135</c:v>
                </c:pt>
                <c:pt idx="2944">
                  <c:v>25.967934376705124</c:v>
                </c:pt>
                <c:pt idx="2945">
                  <c:v>25.927940267748934</c:v>
                </c:pt>
                <c:pt idx="2946">
                  <c:v>25.887887122528646</c:v>
                </c:pt>
                <c:pt idx="2947">
                  <c:v>25.847775207310768</c:v>
                </c:pt>
                <c:pt idx="2948">
                  <c:v>25.807604790712084</c:v>
                </c:pt>
                <c:pt idx="2949">
                  <c:v>25.767376143708667</c:v>
                </c:pt>
                <c:pt idx="2950">
                  <c:v>25.727089539644705</c:v>
                </c:pt>
                <c:pt idx="2951">
                  <c:v>25.686745254241487</c:v>
                </c:pt>
                <c:pt idx="2952">
                  <c:v>25.646343565605726</c:v>
                </c:pt>
                <c:pt idx="2953">
                  <c:v>25.605884754238339</c:v>
                </c:pt>
                <c:pt idx="2954">
                  <c:v>25.56536910304284</c:v>
                </c:pt>
                <c:pt idx="2955">
                  <c:v>25.524796897333029</c:v>
                </c:pt>
                <c:pt idx="2956">
                  <c:v>25.48416842484135</c:v>
                </c:pt>
                <c:pt idx="2957">
                  <c:v>25.4434839757266</c:v>
                </c:pt>
                <c:pt idx="2958">
                  <c:v>25.40274384258165</c:v>
                </c:pt>
                <c:pt idx="2959">
                  <c:v>25.361948320440586</c:v>
                </c:pt>
                <c:pt idx="2960">
                  <c:v>25.321097706786375</c:v>
                </c:pt>
                <c:pt idx="2961">
                  <c:v>25.280192301557705</c:v>
                </c:pt>
                <c:pt idx="2962">
                  <c:v>25.239232407155644</c:v>
                </c:pt>
                <c:pt idx="2963">
                  <c:v>25.198218328450803</c:v>
                </c:pt>
                <c:pt idx="2964">
                  <c:v>25.157150372789701</c:v>
                </c:pt>
                <c:pt idx="2965">
                  <c:v>25.116028850000461</c:v>
                </c:pt>
                <c:pt idx="2966">
                  <c:v>25.074854072399859</c:v>
                </c:pt>
                <c:pt idx="2967">
                  <c:v>25.033626354798045</c:v>
                </c:pt>
                <c:pt idx="2968">
                  <c:v>24.992346014505525</c:v>
                </c:pt>
                <c:pt idx="2969">
                  <c:v>24.951013371337119</c:v>
                </c:pt>
                <c:pt idx="2970">
                  <c:v>24.909628747618182</c:v>
                </c:pt>
                <c:pt idx="2971">
                  <c:v>24.868192468189317</c:v>
                </c:pt>
                <c:pt idx="2972">
                  <c:v>24.826704860410839</c:v>
                </c:pt>
                <c:pt idx="2973">
                  <c:v>24.785166254167578</c:v>
                </c:pt>
                <c:pt idx="2974">
                  <c:v>24.74357698187298</c:v>
                </c:pt>
                <c:pt idx="2975">
                  <c:v>24.701937378473318</c:v>
                </c:pt>
                <c:pt idx="2976">
                  <c:v>24.660247781451009</c:v>
                </c:pt>
                <c:pt idx="2977">
                  <c:v>24.61850853082862</c:v>
                </c:pt>
                <c:pt idx="2978">
                  <c:v>24.576719969171879</c:v>
                </c:pt>
                <c:pt idx="2979">
                  <c:v>24.534882441592558</c:v>
                </c:pt>
                <c:pt idx="2980">
                  <c:v>24.49299629575172</c:v>
                </c:pt>
                <c:pt idx="2981">
                  <c:v>24.45106188186125</c:v>
                </c:pt>
                <c:pt idx="2982">
                  <c:v>24.409079552687302</c:v>
                </c:pt>
                <c:pt idx="2983">
                  <c:v>24.367049663550993</c:v>
                </c:pt>
                <c:pt idx="2984">
                  <c:v>24.324972572330662</c:v>
                </c:pt>
                <c:pt idx="2985">
                  <c:v>24.282848639463438</c:v>
                </c:pt>
                <c:pt idx="2986">
                  <c:v>24.240678227945551</c:v>
                </c:pt>
                <c:pt idx="2987">
                  <c:v>24.19846170333388</c:v>
                </c:pt>
                <c:pt idx="2988">
                  <c:v>24.156199433745932</c:v>
                </c:pt>
                <c:pt idx="2989">
                  <c:v>24.113891789860133</c:v>
                </c:pt>
                <c:pt idx="2990">
                  <c:v>24.071539144915842</c:v>
                </c:pt>
                <c:pt idx="2991">
                  <c:v>24.029141874712604</c:v>
                </c:pt>
                <c:pt idx="2992">
                  <c:v>23.986700357609724</c:v>
                </c:pt>
                <c:pt idx="2993">
                  <c:v>23.944214974524819</c:v>
                </c:pt>
                <c:pt idx="2994">
                  <c:v>23.9016861089328</c:v>
                </c:pt>
                <c:pt idx="2995">
                  <c:v>23.859114146863792</c:v>
                </c:pt>
                <c:pt idx="2996">
                  <c:v>23.816499476901292</c:v>
                </c:pt>
                <c:pt idx="2997">
                  <c:v>23.773842490179558</c:v>
                </c:pt>
                <c:pt idx="2998">
                  <c:v>23.731143580381012</c:v>
                </c:pt>
                <c:pt idx="2999">
                  <c:v>23.68840314373303</c:v>
                </c:pt>
                <c:pt idx="3000">
                  <c:v>23.645621579004761</c:v>
                </c:pt>
                <c:pt idx="3001">
                  <c:v>23.602799287502698</c:v>
                </c:pt>
                <c:pt idx="3002">
                  <c:v>23.559936673067192</c:v>
                </c:pt>
                <c:pt idx="3003">
                  <c:v>23.517034142067278</c:v>
                </c:pt>
                <c:pt idx="3004">
                  <c:v>23.474092103396412</c:v>
                </c:pt>
                <c:pt idx="3005">
                  <c:v>23.431110968466626</c:v>
                </c:pt>
                <c:pt idx="3006">
                  <c:v>23.388091151202907</c:v>
                </c:pt>
                <c:pt idx="3007">
                  <c:v>23.34503306803731</c:v>
                </c:pt>
                <c:pt idx="3008">
                  <c:v>23.301937137902602</c:v>
                </c:pt>
                <c:pt idx="3009">
                  <c:v>23.258803782224632</c:v>
                </c:pt>
                <c:pt idx="3010">
                  <c:v>23.215633424916135</c:v>
                </c:pt>
                <c:pt idx="3011">
                  <c:v>23.172426492368036</c:v>
                </c:pt>
                <c:pt idx="3012">
                  <c:v>23.129183413442</c:v>
                </c:pt>
                <c:pt idx="3013">
                  <c:v>23.085904619461321</c:v>
                </c:pt>
                <c:pt idx="3014">
                  <c:v>23.042590544202618</c:v>
                </c:pt>
                <c:pt idx="3015">
                  <c:v>22.999241623885538</c:v>
                </c:pt>
                <c:pt idx="3016">
                  <c:v>22.955858297163694</c:v>
                </c:pt>
                <c:pt idx="3017">
                  <c:v>22.912441005113831</c:v>
                </c:pt>
                <c:pt idx="3018">
                  <c:v>22.868990191225095</c:v>
                </c:pt>
                <c:pt idx="3019">
                  <c:v>22.825506301387918</c:v>
                </c:pt>
                <c:pt idx="3020">
                  <c:v>22.781989783882196</c:v>
                </c:pt>
                <c:pt idx="3021">
                  <c:v>22.738441089365175</c:v>
                </c:pt>
                <c:pt idx="3022">
                  <c:v>22.69486067085829</c:v>
                </c:pt>
                <c:pt idx="3023">
                  <c:v>22.651248983734543</c:v>
                </c:pt>
                <c:pt idx="3024">
                  <c:v>22.60760648570454</c:v>
                </c:pt>
                <c:pt idx="3025">
                  <c:v>22.563933636802041</c:v>
                </c:pt>
                <c:pt idx="3026">
                  <c:v>22.520230899369416</c:v>
                </c:pt>
                <c:pt idx="3027">
                  <c:v>22.476498738042579</c:v>
                </c:pt>
                <c:pt idx="3028">
                  <c:v>22.432737619734347</c:v>
                </c:pt>
                <c:pt idx="3029">
                  <c:v>22.388948013619224</c:v>
                </c:pt>
                <c:pt idx="3030">
                  <c:v>22.34513039111523</c:v>
                </c:pt>
                <c:pt idx="3031">
                  <c:v>22.301285225867232</c:v>
                </c:pt>
                <c:pt idx="3032">
                  <c:v>22.257412993728689</c:v>
                </c:pt>
                <c:pt idx="3033">
                  <c:v>22.213514172742634</c:v>
                </c:pt>
                <c:pt idx="3034">
                  <c:v>22.169589243122488</c:v>
                </c:pt>
                <c:pt idx="3035">
                  <c:v>22.125638687232563</c:v>
                </c:pt>
                <c:pt idx="3036">
                  <c:v>22.081662989567054</c:v>
                </c:pt>
                <c:pt idx="3037">
                  <c:v>22.037662636729166</c:v>
                </c:pt>
                <c:pt idx="3038">
                  <c:v>21.99363811740912</c:v>
                </c:pt>
                <c:pt idx="3039">
                  <c:v>21.949589922361788</c:v>
                </c:pt>
                <c:pt idx="3040">
                  <c:v>21.90551854438365</c:v>
                </c:pt>
                <c:pt idx="3041">
                  <c:v>21.861424478288725</c:v>
                </c:pt>
                <c:pt idx="3042">
                  <c:v>21.817308220884581</c:v>
                </c:pt>
                <c:pt idx="3043">
                  <c:v>21.773170270946501</c:v>
                </c:pt>
                <c:pt idx="3044">
                  <c:v>21.729011129191885</c:v>
                </c:pt>
                <c:pt idx="3045">
                  <c:v>21.684831298253762</c:v>
                </c:pt>
                <c:pt idx="3046">
                  <c:v>21.640631282652993</c:v>
                </c:pt>
                <c:pt idx="3047">
                  <c:v>21.596411588770401</c:v>
                </c:pt>
                <c:pt idx="3048">
                  <c:v>21.552172724817737</c:v>
                </c:pt>
                <c:pt idx="3049">
                  <c:v>21.507915200807552</c:v>
                </c:pt>
                <c:pt idx="3050">
                  <c:v>21.463639528523583</c:v>
                </c:pt>
                <c:pt idx="3051">
                  <c:v>21.419346221488386</c:v>
                </c:pt>
                <c:pt idx="3052">
                  <c:v>21.375035794931755</c:v>
                </c:pt>
                <c:pt idx="3053">
                  <c:v>21.330708765757418</c:v>
                </c:pt>
                <c:pt idx="3054">
                  <c:v>21.286365652508849</c:v>
                </c:pt>
                <c:pt idx="3055">
                  <c:v>21.242006975334963</c:v>
                </c:pt>
                <c:pt idx="3056">
                  <c:v>21.197633255954194</c:v>
                </c:pt>
                <c:pt idx="3057">
                  <c:v>21.153245017617177</c:v>
                </c:pt>
                <c:pt idx="3058">
                  <c:v>21.108842785070117</c:v>
                </c:pt>
                <c:pt idx="3059">
                  <c:v>21.064427084515454</c:v>
                </c:pt>
                <c:pt idx="3060">
                  <c:v>21.019998443572657</c:v>
                </c:pt>
                <c:pt idx="3061">
                  <c:v>20.975557391237054</c:v>
                </c:pt>
                <c:pt idx="3062">
                  <c:v>20.931104457839119</c:v>
                </c:pt>
                <c:pt idx="3063">
                  <c:v>20.886640175000871</c:v>
                </c:pt>
                <c:pt idx="3064">
                  <c:v>20.842165075592387</c:v>
                </c:pt>
                <c:pt idx="3065">
                  <c:v>20.797679693687186</c:v>
                </c:pt>
                <c:pt idx="3066">
                  <c:v>20.753184564516047</c:v>
                </c:pt>
                <c:pt idx="3067">
                  <c:v>20.708680224419265</c:v>
                </c:pt>
                <c:pt idx="3068">
                  <c:v>20.664167210799476</c:v>
                </c:pt>
                <c:pt idx="3069">
                  <c:v>20.619646062070977</c:v>
                </c:pt>
                <c:pt idx="3070">
                  <c:v>20.575117317609624</c:v>
                </c:pt>
                <c:pt idx="3071">
                  <c:v>20.530581517700476</c:v>
                </c:pt>
                <c:pt idx="3072">
                  <c:v>20.486039203484619</c:v>
                </c:pt>
                <c:pt idx="3073">
                  <c:v>20.441490916904428</c:v>
                </c:pt>
                <c:pt idx="3074">
                  <c:v>20.396937200647585</c:v>
                </c:pt>
                <c:pt idx="3075">
                  <c:v>20.352378598089732</c:v>
                </c:pt>
                <c:pt idx="3076">
                  <c:v>20.30781565323575</c:v>
                </c:pt>
                <c:pt idx="3077">
                  <c:v>20.263248910659307</c:v>
                </c:pt>
                <c:pt idx="3078">
                  <c:v>20.218678915441572</c:v>
                </c:pt>
                <c:pt idx="3079">
                  <c:v>20.174106213107482</c:v>
                </c:pt>
                <c:pt idx="3080">
                  <c:v>20.129531349561425</c:v>
                </c:pt>
                <c:pt idx="3081">
                  <c:v>20.084954871020688</c:v>
                </c:pt>
                <c:pt idx="3082">
                  <c:v>20.040377323947624</c:v>
                </c:pt>
                <c:pt idx="3083">
                  <c:v>19.995799254979957</c:v>
                </c:pt>
                <c:pt idx="3084">
                  <c:v>19.951221210859487</c:v>
                </c:pt>
                <c:pt idx="3085">
                  <c:v>19.906643738359001</c:v>
                </c:pt>
                <c:pt idx="3086">
                  <c:v>19.862067384207837</c:v>
                </c:pt>
                <c:pt idx="3087">
                  <c:v>19.817492695014664</c:v>
                </c:pt>
                <c:pt idx="3088">
                  <c:v>19.772920217189494</c:v>
                </c:pt>
                <c:pt idx="3089">
                  <c:v>19.728350496863005</c:v>
                </c:pt>
                <c:pt idx="3090">
                  <c:v>19.683784079804269</c:v>
                </c:pt>
                <c:pt idx="3091">
                  <c:v>19.639221511336419</c:v>
                </c:pt>
                <c:pt idx="3092">
                  <c:v>19.59466333625037</c:v>
                </c:pt>
                <c:pt idx="3093">
                  <c:v>19.550110098716118</c:v>
                </c:pt>
                <c:pt idx="3094">
                  <c:v>19.505562342192192</c:v>
                </c:pt>
                <c:pt idx="3095">
                  <c:v>19.461020609333065</c:v>
                </c:pt>
                <c:pt idx="3096">
                  <c:v>19.416485441893624</c:v>
                </c:pt>
                <c:pt idx="3097">
                  <c:v>19.371957380632217</c:v>
                </c:pt>
                <c:pt idx="3098">
                  <c:v>19.32743696521052</c:v>
                </c:pt>
                <c:pt idx="3099">
                  <c:v>19.282924734091946</c:v>
                </c:pt>
                <c:pt idx="3100">
                  <c:v>19.238421224436387</c:v>
                </c:pt>
                <c:pt idx="3101">
                  <c:v>19.193926971993044</c:v>
                </c:pt>
                <c:pt idx="3102">
                  <c:v>19.149442510991342</c:v>
                </c:pt>
                <c:pt idx="3103">
                  <c:v>19.104968374027983</c:v>
                </c:pt>
                <c:pt idx="3104">
                  <c:v>19.060505091951434</c:v>
                </c:pt>
                <c:pt idx="3105">
                  <c:v>19.016053193745051</c:v>
                </c:pt>
                <c:pt idx="3106">
                  <c:v>18.971613206404982</c:v>
                </c:pt>
                <c:pt idx="3107">
                  <c:v>18.927185654817357</c:v>
                </c:pt>
                <c:pt idx="3108">
                  <c:v>18.882771061630997</c:v>
                </c:pt>
                <c:pt idx="3109">
                  <c:v>18.83836994712793</c:v>
                </c:pt>
                <c:pt idx="3110">
                  <c:v>18.793982829090105</c:v>
                </c:pt>
                <c:pt idx="3111">
                  <c:v>18.74961022266335</c:v>
                </c:pt>
                <c:pt idx="3112">
                  <c:v>18.705252640217793</c:v>
                </c:pt>
                <c:pt idx="3113">
                  <c:v>18.660910591204892</c:v>
                </c:pt>
                <c:pt idx="3114">
                  <c:v>18.616584582011331</c:v>
                </c:pt>
                <c:pt idx="3115">
                  <c:v>18.572275115808495</c:v>
                </c:pt>
                <c:pt idx="3116">
                  <c:v>18.527982692399391</c:v>
                </c:pt>
                <c:pt idx="3117">
                  <c:v>18.483707808061329</c:v>
                </c:pt>
                <c:pt idx="3118">
                  <c:v>18.439450955384135</c:v>
                </c:pt>
                <c:pt idx="3119">
                  <c:v>18.395212623106076</c:v>
                </c:pt>
                <c:pt idx="3120">
                  <c:v>18.350993295943791</c:v>
                </c:pt>
                <c:pt idx="3121">
                  <c:v>18.306793454419797</c:v>
                </c:pt>
                <c:pt idx="3122">
                  <c:v>18.262613574684941</c:v>
                </c:pt>
                <c:pt idx="3123">
                  <c:v>18.218454128336269</c:v>
                </c:pt>
                <c:pt idx="3124">
                  <c:v>18.174315582231351</c:v>
                </c:pt>
                <c:pt idx="3125">
                  <c:v>18.130198398297502</c:v>
                </c:pt>
                <c:pt idx="3126">
                  <c:v>18.086103033336556</c:v>
                </c:pt>
                <c:pt idx="3127">
                  <c:v>18.042029938824516</c:v>
                </c:pt>
                <c:pt idx="3128">
                  <c:v>17.997979560707101</c:v>
                </c:pt>
                <c:pt idx="3129">
                  <c:v>17.953952339189513</c:v>
                </c:pt>
                <c:pt idx="3130">
                  <c:v>17.909948708521558</c:v>
                </c:pt>
                <c:pt idx="3131">
                  <c:v>17.865969096777931</c:v>
                </c:pt>
                <c:pt idx="3132">
                  <c:v>17.82201392563173</c:v>
                </c:pt>
                <c:pt idx="3133">
                  <c:v>17.778083610124224</c:v>
                </c:pt>
                <c:pt idx="3134">
                  <c:v>17.734178558428283</c:v>
                </c:pt>
                <c:pt idx="3135">
                  <c:v>17.690299171605343</c:v>
                </c:pt>
                <c:pt idx="3136">
                  <c:v>17.646445843357899</c:v>
                </c:pt>
                <c:pt idx="3137">
                  <c:v>17.602618959775207</c:v>
                </c:pt>
                <c:pt idx="3138">
                  <c:v>17.558818899072556</c:v>
                </c:pt>
                <c:pt idx="3139">
                  <c:v>17.515046031324978</c:v>
                </c:pt>
                <c:pt idx="3140">
                  <c:v>17.471300718194122</c:v>
                </c:pt>
                <c:pt idx="3141">
                  <c:v>17.427583312648402</c:v>
                </c:pt>
                <c:pt idx="3142">
                  <c:v>17.383894158676839</c:v>
                </c:pt>
                <c:pt idx="3143">
                  <c:v>17.340233590995574</c:v>
                </c:pt>
                <c:pt idx="3144">
                  <c:v>17.29660193474761</c:v>
                </c:pt>
                <c:pt idx="3145">
                  <c:v>17.252999505195138</c:v>
                </c:pt>
                <c:pt idx="3146">
                  <c:v>17.209426607404758</c:v>
                </c:pt>
                <c:pt idx="3147">
                  <c:v>17.165883535924984</c:v>
                </c:pt>
                <c:pt idx="3148">
                  <c:v>17.122370574455783</c:v>
                </c:pt>
                <c:pt idx="3149">
                  <c:v>17.078887995510705</c:v>
                </c:pt>
                <c:pt idx="3150">
                  <c:v>17.035436060070765</c:v>
                </c:pt>
                <c:pt idx="3151">
                  <c:v>16.992015017229782</c:v>
                </c:pt>
                <c:pt idx="3152">
                  <c:v>16.948625103831844</c:v>
                </c:pt>
                <c:pt idx="3153">
                  <c:v>16.9052665440997</c:v>
                </c:pt>
                <c:pt idx="3154">
                  <c:v>16.861939549254458</c:v>
                </c:pt>
                <c:pt idx="3155">
                  <c:v>16.818644317126683</c:v>
                </c:pt>
                <c:pt idx="3156">
                  <c:v>16.775381031757547</c:v>
                </c:pt>
                <c:pt idx="3157">
                  <c:v>16.732149862991466</c:v>
                </c:pt>
                <c:pt idx="3158">
                  <c:v>16.688950966058528</c:v>
                </c:pt>
                <c:pt idx="3159">
                  <c:v>16.645784481147487</c:v>
                </c:pt>
                <c:pt idx="3160">
                  <c:v>16.602650532968365</c:v>
                </c:pt>
                <c:pt idx="3161">
                  <c:v>16.55954923030588</c:v>
                </c:pt>
                <c:pt idx="3162">
                  <c:v>16.516480665560874</c:v>
                </c:pt>
                <c:pt idx="3163">
                  <c:v>16.473444914282769</c:v>
                </c:pt>
                <c:pt idx="3164">
                  <c:v>16.43044203469028</c:v>
                </c:pt>
                <c:pt idx="3165">
                  <c:v>16.387472067181125</c:v>
                </c:pt>
                <c:pt idx="3166">
                  <c:v>16.344535033831114</c:v>
                </c:pt>
                <c:pt idx="3167">
                  <c:v>16.301630937880908</c:v>
                </c:pt>
                <c:pt idx="3168">
                  <c:v>16.258759763212062</c:v>
                </c:pt>
                <c:pt idx="3169">
                  <c:v>16.215921473810248</c:v>
                </c:pt>
                <c:pt idx="3170">
                  <c:v>16.173116013217115</c:v>
                </c:pt>
                <c:pt idx="3171">
                  <c:v>16.130343303969429</c:v>
                </c:pt>
                <c:pt idx="3172">
                  <c:v>16.087603247025804</c:v>
                </c:pt>
                <c:pt idx="3173">
                  <c:v>16.044895721180517</c:v>
                </c:pt>
                <c:pt idx="3174">
                  <c:v>16.002220582464407</c:v>
                </c:pt>
                <c:pt idx="3175">
                  <c:v>15.959577663532922</c:v>
                </c:pt>
                <c:pt idx="3176">
                  <c:v>15.916966773039899</c:v>
                </c:pt>
                <c:pt idx="3177">
                  <c:v>15.874387694998557</c:v>
                </c:pt>
                <c:pt idx="3178">
                  <c:v>15.831840188128323</c:v>
                </c:pt>
                <c:pt idx="3179">
                  <c:v>15.789323985187259</c:v>
                </c:pt>
                <c:pt idx="3180">
                  <c:v>15.746838792290479</c:v>
                </c:pt>
                <c:pt idx="3181">
                  <c:v>15.704384288214282</c:v>
                </c:pt>
                <c:pt idx="3182">
                  <c:v>15.661960123685292</c:v>
                </c:pt>
                <c:pt idx="3183">
                  <c:v>15.619565920654576</c:v>
                </c:pt>
                <c:pt idx="3184">
                  <c:v>15.57720127155692</c:v>
                </c:pt>
                <c:pt idx="3185">
                  <c:v>15.534865738554704</c:v>
                </c:pt>
                <c:pt idx="3186">
                  <c:v>15.492558852766729</c:v>
                </c:pt>
                <c:pt idx="3187">
                  <c:v>15.450280113479902</c:v>
                </c:pt>
                <c:pt idx="3188">
                  <c:v>15.408028987347048</c:v>
                </c:pt>
                <c:pt idx="3189">
                  <c:v>15.365804907567764</c:v>
                </c:pt>
                <c:pt idx="3190">
                  <c:v>15.323607273052627</c:v>
                </c:pt>
                <c:pt idx="3191">
                  <c:v>15.281435447572134</c:v>
                </c:pt>
                <c:pt idx="3192">
                  <c:v>15.239288758888204</c:v>
                </c:pt>
                <c:pt idx="3193">
                  <c:v>15.197166497870011</c:v>
                </c:pt>
                <c:pt idx="3194">
                  <c:v>15.155067917592863</c:v>
                </c:pt>
                <c:pt idx="3195">
                  <c:v>15.11299223241922</c:v>
                </c:pt>
                <c:pt idx="3196">
                  <c:v>15.070938617065091</c:v>
                </c:pt>
                <c:pt idx="3197">
                  <c:v>15.028906205647129</c:v>
                </c:pt>
                <c:pt idx="3198">
                  <c:v>14.986894090714467</c:v>
                </c:pt>
                <c:pt idx="3199">
                  <c:v>14.944901322262531</c:v>
                </c:pt>
                <c:pt idx="3200">
                  <c:v>14.902926906730469</c:v>
                </c:pt>
                <c:pt idx="3201">
                  <c:v>14.860969805980766</c:v>
                </c:pt>
                <c:pt idx="3202">
                  <c:v>14.81902893626293</c:v>
                </c:pt>
                <c:pt idx="3203">
                  <c:v>14.777103167159373</c:v>
                </c:pt>
                <c:pt idx="3204">
                  <c:v>14.735191320514723</c:v>
                </c:pt>
                <c:pt idx="3205">
                  <c:v>14.693292169348311</c:v>
                </c:pt>
                <c:pt idx="3206">
                  <c:v>14.651404436750523</c:v>
                </c:pt>
                <c:pt idx="3207">
                  <c:v>14.609526794761736</c:v>
                </c:pt>
                <c:pt idx="3208">
                  <c:v>14.567657863235814</c:v>
                </c:pt>
                <c:pt idx="3209">
                  <c:v>14.525796208687108</c:v>
                </c:pt>
                <c:pt idx="3210">
                  <c:v>14.483940343122605</c:v>
                </c:pt>
                <c:pt idx="3211">
                  <c:v>14.442088722856903</c:v>
                </c:pt>
                <c:pt idx="3212">
                  <c:v>14.400239747313986</c:v>
                </c:pt>
                <c:pt idx="3213">
                  <c:v>14.358391757812964</c:v>
                </c:pt>
                <c:pt idx="3214">
                  <c:v>14.316543036340057</c:v>
                </c:pt>
                <c:pt idx="3215">
                  <c:v>14.274691804307476</c:v>
                </c:pt>
                <c:pt idx="3216">
                  <c:v>14.232836221297358</c:v>
                </c:pt>
                <c:pt idx="3217">
                  <c:v>14.190974383794856</c:v>
                </c:pt>
                <c:pt idx="3218">
                  <c:v>14.149104323908174</c:v>
                </c:pt>
                <c:pt idx="3219">
                  <c:v>14.107224008077619</c:v>
                </c:pt>
                <c:pt idx="3220">
                  <c:v>14.065331335774342</c:v>
                </c:pt>
                <c:pt idx="3221">
                  <c:v>14.023424138188927</c:v>
                </c:pt>
                <c:pt idx="3222">
                  <c:v>13.981500176911698</c:v>
                </c:pt>
                <c:pt idx="3223">
                  <c:v>13.939557142605004</c:v>
                </c:pt>
                <c:pt idx="3224">
                  <c:v>13.89759265366818</c:v>
                </c:pt>
                <c:pt idx="3225">
                  <c:v>13.855604254898266</c:v>
                </c:pt>
                <c:pt idx="3226">
                  <c:v>13.813589416144696</c:v>
                </c:pt>
                <c:pt idx="3227">
                  <c:v>13.771545530961582</c:v>
                </c:pt>
                <c:pt idx="3228">
                  <c:v>13.729469915258834</c:v>
                </c:pt>
                <c:pt idx="3229">
                  <c:v>13.687359805951107</c:v>
                </c:pt>
                <c:pt idx="3230">
                  <c:v>13.64521235960993</c:v>
                </c:pt>
                <c:pt idx="3231">
                  <c:v>13.603024651117666</c:v>
                </c:pt>
                <c:pt idx="3232">
                  <c:v>13.56079367232622</c:v>
                </c:pt>
                <c:pt idx="3233">
                  <c:v>13.518516330722152</c:v>
                </c:pt>
                <c:pt idx="3234">
                  <c:v>13.476189448100531</c:v>
                </c:pt>
                <c:pt idx="3235">
                  <c:v>13.43380975924843</c:v>
                </c:pt>
                <c:pt idx="3236">
                  <c:v>13.391373910642532</c:v>
                </c:pt>
                <c:pt idx="3237">
                  <c:v>13.348878459159888</c:v>
                </c:pt>
                <c:pt idx="3238">
                  <c:v>13.306319870807693</c:v>
                </c:pt>
                <c:pt idx="3239">
                  <c:v>13.263694519471469</c:v>
                </c:pt>
                <c:pt idx="3240">
                  <c:v>13.220998685686588</c:v>
                </c:pt>
                <c:pt idx="3241">
                  <c:v>13.178228555435519</c:v>
                </c:pt>
                <c:pt idx="3242">
                  <c:v>13.135380218972092</c:v>
                </c:pt>
                <c:pt idx="3243">
                  <c:v>13.092449669677322</c:v>
                </c:pt>
                <c:pt idx="3244">
                  <c:v>13.04943280295082</c:v>
                </c:pt>
                <c:pt idx="3245">
                  <c:v>13.006325415138168</c:v>
                </c:pt>
                <c:pt idx="3246">
                  <c:v>12.963123202500924</c:v>
                </c:pt>
                <c:pt idx="3247">
                  <c:v>12.919821760229937</c:v>
                </c:pt>
                <c:pt idx="3248">
                  <c:v>12.876416581508447</c:v>
                </c:pt>
                <c:pt idx="3249">
                  <c:v>12.832903056626105</c:v>
                </c:pt>
                <c:pt idx="3250">
                  <c:v>12.789276472150553</c:v>
                </c:pt>
                <c:pt idx="3251">
                  <c:v>12.745532010158529</c:v>
                </c:pt>
                <c:pt idx="3252">
                  <c:v>12.701664747531101</c:v>
                </c:pt>
                <c:pt idx="3253">
                  <c:v>12.657669655319189</c:v>
                </c:pt>
                <c:pt idx="3254">
                  <c:v>12.613541598181612</c:v>
                </c:pt>
                <c:pt idx="3255">
                  <c:v>12.569275333901333</c:v>
                </c:pt>
                <c:pt idx="3256">
                  <c:v>12.524865512984405</c:v>
                </c:pt>
                <c:pt idx="3257">
                  <c:v>12.480306678347494</c:v>
                </c:pt>
                <c:pt idx="3258">
                  <c:v>12.435593265097175</c:v>
                </c:pt>
                <c:pt idx="3259">
                  <c:v>12.390719600407005</c:v>
                </c:pt>
                <c:pt idx="3260">
                  <c:v>12.345679903498251</c:v>
                </c:pt>
                <c:pt idx="3261">
                  <c:v>12.300468285728455</c:v>
                </c:pt>
                <c:pt idx="3262">
                  <c:v>12.255078750793242</c:v>
                </c:pt>
                <c:pt idx="3263">
                  <c:v>12.209505195048195</c:v>
                </c:pt>
                <c:pt idx="3264">
                  <c:v>12.163741407953433</c:v>
                </c:pt>
                <c:pt idx="3265">
                  <c:v>12.117781072650279</c:v>
                </c:pt>
                <c:pt idx="3266">
                  <c:v>12.071617766672031</c:v>
                </c:pt>
                <c:pt idx="3267">
                  <c:v>12.025244962796513</c:v>
                </c:pt>
                <c:pt idx="3268">
                  <c:v>11.978656030045393</c:v>
                </c:pt>
                <c:pt idx="3269">
                  <c:v>11.931844234835516</c:v>
                </c:pt>
                <c:pt idx="3270">
                  <c:v>11.884802742288148</c:v>
                </c:pt>
                <c:pt idx="3271">
                  <c:v>11.837524617702105</c:v>
                </c:pt>
                <c:pt idx="3272">
                  <c:v>11.79000282819505</c:v>
                </c:pt>
                <c:pt idx="3273">
                  <c:v>11.742230244519474</c:v>
                </c:pt>
                <c:pt idx="3274">
                  <c:v>11.694199643057166</c:v>
                </c:pt>
                <c:pt idx="3275">
                  <c:v>11.645903707998622</c:v>
                </c:pt>
                <c:pt idx="3276">
                  <c:v>11.597335033712326</c:v>
                </c:pt>
                <c:pt idx="3277">
                  <c:v>11.54848612730666</c:v>
                </c:pt>
                <c:pt idx="3278">
                  <c:v>11.499349411391496</c:v>
                </c:pt>
                <c:pt idx="3279">
                  <c:v>11.449917227042212</c:v>
                </c:pt>
                <c:pt idx="3280">
                  <c:v>11.400181836969939</c:v>
                </c:pt>
                <c:pt idx="3281">
                  <c:v>11.350135428903068</c:v>
                </c:pt>
                <c:pt idx="3282">
                  <c:v>11.299770119181709</c:v>
                </c:pt>
                <c:pt idx="3283">
                  <c:v>11.249077956569337</c:v>
                </c:pt>
                <c:pt idx="3284">
                  <c:v>11.198050926282887</c:v>
                </c:pt>
                <c:pt idx="3285">
                  <c:v>11.146680954245504</c:v>
                </c:pt>
                <c:pt idx="3286">
                  <c:v>11.094959911560782</c:v>
                </c:pt>
                <c:pt idx="3287">
                  <c:v>11.042879619212272</c:v>
                </c:pt>
                <c:pt idx="3288">
                  <c:v>10.990431852986475</c:v>
                </c:pt>
                <c:pt idx="3289">
                  <c:v>10.937608348622248</c:v>
                </c:pt>
                <c:pt idx="3290">
                  <c:v>10.884400807182807</c:v>
                </c:pt>
                <c:pt idx="3291">
                  <c:v>10.830800900651759</c:v>
                </c:pt>
                <c:pt idx="3292">
                  <c:v>10.776800277749807</c:v>
                </c:pt>
                <c:pt idx="3293">
                  <c:v>10.722390569970015</c:v>
                </c:pt>
                <c:pt idx="3294">
                  <c:v>10.667563397829163</c:v>
                </c:pt>
                <c:pt idx="3295">
                  <c:v>10.612310377329372</c:v>
                </c:pt>
                <c:pt idx="3296">
                  <c:v>10.556623126627239</c:v>
                </c:pt>
                <c:pt idx="3297">
                  <c:v>10.500493272903466</c:v>
                </c:pt>
                <c:pt idx="3298">
                  <c:v>10.443912459427585</c:v>
                </c:pt>
                <c:pt idx="3299">
                  <c:v>10.386872352809714</c:v>
                </c:pt>
                <c:pt idx="3300">
                  <c:v>10.329364650431952</c:v>
                </c:pt>
                <c:pt idx="3301">
                  <c:v>10.271381088050715</c:v>
                </c:pt>
                <c:pt idx="3302">
                  <c:v>10.212913447559515</c:v>
                </c:pt>
                <c:pt idx="3303">
                  <c:v>10.153953564901954</c:v>
                </c:pt>
                <c:pt idx="3304">
                  <c:v>10.094493338124535</c:v>
                </c:pt>
                <c:pt idx="3305">
                  <c:v>10.034524735554083</c:v>
                </c:pt>
                <c:pt idx="3306">
                  <c:v>9.9740398040910563</c:v>
                </c:pt>
                <c:pt idx="3307">
                  <c:v>9.9130306776008208</c:v>
                </c:pt>
                <c:pt idx="3308">
                  <c:v>9.8514895853900804</c:v>
                </c:pt>
                <c:pt idx="3309">
                  <c:v>9.7894088607526335</c:v>
                </c:pt>
                <c:pt idx="3310">
                  <c:v>9.7267809495688304</c:v>
                </c:pt>
                <c:pt idx="3311">
                  <c:v>9.6635984189397526</c:v>
                </c:pt>
                <c:pt idx="3312">
                  <c:v>9.5998539658416746</c:v>
                </c:pt>
                <c:pt idx="3313">
                  <c:v>9.535540425779466</c:v>
                </c:pt>
                <c:pt idx="3314">
                  <c:v>9.470650781421714</c:v>
                </c:pt>
                <c:pt idx="3315">
                  <c:v>9.4051781711987097</c:v>
                </c:pt>
                <c:pt idx="3316">
                  <c:v>9.3391158978421061</c:v>
                </c:pt>
                <c:pt idx="3317">
                  <c:v>9.272457436846965</c:v>
                </c:pt>
                <c:pt idx="3318">
                  <c:v>9.2051964448362682</c:v>
                </c:pt>
                <c:pt idx="3319">
                  <c:v>9.137326767805714</c:v>
                </c:pt>
                <c:pt idx="3320">
                  <c:v>9.0688424492294644</c:v>
                </c:pt>
                <c:pt idx="3321">
                  <c:v>8.9997377380045371</c:v>
                </c:pt>
                <c:pt idx="3322">
                  <c:v>8.9300070962149718</c:v>
                </c:pt>
                <c:pt idx="3323">
                  <c:v>8.8596452066922957</c:v>
                </c:pt>
                <c:pt idx="3324">
                  <c:v>8.7886469803533167</c:v>
                </c:pt>
                <c:pt idx="3325">
                  <c:v>8.7170075632955744</c:v>
                </c:pt>
                <c:pt idx="3326">
                  <c:v>8.6447223436279437</c:v>
                </c:pt>
                <c:pt idx="3327">
                  <c:v>8.5717869580200805</c:v>
                </c:pt>
                <c:pt idx="3328">
                  <c:v>8.4981972979483515</c:v>
                </c:pt>
                <c:pt idx="3329">
                  <c:v>8.4239495156231712</c:v>
                </c:pt>
                <c:pt idx="3330">
                  <c:v>8.3490400295777718</c:v>
                </c:pt>
                <c:pt idx="3331">
                  <c:v>8.2734655299027473</c:v>
                </c:pt>
                <c:pt idx="3332">
                  <c:v>8.1972229831104801</c:v>
                </c:pt>
                <c:pt idx="3333">
                  <c:v>8.1203096366137579</c:v>
                </c:pt>
                <c:pt idx="3334">
                  <c:v>8.0427230228064914</c:v>
                </c:pt>
                <c:pt idx="3335">
                  <c:v>7.9644609627315512</c:v>
                </c:pt>
                <c:pt idx="3336">
                  <c:v>7.8855215693264693</c:v>
                </c:pt>
                <c:pt idx="3337">
                  <c:v>7.8059032502353523</c:v>
                </c:pt>
                <c:pt idx="3338">
                  <c:v>7.7256047101785441</c:v>
                </c:pt>
                <c:pt idx="3339">
                  <c:v>7.6446249528728316</c:v>
                </c:pt>
                <c:pt idx="3340">
                  <c:v>7.5629632824956294</c:v>
                </c:pt>
                <c:pt idx="3341">
                  <c:v>7.4806193046889335</c:v>
                </c:pt>
                <c:pt idx="3342">
                  <c:v>7.3975929270991214</c:v>
                </c:pt>
                <c:pt idx="3343">
                  <c:v>7.3138843594519436</c:v>
                </c:pt>
                <c:pt idx="3344">
                  <c:v>7.2294941131613388</c:v>
                </c:pt>
                <c:pt idx="3345">
                  <c:v>7.1444230004740872</c:v>
                </c:pt>
                <c:pt idx="3346">
                  <c:v>7.0586721331534141</c:v>
                </c:pt>
                <c:pt idx="3347">
                  <c:v>6.9722429207040477</c:v>
                </c:pt>
                <c:pt idx="3348">
                  <c:v>6.8851370681471158</c:v>
                </c:pt>
                <c:pt idx="3349">
                  <c:v>6.7973565733488917</c:v>
                </c:pt>
                <c:pt idx="3350">
                  <c:v>6.7089037239147098</c:v>
                </c:pt>
                <c:pt idx="3351">
                  <c:v>6.6197810936560515</c:v>
                </c:pt>
                <c:pt idx="3352">
                  <c:v>6.5299915386424479</c:v>
                </c:pt>
                <c:pt idx="3353">
                  <c:v>6.4395381928504767</c:v>
                </c:pt>
                <c:pt idx="3354">
                  <c:v>6.3484244634237559</c:v>
                </c:pt>
                <c:pt idx="3355">
                  <c:v>6.2566540255576077</c:v>
                </c:pt>
                <c:pt idx="3356">
                  <c:v>6.1642308170249693</c:v>
                </c:pt>
                <c:pt idx="3357">
                  <c:v>6.0711590323589757</c:v>
                </c:pt>
                <c:pt idx="3358">
                  <c:v>5.9774431167109645</c:v>
                </c:pt>
                <c:pt idx="3359">
                  <c:v>5.8830877593998121</c:v>
                </c:pt>
                <c:pt idx="3360">
                  <c:v>5.7880978871746489</c:v>
                </c:pt>
                <c:pt idx="3361">
                  <c:v>5.6924786572066566</c:v>
                </c:pt>
                <c:pt idx="3362">
                  <c:v>5.5962354498328368</c:v>
                </c:pt>
                <c:pt idx="3363">
                  <c:v>5.4993738610699143</c:v>
                </c:pt>
                <c:pt idx="3364">
                  <c:v>5.4018996949203677</c:v>
                </c:pt>
                <c:pt idx="3365">
                  <c:v>5.3038189554900539</c:v>
                </c:pt>
                <c:pt idx="3366">
                  <c:v>5.2051378389398604</c:v>
                </c:pt>
                <c:pt idx="3367">
                  <c:v>5.1058627252907964</c:v>
                </c:pt>
                <c:pt idx="3368">
                  <c:v>5.0060001701041834</c:v>
                </c:pt>
                <c:pt idx="3369">
                  <c:v>4.9055568960577647</c:v>
                </c:pt>
                <c:pt idx="3370">
                  <c:v>4.8045397844381261</c:v>
                </c:pt>
                <c:pt idx="3371">
                  <c:v>4.7029558665688613</c:v>
                </c:pt>
                <c:pt idx="3372">
                  <c:v>4.6008123151962854</c:v>
                </c:pt>
                <c:pt idx="3373">
                  <c:v>4.4981164358497328</c:v>
                </c:pt>
                <c:pt idx="3374">
                  <c:v>4.3948756581977992</c:v>
                </c:pt>
                <c:pt idx="3375">
                  <c:v>4.2910975274164151</c:v>
                </c:pt>
                <c:pt idx="3376">
                  <c:v>4.1867896955890931</c:v>
                </c:pt>
                <c:pt idx="3377">
                  <c:v>4.0819599131548543</c:v>
                </c:pt>
                <c:pt idx="3378">
                  <c:v>3.9766160204200713</c:v>
                </c:pt>
                <c:pt idx="3379">
                  <c:v>3.8707659391519074</c:v>
                </c:pt>
                <c:pt idx="3380">
                  <c:v>3.7644176642656961</c:v>
                </c:pt>
                <c:pt idx="3381">
                  <c:v>3.6575792556226738</c:v>
                </c:pt>
                <c:pt idx="3382">
                  <c:v>3.5502588299500104</c:v>
                </c:pt>
                <c:pt idx="3383">
                  <c:v>3.4424645528962214</c:v>
                </c:pt>
                <c:pt idx="3384">
                  <c:v>3.334204631233523</c:v>
                </c:pt>
                <c:pt idx="3385">
                  <c:v>3.2254873052184023</c:v>
                </c:pt>
                <c:pt idx="3386">
                  <c:v>3.1163208411191472</c:v>
                </c:pt>
                <c:pt idx="3387">
                  <c:v>3.0067135239211673</c:v>
                </c:pt>
                <c:pt idx="3388">
                  <c:v>2.896673650216719</c:v>
                </c:pt>
                <c:pt idx="3389">
                  <c:v>2.7862095212878488</c:v>
                </c:pt>
                <c:pt idx="3390">
                  <c:v>2.675329436388227</c:v>
                </c:pt>
                <c:pt idx="3391">
                  <c:v>2.5640416862299036</c:v>
                </c:pt>
                <c:pt idx="3392">
                  <c:v>2.4523545466805556</c:v>
                </c:pt>
                <c:pt idx="3393">
                  <c:v>2.3402762726742279</c:v>
                </c:pt>
                <c:pt idx="3394">
                  <c:v>2.227815092340379</c:v>
                </c:pt>
                <c:pt idx="3395">
                  <c:v>2.1149792013531115</c:v>
                </c:pt>
                <c:pt idx="3396">
                  <c:v>2.0017767575030372</c:v>
                </c:pt>
                <c:pt idx="3397">
                  <c:v>1.8882158754926659</c:v>
                </c:pt>
                <c:pt idx="3398">
                  <c:v>1.7743046219571474</c:v>
                </c:pt>
                <c:pt idx="3399">
                  <c:v>1.6600510107086648</c:v>
                </c:pt>
                <c:pt idx="3400">
                  <c:v>1.5454629982065768</c:v>
                </c:pt>
                <c:pt idx="3401">
                  <c:v>1.4305484792491243</c:v>
                </c:pt>
                <c:pt idx="3402">
                  <c:v>1.3153152828888151</c:v>
                </c:pt>
                <c:pt idx="3403">
                  <c:v>1.1997711685664523</c:v>
                </c:pt>
                <c:pt idx="3404">
                  <c:v>1.0839238224623375</c:v>
                </c:pt>
                <c:pt idx="3405">
                  <c:v>0.96778085406346004</c:v>
                </c:pt>
                <c:pt idx="3406">
                  <c:v>0.8513497929408449</c:v>
                </c:pt>
                <c:pt idx="3407">
                  <c:v>0.73463808573472278</c:v>
                </c:pt>
                <c:pt idx="3408">
                  <c:v>0.61765309334471574</c:v>
                </c:pt>
                <c:pt idx="3409">
                  <c:v>0.50040208831831368</c:v>
                </c:pt>
                <c:pt idx="3410">
                  <c:v>0.38289225243566899</c:v>
                </c:pt>
                <c:pt idx="3411">
                  <c:v>0.26513067448521854</c:v>
                </c:pt>
                <c:pt idx="3412">
                  <c:v>0.14712434822382581</c:v>
                </c:pt>
                <c:pt idx="3413">
                  <c:v>2.8880170519396592E-2</c:v>
                </c:pt>
                <c:pt idx="3414">
                  <c:v>-8.959506033205078E-2</c:v>
                </c:pt>
                <c:pt idx="3415">
                  <c:v>-0.20829464611847381</c:v>
                </c:pt>
                <c:pt idx="3416">
                  <c:v>-0.32721199005910645</c:v>
                </c:pt>
                <c:pt idx="3417">
                  <c:v>-0.44634059799215109</c:v>
                </c:pt>
                <c:pt idx="3418">
                  <c:v>-0.56567407940906356</c:v>
                </c:pt>
                <c:pt idx="3419">
                  <c:v>-0.68520614833934967</c:v>
                </c:pt>
                <c:pt idx="3420">
                  <c:v>-0.80493062409418048</c:v>
                </c:pt>
                <c:pt idx="3421">
                  <c:v>-0.92484143187099344</c:v>
                </c:pt>
                <c:pt idx="3422">
                  <c:v>-1.044932603228125</c:v>
                </c:pt>
                <c:pt idx="3423">
                  <c:v>-1.1651982764321098</c:v>
                </c:pt>
                <c:pt idx="3424">
                  <c:v>-1.2856326966854859</c:v>
                </c:pt>
                <c:pt idx="3425">
                  <c:v>-1.4062302162379414</c:v>
                </c:pt>
                <c:pt idx="3426">
                  <c:v>-1.5269852943897644</c:v>
                </c:pt>
                <c:pt idx="3427">
                  <c:v>-1.647892497388979</c:v>
                </c:pt>
                <c:pt idx="3428">
                  <c:v>-1.7689464982296841</c:v>
                </c:pt>
                <c:pt idx="3429">
                  <c:v>-1.8901420763575287</c:v>
                </c:pt>
                <c:pt idx="3430">
                  <c:v>-2.0114741172839548</c:v>
                </c:pt>
                <c:pt idx="3431">
                  <c:v>-2.1329376121175239</c:v>
                </c:pt>
                <c:pt idx="3432">
                  <c:v>-2.2545276570162538</c:v>
                </c:pt>
                <c:pt idx="3433">
                  <c:v>-2.3762394525634929</c:v>
                </c:pt>
                <c:pt idx="3434">
                  <c:v>-2.4980683030749598</c:v>
                </c:pt>
                <c:pt idx="3435">
                  <c:v>-2.6200096158395745</c:v>
                </c:pt>
                <c:pt idx="3436">
                  <c:v>-2.7420589002987632</c:v>
                </c:pt>
                <c:pt idx="3437">
                  <c:v>-2.8642117671679408</c:v>
                </c:pt>
                <c:pt idx="3438">
                  <c:v>-2.9864639275054672</c:v>
                </c:pt>
                <c:pt idx="3439">
                  <c:v>-3.1088111917313732</c:v>
                </c:pt>
                <c:pt idx="3440">
                  <c:v>-3.2312494686007831</c:v>
                </c:pt>
                <c:pt idx="3441">
                  <c:v>-3.3537747641347702</c:v>
                </c:pt>
                <c:pt idx="3442">
                  <c:v>-3.4763831805131025</c:v>
                </c:pt>
                <c:pt idx="3443">
                  <c:v>-3.5990709149315263</c:v>
                </c:pt>
                <c:pt idx="3444">
                  <c:v>-3.7218342584262993</c:v>
                </c:pt>
                <c:pt idx="3445">
                  <c:v>-3.8446695946704819</c:v>
                </c:pt>
                <c:pt idx="3446">
                  <c:v>-3.9675733987440944</c:v>
                </c:pt>
                <c:pt idx="3447">
                  <c:v>-4.0905422358802568</c:v>
                </c:pt>
                <c:pt idx="3448">
                  <c:v>-4.2135727601915853</c:v>
                </c:pt>
                <c:pt idx="3449">
                  <c:v>-4.3366617133778682</c:v>
                </c:pt>
                <c:pt idx="3450">
                  <c:v>-4.4598059234187657</c:v>
                </c:pt>
                <c:pt idx="3451">
                  <c:v>-4.5830023032530542</c:v>
                </c:pt>
                <c:pt idx="3452">
                  <c:v>-4.7062478494460684</c:v>
                </c:pt>
                <c:pt idx="3453">
                  <c:v>-4.829539640849652</c:v>
                </c:pt>
                <c:pt idx="3454">
                  <c:v>-4.9528748372537956</c:v>
                </c:pt>
                <c:pt idx="3455">
                  <c:v>-5.0762506780339791</c:v>
                </c:pt>
                <c:pt idx="3456">
                  <c:v>-5.1996644807946133</c:v>
                </c:pt>
                <c:pt idx="3457">
                  <c:v>-5.3231136400115089</c:v>
                </c:pt>
                <c:pt idx="3458">
                  <c:v>-5.4465956256736989</c:v>
                </c:pt>
                <c:pt idx="3459">
                  <c:v>-5.5701079819272064</c:v>
                </c:pt>
                <c:pt idx="3460">
                  <c:v>-5.6936483257207833</c:v>
                </c:pt>
                <c:pt idx="3461">
                  <c:v>-5.8172143454569802</c:v>
                </c:pt>
                <c:pt idx="3462">
                  <c:v>-5.9408037996473819</c:v>
                </c:pt>
                <c:pt idx="3463">
                  <c:v>-6.0644145155751552</c:v>
                </c:pt>
                <c:pt idx="3464">
                  <c:v>-6.1880443879650766</c:v>
                </c:pt>
                <c:pt idx="3465">
                  <c:v>-6.3116913776615267</c:v>
                </c:pt>
                <c:pt idx="3466">
                  <c:v>-6.4353535103165278</c:v>
                </c:pt>
                <c:pt idx="3467">
                  <c:v>-6.5590288750875692</c:v>
                </c:pt>
                <c:pt idx="3468">
                  <c:v>-6.6827156233480034</c:v>
                </c:pt>
                <c:pt idx="3469">
                  <c:v>-6.8064119674067953</c:v>
                </c:pt>
                <c:pt idx="3470">
                  <c:v>-6.9301161792431092</c:v>
                </c:pt>
                <c:pt idx="3471">
                  <c:v>-7.0538265892525489</c:v>
                </c:pt>
                <c:pt idx="3472">
                  <c:v>-7.1775415850080693</c:v>
                </c:pt>
                <c:pt idx="3473">
                  <c:v>-7.3012596100341067</c:v>
                </c:pt>
                <c:pt idx="3474">
                  <c:v>-7.4249791625961663</c:v>
                </c:pt>
                <c:pt idx="3475">
                  <c:v>-7.5486987945045501</c:v>
                </c:pt>
                <c:pt idx="3476">
                  <c:v>-7.6724171099347149</c:v>
                </c:pt>
                <c:pt idx="3477">
                  <c:v>-7.7961327642620084</c:v>
                </c:pt>
                <c:pt idx="3478">
                  <c:v>-7.9198444629135203</c:v>
                </c:pt>
                <c:pt idx="3479">
                  <c:v>-8.0435509602352688</c:v>
                </c:pt>
                <c:pt idx="3480">
                  <c:v>-8.1672510583764666</c:v>
                </c:pt>
                <c:pt idx="3481">
                  <c:v>-8.290943606190373</c:v>
                </c:pt>
                <c:pt idx="3482">
                  <c:v>-8.4146274981513827</c:v>
                </c:pt>
                <c:pt idx="3483">
                  <c:v>-8.5383016732896007</c:v>
                </c:pt>
                <c:pt idx="3484">
                  <c:v>-8.6619651141423191</c:v>
                </c:pt>
                <c:pt idx="3485">
                  <c:v>-8.7856168457221102</c:v>
                </c:pt>
                <c:pt idx="3486">
                  <c:v>-8.9092559345024629</c:v>
                </c:pt>
                <c:pt idx="3487">
                  <c:v>-9.0328814874201715</c:v>
                </c:pt>
                <c:pt idx="3488">
                  <c:v>-9.1564926508952968</c:v>
                </c:pt>
                <c:pt idx="3489">
                  <c:v>-9.280088609867235</c:v>
                </c:pt>
                <c:pt idx="3490">
                  <c:v>-9.4036685868493723</c:v>
                </c:pt>
                <c:pt idx="3491">
                  <c:v>-9.5272318409986507</c:v>
                </c:pt>
                <c:pt idx="3492">
                  <c:v>-9.6507776672037728</c:v>
                </c:pt>
                <c:pt idx="3493">
                  <c:v>-9.7743053951893906</c:v>
                </c:pt>
                <c:pt idx="3494">
                  <c:v>-9.8978143886368031</c:v>
                </c:pt>
                <c:pt idx="3495">
                  <c:v>-10.021304044321926</c:v>
                </c:pt>
                <c:pt idx="3496">
                  <c:v>-10.144773791268655</c:v>
                </c:pt>
                <c:pt idx="3497">
                  <c:v>-10.268223089919463</c:v>
                </c:pt>
                <c:pt idx="3498">
                  <c:v>-10.391651431321494</c:v>
                </c:pt>
                <c:pt idx="3499">
                  <c:v>-10.515058336328952</c:v>
                </c:pt>
                <c:pt idx="3500">
                  <c:v>-10.638443354821289</c:v>
                </c:pt>
                <c:pt idx="3501">
                  <c:v>-10.761806064936238</c:v>
                </c:pt>
                <c:pt idx="3502">
                  <c:v>-10.885146072319641</c:v>
                </c:pt>
                <c:pt idx="3503">
                  <c:v>-11.008463009389605</c:v>
                </c:pt>
                <c:pt idx="3504">
                  <c:v>-11.131756534615473</c:v>
                </c:pt>
                <c:pt idx="3505">
                  <c:v>-11.255026331812319</c:v>
                </c:pt>
                <c:pt idx="3506">
                  <c:v>-11.37827210944983</c:v>
                </c:pt>
                <c:pt idx="3507">
                  <c:v>-11.501493599975582</c:v>
                </c:pt>
                <c:pt idx="3508">
                  <c:v>-11.624690559152327</c:v>
                </c:pt>
                <c:pt idx="3509">
                  <c:v>-11.747862765409629</c:v>
                </c:pt>
                <c:pt idx="3510">
                  <c:v>-11.871010019209187</c:v>
                </c:pt>
                <c:pt idx="3511">
                  <c:v>-11.994132142423757</c:v>
                </c:pt>
                <c:pt idx="3512">
                  <c:v>-12.117228977728804</c:v>
                </c:pt>
                <c:pt idx="3513">
                  <c:v>-12.240300388009146</c:v>
                </c:pt>
                <c:pt idx="3514">
                  <c:v>-12.363346255775339</c:v>
                </c:pt>
                <c:pt idx="3515">
                  <c:v>-12.486366482596864</c:v>
                </c:pt>
                <c:pt idx="3516">
                  <c:v>-12.609360988543298</c:v>
                </c:pt>
                <c:pt idx="3517">
                  <c:v>-12.732329711641805</c:v>
                </c:pt>
                <c:pt idx="3518">
                  <c:v>-12.855272607344606</c:v>
                </c:pt>
                <c:pt idx="3519">
                  <c:v>-12.978189648006889</c:v>
                </c:pt>
                <c:pt idx="3520">
                  <c:v>-13.101080822380563</c:v>
                </c:pt>
                <c:pt idx="3521">
                  <c:v>-13.223946135114739</c:v>
                </c:pt>
                <c:pt idx="3522">
                  <c:v>-13.346785606270632</c:v>
                </c:pt>
                <c:pt idx="3523">
                  <c:v>-13.469599270845805</c:v>
                </c:pt>
                <c:pt idx="3524">
                  <c:v>-13.592387178309554</c:v>
                </c:pt>
                <c:pt idx="3525">
                  <c:v>-13.715149392149344</c:v>
                </c:pt>
                <c:pt idx="3526">
                  <c:v>-13.837885989426567</c:v>
                </c:pt>
                <c:pt idx="3527">
                  <c:v>-13.960597060343433</c:v>
                </c:pt>
                <c:pt idx="3528">
                  <c:v>-14.083282707819675</c:v>
                </c:pt>
                <c:pt idx="3529">
                  <c:v>-14.205943047077483</c:v>
                </c:pt>
                <c:pt idx="3530">
                  <c:v>-14.328578205238365</c:v>
                </c:pt>
                <c:pt idx="3531">
                  <c:v>-14.45118832092756</c:v>
                </c:pt>
                <c:pt idx="3532">
                  <c:v>-14.573773543888748</c:v>
                </c:pt>
                <c:pt idx="3533">
                  <c:v>-14.696334034606167</c:v>
                </c:pt>
                <c:pt idx="3534">
                  <c:v>-14.818869963937303</c:v>
                </c:pt>
                <c:pt idx="3535">
                  <c:v>-14.941381512753003</c:v>
                </c:pt>
                <c:pt idx="3536">
                  <c:v>-15.063868871586486</c:v>
                </c:pt>
                <c:pt idx="3537">
                  <c:v>-15.186332240290522</c:v>
                </c:pt>
                <c:pt idx="3538">
                  <c:v>-15.308771827701655</c:v>
                </c:pt>
                <c:pt idx="3539">
                  <c:v>-15.431187851315071</c:v>
                </c:pt>
                <c:pt idx="3540">
                  <c:v>-15.553580536963068</c:v>
                </c:pt>
                <c:pt idx="3541">
                  <c:v>-15.675950118504931</c:v>
                </c:pt>
                <c:pt idx="3542">
                  <c:v>-15.798296837521978</c:v>
                </c:pt>
                <c:pt idx="3543">
                  <c:v>-15.920620943020678</c:v>
                </c:pt>
                <c:pt idx="3544">
                  <c:v>-16.042922691141783</c:v>
                </c:pt>
                <c:pt idx="3545">
                  <c:v>-16.165202344877734</c:v>
                </c:pt>
                <c:pt idx="3546">
                  <c:v>-16.287460173797072</c:v>
                </c:pt>
                <c:pt idx="3547">
                  <c:v>-16.409696453772163</c:v>
                </c:pt>
                <c:pt idx="3548">
                  <c:v>-16.531911466718217</c:v>
                </c:pt>
                <c:pt idx="3549">
                  <c:v>-16.654105500335174</c:v>
                </c:pt>
                <c:pt idx="3550">
                  <c:v>-16.776278847856776</c:v>
                </c:pt>
                <c:pt idx="3551">
                  <c:v>-16.898431807805519</c:v>
                </c:pt>
                <c:pt idx="3552">
                  <c:v>-17.020564683754007</c:v>
                </c:pt>
                <c:pt idx="3553">
                  <c:v>-17.142677784091848</c:v>
                </c:pt>
                <c:pt idx="3554">
                  <c:v>-17.264771421797558</c:v>
                </c:pt>
                <c:pt idx="3555">
                  <c:v>-17.386845914216668</c:v>
                </c:pt>
                <c:pt idx="3556">
                  <c:v>-17.508901582845063</c:v>
                </c:pt>
                <c:pt idx="3557">
                  <c:v>-17.630938753117448</c:v>
                </c:pt>
                <c:pt idx="3558">
                  <c:v>-17.752957754201297</c:v>
                </c:pt>
                <c:pt idx="3559">
                  <c:v>-17.874958918795059</c:v>
                </c:pt>
                <c:pt idx="3560">
                  <c:v>-17.996942582931865</c:v>
                </c:pt>
                <c:pt idx="3561">
                  <c:v>-18.11890908578874</c:v>
                </c:pt>
                <c:pt idx="3562">
                  <c:v>-18.240858769498381</c:v>
                </c:pt>
                <c:pt idx="3563">
                  <c:v>-18.362791978967788</c:v>
                </c:pt>
                <c:pt idx="3564">
                  <c:v>-18.484709061700006</c:v>
                </c:pt>
                <c:pt idx="3565">
                  <c:v>-18.606610367620917</c:v>
                </c:pt>
                <c:pt idx="3566">
                  <c:v>-18.728496248909668</c:v>
                </c:pt>
                <c:pt idx="3567">
                  <c:v>-18.850367059834184</c:v>
                </c:pt>
                <c:pt idx="3568">
                  <c:v>-18.972223156589511</c:v>
                </c:pt>
                <c:pt idx="3569">
                  <c:v>-19.094064897141486</c:v>
                </c:pt>
                <c:pt idx="3570">
                  <c:v>-19.215892641073303</c:v>
                </c:pt>
                <c:pt idx="3571">
                  <c:v>-19.337706749436517</c:v>
                </c:pt>
                <c:pt idx="3572">
                  <c:v>-19.459507584605053</c:v>
                </c:pt>
                <c:pt idx="3573">
                  <c:v>-19.581295510134165</c:v>
                </c:pt>
                <c:pt idx="3574">
                  <c:v>-19.703070890620818</c:v>
                </c:pt>
                <c:pt idx="3575">
                  <c:v>-19.824834091570143</c:v>
                </c:pt>
                <c:pt idx="3576">
                  <c:v>-19.946585479263067</c:v>
                </c:pt>
                <c:pt idx="3577">
                  <c:v>-20.068325420628458</c:v>
                </c:pt>
                <c:pt idx="3578">
                  <c:v>-20.190054283118354</c:v>
                </c:pt>
                <c:pt idx="3579">
                  <c:v>-20.311772434585581</c:v>
                </c:pt>
                <c:pt idx="3580">
                  <c:v>-20.43348024316564</c:v>
                </c:pt>
                <c:pt idx="3581">
                  <c:v>-20.555178077161173</c:v>
                </c:pt>
                <c:pt idx="3582">
                  <c:v>-20.676866304928719</c:v>
                </c:pt>
                <c:pt idx="3583">
                  <c:v>-20.79854529476933</c:v>
                </c:pt>
                <c:pt idx="3584">
                  <c:v>-20.920215414821133</c:v>
                </c:pt>
                <c:pt idx="3585">
                  <c:v>-21.041877032955874</c:v>
                </c:pt>
                <c:pt idx="3586">
                  <c:v>-21.163530516676619</c:v>
                </c:pt>
                <c:pt idx="3587">
                  <c:v>-21.285176233019119</c:v>
                </c:pt>
                <c:pt idx="3588">
                  <c:v>-21.406814548455774</c:v>
                </c:pt>
                <c:pt idx="3589">
                  <c:v>-21.528445828801321</c:v>
                </c:pt>
                <c:pt idx="3590">
                  <c:v>-21.650070439121887</c:v>
                </c:pt>
                <c:pt idx="3591">
                  <c:v>-21.771688743645807</c:v>
                </c:pt>
                <c:pt idx="3592">
                  <c:v>-21.893301105677434</c:v>
                </c:pt>
                <c:pt idx="3593">
                  <c:v>-22.014907887512113</c:v>
                </c:pt>
                <c:pt idx="3594">
                  <c:v>-22.136509450355032</c:v>
                </c:pt>
                <c:pt idx="3595">
                  <c:v>-22.258106154240803</c:v>
                </c:pt>
                <c:pt idx="3596">
                  <c:v>-22.379698357955796</c:v>
                </c:pt>
                <c:pt idx="3597">
                  <c:v>-22.501286418963076</c:v>
                </c:pt>
                <c:pt idx="3598">
                  <c:v>-22.622870693327929</c:v>
                </c:pt>
                <c:pt idx="3599">
                  <c:v>-22.744451535647407</c:v>
                </c:pt>
                <c:pt idx="3600">
                  <c:v>-22.866029298980127</c:v>
                </c:pt>
                <c:pt idx="3601">
                  <c:v>-22.987604334778617</c:v>
                </c:pt>
                <c:pt idx="3602">
                  <c:v>-23.10917699282431</c:v>
                </c:pt>
                <c:pt idx="3603">
                  <c:v>-23.230747621162418</c:v>
                </c:pt>
                <c:pt idx="3604">
                  <c:v>-23.35231656604099</c:v>
                </c:pt>
                <c:pt idx="3605">
                  <c:v>-23.473884171849747</c:v>
                </c:pt>
                <c:pt idx="3606">
                  <c:v>-23.595450781062034</c:v>
                </c:pt>
                <c:pt idx="3607">
                  <c:v>-23.717016734177786</c:v>
                </c:pt>
                <c:pt idx="3608">
                  <c:v>-23.838582369667755</c:v>
                </c:pt>
                <c:pt idx="3609">
                  <c:v>-23.96014802392029</c:v>
                </c:pt>
                <c:pt idx="3610">
                  <c:v>-24.081714031189474</c:v>
                </c:pt>
                <c:pt idx="3611">
                  <c:v>-24.20328072354398</c:v>
                </c:pt>
                <c:pt idx="3612">
                  <c:v>-24.324848430818165</c:v>
                </c:pt>
                <c:pt idx="3613">
                  <c:v>-24.446417480565302</c:v>
                </c:pt>
                <c:pt idx="3614">
                  <c:v>-24.567988198010443</c:v>
                </c:pt>
                <c:pt idx="3615">
                  <c:v>-24.689560906005941</c:v>
                </c:pt>
                <c:pt idx="3616">
                  <c:v>-24.811135924988985</c:v>
                </c:pt>
                <c:pt idx="3617">
                  <c:v>-24.932713572938425</c:v>
                </c:pt>
                <c:pt idx="3618">
                  <c:v>-25.054294165335371</c:v>
                </c:pt>
                <c:pt idx="3619">
                  <c:v>-25.17587801512289</c:v>
                </c:pt>
                <c:pt idx="3620">
                  <c:v>-25.297465432668677</c:v>
                </c:pt>
                <c:pt idx="3621">
                  <c:v>-25.419056725727845</c:v>
                </c:pt>
                <c:pt idx="3622">
                  <c:v>-25.540652199407905</c:v>
                </c:pt>
                <c:pt idx="3623">
                  <c:v>-25.66225215613359</c:v>
                </c:pt>
                <c:pt idx="3624">
                  <c:v>-25.783856895614434</c:v>
                </c:pt>
                <c:pt idx="3625">
                  <c:v>-25.905466714812718</c:v>
                </c:pt>
                <c:pt idx="3626">
                  <c:v>-26.027081907911629</c:v>
                </c:pt>
                <c:pt idx="3627">
                  <c:v>-26.148702766286721</c:v>
                </c:pt>
                <c:pt idx="3628">
                  <c:v>-26.270329578476634</c:v>
                </c:pt>
                <c:pt idx="3629">
                  <c:v>-26.391962630155188</c:v>
                </c:pt>
                <c:pt idx="3630">
                  <c:v>-26.513602204104821</c:v>
                </c:pt>
                <c:pt idx="3631">
                  <c:v>-26.635248580191899</c:v>
                </c:pt>
                <c:pt idx="3632">
                  <c:v>-26.756902035340513</c:v>
                </c:pt>
                <c:pt idx="3633">
                  <c:v>-26.878562843510284</c:v>
                </c:pt>
                <c:pt idx="3634">
                  <c:v>-27.000231275672601</c:v>
                </c:pt>
                <c:pt idx="3635">
                  <c:v>-27.121907599790028</c:v>
                </c:pt>
                <c:pt idx="3636">
                  <c:v>-27.243592080794304</c:v>
                </c:pt>
                <c:pt idx="3637">
                  <c:v>-27.365284980566933</c:v>
                </c:pt>
                <c:pt idx="3638">
                  <c:v>-27.486986557920474</c:v>
                </c:pt>
                <c:pt idx="3639">
                  <c:v>-27.608697068579676</c:v>
                </c:pt>
                <c:pt idx="3640">
                  <c:v>-27.73041676516489</c:v>
                </c:pt>
                <c:pt idx="3641">
                  <c:v>-27.852145897174868</c:v>
                </c:pt>
                <c:pt idx="3642">
                  <c:v>-27.97388471097134</c:v>
                </c:pt>
                <c:pt idx="3643">
                  <c:v>-28.095633449764176</c:v>
                </c:pt>
                <c:pt idx="3644">
                  <c:v>-28.217392353597582</c:v>
                </c:pt>
                <c:pt idx="3645">
                  <c:v>-28.339161659335961</c:v>
                </c:pt>
                <c:pt idx="3646">
                  <c:v>-28.460941600651957</c:v>
                </c:pt>
                <c:pt idx="3647">
                  <c:v>-28.58273240801454</c:v>
                </c:pt>
                <c:pt idx="3648">
                  <c:v>-28.704534308677601</c:v>
                </c:pt>
                <c:pt idx="3649">
                  <c:v>-28.826347526669558</c:v>
                </c:pt>
                <c:pt idx="3650">
                  <c:v>-28.948172282784206</c:v>
                </c:pt>
                <c:pt idx="3651">
                  <c:v>-29.070008794570509</c:v>
                </c:pt>
                <c:pt idx="3652">
                  <c:v>-29.191857276325521</c:v>
                </c:pt>
                <c:pt idx="3653">
                  <c:v>-29.313717939085503</c:v>
                </c:pt>
                <c:pt idx="3654">
                  <c:v>-29.435590990619627</c:v>
                </c:pt>
                <c:pt idx="3655">
                  <c:v>-29.55747663542294</c:v>
                </c:pt>
                <c:pt idx="3656">
                  <c:v>-29.679375074711448</c:v>
                </c:pt>
                <c:pt idx="3657">
                  <c:v>-29.801286506415202</c:v>
                </c:pt>
                <c:pt idx="3658">
                  <c:v>-29.92321112517596</c:v>
                </c:pt>
                <c:pt idx="3659">
                  <c:v>-30.04514912234044</c:v>
                </c:pt>
                <c:pt idx="3660">
                  <c:v>-30.167100685958911</c:v>
                </c:pt>
                <c:pt idx="3661">
                  <c:v>-30.289066000781588</c:v>
                </c:pt>
                <c:pt idx="3662">
                  <c:v>-30.411045248255952</c:v>
                </c:pt>
                <c:pt idx="3663">
                  <c:v>-30.533038606524908</c:v>
                </c:pt>
                <c:pt idx="3664">
                  <c:v>-30.655046250425826</c:v>
                </c:pt>
                <c:pt idx="3665">
                  <c:v>-30.777068351489682</c:v>
                </c:pt>
                <c:pt idx="3666">
                  <c:v>-30.89910507794027</c:v>
                </c:pt>
                <c:pt idx="3667">
                  <c:v>-31.021156594694482</c:v>
                </c:pt>
                <c:pt idx="3668">
                  <c:v>-31.143223063363568</c:v>
                </c:pt>
                <c:pt idx="3669">
                  <c:v>-31.265304642253572</c:v>
                </c:pt>
                <c:pt idx="3670">
                  <c:v>-31.387401486367388</c:v>
                </c:pt>
                <c:pt idx="3671">
                  <c:v>-31.509513747406007</c:v>
                </c:pt>
                <c:pt idx="3672">
                  <c:v>-31.631641573772562</c:v>
                </c:pt>
                <c:pt idx="3673">
                  <c:v>-31.753785110573396</c:v>
                </c:pt>
                <c:pt idx="3674">
                  <c:v>-31.875944499622836</c:v>
                </c:pt>
                <c:pt idx="3675">
                  <c:v>-31.998119879446243</c:v>
                </c:pt>
                <c:pt idx="3676">
                  <c:v>-32.12031138528446</c:v>
                </c:pt>
                <c:pt idx="3677">
                  <c:v>-32.242519149098385</c:v>
                </c:pt>
                <c:pt idx="3678">
                  <c:v>-32.364743299573988</c:v>
                </c:pt>
                <c:pt idx="3679">
                  <c:v>-32.486983962127276</c:v>
                </c:pt>
                <c:pt idx="3680">
                  <c:v>-32.609241258910721</c:v>
                </c:pt>
                <c:pt idx="3681">
                  <c:v>-32.731515308818835</c:v>
                </c:pt>
                <c:pt idx="3682">
                  <c:v>-32.853806227495056</c:v>
                </c:pt>
                <c:pt idx="3683">
                  <c:v>-32.976114127337937</c:v>
                </c:pt>
                <c:pt idx="3684">
                  <c:v>-33.098439117509422</c:v>
                </c:pt>
                <c:pt idx="3685">
                  <c:v>-33.220781303940633</c:v>
                </c:pt>
                <c:pt idx="3686">
                  <c:v>-33.343140789341781</c:v>
                </c:pt>
                <c:pt idx="3687">
                  <c:v>-33.465517673208716</c:v>
                </c:pt>
                <c:pt idx="3688">
                  <c:v>-33.587912051832134</c:v>
                </c:pt>
                <c:pt idx="3689">
                  <c:v>-33.710324018306103</c:v>
                </c:pt>
                <c:pt idx="3690">
                  <c:v>-33.832753662537399</c:v>
                </c:pt>
                <c:pt idx="3691">
                  <c:v>-33.955201071254734</c:v>
                </c:pt>
                <c:pt idx="3692">
                  <c:v>-34.077666328018459</c:v>
                </c:pt>
                <c:pt idx="3693">
                  <c:v>-34.200149513230294</c:v>
                </c:pt>
                <c:pt idx="3694">
                  <c:v>-34.322650704144159</c:v>
                </c:pt>
                <c:pt idx="3695">
                  <c:v>-34.445169974875995</c:v>
                </c:pt>
                <c:pt idx="3696">
                  <c:v>-34.567707396414733</c:v>
                </c:pt>
                <c:pt idx="3697">
                  <c:v>-34.690263036633837</c:v>
                </c:pt>
                <c:pt idx="3698">
                  <c:v>-34.812836960301354</c:v>
                </c:pt>
                <c:pt idx="3699">
                  <c:v>-34.935429229092925</c:v>
                </c:pt>
                <c:pt idx="3700">
                  <c:v>-35.0580399016022</c:v>
                </c:pt>
                <c:pt idx="3701">
                  <c:v>-35.18066903335346</c:v>
                </c:pt>
                <c:pt idx="3702">
                  <c:v>-35.303316676814205</c:v>
                </c:pt>
                <c:pt idx="3703">
                  <c:v>-35.425982881406661</c:v>
                </c:pt>
                <c:pt idx="3704">
                  <c:v>-35.548667693520613</c:v>
                </c:pt>
                <c:pt idx="3705">
                  <c:v>-35.671371156526597</c:v>
                </c:pt>
                <c:pt idx="3706">
                  <c:v>-35.794093310789144</c:v>
                </c:pt>
                <c:pt idx="3707">
                  <c:v>-35.916834193679051</c:v>
                </c:pt>
                <c:pt idx="3708">
                  <c:v>-36.039593839587752</c:v>
                </c:pt>
                <c:pt idx="3709">
                  <c:v>-36.162372279940406</c:v>
                </c:pt>
                <c:pt idx="3710">
                  <c:v>-36.285169543209982</c:v>
                </c:pt>
                <c:pt idx="3711">
                  <c:v>-36.407985654930471</c:v>
                </c:pt>
                <c:pt idx="3712">
                  <c:v>-36.530820637712161</c:v>
                </c:pt>
                <c:pt idx="3713">
                  <c:v>-36.653674511255119</c:v>
                </c:pt>
                <c:pt idx="3714">
                  <c:v>-36.776547292363531</c:v>
                </c:pt>
                <c:pt idx="3715">
                  <c:v>-36.899438994961088</c:v>
                </c:pt>
                <c:pt idx="3716">
                  <c:v>-37.022349630104813</c:v>
                </c:pt>
                <c:pt idx="3717">
                  <c:v>-37.145279206000616</c:v>
                </c:pt>
                <c:pt idx="3718">
                  <c:v>-37.268227728017862</c:v>
                </c:pt>
                <c:pt idx="3719">
                  <c:v>-37.39119519870475</c:v>
                </c:pt>
                <c:pt idx="3720">
                  <c:v>-37.514181617803708</c:v>
                </c:pt>
                <c:pt idx="3721">
                  <c:v>-37.637186982266385</c:v>
                </c:pt>
                <c:pt idx="3722">
                  <c:v>-37.76021128626958</c:v>
                </c:pt>
                <c:pt idx="3723">
                  <c:v>-37.88325452123042</c:v>
                </c:pt>
                <c:pt idx="3724">
                  <c:v>-38.006316675823165</c:v>
                </c:pt>
                <c:pt idx="3725">
                  <c:v>-38.129397735993265</c:v>
                </c:pt>
                <c:pt idx="3726">
                  <c:v>-38.252497684975346</c:v>
                </c:pt>
                <c:pt idx="3727">
                  <c:v>-38.375616503307327</c:v>
                </c:pt>
                <c:pt idx="3728">
                  <c:v>-38.498754168848357</c:v>
                </c:pt>
                <c:pt idx="3729">
                  <c:v>-38.621910656793553</c:v>
                </c:pt>
                <c:pt idx="3730">
                  <c:v>-38.745085939691101</c:v>
                </c:pt>
                <c:pt idx="3731">
                  <c:v>-38.868279987458642</c:v>
                </c:pt>
                <c:pt idx="3732">
                  <c:v>-38.991492767399571</c:v>
                </c:pt>
                <c:pt idx="3733">
                  <c:v>-39.114724244219225</c:v>
                </c:pt>
                <c:pt idx="3734">
                  <c:v>-39.237974380042473</c:v>
                </c:pt>
                <c:pt idx="3735">
                  <c:v>-39.36124313442911</c:v>
                </c:pt>
                <c:pt idx="3736">
                  <c:v>-39.484530464391732</c:v>
                </c:pt>
                <c:pt idx="3737">
                  <c:v>-39.607836324411736</c:v>
                </c:pt>
                <c:pt idx="3738">
                  <c:v>-39.731160666456688</c:v>
                </c:pt>
                <c:pt idx="3739">
                  <c:v>-39.854503439996677</c:v>
                </c:pt>
                <c:pt idx="3740">
                  <c:v>-39.977864592021888</c:v>
                </c:pt>
                <c:pt idx="3741">
                  <c:v>-40.10124406705895</c:v>
                </c:pt>
                <c:pt idx="3742">
                  <c:v>-40.224641807188675</c:v>
                </c:pt>
                <c:pt idx="3743">
                  <c:v>-40.348057752062076</c:v>
                </c:pt>
                <c:pt idx="3744">
                  <c:v>-40.471491838918389</c:v>
                </c:pt>
                <c:pt idx="3745">
                  <c:v>-40.594944002602034</c:v>
                </c:pt>
                <c:pt idx="3746">
                  <c:v>-40.718414175579028</c:v>
                </c:pt>
                <c:pt idx="3747">
                  <c:v>-40.841902287955072</c:v>
                </c:pt>
                <c:pt idx="3748">
                  <c:v>-40.965408267492151</c:v>
                </c:pt>
                <c:pt idx="3749">
                  <c:v>-41.088932039625881</c:v>
                </c:pt>
                <c:pt idx="3750">
                  <c:v>-41.212473527482828</c:v>
                </c:pt>
                <c:pt idx="3751">
                  <c:v>-41.336032651897341</c:v>
                </c:pt>
                <c:pt idx="3752">
                  <c:v>-41.459609331429341</c:v>
                </c:pt>
                <c:pt idx="3753">
                  <c:v>-41.583203482380959</c:v>
                </c:pt>
                <c:pt idx="3754">
                  <c:v>-41.706815018814027</c:v>
                </c:pt>
                <c:pt idx="3755">
                  <c:v>-41.830443852567392</c:v>
                </c:pt>
                <c:pt idx="3756">
                  <c:v>-41.954089893274087</c:v>
                </c:pt>
                <c:pt idx="3757">
                  <c:v>-42.077753048378284</c:v>
                </c:pt>
                <c:pt idx="3758">
                  <c:v>-42.201433223152605</c:v>
                </c:pt>
                <c:pt idx="3759">
                  <c:v>-42.325130320715559</c:v>
                </c:pt>
                <c:pt idx="3760">
                  <c:v>-42.4488442420487</c:v>
                </c:pt>
                <c:pt idx="3761">
                  <c:v>-42.572574886012482</c:v>
                </c:pt>
                <c:pt idx="3762">
                  <c:v>-42.696322149366004</c:v>
                </c:pt>
                <c:pt idx="3763">
                  <c:v>-42.820085926781466</c:v>
                </c:pt>
                <c:pt idx="3764">
                  <c:v>-42.943866110862913</c:v>
                </c:pt>
                <c:pt idx="3765">
                  <c:v>-43.067662592162307</c:v>
                </c:pt>
                <c:pt idx="3766">
                  <c:v>-43.191475259197254</c:v>
                </c:pt>
                <c:pt idx="3767">
                  <c:v>-43.315303998467634</c:v>
                </c:pt>
                <c:pt idx="3768">
                  <c:v>-43.439148694472394</c:v>
                </c:pt>
                <c:pt idx="3769">
                  <c:v>-43.563009229727101</c:v>
                </c:pt>
                <c:pt idx="3770">
                  <c:v>-43.686885484779864</c:v>
                </c:pt>
                <c:pt idx="3771">
                  <c:v>-43.810777338229101</c:v>
                </c:pt>
                <c:pt idx="3772">
                  <c:v>-43.934684666739628</c:v>
                </c:pt>
                <c:pt idx="3773">
                  <c:v>-44.058607345059826</c:v>
                </c:pt>
                <c:pt idx="3774">
                  <c:v>-44.182545246038238</c:v>
                </c:pt>
                <c:pt idx="3775">
                  <c:v>-44.306498240640153</c:v>
                </c:pt>
                <c:pt idx="3776">
                  <c:v>-44.430466197964051</c:v>
                </c:pt>
                <c:pt idx="3777">
                  <c:v>-44.554448985258787</c:v>
                </c:pt>
                <c:pt idx="3778">
                  <c:v>-44.678446467939054</c:v>
                </c:pt>
                <c:pt idx="3779">
                  <c:v>-44.80245850960295</c:v>
                </c:pt>
                <c:pt idx="3780">
                  <c:v>-44.926484972047341</c:v>
                </c:pt>
                <c:pt idx="3781">
                  <c:v>-45.05052571528509</c:v>
                </c:pt>
                <c:pt idx="3782">
                  <c:v>-45.174580597560535</c:v>
                </c:pt>
                <c:pt idx="3783">
                  <c:v>-45.298649475366304</c:v>
                </c:pt>
                <c:pt idx="3784">
                  <c:v>-45.422732203459162</c:v>
                </c:pt>
                <c:pt idx="3785">
                  <c:v>-45.5468286348761</c:v>
                </c:pt>
                <c:pt idx="3786">
                  <c:v>-45.670938620950182</c:v>
                </c:pt>
                <c:pt idx="3787">
                  <c:v>-45.795062011327175</c:v>
                </c:pt>
                <c:pt idx="3788">
                  <c:v>-45.919198653980473</c:v>
                </c:pt>
                <c:pt idx="3789">
                  <c:v>-46.043348395227532</c:v>
                </c:pt>
                <c:pt idx="3790">
                  <c:v>-46.167511079745474</c:v>
                </c:pt>
                <c:pt idx="3791">
                  <c:v>-46.291686550586888</c:v>
                </c:pt>
                <c:pt idx="3792">
                  <c:v>-46.415874649194883</c:v>
                </c:pt>
                <c:pt idx="3793">
                  <c:v>-46.540075215419485</c:v>
                </c:pt>
                <c:pt idx="3794">
                  <c:v>-46.664288087532185</c:v>
                </c:pt>
                <c:pt idx="3795">
                  <c:v>-46.788513102242064</c:v>
                </c:pt>
                <c:pt idx="3796">
                  <c:v>-46.91275009471056</c:v>
                </c:pt>
                <c:pt idx="3797">
                  <c:v>-47.036998898566942</c:v>
                </c:pt>
                <c:pt idx="3798">
                  <c:v>-47.161259345923483</c:v>
                </c:pt>
                <c:pt idx="3799">
                  <c:v>-47.285531267390269</c:v>
                </c:pt>
                <c:pt idx="3800">
                  <c:v>-47.409814492090582</c:v>
                </c:pt>
                <c:pt idx="3801">
                  <c:v>-47.534108847675583</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345893888"/>
        <c:axId val="364328448"/>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90.023577437389932</c:v>
                </c:pt>
                <c:pt idx="1">
                  <c:v>90.023667031634631</c:v>
                </c:pt>
                <c:pt idx="2">
                  <c:v>90.023756966337231</c:v>
                </c:pt>
                <c:pt idx="3">
                  <c:v>90.023847242791547</c:v>
                </c:pt>
                <c:pt idx="4">
                  <c:v>90.023937862296151</c:v>
                </c:pt>
                <c:pt idx="5">
                  <c:v>90.024028826154677</c:v>
                </c:pt>
                <c:pt idx="6">
                  <c:v>90.024120135675659</c:v>
                </c:pt>
                <c:pt idx="7">
                  <c:v>90.024211792172622</c:v>
                </c:pt>
                <c:pt idx="8">
                  <c:v>90.024303796964034</c:v>
                </c:pt>
                <c:pt idx="9">
                  <c:v>90.024396151373452</c:v>
                </c:pt>
                <c:pt idx="10">
                  <c:v>90.024488856729391</c:v>
                </c:pt>
                <c:pt idx="11">
                  <c:v>90.024581914365484</c:v>
                </c:pt>
                <c:pt idx="12">
                  <c:v>90.024675325620365</c:v>
                </c:pt>
                <c:pt idx="13">
                  <c:v>90.024769091837783</c:v>
                </c:pt>
                <c:pt idx="14">
                  <c:v>90.024863214366604</c:v>
                </c:pt>
                <c:pt idx="15">
                  <c:v>90.024957694560811</c:v>
                </c:pt>
                <c:pt idx="16">
                  <c:v>90.025052533779515</c:v>
                </c:pt>
                <c:pt idx="17">
                  <c:v>90.025147733387001</c:v>
                </c:pt>
                <c:pt idx="18">
                  <c:v>90.025243294752784</c:v>
                </c:pt>
                <c:pt idx="19">
                  <c:v>90.025339219251507</c:v>
                </c:pt>
                <c:pt idx="20">
                  <c:v>90.025435508263058</c:v>
                </c:pt>
                <c:pt idx="21">
                  <c:v>90.025532163172642</c:v>
                </c:pt>
                <c:pt idx="22">
                  <c:v>90.025629185370605</c:v>
                </c:pt>
                <c:pt idx="23">
                  <c:v>90.02572657625268</c:v>
                </c:pt>
                <c:pt idx="24">
                  <c:v>90.025824337219831</c:v>
                </c:pt>
                <c:pt idx="25">
                  <c:v>90.025922469678434</c:v>
                </c:pt>
                <c:pt idx="26">
                  <c:v>90.026020975040097</c:v>
                </c:pt>
                <c:pt idx="27">
                  <c:v>90.02611985472187</c:v>
                </c:pt>
                <c:pt idx="28">
                  <c:v>90.026219110146158</c:v>
                </c:pt>
                <c:pt idx="29">
                  <c:v>90.026318742740813</c:v>
                </c:pt>
                <c:pt idx="30">
                  <c:v>90.026418753939026</c:v>
                </c:pt>
                <c:pt idx="31">
                  <c:v>90.02651914517952</c:v>
                </c:pt>
                <c:pt idx="32">
                  <c:v>90.026619917906459</c:v>
                </c:pt>
                <c:pt idx="33">
                  <c:v>90.02672107356949</c:v>
                </c:pt>
                <c:pt idx="34">
                  <c:v>90.026822613623722</c:v>
                </c:pt>
                <c:pt idx="35">
                  <c:v>90.026924539529887</c:v>
                </c:pt>
                <c:pt idx="36">
                  <c:v>90.027026852754204</c:v>
                </c:pt>
                <c:pt idx="37">
                  <c:v>90.027129554768493</c:v>
                </c:pt>
                <c:pt idx="38">
                  <c:v>90.027232647050113</c:v>
                </c:pt>
                <c:pt idx="39">
                  <c:v>90.027336131082109</c:v>
                </c:pt>
                <c:pt idx="40">
                  <c:v>90.027440008353111</c:v>
                </c:pt>
                <c:pt idx="41">
                  <c:v>90.027544280357446</c:v>
                </c:pt>
                <c:pt idx="42">
                  <c:v>90.027648948595072</c:v>
                </c:pt>
                <c:pt idx="43">
                  <c:v>90.027754014571684</c:v>
                </c:pt>
                <c:pt idx="44">
                  <c:v>90.027859479798678</c:v>
                </c:pt>
                <c:pt idx="45">
                  <c:v>90.027965345793248</c:v>
                </c:pt>
                <c:pt idx="46">
                  <c:v>90.028071614078229</c:v>
                </c:pt>
                <c:pt idx="47">
                  <c:v>90.028178286182381</c:v>
                </c:pt>
                <c:pt idx="48">
                  <c:v>90.028285363640194</c:v>
                </c:pt>
                <c:pt idx="49">
                  <c:v>90.028392847991995</c:v>
                </c:pt>
                <c:pt idx="50">
                  <c:v>90.028500740783983</c:v>
                </c:pt>
                <c:pt idx="51">
                  <c:v>90.028609043568238</c:v>
                </c:pt>
                <c:pt idx="52">
                  <c:v>90.028717757902754</c:v>
                </c:pt>
                <c:pt idx="53">
                  <c:v>90.02882688535135</c:v>
                </c:pt>
                <c:pt idx="54">
                  <c:v>90.028936427483899</c:v>
                </c:pt>
                <c:pt idx="55">
                  <c:v>90.0290463858762</c:v>
                </c:pt>
                <c:pt idx="56">
                  <c:v>90.029156762110006</c:v>
                </c:pt>
                <c:pt idx="57">
                  <c:v>90.029267557773139</c:v>
                </c:pt>
                <c:pt idx="58">
                  <c:v>90.029378774459403</c:v>
                </c:pt>
                <c:pt idx="59">
                  <c:v>90.029490413768698</c:v>
                </c:pt>
                <c:pt idx="60">
                  <c:v>90.029602477307009</c:v>
                </c:pt>
                <c:pt idx="61">
                  <c:v>90.029714966686356</c:v>
                </c:pt>
                <c:pt idx="62">
                  <c:v>90.029827883524931</c:v>
                </c:pt>
                <c:pt idx="63">
                  <c:v>90.029941229447132</c:v>
                </c:pt>
                <c:pt idx="64">
                  <c:v>90.030055006083415</c:v>
                </c:pt>
                <c:pt idx="65">
                  <c:v>90.030169215070501</c:v>
                </c:pt>
                <c:pt idx="66">
                  <c:v>90.030283858051334</c:v>
                </c:pt>
                <c:pt idx="67">
                  <c:v>90.03039893667507</c:v>
                </c:pt>
                <c:pt idx="68">
                  <c:v>90.030514452597174</c:v>
                </c:pt>
                <c:pt idx="69">
                  <c:v>90.03063040747935</c:v>
                </c:pt>
                <c:pt idx="70">
                  <c:v>90.03074680298964</c:v>
                </c:pt>
                <c:pt idx="71">
                  <c:v>90.030863640802437</c:v>
                </c:pt>
                <c:pt idx="72">
                  <c:v>90.030980922598459</c:v>
                </c:pt>
                <c:pt idx="73">
                  <c:v>90.031098650064891</c:v>
                </c:pt>
                <c:pt idx="74">
                  <c:v>90.03121682489521</c:v>
                </c:pt>
                <c:pt idx="75">
                  <c:v>90.031335448789463</c:v>
                </c:pt>
                <c:pt idx="76">
                  <c:v>90.03145452345403</c:v>
                </c:pt>
                <c:pt idx="77">
                  <c:v>90.031574050601876</c:v>
                </c:pt>
                <c:pt idx="78">
                  <c:v>90.031694031952384</c:v>
                </c:pt>
                <c:pt idx="79">
                  <c:v>90.031814469231577</c:v>
                </c:pt>
                <c:pt idx="80">
                  <c:v>90.031935364171915</c:v>
                </c:pt>
                <c:pt idx="81">
                  <c:v>90.032056718512564</c:v>
                </c:pt>
                <c:pt idx="82">
                  <c:v>90.032178533999215</c:v>
                </c:pt>
                <c:pt idx="83">
                  <c:v>90.032300812384193</c:v>
                </c:pt>
                <c:pt idx="84">
                  <c:v>90.032423555426547</c:v>
                </c:pt>
                <c:pt idx="85">
                  <c:v>90.032546764891919</c:v>
                </c:pt>
                <c:pt idx="86">
                  <c:v>90.032670442552771</c:v>
                </c:pt>
                <c:pt idx="87">
                  <c:v>90.032794590188203</c:v>
                </c:pt>
                <c:pt idx="88">
                  <c:v>90.032919209584136</c:v>
                </c:pt>
                <c:pt idx="89">
                  <c:v>90.033044302533213</c:v>
                </c:pt>
                <c:pt idx="90">
                  <c:v>90.033169870834939</c:v>
                </c:pt>
                <c:pt idx="91">
                  <c:v>90.033295916295714</c:v>
                </c:pt>
                <c:pt idx="92">
                  <c:v>90.033422440728657</c:v>
                </c:pt>
                <c:pt idx="93">
                  <c:v>90.033549445953895</c:v>
                </c:pt>
                <c:pt idx="94">
                  <c:v>90.033676933798404</c:v>
                </c:pt>
                <c:pt idx="95">
                  <c:v>90.033804906096165</c:v>
                </c:pt>
                <c:pt idx="96">
                  <c:v>90.033933364688068</c:v>
                </c:pt>
                <c:pt idx="97">
                  <c:v>90.034062311422048</c:v>
                </c:pt>
                <c:pt idx="98">
                  <c:v>90.034191748152992</c:v>
                </c:pt>
                <c:pt idx="99">
                  <c:v>90.034321676742948</c:v>
                </c:pt>
                <c:pt idx="100">
                  <c:v>90.034452099060928</c:v>
                </c:pt>
                <c:pt idx="101">
                  <c:v>90.03458301698312</c:v>
                </c:pt>
                <c:pt idx="102">
                  <c:v>90.034714432392747</c:v>
                </c:pt>
                <c:pt idx="103">
                  <c:v>90.034846347180334</c:v>
                </c:pt>
                <c:pt idx="104">
                  <c:v>90.034978763243487</c:v>
                </c:pt>
                <c:pt idx="105">
                  <c:v>90.035111682487027</c:v>
                </c:pt>
                <c:pt idx="106">
                  <c:v>90.035245106823041</c:v>
                </c:pt>
                <c:pt idx="107">
                  <c:v>90.035379038170873</c:v>
                </c:pt>
                <c:pt idx="108">
                  <c:v>90.035513478457162</c:v>
                </c:pt>
                <c:pt idx="109">
                  <c:v>90.035648429615875</c:v>
                </c:pt>
                <c:pt idx="110">
                  <c:v>90.035783893588317</c:v>
                </c:pt>
                <c:pt idx="111">
                  <c:v>90.035919872323149</c:v>
                </c:pt>
                <c:pt idx="112">
                  <c:v>90.036056367776482</c:v>
                </c:pt>
                <c:pt idx="113">
                  <c:v>90.036193381911843</c:v>
                </c:pt>
                <c:pt idx="114">
                  <c:v>90.036330916700209</c:v>
                </c:pt>
                <c:pt idx="115">
                  <c:v>90.036468974120012</c:v>
                </c:pt>
                <c:pt idx="116">
                  <c:v>90.036607556157321</c:v>
                </c:pt>
                <c:pt idx="117">
                  <c:v>90.036746664805634</c:v>
                </c:pt>
                <c:pt idx="118">
                  <c:v>90.036886302066051</c:v>
                </c:pt>
                <c:pt idx="119">
                  <c:v>90.037026469947307</c:v>
                </c:pt>
                <c:pt idx="120">
                  <c:v>90.037167170465779</c:v>
                </c:pt>
                <c:pt idx="121">
                  <c:v>90.037308405645405</c:v>
                </c:pt>
                <c:pt idx="122">
                  <c:v>90.037450177517954</c:v>
                </c:pt>
                <c:pt idx="123">
                  <c:v>90.037592488122826</c:v>
                </c:pt>
                <c:pt idx="124">
                  <c:v>90.037735339507222</c:v>
                </c:pt>
                <c:pt idx="125">
                  <c:v>90.037878733726032</c:v>
                </c:pt>
                <c:pt idx="126">
                  <c:v>90.038022672842104</c:v>
                </c:pt>
                <c:pt idx="127">
                  <c:v>90.038167158925958</c:v>
                </c:pt>
                <c:pt idx="128">
                  <c:v>90.03831219405609</c:v>
                </c:pt>
                <c:pt idx="129">
                  <c:v>90.038457780318907</c:v>
                </c:pt>
                <c:pt idx="130">
                  <c:v>90.038603919808637</c:v>
                </c:pt>
                <c:pt idx="131">
                  <c:v>90.038750614627588</c:v>
                </c:pt>
                <c:pt idx="132">
                  <c:v>90.038897866885947</c:v>
                </c:pt>
                <c:pt idx="133">
                  <c:v>90.039045678702038</c:v>
                </c:pt>
                <c:pt idx="134">
                  <c:v>90.03919405220212</c:v>
                </c:pt>
                <c:pt idx="135">
                  <c:v>90.039342989520591</c:v>
                </c:pt>
                <c:pt idx="136">
                  <c:v>90.03949249279998</c:v>
                </c:pt>
                <c:pt idx="137">
                  <c:v>90.039642564190899</c:v>
                </c:pt>
                <c:pt idx="138">
                  <c:v>90.039793205852135</c:v>
                </c:pt>
                <c:pt idx="139">
                  <c:v>90.039944419950785</c:v>
                </c:pt>
                <c:pt idx="140">
                  <c:v>90.040096208662021</c:v>
                </c:pt>
                <c:pt idx="141">
                  <c:v>90.040248574169425</c:v>
                </c:pt>
                <c:pt idx="142">
                  <c:v>90.040401518664737</c:v>
                </c:pt>
                <c:pt idx="143">
                  <c:v>90.040555044348181</c:v>
                </c:pt>
                <c:pt idx="144">
                  <c:v>90.040709153428182</c:v>
                </c:pt>
                <c:pt idx="145">
                  <c:v>90.040863848121703</c:v>
                </c:pt>
                <c:pt idx="146">
                  <c:v>90.041019130654021</c:v>
                </c:pt>
                <c:pt idx="147">
                  <c:v>90.041175003258942</c:v>
                </c:pt>
                <c:pt idx="148">
                  <c:v>90.041331468178711</c:v>
                </c:pt>
                <c:pt idx="149">
                  <c:v>90.041488527664086</c:v>
                </c:pt>
                <c:pt idx="150">
                  <c:v>90.041646183974464</c:v>
                </c:pt>
                <c:pt idx="151">
                  <c:v>90.041804439377714</c:v>
                </c:pt>
                <c:pt idx="152">
                  <c:v>90.041963296150428</c:v>
                </c:pt>
                <c:pt idx="153">
                  <c:v>90.04212275657774</c:v>
                </c:pt>
                <c:pt idx="154">
                  <c:v>90.042282822953567</c:v>
                </c:pt>
                <c:pt idx="155">
                  <c:v>90.042443497580479</c:v>
                </c:pt>
                <c:pt idx="156">
                  <c:v>90.042604782769857</c:v>
                </c:pt>
                <c:pt idx="157">
                  <c:v>90.042766680841765</c:v>
                </c:pt>
                <c:pt idx="158">
                  <c:v>90.042929194125179</c:v>
                </c:pt>
                <c:pt idx="159">
                  <c:v>90.043092324957868</c:v>
                </c:pt>
                <c:pt idx="160">
                  <c:v>90.043256075686543</c:v>
                </c:pt>
                <c:pt idx="161">
                  <c:v>90.043420448666751</c:v>
                </c:pt>
                <c:pt idx="162">
                  <c:v>90.04358544626308</c:v>
                </c:pt>
                <c:pt idx="163">
                  <c:v>90.043751070849027</c:v>
                </c:pt>
                <c:pt idx="164">
                  <c:v>90.043917324807126</c:v>
                </c:pt>
                <c:pt idx="165">
                  <c:v>90.044084210529007</c:v>
                </c:pt>
                <c:pt idx="166">
                  <c:v>90.04425173041534</c:v>
                </c:pt>
                <c:pt idx="167">
                  <c:v>90.044419886875943</c:v>
                </c:pt>
                <c:pt idx="168">
                  <c:v>90.044588682329774</c:v>
                </c:pt>
                <c:pt idx="169">
                  <c:v>90.044758119205</c:v>
                </c:pt>
                <c:pt idx="170">
                  <c:v>90.044928199939037</c:v>
                </c:pt>
                <c:pt idx="171">
                  <c:v>90.045098926978454</c:v>
                </c:pt>
                <c:pt idx="172">
                  <c:v>90.045270302779258</c:v>
                </c:pt>
                <c:pt idx="173">
                  <c:v>90.045442329806733</c:v>
                </c:pt>
                <c:pt idx="174">
                  <c:v>90.045615010535499</c:v>
                </c:pt>
                <c:pt idx="175">
                  <c:v>90.045788347449573</c:v>
                </c:pt>
                <c:pt idx="176">
                  <c:v>90.045962343042518</c:v>
                </c:pt>
                <c:pt idx="177">
                  <c:v>90.04613699981725</c:v>
                </c:pt>
                <c:pt idx="178">
                  <c:v>90.046312320286233</c:v>
                </c:pt>
                <c:pt idx="179">
                  <c:v>90.04648830697154</c:v>
                </c:pt>
                <c:pt idx="180">
                  <c:v>90.046664962404719</c:v>
                </c:pt>
                <c:pt idx="181">
                  <c:v>90.046842289127028</c:v>
                </c:pt>
                <c:pt idx="182">
                  <c:v>90.047020289689328</c:v>
                </c:pt>
                <c:pt idx="183">
                  <c:v>90.047198966652218</c:v>
                </c:pt>
                <c:pt idx="184">
                  <c:v>90.047378322585971</c:v>
                </c:pt>
                <c:pt idx="185">
                  <c:v>90.047558360070695</c:v>
                </c:pt>
                <c:pt idx="186">
                  <c:v>90.047739081696236</c:v>
                </c:pt>
                <c:pt idx="187">
                  <c:v>90.047920490062324</c:v>
                </c:pt>
                <c:pt idx="188">
                  <c:v>90.048102587778544</c:v>
                </c:pt>
                <c:pt idx="189">
                  <c:v>90.048285377464438</c:v>
                </c:pt>
                <c:pt idx="190">
                  <c:v>90.048468861749427</c:v>
                </c:pt>
                <c:pt idx="191">
                  <c:v>90.048653043272992</c:v>
                </c:pt>
                <c:pt idx="192">
                  <c:v>90.048837924684619</c:v>
                </c:pt>
                <c:pt idx="193">
                  <c:v>90.049023508643856</c:v>
                </c:pt>
                <c:pt idx="194">
                  <c:v>90.049209797820382</c:v>
                </c:pt>
                <c:pt idx="195">
                  <c:v>90.04939679489398</c:v>
                </c:pt>
                <c:pt idx="196">
                  <c:v>90.049584502554666</c:v>
                </c:pt>
                <c:pt idx="197">
                  <c:v>90.049772923502616</c:v>
                </c:pt>
                <c:pt idx="198">
                  <c:v>90.049962060448323</c:v>
                </c:pt>
                <c:pt idx="199">
                  <c:v>90.05015191611254</c:v>
                </c:pt>
                <c:pt idx="200">
                  <c:v>90.050342493226395</c:v>
                </c:pt>
                <c:pt idx="201">
                  <c:v>90.050533794531376</c:v>
                </c:pt>
                <c:pt idx="202">
                  <c:v>90.050725822779356</c:v>
                </c:pt>
                <c:pt idx="203">
                  <c:v>90.050918580732727</c:v>
                </c:pt>
                <c:pt idx="204">
                  <c:v>90.051112071164354</c:v>
                </c:pt>
                <c:pt idx="205">
                  <c:v>90.051306296857618</c:v>
                </c:pt>
                <c:pt idx="206">
                  <c:v>90.051501260606472</c:v>
                </c:pt>
                <c:pt idx="207">
                  <c:v>90.051696965215527</c:v>
                </c:pt>
                <c:pt idx="208">
                  <c:v>90.051893413500025</c:v>
                </c:pt>
                <c:pt idx="209">
                  <c:v>90.052090608285909</c:v>
                </c:pt>
                <c:pt idx="210">
                  <c:v>90.052288552409863</c:v>
                </c:pt>
                <c:pt idx="211">
                  <c:v>90.052487248719331</c:v>
                </c:pt>
                <c:pt idx="212">
                  <c:v>90.052686700072599</c:v>
                </c:pt>
                <c:pt idx="213">
                  <c:v>90.05288690933881</c:v>
                </c:pt>
                <c:pt idx="214">
                  <c:v>90.053087879398035</c:v>
                </c:pt>
                <c:pt idx="215">
                  <c:v>90.053289613141231</c:v>
                </c:pt>
                <c:pt idx="216">
                  <c:v>90.053492113470355</c:v>
                </c:pt>
                <c:pt idx="217">
                  <c:v>90.053695383298475</c:v>
                </c:pt>
                <c:pt idx="218">
                  <c:v>90.053899425549588</c:v>
                </c:pt>
                <c:pt idx="219">
                  <c:v>90.054104243158903</c:v>
                </c:pt>
                <c:pt idx="220">
                  <c:v>90.054309839072772</c:v>
                </c:pt>
                <c:pt idx="221">
                  <c:v>90.0545162162487</c:v>
                </c:pt>
                <c:pt idx="222">
                  <c:v>90.054723377655463</c:v>
                </c:pt>
                <c:pt idx="223">
                  <c:v>90.054931326273106</c:v>
                </c:pt>
                <c:pt idx="224">
                  <c:v>90.055140065093013</c:v>
                </c:pt>
                <c:pt idx="225">
                  <c:v>90.055349597117939</c:v>
                </c:pt>
                <c:pt idx="226">
                  <c:v>90.05555992536199</c:v>
                </c:pt>
                <c:pt idx="227">
                  <c:v>90.055771052850801</c:v>
                </c:pt>
                <c:pt idx="228">
                  <c:v>90.055982982621458</c:v>
                </c:pt>
                <c:pt idx="229">
                  <c:v>90.056195717722616</c:v>
                </c:pt>
                <c:pt idx="230">
                  <c:v>90.056409261214498</c:v>
                </c:pt>
                <c:pt idx="231">
                  <c:v>90.056623616168949</c:v>
                </c:pt>
                <c:pt idx="232">
                  <c:v>90.056838785669513</c:v>
                </c:pt>
                <c:pt idx="233">
                  <c:v>90.057054772811412</c:v>
                </c:pt>
                <c:pt idx="234">
                  <c:v>90.057271580701666</c:v>
                </c:pt>
                <c:pt idx="235">
                  <c:v>90.05748921245906</c:v>
                </c:pt>
                <c:pt idx="236">
                  <c:v>90.057707671214331</c:v>
                </c:pt>
                <c:pt idx="237">
                  <c:v>90.057926960109938</c:v>
                </c:pt>
                <c:pt idx="238">
                  <c:v>90.058147082300451</c:v>
                </c:pt>
                <c:pt idx="239">
                  <c:v>90.058368040952345</c:v>
                </c:pt>
                <c:pt idx="240">
                  <c:v>90.058589839244107</c:v>
                </c:pt>
                <c:pt idx="241">
                  <c:v>90.058812480366385</c:v>
                </c:pt>
                <c:pt idx="242">
                  <c:v>90.059035967521851</c:v>
                </c:pt>
                <c:pt idx="243">
                  <c:v>90.059260303925427</c:v>
                </c:pt>
                <c:pt idx="244">
                  <c:v>90.059485492804228</c:v>
                </c:pt>
                <c:pt idx="245">
                  <c:v>90.05971153739759</c:v>
                </c:pt>
                <c:pt idx="246">
                  <c:v>90.059938440957225</c:v>
                </c:pt>
                <c:pt idx="247">
                  <c:v>90.060166206747141</c:v>
                </c:pt>
                <c:pt idx="248">
                  <c:v>90.060394838043806</c:v>
                </c:pt>
                <c:pt idx="249">
                  <c:v>90.060624338136051</c:v>
                </c:pt>
                <c:pt idx="250">
                  <c:v>90.06085471032533</c:v>
                </c:pt>
                <c:pt idx="251">
                  <c:v>90.061085957925556</c:v>
                </c:pt>
                <c:pt idx="252">
                  <c:v>90.061318084263235</c:v>
                </c:pt>
                <c:pt idx="253">
                  <c:v>90.061551092677533</c:v>
                </c:pt>
                <c:pt idx="254">
                  <c:v>90.061784986520294</c:v>
                </c:pt>
                <c:pt idx="255">
                  <c:v>90.062019769156123</c:v>
                </c:pt>
                <c:pt idx="256">
                  <c:v>90.062255443962385</c:v>
                </c:pt>
                <c:pt idx="257">
                  <c:v>90.062492014329308</c:v>
                </c:pt>
                <c:pt idx="258">
                  <c:v>90.062729483659936</c:v>
                </c:pt>
                <c:pt idx="259">
                  <c:v>90.062967855370331</c:v>
                </c:pt>
                <c:pt idx="260">
                  <c:v>90.063207132889474</c:v>
                </c:pt>
                <c:pt idx="261">
                  <c:v>90.063447319659389</c:v>
                </c:pt>
                <c:pt idx="262">
                  <c:v>90.063688419135218</c:v>
                </c:pt>
                <c:pt idx="263">
                  <c:v>90.063930434785149</c:v>
                </c:pt>
                <c:pt idx="264">
                  <c:v>90.064173370090657</c:v>
                </c:pt>
                <c:pt idx="265">
                  <c:v>90.064417228546333</c:v>
                </c:pt>
                <c:pt idx="266">
                  <c:v>90.064662013660126</c:v>
                </c:pt>
                <c:pt idx="267">
                  <c:v>90.064907728953315</c:v>
                </c:pt>
                <c:pt idx="268">
                  <c:v>90.065154377960511</c:v>
                </c:pt>
                <c:pt idx="269">
                  <c:v>90.065401964229764</c:v>
                </c:pt>
                <c:pt idx="270">
                  <c:v>90.065650491322657</c:v>
                </c:pt>
                <c:pt idx="271">
                  <c:v>90.065899962814242</c:v>
                </c:pt>
                <c:pt idx="272">
                  <c:v>90.066150382293216</c:v>
                </c:pt>
                <c:pt idx="273">
                  <c:v>90.066401753361845</c:v>
                </c:pt>
                <c:pt idx="274">
                  <c:v>90.066654079636152</c:v>
                </c:pt>
                <c:pt idx="275">
                  <c:v>90.066907364745859</c:v>
                </c:pt>
                <c:pt idx="276">
                  <c:v>90.067161612334473</c:v>
                </c:pt>
                <c:pt idx="277">
                  <c:v>90.067416826059386</c:v>
                </c:pt>
                <c:pt idx="278">
                  <c:v>90.067673009591843</c:v>
                </c:pt>
                <c:pt idx="279">
                  <c:v>90.067930166617074</c:v>
                </c:pt>
                <c:pt idx="280">
                  <c:v>90.068188300834308</c:v>
                </c:pt>
                <c:pt idx="281">
                  <c:v>90.068447415956797</c:v>
                </c:pt>
                <c:pt idx="282">
                  <c:v>90.068707515711935</c:v>
                </c:pt>
                <c:pt idx="283">
                  <c:v>90.068968603841299</c:v>
                </c:pt>
                <c:pt idx="284">
                  <c:v>90.069230684100603</c:v>
                </c:pt>
                <c:pt idx="285">
                  <c:v>90.069493760259931</c:v>
                </c:pt>
                <c:pt idx="286">
                  <c:v>90.069757836103591</c:v>
                </c:pt>
                <c:pt idx="287">
                  <c:v>90.0700229154304</c:v>
                </c:pt>
                <c:pt idx="288">
                  <c:v>90.070289002053485</c:v>
                </c:pt>
                <c:pt idx="289">
                  <c:v>90.070556099800513</c:v>
                </c:pt>
                <c:pt idx="290">
                  <c:v>90.070824212513713</c:v>
                </c:pt>
                <c:pt idx="291">
                  <c:v>90.071093344049885</c:v>
                </c:pt>
                <c:pt idx="292">
                  <c:v>90.071363498280519</c:v>
                </c:pt>
                <c:pt idx="293">
                  <c:v>90.071634679091744</c:v>
                </c:pt>
                <c:pt idx="294">
                  <c:v>90.071906890384554</c:v>
                </c:pt>
                <c:pt idx="295">
                  <c:v>90.072180136074707</c:v>
                </c:pt>
                <c:pt idx="296">
                  <c:v>90.072454420092811</c:v>
                </c:pt>
                <c:pt idx="297">
                  <c:v>90.072729746384468</c:v>
                </c:pt>
                <c:pt idx="298">
                  <c:v>90.0730061189103</c:v>
                </c:pt>
                <c:pt idx="299">
                  <c:v>90.07328354164585</c:v>
                </c:pt>
                <c:pt idx="300">
                  <c:v>90.07356201858191</c:v>
                </c:pt>
                <c:pt idx="301">
                  <c:v>90.073841553724336</c:v>
                </c:pt>
                <c:pt idx="302">
                  <c:v>90.074122151094272</c:v>
                </c:pt>
                <c:pt idx="303">
                  <c:v>90.074403814728086</c:v>
                </c:pt>
                <c:pt idx="304">
                  <c:v>90.074686548677533</c:v>
                </c:pt>
                <c:pt idx="305">
                  <c:v>90.074970357009732</c:v>
                </c:pt>
                <c:pt idx="306">
                  <c:v>90.075255243807277</c:v>
                </c:pt>
                <c:pt idx="307">
                  <c:v>90.07554121316825</c:v>
                </c:pt>
                <c:pt idx="308">
                  <c:v>90.075828269206312</c:v>
                </c:pt>
                <c:pt idx="309">
                  <c:v>90.076116416050795</c:v>
                </c:pt>
                <c:pt idx="310">
                  <c:v>90.076405657846635</c:v>
                </c:pt>
                <c:pt idx="311">
                  <c:v>90.07669599875463</c:v>
                </c:pt>
                <c:pt idx="312">
                  <c:v>90.076987442951292</c:v>
                </c:pt>
                <c:pt idx="313">
                  <c:v>90.077279994629066</c:v>
                </c:pt>
                <c:pt idx="314">
                  <c:v>90.077573657996268</c:v>
                </c:pt>
                <c:pt idx="315">
                  <c:v>90.077868437277274</c:v>
                </c:pt>
                <c:pt idx="316">
                  <c:v>90.078164336712462</c:v>
                </c:pt>
                <c:pt idx="317">
                  <c:v>90.078461360558322</c:v>
                </c:pt>
                <c:pt idx="318">
                  <c:v>90.078759513087533</c:v>
                </c:pt>
                <c:pt idx="319">
                  <c:v>90.079058798589031</c:v>
                </c:pt>
                <c:pt idx="320">
                  <c:v>90.079359221368023</c:v>
                </c:pt>
                <c:pt idx="321">
                  <c:v>90.079660785746071</c:v>
                </c:pt>
                <c:pt idx="322">
                  <c:v>90.079963496061168</c:v>
                </c:pt>
                <c:pt idx="323">
                  <c:v>90.080267356667804</c:v>
                </c:pt>
                <c:pt idx="324">
                  <c:v>90.080572371936952</c:v>
                </c:pt>
                <c:pt idx="325">
                  <c:v>90.080878546256272</c:v>
                </c:pt>
                <c:pt idx="326">
                  <c:v>90.081185884030091</c:v>
                </c:pt>
                <c:pt idx="327">
                  <c:v>90.081494389679392</c:v>
                </c:pt>
                <c:pt idx="328">
                  <c:v>90.08180406764204</c:v>
                </c:pt>
                <c:pt idx="329">
                  <c:v>90.082114922372739</c:v>
                </c:pt>
                <c:pt idx="330">
                  <c:v>90.082426958343092</c:v>
                </c:pt>
                <c:pt idx="331">
                  <c:v>90.082740180041725</c:v>
                </c:pt>
                <c:pt idx="332">
                  <c:v>90.083054591974317</c:v>
                </c:pt>
                <c:pt idx="333">
                  <c:v>90.08337019866363</c:v>
                </c:pt>
                <c:pt idx="334">
                  <c:v>90.083687004649704</c:v>
                </c:pt>
                <c:pt idx="335">
                  <c:v>90.084005014489691</c:v>
                </c:pt>
                <c:pt idx="336">
                  <c:v>90.084324232758192</c:v>
                </c:pt>
                <c:pt idx="337">
                  <c:v>90.084644664047119</c:v>
                </c:pt>
                <c:pt idx="338">
                  <c:v>90.084966312965804</c:v>
                </c:pt>
                <c:pt idx="339">
                  <c:v>90.085289184141203</c:v>
                </c:pt>
                <c:pt idx="340">
                  <c:v>90.08561328221775</c:v>
                </c:pt>
                <c:pt idx="341">
                  <c:v>90.085938611857557</c:v>
                </c:pt>
                <c:pt idx="342">
                  <c:v>90.086265177740472</c:v>
                </c:pt>
                <c:pt idx="343">
                  <c:v>90.086592984564106</c:v>
                </c:pt>
                <c:pt idx="344">
                  <c:v>90.086922037043934</c:v>
                </c:pt>
                <c:pt idx="345">
                  <c:v>90.087252339913306</c:v>
                </c:pt>
                <c:pt idx="346">
                  <c:v>90.087583897923636</c:v>
                </c:pt>
                <c:pt idx="347">
                  <c:v>90.087916715844301</c:v>
                </c:pt>
                <c:pt idx="348">
                  <c:v>90.08825079846288</c:v>
                </c:pt>
                <c:pt idx="349">
                  <c:v>90.088586150585073</c:v>
                </c:pt>
                <c:pt idx="350">
                  <c:v>90.088922777034881</c:v>
                </c:pt>
                <c:pt idx="351">
                  <c:v>90.089260682654668</c:v>
                </c:pt>
                <c:pt idx="352">
                  <c:v>90.089599872305129</c:v>
                </c:pt>
                <c:pt idx="353">
                  <c:v>90.089940350865447</c:v>
                </c:pt>
                <c:pt idx="354">
                  <c:v>90.090282123233408</c:v>
                </c:pt>
                <c:pt idx="355">
                  <c:v>90.090625194325298</c:v>
                </c:pt>
                <c:pt idx="356">
                  <c:v>90.090969569076165</c:v>
                </c:pt>
                <c:pt idx="357">
                  <c:v>90.091315252439784</c:v>
                </c:pt>
                <c:pt idx="358">
                  <c:v>90.091662249388747</c:v>
                </c:pt>
                <c:pt idx="359">
                  <c:v>90.092010564914588</c:v>
                </c:pt>
                <c:pt idx="360">
                  <c:v>90.092360204027685</c:v>
                </c:pt>
                <c:pt idx="361">
                  <c:v>90.092711171757614</c:v>
                </c:pt>
                <c:pt idx="362">
                  <c:v>90.093063473152952</c:v>
                </c:pt>
                <c:pt idx="363">
                  <c:v>90.093417113281504</c:v>
                </c:pt>
                <c:pt idx="364">
                  <c:v>90.093772097230286</c:v>
                </c:pt>
                <c:pt idx="365">
                  <c:v>90.094128430105698</c:v>
                </c:pt>
                <c:pt idx="366">
                  <c:v>90.094486117033526</c:v>
                </c:pt>
                <c:pt idx="367">
                  <c:v>90.094845163158993</c:v>
                </c:pt>
                <c:pt idx="368">
                  <c:v>90.095205573646965</c:v>
                </c:pt>
                <c:pt idx="369">
                  <c:v>90.095567353681801</c:v>
                </c:pt>
                <c:pt idx="370">
                  <c:v>90.095930508467688</c:v>
                </c:pt>
                <c:pt idx="371">
                  <c:v>90.096295043228494</c:v>
                </c:pt>
                <c:pt idx="372">
                  <c:v>90.096660963208009</c:v>
                </c:pt>
                <c:pt idx="373">
                  <c:v>90.097028273669892</c:v>
                </c:pt>
                <c:pt idx="374">
                  <c:v>90.097396979897795</c:v>
                </c:pt>
                <c:pt idx="375">
                  <c:v>90.097767087195507</c:v>
                </c:pt>
                <c:pt idx="376">
                  <c:v>90.098138600886912</c:v>
                </c:pt>
                <c:pt idx="377">
                  <c:v>90.098511526316159</c:v>
                </c:pt>
                <c:pt idx="378">
                  <c:v>90.098885868847688</c:v>
                </c:pt>
                <c:pt idx="379">
                  <c:v>90.099261633866334</c:v>
                </c:pt>
                <c:pt idx="380">
                  <c:v>90.099638826777337</c:v>
                </c:pt>
                <c:pt idx="381">
                  <c:v>90.100017453006586</c:v>
                </c:pt>
                <c:pt idx="382">
                  <c:v>90.100397518000463</c:v>
                </c:pt>
                <c:pt idx="383">
                  <c:v>90.100779027226125</c:v>
                </c:pt>
                <c:pt idx="384">
                  <c:v>90.101161986171491</c:v>
                </c:pt>
                <c:pt idx="385">
                  <c:v>90.101546400345299</c:v>
                </c:pt>
                <c:pt idx="386">
                  <c:v>90.101932275277264</c:v>
                </c:pt>
                <c:pt idx="387">
                  <c:v>90.102319616518074</c:v>
                </c:pt>
                <c:pt idx="388">
                  <c:v>90.102708429639492</c:v>
                </c:pt>
                <c:pt idx="389">
                  <c:v>90.103098720234513</c:v>
                </c:pt>
                <c:pt idx="390">
                  <c:v>90.103490493917377</c:v>
                </c:pt>
                <c:pt idx="391">
                  <c:v>90.103883756323555</c:v>
                </c:pt>
                <c:pt idx="392">
                  <c:v>90.104278513110074</c:v>
                </c:pt>
                <c:pt idx="393">
                  <c:v>90.104674769955352</c:v>
                </c:pt>
                <c:pt idx="394">
                  <c:v>90.105072532559419</c:v>
                </c:pt>
                <c:pt idx="395">
                  <c:v>90.105471806643976</c:v>
                </c:pt>
                <c:pt idx="396">
                  <c:v>90.105872597952427</c:v>
                </c:pt>
                <c:pt idx="397">
                  <c:v>90.106274912250043</c:v>
                </c:pt>
                <c:pt idx="398">
                  <c:v>90.106678755323969</c:v>
                </c:pt>
                <c:pt idx="399">
                  <c:v>90.10708413298336</c:v>
                </c:pt>
                <c:pt idx="400">
                  <c:v>90.107491051059398</c:v>
                </c:pt>
                <c:pt idx="401">
                  <c:v>90.107899515405506</c:v>
                </c:pt>
                <c:pt idx="402">
                  <c:v>90.108309531897277</c:v>
                </c:pt>
                <c:pt idx="403">
                  <c:v>90.108721106432625</c:v>
                </c:pt>
                <c:pt idx="404">
                  <c:v>90.109134244931937</c:v>
                </c:pt>
                <c:pt idx="405">
                  <c:v>90.109548953338006</c:v>
                </c:pt>
                <c:pt idx="406">
                  <c:v>90.109965237616308</c:v>
                </c:pt>
                <c:pt idx="407">
                  <c:v>90.110383103754899</c:v>
                </c:pt>
                <c:pt idx="408">
                  <c:v>90.1108025577646</c:v>
                </c:pt>
                <c:pt idx="409">
                  <c:v>90.111223605679157</c:v>
                </c:pt>
                <c:pt idx="410">
                  <c:v>90.111646253555094</c:v>
                </c:pt>
                <c:pt idx="411">
                  <c:v>90.112070507472097</c:v>
                </c:pt>
                <c:pt idx="412">
                  <c:v>90.112496373532863</c:v>
                </c:pt>
                <c:pt idx="413">
                  <c:v>90.112923857863265</c:v>
                </c:pt>
                <c:pt idx="414">
                  <c:v>90.11335296661251</c:v>
                </c:pt>
                <c:pt idx="415">
                  <c:v>90.113783705953153</c:v>
                </c:pt>
                <c:pt idx="416">
                  <c:v>90.114216082081157</c:v>
                </c:pt>
                <c:pt idx="417">
                  <c:v>90.114650101216085</c:v>
                </c:pt>
                <c:pt idx="418">
                  <c:v>90.115085769601109</c:v>
                </c:pt>
                <c:pt idx="419">
                  <c:v>90.1155230935031</c:v>
                </c:pt>
                <c:pt idx="420">
                  <c:v>90.115962079212792</c:v>
                </c:pt>
                <c:pt idx="421">
                  <c:v>90.116402733044751</c:v>
                </c:pt>
                <c:pt idx="422">
                  <c:v>90.116845061337628</c:v>
                </c:pt>
                <c:pt idx="423">
                  <c:v>90.117289070454049</c:v>
                </c:pt>
                <c:pt idx="424">
                  <c:v>90.117734766780885</c:v>
                </c:pt>
                <c:pt idx="425">
                  <c:v>90.118182156729262</c:v>
                </c:pt>
                <c:pt idx="426">
                  <c:v>90.11863124673468</c:v>
                </c:pt>
                <c:pt idx="427">
                  <c:v>90.119082043257052</c:v>
                </c:pt>
                <c:pt idx="428">
                  <c:v>90.119534552780848</c:v>
                </c:pt>
                <c:pt idx="429">
                  <c:v>90.119988781815209</c:v>
                </c:pt>
                <c:pt idx="430">
                  <c:v>90.120444736893958</c:v>
                </c:pt>
                <c:pt idx="431">
                  <c:v>90.120902424575803</c:v>
                </c:pt>
                <c:pt idx="432">
                  <c:v>90.121361851444277</c:v>
                </c:pt>
                <c:pt idx="433">
                  <c:v>90.121823024108011</c:v>
                </c:pt>
                <c:pt idx="434">
                  <c:v>90.122285949200759</c:v>
                </c:pt>
                <c:pt idx="435">
                  <c:v>90.122750633381386</c:v>
                </c:pt>
                <c:pt idx="436">
                  <c:v>90.123217083334154</c:v>
                </c:pt>
                <c:pt idx="437">
                  <c:v>90.123685305768646</c:v>
                </c:pt>
                <c:pt idx="438">
                  <c:v>90.124155307419969</c:v>
                </c:pt>
                <c:pt idx="439">
                  <c:v>90.124627095048851</c:v>
                </c:pt>
                <c:pt idx="440">
                  <c:v>90.125100675441672</c:v>
                </c:pt>
                <c:pt idx="441">
                  <c:v>90.125576055410605</c:v>
                </c:pt>
                <c:pt idx="442">
                  <c:v>90.126053241793656</c:v>
                </c:pt>
                <c:pt idx="443">
                  <c:v>90.126532241454925</c:v>
                </c:pt>
                <c:pt idx="444">
                  <c:v>90.127013061284487</c:v>
                </c:pt>
                <c:pt idx="445">
                  <c:v>90.127495708198651</c:v>
                </c:pt>
                <c:pt idx="446">
                  <c:v>90.127980189139976</c:v>
                </c:pt>
                <c:pt idx="447">
                  <c:v>90.128466511077406</c:v>
                </c:pt>
                <c:pt idx="448">
                  <c:v>90.128954681006363</c:v>
                </c:pt>
                <c:pt idx="449">
                  <c:v>90.129444705948856</c:v>
                </c:pt>
                <c:pt idx="450">
                  <c:v>90.129936592953584</c:v>
                </c:pt>
                <c:pt idx="451">
                  <c:v>90.130430349095988</c:v>
                </c:pt>
                <c:pt idx="452">
                  <c:v>90.130925981478427</c:v>
                </c:pt>
                <c:pt idx="453">
                  <c:v>90.131423497230244</c:v>
                </c:pt>
                <c:pt idx="454">
                  <c:v>90.131922903507828</c:v>
                </c:pt>
                <c:pt idx="455">
                  <c:v>90.132424207494793</c:v>
                </c:pt>
                <c:pt idx="456">
                  <c:v>90.132927416402069</c:v>
                </c:pt>
                <c:pt idx="457">
                  <c:v>90.133432537467911</c:v>
                </c:pt>
                <c:pt idx="458">
                  <c:v>90.133939577958159</c:v>
                </c:pt>
                <c:pt idx="459">
                  <c:v>90.134448545166194</c:v>
                </c:pt>
                <c:pt idx="460">
                  <c:v>90.134959446413134</c:v>
                </c:pt>
                <c:pt idx="461">
                  <c:v>90.135472289047897</c:v>
                </c:pt>
                <c:pt idx="462">
                  <c:v>90.135987080447364</c:v>
                </c:pt>
                <c:pt idx="463">
                  <c:v>90.136503828016387</c:v>
                </c:pt>
                <c:pt idx="464">
                  <c:v>90.137022539188024</c:v>
                </c:pt>
                <c:pt idx="465">
                  <c:v>90.137543221423456</c:v>
                </c:pt>
                <c:pt idx="466">
                  <c:v>90.138065882212331</c:v>
                </c:pt>
                <c:pt idx="467">
                  <c:v>90.138590529072701</c:v>
                </c:pt>
                <c:pt idx="468">
                  <c:v>90.139117169551184</c:v>
                </c:pt>
                <c:pt idx="469">
                  <c:v>90.139645811223062</c:v>
                </c:pt>
                <c:pt idx="470">
                  <c:v>90.140176461692405</c:v>
                </c:pt>
                <c:pt idx="471">
                  <c:v>90.140709128592192</c:v>
                </c:pt>
                <c:pt idx="472">
                  <c:v>90.141243819584375</c:v>
                </c:pt>
                <c:pt idx="473">
                  <c:v>90.141780542360038</c:v>
                </c:pt>
                <c:pt idx="474">
                  <c:v>90.142319304639443</c:v>
                </c:pt>
                <c:pt idx="475">
                  <c:v>90.142860114172251</c:v>
                </c:pt>
                <c:pt idx="476">
                  <c:v>90.143402978737512</c:v>
                </c:pt>
                <c:pt idx="477">
                  <c:v>90.143947906143865</c:v>
                </c:pt>
                <c:pt idx="478">
                  <c:v>90.14449490422956</c:v>
                </c:pt>
                <c:pt idx="479">
                  <c:v>90.145043980862724</c:v>
                </c:pt>
                <c:pt idx="480">
                  <c:v>90.14559514394125</c:v>
                </c:pt>
                <c:pt idx="481">
                  <c:v>90.146148401393162</c:v>
                </c:pt>
                <c:pt idx="482">
                  <c:v>90.146703761176539</c:v>
                </c:pt>
                <c:pt idx="483">
                  <c:v>90.147261231279671</c:v>
                </c:pt>
                <c:pt idx="484">
                  <c:v>90.147820819721289</c:v>
                </c:pt>
                <c:pt idx="485">
                  <c:v>90.148382534550478</c:v>
                </c:pt>
                <c:pt idx="486">
                  <c:v>90.148946383846976</c:v>
                </c:pt>
                <c:pt idx="487">
                  <c:v>90.149512375721187</c:v>
                </c:pt>
                <c:pt idx="488">
                  <c:v>90.150080518314368</c:v>
                </c:pt>
                <c:pt idx="489">
                  <c:v>90.150650819798642</c:v>
                </c:pt>
                <c:pt idx="490">
                  <c:v>90.151223288377238</c:v>
                </c:pt>
                <c:pt idx="491">
                  <c:v>90.151797932284509</c:v>
                </c:pt>
                <c:pt idx="492">
                  <c:v>90.152374759786142</c:v>
                </c:pt>
                <c:pt idx="493">
                  <c:v>90.152953779179143</c:v>
                </c:pt>
                <c:pt idx="494">
                  <c:v>90.153534998792139</c:v>
                </c:pt>
                <c:pt idx="495">
                  <c:v>90.15411842698532</c:v>
                </c:pt>
                <c:pt idx="496">
                  <c:v>90.154704072150693</c:v>
                </c:pt>
                <c:pt idx="497">
                  <c:v>90.155291942712125</c:v>
                </c:pt>
                <c:pt idx="498">
                  <c:v>90.155882047125445</c:v>
                </c:pt>
                <c:pt idx="499">
                  <c:v>90.156474393878696</c:v>
                </c:pt>
                <c:pt idx="500">
                  <c:v>90.157068991492096</c:v>
                </c:pt>
                <c:pt idx="501">
                  <c:v>90.157665848518235</c:v>
                </c:pt>
                <c:pt idx="502">
                  <c:v>90.158264973542245</c:v>
                </c:pt>
                <c:pt idx="503">
                  <c:v>90.158866375181859</c:v>
                </c:pt>
                <c:pt idx="504">
                  <c:v>90.159470062087493</c:v>
                </c:pt>
                <c:pt idx="505">
                  <c:v>90.160076042942492</c:v>
                </c:pt>
                <c:pt idx="506">
                  <c:v>90.160684326463155</c:v>
                </c:pt>
                <c:pt idx="507">
                  <c:v>90.161294921398948</c:v>
                </c:pt>
                <c:pt idx="508">
                  <c:v>90.161907836532464</c:v>
                </c:pt>
                <c:pt idx="509">
                  <c:v>90.16252308067979</c:v>
                </c:pt>
                <c:pt idx="510">
                  <c:v>90.163140662690452</c:v>
                </c:pt>
                <c:pt idx="511">
                  <c:v>90.163760591447556</c:v>
                </c:pt>
                <c:pt idx="512">
                  <c:v>90.164382875868014</c:v>
                </c:pt>
                <c:pt idx="513">
                  <c:v>90.165007524902592</c:v>
                </c:pt>
                <c:pt idx="514">
                  <c:v>90.165634547536058</c:v>
                </c:pt>
                <c:pt idx="515">
                  <c:v>90.166263952787304</c:v>
                </c:pt>
                <c:pt idx="516">
                  <c:v>90.166895749709525</c:v>
                </c:pt>
                <c:pt idx="517">
                  <c:v>90.167529947390264</c:v>
                </c:pt>
                <c:pt idx="518">
                  <c:v>90.168166554951583</c:v>
                </c:pt>
                <c:pt idx="519">
                  <c:v>90.168805581550274</c:v>
                </c:pt>
                <c:pt idx="520">
                  <c:v>90.169447036377818</c:v>
                </c:pt>
                <c:pt idx="521">
                  <c:v>90.170090928660684</c:v>
                </c:pt>
                <c:pt idx="522">
                  <c:v>90.170737267660328</c:v>
                </c:pt>
                <c:pt idx="523">
                  <c:v>90.171386062673477</c:v>
                </c:pt>
                <c:pt idx="524">
                  <c:v>90.172037323032086</c:v>
                </c:pt>
                <c:pt idx="525">
                  <c:v>90.172691058103652</c:v>
                </c:pt>
                <c:pt idx="526">
                  <c:v>90.173347277291157</c:v>
                </c:pt>
                <c:pt idx="527">
                  <c:v>90.174005990033379</c:v>
                </c:pt>
                <c:pt idx="528">
                  <c:v>90.174667205804923</c:v>
                </c:pt>
                <c:pt idx="529">
                  <c:v>90.175330934116445</c:v>
                </c:pt>
                <c:pt idx="530">
                  <c:v>90.1759971845146</c:v>
                </c:pt>
                <c:pt idx="531">
                  <c:v>90.176665966582448</c:v>
                </c:pt>
                <c:pt idx="532">
                  <c:v>90.177337289939373</c:v>
                </c:pt>
                <c:pt idx="533">
                  <c:v>90.17801116424134</c:v>
                </c:pt>
                <c:pt idx="534">
                  <c:v>90.178687599180989</c:v>
                </c:pt>
                <c:pt idx="535">
                  <c:v>90.17936660448774</c:v>
                </c:pt>
                <c:pt idx="536">
                  <c:v>90.180048189928044</c:v>
                </c:pt>
                <c:pt idx="537">
                  <c:v>90.180732365305388</c:v>
                </c:pt>
                <c:pt idx="538">
                  <c:v>90.181419140460562</c:v>
                </c:pt>
                <c:pt idx="539">
                  <c:v>90.182108525271701</c:v>
                </c:pt>
                <c:pt idx="540">
                  <c:v>90.182800529654443</c:v>
                </c:pt>
                <c:pt idx="541">
                  <c:v>90.183495163562128</c:v>
                </c:pt>
                <c:pt idx="542">
                  <c:v>90.184192436985938</c:v>
                </c:pt>
                <c:pt idx="543">
                  <c:v>90.184892359954929</c:v>
                </c:pt>
                <c:pt idx="544">
                  <c:v>90.185594942536355</c:v>
                </c:pt>
                <c:pt idx="545">
                  <c:v>90.186300194835582</c:v>
                </c:pt>
                <c:pt idx="546">
                  <c:v>90.187008126996503</c:v>
                </c:pt>
                <c:pt idx="547">
                  <c:v>90.187718749201466</c:v>
                </c:pt>
                <c:pt idx="548">
                  <c:v>90.1884320716715</c:v>
                </c:pt>
                <c:pt idx="549">
                  <c:v>90.189148104666472</c:v>
                </c:pt>
                <c:pt idx="550">
                  <c:v>90.189866858485246</c:v>
                </c:pt>
                <c:pt idx="551">
                  <c:v>90.190588343465791</c:v>
                </c:pt>
                <c:pt idx="552">
                  <c:v>90.191312569985328</c:v>
                </c:pt>
                <c:pt idx="553">
                  <c:v>90.192039548460542</c:v>
                </c:pt>
                <c:pt idx="554">
                  <c:v>90.192769289347623</c:v>
                </c:pt>
                <c:pt idx="555">
                  <c:v>90.193501803142553</c:v>
                </c:pt>
                <c:pt idx="556">
                  <c:v>90.194237100381145</c:v>
                </c:pt>
                <c:pt idx="557">
                  <c:v>90.194975191639216</c:v>
                </c:pt>
                <c:pt idx="558">
                  <c:v>90.195716087532816</c:v>
                </c:pt>
                <c:pt idx="559">
                  <c:v>90.196459798718294</c:v>
                </c:pt>
                <c:pt idx="560">
                  <c:v>90.197206335892417</c:v>
                </c:pt>
                <c:pt idx="561">
                  <c:v>90.19795570979268</c:v>
                </c:pt>
                <c:pt idx="562">
                  <c:v>90.198707931197319</c:v>
                </c:pt>
                <c:pt idx="563">
                  <c:v>90.199463010925513</c:v>
                </c:pt>
                <c:pt idx="564">
                  <c:v>90.200220959837552</c:v>
                </c:pt>
                <c:pt idx="565">
                  <c:v>90.200981788834952</c:v>
                </c:pt>
                <c:pt idx="566">
                  <c:v>90.201745508860697</c:v>
                </c:pt>
                <c:pt idx="567">
                  <c:v>90.202512130899265</c:v>
                </c:pt>
                <c:pt idx="568">
                  <c:v>90.203281665976888</c:v>
                </c:pt>
                <c:pt idx="569">
                  <c:v>90.204054125161719</c:v>
                </c:pt>
                <c:pt idx="570">
                  <c:v>90.204829519563916</c:v>
                </c:pt>
                <c:pt idx="571">
                  <c:v>90.205607860335832</c:v>
                </c:pt>
                <c:pt idx="572">
                  <c:v>90.206389158672181</c:v>
                </c:pt>
                <c:pt idx="573">
                  <c:v>90.207173425810254</c:v>
                </c:pt>
                <c:pt idx="574">
                  <c:v>90.207960673029959</c:v>
                </c:pt>
                <c:pt idx="575">
                  <c:v>90.208750911654107</c:v>
                </c:pt>
                <c:pt idx="576">
                  <c:v>90.209544153048455</c:v>
                </c:pt>
                <c:pt idx="577">
                  <c:v>90.210340408621974</c:v>
                </c:pt>
                <c:pt idx="578">
                  <c:v>90.211139689826979</c:v>
                </c:pt>
                <c:pt idx="579">
                  <c:v>90.211942008159269</c:v>
                </c:pt>
                <c:pt idx="580">
                  <c:v>90.212747375158315</c:v>
                </c:pt>
                <c:pt idx="581">
                  <c:v>90.213555802407384</c:v>
                </c:pt>
                <c:pt idx="582">
                  <c:v>90.214367301533827</c:v>
                </c:pt>
                <c:pt idx="583">
                  <c:v>90.215181884209073</c:v>
                </c:pt>
                <c:pt idx="584">
                  <c:v>90.21599956214888</c:v>
                </c:pt>
                <c:pt idx="585">
                  <c:v>90.216820347113597</c:v>
                </c:pt>
                <c:pt idx="586">
                  <c:v>90.21764425090818</c:v>
                </c:pt>
                <c:pt idx="587">
                  <c:v>90.218471285382407</c:v>
                </c:pt>
                <c:pt idx="588">
                  <c:v>90.219301462431105</c:v>
                </c:pt>
                <c:pt idx="589">
                  <c:v>90.220134793994276</c:v>
                </c:pt>
                <c:pt idx="590">
                  <c:v>90.220971292057214</c:v>
                </c:pt>
                <c:pt idx="591">
                  <c:v>90.221810968650843</c:v>
                </c:pt>
                <c:pt idx="592">
                  <c:v>90.222653835851716</c:v>
                </c:pt>
                <c:pt idx="593">
                  <c:v>90.223499905782248</c:v>
                </c:pt>
                <c:pt idx="594">
                  <c:v>90.224349190610909</c:v>
                </c:pt>
                <c:pt idx="595">
                  <c:v>90.225201702552411</c:v>
                </c:pt>
                <c:pt idx="596">
                  <c:v>90.226057453867867</c:v>
                </c:pt>
                <c:pt idx="597">
                  <c:v>90.226916456864899</c:v>
                </c:pt>
                <c:pt idx="598">
                  <c:v>90.227778723897899</c:v>
                </c:pt>
                <c:pt idx="599">
                  <c:v>90.228644267368239</c:v>
                </c:pt>
                <c:pt idx="600">
                  <c:v>90.229513099724329</c:v>
                </c:pt>
                <c:pt idx="601">
                  <c:v>90.230385233461874</c:v>
                </c:pt>
                <c:pt idx="602">
                  <c:v>90.231260681124084</c:v>
                </c:pt>
                <c:pt idx="603">
                  <c:v>90.23213945530172</c:v>
                </c:pt>
                <c:pt idx="604">
                  <c:v>90.233021568633433</c:v>
                </c:pt>
                <c:pt idx="605">
                  <c:v>90.233907033805892</c:v>
                </c:pt>
                <c:pt idx="606">
                  <c:v>90.234795863553899</c:v>
                </c:pt>
                <c:pt idx="607">
                  <c:v>90.235688070660629</c:v>
                </c:pt>
                <c:pt idx="608">
                  <c:v>90.236583667957817</c:v>
                </c:pt>
                <c:pt idx="609">
                  <c:v>90.237482668325967</c:v>
                </c:pt>
                <c:pt idx="610">
                  <c:v>90.238385084694471</c:v>
                </c:pt>
                <c:pt idx="611">
                  <c:v>90.23929093004179</c:v>
                </c:pt>
                <c:pt idx="612">
                  <c:v>90.240200217395767</c:v>
                </c:pt>
                <c:pt idx="613">
                  <c:v>90.241112959833643</c:v>
                </c:pt>
                <c:pt idx="614">
                  <c:v>90.242029170482354</c:v>
                </c:pt>
                <c:pt idx="615">
                  <c:v>90.242948862518716</c:v>
                </c:pt>
                <c:pt idx="616">
                  <c:v>90.243872049169539</c:v>
                </c:pt>
                <c:pt idx="617">
                  <c:v>90.244798743711939</c:v>
                </c:pt>
                <c:pt idx="618">
                  <c:v>90.24572895947334</c:v>
                </c:pt>
                <c:pt idx="619">
                  <c:v>90.246662709831938</c:v>
                </c:pt>
                <c:pt idx="620">
                  <c:v>90.247600008216608</c:v>
                </c:pt>
                <c:pt idx="621">
                  <c:v>90.248540868107256</c:v>
                </c:pt>
                <c:pt idx="622">
                  <c:v>90.249485303035016</c:v>
                </c:pt>
                <c:pt idx="623">
                  <c:v>90.25043332658241</c:v>
                </c:pt>
                <c:pt idx="624">
                  <c:v>90.251384952383503</c:v>
                </c:pt>
                <c:pt idx="625">
                  <c:v>90.252340194124173</c:v>
                </c:pt>
                <c:pt idx="626">
                  <c:v>90.253299065542251</c:v>
                </c:pt>
                <c:pt idx="627">
                  <c:v>90.254261580427752</c:v>
                </c:pt>
                <c:pt idx="628">
                  <c:v>90.255227752623057</c:v>
                </c:pt>
                <c:pt idx="629">
                  <c:v>90.256197596023128</c:v>
                </c:pt>
                <c:pt idx="630">
                  <c:v>90.257171124575706</c:v>
                </c:pt>
                <c:pt idx="631">
                  <c:v>90.258148352281452</c:v>
                </c:pt>
                <c:pt idx="632">
                  <c:v>90.259129293194221</c:v>
                </c:pt>
                <c:pt idx="633">
                  <c:v>90.260113961421254</c:v>
                </c:pt>
                <c:pt idx="634">
                  <c:v>90.261102371123371</c:v>
                </c:pt>
                <c:pt idx="635">
                  <c:v>90.262094536515164</c:v>
                </c:pt>
                <c:pt idx="636">
                  <c:v>90.263090471865183</c:v>
                </c:pt>
                <c:pt idx="637">
                  <c:v>90.264090191496152</c:v>
                </c:pt>
                <c:pt idx="638">
                  <c:v>90.265093709785219</c:v>
                </c:pt>
                <c:pt idx="639">
                  <c:v>90.266101041164148</c:v>
                </c:pt>
                <c:pt idx="640">
                  <c:v>90.267112200119442</c:v>
                </c:pt>
                <c:pt idx="641">
                  <c:v>90.268127201192698</c:v>
                </c:pt>
                <c:pt idx="642">
                  <c:v>90.269146058980667</c:v>
                </c:pt>
                <c:pt idx="643">
                  <c:v>90.27016878813555</c:v>
                </c:pt>
                <c:pt idx="644">
                  <c:v>90.271195403365198</c:v>
                </c:pt>
                <c:pt idx="645">
                  <c:v>90.272225919433311</c:v>
                </c:pt>
                <c:pt idx="646">
                  <c:v>90.273260351159649</c:v>
                </c:pt>
                <c:pt idx="647">
                  <c:v>90.274298713420237</c:v>
                </c:pt>
                <c:pt idx="648">
                  <c:v>90.275341021147611</c:v>
                </c:pt>
                <c:pt idx="649">
                  <c:v>90.276387289330998</c:v>
                </c:pt>
                <c:pt idx="650">
                  <c:v>90.277437533016538</c:v>
                </c:pt>
                <c:pt idx="651">
                  <c:v>90.278491767307528</c:v>
                </c:pt>
                <c:pt idx="652">
                  <c:v>90.279550007364577</c:v>
                </c:pt>
                <c:pt idx="653">
                  <c:v>90.280612268405903</c:v>
                </c:pt>
                <c:pt idx="654">
                  <c:v>90.281678565707494</c:v>
                </c:pt>
                <c:pt idx="655">
                  <c:v>90.28274891460336</c:v>
                </c:pt>
                <c:pt idx="656">
                  <c:v>90.283823330485674</c:v>
                </c:pt>
                <c:pt idx="657">
                  <c:v>90.284901828805133</c:v>
                </c:pt>
                <c:pt idx="658">
                  <c:v>90.285984425071064</c:v>
                </c:pt>
                <c:pt idx="659">
                  <c:v>90.287071134851686</c:v>
                </c:pt>
                <c:pt idx="660">
                  <c:v>90.288161973774365</c:v>
                </c:pt>
                <c:pt idx="661">
                  <c:v>90.289256957525737</c:v>
                </c:pt>
                <c:pt idx="662">
                  <c:v>90.290356101852069</c:v>
                </c:pt>
                <c:pt idx="663">
                  <c:v>90.29145942255937</c:v>
                </c:pt>
                <c:pt idx="664">
                  <c:v>90.292566935513705</c:v>
                </c:pt>
                <c:pt idx="665">
                  <c:v>90.293678656641347</c:v>
                </c:pt>
                <c:pt idx="666">
                  <c:v>90.294794601929041</c:v>
                </c:pt>
                <c:pt idx="667">
                  <c:v>90.295914787424266</c:v>
                </c:pt>
                <c:pt idx="668">
                  <c:v>90.297039229235395</c:v>
                </c:pt>
                <c:pt idx="669">
                  <c:v>90.298167943532007</c:v>
                </c:pt>
                <c:pt idx="670">
                  <c:v>90.299300946544989</c:v>
                </c:pt>
                <c:pt idx="671">
                  <c:v>90.300438254566956</c:v>
                </c:pt>
                <c:pt idx="672">
                  <c:v>90.301579883952314</c:v>
                </c:pt>
                <c:pt idx="673">
                  <c:v>90.302725851117614</c:v>
                </c:pt>
                <c:pt idx="674">
                  <c:v>90.303876172541663</c:v>
                </c:pt>
                <c:pt idx="675">
                  <c:v>90.305030864765925</c:v>
                </c:pt>
                <c:pt idx="676">
                  <c:v>90.306189944394603</c:v>
                </c:pt>
                <c:pt idx="677">
                  <c:v>90.307353428094942</c:v>
                </c:pt>
                <c:pt idx="678">
                  <c:v>90.308521332597493</c:v>
                </c:pt>
                <c:pt idx="679">
                  <c:v>90.309693674696319</c:v>
                </c:pt>
                <c:pt idx="680">
                  <c:v>90.310870471249274</c:v>
                </c:pt>
                <c:pt idx="681">
                  <c:v>90.312051739178131</c:v>
                </c:pt>
                <c:pt idx="682">
                  <c:v>90.313237495468982</c:v>
                </c:pt>
                <c:pt idx="683">
                  <c:v>90.314427757172382</c:v>
                </c:pt>
                <c:pt idx="684">
                  <c:v>90.315622541403599</c:v>
                </c:pt>
                <c:pt idx="685">
                  <c:v>90.316821865342945</c:v>
                </c:pt>
                <c:pt idx="686">
                  <c:v>90.318025746235875</c:v>
                </c:pt>
                <c:pt idx="687">
                  <c:v>90.319234201393357</c:v>
                </c:pt>
                <c:pt idx="688">
                  <c:v>90.320447248192067</c:v>
                </c:pt>
                <c:pt idx="689">
                  <c:v>90.32166490407468</c:v>
                </c:pt>
                <c:pt idx="690">
                  <c:v>90.32288718655002</c:v>
                </c:pt>
                <c:pt idx="691">
                  <c:v>90.324114113193446</c:v>
                </c:pt>
                <c:pt idx="692">
                  <c:v>90.325345701647009</c:v>
                </c:pt>
                <c:pt idx="693">
                  <c:v>90.326581969619767</c:v>
                </c:pt>
                <c:pt idx="694">
                  <c:v>90.327822934887948</c:v>
                </c:pt>
                <c:pt idx="695">
                  <c:v>90.32906861529527</c:v>
                </c:pt>
                <c:pt idx="696">
                  <c:v>90.330319028753252</c:v>
                </c:pt>
                <c:pt idx="697">
                  <c:v>90.331574193241337</c:v>
                </c:pt>
                <c:pt idx="698">
                  <c:v>90.332834126807299</c:v>
                </c:pt>
                <c:pt idx="699">
                  <c:v>90.334098847567319</c:v>
                </c:pt>
                <c:pt idx="700">
                  <c:v>90.335368373706402</c:v>
                </c:pt>
                <c:pt idx="701">
                  <c:v>90.336642723478619</c:v>
                </c:pt>
                <c:pt idx="702">
                  <c:v>90.337921915207261</c:v>
                </c:pt>
                <c:pt idx="703">
                  <c:v>90.339205967285253</c:v>
                </c:pt>
                <c:pt idx="704">
                  <c:v>90.340494898175237</c:v>
                </c:pt>
                <c:pt idx="705">
                  <c:v>90.34178872641003</c:v>
                </c:pt>
                <c:pt idx="706">
                  <c:v>90.343087470592778</c:v>
                </c:pt>
                <c:pt idx="707">
                  <c:v>90.344391149397183</c:v>
                </c:pt>
                <c:pt idx="708">
                  <c:v>90.345699781567887</c:v>
                </c:pt>
                <c:pt idx="709">
                  <c:v>90.347013385920704</c:v>
                </c:pt>
                <c:pt idx="710">
                  <c:v>90.348331981342753</c:v>
                </c:pt>
                <c:pt idx="711">
                  <c:v>90.349655586792991</c:v>
                </c:pt>
                <c:pt idx="712">
                  <c:v>90.350984221302213</c:v>
                </c:pt>
                <c:pt idx="713">
                  <c:v>90.352317903973542</c:v>
                </c:pt>
                <c:pt idx="714">
                  <c:v>90.35365665398254</c:v>
                </c:pt>
                <c:pt idx="715">
                  <c:v>90.355000490577595</c:v>
                </c:pt>
                <c:pt idx="716">
                  <c:v>90.356349433080126</c:v>
                </c:pt>
                <c:pt idx="717">
                  <c:v>90.357703500884895</c:v>
                </c:pt>
                <c:pt idx="718">
                  <c:v>90.359062713460276</c:v>
                </c:pt>
                <c:pt idx="719">
                  <c:v>90.360427090348566</c:v>
                </c:pt>
                <c:pt idx="720">
                  <c:v>90.361796651166173</c:v>
                </c:pt>
                <c:pt idx="721">
                  <c:v>90.363171415603986</c:v>
                </c:pt>
                <c:pt idx="722">
                  <c:v>90.364551403427612</c:v>
                </c:pt>
                <c:pt idx="723">
                  <c:v>90.365936634477748</c:v>
                </c:pt>
                <c:pt idx="724">
                  <c:v>90.367327128670283</c:v>
                </c:pt>
                <c:pt idx="725">
                  <c:v>90.368722905996748</c:v>
                </c:pt>
                <c:pt idx="726">
                  <c:v>90.370123986524561</c:v>
                </c:pt>
                <c:pt idx="727">
                  <c:v>90.37153039039724</c:v>
                </c:pt>
                <c:pt idx="728">
                  <c:v>90.372942137834826</c:v>
                </c:pt>
                <c:pt idx="729">
                  <c:v>90.374359249134031</c:v>
                </c:pt>
                <c:pt idx="730">
                  <c:v>90.375781744668643</c:v>
                </c:pt>
                <c:pt idx="731">
                  <c:v>90.377209644889717</c:v>
                </c:pt>
                <c:pt idx="732">
                  <c:v>90.378642970325942</c:v>
                </c:pt>
                <c:pt idx="733">
                  <c:v>90.38008174158395</c:v>
                </c:pt>
                <c:pt idx="734">
                  <c:v>90.38152597934851</c:v>
                </c:pt>
                <c:pt idx="735">
                  <c:v>90.382975704382943</c:v>
                </c:pt>
                <c:pt idx="736">
                  <c:v>90.384430937529345</c:v>
                </c:pt>
                <c:pt idx="737">
                  <c:v>90.385891699708836</c:v>
                </c:pt>
                <c:pt idx="738">
                  <c:v>90.387358011922032</c:v>
                </c:pt>
                <c:pt idx="739">
                  <c:v>90.388829895249174</c:v>
                </c:pt>
                <c:pt idx="740">
                  <c:v>90.390307370850522</c:v>
                </c:pt>
                <c:pt idx="741">
                  <c:v>90.391790459966614</c:v>
                </c:pt>
                <c:pt idx="742">
                  <c:v>90.39327918391858</c:v>
                </c:pt>
                <c:pt idx="743">
                  <c:v>90.394773564108476</c:v>
                </c:pt>
                <c:pt idx="744">
                  <c:v>90.396273622019564</c:v>
                </c:pt>
                <c:pt idx="745">
                  <c:v>90.397779379216644</c:v>
                </c:pt>
                <c:pt idx="746">
                  <c:v>90.399290857346273</c:v>
                </c:pt>
                <c:pt idx="747">
                  <c:v>90.400808078137189</c:v>
                </c:pt>
                <c:pt idx="748">
                  <c:v>90.402331063400567</c:v>
                </c:pt>
                <c:pt idx="749">
                  <c:v>90.403859835030374</c:v>
                </c:pt>
                <c:pt idx="750">
                  <c:v>90.405394415003599</c:v>
                </c:pt>
                <c:pt idx="751">
                  <c:v>90.406934825380617</c:v>
                </c:pt>
                <c:pt idx="752">
                  <c:v>90.408481088305535</c:v>
                </c:pt>
                <c:pt idx="753">
                  <c:v>90.410033226006476</c:v>
                </c:pt>
                <c:pt idx="754">
                  <c:v>90.411591260795859</c:v>
                </c:pt>
                <c:pt idx="755">
                  <c:v>90.413155215070788</c:v>
                </c:pt>
                <c:pt idx="756">
                  <c:v>90.414725111313317</c:v>
                </c:pt>
                <c:pt idx="757">
                  <c:v>90.416300972090838</c:v>
                </c:pt>
                <c:pt idx="758">
                  <c:v>90.417882820056306</c:v>
                </c:pt>
                <c:pt idx="759">
                  <c:v>90.419470677948652</c:v>
                </c:pt>
                <c:pt idx="760">
                  <c:v>90.421064568593081</c:v>
                </c:pt>
                <c:pt idx="761">
                  <c:v>90.422664514901356</c:v>
                </c:pt>
                <c:pt idx="762">
                  <c:v>90.424270539872168</c:v>
                </c:pt>
                <c:pt idx="763">
                  <c:v>90.425882666591491</c:v>
                </c:pt>
                <c:pt idx="764">
                  <c:v>90.427500918232852</c:v>
                </c:pt>
                <c:pt idx="765">
                  <c:v>90.429125318057658</c:v>
                </c:pt>
                <c:pt idx="766">
                  <c:v>90.430755889415622</c:v>
                </c:pt>
                <c:pt idx="767">
                  <c:v>90.432392655744962</c:v>
                </c:pt>
                <c:pt idx="768">
                  <c:v>90.434035640572858</c:v>
                </c:pt>
                <c:pt idx="769">
                  <c:v>90.435684867515747</c:v>
                </c:pt>
                <c:pt idx="770">
                  <c:v>90.437340360279578</c:v>
                </c:pt>
                <c:pt idx="771">
                  <c:v>90.439002142660286</c:v>
                </c:pt>
                <c:pt idx="772">
                  <c:v>90.440670238544058</c:v>
                </c:pt>
                <c:pt idx="773">
                  <c:v>90.442344671907648</c:v>
                </c:pt>
                <c:pt idx="774">
                  <c:v>90.444025466818815</c:v>
                </c:pt>
                <c:pt idx="775">
                  <c:v>90.445712647436551</c:v>
                </c:pt>
                <c:pt idx="776">
                  <c:v>90.447406238011496</c:v>
                </c:pt>
                <c:pt idx="777">
                  <c:v>90.449106262886318</c:v>
                </c:pt>
                <c:pt idx="778">
                  <c:v>90.450812746495927</c:v>
                </c:pt>
                <c:pt idx="779">
                  <c:v>90.452525713368004</c:v>
                </c:pt>
                <c:pt idx="780">
                  <c:v>90.454245188123181</c:v>
                </c:pt>
                <c:pt idx="781">
                  <c:v>90.455971195475485</c:v>
                </c:pt>
                <c:pt idx="782">
                  <c:v>90.457703760232747</c:v>
                </c:pt>
                <c:pt idx="783">
                  <c:v>90.459442907296747</c:v>
                </c:pt>
                <c:pt idx="784">
                  <c:v>90.461188661663826</c:v>
                </c:pt>
                <c:pt idx="785">
                  <c:v>90.46294104842508</c:v>
                </c:pt>
                <c:pt idx="786">
                  <c:v>90.464700092766748</c:v>
                </c:pt>
                <c:pt idx="787">
                  <c:v>90.466465819970594</c:v>
                </c:pt>
                <c:pt idx="788">
                  <c:v>90.468238255414278</c:v>
                </c:pt>
                <c:pt idx="789">
                  <c:v>90.470017424571665</c:v>
                </c:pt>
                <c:pt idx="790">
                  <c:v>90.4718033530132</c:v>
                </c:pt>
                <c:pt idx="791">
                  <c:v>90.473596066406415</c:v>
                </c:pt>
                <c:pt idx="792">
                  <c:v>90.475395590516001</c:v>
                </c:pt>
                <c:pt idx="793">
                  <c:v>90.477201951204492</c:v>
                </c:pt>
                <c:pt idx="794">
                  <c:v>90.479015174432419</c:v>
                </c:pt>
                <c:pt idx="795">
                  <c:v>90.480835286258738</c:v>
                </c:pt>
                <c:pt idx="796">
                  <c:v>90.482662312841299</c:v>
                </c:pt>
                <c:pt idx="797">
                  <c:v>90.484496280437057</c:v>
                </c:pt>
                <c:pt idx="798">
                  <c:v>90.486337215402543</c:v>
                </c:pt>
                <c:pt idx="799">
                  <c:v>90.488185144194233</c:v>
                </c:pt>
                <c:pt idx="800">
                  <c:v>90.490040093368947</c:v>
                </c:pt>
                <c:pt idx="801">
                  <c:v>90.491902089584073</c:v>
                </c:pt>
                <c:pt idx="802">
                  <c:v>90.493771159598268</c:v>
                </c:pt>
                <c:pt idx="803">
                  <c:v>90.49564733027141</c:v>
                </c:pt>
                <c:pt idx="804">
                  <c:v>90.497530628565428</c:v>
                </c:pt>
                <c:pt idx="805">
                  <c:v>90.499421081544298</c:v>
                </c:pt>
                <c:pt idx="806">
                  <c:v>90.501318716374698</c:v>
                </c:pt>
                <c:pt idx="807">
                  <c:v>90.503223560326276</c:v>
                </c:pt>
                <c:pt idx="808">
                  <c:v>90.505135640772053</c:v>
                </c:pt>
                <c:pt idx="809">
                  <c:v>90.507054985188802</c:v>
                </c:pt>
                <c:pt idx="810">
                  <c:v>90.508981621157503</c:v>
                </c:pt>
                <c:pt idx="811">
                  <c:v>90.510915576363629</c:v>
                </c:pt>
                <c:pt idx="812">
                  <c:v>90.512856878597688</c:v>
                </c:pt>
                <c:pt idx="813">
                  <c:v>90.514805555755458</c:v>
                </c:pt>
                <c:pt idx="814">
                  <c:v>90.516761635838449</c:v>
                </c:pt>
                <c:pt idx="815">
                  <c:v>90.518725146954395</c:v>
                </c:pt>
                <c:pt idx="816">
                  <c:v>90.520696117317485</c:v>
                </c:pt>
                <c:pt idx="817">
                  <c:v>90.522674575248914</c:v>
                </c:pt>
                <c:pt idx="818">
                  <c:v>90.52466054917717</c:v>
                </c:pt>
                <c:pt idx="819">
                  <c:v>90.526654067638532</c:v>
                </c:pt>
                <c:pt idx="820">
                  <c:v>90.528655159277434</c:v>
                </c:pt>
                <c:pt idx="821">
                  <c:v>90.530663852846843</c:v>
                </c:pt>
                <c:pt idx="822">
                  <c:v>90.532680177208718</c:v>
                </c:pt>
                <c:pt idx="823">
                  <c:v>90.534704161334474</c:v>
                </c:pt>
                <c:pt idx="824">
                  <c:v>90.536735834305148</c:v>
                </c:pt>
                <c:pt idx="825">
                  <c:v>90.538775225312165</c:v>
                </c:pt>
                <c:pt idx="826">
                  <c:v>90.540822363657497</c:v>
                </c:pt>
                <c:pt idx="827">
                  <c:v>90.542877278754176</c:v>
                </c:pt>
                <c:pt idx="828">
                  <c:v>90.544940000126672</c:v>
                </c:pt>
                <c:pt idx="829">
                  <c:v>90.547010557411355</c:v>
                </c:pt>
                <c:pt idx="830">
                  <c:v>90.549088980356913</c:v>
                </c:pt>
                <c:pt idx="831">
                  <c:v>90.551175298824759</c:v>
                </c:pt>
                <c:pt idx="832">
                  <c:v>90.553269542789437</c:v>
                </c:pt>
                <c:pt idx="833">
                  <c:v>90.555371742339076</c:v>
                </c:pt>
                <c:pt idx="834">
                  <c:v>90.557481927675795</c:v>
                </c:pt>
                <c:pt idx="835">
                  <c:v>90.559600129116191</c:v>
                </c:pt>
                <c:pt idx="836">
                  <c:v>90.561726377091716</c:v>
                </c:pt>
                <c:pt idx="837">
                  <c:v>90.563860702149071</c:v>
                </c:pt>
                <c:pt idx="838">
                  <c:v>90.566003134950762</c:v>
                </c:pt>
                <c:pt idx="839">
                  <c:v>90.56815370627541</c:v>
                </c:pt>
                <c:pt idx="840">
                  <c:v>90.570312447018281</c:v>
                </c:pt>
                <c:pt idx="841">
                  <c:v>90.572479388191653</c:v>
                </c:pt>
                <c:pt idx="842">
                  <c:v>90.574654560925296</c:v>
                </c:pt>
                <c:pt idx="843">
                  <c:v>90.576837996466949</c:v>
                </c:pt>
                <c:pt idx="844">
                  <c:v>90.579029726182696</c:v>
                </c:pt>
                <c:pt idx="845">
                  <c:v>90.581229781557397</c:v>
                </c:pt>
                <c:pt idx="846">
                  <c:v>90.583438194195239</c:v>
                </c:pt>
                <c:pt idx="847">
                  <c:v>90.585654995820121</c:v>
                </c:pt>
                <c:pt idx="848">
                  <c:v>90.587880218276069</c:v>
                </c:pt>
                <c:pt idx="849">
                  <c:v>90.590113893527729</c:v>
                </c:pt>
                <c:pt idx="850">
                  <c:v>90.592356053660865</c:v>
                </c:pt>
                <c:pt idx="851">
                  <c:v>90.594606730882717</c:v>
                </c:pt>
                <c:pt idx="852">
                  <c:v>90.596865957522553</c:v>
                </c:pt>
                <c:pt idx="853">
                  <c:v>90.599133766032011</c:v>
                </c:pt>
                <c:pt idx="854">
                  <c:v>90.601410188985739</c:v>
                </c:pt>
                <c:pt idx="855">
                  <c:v>90.603695259081661</c:v>
                </c:pt>
                <c:pt idx="856">
                  <c:v>90.605989009141567</c:v>
                </c:pt>
                <c:pt idx="857">
                  <c:v>90.608291472111546</c:v>
                </c:pt>
                <c:pt idx="858">
                  <c:v>90.610602681062417</c:v>
                </c:pt>
                <c:pt idx="859">
                  <c:v>90.612922669190283</c:v>
                </c:pt>
                <c:pt idx="860">
                  <c:v>90.615251469816911</c:v>
                </c:pt>
                <c:pt idx="861">
                  <c:v>90.617589116390278</c:v>
                </c:pt>
                <c:pt idx="862">
                  <c:v>90.619935642484933</c:v>
                </c:pt>
                <c:pt idx="863">
                  <c:v>90.622291081802658</c:v>
                </c:pt>
                <c:pt idx="864">
                  <c:v>90.62465546817279</c:v>
                </c:pt>
                <c:pt idx="865">
                  <c:v>90.627028835552693</c:v>
                </c:pt>
                <c:pt idx="866">
                  <c:v>90.629411218028423</c:v>
                </c:pt>
                <c:pt idx="867">
                  <c:v>90.631802649814944</c:v>
                </c:pt>
                <c:pt idx="868">
                  <c:v>90.634203165256864</c:v>
                </c:pt>
                <c:pt idx="869">
                  <c:v>90.63661279882875</c:v>
                </c:pt>
                <c:pt idx="870">
                  <c:v>90.639031585135683</c:v>
                </c:pt>
                <c:pt idx="871">
                  <c:v>90.641459558913766</c:v>
                </c:pt>
                <c:pt idx="872">
                  <c:v>90.643896755030582</c:v>
                </c:pt>
                <c:pt idx="873">
                  <c:v>90.646343208485703</c:v>
                </c:pt>
                <c:pt idx="874">
                  <c:v>90.648798954411134</c:v>
                </c:pt>
                <c:pt idx="875">
                  <c:v>90.651264028071935</c:v>
                </c:pt>
                <c:pt idx="876">
                  <c:v>90.653738464866592</c:v>
                </c:pt>
                <c:pt idx="877">
                  <c:v>90.656222300327556</c:v>
                </c:pt>
                <c:pt idx="878">
                  <c:v>90.658715570121799</c:v>
                </c:pt>
                <c:pt idx="879">
                  <c:v>90.661218310051311</c:v>
                </c:pt>
                <c:pt idx="880">
                  <c:v>90.663730556053466</c:v>
                </c:pt>
                <c:pt idx="881">
                  <c:v>90.666252344201723</c:v>
                </c:pt>
                <c:pt idx="882">
                  <c:v>90.668783710706023</c:v>
                </c:pt>
                <c:pt idx="883">
                  <c:v>90.671324691913341</c:v>
                </c:pt>
                <c:pt idx="884">
                  <c:v>90.67387532430817</c:v>
                </c:pt>
                <c:pt idx="885">
                  <c:v>90.676435644513091</c:v>
                </c:pt>
                <c:pt idx="886">
                  <c:v>90.679005689289269</c:v>
                </c:pt>
                <c:pt idx="887">
                  <c:v>90.681585495536822</c:v>
                </c:pt>
                <c:pt idx="888">
                  <c:v>90.684175100295704</c:v>
                </c:pt>
                <c:pt idx="889">
                  <c:v>90.68677454074583</c:v>
                </c:pt>
                <c:pt idx="890">
                  <c:v>90.689383854207861</c:v>
                </c:pt>
                <c:pt idx="891">
                  <c:v>90.692003078143571</c:v>
                </c:pt>
                <c:pt idx="892">
                  <c:v>90.694632250156573</c:v>
                </c:pt>
                <c:pt idx="893">
                  <c:v>90.697271407992602</c:v>
                </c:pt>
                <c:pt idx="894">
                  <c:v>90.699920589540284</c:v>
                </c:pt>
                <c:pt idx="895">
                  <c:v>90.702579832831489</c:v>
                </c:pt>
                <c:pt idx="896">
                  <c:v>90.70524917604196</c:v>
                </c:pt>
                <c:pt idx="897">
                  <c:v>90.707928657491863</c:v>
                </c:pt>
                <c:pt idx="898">
                  <c:v>90.710618315646244</c:v>
                </c:pt>
                <c:pt idx="899">
                  <c:v>90.713318189115739</c:v>
                </c:pt>
                <c:pt idx="900">
                  <c:v>90.716028316656846</c:v>
                </c:pt>
                <c:pt idx="901">
                  <c:v>90.71874873717276</c:v>
                </c:pt>
                <c:pt idx="902">
                  <c:v>90.721479489713744</c:v>
                </c:pt>
                <c:pt idx="903">
                  <c:v>90.724220613477769</c:v>
                </c:pt>
                <c:pt idx="904">
                  <c:v>90.726972147810926</c:v>
                </c:pt>
                <c:pt idx="905">
                  <c:v>90.72973413220825</c:v>
                </c:pt>
                <c:pt idx="906">
                  <c:v>90.732506606313947</c:v>
                </c:pt>
                <c:pt idx="907">
                  <c:v>90.735289609922233</c:v>
                </c:pt>
                <c:pt idx="908">
                  <c:v>90.738083182977732</c:v>
                </c:pt>
                <c:pt idx="909">
                  <c:v>90.740887365576057</c:v>
                </c:pt>
                <c:pt idx="910">
                  <c:v>90.743702197964453</c:v>
                </c:pt>
                <c:pt idx="911">
                  <c:v>90.746527720542289</c:v>
                </c:pt>
                <c:pt idx="912">
                  <c:v>90.749363973861691</c:v>
                </c:pt>
                <c:pt idx="913">
                  <c:v>90.75221099862803</c:v>
                </c:pt>
                <c:pt idx="914">
                  <c:v>90.755068835700541</c:v>
                </c:pt>
                <c:pt idx="915">
                  <c:v>90.757937526092903</c:v>
                </c:pt>
                <c:pt idx="916">
                  <c:v>90.760817110973875</c:v>
                </c:pt>
                <c:pt idx="917">
                  <c:v>90.7637076316677</c:v>
                </c:pt>
                <c:pt idx="918">
                  <c:v>90.76660912965491</c:v>
                </c:pt>
                <c:pt idx="919">
                  <c:v>90.769521646572684</c:v>
                </c:pt>
                <c:pt idx="920">
                  <c:v>90.772445224215645</c:v>
                </c:pt>
                <c:pt idx="921">
                  <c:v>90.775379904536322</c:v>
                </c:pt>
                <c:pt idx="922">
                  <c:v>90.778325729645729</c:v>
                </c:pt>
                <c:pt idx="923">
                  <c:v>90.781282741814053</c:v>
                </c:pt>
                <c:pt idx="924">
                  <c:v>90.784250983471182</c:v>
                </c:pt>
                <c:pt idx="925">
                  <c:v>90.787230497207261</c:v>
                </c:pt>
                <c:pt idx="926">
                  <c:v>90.790221325773402</c:v>
                </c:pt>
                <c:pt idx="927">
                  <c:v>90.793223512082193</c:v>
                </c:pt>
                <c:pt idx="928">
                  <c:v>90.796237099208341</c:v>
                </c:pt>
                <c:pt idx="929">
                  <c:v>90.799262130389266</c:v>
                </c:pt>
                <c:pt idx="930">
                  <c:v>90.802298649025715</c:v>
                </c:pt>
                <c:pt idx="931">
                  <c:v>90.805346698682357</c:v>
                </c:pt>
                <c:pt idx="932">
                  <c:v>90.808406323088406</c:v>
                </c:pt>
                <c:pt idx="933">
                  <c:v>90.811477566138237</c:v>
                </c:pt>
                <c:pt idx="934">
                  <c:v>90.814560471892023</c:v>
                </c:pt>
                <c:pt idx="935">
                  <c:v>90.817655084576259</c:v>
                </c:pt>
                <c:pt idx="936">
                  <c:v>90.820761448584548</c:v>
                </c:pt>
                <c:pt idx="937">
                  <c:v>90.823879608478052</c:v>
                </c:pt>
                <c:pt idx="938">
                  <c:v>90.827009608986188</c:v>
                </c:pt>
                <c:pt idx="939">
                  <c:v>90.830151495007314</c:v>
                </c:pt>
                <c:pt idx="940">
                  <c:v>90.83330531160928</c:v>
                </c:pt>
                <c:pt idx="941">
                  <c:v>90.836471104030082</c:v>
                </c:pt>
                <c:pt idx="942">
                  <c:v>90.839648917678474</c:v>
                </c:pt>
                <c:pt idx="943">
                  <c:v>90.842838798134693</c:v>
                </c:pt>
                <c:pt idx="944">
                  <c:v>90.846040791150941</c:v>
                </c:pt>
                <c:pt idx="945">
                  <c:v>90.849254942652195</c:v>
                </c:pt>
                <c:pt idx="946">
                  <c:v>90.852481298736691</c:v>
                </c:pt>
                <c:pt idx="947">
                  <c:v>90.855719905676779</c:v>
                </c:pt>
                <c:pt idx="948">
                  <c:v>90.858970809919285</c:v>
                </c:pt>
                <c:pt idx="949">
                  <c:v>90.862234058086457</c:v>
                </c:pt>
                <c:pt idx="950">
                  <c:v>90.86550969697636</c:v>
                </c:pt>
                <c:pt idx="951">
                  <c:v>90.868797773563713</c:v>
                </c:pt>
                <c:pt idx="952">
                  <c:v>90.872098335000501</c:v>
                </c:pt>
                <c:pt idx="953">
                  <c:v>90.875411428616545</c:v>
                </c:pt>
                <c:pt idx="954">
                  <c:v>90.878737101920279</c:v>
                </c:pt>
                <c:pt idx="955">
                  <c:v>90.882075402599355</c:v>
                </c:pt>
                <c:pt idx="956">
                  <c:v>90.885426378521359</c:v>
                </c:pt>
                <c:pt idx="957">
                  <c:v>90.888790077734356</c:v>
                </c:pt>
                <c:pt idx="958">
                  <c:v>90.892166548467699</c:v>
                </c:pt>
                <c:pt idx="959">
                  <c:v>90.895555839132697</c:v>
                </c:pt>
                <c:pt idx="960">
                  <c:v>90.898957998323155</c:v>
                </c:pt>
                <c:pt idx="961">
                  <c:v>90.902373074816182</c:v>
                </c:pt>
                <c:pt idx="962">
                  <c:v>90.90580111757285</c:v>
                </c:pt>
                <c:pt idx="963">
                  <c:v>90.909242175738811</c:v>
                </c:pt>
                <c:pt idx="964">
                  <c:v>90.912696298645074</c:v>
                </c:pt>
                <c:pt idx="965">
                  <c:v>90.916163535808593</c:v>
                </c:pt>
                <c:pt idx="966">
                  <c:v>90.919643936933085</c:v>
                </c:pt>
                <c:pt idx="967">
                  <c:v>90.923137551909562</c:v>
                </c:pt>
                <c:pt idx="968">
                  <c:v>90.926644430817234</c:v>
                </c:pt>
                <c:pt idx="969">
                  <c:v>90.930164623923943</c:v>
                </c:pt>
                <c:pt idx="970">
                  <c:v>90.933698181687092</c:v>
                </c:pt>
                <c:pt idx="971">
                  <c:v>90.937245154754265</c:v>
                </c:pt>
                <c:pt idx="972">
                  <c:v>90.940805593963873</c:v>
                </c:pt>
                <c:pt idx="973">
                  <c:v>90.944379550345957</c:v>
                </c:pt>
                <c:pt idx="974">
                  <c:v>90.947967075122847</c:v>
                </c:pt>
                <c:pt idx="975">
                  <c:v>90.951568219709912</c:v>
                </c:pt>
                <c:pt idx="976">
                  <c:v>90.955183035716161</c:v>
                </c:pt>
                <c:pt idx="977">
                  <c:v>90.95881157494513</c:v>
                </c:pt>
                <c:pt idx="978">
                  <c:v>90.962453889395491</c:v>
                </c:pt>
                <c:pt idx="979">
                  <c:v>90.966110031261806</c:v>
                </c:pt>
                <c:pt idx="980">
                  <c:v>90.969780052935221</c:v>
                </c:pt>
                <c:pt idx="981">
                  <c:v>90.973464007004267</c:v>
                </c:pt>
                <c:pt idx="982">
                  <c:v>90.977161946255492</c:v>
                </c:pt>
                <c:pt idx="983">
                  <c:v>90.980873923674281</c:v>
                </c:pt>
                <c:pt idx="984">
                  <c:v>90.98459999244551</c:v>
                </c:pt>
                <c:pt idx="985">
                  <c:v>90.988340205954373</c:v>
                </c:pt>
                <c:pt idx="986">
                  <c:v>90.99209461778706</c:v>
                </c:pt>
                <c:pt idx="987">
                  <c:v>90.995863281731502</c:v>
                </c:pt>
                <c:pt idx="988">
                  <c:v>90.999646251778159</c:v>
                </c:pt>
                <c:pt idx="989">
                  <c:v>91.003443582120681</c:v>
                </c:pt>
                <c:pt idx="990">
                  <c:v>91.007255327156813</c:v>
                </c:pt>
                <c:pt idx="991">
                  <c:v>91.011081541488949</c:v>
                </c:pt>
                <c:pt idx="992">
                  <c:v>91.014922279925031</c:v>
                </c:pt>
                <c:pt idx="993">
                  <c:v>91.018777597479328</c:v>
                </c:pt>
                <c:pt idx="994">
                  <c:v>91.022647549373019</c:v>
                </c:pt>
                <c:pt idx="995">
                  <c:v>91.026532191035159</c:v>
                </c:pt>
                <c:pt idx="996">
                  <c:v>91.030431578103318</c:v>
                </c:pt>
                <c:pt idx="997">
                  <c:v>91.034345766424423</c:v>
                </c:pt>
                <c:pt idx="998">
                  <c:v>91.038274812055462</c:v>
                </c:pt>
                <c:pt idx="999">
                  <c:v>91.042218771264331</c:v>
                </c:pt>
                <c:pt idx="1000">
                  <c:v>91.046177700530521</c:v>
                </c:pt>
                <c:pt idx="1001">
                  <c:v>91.050151656545992</c:v>
                </c:pt>
                <c:pt idx="1002">
                  <c:v>91.05414069621591</c:v>
                </c:pt>
                <c:pt idx="1003">
                  <c:v>91.058144876659426</c:v>
                </c:pt>
                <c:pt idx="1004">
                  <c:v>91.062164255210476</c:v>
                </c:pt>
                <c:pt idx="1005">
                  <c:v>91.066198889418558</c:v>
                </c:pt>
                <c:pt idx="1006">
                  <c:v>91.070248837049519</c:v>
                </c:pt>
                <c:pt idx="1007">
                  <c:v>91.074314156086402</c:v>
                </c:pt>
                <c:pt idx="1008">
                  <c:v>91.078394904730231</c:v>
                </c:pt>
                <c:pt idx="1009">
                  <c:v>91.082491141400695</c:v>
                </c:pt>
                <c:pt idx="1010">
                  <c:v>91.086602924737107</c:v>
                </c:pt>
                <c:pt idx="1011">
                  <c:v>91.090730313599181</c:v>
                </c:pt>
                <c:pt idx="1012">
                  <c:v>91.094873367067748</c:v>
                </c:pt>
                <c:pt idx="1013">
                  <c:v>91.099032144445687</c:v>
                </c:pt>
                <c:pt idx="1014">
                  <c:v>91.1032067052586</c:v>
                </c:pt>
                <c:pt idx="1015">
                  <c:v>91.1073971092558</c:v>
                </c:pt>
                <c:pt idx="1016">
                  <c:v>91.111603416411</c:v>
                </c:pt>
                <c:pt idx="1017">
                  <c:v>91.115825686923174</c:v>
                </c:pt>
                <c:pt idx="1018">
                  <c:v>91.120063981217442</c:v>
                </c:pt>
                <c:pt idx="1019">
                  <c:v>91.124318359945775</c:v>
                </c:pt>
                <c:pt idx="1020">
                  <c:v>91.128588883987945</c:v>
                </c:pt>
                <c:pt idx="1021">
                  <c:v>91.132875614452288</c:v>
                </c:pt>
                <c:pt idx="1022">
                  <c:v>91.137178612676578</c:v>
                </c:pt>
                <c:pt idx="1023">
                  <c:v>91.141497940228845</c:v>
                </c:pt>
                <c:pt idx="1024">
                  <c:v>91.145833658908231</c:v>
                </c:pt>
                <c:pt idx="1025">
                  <c:v>91.150185830745826</c:v>
                </c:pt>
                <c:pt idx="1026">
                  <c:v>91.15455451800554</c:v>
                </c:pt>
                <c:pt idx="1027">
                  <c:v>91.158939783184891</c:v>
                </c:pt>
                <c:pt idx="1028">
                  <c:v>91.163341689015994</c:v>
                </c:pt>
                <c:pt idx="1029">
                  <c:v>91.16776029846622</c:v>
                </c:pt>
                <c:pt idx="1030">
                  <c:v>91.172195674739243</c:v>
                </c:pt>
                <c:pt idx="1031">
                  <c:v>91.176647881275755</c:v>
                </c:pt>
                <c:pt idx="1032">
                  <c:v>91.181116981754499</c:v>
                </c:pt>
                <c:pt idx="1033">
                  <c:v>91.185603040092928</c:v>
                </c:pt>
                <c:pt idx="1034">
                  <c:v>91.190106120448291</c:v>
                </c:pt>
                <c:pt idx="1035">
                  <c:v>91.194626287218327</c:v>
                </c:pt>
                <c:pt idx="1036">
                  <c:v>91.19916360504223</c:v>
                </c:pt>
                <c:pt idx="1037">
                  <c:v>91.203718138801577</c:v>
                </c:pt>
                <c:pt idx="1038">
                  <c:v>91.208289953621076</c:v>
                </c:pt>
                <c:pt idx="1039">
                  <c:v>91.212879114869608</c:v>
                </c:pt>
                <c:pt idx="1040">
                  <c:v>91.217485688160963</c:v>
                </c:pt>
                <c:pt idx="1041">
                  <c:v>91.222109739354821</c:v>
                </c:pt>
                <c:pt idx="1042">
                  <c:v>91.226751334557676</c:v>
                </c:pt>
                <c:pt idx="1043">
                  <c:v>91.231410540123676</c:v>
                </c:pt>
                <c:pt idx="1044">
                  <c:v>91.236087422655473</c:v>
                </c:pt>
                <c:pt idx="1045">
                  <c:v>91.240782049005261</c:v>
                </c:pt>
                <c:pt idx="1046">
                  <c:v>91.245494486275604</c:v>
                </c:pt>
                <c:pt idx="1047">
                  <c:v>91.250224801820352</c:v>
                </c:pt>
                <c:pt idx="1048">
                  <c:v>91.254973063245501</c:v>
                </c:pt>
                <c:pt idx="1049">
                  <c:v>91.259739338410242</c:v>
                </c:pt>
                <c:pt idx="1050">
                  <c:v>91.264523695427741</c:v>
                </c:pt>
                <c:pt idx="1051">
                  <c:v>91.269326202666178</c:v>
                </c:pt>
                <c:pt idx="1052">
                  <c:v>91.274146928749559</c:v>
                </c:pt>
                <c:pt idx="1053">
                  <c:v>91.27898594255872</c:v>
                </c:pt>
                <c:pt idx="1054">
                  <c:v>91.283843313232296</c:v>
                </c:pt>
                <c:pt idx="1055">
                  <c:v>91.288719110167463</c:v>
                </c:pt>
                <c:pt idx="1056">
                  <c:v>91.293613403021098</c:v>
                </c:pt>
                <c:pt idx="1057">
                  <c:v>91.298526261710663</c:v>
                </c:pt>
                <c:pt idx="1058">
                  <c:v>91.303457756415014</c:v>
                </c:pt>
                <c:pt idx="1059">
                  <c:v>91.308407957575511</c:v>
                </c:pt>
                <c:pt idx="1060">
                  <c:v>91.313376935896869</c:v>
                </c:pt>
                <c:pt idx="1061">
                  <c:v>91.31836476234821</c:v>
                </c:pt>
                <c:pt idx="1062">
                  <c:v>91.323371508163817</c:v>
                </c:pt>
                <c:pt idx="1063">
                  <c:v>91.328397244844354</c:v>
                </c:pt>
                <c:pt idx="1064">
                  <c:v>91.333442044157664</c:v>
                </c:pt>
                <c:pt idx="1065">
                  <c:v>91.338505978139736</c:v>
                </c:pt>
                <c:pt idx="1066">
                  <c:v>91.343589119095654</c:v>
                </c:pt>
                <c:pt idx="1067">
                  <c:v>91.348691539600821</c:v>
                </c:pt>
                <c:pt idx="1068">
                  <c:v>91.353813312501501</c:v>
                </c:pt>
                <c:pt idx="1069">
                  <c:v>91.358954510916121</c:v>
                </c:pt>
                <c:pt idx="1070">
                  <c:v>91.364115208236143</c:v>
                </c:pt>
                <c:pt idx="1071">
                  <c:v>91.369295478127086</c:v>
                </c:pt>
                <c:pt idx="1072">
                  <c:v>91.374495394529461</c:v>
                </c:pt>
                <c:pt idx="1073">
                  <c:v>91.379715031659742</c:v>
                </c:pt>
                <c:pt idx="1074">
                  <c:v>91.384954464011457</c:v>
                </c:pt>
                <c:pt idx="1075">
                  <c:v>91.390213766356069</c:v>
                </c:pt>
                <c:pt idx="1076">
                  <c:v>91.395493013744101</c:v>
                </c:pt>
                <c:pt idx="1077">
                  <c:v>91.400792281506</c:v>
                </c:pt>
                <c:pt idx="1078">
                  <c:v>91.406111645253219</c:v>
                </c:pt>
                <c:pt idx="1079">
                  <c:v>91.41145118087924</c:v>
                </c:pt>
                <c:pt idx="1080">
                  <c:v>91.41681096456054</c:v>
                </c:pt>
                <c:pt idx="1081">
                  <c:v>91.422191072757641</c:v>
                </c:pt>
                <c:pt idx="1082">
                  <c:v>91.427591582216053</c:v>
                </c:pt>
                <c:pt idx="1083">
                  <c:v>91.433012569967403</c:v>
                </c:pt>
                <c:pt idx="1084">
                  <c:v>91.438454113330408</c:v>
                </c:pt>
                <c:pt idx="1085">
                  <c:v>91.443916289911883</c:v>
                </c:pt>
                <c:pt idx="1086">
                  <c:v>91.449399177607773</c:v>
                </c:pt>
                <c:pt idx="1087">
                  <c:v>91.454902854604242</c:v>
                </c:pt>
                <c:pt idx="1088">
                  <c:v>91.460427399378631</c:v>
                </c:pt>
                <c:pt idx="1089">
                  <c:v>91.465972890700542</c:v>
                </c:pt>
                <c:pt idx="1090">
                  <c:v>91.471539407632875</c:v>
                </c:pt>
                <c:pt idx="1091">
                  <c:v>91.477127029532895</c:v>
                </c:pt>
                <c:pt idx="1092">
                  <c:v>91.482735836053195</c:v>
                </c:pt>
                <c:pt idx="1093">
                  <c:v>91.488365907142892</c:v>
                </c:pt>
                <c:pt idx="1094">
                  <c:v>91.494017323048524</c:v>
                </c:pt>
                <c:pt idx="1095">
                  <c:v>91.499690164315254</c:v>
                </c:pt>
                <c:pt idx="1096">
                  <c:v>91.50538451178781</c:v>
                </c:pt>
                <c:pt idx="1097">
                  <c:v>91.51110044661165</c:v>
                </c:pt>
                <c:pt idx="1098">
                  <c:v>91.516838050233943</c:v>
                </c:pt>
                <c:pt idx="1099">
                  <c:v>91.522597404404692</c:v>
                </c:pt>
                <c:pt idx="1100">
                  <c:v>91.528378591177841</c:v>
                </c:pt>
                <c:pt idx="1101">
                  <c:v>91.534181692912213</c:v>
                </c:pt>
                <c:pt idx="1102">
                  <c:v>91.540006792272806</c:v>
                </c:pt>
                <c:pt idx="1103">
                  <c:v>91.545853972231654</c:v>
                </c:pt>
                <c:pt idx="1104">
                  <c:v>91.551723316069072</c:v>
                </c:pt>
                <c:pt idx="1105">
                  <c:v>91.557614907374685</c:v>
                </c:pt>
                <c:pt idx="1106">
                  <c:v>91.563528830048554</c:v>
                </c:pt>
                <c:pt idx="1107">
                  <c:v>91.569465168302202</c:v>
                </c:pt>
                <c:pt idx="1108">
                  <c:v>91.57542400665983</c:v>
                </c:pt>
                <c:pt idx="1109">
                  <c:v>91.581405429959261</c:v>
                </c:pt>
                <c:pt idx="1110">
                  <c:v>91.587409523353216</c:v>
                </c:pt>
                <c:pt idx="1111">
                  <c:v>91.593436372310336</c:v>
                </c:pt>
                <c:pt idx="1112">
                  <c:v>91.599486062616265</c:v>
                </c:pt>
                <c:pt idx="1113">
                  <c:v>91.605558680374855</c:v>
                </c:pt>
                <c:pt idx="1114">
                  <c:v>91.611654312009236</c:v>
                </c:pt>
                <c:pt idx="1115">
                  <c:v>91.61777304426289</c:v>
                </c:pt>
                <c:pt idx="1116">
                  <c:v>91.623914964200893</c:v>
                </c:pt>
                <c:pt idx="1117">
                  <c:v>91.630080159210934</c:v>
                </c:pt>
                <c:pt idx="1118">
                  <c:v>91.636268717004526</c:v>
                </c:pt>
                <c:pt idx="1119">
                  <c:v>91.642480725618128</c:v>
                </c:pt>
                <c:pt idx="1120">
                  <c:v>91.648716273414195</c:v>
                </c:pt>
                <c:pt idx="1121">
                  <c:v>91.654975449082457</c:v>
                </c:pt>
                <c:pt idx="1122">
                  <c:v>91.661258341641002</c:v>
                </c:pt>
                <c:pt idx="1123">
                  <c:v>91.667565040437395</c:v>
                </c:pt>
                <c:pt idx="1124">
                  <c:v>91.673895635149847</c:v>
                </c:pt>
                <c:pt idx="1125">
                  <c:v>91.680250215788433</c:v>
                </c:pt>
                <c:pt idx="1126">
                  <c:v>91.686628872696133</c:v>
                </c:pt>
                <c:pt idx="1127">
                  <c:v>91.693031696550165</c:v>
                </c:pt>
                <c:pt idx="1128">
                  <c:v>91.699458778362924</c:v>
                </c:pt>
                <c:pt idx="1129">
                  <c:v>91.705910209483363</c:v>
                </c:pt>
                <c:pt idx="1130">
                  <c:v>91.712386081598027</c:v>
                </c:pt>
                <c:pt idx="1131">
                  <c:v>91.71888648673233</c:v>
                </c:pt>
                <c:pt idx="1132">
                  <c:v>91.725411517251587</c:v>
                </c:pt>
                <c:pt idx="1133">
                  <c:v>91.731961265862395</c:v>
                </c:pt>
                <c:pt idx="1134">
                  <c:v>91.738535825613624</c:v>
                </c:pt>
                <c:pt idx="1135">
                  <c:v>91.74513528989776</c:v>
                </c:pt>
                <c:pt idx="1136">
                  <c:v>91.751759752451974</c:v>
                </c:pt>
                <c:pt idx="1137">
                  <c:v>91.7584093073594</c:v>
                </c:pt>
                <c:pt idx="1138">
                  <c:v>91.765084049050273</c:v>
                </c:pt>
                <c:pt idx="1139">
                  <c:v>91.771784072303234</c:v>
                </c:pt>
                <c:pt idx="1140">
                  <c:v>91.778509472246355</c:v>
                </c:pt>
                <c:pt idx="1141">
                  <c:v>91.785260344358505</c:v>
                </c:pt>
                <c:pt idx="1142">
                  <c:v>91.792036784470525</c:v>
                </c:pt>
                <c:pt idx="1143">
                  <c:v>91.798838888766426</c:v>
                </c:pt>
                <c:pt idx="1144">
                  <c:v>91.805666753784521</c:v>
                </c:pt>
                <c:pt idx="1145">
                  <c:v>91.812520476418854</c:v>
                </c:pt>
                <c:pt idx="1146">
                  <c:v>91.819400153920185</c:v>
                </c:pt>
                <c:pt idx="1147">
                  <c:v>91.826305883897362</c:v>
                </c:pt>
                <c:pt idx="1148">
                  <c:v>91.833237764318596</c:v>
                </c:pt>
                <c:pt idx="1149">
                  <c:v>91.840195893512444</c:v>
                </c:pt>
                <c:pt idx="1150">
                  <c:v>91.84718037016944</c:v>
                </c:pt>
                <c:pt idx="1151">
                  <c:v>91.854191293342936</c:v>
                </c:pt>
                <c:pt idx="1152">
                  <c:v>91.861228762450551</c:v>
                </c:pt>
                <c:pt idx="1153">
                  <c:v>91.868292877275422</c:v>
                </c:pt>
                <c:pt idx="1154">
                  <c:v>91.875383737967397</c:v>
                </c:pt>
                <c:pt idx="1155">
                  <c:v>91.882501445044326</c:v>
                </c:pt>
                <c:pt idx="1156">
                  <c:v>91.889646099393246</c:v>
                </c:pt>
                <c:pt idx="1157">
                  <c:v>91.896817802271784</c:v>
                </c:pt>
                <c:pt idx="1158">
                  <c:v>91.904016655309221</c:v>
                </c:pt>
                <c:pt idx="1159">
                  <c:v>91.911242760507875</c:v>
                </c:pt>
                <c:pt idx="1160">
                  <c:v>91.918496220244421</c:v>
                </c:pt>
                <c:pt idx="1161">
                  <c:v>91.925777137271012</c:v>
                </c:pt>
                <c:pt idx="1162">
                  <c:v>91.933085614716703</c:v>
                </c:pt>
                <c:pt idx="1163">
                  <c:v>91.940421756088597</c:v>
                </c:pt>
                <c:pt idx="1164">
                  <c:v>91.947785665273244</c:v>
                </c:pt>
                <c:pt idx="1165">
                  <c:v>91.955177446537803</c:v>
                </c:pt>
                <c:pt idx="1166">
                  <c:v>91.962597204531477</c:v>
                </c:pt>
                <c:pt idx="1167">
                  <c:v>91.97004504428665</c:v>
                </c:pt>
                <c:pt idx="1168">
                  <c:v>91.977521071220238</c:v>
                </c:pt>
                <c:pt idx="1169">
                  <c:v>91.985025391135068</c:v>
                </c:pt>
                <c:pt idx="1170">
                  <c:v>91.992558110221054</c:v>
                </c:pt>
                <c:pt idx="1171">
                  <c:v>92.000119335056525</c:v>
                </c:pt>
                <c:pt idx="1172">
                  <c:v>92.007709172609594</c:v>
                </c:pt>
                <c:pt idx="1173">
                  <c:v>92.015327730239406</c:v>
                </c:pt>
                <c:pt idx="1174">
                  <c:v>92.022975115697463</c:v>
                </c:pt>
                <c:pt idx="1175">
                  <c:v>92.030651437128981</c:v>
                </c:pt>
                <c:pt idx="1176">
                  <c:v>92.038356803074066</c:v>
                </c:pt>
                <c:pt idx="1177">
                  <c:v>92.046091322469252</c:v>
                </c:pt>
                <c:pt idx="1178">
                  <c:v>92.053855104648591</c:v>
                </c:pt>
                <c:pt idx="1179">
                  <c:v>92.061648259345233</c:v>
                </c:pt>
                <c:pt idx="1180">
                  <c:v>92.069470896692465</c:v>
                </c:pt>
                <c:pt idx="1181">
                  <c:v>92.077323127225313</c:v>
                </c:pt>
                <c:pt idx="1182">
                  <c:v>92.085205061881624</c:v>
                </c:pt>
                <c:pt idx="1183">
                  <c:v>92.093116812003672</c:v>
                </c:pt>
                <c:pt idx="1184">
                  <c:v>92.101058489339295</c:v>
                </c:pt>
                <c:pt idx="1185">
                  <c:v>92.109030206043272</c:v>
                </c:pt>
                <c:pt idx="1186">
                  <c:v>92.117032074678775</c:v>
                </c:pt>
                <c:pt idx="1187">
                  <c:v>92.125064208218546</c:v>
                </c:pt>
                <c:pt idx="1188">
                  <c:v>92.133126720046448</c:v>
                </c:pt>
                <c:pt idx="1189">
                  <c:v>92.141219723958642</c:v>
                </c:pt>
                <c:pt idx="1190">
                  <c:v>92.149343334165039</c:v>
                </c:pt>
                <c:pt idx="1191">
                  <c:v>92.157497665290677</c:v>
                </c:pt>
                <c:pt idx="1192">
                  <c:v>92.165682832376959</c:v>
                </c:pt>
                <c:pt idx="1193">
                  <c:v>92.173898950883157</c:v>
                </c:pt>
                <c:pt idx="1194">
                  <c:v>92.182146136687763</c:v>
                </c:pt>
                <c:pt idx="1195">
                  <c:v>92.190424506089755</c:v>
                </c:pt>
                <c:pt idx="1196">
                  <c:v>92.198734175810088</c:v>
                </c:pt>
                <c:pt idx="1197">
                  <c:v>92.207075262993001</c:v>
                </c:pt>
                <c:pt idx="1198">
                  <c:v>92.215447885207425</c:v>
                </c:pt>
                <c:pt idx="1199">
                  <c:v>92.223852160448359</c:v>
                </c:pt>
                <c:pt idx="1200">
                  <c:v>92.232288207138197</c:v>
                </c:pt>
                <c:pt idx="1201">
                  <c:v>92.240756144128284</c:v>
                </c:pt>
                <c:pt idx="1202">
                  <c:v>92.249256090700115</c:v>
                </c:pt>
                <c:pt idx="1203">
                  <c:v>92.257788166566769</c:v>
                </c:pt>
                <c:pt idx="1204">
                  <c:v>92.266352491874414</c:v>
                </c:pt>
                <c:pt idx="1205">
                  <c:v>92.274949187203589</c:v>
                </c:pt>
                <c:pt idx="1206">
                  <c:v>92.283578373570649</c:v>
                </c:pt>
                <c:pt idx="1207">
                  <c:v>92.29224017242916</c:v>
                </c:pt>
                <c:pt idx="1208">
                  <c:v>92.300934705671295</c:v>
                </c:pt>
                <c:pt idx="1209">
                  <c:v>92.309662095629264</c:v>
                </c:pt>
                <c:pt idx="1210">
                  <c:v>92.318422465076679</c:v>
                </c:pt>
                <c:pt idx="1211">
                  <c:v>92.327215937230008</c:v>
                </c:pt>
                <c:pt idx="1212">
                  <c:v>92.336042635750047</c:v>
                </c:pt>
                <c:pt idx="1213">
                  <c:v>92.344902684743104</c:v>
                </c:pt>
                <c:pt idx="1214">
                  <c:v>92.353796208762745</c:v>
                </c:pt>
                <c:pt idx="1215">
                  <c:v>92.362723332810958</c:v>
                </c:pt>
                <c:pt idx="1216">
                  <c:v>92.371684182339678</c:v>
                </c:pt>
                <c:pt idx="1217">
                  <c:v>92.38067888325223</c:v>
                </c:pt>
                <c:pt idx="1218">
                  <c:v>92.389707561904729</c:v>
                </c:pt>
                <c:pt idx="1219">
                  <c:v>92.398770345107451</c:v>
                </c:pt>
                <c:pt idx="1220">
                  <c:v>92.407867360126374</c:v>
                </c:pt>
                <c:pt idx="1221">
                  <c:v>92.416998734684597</c:v>
                </c:pt>
                <c:pt idx="1222">
                  <c:v>92.426164596963616</c:v>
                </c:pt>
                <c:pt idx="1223">
                  <c:v>92.435365075605034</c:v>
                </c:pt>
                <c:pt idx="1224">
                  <c:v>92.444600299711738</c:v>
                </c:pt>
                <c:pt idx="1225">
                  <c:v>92.453870398849574</c:v>
                </c:pt>
                <c:pt idx="1226">
                  <c:v>92.463175503048561</c:v>
                </c:pt>
                <c:pt idx="1227">
                  <c:v>92.472515742804532</c:v>
                </c:pt>
                <c:pt idx="1228">
                  <c:v>92.481891249080405</c:v>
                </c:pt>
                <c:pt idx="1229">
                  <c:v>92.491302153307871</c:v>
                </c:pt>
                <c:pt idx="1230">
                  <c:v>92.500748587388657</c:v>
                </c:pt>
                <c:pt idx="1231">
                  <c:v>92.510230683695895</c:v>
                </c:pt>
                <c:pt idx="1232">
                  <c:v>92.519748575075894</c:v>
                </c:pt>
                <c:pt idx="1233">
                  <c:v>92.529302394849324</c:v>
                </c:pt>
                <c:pt idx="1234">
                  <c:v>92.538892276812817</c:v>
                </c:pt>
                <c:pt idx="1235">
                  <c:v>92.548518355240276</c:v>
                </c:pt>
                <c:pt idx="1236">
                  <c:v>92.558180764884568</c:v>
                </c:pt>
                <c:pt idx="1237">
                  <c:v>92.567879640978745</c:v>
                </c:pt>
                <c:pt idx="1238">
                  <c:v>92.577615119237706</c:v>
                </c:pt>
                <c:pt idx="1239">
                  <c:v>92.587387335859518</c:v>
                </c:pt>
                <c:pt idx="1240">
                  <c:v>92.597196427526981</c:v>
                </c:pt>
                <c:pt idx="1241">
                  <c:v>92.607042531409093</c:v>
                </c:pt>
                <c:pt idx="1242">
                  <c:v>92.616925785162422</c:v>
                </c:pt>
                <c:pt idx="1243">
                  <c:v>92.626846326932679</c:v>
                </c:pt>
                <c:pt idx="1244">
                  <c:v>92.6368042953562</c:v>
                </c:pt>
                <c:pt idx="1245">
                  <c:v>92.646799829561331</c:v>
                </c:pt>
                <c:pt idx="1246">
                  <c:v>92.656833069170006</c:v>
                </c:pt>
                <c:pt idx="1247">
                  <c:v>92.666904154299118</c:v>
                </c:pt>
                <c:pt idx="1248">
                  <c:v>92.677013225562149</c:v>
                </c:pt>
                <c:pt idx="1249">
                  <c:v>92.687160424070456</c:v>
                </c:pt>
                <c:pt idx="1250">
                  <c:v>92.697345891434878</c:v>
                </c:pt>
                <c:pt idx="1251">
                  <c:v>92.707569769767289</c:v>
                </c:pt>
                <c:pt idx="1252">
                  <c:v>92.717832201681858</c:v>
                </c:pt>
                <c:pt idx="1253">
                  <c:v>92.728133330296743</c:v>
                </c:pt>
                <c:pt idx="1254">
                  <c:v>92.738473299235437</c:v>
                </c:pt>
                <c:pt idx="1255">
                  <c:v>92.748852252628396</c:v>
                </c:pt>
                <c:pt idx="1256">
                  <c:v>92.759270335114365</c:v>
                </c:pt>
                <c:pt idx="1257">
                  <c:v>92.769727691842007</c:v>
                </c:pt>
                <c:pt idx="1258">
                  <c:v>92.780224468471204</c:v>
                </c:pt>
                <c:pt idx="1259">
                  <c:v>92.790760811174863</c:v>
                </c:pt>
                <c:pt idx="1260">
                  <c:v>92.801336866640042</c:v>
                </c:pt>
                <c:pt idx="1261">
                  <c:v>92.811952782069611</c:v>
                </c:pt>
                <c:pt idx="1262">
                  <c:v>92.822608705183896</c:v>
                </c:pt>
                <c:pt idx="1263">
                  <c:v>92.833304784221895</c:v>
                </c:pt>
                <c:pt idx="1264">
                  <c:v>92.844041167942819</c:v>
                </c:pt>
                <c:pt idx="1265">
                  <c:v>92.854818005627877</c:v>
                </c:pt>
                <c:pt idx="1266">
                  <c:v>92.865635447081203</c:v>
                </c:pt>
                <c:pt idx="1267">
                  <c:v>92.876493642632084</c:v>
                </c:pt>
                <c:pt idx="1268">
                  <c:v>92.88739274313572</c:v>
                </c:pt>
                <c:pt idx="1269">
                  <c:v>92.898332899975216</c:v>
                </c:pt>
                <c:pt idx="1270">
                  <c:v>92.909314265062932</c:v>
                </c:pt>
                <c:pt idx="1271">
                  <c:v>92.920336990841818</c:v>
                </c:pt>
                <c:pt idx="1272">
                  <c:v>92.931401230287179</c:v>
                </c:pt>
                <c:pt idx="1273">
                  <c:v>92.942507136907849</c:v>
                </c:pt>
                <c:pt idx="1274">
                  <c:v>92.953654864748074</c:v>
                </c:pt>
                <c:pt idx="1275">
                  <c:v>92.964844568388656</c:v>
                </c:pt>
                <c:pt idx="1276">
                  <c:v>92.976076402948578</c:v>
                </c:pt>
                <c:pt idx="1277">
                  <c:v>92.987350524086494</c:v>
                </c:pt>
                <c:pt idx="1278">
                  <c:v>92.998667088002293</c:v>
                </c:pt>
                <c:pt idx="1279">
                  <c:v>93.010026251438404</c:v>
                </c:pt>
                <c:pt idx="1280">
                  <c:v>93.021428171681492</c:v>
                </c:pt>
                <c:pt idx="1281">
                  <c:v>93.032873006563719</c:v>
                </c:pt>
                <c:pt idx="1282">
                  <c:v>93.044360914464434</c:v>
                </c:pt>
                <c:pt idx="1283">
                  <c:v>93.055892054311613</c:v>
                </c:pt>
                <c:pt idx="1284">
                  <c:v>93.067466585583219</c:v>
                </c:pt>
                <c:pt idx="1285">
                  <c:v>93.079084668308852</c:v>
                </c:pt>
                <c:pt idx="1286">
                  <c:v>93.090746463071127</c:v>
                </c:pt>
                <c:pt idx="1287">
                  <c:v>93.102452131007212</c:v>
                </c:pt>
                <c:pt idx="1288">
                  <c:v>93.114201833810171</c:v>
                </c:pt>
                <c:pt idx="1289">
                  <c:v>93.125995733730747</c:v>
                </c:pt>
                <c:pt idx="1290">
                  <c:v>93.137833993578468</c:v>
                </c:pt>
                <c:pt idx="1291">
                  <c:v>93.149716776723409</c:v>
                </c:pt>
                <c:pt idx="1292">
                  <c:v>93.161644247097442</c:v>
                </c:pt>
                <c:pt idx="1293">
                  <c:v>93.173616569195957</c:v>
                </c:pt>
                <c:pt idx="1294">
                  <c:v>93.18563390807914</c:v>
                </c:pt>
                <c:pt idx="1295">
                  <c:v>93.197696429373522</c:v>
                </c:pt>
                <c:pt idx="1296">
                  <c:v>93.209804299273273</c:v>
                </c:pt>
                <c:pt idx="1297">
                  <c:v>93.22195768454209</c:v>
                </c:pt>
                <c:pt idx="1298">
                  <c:v>93.234156752514139</c:v>
                </c:pt>
                <c:pt idx="1299">
                  <c:v>93.246401671095995</c:v>
                </c:pt>
                <c:pt idx="1300">
                  <c:v>93.258692608767589</c:v>
                </c:pt>
                <c:pt idx="1301">
                  <c:v>93.271029734584204</c:v>
                </c:pt>
                <c:pt idx="1302">
                  <c:v>93.283413218177543</c:v>
                </c:pt>
                <c:pt idx="1303">
                  <c:v>93.295843229757295</c:v>
                </c:pt>
                <c:pt idx="1304">
                  <c:v>93.308319940112668</c:v>
                </c:pt>
                <c:pt idx="1305">
                  <c:v>93.320843520613636</c:v>
                </c:pt>
                <c:pt idx="1306">
                  <c:v>93.333414143212721</c:v>
                </c:pt>
                <c:pt idx="1307">
                  <c:v>93.3460319804459</c:v>
                </c:pt>
                <c:pt idx="1308">
                  <c:v>93.358697205434666</c:v>
                </c:pt>
                <c:pt idx="1309">
                  <c:v>93.371409991886964</c:v>
                </c:pt>
                <c:pt idx="1310">
                  <c:v>93.384170514098798</c:v>
                </c:pt>
                <c:pt idx="1311">
                  <c:v>93.396978946955798</c:v>
                </c:pt>
                <c:pt idx="1312">
                  <c:v>93.409835465934464</c:v>
                </c:pt>
                <c:pt idx="1313">
                  <c:v>93.42274024710359</c:v>
                </c:pt>
                <c:pt idx="1314">
                  <c:v>93.435693467125688</c:v>
                </c:pt>
                <c:pt idx="1315">
                  <c:v>93.448695303258489</c:v>
                </c:pt>
                <c:pt idx="1316">
                  <c:v>93.461745933356383</c:v>
                </c:pt>
                <c:pt idx="1317">
                  <c:v>93.474845535871495</c:v>
                </c:pt>
                <c:pt idx="1318">
                  <c:v>93.487994289855507</c:v>
                </c:pt>
                <c:pt idx="1319">
                  <c:v>93.501192374960908</c:v>
                </c:pt>
                <c:pt idx="1320">
                  <c:v>93.514439971442215</c:v>
                </c:pt>
                <c:pt idx="1321">
                  <c:v>93.527737260157423</c:v>
                </c:pt>
                <c:pt idx="1322">
                  <c:v>93.541084422569725</c:v>
                </c:pt>
                <c:pt idx="1323">
                  <c:v>93.55448164074825</c:v>
                </c:pt>
                <c:pt idx="1324">
                  <c:v>93.567929097370211</c:v>
                </c:pt>
                <c:pt idx="1325">
                  <c:v>93.581426975721456</c:v>
                </c:pt>
                <c:pt idx="1326">
                  <c:v>93.594975459698475</c:v>
                </c:pt>
                <c:pt idx="1327">
                  <c:v>93.608574733809419</c:v>
                </c:pt>
                <c:pt idx="1328">
                  <c:v>93.622224983175599</c:v>
                </c:pt>
                <c:pt idx="1329">
                  <c:v>93.635926393532714</c:v>
                </c:pt>
                <c:pt idx="1330">
                  <c:v>93.649679151232263</c:v>
                </c:pt>
                <c:pt idx="1331">
                  <c:v>93.663483443242896</c:v>
                </c:pt>
                <c:pt idx="1332">
                  <c:v>93.677339457151604</c:v>
                </c:pt>
                <c:pt idx="1333">
                  <c:v>93.691247381165255</c:v>
                </c:pt>
                <c:pt idx="1334">
                  <c:v>93.705207404111761</c:v>
                </c:pt>
                <c:pt idx="1335">
                  <c:v>93.719219715441454</c:v>
                </c:pt>
                <c:pt idx="1336">
                  <c:v>93.733284505228198</c:v>
                </c:pt>
                <c:pt idx="1337">
                  <c:v>93.747401964171047</c:v>
                </c:pt>
                <c:pt idx="1338">
                  <c:v>93.7615722835952</c:v>
                </c:pt>
                <c:pt idx="1339">
                  <c:v>93.775795655453393</c:v>
                </c:pt>
                <c:pt idx="1340">
                  <c:v>93.790072272327251</c:v>
                </c:pt>
                <c:pt idx="1341">
                  <c:v>93.80440232742842</c:v>
                </c:pt>
                <c:pt idx="1342">
                  <c:v>93.818786014599937</c:v>
                </c:pt>
                <c:pt idx="1343">
                  <c:v>93.833223528317433</c:v>
                </c:pt>
                <c:pt idx="1344">
                  <c:v>93.847715063690345</c:v>
                </c:pt>
                <c:pt idx="1345">
                  <c:v>93.862260816463191</c:v>
                </c:pt>
                <c:pt idx="1346">
                  <c:v>93.876860983016797</c:v>
                </c:pt>
                <c:pt idx="1347">
                  <c:v>93.891515760369529</c:v>
                </c:pt>
                <c:pt idx="1348">
                  <c:v>93.906225346178474</c:v>
                </c:pt>
                <c:pt idx="1349">
                  <c:v>93.920989938740519</c:v>
                </c:pt>
                <c:pt idx="1350">
                  <c:v>93.935809736993832</c:v>
                </c:pt>
                <c:pt idx="1351">
                  <c:v>93.95068494051884</c:v>
                </c:pt>
                <c:pt idx="1352">
                  <c:v>93.965615749539481</c:v>
                </c:pt>
                <c:pt idx="1353">
                  <c:v>93.980602364924167</c:v>
                </c:pt>
                <c:pt idx="1354">
                  <c:v>93.995644988187252</c:v>
                </c:pt>
                <c:pt idx="1355">
                  <c:v>94.010743821489967</c:v>
                </c:pt>
                <c:pt idx="1356">
                  <c:v>94.025899067641731</c:v>
                </c:pt>
                <c:pt idx="1357">
                  <c:v>94.04111093010097</c:v>
                </c:pt>
                <c:pt idx="1358">
                  <c:v>94.056379612976599</c:v>
                </c:pt>
                <c:pt idx="1359">
                  <c:v>94.071705321028773</c:v>
                </c:pt>
                <c:pt idx="1360">
                  <c:v>94.087088259670367</c:v>
                </c:pt>
                <c:pt idx="1361">
                  <c:v>94.102528634967669</c:v>
                </c:pt>
                <c:pt idx="1362">
                  <c:v>94.118026653641664</c:v>
                </c:pt>
                <c:pt idx="1363">
                  <c:v>94.13358252306918</c:v>
                </c:pt>
                <c:pt idx="1364">
                  <c:v>94.149196451283643</c:v>
                </c:pt>
                <c:pt idx="1365">
                  <c:v>94.164868646976359</c:v>
                </c:pt>
                <c:pt idx="1366">
                  <c:v>94.180599319497531</c:v>
                </c:pt>
                <c:pt idx="1367">
                  <c:v>94.196388678857076</c:v>
                </c:pt>
                <c:pt idx="1368">
                  <c:v>94.212236935725812</c:v>
                </c:pt>
                <c:pt idx="1369">
                  <c:v>94.228144301436487</c:v>
                </c:pt>
                <c:pt idx="1370">
                  <c:v>94.244110987984484</c:v>
                </c:pt>
                <c:pt idx="1371">
                  <c:v>94.260137208029036</c:v>
                </c:pt>
                <c:pt idx="1372">
                  <c:v>94.276223174894128</c:v>
                </c:pt>
                <c:pt idx="1373">
                  <c:v>94.292369102569296</c:v>
                </c:pt>
                <c:pt idx="1374">
                  <c:v>94.308575205710724</c:v>
                </c:pt>
                <c:pt idx="1375">
                  <c:v>94.32484169964205</c:v>
                </c:pt>
                <c:pt idx="1376">
                  <c:v>94.341168800355206</c:v>
                </c:pt>
                <c:pt idx="1377">
                  <c:v>94.357556724511525</c:v>
                </c:pt>
                <c:pt idx="1378">
                  <c:v>94.374005689442313</c:v>
                </c:pt>
                <c:pt idx="1379">
                  <c:v>94.390515913149898</c:v>
                </c:pt>
                <c:pt idx="1380">
                  <c:v>94.407087614308438</c:v>
                </c:pt>
                <c:pt idx="1381">
                  <c:v>94.423721012264608</c:v>
                </c:pt>
                <c:pt idx="1382">
                  <c:v>94.440416327038548</c:v>
                </c:pt>
                <c:pt idx="1383">
                  <c:v>94.457173779324563</c:v>
                </c:pt>
                <c:pt idx="1384">
                  <c:v>94.473993590492015</c:v>
                </c:pt>
                <c:pt idx="1385">
                  <c:v>94.490875982585905</c:v>
                </c:pt>
                <c:pt idx="1386">
                  <c:v>94.507821178327731</c:v>
                </c:pt>
                <c:pt idx="1387">
                  <c:v>94.524829401116207</c:v>
                </c:pt>
                <c:pt idx="1388">
                  <c:v>94.541900875027821</c:v>
                </c:pt>
                <c:pt idx="1389">
                  <c:v>94.559035824817812</c:v>
                </c:pt>
                <c:pt idx="1390">
                  <c:v>94.576234475920359</c:v>
                </c:pt>
                <c:pt idx="1391">
                  <c:v>94.593497054449927</c:v>
                </c:pt>
                <c:pt idx="1392">
                  <c:v>94.610823787201113</c:v>
                </c:pt>
                <c:pt idx="1393">
                  <c:v>94.628214901649983</c:v>
                </c:pt>
                <c:pt idx="1394">
                  <c:v>94.645670625954082</c:v>
                </c:pt>
                <c:pt idx="1395">
                  <c:v>94.663191188953348</c:v>
                </c:pt>
                <c:pt idx="1396">
                  <c:v>94.680776820170607</c:v>
                </c:pt>
                <c:pt idx="1397">
                  <c:v>94.698427749812012</c:v>
                </c:pt>
                <c:pt idx="1398">
                  <c:v>94.716144208767673</c:v>
                </c:pt>
                <c:pt idx="1399">
                  <c:v>94.733926428612079</c:v>
                </c:pt>
                <c:pt idx="1400">
                  <c:v>94.751774641604598</c:v>
                </c:pt>
                <c:pt idx="1401">
                  <c:v>94.769689080689872</c:v>
                </c:pt>
                <c:pt idx="1402">
                  <c:v>94.787669979498517</c:v>
                </c:pt>
                <c:pt idx="1403">
                  <c:v>94.805717572346936</c:v>
                </c:pt>
                <c:pt idx="1404">
                  <c:v>94.82383209423854</c:v>
                </c:pt>
                <c:pt idx="1405">
                  <c:v>94.842013780863297</c:v>
                </c:pt>
                <c:pt idx="1406">
                  <c:v>94.860262868598682</c:v>
                </c:pt>
                <c:pt idx="1407">
                  <c:v>94.87857959450956</c:v>
                </c:pt>
                <c:pt idx="1408">
                  <c:v>94.89696419634889</c:v>
                </c:pt>
                <c:pt idx="1409">
                  <c:v>94.915416912557674</c:v>
                </c:pt>
                <c:pt idx="1410">
                  <c:v>94.933937982265334</c:v>
                </c:pt>
                <c:pt idx="1411">
                  <c:v>94.952527645289933</c:v>
                </c:pt>
                <c:pt idx="1412">
                  <c:v>94.971186142138365</c:v>
                </c:pt>
                <c:pt idx="1413">
                  <c:v>94.989913714006576</c:v>
                </c:pt>
                <c:pt idx="1414">
                  <c:v>95.008710602779686</c:v>
                </c:pt>
                <c:pt idx="1415">
                  <c:v>95.027577051032054</c:v>
                </c:pt>
                <c:pt idx="1416">
                  <c:v>95.046513302027364</c:v>
                </c:pt>
                <c:pt idx="1417">
                  <c:v>95.065519599718897</c:v>
                </c:pt>
                <c:pt idx="1418">
                  <c:v>95.084596188749344</c:v>
                </c:pt>
                <c:pt idx="1419">
                  <c:v>95.103743314450966</c:v>
                </c:pt>
                <c:pt idx="1420">
                  <c:v>95.122961222845532</c:v>
                </c:pt>
                <c:pt idx="1421">
                  <c:v>95.142250160644338</c:v>
                </c:pt>
                <c:pt idx="1422">
                  <c:v>95.161610375247847</c:v>
                </c:pt>
                <c:pt idx="1423">
                  <c:v>95.18104211474629</c:v>
                </c:pt>
                <c:pt idx="1424">
                  <c:v>95.200545627918601</c:v>
                </c:pt>
                <c:pt idx="1425">
                  <c:v>95.220121164233134</c:v>
                </c:pt>
                <c:pt idx="1426">
                  <c:v>95.239768973846907</c:v>
                </c:pt>
                <c:pt idx="1427">
                  <c:v>95.259489307605662</c:v>
                </c:pt>
                <c:pt idx="1428">
                  <c:v>95.279282417043476</c:v>
                </c:pt>
                <c:pt idx="1429">
                  <c:v>95.299148554382597</c:v>
                </c:pt>
                <c:pt idx="1430">
                  <c:v>95.319087972533168</c:v>
                </c:pt>
                <c:pt idx="1431">
                  <c:v>95.339100925092623</c:v>
                </c:pt>
                <c:pt idx="1432">
                  <c:v>95.359187666345775</c:v>
                </c:pt>
                <c:pt idx="1433">
                  <c:v>95.379348451263866</c:v>
                </c:pt>
                <c:pt idx="1434">
                  <c:v>95.39958353550476</c:v>
                </c:pt>
                <c:pt idx="1435">
                  <c:v>95.419893175411701</c:v>
                </c:pt>
                <c:pt idx="1436">
                  <c:v>95.440277628013675</c:v>
                </c:pt>
                <c:pt idx="1437">
                  <c:v>95.460737151024048</c:v>
                </c:pt>
                <c:pt idx="1438">
                  <c:v>95.481272002840612</c:v>
                </c:pt>
                <c:pt idx="1439">
                  <c:v>95.501882442544598</c:v>
                </c:pt>
                <c:pt idx="1440">
                  <c:v>95.522568729900414</c:v>
                </c:pt>
                <c:pt idx="1441">
                  <c:v>95.543331125354356</c:v>
                </c:pt>
                <c:pt idx="1442">
                  <c:v>95.564169890034691</c:v>
                </c:pt>
                <c:pt idx="1443">
                  <c:v>95.585085285749969</c:v>
                </c:pt>
                <c:pt idx="1444">
                  <c:v>95.606077574989172</c:v>
                </c:pt>
                <c:pt idx="1445">
                  <c:v>95.627147020920134</c:v>
                </c:pt>
                <c:pt idx="1446">
                  <c:v>95.648293887389173</c:v>
                </c:pt>
                <c:pt idx="1447">
                  <c:v>95.66951843891988</c:v>
                </c:pt>
                <c:pt idx="1448">
                  <c:v>95.690820940712243</c:v>
                </c:pt>
                <c:pt idx="1449">
                  <c:v>95.712201658641888</c:v>
                </c:pt>
                <c:pt idx="1450">
                  <c:v>95.733660859258478</c:v>
                </c:pt>
                <c:pt idx="1451">
                  <c:v>95.755198809785355</c:v>
                </c:pt>
                <c:pt idx="1452">
                  <c:v>95.776815778117964</c:v>
                </c:pt>
                <c:pt idx="1453">
                  <c:v>95.798512032822686</c:v>
                </c:pt>
                <c:pt idx="1454">
                  <c:v>95.820287843136015</c:v>
                </c:pt>
                <c:pt idx="1455">
                  <c:v>95.84214347896291</c:v>
                </c:pt>
                <c:pt idx="1456">
                  <c:v>95.864079210875659</c:v>
                </c:pt>
                <c:pt idx="1457">
                  <c:v>95.886095310112651</c:v>
                </c:pt>
                <c:pt idx="1458">
                  <c:v>95.90819204857668</c:v>
                </c:pt>
                <c:pt idx="1459">
                  <c:v>95.93036969883407</c:v>
                </c:pt>
                <c:pt idx="1460">
                  <c:v>95.952628534112691</c:v>
                </c:pt>
                <c:pt idx="1461">
                  <c:v>95.974968828300817</c:v>
                </c:pt>
                <c:pt idx="1462">
                  <c:v>95.997390855945014</c:v>
                </c:pt>
                <c:pt idx="1463">
                  <c:v>96.019894892249383</c:v>
                </c:pt>
                <c:pt idx="1464">
                  <c:v>96.042481213073117</c:v>
                </c:pt>
                <c:pt idx="1465">
                  <c:v>96.065150094929166</c:v>
                </c:pt>
                <c:pt idx="1466">
                  <c:v>96.08790181498253</c:v>
                </c:pt>
                <c:pt idx="1467">
                  <c:v>96.110736651048228</c:v>
                </c:pt>
                <c:pt idx="1468">
                  <c:v>96.133654881589578</c:v>
                </c:pt>
                <c:pt idx="1469">
                  <c:v>96.156656785716265</c:v>
                </c:pt>
                <c:pt idx="1470">
                  <c:v>96.179742643182536</c:v>
                </c:pt>
                <c:pt idx="1471">
                  <c:v>96.202912734384739</c:v>
                </c:pt>
                <c:pt idx="1472">
                  <c:v>96.226167340359936</c:v>
                </c:pt>
                <c:pt idx="1473">
                  <c:v>96.24950674278314</c:v>
                </c:pt>
                <c:pt idx="1474">
                  <c:v>96.272931223965429</c:v>
                </c:pt>
                <c:pt idx="1475">
                  <c:v>96.296441066851827</c:v>
                </c:pt>
                <c:pt idx="1476">
                  <c:v>96.320036555018731</c:v>
                </c:pt>
                <c:pt idx="1477">
                  <c:v>96.343717972671882</c:v>
                </c:pt>
                <c:pt idx="1478">
                  <c:v>96.367485604643633</c:v>
                </c:pt>
                <c:pt idx="1479">
                  <c:v>96.391339736390918</c:v>
                </c:pt>
                <c:pt idx="1480">
                  <c:v>96.41528065399234</c:v>
                </c:pt>
                <c:pt idx="1481">
                  <c:v>96.439308644145783</c:v>
                </c:pt>
                <c:pt idx="1482">
                  <c:v>96.463423994165808</c:v>
                </c:pt>
                <c:pt idx="1483">
                  <c:v>96.487626991980761</c:v>
                </c:pt>
                <c:pt idx="1484">
                  <c:v>96.511917926130266</c:v>
                </c:pt>
                <c:pt idx="1485">
                  <c:v>96.536297085762342</c:v>
                </c:pt>
                <c:pt idx="1486">
                  <c:v>96.560764760630505</c:v>
                </c:pt>
                <c:pt idx="1487">
                  <c:v>96.58532124109071</c:v>
                </c:pt>
                <c:pt idx="1488">
                  <c:v>96.609966818098613</c:v>
                </c:pt>
                <c:pt idx="1489">
                  <c:v>96.634701783206225</c:v>
                </c:pt>
                <c:pt idx="1490">
                  <c:v>96.65952642855892</c:v>
                </c:pt>
                <c:pt idx="1491">
                  <c:v>96.684441046892147</c:v>
                </c:pt>
                <c:pt idx="1492">
                  <c:v>96.709445931528421</c:v>
                </c:pt>
                <c:pt idx="1493">
                  <c:v>96.734541376373713</c:v>
                </c:pt>
                <c:pt idx="1494">
                  <c:v>96.759727675914064</c:v>
                </c:pt>
                <c:pt idx="1495">
                  <c:v>96.785005125212123</c:v>
                </c:pt>
                <c:pt idx="1496">
                  <c:v>96.810374019904017</c:v>
                </c:pt>
                <c:pt idx="1497">
                  <c:v>96.835834656195132</c:v>
                </c:pt>
                <c:pt idx="1498">
                  <c:v>96.861387330856516</c:v>
                </c:pt>
                <c:pt idx="1499">
                  <c:v>96.88703234122174</c:v>
                </c:pt>
                <c:pt idx="1500">
                  <c:v>96.912769985182294</c:v>
                </c:pt>
                <c:pt idx="1501">
                  <c:v>96.938600561184245</c:v>
                </c:pt>
                <c:pt idx="1502">
                  <c:v>96.964524368223977</c:v>
                </c:pt>
                <c:pt idx="1503">
                  <c:v>96.990541705844151</c:v>
                </c:pt>
                <c:pt idx="1504">
                  <c:v>97.016652874129619</c:v>
                </c:pt>
                <c:pt idx="1505">
                  <c:v>97.042858173703351</c:v>
                </c:pt>
                <c:pt idx="1506">
                  <c:v>97.069157905722108</c:v>
                </c:pt>
                <c:pt idx="1507">
                  <c:v>97.09555237187196</c:v>
                </c:pt>
                <c:pt idx="1508">
                  <c:v>97.122041874363831</c:v>
                </c:pt>
                <c:pt idx="1509">
                  <c:v>97.148626715928998</c:v>
                </c:pt>
                <c:pt idx="1510">
                  <c:v>97.175307199815052</c:v>
                </c:pt>
                <c:pt idx="1511">
                  <c:v>97.20208362978012</c:v>
                </c:pt>
                <c:pt idx="1512">
                  <c:v>97.228956310089188</c:v>
                </c:pt>
                <c:pt idx="1513">
                  <c:v>97.255925545508433</c:v>
                </c:pt>
                <c:pt idx="1514">
                  <c:v>97.282991641301038</c:v>
                </c:pt>
                <c:pt idx="1515">
                  <c:v>97.310154903221374</c:v>
                </c:pt>
                <c:pt idx="1516">
                  <c:v>97.337415637510517</c:v>
                </c:pt>
                <c:pt idx="1517">
                  <c:v>97.364774150891051</c:v>
                </c:pt>
                <c:pt idx="1518">
                  <c:v>97.392230750561382</c:v>
                </c:pt>
                <c:pt idx="1519">
                  <c:v>97.419785744190534</c:v>
                </c:pt>
                <c:pt idx="1520">
                  <c:v>97.447439439912898</c:v>
                </c:pt>
                <c:pt idx="1521">
                  <c:v>97.475192146322627</c:v>
                </c:pt>
                <c:pt idx="1522">
                  <c:v>97.503044172467725</c:v>
                </c:pt>
                <c:pt idx="1523">
                  <c:v>97.530995827844805</c:v>
                </c:pt>
                <c:pt idx="1524">
                  <c:v>97.559047422392609</c:v>
                </c:pt>
                <c:pt idx="1525">
                  <c:v>97.587199266486891</c:v>
                </c:pt>
                <c:pt idx="1526">
                  <c:v>97.615451670933638</c:v>
                </c:pt>
                <c:pt idx="1527">
                  <c:v>97.643804946963769</c:v>
                </c:pt>
                <c:pt idx="1528">
                  <c:v>97.67225940622599</c:v>
                </c:pt>
                <c:pt idx="1529">
                  <c:v>97.700815360781206</c:v>
                </c:pt>
                <c:pt idx="1530">
                  <c:v>97.729473123096199</c:v>
                </c:pt>
                <c:pt idx="1531">
                  <c:v>97.758233006036306</c:v>
                </c:pt>
                <c:pt idx="1532">
                  <c:v>97.787095322859798</c:v>
                </c:pt>
                <c:pt idx="1533">
                  <c:v>97.816060387210612</c:v>
                </c:pt>
                <c:pt idx="1534">
                  <c:v>97.84512851311176</c:v>
                </c:pt>
                <c:pt idx="1535">
                  <c:v>97.874300014958038</c:v>
                </c:pt>
                <c:pt idx="1536">
                  <c:v>97.903575207509789</c:v>
                </c:pt>
                <c:pt idx="1537">
                  <c:v>97.932954405884928</c:v>
                </c:pt>
                <c:pt idx="1538">
                  <c:v>97.962437925552322</c:v>
                </c:pt>
                <c:pt idx="1539">
                  <c:v>97.992026082324358</c:v>
                </c:pt>
                <c:pt idx="1540">
                  <c:v>98.021719192349096</c:v>
                </c:pt>
                <c:pt idx="1541">
                  <c:v>98.051517572103378</c:v>
                </c:pt>
                <c:pt idx="1542">
                  <c:v>98.081421538384475</c:v>
                </c:pt>
                <c:pt idx="1543">
                  <c:v>98.111431408302892</c:v>
                </c:pt>
                <c:pt idx="1544">
                  <c:v>98.141547499274267</c:v>
                </c:pt>
                <c:pt idx="1545">
                  <c:v>98.171770129011179</c:v>
                </c:pt>
                <c:pt idx="1546">
                  <c:v>98.202099615515465</c:v>
                </c:pt>
                <c:pt idx="1547">
                  <c:v>98.232536277069556</c:v>
                </c:pt>
                <c:pt idx="1548">
                  <c:v>98.263080432228435</c:v>
                </c:pt>
                <c:pt idx="1549">
                  <c:v>98.293732399810921</c:v>
                </c:pt>
                <c:pt idx="1550">
                  <c:v>98.324492498891388</c:v>
                </c:pt>
                <c:pt idx="1551">
                  <c:v>98.35536104879084</c:v>
                </c:pt>
                <c:pt idx="1552">
                  <c:v>98.386338369068184</c:v>
                </c:pt>
                <c:pt idx="1553">
                  <c:v>98.417424779511251</c:v>
                </c:pt>
                <c:pt idx="1554">
                  <c:v>98.448620600127754</c:v>
                </c:pt>
                <c:pt idx="1555">
                  <c:v>98.479926151135928</c:v>
                </c:pt>
                <c:pt idx="1556">
                  <c:v>98.511341752955616</c:v>
                </c:pt>
                <c:pt idx="1557">
                  <c:v>98.542867726198367</c:v>
                </c:pt>
                <c:pt idx="1558">
                  <c:v>98.574504391658053</c:v>
                </c:pt>
                <c:pt idx="1559">
                  <c:v>98.606252070301309</c:v>
                </c:pt>
                <c:pt idx="1560">
                  <c:v>98.638111083257584</c:v>
                </c:pt>
                <c:pt idx="1561">
                  <c:v>98.670081751808922</c:v>
                </c:pt>
                <c:pt idx="1562">
                  <c:v>98.702164397380457</c:v>
                </c:pt>
                <c:pt idx="1563">
                  <c:v>98.734359341529498</c:v>
                </c:pt>
                <c:pt idx="1564">
                  <c:v>98.766666905935793</c:v>
                </c:pt>
                <c:pt idx="1565">
                  <c:v>98.799087412390449</c:v>
                </c:pt>
                <c:pt idx="1566">
                  <c:v>98.831621182785966</c:v>
                </c:pt>
                <c:pt idx="1567">
                  <c:v>98.864268539104813</c:v>
                </c:pt>
                <c:pt idx="1568">
                  <c:v>98.89702980340877</c:v>
                </c:pt>
                <c:pt idx="1569">
                  <c:v>98.9299052978281</c:v>
                </c:pt>
                <c:pt idx="1570">
                  <c:v>98.962895344549949</c:v>
                </c:pt>
                <c:pt idx="1571">
                  <c:v>98.996000265807382</c:v>
                </c:pt>
                <c:pt idx="1572">
                  <c:v>99.02922038386761</c:v>
                </c:pt>
                <c:pt idx="1573">
                  <c:v>99.062556021020555</c:v>
                </c:pt>
                <c:pt idx="1574">
                  <c:v>99.096007499566994</c:v>
                </c:pt>
                <c:pt idx="1575">
                  <c:v>99.129575141806797</c:v>
                </c:pt>
                <c:pt idx="1576">
                  <c:v>99.16325927002633</c:v>
                </c:pt>
                <c:pt idx="1577">
                  <c:v>99.19706020648708</c:v>
                </c:pt>
                <c:pt idx="1578">
                  <c:v>99.230978273412674</c:v>
                </c:pt>
                <c:pt idx="1579">
                  <c:v>99.265013792976461</c:v>
                </c:pt>
                <c:pt idx="1580">
                  <c:v>99.29916708728895</c:v>
                </c:pt>
                <c:pt idx="1581">
                  <c:v>99.333438478384977</c:v>
                </c:pt>
                <c:pt idx="1582">
                  <c:v>99.367828288210731</c:v>
                </c:pt>
                <c:pt idx="1583">
                  <c:v>99.402336838610452</c:v>
                </c:pt>
                <c:pt idx="1584">
                  <c:v>99.436964451313344</c:v>
                </c:pt>
                <c:pt idx="1585">
                  <c:v>99.471711447920001</c:v>
                </c:pt>
                <c:pt idx="1586">
                  <c:v>99.506578149888853</c:v>
                </c:pt>
                <c:pt idx="1587">
                  <c:v>99.541564878522422</c:v>
                </c:pt>
                <c:pt idx="1588">
                  <c:v>99.576671954953184</c:v>
                </c:pt>
                <c:pt idx="1589">
                  <c:v>99.611899700129598</c:v>
                </c:pt>
                <c:pt idx="1590">
                  <c:v>99.647248434801952</c:v>
                </c:pt>
                <c:pt idx="1591">
                  <c:v>99.682718479507841</c:v>
                </c:pt>
                <c:pt idx="1592">
                  <c:v>99.718310154557443</c:v>
                </c:pt>
                <c:pt idx="1593">
                  <c:v>99.754023780018926</c:v>
                </c:pt>
                <c:pt idx="1594">
                  <c:v>99.789859675703468</c:v>
                </c:pt>
                <c:pt idx="1595">
                  <c:v>99.825818161149925</c:v>
                </c:pt>
                <c:pt idx="1596">
                  <c:v>99.861899555609952</c:v>
                </c:pt>
                <c:pt idx="1597">
                  <c:v>99.898104178032341</c:v>
                </c:pt>
                <c:pt idx="1598">
                  <c:v>99.934432347047107</c:v>
                </c:pt>
                <c:pt idx="1599">
                  <c:v>99.970884380950153</c:v>
                </c:pt>
                <c:pt idx="1600">
                  <c:v>100.00746059768723</c:v>
                </c:pt>
                <c:pt idx="1601">
                  <c:v>100.04416131483724</c:v>
                </c:pt>
                <c:pt idx="1602">
                  <c:v>100.08098684959664</c:v>
                </c:pt>
                <c:pt idx="1603">
                  <c:v>100.11793751876245</c:v>
                </c:pt>
                <c:pt idx="1604">
                  <c:v>100.15501363871554</c:v>
                </c:pt>
                <c:pt idx="1605">
                  <c:v>100.19221552540411</c:v>
                </c:pt>
                <c:pt idx="1606">
                  <c:v>100.22954349432617</c:v>
                </c:pt>
                <c:pt idx="1607">
                  <c:v>100.26699786051256</c:v>
                </c:pt>
                <c:pt idx="1608">
                  <c:v>100.30457893850944</c:v>
                </c:pt>
                <c:pt idx="1609">
                  <c:v>100.34228704236072</c:v>
                </c:pt>
                <c:pt idx="1610">
                  <c:v>100.38012248559004</c:v>
                </c:pt>
                <c:pt idx="1611">
                  <c:v>100.41808558118296</c:v>
                </c:pt>
                <c:pt idx="1612">
                  <c:v>100.45617664156889</c:v>
                </c:pt>
                <c:pt idx="1613">
                  <c:v>100.49439597860216</c:v>
                </c:pt>
                <c:pt idx="1614">
                  <c:v>100.53274390354406</c:v>
                </c:pt>
                <c:pt idx="1615">
                  <c:v>100.57122072704357</c:v>
                </c:pt>
                <c:pt idx="1616">
                  <c:v>100.60982675911876</c:v>
                </c:pt>
                <c:pt idx="1617">
                  <c:v>100.64856230913743</c:v>
                </c:pt>
                <c:pt idx="1618">
                  <c:v>100.68742768579764</c:v>
                </c:pt>
                <c:pt idx="1619">
                  <c:v>100.72642319710837</c:v>
                </c:pt>
                <c:pt idx="1620">
                  <c:v>100.76554915036969</c:v>
                </c:pt>
                <c:pt idx="1621">
                  <c:v>100.80480585215248</c:v>
                </c:pt>
                <c:pt idx="1622">
                  <c:v>100.84419360827876</c:v>
                </c:pt>
                <c:pt idx="1623">
                  <c:v>100.88371272380103</c:v>
                </c:pt>
                <c:pt idx="1624">
                  <c:v>100.92336350298164</c:v>
                </c:pt>
                <c:pt idx="1625">
                  <c:v>100.9631462492722</c:v>
                </c:pt>
                <c:pt idx="1626">
                  <c:v>101.00306126529226</c:v>
                </c:pt>
                <c:pt idx="1627">
                  <c:v>101.0431088528085</c:v>
                </c:pt>
                <c:pt idx="1628">
                  <c:v>101.08328931271311</c:v>
                </c:pt>
                <c:pt idx="1629">
                  <c:v>101.1236029450022</c:v>
                </c:pt>
                <c:pt idx="1630">
                  <c:v>101.16405004875377</c:v>
                </c:pt>
                <c:pt idx="1631">
                  <c:v>101.20463092210618</c:v>
                </c:pt>
                <c:pt idx="1632">
                  <c:v>101.24534586223527</c:v>
                </c:pt>
                <c:pt idx="1633">
                  <c:v>101.28619516533233</c:v>
                </c:pt>
                <c:pt idx="1634">
                  <c:v>101.32717912658138</c:v>
                </c:pt>
                <c:pt idx="1635">
                  <c:v>101.36829804013581</c:v>
                </c:pt>
                <c:pt idx="1636">
                  <c:v>101.4095521990959</c:v>
                </c:pt>
                <c:pt idx="1637">
                  <c:v>101.45094189548524</c:v>
                </c:pt>
                <c:pt idx="1638">
                  <c:v>101.49246742022694</c:v>
                </c:pt>
                <c:pt idx="1639">
                  <c:v>101.53412906311999</c:v>
                </c:pt>
                <c:pt idx="1640">
                  <c:v>101.57592711281553</c:v>
                </c:pt>
                <c:pt idx="1641">
                  <c:v>101.6178618567923</c:v>
                </c:pt>
                <c:pt idx="1642">
                  <c:v>101.65993358133237</c:v>
                </c:pt>
                <c:pt idx="1643">
                  <c:v>101.70214257149622</c:v>
                </c:pt>
                <c:pt idx="1644">
                  <c:v>101.74448911109837</c:v>
                </c:pt>
                <c:pt idx="1645">
                  <c:v>101.78697348268176</c:v>
                </c:pt>
                <c:pt idx="1646">
                  <c:v>101.82959596749259</c:v>
                </c:pt>
                <c:pt idx="1647">
                  <c:v>101.87235684545497</c:v>
                </c:pt>
                <c:pt idx="1648">
                  <c:v>101.91525639514472</c:v>
                </c:pt>
                <c:pt idx="1649">
                  <c:v>101.95829489376354</c:v>
                </c:pt>
                <c:pt idx="1650">
                  <c:v>102.00147261711292</c:v>
                </c:pt>
                <c:pt idx="1651">
                  <c:v>102.04478983956758</c:v>
                </c:pt>
                <c:pt idx="1652">
                  <c:v>102.08824683404862</c:v>
                </c:pt>
                <c:pt idx="1653">
                  <c:v>102.13184387199651</c:v>
                </c:pt>
                <c:pt idx="1654">
                  <c:v>102.17558122334431</c:v>
                </c:pt>
                <c:pt idx="1655">
                  <c:v>102.21945915649005</c:v>
                </c:pt>
                <c:pt idx="1656">
                  <c:v>102.26347793826881</c:v>
                </c:pt>
                <c:pt idx="1657">
                  <c:v>102.30763783392554</c:v>
                </c:pt>
                <c:pt idx="1658">
                  <c:v>102.35193910708614</c:v>
                </c:pt>
                <c:pt idx="1659">
                  <c:v>102.39638201972973</c:v>
                </c:pt>
                <c:pt idx="1660">
                  <c:v>102.44096683215993</c:v>
                </c:pt>
                <c:pt idx="1661">
                  <c:v>102.48569380297576</c:v>
                </c:pt>
                <c:pt idx="1662">
                  <c:v>102.53056318904325</c:v>
                </c:pt>
                <c:pt idx="1663">
                  <c:v>102.57557524546529</c:v>
                </c:pt>
                <c:pt idx="1664">
                  <c:v>102.62073022555288</c:v>
                </c:pt>
                <c:pt idx="1665">
                  <c:v>102.66602838079494</c:v>
                </c:pt>
                <c:pt idx="1666">
                  <c:v>102.71146996082845</c:v>
                </c:pt>
                <c:pt idx="1667">
                  <c:v>102.75705521340831</c:v>
                </c:pt>
                <c:pt idx="1668">
                  <c:v>102.80278438437675</c:v>
                </c:pt>
                <c:pt idx="1669">
                  <c:v>102.8486577176327</c:v>
                </c:pt>
                <c:pt idx="1670">
                  <c:v>102.89467545510075</c:v>
                </c:pt>
                <c:pt idx="1671">
                  <c:v>102.94083783669988</c:v>
                </c:pt>
                <c:pt idx="1672">
                  <c:v>102.98714510031253</c:v>
                </c:pt>
                <c:pt idx="1673">
                  <c:v>103.03359748175241</c:v>
                </c:pt>
                <c:pt idx="1674">
                  <c:v>103.08019521473285</c:v>
                </c:pt>
                <c:pt idx="1675">
                  <c:v>103.12693853083449</c:v>
                </c:pt>
                <c:pt idx="1676">
                  <c:v>103.17382765947326</c:v>
                </c:pt>
                <c:pt idx="1677">
                  <c:v>103.22086282786721</c:v>
                </c:pt>
                <c:pt idx="1678">
                  <c:v>103.26804426100409</c:v>
                </c:pt>
                <c:pt idx="1679">
                  <c:v>103.31537218160848</c:v>
                </c:pt>
                <c:pt idx="1680">
                  <c:v>103.3628468101074</c:v>
                </c:pt>
                <c:pt idx="1681">
                  <c:v>103.4104683645982</c:v>
                </c:pt>
                <c:pt idx="1682">
                  <c:v>103.45823706081346</c:v>
                </c:pt>
                <c:pt idx="1683">
                  <c:v>103.50615311208777</c:v>
                </c:pt>
                <c:pt idx="1684">
                  <c:v>103.55421672932307</c:v>
                </c:pt>
                <c:pt idx="1685">
                  <c:v>103.60242812095407</c:v>
                </c:pt>
                <c:pt idx="1686">
                  <c:v>103.65078749291369</c:v>
                </c:pt>
                <c:pt idx="1687">
                  <c:v>103.69929504859827</c:v>
                </c:pt>
                <c:pt idx="1688">
                  <c:v>103.7479509888316</c:v>
                </c:pt>
                <c:pt idx="1689">
                  <c:v>103.79675551183026</c:v>
                </c:pt>
                <c:pt idx="1690">
                  <c:v>103.84570881316741</c:v>
                </c:pt>
                <c:pt idx="1691">
                  <c:v>103.89481108573686</c:v>
                </c:pt>
                <c:pt idx="1692">
                  <c:v>103.94406251971721</c:v>
                </c:pt>
                <c:pt idx="1693">
                  <c:v>103.99346330253526</c:v>
                </c:pt>
                <c:pt idx="1694">
                  <c:v>104.04301361882924</c:v>
                </c:pt>
                <c:pt idx="1695">
                  <c:v>104.09271365041201</c:v>
                </c:pt>
                <c:pt idx="1696">
                  <c:v>104.14256357623398</c:v>
                </c:pt>
                <c:pt idx="1697">
                  <c:v>104.19256357234583</c:v>
                </c:pt>
                <c:pt idx="1698">
                  <c:v>104.24271381186097</c:v>
                </c:pt>
                <c:pt idx="1699">
                  <c:v>104.29301446491748</c:v>
                </c:pt>
                <c:pt idx="1700">
                  <c:v>104.34346569864043</c:v>
                </c:pt>
                <c:pt idx="1701">
                  <c:v>104.39406767710311</c:v>
                </c:pt>
                <c:pt idx="1702">
                  <c:v>104.44482056128913</c:v>
                </c:pt>
                <c:pt idx="1703">
                  <c:v>104.49572450905362</c:v>
                </c:pt>
                <c:pt idx="1704">
                  <c:v>104.54677967508367</c:v>
                </c:pt>
                <c:pt idx="1705">
                  <c:v>104.5979862108603</c:v>
                </c:pt>
                <c:pt idx="1706">
                  <c:v>104.64934426461772</c:v>
                </c:pt>
                <c:pt idx="1707">
                  <c:v>104.70085398130503</c:v>
                </c:pt>
                <c:pt idx="1708">
                  <c:v>104.75251550254573</c:v>
                </c:pt>
                <c:pt idx="1709">
                  <c:v>104.80432896659761</c:v>
                </c:pt>
                <c:pt idx="1710">
                  <c:v>104.8562945083128</c:v>
                </c:pt>
                <c:pt idx="1711">
                  <c:v>104.90841225909733</c:v>
                </c:pt>
                <c:pt idx="1712">
                  <c:v>104.96068234687017</c:v>
                </c:pt>
                <c:pt idx="1713">
                  <c:v>105.01310489602272</c:v>
                </c:pt>
                <c:pt idx="1714">
                  <c:v>105.06568002737777</c:v>
                </c:pt>
                <c:pt idx="1715">
                  <c:v>105.11840785814736</c:v>
                </c:pt>
                <c:pt idx="1716">
                  <c:v>105.17128850189231</c:v>
                </c:pt>
                <c:pt idx="1717">
                  <c:v>105.22432206848048</c:v>
                </c:pt>
                <c:pt idx="1718">
                  <c:v>105.27750866404368</c:v>
                </c:pt>
                <c:pt idx="1719">
                  <c:v>105.33084839093731</c:v>
                </c:pt>
                <c:pt idx="1720">
                  <c:v>105.38434134769662</c:v>
                </c:pt>
                <c:pt idx="1721">
                  <c:v>105.437987628995</c:v>
                </c:pt>
                <c:pt idx="1722">
                  <c:v>105.49178732560112</c:v>
                </c:pt>
                <c:pt idx="1723">
                  <c:v>105.54574052433598</c:v>
                </c:pt>
                <c:pt idx="1724">
                  <c:v>105.59984730803004</c:v>
                </c:pt>
                <c:pt idx="1725">
                  <c:v>105.6541077554797</c:v>
                </c:pt>
                <c:pt idx="1726">
                  <c:v>105.70852194140419</c:v>
                </c:pt>
                <c:pt idx="1727">
                  <c:v>105.76308993640211</c:v>
                </c:pt>
                <c:pt idx="1728">
                  <c:v>105.81781180690679</c:v>
                </c:pt>
                <c:pt idx="1729">
                  <c:v>105.87268761514376</c:v>
                </c:pt>
                <c:pt idx="1730">
                  <c:v>105.92771741908503</c:v>
                </c:pt>
                <c:pt idx="1731">
                  <c:v>105.98290127240639</c:v>
                </c:pt>
                <c:pt idx="1732">
                  <c:v>106.03823922444187</c:v>
                </c:pt>
                <c:pt idx="1733">
                  <c:v>106.0937313201393</c:v>
                </c:pt>
                <c:pt idx="1734">
                  <c:v>106.14937760001609</c:v>
                </c:pt>
                <c:pt idx="1735">
                  <c:v>106.20517810011391</c:v>
                </c:pt>
                <c:pt idx="1736">
                  <c:v>106.26113285195376</c:v>
                </c:pt>
                <c:pt idx="1737">
                  <c:v>106.31724188249029</c:v>
                </c:pt>
                <c:pt idx="1738">
                  <c:v>106.37350521406746</c:v>
                </c:pt>
                <c:pt idx="1739">
                  <c:v>106.42992286437179</c:v>
                </c:pt>
                <c:pt idx="1740">
                  <c:v>106.48649484638796</c:v>
                </c:pt>
                <c:pt idx="1741">
                  <c:v>106.54322116835222</c:v>
                </c:pt>
                <c:pt idx="1742">
                  <c:v>106.60010183370666</c:v>
                </c:pt>
                <c:pt idx="1743">
                  <c:v>106.65713684105371</c:v>
                </c:pt>
                <c:pt idx="1744">
                  <c:v>106.71432618410897</c:v>
                </c:pt>
                <c:pt idx="1745">
                  <c:v>106.77166985165626</c:v>
                </c:pt>
                <c:pt idx="1746">
                  <c:v>106.82916782750006</c:v>
                </c:pt>
                <c:pt idx="1747">
                  <c:v>106.88682009041983</c:v>
                </c:pt>
                <c:pt idx="1748">
                  <c:v>106.94462661412294</c:v>
                </c:pt>
                <c:pt idx="1749">
                  <c:v>107.00258736719864</c:v>
                </c:pt>
                <c:pt idx="1750">
                  <c:v>107.06070231307064</c:v>
                </c:pt>
                <c:pt idx="1751">
                  <c:v>107.11897140995016</c:v>
                </c:pt>
                <c:pt idx="1752">
                  <c:v>107.17739461079002</c:v>
                </c:pt>
                <c:pt idx="1753">
                  <c:v>107.23597186323626</c:v>
                </c:pt>
                <c:pt idx="1754">
                  <c:v>107.29470310958237</c:v>
                </c:pt>
                <c:pt idx="1755">
                  <c:v>107.35358828672095</c:v>
                </c:pt>
                <c:pt idx="1756">
                  <c:v>107.41262732609707</c:v>
                </c:pt>
                <c:pt idx="1757">
                  <c:v>107.47182015366124</c:v>
                </c:pt>
                <c:pt idx="1758">
                  <c:v>107.53116668982128</c:v>
                </c:pt>
                <c:pt idx="1759">
                  <c:v>107.59066684939572</c:v>
                </c:pt>
                <c:pt idx="1760">
                  <c:v>107.65032054156589</c:v>
                </c:pt>
                <c:pt idx="1761">
                  <c:v>107.71012766982852</c:v>
                </c:pt>
                <c:pt idx="1762">
                  <c:v>107.77008813194843</c:v>
                </c:pt>
                <c:pt idx="1763">
                  <c:v>107.83020181991068</c:v>
                </c:pt>
                <c:pt idx="1764">
                  <c:v>107.89046861987325</c:v>
                </c:pt>
                <c:pt idx="1765">
                  <c:v>107.95088841211945</c:v>
                </c:pt>
                <c:pt idx="1766">
                  <c:v>108.01146107101025</c:v>
                </c:pt>
                <c:pt idx="1767">
                  <c:v>108.07218646493679</c:v>
                </c:pt>
                <c:pt idx="1768">
                  <c:v>108.13306445627272</c:v>
                </c:pt>
                <c:pt idx="1769">
                  <c:v>108.19409490132648</c:v>
                </c:pt>
                <c:pt idx="1770">
                  <c:v>108.25527765029425</c:v>
                </c:pt>
                <c:pt idx="1771">
                  <c:v>108.31661254721172</c:v>
                </c:pt>
                <c:pt idx="1772">
                  <c:v>108.37809942990737</c:v>
                </c:pt>
                <c:pt idx="1773">
                  <c:v>108.43973812995429</c:v>
                </c:pt>
                <c:pt idx="1774">
                  <c:v>108.50152847262304</c:v>
                </c:pt>
                <c:pt idx="1775">
                  <c:v>108.56347027683447</c:v>
                </c:pt>
                <c:pt idx="1776">
                  <c:v>108.62556335511233</c:v>
                </c:pt>
                <c:pt idx="1777">
                  <c:v>108.68780751353562</c:v>
                </c:pt>
                <c:pt idx="1778">
                  <c:v>108.75020255169156</c:v>
                </c:pt>
                <c:pt idx="1779">
                  <c:v>108.81274826262921</c:v>
                </c:pt>
                <c:pt idx="1780">
                  <c:v>108.87544443281141</c:v>
                </c:pt>
                <c:pt idx="1781">
                  <c:v>108.93829084206827</c:v>
                </c:pt>
                <c:pt idx="1782">
                  <c:v>109.00128726355059</c:v>
                </c:pt>
                <c:pt idx="1783">
                  <c:v>109.06443346368289</c:v>
                </c:pt>
                <c:pt idx="1784">
                  <c:v>109.12772920211664</c:v>
                </c:pt>
                <c:pt idx="1785">
                  <c:v>109.19117423168434</c:v>
                </c:pt>
                <c:pt idx="1786">
                  <c:v>109.25476829835206</c:v>
                </c:pt>
                <c:pt idx="1787">
                  <c:v>109.31851114117491</c:v>
                </c:pt>
                <c:pt idx="1788">
                  <c:v>109.38240249224941</c:v>
                </c:pt>
                <c:pt idx="1789">
                  <c:v>109.44644207666829</c:v>
                </c:pt>
                <c:pt idx="1790">
                  <c:v>109.51062961247483</c:v>
                </c:pt>
                <c:pt idx="1791">
                  <c:v>109.57496481061676</c:v>
                </c:pt>
                <c:pt idx="1792">
                  <c:v>109.63944737490158</c:v>
                </c:pt>
                <c:pt idx="1793">
                  <c:v>109.70407700195095</c:v>
                </c:pt>
                <c:pt idx="1794">
                  <c:v>109.76885338115532</c:v>
                </c:pt>
                <c:pt idx="1795">
                  <c:v>109.83377619463005</c:v>
                </c:pt>
                <c:pt idx="1796">
                  <c:v>109.89884511716974</c:v>
                </c:pt>
                <c:pt idx="1797">
                  <c:v>109.96405981620474</c:v>
                </c:pt>
                <c:pt idx="1798">
                  <c:v>110.02941995175659</c:v>
                </c:pt>
                <c:pt idx="1799">
                  <c:v>110.09492517639454</c:v>
                </c:pt>
                <c:pt idx="1800">
                  <c:v>110.16057513519091</c:v>
                </c:pt>
                <c:pt idx="1801">
                  <c:v>110.2263694656788</c:v>
                </c:pt>
                <c:pt idx="1802">
                  <c:v>110.29230779780858</c:v>
                </c:pt>
                <c:pt idx="1803">
                  <c:v>110.35838975390499</c:v>
                </c:pt>
                <c:pt idx="1804">
                  <c:v>110.42461494862461</c:v>
                </c:pt>
                <c:pt idx="1805">
                  <c:v>110.49098298891366</c:v>
                </c:pt>
                <c:pt idx="1806">
                  <c:v>110.55749347396581</c:v>
                </c:pt>
                <c:pt idx="1807">
                  <c:v>110.62414599518104</c:v>
                </c:pt>
                <c:pt idx="1808">
                  <c:v>110.69094013612379</c:v>
                </c:pt>
                <c:pt idx="1809">
                  <c:v>110.75787547248234</c:v>
                </c:pt>
                <c:pt idx="1810">
                  <c:v>110.82495157202845</c:v>
                </c:pt>
                <c:pt idx="1811">
                  <c:v>110.8921679945763</c:v>
                </c:pt>
                <c:pt idx="1812">
                  <c:v>110.95952429194286</c:v>
                </c:pt>
                <c:pt idx="1813">
                  <c:v>111.02702000790927</c:v>
                </c:pt>
                <c:pt idx="1814">
                  <c:v>111.09465467818008</c:v>
                </c:pt>
                <c:pt idx="1815">
                  <c:v>111.16242783034579</c:v>
                </c:pt>
                <c:pt idx="1816">
                  <c:v>111.23033898384413</c:v>
                </c:pt>
                <c:pt idx="1817">
                  <c:v>111.2983876499222</c:v>
                </c:pt>
                <c:pt idx="1818">
                  <c:v>111.36657333159812</c:v>
                </c:pt>
                <c:pt idx="1819">
                  <c:v>111.43489552362541</c:v>
                </c:pt>
                <c:pt idx="1820">
                  <c:v>111.50335371245525</c:v>
                </c:pt>
                <c:pt idx="1821">
                  <c:v>111.57194737620077</c:v>
                </c:pt>
                <c:pt idx="1822">
                  <c:v>111.64067598460153</c:v>
                </c:pt>
                <c:pt idx="1823">
                  <c:v>111.70953899898777</c:v>
                </c:pt>
                <c:pt idx="1824">
                  <c:v>111.77853587224567</c:v>
                </c:pt>
                <c:pt idx="1825">
                  <c:v>111.84766604878411</c:v>
                </c:pt>
                <c:pt idx="1826">
                  <c:v>111.91692896449918</c:v>
                </c:pt>
                <c:pt idx="1827">
                  <c:v>111.98632404674308</c:v>
                </c:pt>
                <c:pt idx="1828">
                  <c:v>112.05585071429002</c:v>
                </c:pt>
                <c:pt idx="1829">
                  <c:v>112.12550837730402</c:v>
                </c:pt>
                <c:pt idx="1830">
                  <c:v>112.19529643730796</c:v>
                </c:pt>
                <c:pt idx="1831">
                  <c:v>112.26521428715267</c:v>
                </c:pt>
                <c:pt idx="1832">
                  <c:v>112.33526131098579</c:v>
                </c:pt>
                <c:pt idx="1833">
                  <c:v>112.40543688422244</c:v>
                </c:pt>
                <c:pt idx="1834">
                  <c:v>112.47574037351539</c:v>
                </c:pt>
                <c:pt idx="1835">
                  <c:v>112.54617113672731</c:v>
                </c:pt>
                <c:pt idx="1836">
                  <c:v>112.61672852290185</c:v>
                </c:pt>
                <c:pt idx="1837">
                  <c:v>112.68741187223708</c:v>
                </c:pt>
                <c:pt idx="1838">
                  <c:v>112.75822051605759</c:v>
                </c:pt>
                <c:pt idx="1839">
                  <c:v>112.82915377678853</c:v>
                </c:pt>
                <c:pt idx="1840">
                  <c:v>112.900210967932</c:v>
                </c:pt>
                <c:pt idx="1841">
                  <c:v>112.97139139403964</c:v>
                </c:pt>
                <c:pt idx="1842">
                  <c:v>113.04269435069043</c:v>
                </c:pt>
                <c:pt idx="1843">
                  <c:v>113.11411912446572</c:v>
                </c:pt>
                <c:pt idx="1844">
                  <c:v>113.18566499292818</c:v>
                </c:pt>
                <c:pt idx="1845">
                  <c:v>113.25733122459791</c:v>
                </c:pt>
                <c:pt idx="1846">
                  <c:v>113.32911707893317</c:v>
                </c:pt>
                <c:pt idx="1847">
                  <c:v>113.40102180630818</c:v>
                </c:pt>
                <c:pt idx="1848">
                  <c:v>113.4730446479944</c:v>
                </c:pt>
                <c:pt idx="1849">
                  <c:v>113.54518483614051</c:v>
                </c:pt>
                <c:pt idx="1850">
                  <c:v>113.61744159375498</c:v>
                </c:pt>
                <c:pt idx="1851">
                  <c:v>113.68981413468867</c:v>
                </c:pt>
                <c:pt idx="1852">
                  <c:v>113.7623016636167</c:v>
                </c:pt>
                <c:pt idx="1853">
                  <c:v>113.8349033760242</c:v>
                </c:pt>
                <c:pt idx="1854">
                  <c:v>113.90761845819074</c:v>
                </c:pt>
                <c:pt idx="1855">
                  <c:v>113.98044608717514</c:v>
                </c:pt>
                <c:pt idx="1856">
                  <c:v>114.05338543080325</c:v>
                </c:pt>
                <c:pt idx="1857">
                  <c:v>114.12643564765469</c:v>
                </c:pt>
                <c:pt idx="1858">
                  <c:v>114.19959588705147</c:v>
                </c:pt>
                <c:pt idx="1859">
                  <c:v>114.27286528904608</c:v>
                </c:pt>
                <c:pt idx="1860">
                  <c:v>114.34624298441297</c:v>
                </c:pt>
                <c:pt idx="1861">
                  <c:v>114.41972809463809</c:v>
                </c:pt>
                <c:pt idx="1862">
                  <c:v>114.493319731912</c:v>
                </c:pt>
                <c:pt idx="1863">
                  <c:v>114.56701699912058</c:v>
                </c:pt>
                <c:pt idx="1864">
                  <c:v>114.64081898984084</c:v>
                </c:pt>
                <c:pt idx="1865">
                  <c:v>114.71472478833319</c:v>
                </c:pt>
                <c:pt idx="1866">
                  <c:v>114.78873346953873</c:v>
                </c:pt>
                <c:pt idx="1867">
                  <c:v>114.86284409907435</c:v>
                </c:pt>
                <c:pt idx="1868">
                  <c:v>114.93705573323088</c:v>
                </c:pt>
                <c:pt idx="1869">
                  <c:v>115.01136741897014</c:v>
                </c:pt>
                <c:pt idx="1870">
                  <c:v>115.08577819392598</c:v>
                </c:pt>
                <c:pt idx="1871">
                  <c:v>115.16028708640259</c:v>
                </c:pt>
                <c:pt idx="1872">
                  <c:v>115.23489311537715</c:v>
                </c:pt>
                <c:pt idx="1873">
                  <c:v>115.30959529050078</c:v>
                </c:pt>
                <c:pt idx="1874">
                  <c:v>115.38439261210289</c:v>
                </c:pt>
                <c:pt idx="1875">
                  <c:v>115.4592840711949</c:v>
                </c:pt>
                <c:pt idx="1876">
                  <c:v>115.53426864947417</c:v>
                </c:pt>
                <c:pt idx="1877">
                  <c:v>115.60934531933368</c:v>
                </c:pt>
                <c:pt idx="1878">
                  <c:v>115.6845130438646</c:v>
                </c:pt>
                <c:pt idx="1879">
                  <c:v>115.75977077686866</c:v>
                </c:pt>
                <c:pt idx="1880">
                  <c:v>115.83511746286557</c:v>
                </c:pt>
                <c:pt idx="1881">
                  <c:v>115.91055203710359</c:v>
                </c:pt>
                <c:pt idx="1882">
                  <c:v>115.98607342557194</c:v>
                </c:pt>
                <c:pt idx="1883">
                  <c:v>116.06168054501194</c:v>
                </c:pt>
                <c:pt idx="1884">
                  <c:v>116.13737230293192</c:v>
                </c:pt>
                <c:pt idx="1885">
                  <c:v>116.21314759762132</c:v>
                </c:pt>
                <c:pt idx="1886">
                  <c:v>116.28900531816706</c:v>
                </c:pt>
                <c:pt idx="1887">
                  <c:v>116.36494434446948</c:v>
                </c:pt>
                <c:pt idx="1888">
                  <c:v>116.44096354726193</c:v>
                </c:pt>
                <c:pt idx="1889">
                  <c:v>116.51706178812859</c:v>
                </c:pt>
                <c:pt idx="1890">
                  <c:v>116.59323791952525</c:v>
                </c:pt>
                <c:pt idx="1891">
                  <c:v>116.66949078480079</c:v>
                </c:pt>
                <c:pt idx="1892">
                  <c:v>116.7458192182203</c:v>
                </c:pt>
                <c:pt idx="1893">
                  <c:v>116.82222204498726</c:v>
                </c:pt>
                <c:pt idx="1894">
                  <c:v>116.8986980812702</c:v>
                </c:pt>
                <c:pt idx="1895">
                  <c:v>116.97524613422718</c:v>
                </c:pt>
                <c:pt idx="1896">
                  <c:v>117.05186500203408</c:v>
                </c:pt>
                <c:pt idx="1897">
                  <c:v>117.12855347391218</c:v>
                </c:pt>
                <c:pt idx="1898">
                  <c:v>117.20531033015791</c:v>
                </c:pt>
                <c:pt idx="1899">
                  <c:v>117.28213434217361</c:v>
                </c:pt>
                <c:pt idx="1900">
                  <c:v>117.3590242724987</c:v>
                </c:pt>
                <c:pt idx="1901">
                  <c:v>117.43597887484452</c:v>
                </c:pt>
                <c:pt idx="1902">
                  <c:v>117.51299689412545</c:v>
                </c:pt>
                <c:pt idx="1903">
                  <c:v>117.5900770664975</c:v>
                </c:pt>
                <c:pt idx="1904">
                  <c:v>117.66721811939173</c:v>
                </c:pt>
                <c:pt idx="1905">
                  <c:v>117.7444187715557</c:v>
                </c:pt>
                <c:pt idx="1906">
                  <c:v>117.82167773308893</c:v>
                </c:pt>
                <c:pt idx="1907">
                  <c:v>117.89899370548406</c:v>
                </c:pt>
                <c:pt idx="1908">
                  <c:v>117.97636538166989</c:v>
                </c:pt>
                <c:pt idx="1909">
                  <c:v>118.0537914460518</c:v>
                </c:pt>
                <c:pt idx="1910">
                  <c:v>118.13127057455591</c:v>
                </c:pt>
                <c:pt idx="1911">
                  <c:v>118.20880143467454</c:v>
                </c:pt>
                <c:pt idx="1912">
                  <c:v>118.28638268551262</c:v>
                </c:pt>
                <c:pt idx="1913">
                  <c:v>118.3640129778337</c:v>
                </c:pt>
                <c:pt idx="1914">
                  <c:v>118.44169095411013</c:v>
                </c:pt>
                <c:pt idx="1915">
                  <c:v>118.51941524857071</c:v>
                </c:pt>
                <c:pt idx="1916">
                  <c:v>118.59718448725465</c:v>
                </c:pt>
                <c:pt idx="1917">
                  <c:v>118.67499728806069</c:v>
                </c:pt>
                <c:pt idx="1918">
                  <c:v>118.75285226080118</c:v>
                </c:pt>
                <c:pt idx="1919">
                  <c:v>118.83074800725927</c:v>
                </c:pt>
                <c:pt idx="1920">
                  <c:v>118.90868312124039</c:v>
                </c:pt>
                <c:pt idx="1921">
                  <c:v>118.98665618863271</c:v>
                </c:pt>
                <c:pt idx="1922">
                  <c:v>119.06466578746372</c:v>
                </c:pt>
                <c:pt idx="1923">
                  <c:v>119.14271048795945</c:v>
                </c:pt>
                <c:pt idx="1924">
                  <c:v>119.22078885260578</c:v>
                </c:pt>
                <c:pt idx="1925">
                  <c:v>119.29889943620944</c:v>
                </c:pt>
                <c:pt idx="1926">
                  <c:v>119.37704078596204</c:v>
                </c:pt>
                <c:pt idx="1927">
                  <c:v>119.45521144150322</c:v>
                </c:pt>
                <c:pt idx="1928">
                  <c:v>119.53340993498554</c:v>
                </c:pt>
                <c:pt idx="1929">
                  <c:v>119.61163479114266</c:v>
                </c:pt>
                <c:pt idx="1930">
                  <c:v>119.68988452735496</c:v>
                </c:pt>
                <c:pt idx="1931">
                  <c:v>119.76815765372052</c:v>
                </c:pt>
                <c:pt idx="1932">
                  <c:v>119.8464526731228</c:v>
                </c:pt>
                <c:pt idx="1933">
                  <c:v>119.92476808130397</c:v>
                </c:pt>
                <c:pt idx="1934">
                  <c:v>120.00310236693556</c:v>
                </c:pt>
                <c:pt idx="1935">
                  <c:v>120.08145401169324</c:v>
                </c:pt>
                <c:pt idx="1936">
                  <c:v>120.15982149032962</c:v>
                </c:pt>
                <c:pt idx="1937">
                  <c:v>120.23820327075256</c:v>
                </c:pt>
                <c:pt idx="1938">
                  <c:v>120.31659781409972</c:v>
                </c:pt>
                <c:pt idx="1939">
                  <c:v>120.39500357481816</c:v>
                </c:pt>
                <c:pt idx="1940">
                  <c:v>120.47341900074221</c:v>
                </c:pt>
                <c:pt idx="1941">
                  <c:v>120.55184253317441</c:v>
                </c:pt>
                <c:pt idx="1942">
                  <c:v>120.63027260696714</c:v>
                </c:pt>
                <c:pt idx="1943">
                  <c:v>120.70870765060434</c:v>
                </c:pt>
                <c:pt idx="1944">
                  <c:v>120.78714608628519</c:v>
                </c:pt>
                <c:pt idx="1945">
                  <c:v>120.86558633000921</c:v>
                </c:pt>
                <c:pt idx="1946">
                  <c:v>120.9440267916615</c:v>
                </c:pt>
                <c:pt idx="1947">
                  <c:v>121.02246587509963</c:v>
                </c:pt>
                <c:pt idx="1948">
                  <c:v>121.10090197824101</c:v>
                </c:pt>
                <c:pt idx="1949">
                  <c:v>121.17933349315223</c:v>
                </c:pt>
                <c:pt idx="1950">
                  <c:v>121.25775880613904</c:v>
                </c:pt>
                <c:pt idx="1951">
                  <c:v>121.33617629783669</c:v>
                </c:pt>
                <c:pt idx="1952">
                  <c:v>121.4145843433017</c:v>
                </c:pt>
                <c:pt idx="1953">
                  <c:v>121.49298131210543</c:v>
                </c:pt>
                <c:pt idx="1954">
                  <c:v>121.57136556842845</c:v>
                </c:pt>
                <c:pt idx="1955">
                  <c:v>121.64973547115278</c:v>
                </c:pt>
                <c:pt idx="1956">
                  <c:v>121.72808937396114</c:v>
                </c:pt>
                <c:pt idx="1957">
                  <c:v>121.80642562543068</c:v>
                </c:pt>
                <c:pt idx="1958">
                  <c:v>121.88474256913361</c:v>
                </c:pt>
                <c:pt idx="1959">
                  <c:v>121.96303854373261</c:v>
                </c:pt>
                <c:pt idx="1960">
                  <c:v>122.04131188308395</c:v>
                </c:pt>
                <c:pt idx="1961">
                  <c:v>122.1195609163336</c:v>
                </c:pt>
                <c:pt idx="1962">
                  <c:v>122.19778396802371</c:v>
                </c:pt>
                <c:pt idx="1963">
                  <c:v>122.27597935818997</c:v>
                </c:pt>
                <c:pt idx="1964">
                  <c:v>122.35414540246799</c:v>
                </c:pt>
                <c:pt idx="1965">
                  <c:v>122.43228041219626</c:v>
                </c:pt>
                <c:pt idx="1966">
                  <c:v>122.51038269451952</c:v>
                </c:pt>
                <c:pt idx="1967">
                  <c:v>122.58845055249627</c:v>
                </c:pt>
                <c:pt idx="1968">
                  <c:v>122.6664822852043</c:v>
                </c:pt>
                <c:pt idx="1969">
                  <c:v>122.74447618784804</c:v>
                </c:pt>
                <c:pt idx="1970">
                  <c:v>122.82243055186606</c:v>
                </c:pt>
                <c:pt idx="1971">
                  <c:v>122.90034366503954</c:v>
                </c:pt>
                <c:pt idx="1972">
                  <c:v>122.97821381160344</c:v>
                </c:pt>
                <c:pt idx="1973">
                  <c:v>123.05603927235406</c:v>
                </c:pt>
                <c:pt idx="1974">
                  <c:v>123.13381832476131</c:v>
                </c:pt>
                <c:pt idx="1975">
                  <c:v>123.21154924308094</c:v>
                </c:pt>
                <c:pt idx="1976">
                  <c:v>123.28923029846527</c:v>
                </c:pt>
                <c:pt idx="1977">
                  <c:v>123.36685975907611</c:v>
                </c:pt>
                <c:pt idx="1978">
                  <c:v>123.44443589019932</c:v>
                </c:pt>
                <c:pt idx="1979">
                  <c:v>123.52195695435779</c:v>
                </c:pt>
                <c:pt idx="1980">
                  <c:v>123.59942121142798</c:v>
                </c:pt>
                <c:pt idx="1981">
                  <c:v>123.6768269187522</c:v>
                </c:pt>
                <c:pt idx="1982">
                  <c:v>123.75417233125684</c:v>
                </c:pt>
                <c:pt idx="1983">
                  <c:v>123.83145570156789</c:v>
                </c:pt>
                <c:pt idx="1984">
                  <c:v>123.90867528012825</c:v>
                </c:pt>
                <c:pt idx="1985">
                  <c:v>123.9858293153149</c:v>
                </c:pt>
                <c:pt idx="1986">
                  <c:v>124.06291605355601</c:v>
                </c:pt>
                <c:pt idx="1987">
                  <c:v>124.13993373945135</c:v>
                </c:pt>
                <c:pt idx="1988">
                  <c:v>124.2168806158887</c:v>
                </c:pt>
                <c:pt idx="1989">
                  <c:v>124.29375492416472</c:v>
                </c:pt>
                <c:pt idx="1990">
                  <c:v>124.37055490410395</c:v>
                </c:pt>
                <c:pt idx="1991">
                  <c:v>124.44727879417951</c:v>
                </c:pt>
                <c:pt idx="1992">
                  <c:v>124.52392483163254</c:v>
                </c:pt>
                <c:pt idx="1993">
                  <c:v>124.60049125259314</c:v>
                </c:pt>
                <c:pt idx="1994">
                  <c:v>124.67697629220288</c:v>
                </c:pt>
                <c:pt idx="1995">
                  <c:v>124.75337818473442</c:v>
                </c:pt>
                <c:pt idx="1996">
                  <c:v>124.82969516371347</c:v>
                </c:pt>
                <c:pt idx="1997">
                  <c:v>124.90592546204255</c:v>
                </c:pt>
                <c:pt idx="1998">
                  <c:v>124.98206731211988</c:v>
                </c:pt>
                <c:pt idx="1999">
                  <c:v>125.05811894596538</c:v>
                </c:pt>
                <c:pt idx="2000">
                  <c:v>125.13407859534111</c:v>
                </c:pt>
                <c:pt idx="2001">
                  <c:v>125.20994449187469</c:v>
                </c:pt>
                <c:pt idx="2002">
                  <c:v>125.28571486718178</c:v>
                </c:pt>
                <c:pt idx="2003">
                  <c:v>125.36138795298996</c:v>
                </c:pt>
                <c:pt idx="2004">
                  <c:v>125.43696198126241</c:v>
                </c:pt>
                <c:pt idx="2005">
                  <c:v>125.51243518431934</c:v>
                </c:pt>
                <c:pt idx="2006">
                  <c:v>125.58780579496235</c:v>
                </c:pt>
                <c:pt idx="2007">
                  <c:v>125.66307204659961</c:v>
                </c:pt>
                <c:pt idx="2008">
                  <c:v>125.7382321733664</c:v>
                </c:pt>
                <c:pt idx="2009">
                  <c:v>125.81328441025047</c:v>
                </c:pt>
                <c:pt idx="2010">
                  <c:v>125.8882269932156</c:v>
                </c:pt>
                <c:pt idx="2011">
                  <c:v>125.9630581593232</c:v>
                </c:pt>
                <c:pt idx="2012">
                  <c:v>126.03777614685922</c:v>
                </c:pt>
                <c:pt idx="2013">
                  <c:v>126.11237919545268</c:v>
                </c:pt>
                <c:pt idx="2014">
                  <c:v>126.18686554620348</c:v>
                </c:pt>
                <c:pt idx="2015">
                  <c:v>126.26123344180343</c:v>
                </c:pt>
                <c:pt idx="2016">
                  <c:v>126.33548112665792</c:v>
                </c:pt>
                <c:pt idx="2017">
                  <c:v>126.4096068470113</c:v>
                </c:pt>
                <c:pt idx="2018">
                  <c:v>126.48360885106837</c:v>
                </c:pt>
                <c:pt idx="2019">
                  <c:v>126.55748538911628</c:v>
                </c:pt>
                <c:pt idx="2020">
                  <c:v>126.63123471364749</c:v>
                </c:pt>
                <c:pt idx="2021">
                  <c:v>126.70485507948021</c:v>
                </c:pt>
                <c:pt idx="2022">
                  <c:v>126.77834474388322</c:v>
                </c:pt>
                <c:pt idx="2023">
                  <c:v>126.85170196669364</c:v>
                </c:pt>
                <c:pt idx="2024">
                  <c:v>126.92492501044003</c:v>
                </c:pt>
                <c:pt idx="2025">
                  <c:v>126.99801214046181</c:v>
                </c:pt>
                <c:pt idx="2026">
                  <c:v>127.070961625032</c:v>
                </c:pt>
                <c:pt idx="2027">
                  <c:v>127.14377173547354</c:v>
                </c:pt>
                <c:pt idx="2028">
                  <c:v>127.21644074628176</c:v>
                </c:pt>
                <c:pt idx="2029">
                  <c:v>127.28896693524274</c:v>
                </c:pt>
                <c:pt idx="2030">
                  <c:v>127.36134858355118</c:v>
                </c:pt>
                <c:pt idx="2031">
                  <c:v>127.43358397592957</c:v>
                </c:pt>
                <c:pt idx="2032">
                  <c:v>127.50567140074494</c:v>
                </c:pt>
                <c:pt idx="2033">
                  <c:v>127.57760915012747</c:v>
                </c:pt>
                <c:pt idx="2034">
                  <c:v>127.64939552008514</c:v>
                </c:pt>
                <c:pt idx="2035">
                  <c:v>127.72102881062234</c:v>
                </c:pt>
                <c:pt idx="2036">
                  <c:v>127.79250732585305</c:v>
                </c:pt>
                <c:pt idx="2037">
                  <c:v>127.86382937411776</c:v>
                </c:pt>
                <c:pt idx="2038">
                  <c:v>127.93499326809538</c:v>
                </c:pt>
                <c:pt idx="2039">
                  <c:v>128.00599732491986</c:v>
                </c:pt>
                <c:pt idx="2040">
                  <c:v>128.07683986629075</c:v>
                </c:pt>
                <c:pt idx="2041">
                  <c:v>128.14751921858763</c:v>
                </c:pt>
                <c:pt idx="2042">
                  <c:v>128.21803371297963</c:v>
                </c:pt>
                <c:pt idx="2043">
                  <c:v>128.28838168553838</c:v>
                </c:pt>
                <c:pt idx="2044">
                  <c:v>128.3585614773468</c:v>
                </c:pt>
                <c:pt idx="2045">
                  <c:v>128.42857143460918</c:v>
                </c:pt>
                <c:pt idx="2046">
                  <c:v>128.49840990876069</c:v>
                </c:pt>
                <c:pt idx="2047">
                  <c:v>128.56807525657302</c:v>
                </c:pt>
                <c:pt idx="2048">
                  <c:v>128.63756584026379</c:v>
                </c:pt>
                <c:pt idx="2049">
                  <c:v>128.70688002760144</c:v>
                </c:pt>
                <c:pt idx="2050">
                  <c:v>128.77601619201084</c:v>
                </c:pt>
                <c:pt idx="2051">
                  <c:v>128.84497271267878</c:v>
                </c:pt>
                <c:pt idx="2052">
                  <c:v>128.91374797465653</c:v>
                </c:pt>
                <c:pt idx="2053">
                  <c:v>128.98234036896281</c:v>
                </c:pt>
                <c:pt idx="2054">
                  <c:v>129.05074829268619</c:v>
                </c:pt>
                <c:pt idx="2055">
                  <c:v>129.1189701490845</c:v>
                </c:pt>
                <c:pt idx="2056">
                  <c:v>129.18700434768709</c:v>
                </c:pt>
                <c:pt idx="2057">
                  <c:v>129.25484930439171</c:v>
                </c:pt>
                <c:pt idx="2058">
                  <c:v>129.32250344156353</c:v>
                </c:pt>
                <c:pt idx="2059">
                  <c:v>129.38996518813161</c:v>
                </c:pt>
                <c:pt idx="2060">
                  <c:v>129.4572329796855</c:v>
                </c:pt>
                <c:pt idx="2061">
                  <c:v>129.52430525856894</c:v>
                </c:pt>
                <c:pt idx="2062">
                  <c:v>129.59118047397521</c:v>
                </c:pt>
                <c:pt idx="2063">
                  <c:v>129.65785708203782</c:v>
                </c:pt>
                <c:pt idx="2064">
                  <c:v>129.72433354592579</c:v>
                </c:pt>
                <c:pt idx="2065">
                  <c:v>129.79060833592919</c:v>
                </c:pt>
                <c:pt idx="2066">
                  <c:v>129.85667992955268</c:v>
                </c:pt>
                <c:pt idx="2067">
                  <c:v>129.92254681160261</c:v>
                </c:pt>
                <c:pt idx="2068">
                  <c:v>129.98820747427345</c:v>
                </c:pt>
                <c:pt idx="2069">
                  <c:v>130.05366041723369</c:v>
                </c:pt>
                <c:pt idx="2070">
                  <c:v>130.11890414771278</c:v>
                </c:pt>
                <c:pt idx="2071">
                  <c:v>130.18393718058178</c:v>
                </c:pt>
                <c:pt idx="2072">
                  <c:v>130.24875803843847</c:v>
                </c:pt>
                <c:pt idx="2073">
                  <c:v>130.31336525168624</c:v>
                </c:pt>
                <c:pt idx="2074">
                  <c:v>130.3777573586157</c:v>
                </c:pt>
                <c:pt idx="2075">
                  <c:v>130.44193290548259</c:v>
                </c:pt>
                <c:pt idx="2076">
                  <c:v>130.50589044658525</c:v>
                </c:pt>
                <c:pt idx="2077">
                  <c:v>130.56962854434204</c:v>
                </c:pt>
                <c:pt idx="2078">
                  <c:v>130.63314576936412</c:v>
                </c:pt>
                <c:pt idx="2079">
                  <c:v>130.69644070053036</c:v>
                </c:pt>
                <c:pt idx="2080">
                  <c:v>130.75951192505971</c:v>
                </c:pt>
                <c:pt idx="2081">
                  <c:v>130.82235803858197</c:v>
                </c:pt>
                <c:pt idx="2082">
                  <c:v>130.8849776452073</c:v>
                </c:pt>
                <c:pt idx="2083">
                  <c:v>130.94736935759479</c:v>
                </c:pt>
                <c:pt idx="2084">
                  <c:v>131.00953179701901</c:v>
                </c:pt>
                <c:pt idx="2085">
                  <c:v>131.07146359343585</c:v>
                </c:pt>
                <c:pt idx="2086">
                  <c:v>131.13316338554702</c:v>
                </c:pt>
                <c:pt idx="2087">
                  <c:v>131.1946298208627</c:v>
                </c:pt>
                <c:pt idx="2088">
                  <c:v>131.25586155576303</c:v>
                </c:pt>
                <c:pt idx="2089">
                  <c:v>131.31685725555789</c:v>
                </c:pt>
                <c:pt idx="2090">
                  <c:v>131.37761559454611</c:v>
                </c:pt>
                <c:pt idx="2091">
                  <c:v>131.43813525607223</c:v>
                </c:pt>
                <c:pt idx="2092">
                  <c:v>131.49841493258219</c:v>
                </c:pt>
                <c:pt idx="2093">
                  <c:v>131.55845332567887</c:v>
                </c:pt>
                <c:pt idx="2094">
                  <c:v>131.61824914617313</c:v>
                </c:pt>
                <c:pt idx="2095">
                  <c:v>131.67780111413788</c:v>
                </c:pt>
                <c:pt idx="2096">
                  <c:v>131.73710795895511</c:v>
                </c:pt>
                <c:pt idx="2097">
                  <c:v>131.79616841936709</c:v>
                </c:pt>
                <c:pt idx="2098">
                  <c:v>131.85498124352145</c:v>
                </c:pt>
                <c:pt idx="2099">
                  <c:v>131.91354518901872</c:v>
                </c:pt>
                <c:pt idx="2100">
                  <c:v>131.97185902295527</c:v>
                </c:pt>
                <c:pt idx="2101">
                  <c:v>132.02992152196578</c:v>
                </c:pt>
                <c:pt idx="2102">
                  <c:v>132.0877314722658</c:v>
                </c:pt>
                <c:pt idx="2103">
                  <c:v>132.14528766968988</c:v>
                </c:pt>
                <c:pt idx="2104">
                  <c:v>132.20258891973006</c:v>
                </c:pt>
                <c:pt idx="2105">
                  <c:v>132.25963403757441</c:v>
                </c:pt>
                <c:pt idx="2106">
                  <c:v>132.31642184813967</c:v>
                </c:pt>
                <c:pt idx="2107">
                  <c:v>132.37295118610561</c:v>
                </c:pt>
                <c:pt idx="2108">
                  <c:v>132.42922089594902</c:v>
                </c:pt>
                <c:pt idx="2109">
                  <c:v>132.48522983197154</c:v>
                </c:pt>
                <c:pt idx="2110">
                  <c:v>132.54097685832994</c:v>
                </c:pt>
                <c:pt idx="2111">
                  <c:v>132.59646084906535</c:v>
                </c:pt>
                <c:pt idx="2112">
                  <c:v>132.65168068812628</c:v>
                </c:pt>
                <c:pt idx="2113">
                  <c:v>132.70663526939515</c:v>
                </c:pt>
                <c:pt idx="2114">
                  <c:v>132.76132349671002</c:v>
                </c:pt>
                <c:pt idx="2115">
                  <c:v>132.81574428388893</c:v>
                </c:pt>
                <c:pt idx="2116">
                  <c:v>132.86989655474486</c:v>
                </c:pt>
                <c:pt idx="2117">
                  <c:v>132.92377924310824</c:v>
                </c:pt>
                <c:pt idx="2118">
                  <c:v>132.97739129284281</c:v>
                </c:pt>
                <c:pt idx="2119">
                  <c:v>133.0307316578596</c:v>
                </c:pt>
                <c:pt idx="2120">
                  <c:v>133.08379930213061</c:v>
                </c:pt>
                <c:pt idx="2121">
                  <c:v>133.13659319970509</c:v>
                </c:pt>
                <c:pt idx="2122">
                  <c:v>133.18911233471383</c:v>
                </c:pt>
                <c:pt idx="2123">
                  <c:v>133.24135570138318</c:v>
                </c:pt>
                <c:pt idx="2124">
                  <c:v>133.29332230403986</c:v>
                </c:pt>
                <c:pt idx="2125">
                  <c:v>133.34501115711953</c:v>
                </c:pt>
                <c:pt idx="2126">
                  <c:v>133.39642128516775</c:v>
                </c:pt>
                <c:pt idx="2127">
                  <c:v>133.44755172284695</c:v>
                </c:pt>
                <c:pt idx="2128">
                  <c:v>133.49840151493581</c:v>
                </c:pt>
                <c:pt idx="2129">
                  <c:v>133.54896971632763</c:v>
                </c:pt>
                <c:pt idx="2130">
                  <c:v>133.59925539203201</c:v>
                </c:pt>
                <c:pt idx="2131">
                  <c:v>133.64925761716921</c:v>
                </c:pt>
                <c:pt idx="2132">
                  <c:v>133.69897547696692</c:v>
                </c:pt>
                <c:pt idx="2133">
                  <c:v>133.74840806675252</c:v>
                </c:pt>
                <c:pt idx="2134">
                  <c:v>133.79755449194715</c:v>
                </c:pt>
                <c:pt idx="2135">
                  <c:v>133.84641386805507</c:v>
                </c:pt>
                <c:pt idx="2136">
                  <c:v>133.89498532065392</c:v>
                </c:pt>
                <c:pt idx="2137">
                  <c:v>133.94326798538111</c:v>
                </c:pt>
                <c:pt idx="2138">
                  <c:v>133.99126100792196</c:v>
                </c:pt>
                <c:pt idx="2139">
                  <c:v>134.03896354399251</c:v>
                </c:pt>
                <c:pt idx="2140">
                  <c:v>134.08637475932477</c:v>
                </c:pt>
                <c:pt idx="2141">
                  <c:v>134.13349382964589</c:v>
                </c:pt>
                <c:pt idx="2142">
                  <c:v>134.18031994066106</c:v>
                </c:pt>
                <c:pt idx="2143">
                  <c:v>134.22685228803095</c:v>
                </c:pt>
                <c:pt idx="2144">
                  <c:v>134.27309007734956</c:v>
                </c:pt>
                <c:pt idx="2145">
                  <c:v>134.31903252411914</c:v>
                </c:pt>
                <c:pt idx="2146">
                  <c:v>134.36467885372554</c:v>
                </c:pt>
                <c:pt idx="2147">
                  <c:v>134.41002830141105</c:v>
                </c:pt>
                <c:pt idx="2148">
                  <c:v>134.4550801122457</c:v>
                </c:pt>
                <c:pt idx="2149">
                  <c:v>134.49983354109759</c:v>
                </c:pt>
                <c:pt idx="2150">
                  <c:v>134.54428785260151</c:v>
                </c:pt>
                <c:pt idx="2151">
                  <c:v>134.5884423211246</c:v>
                </c:pt>
                <c:pt idx="2152">
                  <c:v>134.63229623073551</c:v>
                </c:pt>
                <c:pt idx="2153">
                  <c:v>134.67584887516531</c:v>
                </c:pt>
                <c:pt idx="2154">
                  <c:v>134.71909955777312</c:v>
                </c:pt>
                <c:pt idx="2155">
                  <c:v>134.76204759150559</c:v>
                </c:pt>
                <c:pt idx="2156">
                  <c:v>134.80469229885892</c:v>
                </c:pt>
                <c:pt idx="2157">
                  <c:v>134.84703301183669</c:v>
                </c:pt>
                <c:pt idx="2158">
                  <c:v>134.88906907190739</c:v>
                </c:pt>
                <c:pt idx="2159">
                  <c:v>134.93079982996076</c:v>
                </c:pt>
                <c:pt idx="2160">
                  <c:v>134.97222464626313</c:v>
                </c:pt>
                <c:pt idx="2161">
                  <c:v>135.01334289040935</c:v>
                </c:pt>
                <c:pt idx="2162">
                  <c:v>135.05415394127658</c:v>
                </c:pt>
                <c:pt idx="2163">
                  <c:v>135.09465718697416</c:v>
                </c:pt>
                <c:pt idx="2164">
                  <c:v>135.1348520247931</c:v>
                </c:pt>
                <c:pt idx="2165">
                  <c:v>135.17473786115539</c:v>
                </c:pt>
                <c:pt idx="2166">
                  <c:v>135.21431411155871</c:v>
                </c:pt>
                <c:pt idx="2167">
                  <c:v>135.25358020052442</c:v>
                </c:pt>
                <c:pt idx="2168">
                  <c:v>135.29253556154117</c:v>
                </c:pt>
                <c:pt idx="2169">
                  <c:v>135.33117963700678</c:v>
                </c:pt>
                <c:pt idx="2170">
                  <c:v>135.36951187817237</c:v>
                </c:pt>
                <c:pt idx="2171">
                  <c:v>135.4075317450812</c:v>
                </c:pt>
                <c:pt idx="2172">
                  <c:v>135.4452387065088</c:v>
                </c:pt>
                <c:pt idx="2173">
                  <c:v>135.48263223990216</c:v>
                </c:pt>
                <c:pt idx="2174">
                  <c:v>135.51971183131525</c:v>
                </c:pt>
                <c:pt idx="2175">
                  <c:v>135.55647697534528</c:v>
                </c:pt>
                <c:pt idx="2176">
                  <c:v>135.59292717506884</c:v>
                </c:pt>
                <c:pt idx="2177">
                  <c:v>135.6290619419735</c:v>
                </c:pt>
                <c:pt idx="2178">
                  <c:v>135.66488079589215</c:v>
                </c:pt>
                <c:pt idx="2179">
                  <c:v>135.70038326493213</c:v>
                </c:pt>
                <c:pt idx="2180">
                  <c:v>135.73556888540844</c:v>
                </c:pt>
                <c:pt idx="2181">
                  <c:v>135.77043720177016</c:v>
                </c:pt>
                <c:pt idx="2182">
                  <c:v>135.80498776652956</c:v>
                </c:pt>
                <c:pt idx="2183">
                  <c:v>135.83922014018989</c:v>
                </c:pt>
                <c:pt idx="2184">
                  <c:v>135.87313389116974</c:v>
                </c:pt>
                <c:pt idx="2185">
                  <c:v>135.90672859572965</c:v>
                </c:pt>
                <c:pt idx="2186">
                  <c:v>135.9400038378943</c:v>
                </c:pt>
                <c:pt idx="2187">
                  <c:v>135.972959209377</c:v>
                </c:pt>
                <c:pt idx="2188">
                  <c:v>136.00559430950054</c:v>
                </c:pt>
                <c:pt idx="2189">
                  <c:v>136.03790874511864</c:v>
                </c:pt>
                <c:pt idx="2190">
                  <c:v>136.06990213053555</c:v>
                </c:pt>
                <c:pt idx="2191">
                  <c:v>136.10157408742543</c:v>
                </c:pt>
                <c:pt idx="2192">
                  <c:v>136.13292424475065</c:v>
                </c:pt>
                <c:pt idx="2193">
                  <c:v>136.16395223867823</c:v>
                </c:pt>
                <c:pt idx="2194">
                  <c:v>136.19465771249679</c:v>
                </c:pt>
                <c:pt idx="2195">
                  <c:v>136.22504031653219</c:v>
                </c:pt>
                <c:pt idx="2196">
                  <c:v>136.25509970806081</c:v>
                </c:pt>
                <c:pt idx="2197">
                  <c:v>136.28483555122585</c:v>
                </c:pt>
                <c:pt idx="2198">
                  <c:v>136.31424751694698</c:v>
                </c:pt>
                <c:pt idx="2199">
                  <c:v>136.34333528283526</c:v>
                </c:pt>
                <c:pt idx="2200">
                  <c:v>136.37209853310284</c:v>
                </c:pt>
                <c:pt idx="2201">
                  <c:v>136.40053695847425</c:v>
                </c:pt>
                <c:pt idx="2202">
                  <c:v>136.42865025609584</c:v>
                </c:pt>
                <c:pt idx="2203">
                  <c:v>136.45643812944499</c:v>
                </c:pt>
                <c:pt idx="2204">
                  <c:v>136.48390028823914</c:v>
                </c:pt>
                <c:pt idx="2205">
                  <c:v>136.51103644834186</c:v>
                </c:pt>
                <c:pt idx="2206">
                  <c:v>136.53784633167146</c:v>
                </c:pt>
                <c:pt idx="2207">
                  <c:v>136.56432966610666</c:v>
                </c:pt>
                <c:pt idx="2208">
                  <c:v>136.59048618539165</c:v>
                </c:pt>
                <c:pt idx="2209">
                  <c:v>136.61631562904262</c:v>
                </c:pt>
                <c:pt idx="2210">
                  <c:v>136.64181774225108</c:v>
                </c:pt>
                <c:pt idx="2211">
                  <c:v>136.66699227578783</c:v>
                </c:pt>
                <c:pt idx="2212">
                  <c:v>136.69183898590737</c:v>
                </c:pt>
                <c:pt idx="2213">
                  <c:v>136.71635763424851</c:v>
                </c:pt>
                <c:pt idx="2214">
                  <c:v>136.74054798773975</c:v>
                </c:pt>
                <c:pt idx="2215">
                  <c:v>136.76440981849771</c:v>
                </c:pt>
                <c:pt idx="2216">
                  <c:v>136.78794290373085</c:v>
                </c:pt>
                <c:pt idx="2217">
                  <c:v>136.81114702563943</c:v>
                </c:pt>
                <c:pt idx="2218">
                  <c:v>136.83402197131551</c:v>
                </c:pt>
                <c:pt idx="2219">
                  <c:v>136.85656753264357</c:v>
                </c:pt>
                <c:pt idx="2220">
                  <c:v>136.87878350619997</c:v>
                </c:pt>
                <c:pt idx="2221">
                  <c:v>136.9006696931516</c:v>
                </c:pt>
                <c:pt idx="2222">
                  <c:v>136.92222589915517</c:v>
                </c:pt>
                <c:pt idx="2223">
                  <c:v>136.94345193425647</c:v>
                </c:pt>
                <c:pt idx="2224">
                  <c:v>136.96434761278601</c:v>
                </c:pt>
                <c:pt idx="2225">
                  <c:v>136.98491275326015</c:v>
                </c:pt>
                <c:pt idx="2226">
                  <c:v>137.00514717827667</c:v>
                </c:pt>
                <c:pt idx="2227">
                  <c:v>137.02505071441252</c:v>
                </c:pt>
                <c:pt idx="2228">
                  <c:v>137.04462319212038</c:v>
                </c:pt>
                <c:pt idx="2229">
                  <c:v>137.06386444562833</c:v>
                </c:pt>
                <c:pt idx="2230">
                  <c:v>137.08277431283204</c:v>
                </c:pt>
                <c:pt idx="2231">
                  <c:v>137.10135263519595</c:v>
                </c:pt>
                <c:pt idx="2232">
                  <c:v>137.11959925764603</c:v>
                </c:pt>
                <c:pt idx="2233">
                  <c:v>137.13751402846862</c:v>
                </c:pt>
                <c:pt idx="2234">
                  <c:v>137.15509679920535</c:v>
                </c:pt>
                <c:pt idx="2235">
                  <c:v>137.17234742454997</c:v>
                </c:pt>
                <c:pt idx="2236">
                  <c:v>137.18926576224396</c:v>
                </c:pt>
                <c:pt idx="2237">
                  <c:v>137.20585167297253</c:v>
                </c:pt>
                <c:pt idx="2238">
                  <c:v>137.22210502026144</c:v>
                </c:pt>
                <c:pt idx="2239">
                  <c:v>137.23802567037271</c:v>
                </c:pt>
                <c:pt idx="2240">
                  <c:v>137.25361349219935</c:v>
                </c:pt>
                <c:pt idx="2241">
                  <c:v>137.26886835716431</c:v>
                </c:pt>
                <c:pt idx="2242">
                  <c:v>137.28379013911436</c:v>
                </c:pt>
                <c:pt idx="2243">
                  <c:v>137.29837871421773</c:v>
                </c:pt>
                <c:pt idx="2244">
                  <c:v>137.31263396086013</c:v>
                </c:pt>
                <c:pt idx="2245">
                  <c:v>137.32655575954161</c:v>
                </c:pt>
                <c:pt idx="2246">
                  <c:v>137.34014399277279</c:v>
                </c:pt>
                <c:pt idx="2247">
                  <c:v>137.35339854497269</c:v>
                </c:pt>
                <c:pt idx="2248">
                  <c:v>137.36631930236578</c:v>
                </c:pt>
                <c:pt idx="2249">
                  <c:v>137.37890615287915</c:v>
                </c:pt>
                <c:pt idx="2250">
                  <c:v>137.39115898604024</c:v>
                </c:pt>
                <c:pt idx="2251">
                  <c:v>137.40307769287566</c:v>
                </c:pt>
                <c:pt idx="2252">
                  <c:v>137.41466216580864</c:v>
                </c:pt>
                <c:pt idx="2253">
                  <c:v>137.42591229855759</c:v>
                </c:pt>
                <c:pt idx="2254">
                  <c:v>137.43682798603658</c:v>
                </c:pt>
                <c:pt idx="2255">
                  <c:v>137.44740912425269</c:v>
                </c:pt>
                <c:pt idx="2256">
                  <c:v>137.45765561020812</c:v>
                </c:pt>
                <c:pt idx="2257">
                  <c:v>137.46756734179837</c:v>
                </c:pt>
                <c:pt idx="2258">
                  <c:v>137.47714421771411</c:v>
                </c:pt>
                <c:pt idx="2259">
                  <c:v>137.48638613734244</c:v>
                </c:pt>
                <c:pt idx="2260">
                  <c:v>137.4952930006678</c:v>
                </c:pt>
                <c:pt idx="2261">
                  <c:v>137.50386470817455</c:v>
                </c:pt>
                <c:pt idx="2262">
                  <c:v>137.51210116074986</c:v>
                </c:pt>
                <c:pt idx="2263">
                  <c:v>137.52000225958682</c:v>
                </c:pt>
                <c:pt idx="2264">
                  <c:v>137.52756790608834</c:v>
                </c:pt>
                <c:pt idx="2265">
                  <c:v>137.53479800177195</c:v>
                </c:pt>
                <c:pt idx="2266">
                  <c:v>137.54169244817376</c:v>
                </c:pt>
                <c:pt idx="2267">
                  <c:v>137.54825114675549</c:v>
                </c:pt>
                <c:pt idx="2268">
                  <c:v>137.55447399881086</c:v>
                </c:pt>
                <c:pt idx="2269">
                  <c:v>137.56036090537117</c:v>
                </c:pt>
                <c:pt idx="2270">
                  <c:v>137.56591176711538</c:v>
                </c:pt>
                <c:pt idx="2271">
                  <c:v>137.57112648427699</c:v>
                </c:pt>
                <c:pt idx="2272">
                  <c:v>137.57600495655365</c:v>
                </c:pt>
                <c:pt idx="2273">
                  <c:v>137.58054708301756</c:v>
                </c:pt>
                <c:pt idx="2274">
                  <c:v>137.58475276202674</c:v>
                </c:pt>
                <c:pt idx="2275">
                  <c:v>137.5886218911364</c:v>
                </c:pt>
                <c:pt idx="2276">
                  <c:v>137.59215436701055</c:v>
                </c:pt>
                <c:pt idx="2277">
                  <c:v>137.59535008533729</c:v>
                </c:pt>
                <c:pt idx="2278">
                  <c:v>137.59820894074181</c:v>
                </c:pt>
                <c:pt idx="2279">
                  <c:v>137.60073082670118</c:v>
                </c:pt>
                <c:pt idx="2280">
                  <c:v>137.60291563546275</c:v>
                </c:pt>
                <c:pt idx="2281">
                  <c:v>137.60476325795861</c:v>
                </c:pt>
                <c:pt idx="2282">
                  <c:v>137.60627358372517</c:v>
                </c:pt>
                <c:pt idx="2283">
                  <c:v>137.60744650082162</c:v>
                </c:pt>
                <c:pt idx="2284">
                  <c:v>137.60828189575057</c:v>
                </c:pt>
                <c:pt idx="2285">
                  <c:v>137.60877965337784</c:v>
                </c:pt>
                <c:pt idx="2286">
                  <c:v>137.60893965685619</c:v>
                </c:pt>
                <c:pt idx="2287">
                  <c:v>137.60876178754728</c:v>
                </c:pt>
                <c:pt idx="2288">
                  <c:v>137.60824592494612</c:v>
                </c:pt>
                <c:pt idx="2289">
                  <c:v>137.60739194660769</c:v>
                </c:pt>
                <c:pt idx="2290">
                  <c:v>137.60619972807035</c:v>
                </c:pt>
                <c:pt idx="2291">
                  <c:v>137.60466914278717</c:v>
                </c:pt>
                <c:pt idx="2292">
                  <c:v>137.60280006205204</c:v>
                </c:pt>
                <c:pt idx="2293">
                  <c:v>137.60059235492963</c:v>
                </c:pt>
                <c:pt idx="2294">
                  <c:v>137.59804588818898</c:v>
                </c:pt>
                <c:pt idx="2295">
                  <c:v>137.59516052623241</c:v>
                </c:pt>
                <c:pt idx="2296">
                  <c:v>137.59193613103125</c:v>
                </c:pt>
                <c:pt idx="2297">
                  <c:v>137.58837256205999</c:v>
                </c:pt>
                <c:pt idx="2298">
                  <c:v>137.58446967623169</c:v>
                </c:pt>
                <c:pt idx="2299">
                  <c:v>137.58022732783652</c:v>
                </c:pt>
                <c:pt idx="2300">
                  <c:v>137.57564536847866</c:v>
                </c:pt>
                <c:pt idx="2301">
                  <c:v>137.57072364701764</c:v>
                </c:pt>
                <c:pt idx="2302">
                  <c:v>137.56546200950842</c:v>
                </c:pt>
                <c:pt idx="2303">
                  <c:v>137.55986029914391</c:v>
                </c:pt>
                <c:pt idx="2304">
                  <c:v>137.55391835620003</c:v>
                </c:pt>
                <c:pt idx="2305">
                  <c:v>137.54763601797885</c:v>
                </c:pt>
                <c:pt idx="2306">
                  <c:v>137.54101311875698</c:v>
                </c:pt>
                <c:pt idx="2307">
                  <c:v>137.5340494897315</c:v>
                </c:pt>
                <c:pt idx="2308">
                  <c:v>137.5267449589717</c:v>
                </c:pt>
                <c:pt idx="2309">
                  <c:v>137.51909935136769</c:v>
                </c:pt>
                <c:pt idx="2310">
                  <c:v>137.51111248858328</c:v>
                </c:pt>
                <c:pt idx="2311">
                  <c:v>137.50278418900953</c:v>
                </c:pt>
                <c:pt idx="2312">
                  <c:v>137.49411426771954</c:v>
                </c:pt>
                <c:pt idx="2313">
                  <c:v>137.48510253642473</c:v>
                </c:pt>
                <c:pt idx="2314">
                  <c:v>137.47574880343421</c:v>
                </c:pt>
                <c:pt idx="2315">
                  <c:v>137.46605287361123</c:v>
                </c:pt>
                <c:pt idx="2316">
                  <c:v>137.45601454833647</c:v>
                </c:pt>
                <c:pt idx="2317">
                  <c:v>137.44563362546992</c:v>
                </c:pt>
                <c:pt idx="2318">
                  <c:v>137.43490989931362</c:v>
                </c:pt>
                <c:pt idx="2319">
                  <c:v>137.4238431605778</c:v>
                </c:pt>
                <c:pt idx="2320">
                  <c:v>137.4124331963481</c:v>
                </c:pt>
                <c:pt idx="2321">
                  <c:v>137.40067979005269</c:v>
                </c:pt>
                <c:pt idx="2322">
                  <c:v>137.38858272143352</c:v>
                </c:pt>
                <c:pt idx="2323">
                  <c:v>137.37614176651709</c:v>
                </c:pt>
                <c:pt idx="2324">
                  <c:v>137.36335669758728</c:v>
                </c:pt>
                <c:pt idx="2325">
                  <c:v>137.35022728316002</c:v>
                </c:pt>
                <c:pt idx="2326">
                  <c:v>137.33675328795997</c:v>
                </c:pt>
                <c:pt idx="2327">
                  <c:v>137.32293447289717</c:v>
                </c:pt>
                <c:pt idx="2328">
                  <c:v>137.30877059504684</c:v>
                </c:pt>
                <c:pt idx="2329">
                  <c:v>137.29426140763027</c:v>
                </c:pt>
                <c:pt idx="2330">
                  <c:v>137.27940665999725</c:v>
                </c:pt>
                <c:pt idx="2331">
                  <c:v>137.26420609760874</c:v>
                </c:pt>
                <c:pt idx="2332">
                  <c:v>137.24865946202462</c:v>
                </c:pt>
                <c:pt idx="2333">
                  <c:v>137.23276649088962</c:v>
                </c:pt>
                <c:pt idx="2334">
                  <c:v>137.21652691792104</c:v>
                </c:pt>
                <c:pt idx="2335">
                  <c:v>137.19994047290106</c:v>
                </c:pt>
                <c:pt idx="2336">
                  <c:v>137.18300688166764</c:v>
                </c:pt>
                <c:pt idx="2337">
                  <c:v>137.16572586610755</c:v>
                </c:pt>
                <c:pt idx="2338">
                  <c:v>137.14809714415259</c:v>
                </c:pt>
                <c:pt idx="2339">
                  <c:v>137.13012042977533</c:v>
                </c:pt>
                <c:pt idx="2340">
                  <c:v>137.11179543298829</c:v>
                </c:pt>
                <c:pt idx="2341">
                  <c:v>137.09312185984268</c:v>
                </c:pt>
                <c:pt idx="2342">
                  <c:v>137.0740994124308</c:v>
                </c:pt>
                <c:pt idx="2343">
                  <c:v>137.05472778888935</c:v>
                </c:pt>
                <c:pt idx="2344">
                  <c:v>137.03500668340342</c:v>
                </c:pt>
                <c:pt idx="2345">
                  <c:v>137.01493578621231</c:v>
                </c:pt>
                <c:pt idx="2346">
                  <c:v>136.99451478361965</c:v>
                </c:pt>
                <c:pt idx="2347">
                  <c:v>136.97374335799941</c:v>
                </c:pt>
                <c:pt idx="2348">
                  <c:v>136.95262118781051</c:v>
                </c:pt>
                <c:pt idx="2349">
                  <c:v>136.93114794760714</c:v>
                </c:pt>
                <c:pt idx="2350">
                  <c:v>136.90932330805413</c:v>
                </c:pt>
                <c:pt idx="2351">
                  <c:v>136.88714693594082</c:v>
                </c:pt>
                <c:pt idx="2352">
                  <c:v>136.86461849420178</c:v>
                </c:pt>
                <c:pt idx="2353">
                  <c:v>136.84173764193253</c:v>
                </c:pt>
                <c:pt idx="2354">
                  <c:v>136.81850403441169</c:v>
                </c:pt>
                <c:pt idx="2355">
                  <c:v>136.79491732312249</c:v>
                </c:pt>
                <c:pt idx="2356">
                  <c:v>136.77097715577659</c:v>
                </c:pt>
                <c:pt idx="2357">
                  <c:v>136.74668317633913</c:v>
                </c:pt>
                <c:pt idx="2358">
                  <c:v>136.72203502505477</c:v>
                </c:pt>
                <c:pt idx="2359">
                  <c:v>136.69703233847707</c:v>
                </c:pt>
                <c:pt idx="2360">
                  <c:v>136.67167474949716</c:v>
                </c:pt>
                <c:pt idx="2361">
                  <c:v>136.64596188737519</c:v>
                </c:pt>
                <c:pt idx="2362">
                  <c:v>136.61989337777388</c:v>
                </c:pt>
                <c:pt idx="2363">
                  <c:v>136.59346884279083</c:v>
                </c:pt>
                <c:pt idx="2364">
                  <c:v>136.5666879009961</c:v>
                </c:pt>
                <c:pt idx="2365">
                  <c:v>136.53955016746835</c:v>
                </c:pt>
                <c:pt idx="2366">
                  <c:v>136.51205525383409</c:v>
                </c:pt>
                <c:pt idx="2367">
                  <c:v>136.48420276830666</c:v>
                </c:pt>
                <c:pt idx="2368">
                  <c:v>136.45599231572862</c:v>
                </c:pt>
                <c:pt idx="2369">
                  <c:v>136.42742349761525</c:v>
                </c:pt>
                <c:pt idx="2370">
                  <c:v>136.39849591219698</c:v>
                </c:pt>
                <c:pt idx="2371">
                  <c:v>136.3692091544676</c:v>
                </c:pt>
                <c:pt idx="2372">
                  <c:v>136.33956281622895</c:v>
                </c:pt>
                <c:pt idx="2373">
                  <c:v>136.30955648614099</c:v>
                </c:pt>
                <c:pt idx="2374">
                  <c:v>136.27918974977246</c:v>
                </c:pt>
                <c:pt idx="2375">
                  <c:v>136.24846218964953</c:v>
                </c:pt>
                <c:pt idx="2376">
                  <c:v>136.21737338531091</c:v>
                </c:pt>
                <c:pt idx="2377">
                  <c:v>136.18592291336034</c:v>
                </c:pt>
                <c:pt idx="2378">
                  <c:v>136.15411034752339</c:v>
                </c:pt>
                <c:pt idx="2379">
                  <c:v>136.12193525870126</c:v>
                </c:pt>
                <c:pt idx="2380">
                  <c:v>136.08939721503202</c:v>
                </c:pt>
                <c:pt idx="2381">
                  <c:v>136.05649578194732</c:v>
                </c:pt>
                <c:pt idx="2382">
                  <c:v>136.02323052223349</c:v>
                </c:pt>
                <c:pt idx="2383">
                  <c:v>135.98960099609383</c:v>
                </c:pt>
                <c:pt idx="2384">
                  <c:v>135.95560676120999</c:v>
                </c:pt>
                <c:pt idx="2385">
                  <c:v>135.92124737280801</c:v>
                </c:pt>
                <c:pt idx="2386">
                  <c:v>135.88652238372131</c:v>
                </c:pt>
                <c:pt idx="2387">
                  <c:v>135.85143134445912</c:v>
                </c:pt>
                <c:pt idx="2388">
                  <c:v>135.81597380327298</c:v>
                </c:pt>
                <c:pt idx="2389">
                  <c:v>135.78014930622578</c:v>
                </c:pt>
                <c:pt idx="2390">
                  <c:v>135.74395739726168</c:v>
                </c:pt>
                <c:pt idx="2391">
                  <c:v>135.70739761827701</c:v>
                </c:pt>
                <c:pt idx="2392">
                  <c:v>135.67046950919251</c:v>
                </c:pt>
                <c:pt idx="2393">
                  <c:v>135.63317260802597</c:v>
                </c:pt>
                <c:pt idx="2394">
                  <c:v>135.59550645096752</c:v>
                </c:pt>
                <c:pt idx="2395">
                  <c:v>135.55747057245341</c:v>
                </c:pt>
                <c:pt idx="2396">
                  <c:v>135.51906450524314</c:v>
                </c:pt>
                <c:pt idx="2397">
                  <c:v>135.48028778049786</c:v>
                </c:pt>
                <c:pt idx="2398">
                  <c:v>135.44113992785543</c:v>
                </c:pt>
                <c:pt idx="2399">
                  <c:v>135.40162047551331</c:v>
                </c:pt>
                <c:pt idx="2400">
                  <c:v>135.36172895030637</c:v>
                </c:pt>
                <c:pt idx="2401">
                  <c:v>135.32146487778837</c:v>
                </c:pt>
                <c:pt idx="2402">
                  <c:v>135.28082778231516</c:v>
                </c:pt>
                <c:pt idx="2403">
                  <c:v>135.23981718712585</c:v>
                </c:pt>
                <c:pt idx="2404">
                  <c:v>135.19843261442784</c:v>
                </c:pt>
                <c:pt idx="2405">
                  <c:v>135.15667358548023</c:v>
                </c:pt>
                <c:pt idx="2406">
                  <c:v>135.11453962068128</c:v>
                </c:pt>
                <c:pt idx="2407">
                  <c:v>135.07203023965221</c:v>
                </c:pt>
                <c:pt idx="2408">
                  <c:v>135.02914496132601</c:v>
                </c:pt>
                <c:pt idx="2409">
                  <c:v>134.98588330403445</c:v>
                </c:pt>
                <c:pt idx="2410">
                  <c:v>134.94224478559659</c:v>
                </c:pt>
                <c:pt idx="2411">
                  <c:v>134.89822892340851</c:v>
                </c:pt>
                <c:pt idx="2412">
                  <c:v>134.85383523453282</c:v>
                </c:pt>
                <c:pt idx="2413">
                  <c:v>134.80906323578972</c:v>
                </c:pt>
                <c:pt idx="2414">
                  <c:v>134.76391244384808</c:v>
                </c:pt>
                <c:pt idx="2415">
                  <c:v>134.7183823753175</c:v>
                </c:pt>
                <c:pt idx="2416">
                  <c:v>134.67247254684057</c:v>
                </c:pt>
                <c:pt idx="2417">
                  <c:v>134.62618247518691</c:v>
                </c:pt>
                <c:pt idx="2418">
                  <c:v>134.57951167734581</c:v>
                </c:pt>
                <c:pt idx="2419">
                  <c:v>134.53245967062153</c:v>
                </c:pt>
                <c:pt idx="2420">
                  <c:v>134.48502597272756</c:v>
                </c:pt>
                <c:pt idx="2421">
                  <c:v>134.43721010188273</c:v>
                </c:pt>
                <c:pt idx="2422">
                  <c:v>134.38901157690606</c:v>
                </c:pt>
                <c:pt idx="2423">
                  <c:v>134.34042991731417</c:v>
                </c:pt>
                <c:pt idx="2424">
                  <c:v>134.29146464341724</c:v>
                </c:pt>
                <c:pt idx="2425">
                  <c:v>134.24211527641654</c:v>
                </c:pt>
                <c:pt idx="2426">
                  <c:v>134.19238133850266</c:v>
                </c:pt>
                <c:pt idx="2427">
                  <c:v>134.14226235295357</c:v>
                </c:pt>
                <c:pt idx="2428">
                  <c:v>134.09175784423067</c:v>
                </c:pt>
                <c:pt idx="2429">
                  <c:v>134.0408673380812</c:v>
                </c:pt>
                <c:pt idx="2430">
                  <c:v>133.98959036163572</c:v>
                </c:pt>
                <c:pt idx="2431">
                  <c:v>133.93792644350583</c:v>
                </c:pt>
                <c:pt idx="2432">
                  <c:v>133.88587511388661</c:v>
                </c:pt>
                <c:pt idx="2433">
                  <c:v>133.83343590465554</c:v>
                </c:pt>
                <c:pt idx="2434">
                  <c:v>133.78060834947161</c:v>
                </c:pt>
                <c:pt idx="2435">
                  <c:v>133.72739198387762</c:v>
                </c:pt>
                <c:pt idx="2436">
                  <c:v>133.67378634539864</c:v>
                </c:pt>
                <c:pt idx="2437">
                  <c:v>133.61979097364508</c:v>
                </c:pt>
                <c:pt idx="2438">
                  <c:v>133.56540541041261</c:v>
                </c:pt>
                <c:pt idx="2439">
                  <c:v>133.51062919978199</c:v>
                </c:pt>
                <c:pt idx="2440">
                  <c:v>133.45546188822198</c:v>
                </c:pt>
                <c:pt idx="2441">
                  <c:v>133.39990302469062</c:v>
                </c:pt>
                <c:pt idx="2442">
                  <c:v>133.34395216073622</c:v>
                </c:pt>
                <c:pt idx="2443">
                  <c:v>133.28760885059705</c:v>
                </c:pt>
                <c:pt idx="2444">
                  <c:v>133.23087265130584</c:v>
                </c:pt>
                <c:pt idx="2445">
                  <c:v>133.17374312278929</c:v>
                </c:pt>
                <c:pt idx="2446">
                  <c:v>133.11621982797038</c:v>
                </c:pt>
                <c:pt idx="2447">
                  <c:v>133.05830233286855</c:v>
                </c:pt>
                <c:pt idx="2448">
                  <c:v>132.99999020670288</c:v>
                </c:pt>
                <c:pt idx="2449">
                  <c:v>132.94128302199204</c:v>
                </c:pt>
                <c:pt idx="2450">
                  <c:v>132.8821803546555</c:v>
                </c:pt>
                <c:pt idx="2451">
                  <c:v>132.82268178411584</c:v>
                </c:pt>
                <c:pt idx="2452">
                  <c:v>132.76278689339853</c:v>
                </c:pt>
                <c:pt idx="2453">
                  <c:v>132.70249526923351</c:v>
                </c:pt>
                <c:pt idx="2454">
                  <c:v>132.64180650215479</c:v>
                </c:pt>
                <c:pt idx="2455">
                  <c:v>132.58072018660243</c:v>
                </c:pt>
                <c:pt idx="2456">
                  <c:v>132.51923592102196</c:v>
                </c:pt>
                <c:pt idx="2457">
                  <c:v>132.45735330796356</c:v>
                </c:pt>
                <c:pt idx="2458">
                  <c:v>132.39507195418398</c:v>
                </c:pt>
                <c:pt idx="2459">
                  <c:v>132.33239147074366</c:v>
                </c:pt>
                <c:pt idx="2460">
                  <c:v>132.26931147310859</c:v>
                </c:pt>
                <c:pt idx="2461">
                  <c:v>132.20583158124612</c:v>
                </c:pt>
                <c:pt idx="2462">
                  <c:v>132.14195141972652</c:v>
                </c:pt>
                <c:pt idx="2463">
                  <c:v>132.07767061781948</c:v>
                </c:pt>
                <c:pt idx="2464">
                  <c:v>132.01298880959234</c:v>
                </c:pt>
                <c:pt idx="2465">
                  <c:v>131.94790563400784</c:v>
                </c:pt>
                <c:pt idx="2466">
                  <c:v>131.88242073502192</c:v>
                </c:pt>
                <c:pt idx="2467">
                  <c:v>131.81653376167878</c:v>
                </c:pt>
                <c:pt idx="2468">
                  <c:v>131.75024436820817</c:v>
                </c:pt>
                <c:pt idx="2469">
                  <c:v>131.68355221412216</c:v>
                </c:pt>
                <c:pt idx="2470">
                  <c:v>131.6164569643077</c:v>
                </c:pt>
                <c:pt idx="2471">
                  <c:v>131.5489582891253</c:v>
                </c:pt>
                <c:pt idx="2472">
                  <c:v>131.48105586450004</c:v>
                </c:pt>
                <c:pt idx="2473">
                  <c:v>131.4127493720172</c:v>
                </c:pt>
                <c:pt idx="2474">
                  <c:v>131.34403849901517</c:v>
                </c:pt>
                <c:pt idx="2475">
                  <c:v>131.27492293867843</c:v>
                </c:pt>
                <c:pt idx="2476">
                  <c:v>131.20540239012905</c:v>
                </c:pt>
                <c:pt idx="2477">
                  <c:v>131.13547655851923</c:v>
                </c:pt>
                <c:pt idx="2478">
                  <c:v>131.06514515512194</c:v>
                </c:pt>
                <c:pt idx="2479">
                  <c:v>130.9944078974205</c:v>
                </c:pt>
                <c:pt idx="2480">
                  <c:v>130.92326450919956</c:v>
                </c:pt>
                <c:pt idx="2481">
                  <c:v>130.85171472063439</c:v>
                </c:pt>
                <c:pt idx="2482">
                  <c:v>130.77975826837695</c:v>
                </c:pt>
                <c:pt idx="2483">
                  <c:v>130.70739489564653</c:v>
                </c:pt>
                <c:pt idx="2484">
                  <c:v>130.63462435231517</c:v>
                </c:pt>
                <c:pt idx="2485">
                  <c:v>130.56144639499476</c:v>
                </c:pt>
                <c:pt idx="2486">
                  <c:v>130.48786078712135</c:v>
                </c:pt>
                <c:pt idx="2487">
                  <c:v>130.41386729904147</c:v>
                </c:pt>
                <c:pt idx="2488">
                  <c:v>130.33946570809584</c:v>
                </c:pt>
                <c:pt idx="2489">
                  <c:v>130.26465579870276</c:v>
                </c:pt>
                <c:pt idx="2490">
                  <c:v>130.18943736243909</c:v>
                </c:pt>
                <c:pt idx="2491">
                  <c:v>130.11381019812453</c:v>
                </c:pt>
                <c:pt idx="2492">
                  <c:v>130.03777411190055</c:v>
                </c:pt>
                <c:pt idx="2493">
                  <c:v>129.96132891731196</c:v>
                </c:pt>
                <c:pt idx="2494">
                  <c:v>129.88447443538487</c:v>
                </c:pt>
                <c:pt idx="2495">
                  <c:v>129.80721049470552</c:v>
                </c:pt>
                <c:pt idx="2496">
                  <c:v>129.7295369314981</c:v>
                </c:pt>
                <c:pt idx="2497">
                  <c:v>129.65145358970156</c:v>
                </c:pt>
                <c:pt idx="2498">
                  <c:v>129.57296032104364</c:v>
                </c:pt>
                <c:pt idx="2499">
                  <c:v>129.49405698511819</c:v>
                </c:pt>
                <c:pt idx="2500">
                  <c:v>129.41474344945703</c:v>
                </c:pt>
                <c:pt idx="2501">
                  <c:v>129.33501958960477</c:v>
                </c:pt>
                <c:pt idx="2502">
                  <c:v>129.25488528918862</c:v>
                </c:pt>
                <c:pt idx="2503">
                  <c:v>129.1743404399904</c:v>
                </c:pt>
                <c:pt idx="2504">
                  <c:v>129.09338494201856</c:v>
                </c:pt>
                <c:pt idx="2505">
                  <c:v>129.01201870357349</c:v>
                </c:pt>
                <c:pt idx="2506">
                  <c:v>128.93024164131867</c:v>
                </c:pt>
                <c:pt idx="2507">
                  <c:v>128.84805368034628</c:v>
                </c:pt>
                <c:pt idx="2508">
                  <c:v>128.76545475424382</c:v>
                </c:pt>
                <c:pt idx="2509">
                  <c:v>128.68244480515924</c:v>
                </c:pt>
                <c:pt idx="2510">
                  <c:v>128.59902378386437</c:v>
                </c:pt>
                <c:pt idx="2511">
                  <c:v>128.51519164981829</c:v>
                </c:pt>
                <c:pt idx="2512">
                  <c:v>128.43094837122914</c:v>
                </c:pt>
                <c:pt idx="2513">
                  <c:v>128.34629392511488</c:v>
                </c:pt>
                <c:pt idx="2514">
                  <c:v>128.26122829736323</c:v>
                </c:pt>
                <c:pt idx="2515">
                  <c:v>128.17575148278991</c:v>
                </c:pt>
                <c:pt idx="2516">
                  <c:v>128.08986348519628</c:v>
                </c:pt>
                <c:pt idx="2517">
                  <c:v>128.00356431742571</c:v>
                </c:pt>
                <c:pt idx="2518">
                  <c:v>127.91685400142035</c:v>
                </c:pt>
                <c:pt idx="2519">
                  <c:v>127.82973256827169</c:v>
                </c:pt>
                <c:pt idx="2520">
                  <c:v>127.74220005827831</c:v>
                </c:pt>
                <c:pt idx="2521">
                  <c:v>127.65425652099333</c:v>
                </c:pt>
                <c:pt idx="2522">
                  <c:v>127.56590201527806</c:v>
                </c:pt>
                <c:pt idx="2523">
                  <c:v>127.47713660935095</c:v>
                </c:pt>
                <c:pt idx="2524">
                  <c:v>127.38796038083538</c:v>
                </c:pt>
                <c:pt idx="2525">
                  <c:v>127.29837341680631</c:v>
                </c:pt>
                <c:pt idx="2526">
                  <c:v>127.20837581383833</c:v>
                </c:pt>
                <c:pt idx="2527">
                  <c:v>127.11796767804849</c:v>
                </c:pt>
                <c:pt idx="2528">
                  <c:v>127.02714912514151</c:v>
                </c:pt>
                <c:pt idx="2529">
                  <c:v>126.9359202804504</c:v>
                </c:pt>
                <c:pt idx="2530">
                  <c:v>126.84428127897914</c:v>
                </c:pt>
                <c:pt idx="2531">
                  <c:v>126.75223226544179</c:v>
                </c:pt>
                <c:pt idx="2532">
                  <c:v>126.65977339430202</c:v>
                </c:pt>
                <c:pt idx="2533">
                  <c:v>126.56690482980959</c:v>
                </c:pt>
                <c:pt idx="2534">
                  <c:v>126.4736267460377</c:v>
                </c:pt>
                <c:pt idx="2535">
                  <c:v>126.3799393269164</c:v>
                </c:pt>
                <c:pt idx="2536">
                  <c:v>126.28584276626833</c:v>
                </c:pt>
                <c:pt idx="2537">
                  <c:v>126.19133726783949</c:v>
                </c:pt>
                <c:pt idx="2538">
                  <c:v>126.09642304533146</c:v>
                </c:pt>
                <c:pt idx="2539">
                  <c:v>126.00110032243091</c:v>
                </c:pt>
                <c:pt idx="2540">
                  <c:v>125.90536933283781</c:v>
                </c:pt>
                <c:pt idx="2541">
                  <c:v>125.80923032029412</c:v>
                </c:pt>
                <c:pt idx="2542">
                  <c:v>125.7126835386087</c:v>
                </c:pt>
                <c:pt idx="2543">
                  <c:v>125.61572925168163</c:v>
                </c:pt>
                <c:pt idx="2544">
                  <c:v>125.51836773352963</c:v>
                </c:pt>
                <c:pt idx="2545">
                  <c:v>125.42059926830706</c:v>
                </c:pt>
                <c:pt idx="2546">
                  <c:v>125.32242415032621</c:v>
                </c:pt>
                <c:pt idx="2547">
                  <c:v>125.22384268407748</c:v>
                </c:pt>
                <c:pt idx="2548">
                  <c:v>125.12485518424836</c:v>
                </c:pt>
                <c:pt idx="2549">
                  <c:v>125.0254619757394</c:v>
                </c:pt>
                <c:pt idx="2550">
                  <c:v>124.92566339368</c:v>
                </c:pt>
                <c:pt idx="2551">
                  <c:v>124.82545978344325</c:v>
                </c:pt>
                <c:pt idx="2552">
                  <c:v>124.72485150065783</c:v>
                </c:pt>
                <c:pt idx="2553">
                  <c:v>124.62383891122133</c:v>
                </c:pt>
                <c:pt idx="2554">
                  <c:v>124.52242239130908</c:v>
                </c:pt>
                <c:pt idx="2555">
                  <c:v>124.42060232738365</c:v>
                </c:pt>
                <c:pt idx="2556">
                  <c:v>124.31837911620354</c:v>
                </c:pt>
                <c:pt idx="2557">
                  <c:v>124.21575316482739</c:v>
                </c:pt>
                <c:pt idx="2558">
                  <c:v>124.112724890621</c:v>
                </c:pt>
                <c:pt idx="2559">
                  <c:v>124.00929472126009</c:v>
                </c:pt>
                <c:pt idx="2560">
                  <c:v>123.90546309473304</c:v>
                </c:pt>
                <c:pt idx="2561">
                  <c:v>123.80123045934141</c:v>
                </c:pt>
                <c:pt idx="2562">
                  <c:v>123.69659727370009</c:v>
                </c:pt>
                <c:pt idx="2563">
                  <c:v>123.5915640067353</c:v>
                </c:pt>
                <c:pt idx="2564">
                  <c:v>123.48613113768229</c:v>
                </c:pt>
                <c:pt idx="2565">
                  <c:v>123.38029915608026</c:v>
                </c:pt>
                <c:pt idx="2566">
                  <c:v>123.27406856176665</c:v>
                </c:pt>
                <c:pt idx="2567">
                  <c:v>123.16743986487143</c:v>
                </c:pt>
                <c:pt idx="2568">
                  <c:v>123.06041358580705</c:v>
                </c:pt>
                <c:pt idx="2569">
                  <c:v>122.95299025526049</c:v>
                </c:pt>
                <c:pt idx="2570">
                  <c:v>122.84517041418056</c:v>
                </c:pt>
                <c:pt idx="2571">
                  <c:v>122.73695461376775</c:v>
                </c:pt>
                <c:pt idx="2572">
                  <c:v>122.62834341545846</c:v>
                </c:pt>
                <c:pt idx="2573">
                  <c:v>122.51933739091133</c:v>
                </c:pt>
                <c:pt idx="2574">
                  <c:v>122.40993712199118</c:v>
                </c:pt>
                <c:pt idx="2575">
                  <c:v>122.30014320075063</c:v>
                </c:pt>
                <c:pt idx="2576">
                  <c:v>122.18995622941173</c:v>
                </c:pt>
                <c:pt idx="2577">
                  <c:v>122.07937682034586</c:v>
                </c:pt>
                <c:pt idx="2578">
                  <c:v>121.96840559605204</c:v>
                </c:pt>
                <c:pt idx="2579">
                  <c:v>121.85704318913446</c:v>
                </c:pt>
                <c:pt idx="2580">
                  <c:v>121.74529024227837</c:v>
                </c:pt>
                <c:pt idx="2581">
                  <c:v>121.63314740822369</c:v>
                </c:pt>
                <c:pt idx="2582">
                  <c:v>121.52061534974084</c:v>
                </c:pt>
                <c:pt idx="2583">
                  <c:v>121.40769473959983</c:v>
                </c:pt>
                <c:pt idx="2584">
                  <c:v>121.29438626054383</c:v>
                </c:pt>
                <c:pt idx="2585">
                  <c:v>121.18069060525622</c:v>
                </c:pt>
                <c:pt idx="2586">
                  <c:v>121.0666084763312</c:v>
                </c:pt>
                <c:pt idx="2587">
                  <c:v>120.95214058623937</c:v>
                </c:pt>
                <c:pt idx="2588">
                  <c:v>120.8372876572935</c:v>
                </c:pt>
                <c:pt idx="2589">
                  <c:v>120.72205042161399</c:v>
                </c:pt>
                <c:pt idx="2590">
                  <c:v>120.60642962109122</c:v>
                </c:pt>
                <c:pt idx="2591">
                  <c:v>120.49042600734819</c:v>
                </c:pt>
                <c:pt idx="2592">
                  <c:v>120.37404034170186</c:v>
                </c:pt>
                <c:pt idx="2593">
                  <c:v>120.2572733951209</c:v>
                </c:pt>
                <c:pt idx="2594">
                  <c:v>120.14012594818642</c:v>
                </c:pt>
                <c:pt idx="2595">
                  <c:v>120.0225987910479</c:v>
                </c:pt>
                <c:pt idx="2596">
                  <c:v>119.9046927233793</c:v>
                </c:pt>
                <c:pt idx="2597">
                  <c:v>119.7864085543341</c:v>
                </c:pt>
                <c:pt idx="2598">
                  <c:v>119.66774710249936</c:v>
                </c:pt>
                <c:pt idx="2599">
                  <c:v>119.54870919584775</c:v>
                </c:pt>
                <c:pt idx="2600">
                  <c:v>119.42929567168909</c:v>
                </c:pt>
                <c:pt idx="2601">
                  <c:v>119.30950737662045</c:v>
                </c:pt>
                <c:pt idx="2602">
                  <c:v>119.18934516647525</c:v>
                </c:pt>
                <c:pt idx="2603">
                  <c:v>119.06880990627229</c:v>
                </c:pt>
                <c:pt idx="2604">
                  <c:v>118.94790247016016</c:v>
                </c:pt>
                <c:pt idx="2605">
                  <c:v>118.82662374136564</c:v>
                </c:pt>
                <c:pt idx="2606">
                  <c:v>118.70497461213746</c:v>
                </c:pt>
                <c:pt idx="2607">
                  <c:v>118.58295598368849</c:v>
                </c:pt>
                <c:pt idx="2608">
                  <c:v>118.46056876614057</c:v>
                </c:pt>
                <c:pt idx="2609">
                  <c:v>118.33781387846437</c:v>
                </c:pt>
                <c:pt idx="2610">
                  <c:v>118.21469224842025</c:v>
                </c:pt>
                <c:pt idx="2611">
                  <c:v>118.09120481249795</c:v>
                </c:pt>
                <c:pt idx="2612">
                  <c:v>117.96735251585466</c:v>
                </c:pt>
                <c:pt idx="2613">
                  <c:v>117.84313631225214</c:v>
                </c:pt>
                <c:pt idx="2614">
                  <c:v>117.71855716399374</c:v>
                </c:pt>
                <c:pt idx="2615">
                  <c:v>117.59361604185918</c:v>
                </c:pt>
                <c:pt idx="2616">
                  <c:v>117.46831392503944</c:v>
                </c:pt>
                <c:pt idx="2617">
                  <c:v>117.34265180106948</c:v>
                </c:pt>
                <c:pt idx="2618">
                  <c:v>117.216630665762</c:v>
                </c:pt>
                <c:pt idx="2619">
                  <c:v>117.0902515231375</c:v>
                </c:pt>
                <c:pt idx="2620">
                  <c:v>116.9635153853566</c:v>
                </c:pt>
                <c:pt idx="2621">
                  <c:v>116.83642327264806</c:v>
                </c:pt>
                <c:pt idx="2622">
                  <c:v>116.70897621323951</c:v>
                </c:pt>
                <c:pt idx="2623">
                  <c:v>116.58117524328406</c:v>
                </c:pt>
                <c:pt idx="2624">
                  <c:v>116.45302140678822</c:v>
                </c:pt>
                <c:pt idx="2625">
                  <c:v>116.32451575553765</c:v>
                </c:pt>
                <c:pt idx="2626">
                  <c:v>116.1956593490237</c:v>
                </c:pt>
                <c:pt idx="2627">
                  <c:v>116.0664532543675</c:v>
                </c:pt>
                <c:pt idx="2628">
                  <c:v>115.93689854624276</c:v>
                </c:pt>
                <c:pt idx="2629">
                  <c:v>115.80699630680154</c:v>
                </c:pt>
                <c:pt idx="2630">
                  <c:v>115.67674762559433</c:v>
                </c:pt>
                <c:pt idx="2631">
                  <c:v>115.54615359949287</c:v>
                </c:pt>
                <c:pt idx="2632">
                  <c:v>115.4152153326105</c:v>
                </c:pt>
                <c:pt idx="2633">
                  <c:v>115.28393393622284</c:v>
                </c:pt>
                <c:pt idx="2634">
                  <c:v>115.15231052868721</c:v>
                </c:pt>
                <c:pt idx="2635">
                  <c:v>115.02034623536154</c:v>
                </c:pt>
                <c:pt idx="2636">
                  <c:v>114.88804218852229</c:v>
                </c:pt>
                <c:pt idx="2637">
                  <c:v>114.75539952728174</c:v>
                </c:pt>
                <c:pt idx="2638">
                  <c:v>114.62241939750645</c:v>
                </c:pt>
                <c:pt idx="2639">
                  <c:v>114.48910295173208</c:v>
                </c:pt>
                <c:pt idx="2640">
                  <c:v>114.3554513490792</c:v>
                </c:pt>
                <c:pt idx="2641">
                  <c:v>114.22146575516989</c:v>
                </c:pt>
                <c:pt idx="2642">
                  <c:v>114.08714734204095</c:v>
                </c:pt>
                <c:pt idx="2643">
                  <c:v>113.95249728805837</c:v>
                </c:pt>
                <c:pt idx="2644">
                  <c:v>113.81751677783168</c:v>
                </c:pt>
                <c:pt idx="2645">
                  <c:v>113.68220700212633</c:v>
                </c:pt>
                <c:pt idx="2646">
                  <c:v>113.54656915777687</c:v>
                </c:pt>
                <c:pt idx="2647">
                  <c:v>113.41060444759754</c:v>
                </c:pt>
                <c:pt idx="2648">
                  <c:v>113.27431408029729</c:v>
                </c:pt>
                <c:pt idx="2649">
                  <c:v>113.13769927038824</c:v>
                </c:pt>
                <c:pt idx="2650">
                  <c:v>113.0007612380972</c:v>
                </c:pt>
                <c:pt idx="2651">
                  <c:v>112.86350120927763</c:v>
                </c:pt>
                <c:pt idx="2652">
                  <c:v>112.7259204153183</c:v>
                </c:pt>
                <c:pt idx="2653">
                  <c:v>112.58802009305431</c:v>
                </c:pt>
                <c:pt idx="2654">
                  <c:v>112.44980148467549</c:v>
                </c:pt>
                <c:pt idx="2655">
                  <c:v>112.31126583763709</c:v>
                </c:pt>
                <c:pt idx="2656">
                  <c:v>112.17241440456728</c:v>
                </c:pt>
                <c:pt idx="2657">
                  <c:v>112.03324844317781</c:v>
                </c:pt>
                <c:pt idx="2658">
                  <c:v>111.89376921617047</c:v>
                </c:pt>
                <c:pt idx="2659">
                  <c:v>111.75397799114687</c:v>
                </c:pt>
                <c:pt idx="2660">
                  <c:v>111.61387604051524</c:v>
                </c:pt>
                <c:pt idx="2661">
                  <c:v>111.47346464140001</c:v>
                </c:pt>
                <c:pt idx="2662">
                  <c:v>111.33274507554785</c:v>
                </c:pt>
                <c:pt idx="2663">
                  <c:v>111.19171862923709</c:v>
                </c:pt>
                <c:pt idx="2664">
                  <c:v>111.05038659318329</c:v>
                </c:pt>
                <c:pt idx="2665">
                  <c:v>110.90875026244811</c:v>
                </c:pt>
                <c:pt idx="2666">
                  <c:v>110.76681093634568</c:v>
                </c:pt>
                <c:pt idx="2667">
                  <c:v>110.62456991835118</c:v>
                </c:pt>
                <c:pt idx="2668">
                  <c:v>110.48202851600621</c:v>
                </c:pt>
                <c:pt idx="2669">
                  <c:v>110.33918804082759</c:v>
                </c:pt>
                <c:pt idx="2670">
                  <c:v>110.1960498082143</c:v>
                </c:pt>
                <c:pt idx="2671">
                  <c:v>110.05261513735343</c:v>
                </c:pt>
                <c:pt idx="2672">
                  <c:v>109.9088853511298</c:v>
                </c:pt>
                <c:pt idx="2673">
                  <c:v>109.76486177603094</c:v>
                </c:pt>
                <c:pt idx="2674">
                  <c:v>109.62054574205582</c:v>
                </c:pt>
                <c:pt idx="2675">
                  <c:v>109.47593858262272</c:v>
                </c:pt>
                <c:pt idx="2676">
                  <c:v>109.33104163447553</c:v>
                </c:pt>
                <c:pt idx="2677">
                  <c:v>109.18585623759304</c:v>
                </c:pt>
                <c:pt idx="2678">
                  <c:v>109.04038373509555</c:v>
                </c:pt>
                <c:pt idx="2679">
                  <c:v>108.89462547315399</c:v>
                </c:pt>
                <c:pt idx="2680">
                  <c:v>108.74858280089799</c:v>
                </c:pt>
                <c:pt idx="2681">
                  <c:v>108.60225707032423</c:v>
                </c:pt>
                <c:pt idx="2682">
                  <c:v>108.45564963620517</c:v>
                </c:pt>
                <c:pt idx="2683">
                  <c:v>108.30876185599878</c:v>
                </c:pt>
                <c:pt idx="2684">
                  <c:v>108.16159508975726</c:v>
                </c:pt>
                <c:pt idx="2685">
                  <c:v>108.0141507000365</c:v>
                </c:pt>
                <c:pt idx="2686">
                  <c:v>107.86643005180652</c:v>
                </c:pt>
                <c:pt idx="2687">
                  <c:v>107.71843451236177</c:v>
                </c:pt>
                <c:pt idx="2688">
                  <c:v>107.57016545123092</c:v>
                </c:pt>
                <c:pt idx="2689">
                  <c:v>107.42162424008914</c:v>
                </c:pt>
                <c:pt idx="2690">
                  <c:v>107.2728122526679</c:v>
                </c:pt>
                <c:pt idx="2691">
                  <c:v>107.12373086466857</c:v>
                </c:pt>
                <c:pt idx="2692">
                  <c:v>106.97438145367326</c:v>
                </c:pt>
                <c:pt idx="2693">
                  <c:v>106.8247653990577</c:v>
                </c:pt>
                <c:pt idx="2694">
                  <c:v>106.67488408190445</c:v>
                </c:pt>
                <c:pt idx="2695">
                  <c:v>106.52473888491647</c:v>
                </c:pt>
                <c:pt idx="2696">
                  <c:v>106.37433119233216</c:v>
                </c:pt>
                <c:pt idx="2697">
                  <c:v>106.2236623898368</c:v>
                </c:pt>
                <c:pt idx="2698">
                  <c:v>106.0727338644824</c:v>
                </c:pt>
                <c:pt idx="2699">
                  <c:v>105.92154700459861</c:v>
                </c:pt>
                <c:pt idx="2700">
                  <c:v>105.7701031997122</c:v>
                </c:pt>
                <c:pt idx="2701">
                  <c:v>105.6184038404616</c:v>
                </c:pt>
                <c:pt idx="2702">
                  <c:v>105.46645031851638</c:v>
                </c:pt>
                <c:pt idx="2703">
                  <c:v>105.31424402649274</c:v>
                </c:pt>
                <c:pt idx="2704">
                  <c:v>105.16178635787443</c:v>
                </c:pt>
                <c:pt idx="2705">
                  <c:v>105.00907870693014</c:v>
                </c:pt>
                <c:pt idx="2706">
                  <c:v>104.85612246863427</c:v>
                </c:pt>
                <c:pt idx="2707">
                  <c:v>104.70291903858686</c:v>
                </c:pt>
                <c:pt idx="2708">
                  <c:v>104.54946981293514</c:v>
                </c:pt>
                <c:pt idx="2709">
                  <c:v>104.39577618829536</c:v>
                </c:pt>
                <c:pt idx="2710">
                  <c:v>104.24183956167505</c:v>
                </c:pt>
                <c:pt idx="2711">
                  <c:v>104.08766133039651</c:v>
                </c:pt>
                <c:pt idx="2712">
                  <c:v>103.93324289201999</c:v>
                </c:pt>
                <c:pt idx="2713">
                  <c:v>103.77858564427041</c:v>
                </c:pt>
                <c:pt idx="2714">
                  <c:v>103.62369098496008</c:v>
                </c:pt>
                <c:pt idx="2715">
                  <c:v>103.46856031191729</c:v>
                </c:pt>
                <c:pt idx="2716">
                  <c:v>103.31319502291221</c:v>
                </c:pt>
                <c:pt idx="2717">
                  <c:v>103.15759651558348</c:v>
                </c:pt>
                <c:pt idx="2718">
                  <c:v>103.00176618737008</c:v>
                </c:pt>
                <c:pt idx="2719">
                  <c:v>102.84570543543769</c:v>
                </c:pt>
                <c:pt idx="2720">
                  <c:v>102.6894156566088</c:v>
                </c:pt>
                <c:pt idx="2721">
                  <c:v>102.53289824729677</c:v>
                </c:pt>
                <c:pt idx="2722">
                  <c:v>102.37615460343432</c:v>
                </c:pt>
                <c:pt idx="2723">
                  <c:v>102.2191861204077</c:v>
                </c:pt>
                <c:pt idx="2724">
                  <c:v>102.06199419299041</c:v>
                </c:pt>
                <c:pt idx="2725">
                  <c:v>101.90458021527711</c:v>
                </c:pt>
                <c:pt idx="2726">
                  <c:v>101.74694558061876</c:v>
                </c:pt>
                <c:pt idx="2727">
                  <c:v>101.58909168155917</c:v>
                </c:pt>
                <c:pt idx="2728">
                  <c:v>101.43101990977107</c:v>
                </c:pt>
                <c:pt idx="2729">
                  <c:v>101.27273165599676</c:v>
                </c:pt>
                <c:pt idx="2730">
                  <c:v>101.11422830998238</c:v>
                </c:pt>
                <c:pt idx="2731">
                  <c:v>100.95551126042174</c:v>
                </c:pt>
                <c:pt idx="2732">
                  <c:v>100.79658189489435</c:v>
                </c:pt>
                <c:pt idx="2733">
                  <c:v>100.6374415998087</c:v>
                </c:pt>
                <c:pt idx="2734">
                  <c:v>100.47809176034268</c:v>
                </c:pt>
                <c:pt idx="2735">
                  <c:v>100.31853376038903</c:v>
                </c:pt>
                <c:pt idx="2736">
                  <c:v>100.15876898249826</c:v>
                </c:pt>
                <c:pt idx="2737">
                  <c:v>99.998798807823704</c:v>
                </c:pt>
                <c:pt idx="2738">
                  <c:v>99.838624616068557</c:v>
                </c:pt>
                <c:pt idx="2739">
                  <c:v>99.678247785432518</c:v>
                </c:pt>
                <c:pt idx="2740">
                  <c:v>99.517669692559508</c:v>
                </c:pt>
                <c:pt idx="2741">
                  <c:v>99.356891712487027</c:v>
                </c:pt>
                <c:pt idx="2742">
                  <c:v>99.19591521859553</c:v>
                </c:pt>
                <c:pt idx="2743">
                  <c:v>99.034741582559576</c:v>
                </c:pt>
                <c:pt idx="2744">
                  <c:v>98.873372174299419</c:v>
                </c:pt>
                <c:pt idx="2745">
                  <c:v>98.711808361934459</c:v>
                </c:pt>
                <c:pt idx="2746">
                  <c:v>98.550051511734623</c:v>
                </c:pt>
                <c:pt idx="2747">
                  <c:v>98.388102988078217</c:v>
                </c:pt>
                <c:pt idx="2748">
                  <c:v>98.225964153404036</c:v>
                </c:pt>
                <c:pt idx="2749">
                  <c:v>98.063636368171245</c:v>
                </c:pt>
                <c:pt idx="2750">
                  <c:v>97.901120990812771</c:v>
                </c:pt>
                <c:pt idx="2751">
                  <c:v>97.738419377697582</c:v>
                </c:pt>
                <c:pt idx="2752">
                  <c:v>97.575532883087618</c:v>
                </c:pt>
                <c:pt idx="2753">
                  <c:v>97.41246285909844</c:v>
                </c:pt>
                <c:pt idx="2754">
                  <c:v>97.249210655659937</c:v>
                </c:pt>
                <c:pt idx="2755">
                  <c:v>97.085777620479575</c:v>
                </c:pt>
                <c:pt idx="2756">
                  <c:v>96.922165099004431</c:v>
                </c:pt>
                <c:pt idx="2757">
                  <c:v>96.758374434384493</c:v>
                </c:pt>
                <c:pt idx="2758">
                  <c:v>96.594406967438815</c:v>
                </c:pt>
                <c:pt idx="2759">
                  <c:v>96.430264036620301</c:v>
                </c:pt>
                <c:pt idx="2760">
                  <c:v>96.265946977982253</c:v>
                </c:pt>
                <c:pt idx="2761">
                  <c:v>96.101457125146538</c:v>
                </c:pt>
                <c:pt idx="2762">
                  <c:v>95.936795809270521</c:v>
                </c:pt>
                <c:pt idx="2763">
                  <c:v>95.771964359017389</c:v>
                </c:pt>
                <c:pt idx="2764">
                  <c:v>95.606964100526852</c:v>
                </c:pt>
                <c:pt idx="2765">
                  <c:v>95.441796357384135</c:v>
                </c:pt>
                <c:pt idx="2766">
                  <c:v>95.276462450593755</c:v>
                </c:pt>
                <c:pt idx="2767">
                  <c:v>95.110963698550179</c:v>
                </c:pt>
                <c:pt idx="2768">
                  <c:v>94.945301417013184</c:v>
                </c:pt>
                <c:pt idx="2769">
                  <c:v>94.779476919081887</c:v>
                </c:pt>
                <c:pt idx="2770">
                  <c:v>94.61349151516761</c:v>
                </c:pt>
                <c:pt idx="2771">
                  <c:v>94.447346512973411</c:v>
                </c:pt>
                <c:pt idx="2772">
                  <c:v>94.281043217467811</c:v>
                </c:pt>
                <c:pt idx="2773">
                  <c:v>94.114582930863804</c:v>
                </c:pt>
                <c:pt idx="2774">
                  <c:v>93.947966952596431</c:v>
                </c:pt>
                <c:pt idx="2775">
                  <c:v>93.781196579302616</c:v>
                </c:pt>
                <c:pt idx="2776">
                  <c:v>93.614273104800077</c:v>
                </c:pt>
                <c:pt idx="2777">
                  <c:v>93.447197820069064</c:v>
                </c:pt>
                <c:pt idx="2778">
                  <c:v>93.279972013231387</c:v>
                </c:pt>
                <c:pt idx="2779">
                  <c:v>93.112596969535218</c:v>
                </c:pt>
                <c:pt idx="2780">
                  <c:v>92.94507397133502</c:v>
                </c:pt>
                <c:pt idx="2781">
                  <c:v>92.777404298077315</c:v>
                </c:pt>
                <c:pt idx="2782">
                  <c:v>92.609589226282836</c:v>
                </c:pt>
                <c:pt idx="2783">
                  <c:v>92.441630029532305</c:v>
                </c:pt>
                <c:pt idx="2784">
                  <c:v>92.273527978451199</c:v>
                </c:pt>
                <c:pt idx="2785">
                  <c:v>92.105284340696244</c:v>
                </c:pt>
                <c:pt idx="2786">
                  <c:v>91.936900380940742</c:v>
                </c:pt>
                <c:pt idx="2787">
                  <c:v>91.768377360863781</c:v>
                </c:pt>
                <c:pt idx="2788">
                  <c:v>91.599716539135017</c:v>
                </c:pt>
                <c:pt idx="2789">
                  <c:v>91.430919171405847</c:v>
                </c:pt>
                <c:pt idx="2790">
                  <c:v>91.261986510297049</c:v>
                </c:pt>
                <c:pt idx="2791">
                  <c:v>91.092919805387027</c:v>
                </c:pt>
                <c:pt idx="2792">
                  <c:v>90.923720303203595</c:v>
                </c:pt>
                <c:pt idx="2793">
                  <c:v>90.75438924721324</c:v>
                </c:pt>
                <c:pt idx="2794">
                  <c:v>90.584927877811936</c:v>
                </c:pt>
                <c:pt idx="2795">
                  <c:v>90.415337432316278</c:v>
                </c:pt>
                <c:pt idx="2796">
                  <c:v>90.245619144956464</c:v>
                </c:pt>
                <c:pt idx="2797">
                  <c:v>90.075774246865933</c:v>
                </c:pt>
                <c:pt idx="2798">
                  <c:v>89.905803966077301</c:v>
                </c:pt>
                <c:pt idx="2799">
                  <c:v>89.735709527511432</c:v>
                </c:pt>
                <c:pt idx="2800">
                  <c:v>89.565492152973277</c:v>
                </c:pt>
                <c:pt idx="2801">
                  <c:v>89.395153061145848</c:v>
                </c:pt>
                <c:pt idx="2802">
                  <c:v>89.224693467581886</c:v>
                </c:pt>
                <c:pt idx="2803">
                  <c:v>89.054114584699278</c:v>
                </c:pt>
                <c:pt idx="2804">
                  <c:v>88.883417621775905</c:v>
                </c:pt>
                <c:pt idx="2805">
                  <c:v>88.712603784943667</c:v>
                </c:pt>
                <c:pt idx="2806">
                  <c:v>88.541674277184285</c:v>
                </c:pt>
                <c:pt idx="2807">
                  <c:v>88.370630298323775</c:v>
                </c:pt>
                <c:pt idx="2808">
                  <c:v>88.199473045027574</c:v>
                </c:pt>
                <c:pt idx="2809">
                  <c:v>88.028203710797527</c:v>
                </c:pt>
                <c:pt idx="2810">
                  <c:v>87.856823485965251</c:v>
                </c:pt>
                <c:pt idx="2811">
                  <c:v>87.685333557691621</c:v>
                </c:pt>
                <c:pt idx="2812">
                  <c:v>87.513735109957224</c:v>
                </c:pt>
                <c:pt idx="2813">
                  <c:v>87.342029323564745</c:v>
                </c:pt>
                <c:pt idx="2814">
                  <c:v>87.170217376130097</c:v>
                </c:pt>
                <c:pt idx="2815">
                  <c:v>86.998300442080762</c:v>
                </c:pt>
                <c:pt idx="2816">
                  <c:v>86.826279692651966</c:v>
                </c:pt>
                <c:pt idx="2817">
                  <c:v>86.654156295880753</c:v>
                </c:pt>
                <c:pt idx="2818">
                  <c:v>86.48193141660586</c:v>
                </c:pt>
                <c:pt idx="2819">
                  <c:v>86.309606216459841</c:v>
                </c:pt>
                <c:pt idx="2820">
                  <c:v>86.137181853867048</c:v>
                </c:pt>
                <c:pt idx="2821">
                  <c:v>85.964659484039643</c:v>
                </c:pt>
                <c:pt idx="2822">
                  <c:v>85.792040258972293</c:v>
                </c:pt>
                <c:pt idx="2823">
                  <c:v>85.619325327438062</c:v>
                </c:pt>
                <c:pt idx="2824">
                  <c:v>85.446515834984012</c:v>
                </c:pt>
                <c:pt idx="2825">
                  <c:v>85.273612923926905</c:v>
                </c:pt>
                <c:pt idx="2826">
                  <c:v>85.100617733346851</c:v>
                </c:pt>
                <c:pt idx="2827">
                  <c:v>84.927531399083733</c:v>
                </c:pt>
                <c:pt idx="2828">
                  <c:v>84.754355053728986</c:v>
                </c:pt>
                <c:pt idx="2829">
                  <c:v>84.581089826623199</c:v>
                </c:pt>
                <c:pt idx="2830">
                  <c:v>84.407736843846664</c:v>
                </c:pt>
                <c:pt idx="2831">
                  <c:v>84.234297228215368</c:v>
                </c:pt>
                <c:pt idx="2832">
                  <c:v>84.060772099272299</c:v>
                </c:pt>
                <c:pt idx="2833">
                  <c:v>83.887162573282069</c:v>
                </c:pt>
                <c:pt idx="2834">
                  <c:v>83.713469763220672</c:v>
                </c:pt>
                <c:pt idx="2835">
                  <c:v>83.539694778769615</c:v>
                </c:pt>
                <c:pt idx="2836">
                  <c:v>83.365838726305824</c:v>
                </c:pt>
                <c:pt idx="2837">
                  <c:v>83.191902708893579</c:v>
                </c:pt>
                <c:pt idx="2838">
                  <c:v>83.01788782627365</c:v>
                </c:pt>
                <c:pt idx="2839">
                  <c:v>82.843795174854051</c:v>
                </c:pt>
                <c:pt idx="2840">
                  <c:v>82.669625847699777</c:v>
                </c:pt>
                <c:pt idx="2841">
                  <c:v>82.495380934519005</c:v>
                </c:pt>
                <c:pt idx="2842">
                  <c:v>82.321061521654897</c:v>
                </c:pt>
                <c:pt idx="2843">
                  <c:v>82.146668692069639</c:v>
                </c:pt>
                <c:pt idx="2844">
                  <c:v>81.97220352533229</c:v>
                </c:pt>
                <c:pt idx="2845">
                  <c:v>81.797667097605185</c:v>
                </c:pt>
                <c:pt idx="2846">
                  <c:v>81.623060481628727</c:v>
                </c:pt>
                <c:pt idx="2847">
                  <c:v>81.448384746707077</c:v>
                </c:pt>
                <c:pt idx="2848">
                  <c:v>81.273640958690009</c:v>
                </c:pt>
                <c:pt idx="2849">
                  <c:v>81.098830179956707</c:v>
                </c:pt>
                <c:pt idx="2850">
                  <c:v>80.923953469399521</c:v>
                </c:pt>
                <c:pt idx="2851">
                  <c:v>80.749011882402911</c:v>
                </c:pt>
                <c:pt idx="2852">
                  <c:v>80.574006470823775</c:v>
                </c:pt>
                <c:pt idx="2853">
                  <c:v>80.398938282975465</c:v>
                </c:pt>
                <c:pt idx="2854">
                  <c:v>80.223808363600284</c:v>
                </c:pt>
                <c:pt idx="2855">
                  <c:v>80.048617753850507</c:v>
                </c:pt>
                <c:pt idx="2856">
                  <c:v>79.873367491265924</c:v>
                </c:pt>
                <c:pt idx="2857">
                  <c:v>79.698058609747733</c:v>
                </c:pt>
                <c:pt idx="2858">
                  <c:v>79.52269213953312</c:v>
                </c:pt>
                <c:pt idx="2859">
                  <c:v>79.347269107171797</c:v>
                </c:pt>
                <c:pt idx="2860">
                  <c:v>79.171790535494466</c:v>
                </c:pt>
                <c:pt idx="2861">
                  <c:v>78.996257443588519</c:v>
                </c:pt>
                <c:pt idx="2862">
                  <c:v>78.820670846766163</c:v>
                </c:pt>
                <c:pt idx="2863">
                  <c:v>78.645031756533427</c:v>
                </c:pt>
                <c:pt idx="2864">
                  <c:v>78.469341180560448</c:v>
                </c:pt>
                <c:pt idx="2865">
                  <c:v>78.293600122646367</c:v>
                </c:pt>
                <c:pt idx="2866">
                  <c:v>78.117809582687002</c:v>
                </c:pt>
                <c:pt idx="2867">
                  <c:v>77.941970556637287</c:v>
                </c:pt>
                <c:pt idx="2868">
                  <c:v>77.766084036477096</c:v>
                </c:pt>
                <c:pt idx="2869">
                  <c:v>77.590151010171951</c:v>
                </c:pt>
                <c:pt idx="2870">
                  <c:v>77.414172461633697</c:v>
                </c:pt>
                <c:pt idx="2871">
                  <c:v>77.238149370680389</c:v>
                </c:pt>
                <c:pt idx="2872">
                  <c:v>77.062082712994851</c:v>
                </c:pt>
                <c:pt idx="2873">
                  <c:v>76.885973460080777</c:v>
                </c:pt>
                <c:pt idx="2874">
                  <c:v>76.709822579219377</c:v>
                </c:pt>
                <c:pt idx="2875">
                  <c:v>76.533631033421571</c:v>
                </c:pt>
                <c:pt idx="2876">
                  <c:v>76.357399781382114</c:v>
                </c:pt>
                <c:pt idx="2877">
                  <c:v>76.181129777431494</c:v>
                </c:pt>
                <c:pt idx="2878">
                  <c:v>76.004821971482556</c:v>
                </c:pt>
                <c:pt idx="2879">
                  <c:v>75.828477308982826</c:v>
                </c:pt>
                <c:pt idx="2880">
                  <c:v>75.652096730857977</c:v>
                </c:pt>
                <c:pt idx="2881">
                  <c:v>75.475681173459591</c:v>
                </c:pt>
                <c:pt idx="2882">
                  <c:v>75.299231568506869</c:v>
                </c:pt>
                <c:pt idx="2883">
                  <c:v>75.122748843030024</c:v>
                </c:pt>
                <c:pt idx="2884">
                  <c:v>74.946233919311197</c:v>
                </c:pt>
                <c:pt idx="2885">
                  <c:v>74.769687714822027</c:v>
                </c:pt>
                <c:pt idx="2886">
                  <c:v>74.593111142162542</c:v>
                </c:pt>
                <c:pt idx="2887">
                  <c:v>74.416505108995324</c:v>
                </c:pt>
                <c:pt idx="2888">
                  <c:v>74.239870517981771</c:v>
                </c:pt>
                <c:pt idx="2889">
                  <c:v>74.063208266712323</c:v>
                </c:pt>
                <c:pt idx="2890">
                  <c:v>73.886519247639157</c:v>
                </c:pt>
                <c:pt idx="2891">
                  <c:v>73.709804348003601</c:v>
                </c:pt>
                <c:pt idx="2892">
                  <c:v>73.533064449764197</c:v>
                </c:pt>
                <c:pt idx="2893">
                  <c:v>73.356300429523031</c:v>
                </c:pt>
                <c:pt idx="2894">
                  <c:v>73.179513158448074</c:v>
                </c:pt>
                <c:pt idx="2895">
                  <c:v>73.0027035021958</c:v>
                </c:pt>
                <c:pt idx="2896">
                  <c:v>72.825872320832985</c:v>
                </c:pt>
                <c:pt idx="2897">
                  <c:v>72.649020468751999</c:v>
                </c:pt>
                <c:pt idx="2898">
                  <c:v>72.472148794590524</c:v>
                </c:pt>
                <c:pt idx="2899">
                  <c:v>72.295258141144672</c:v>
                </c:pt>
                <c:pt idx="2900">
                  <c:v>72.11834934528261</c:v>
                </c:pt>
                <c:pt idx="2901">
                  <c:v>71.941423237854778</c:v>
                </c:pt>
                <c:pt idx="2902">
                  <c:v>71.764480643604102</c:v>
                </c:pt>
                <c:pt idx="2903">
                  <c:v>71.587522381072873</c:v>
                </c:pt>
                <c:pt idx="2904">
                  <c:v>71.410549262507871</c:v>
                </c:pt>
                <c:pt idx="2905">
                  <c:v>71.233562093764434</c:v>
                </c:pt>
                <c:pt idx="2906">
                  <c:v>71.056561674207032</c:v>
                </c:pt>
                <c:pt idx="2907">
                  <c:v>70.879548796609797</c:v>
                </c:pt>
                <c:pt idx="2908">
                  <c:v>70.70252424705275</c:v>
                </c:pt>
                <c:pt idx="2909">
                  <c:v>70.525488804819631</c:v>
                </c:pt>
                <c:pt idx="2910">
                  <c:v>70.348443242288965</c:v>
                </c:pt>
                <c:pt idx="2911">
                  <c:v>70.171388324827532</c:v>
                </c:pt>
                <c:pt idx="2912">
                  <c:v>69.994324810678165</c:v>
                </c:pt>
                <c:pt idx="2913">
                  <c:v>69.817253450849336</c:v>
                </c:pt>
                <c:pt idx="2914">
                  <c:v>69.640174988999107</c:v>
                </c:pt>
                <c:pt idx="2915">
                  <c:v>69.463090161318789</c:v>
                </c:pt>
                <c:pt idx="2916">
                  <c:v>69.285999696413853</c:v>
                </c:pt>
                <c:pt idx="2917">
                  <c:v>69.108904315185171</c:v>
                </c:pt>
                <c:pt idx="2918">
                  <c:v>68.931804730703703</c:v>
                </c:pt>
                <c:pt idx="2919">
                  <c:v>68.754701648086765</c:v>
                </c:pt>
                <c:pt idx="2920">
                  <c:v>68.577595764370102</c:v>
                </c:pt>
                <c:pt idx="2921">
                  <c:v>68.400487768380415</c:v>
                </c:pt>
                <c:pt idx="2922">
                  <c:v>68.22337834060211</c:v>
                </c:pt>
                <c:pt idx="2923">
                  <c:v>68.046268153044736</c:v>
                </c:pt>
                <c:pt idx="2924">
                  <c:v>67.869157869106772</c:v>
                </c:pt>
                <c:pt idx="2925">
                  <c:v>67.692048143438129</c:v>
                </c:pt>
                <c:pt idx="2926">
                  <c:v>67.514939621800707</c:v>
                </c:pt>
                <c:pt idx="2927">
                  <c:v>67.337832940924699</c:v>
                </c:pt>
                <c:pt idx="2928">
                  <c:v>67.16072872836493</c:v>
                </c:pt>
                <c:pt idx="2929">
                  <c:v>66.983627602355099</c:v>
                </c:pt>
                <c:pt idx="2930">
                  <c:v>66.806530171656931</c:v>
                </c:pt>
                <c:pt idx="2931">
                  <c:v>66.629437035411215</c:v>
                </c:pt>
                <c:pt idx="2932">
                  <c:v>66.452348782982895</c:v>
                </c:pt>
                <c:pt idx="2933">
                  <c:v>66.275265993805732</c:v>
                </c:pt>
                <c:pt idx="2934">
                  <c:v>66.098189237225156</c:v>
                </c:pt>
                <c:pt idx="2935">
                  <c:v>65.921119072337774</c:v>
                </c:pt>
                <c:pt idx="2936">
                  <c:v>65.744056047828678</c:v>
                </c:pt>
                <c:pt idx="2937">
                  <c:v>65.567000701806577</c:v>
                </c:pt>
                <c:pt idx="2938">
                  <c:v>65.389953561638166</c:v>
                </c:pt>
                <c:pt idx="2939">
                  <c:v>65.212915143777423</c:v>
                </c:pt>
                <c:pt idx="2940">
                  <c:v>65.035885953594217</c:v>
                </c:pt>
                <c:pt idx="2941">
                  <c:v>64.85886648520065</c:v>
                </c:pt>
                <c:pt idx="2942">
                  <c:v>64.681857221276118</c:v>
                </c:pt>
                <c:pt idx="2943">
                  <c:v>64.504858632886169</c:v>
                </c:pt>
                <c:pt idx="2944">
                  <c:v>64.327871179303216</c:v>
                </c:pt>
                <c:pt idx="2945">
                  <c:v>64.150895307822722</c:v>
                </c:pt>
                <c:pt idx="2946">
                  <c:v>63.973931453579198</c:v>
                </c:pt>
                <c:pt idx="2947">
                  <c:v>63.79698003935529</c:v>
                </c:pt>
                <c:pt idx="2948">
                  <c:v>63.620041475393691</c:v>
                </c:pt>
                <c:pt idx="2949">
                  <c:v>63.443116159203896</c:v>
                </c:pt>
                <c:pt idx="2950">
                  <c:v>63.266204475366749</c:v>
                </c:pt>
                <c:pt idx="2951">
                  <c:v>63.08930679533718</c:v>
                </c:pt>
                <c:pt idx="2952">
                  <c:v>62.912423477243848</c:v>
                </c:pt>
                <c:pt idx="2953">
                  <c:v>62.735554865687391</c:v>
                </c:pt>
                <c:pt idx="2954">
                  <c:v>62.558701291536124</c:v>
                </c:pt>
                <c:pt idx="2955">
                  <c:v>62.381863071717063</c:v>
                </c:pt>
                <c:pt idx="2956">
                  <c:v>62.205040509008271</c:v>
                </c:pt>
                <c:pt idx="2957">
                  <c:v>62.02823389182511</c:v>
                </c:pt>
                <c:pt idx="2958">
                  <c:v>61.851443494008365</c:v>
                </c:pt>
                <c:pt idx="2959">
                  <c:v>61.674669574602831</c:v>
                </c:pt>
                <c:pt idx="2960">
                  <c:v>61.497912377643374</c:v>
                </c:pt>
                <c:pt idx="2961">
                  <c:v>61.321172131928435</c:v>
                </c:pt>
                <c:pt idx="2962">
                  <c:v>61.144449050797874</c:v>
                </c:pt>
                <c:pt idx="2963">
                  <c:v>60.967743331905496</c:v>
                </c:pt>
                <c:pt idx="2964">
                  <c:v>60.791055156990581</c:v>
                </c:pt>
                <c:pt idx="2965">
                  <c:v>60.614384691644062</c:v>
                </c:pt>
                <c:pt idx="2966">
                  <c:v>60.437732085076163</c:v>
                </c:pt>
                <c:pt idx="2967">
                  <c:v>60.26109746987801</c:v>
                </c:pt>
                <c:pt idx="2968">
                  <c:v>60.084480961783839</c:v>
                </c:pt>
                <c:pt idx="2969">
                  <c:v>59.907882659426505</c:v>
                </c:pt>
                <c:pt idx="2970">
                  <c:v>59.731302644094882</c:v>
                </c:pt>
                <c:pt idx="2971">
                  <c:v>59.554740979486184</c:v>
                </c:pt>
                <c:pt idx="2972">
                  <c:v>59.378197711456195</c:v>
                </c:pt>
                <c:pt idx="2973">
                  <c:v>59.201672867766675</c:v>
                </c:pt>
                <c:pt idx="2974">
                  <c:v>59.025166457831347</c:v>
                </c:pt>
                <c:pt idx="2975">
                  <c:v>58.84867847245755</c:v>
                </c:pt>
                <c:pt idx="2976">
                  <c:v>58.672208883586123</c:v>
                </c:pt>
                <c:pt idx="2977">
                  <c:v>58.495757644029766</c:v>
                </c:pt>
                <c:pt idx="2978">
                  <c:v>58.319324687205764</c:v>
                </c:pt>
                <c:pt idx="2979">
                  <c:v>58.142909926869635</c:v>
                </c:pt>
                <c:pt idx="2980">
                  <c:v>57.966513256844536</c:v>
                </c:pt>
                <c:pt idx="2981">
                  <c:v>57.790134550745236</c:v>
                </c:pt>
                <c:pt idx="2982">
                  <c:v>57.613773661706404</c:v>
                </c:pt>
                <c:pt idx="2983">
                  <c:v>57.437430422100178</c:v>
                </c:pt>
                <c:pt idx="2984">
                  <c:v>57.261104643255948</c:v>
                </c:pt>
                <c:pt idx="2985">
                  <c:v>57.084796115176502</c:v>
                </c:pt>
                <c:pt idx="2986">
                  <c:v>56.908504606250801</c:v>
                </c:pt>
                <c:pt idx="2987">
                  <c:v>56.732229862964118</c:v>
                </c:pt>
                <c:pt idx="2988">
                  <c:v>56.55597160960599</c:v>
                </c:pt>
                <c:pt idx="2989">
                  <c:v>56.379729547974563</c:v>
                </c:pt>
                <c:pt idx="2990">
                  <c:v>56.203503357078091</c:v>
                </c:pt>
                <c:pt idx="2991">
                  <c:v>56.027292692835346</c:v>
                </c:pt>
                <c:pt idx="2992">
                  <c:v>55.851097187771288</c:v>
                </c:pt>
                <c:pt idx="2993">
                  <c:v>55.674916450709404</c:v>
                </c:pt>
                <c:pt idx="2994">
                  <c:v>55.498750066463771</c:v>
                </c:pt>
                <c:pt idx="2995">
                  <c:v>55.322597595526872</c:v>
                </c:pt>
                <c:pt idx="2996">
                  <c:v>55.14645857375244</c:v>
                </c:pt>
                <c:pt idx="2997">
                  <c:v>54.970332512039192</c:v>
                </c:pt>
                <c:pt idx="2998">
                  <c:v>54.794218896009042</c:v>
                </c:pt>
                <c:pt idx="2999">
                  <c:v>54.618117185682635</c:v>
                </c:pt>
                <c:pt idx="3000">
                  <c:v>54.442026815152417</c:v>
                </c:pt>
                <c:pt idx="3001">
                  <c:v>54.265947192254217</c:v>
                </c:pt>
                <c:pt idx="3002">
                  <c:v>54.089877698231433</c:v>
                </c:pt>
                <c:pt idx="3003">
                  <c:v>53.91381768739943</c:v>
                </c:pt>
                <c:pt idx="3004">
                  <c:v>53.737766486809846</c:v>
                </c:pt>
                <c:pt idx="3005">
                  <c:v>53.561723395902362</c:v>
                </c:pt>
                <c:pt idx="3006">
                  <c:v>53.385687686163848</c:v>
                </c:pt>
                <c:pt idx="3007">
                  <c:v>53.209658600777715</c:v>
                </c:pt>
                <c:pt idx="3008">
                  <c:v>53.033635354273599</c:v>
                </c:pt>
                <c:pt idx="3009">
                  <c:v>52.857617132169949</c:v>
                </c:pt>
                <c:pt idx="3010">
                  <c:v>52.681603090618196</c:v>
                </c:pt>
                <c:pt idx="3011">
                  <c:v>52.505592356040083</c:v>
                </c:pt>
                <c:pt idx="3012">
                  <c:v>52.329584024763633</c:v>
                </c:pt>
                <c:pt idx="3013">
                  <c:v>52.153577162653534</c:v>
                </c:pt>
                <c:pt idx="3014">
                  <c:v>51.977570804742612</c:v>
                </c:pt>
                <c:pt idx="3015">
                  <c:v>51.80156395485298</c:v>
                </c:pt>
                <c:pt idx="3016">
                  <c:v>51.625555585222259</c:v>
                </c:pt>
                <c:pt idx="3017">
                  <c:v>51.449544636119185</c:v>
                </c:pt>
                <c:pt idx="3018">
                  <c:v>51.273530015458988</c:v>
                </c:pt>
                <c:pt idx="3019">
                  <c:v>51.097510598414999</c:v>
                </c:pt>
                <c:pt idx="3020">
                  <c:v>50.921485227026665</c:v>
                </c:pt>
                <c:pt idx="3021">
                  <c:v>50.745452709804681</c:v>
                </c:pt>
                <c:pt idx="3022">
                  <c:v>50.56941182132968</c:v>
                </c:pt>
                <c:pt idx="3023">
                  <c:v>50.393361301851115</c:v>
                </c:pt>
                <c:pt idx="3024">
                  <c:v>50.217299856879833</c:v>
                </c:pt>
                <c:pt idx="3025">
                  <c:v>50.041226156777896</c:v>
                </c:pt>
                <c:pt idx="3026">
                  <c:v>49.865138836344585</c:v>
                </c:pt>
                <c:pt idx="3027">
                  <c:v>49.689036494399261</c:v>
                </c:pt>
                <c:pt idx="3028">
                  <c:v>49.512917693358048</c:v>
                </c:pt>
                <c:pt idx="3029">
                  <c:v>49.336780958810181</c:v>
                </c:pt>
                <c:pt idx="3030">
                  <c:v>49.160624779086078</c:v>
                </c:pt>
                <c:pt idx="3031">
                  <c:v>48.984447604827096</c:v>
                </c:pt>
                <c:pt idx="3032">
                  <c:v>48.808247848546102</c:v>
                </c:pt>
                <c:pt idx="3033">
                  <c:v>48.632023884185315</c:v>
                </c:pt>
                <c:pt idx="3034">
                  <c:v>48.455774046672559</c:v>
                </c:pt>
                <c:pt idx="3035">
                  <c:v>48.279496631471346</c:v>
                </c:pt>
                <c:pt idx="3036">
                  <c:v>48.103189894125904</c:v>
                </c:pt>
                <c:pt idx="3037">
                  <c:v>47.926852049803557</c:v>
                </c:pt>
                <c:pt idx="3038">
                  <c:v>47.750481272832701</c:v>
                </c:pt>
                <c:pt idx="3039">
                  <c:v>47.574075696235951</c:v>
                </c:pt>
                <c:pt idx="3040">
                  <c:v>47.397633411259648</c:v>
                </c:pt>
                <c:pt idx="3041">
                  <c:v>47.221152466896882</c:v>
                </c:pt>
                <c:pt idx="3042">
                  <c:v>47.044630869408564</c:v>
                </c:pt>
                <c:pt idx="3043">
                  <c:v>46.8680665818394</c:v>
                </c:pt>
                <c:pt idx="3044">
                  <c:v>46.691457523527902</c:v>
                </c:pt>
                <c:pt idx="3045">
                  <c:v>46.51480156961324</c:v>
                </c:pt>
                <c:pt idx="3046">
                  <c:v>46.338096550536704</c:v>
                </c:pt>
                <c:pt idx="3047">
                  <c:v>46.161340251538661</c:v>
                </c:pt>
                <c:pt idx="3048">
                  <c:v>45.984530412150349</c:v>
                </c:pt>
                <c:pt idx="3049">
                  <c:v>45.807664725681548</c:v>
                </c:pt>
                <c:pt idx="3050">
                  <c:v>45.63074083870265</c:v>
                </c:pt>
                <c:pt idx="3051">
                  <c:v>45.453756350521928</c:v>
                </c:pt>
                <c:pt idx="3052">
                  <c:v>45.276708812658597</c:v>
                </c:pt>
                <c:pt idx="3053">
                  <c:v>45.0995957283086</c:v>
                </c:pt>
                <c:pt idx="3054">
                  <c:v>44.922414551808714</c:v>
                </c:pt>
                <c:pt idx="3055">
                  <c:v>44.745162688090943</c:v>
                </c:pt>
                <c:pt idx="3056">
                  <c:v>44.567837492136562</c:v>
                </c:pt>
                <c:pt idx="3057">
                  <c:v>44.390436268421297</c:v>
                </c:pt>
                <c:pt idx="3058">
                  <c:v>44.212956270355136</c:v>
                </c:pt>
                <c:pt idx="3059">
                  <c:v>44.03539469972111</c:v>
                </c:pt>
                <c:pt idx="3060">
                  <c:v>43.857748706101091</c:v>
                </c:pt>
                <c:pt idx="3061">
                  <c:v>43.680015386302557</c:v>
                </c:pt>
                <c:pt idx="3062">
                  <c:v>43.50219178377813</c:v>
                </c:pt>
                <c:pt idx="3063">
                  <c:v>43.324274888035262</c:v>
                </c:pt>
                <c:pt idx="3064">
                  <c:v>43.146261634047562</c:v>
                </c:pt>
                <c:pt idx="3065">
                  <c:v>42.96814890165183</c:v>
                </c:pt>
                <c:pt idx="3066">
                  <c:v>42.789933514948189</c:v>
                </c:pt>
                <c:pt idx="3067">
                  <c:v>42.611612241686402</c:v>
                </c:pt>
                <c:pt idx="3068">
                  <c:v>42.433181792649123</c:v>
                </c:pt>
                <c:pt idx="3069">
                  <c:v>42.254638821031023</c:v>
                </c:pt>
                <c:pt idx="3070">
                  <c:v>42.075979921809562</c:v>
                </c:pt>
                <c:pt idx="3071">
                  <c:v>41.89720163110951</c:v>
                </c:pt>
                <c:pt idx="3072">
                  <c:v>41.718300425561353</c:v>
                </c:pt>
                <c:pt idx="3073">
                  <c:v>41.539272721654555</c:v>
                </c:pt>
                <c:pt idx="3074">
                  <c:v>41.360114875081791</c:v>
                </c:pt>
                <c:pt idx="3075">
                  <c:v>41.180823180080125</c:v>
                </c:pt>
                <c:pt idx="3076">
                  <c:v>41.001393868762364</c:v>
                </c:pt>
                <c:pt idx="3077">
                  <c:v>40.821823110444569</c:v>
                </c:pt>
                <c:pt idx="3078">
                  <c:v>40.642107010964196</c:v>
                </c:pt>
                <c:pt idx="3079">
                  <c:v>40.46224161199271</c:v>
                </c:pt>
                <c:pt idx="3080">
                  <c:v>40.282222890343036</c:v>
                </c:pt>
                <c:pt idx="3081">
                  <c:v>40.102046757266663</c:v>
                </c:pt>
                <c:pt idx="3082">
                  <c:v>39.921709057746625</c:v>
                </c:pt>
                <c:pt idx="3083">
                  <c:v>39.741205569783062</c:v>
                </c:pt>
                <c:pt idx="3084">
                  <c:v>39.56053200366884</c:v>
                </c:pt>
                <c:pt idx="3085">
                  <c:v>39.379684001263428</c:v>
                </c:pt>
                <c:pt idx="3086">
                  <c:v>39.198657135254223</c:v>
                </c:pt>
                <c:pt idx="3087">
                  <c:v>39.017446908412779</c:v>
                </c:pt>
                <c:pt idx="3088">
                  <c:v>38.836048752845983</c:v>
                </c:pt>
                <c:pt idx="3089">
                  <c:v>38.654458029236196</c:v>
                </c:pt>
                <c:pt idx="3090">
                  <c:v>38.472670026074269</c:v>
                </c:pt>
                <c:pt idx="3091">
                  <c:v>38.290679958888461</c:v>
                </c:pt>
                <c:pt idx="3092">
                  <c:v>38.108482969463722</c:v>
                </c:pt>
                <c:pt idx="3093">
                  <c:v>37.926074125051116</c:v>
                </c:pt>
                <c:pt idx="3094">
                  <c:v>37.743448417574655</c:v>
                </c:pt>
                <c:pt idx="3095">
                  <c:v>37.560600762825544</c:v>
                </c:pt>
                <c:pt idx="3096">
                  <c:v>37.37752599965259</c:v>
                </c:pt>
                <c:pt idx="3097">
                  <c:v>37.194218889141581</c:v>
                </c:pt>
                <c:pt idx="3098">
                  <c:v>37.01067411379006</c:v>
                </c:pt>
                <c:pt idx="3099">
                  <c:v>36.826886276672553</c:v>
                </c:pt>
                <c:pt idx="3100">
                  <c:v>36.6428499005969</c:v>
                </c:pt>
                <c:pt idx="3101">
                  <c:v>36.458559427256034</c:v>
                </c:pt>
                <c:pt idx="3102">
                  <c:v>36.274009216368597</c:v>
                </c:pt>
                <c:pt idx="3103">
                  <c:v>36.08919354481381</c:v>
                </c:pt>
                <c:pt idx="3104">
                  <c:v>35.904106605756539</c:v>
                </c:pt>
                <c:pt idx="3105">
                  <c:v>35.718742507767786</c:v>
                </c:pt>
                <c:pt idx="3106">
                  <c:v>35.533095273933014</c:v>
                </c:pt>
                <c:pt idx="3107">
                  <c:v>35.347158840955643</c:v>
                </c:pt>
                <c:pt idx="3108">
                  <c:v>35.160927058251616</c:v>
                </c:pt>
                <c:pt idx="3109">
                  <c:v>34.974393687036439</c:v>
                </c:pt>
                <c:pt idx="3110">
                  <c:v>34.78755239940395</c:v>
                </c:pt>
                <c:pt idx="3111">
                  <c:v>34.600396777397606</c:v>
                </c:pt>
                <c:pt idx="3112">
                  <c:v>34.412920312073879</c:v>
                </c:pt>
                <c:pt idx="3113">
                  <c:v>34.225116402557973</c:v>
                </c:pt>
                <c:pt idx="3114">
                  <c:v>34.036978355091748</c:v>
                </c:pt>
                <c:pt idx="3115">
                  <c:v>33.848499382074607</c:v>
                </c:pt>
                <c:pt idx="3116">
                  <c:v>33.659672601095309</c:v>
                </c:pt>
                <c:pt idx="3117">
                  <c:v>33.470491033958609</c:v>
                </c:pt>
                <c:pt idx="3118">
                  <c:v>33.280947605702067</c:v>
                </c:pt>
                <c:pt idx="3119">
                  <c:v>33.09103514360757</c:v>
                </c:pt>
                <c:pt idx="3120">
                  <c:v>32.90074637620512</c:v>
                </c:pt>
                <c:pt idx="3121">
                  <c:v>32.710073932266738</c:v>
                </c:pt>
                <c:pt idx="3122">
                  <c:v>32.519010339800388</c:v>
                </c:pt>
                <c:pt idx="3123">
                  <c:v>32.327548025027937</c:v>
                </c:pt>
                <c:pt idx="3124">
                  <c:v>32.135679311364129</c:v>
                </c:pt>
                <c:pt idx="3125">
                  <c:v>31.943396418385731</c:v>
                </c:pt>
                <c:pt idx="3126">
                  <c:v>31.75069146079349</c:v>
                </c:pt>
                <c:pt idx="3127">
                  <c:v>31.557556447369706</c:v>
                </c:pt>
                <c:pt idx="3128">
                  <c:v>31.363983279930608</c:v>
                </c:pt>
                <c:pt idx="3129">
                  <c:v>31.169963752270235</c:v>
                </c:pt>
                <c:pt idx="3130">
                  <c:v>30.975489549100985</c:v>
                </c:pt>
                <c:pt idx="3131">
                  <c:v>30.780552244989082</c:v>
                </c:pt>
                <c:pt idx="3132">
                  <c:v>30.585143303283786</c:v>
                </c:pt>
                <c:pt idx="3133">
                  <c:v>30.389254075041606</c:v>
                </c:pt>
                <c:pt idx="3134">
                  <c:v>30.19287579795062</c:v>
                </c:pt>
                <c:pt idx="3135">
                  <c:v>29.995999595243802</c:v>
                </c:pt>
                <c:pt idx="3136">
                  <c:v>29.798616474615244</c:v>
                </c:pt>
                <c:pt idx="3137">
                  <c:v>29.600717327128109</c:v>
                </c:pt>
                <c:pt idx="3138">
                  <c:v>29.40229292612392</c:v>
                </c:pt>
                <c:pt idx="3139">
                  <c:v>29.203333926125822</c:v>
                </c:pt>
                <c:pt idx="3140">
                  <c:v>29.003830861742728</c:v>
                </c:pt>
                <c:pt idx="3141">
                  <c:v>28.80377414656985</c:v>
                </c:pt>
                <c:pt idx="3142">
                  <c:v>28.603154072091115</c:v>
                </c:pt>
                <c:pt idx="3143">
                  <c:v>28.401960806577051</c:v>
                </c:pt>
                <c:pt idx="3144">
                  <c:v>28.20018439398612</c:v>
                </c:pt>
                <c:pt idx="3145">
                  <c:v>27.997814752865224</c:v>
                </c:pt>
                <c:pt idx="3146">
                  <c:v>27.794841675251746</c:v>
                </c:pt>
                <c:pt idx="3147">
                  <c:v>27.5912548255817</c:v>
                </c:pt>
                <c:pt idx="3148">
                  <c:v>27.387043739588819</c:v>
                </c:pt>
                <c:pt idx="3149">
                  <c:v>27.182197823222538</c:v>
                </c:pt>
                <c:pt idx="3150">
                  <c:v>26.976706351560409</c:v>
                </c:pt>
                <c:pt idx="3151">
                  <c:v>26.770558467726033</c:v>
                </c:pt>
                <c:pt idx="3152">
                  <c:v>26.563743181817813</c:v>
                </c:pt>
                <c:pt idx="3153">
                  <c:v>26.356249369837457</c:v>
                </c:pt>
                <c:pt idx="3154">
                  <c:v>26.148065772635675</c:v>
                </c:pt>
                <c:pt idx="3155">
                  <c:v>25.939180994854951</c:v>
                </c:pt>
                <c:pt idx="3156">
                  <c:v>25.729583503893878</c:v>
                </c:pt>
                <c:pt idx="3157">
                  <c:v>25.519261628872783</c:v>
                </c:pt>
                <c:pt idx="3158">
                  <c:v>25.308203559616771</c:v>
                </c:pt>
                <c:pt idx="3159">
                  <c:v>25.096397345651894</c:v>
                </c:pt>
                <c:pt idx="3160">
                  <c:v>24.883830895210991</c:v>
                </c:pt>
                <c:pt idx="3161">
                  <c:v>24.670491974262092</c:v>
                </c:pt>
                <c:pt idx="3162">
                  <c:v>24.456368205548102</c:v>
                </c:pt>
                <c:pt idx="3163">
                  <c:v>24.241447067649574</c:v>
                </c:pt>
                <c:pt idx="3164">
                  <c:v>24.025715894061506</c:v>
                </c:pt>
                <c:pt idx="3165">
                  <c:v>23.809161872301274</c:v>
                </c:pt>
                <c:pt idx="3166">
                  <c:v>23.591772043029806</c:v>
                </c:pt>
                <c:pt idx="3167">
                  <c:v>23.373533299203444</c:v>
                </c:pt>
                <c:pt idx="3168">
                  <c:v>23.154432385250772</c:v>
                </c:pt>
                <c:pt idx="3169">
                  <c:v>22.934455896280042</c:v>
                </c:pt>
                <c:pt idx="3170">
                  <c:v>22.7135902773135</c:v>
                </c:pt>
                <c:pt idx="3171">
                  <c:v>22.491821822556972</c:v>
                </c:pt>
                <c:pt idx="3172">
                  <c:v>22.269136674703049</c:v>
                </c:pt>
                <c:pt idx="3173">
                  <c:v>22.045520824274206</c:v>
                </c:pt>
                <c:pt idx="3174">
                  <c:v>21.820960108997014</c:v>
                </c:pt>
                <c:pt idx="3175">
                  <c:v>21.595440213228471</c:v>
                </c:pt>
                <c:pt idx="3176">
                  <c:v>21.368946667417532</c:v>
                </c:pt>
                <c:pt idx="3177">
                  <c:v>21.141464847618693</c:v>
                </c:pt>
                <c:pt idx="3178">
                  <c:v>20.912979975052451</c:v>
                </c:pt>
                <c:pt idx="3179">
                  <c:v>20.6834771157163</c:v>
                </c:pt>
                <c:pt idx="3180">
                  <c:v>20.45294118005495</c:v>
                </c:pt>
                <c:pt idx="3181">
                  <c:v>20.221356922686084</c:v>
                </c:pt>
                <c:pt idx="3182">
                  <c:v>19.988708942183592</c:v>
                </c:pt>
                <c:pt idx="3183">
                  <c:v>19.75498168093398</c:v>
                </c:pt>
                <c:pt idx="3184">
                  <c:v>19.520159425051958</c:v>
                </c:pt>
                <c:pt idx="3185">
                  <c:v>19.284226304367508</c:v>
                </c:pt>
                <c:pt idx="3186">
                  <c:v>19.047166292498218</c:v>
                </c:pt>
                <c:pt idx="3187">
                  <c:v>18.808963206986078</c:v>
                </c:pt>
                <c:pt idx="3188">
                  <c:v>18.569600709524224</c:v>
                </c:pt>
                <c:pt idx="3189">
                  <c:v>18.32906230627168</c:v>
                </c:pt>
                <c:pt idx="3190">
                  <c:v>18.087331348254963</c:v>
                </c:pt>
                <c:pt idx="3191">
                  <c:v>17.844391031863097</c:v>
                </c:pt>
                <c:pt idx="3192">
                  <c:v>17.600224399447711</c:v>
                </c:pt>
                <c:pt idx="3193">
                  <c:v>17.354814340025428</c:v>
                </c:pt>
                <c:pt idx="3194">
                  <c:v>17.108143590082619</c:v>
                </c:pt>
                <c:pt idx="3195">
                  <c:v>16.860194734505484</c:v>
                </c:pt>
                <c:pt idx="3196">
                  <c:v>16.610950207618885</c:v>
                </c:pt>
                <c:pt idx="3197">
                  <c:v>16.360392294354341</c:v>
                </c:pt>
                <c:pt idx="3198">
                  <c:v>16.108503131544637</c:v>
                </c:pt>
                <c:pt idx="3199">
                  <c:v>15.855264709359659</c:v>
                </c:pt>
                <c:pt idx="3200">
                  <c:v>15.600658872874646</c:v>
                </c:pt>
                <c:pt idx="3201">
                  <c:v>15.344667323791811</c:v>
                </c:pt>
                <c:pt idx="3202">
                  <c:v>15.087271622312443</c:v>
                </c:pt>
                <c:pt idx="3203">
                  <c:v>14.828453189168926</c:v>
                </c:pt>
                <c:pt idx="3204">
                  <c:v>14.568193307823208</c:v>
                </c:pt>
                <c:pt idx="3205">
                  <c:v>14.306473126834106</c:v>
                </c:pt>
                <c:pt idx="3206">
                  <c:v>14.043273662412616</c:v>
                </c:pt>
                <c:pt idx="3207">
                  <c:v>13.778575801151732</c:v>
                </c:pt>
                <c:pt idx="3208">
                  <c:v>13.512360302961469</c:v>
                </c:pt>
                <c:pt idx="3209">
                  <c:v>13.244607804196562</c:v>
                </c:pt>
                <c:pt idx="3210">
                  <c:v>12.975298820998177</c:v>
                </c:pt>
                <c:pt idx="3211">
                  <c:v>12.704413752848296</c:v>
                </c:pt>
                <c:pt idx="3212">
                  <c:v>12.431932886351916</c:v>
                </c:pt>
                <c:pt idx="3213">
                  <c:v>12.157836399249277</c:v>
                </c:pt>
                <c:pt idx="3214">
                  <c:v>11.882104364669857</c:v>
                </c:pt>
                <c:pt idx="3215">
                  <c:v>11.604716755636616</c:v>
                </c:pt>
                <c:pt idx="3216">
                  <c:v>11.325653449826405</c:v>
                </c:pt>
                <c:pt idx="3217">
                  <c:v>11.044894234600179</c:v>
                </c:pt>
                <c:pt idx="3218">
                  <c:v>10.762418812305555</c:v>
                </c:pt>
                <c:pt idx="3219">
                  <c:v>10.47820680586662</c:v>
                </c:pt>
                <c:pt idx="3220">
                  <c:v>10.192237764668477</c:v>
                </c:pt>
                <c:pt idx="3221">
                  <c:v>9.9044911707435119</c:v>
                </c:pt>
                <c:pt idx="3222">
                  <c:v>9.614946445274569</c:v>
                </c:pt>
                <c:pt idx="3223">
                  <c:v>9.3235829554137126</c:v>
                </c:pt>
                <c:pt idx="3224">
                  <c:v>9.0303800214439036</c:v>
                </c:pt>
                <c:pt idx="3225">
                  <c:v>8.7353169242749686</c:v>
                </c:pt>
                <c:pt idx="3226">
                  <c:v>8.4383729132960923</c:v>
                </c:pt>
                <c:pt idx="3227">
                  <c:v>8.1395272145898332</c:v>
                </c:pt>
                <c:pt idx="3228">
                  <c:v>7.8387590395183508</c:v>
                </c:pt>
                <c:pt idx="3229">
                  <c:v>7.5360475936930129</c:v>
                </c:pt>
                <c:pt idx="3230">
                  <c:v>7.2313720863368474</c:v>
                </c:pt>
                <c:pt idx="3231">
                  <c:v>6.9247117400482807</c:v>
                </c:pt>
                <c:pt idx="3232">
                  <c:v>6.6160458009804017</c:v>
                </c:pt>
                <c:pt idx="3233">
                  <c:v>6.3053535494384789</c:v>
                </c:pt>
                <c:pt idx="3234">
                  <c:v>5.9926143109178724</c:v>
                </c:pt>
                <c:pt idx="3235">
                  <c:v>5.6778074675747234</c:v>
                </c:pt>
                <c:pt idx="3236">
                  <c:v>5.3609124701569613</c:v>
                </c:pt>
                <c:pt idx="3237">
                  <c:v>5.0419088503896887</c:v>
                </c:pt>
                <c:pt idx="3238">
                  <c:v>4.7207762338375971</c:v>
                </c:pt>
                <c:pt idx="3239">
                  <c:v>4.3974943532434168</c:v>
                </c:pt>
                <c:pt idx="3240">
                  <c:v>4.072043062353913</c:v>
                </c:pt>
                <c:pt idx="3241">
                  <c:v>3.7444023502424386</c:v>
                </c:pt>
                <c:pt idx="3242">
                  <c:v>3.4145523561397226</c:v>
                </c:pt>
                <c:pt idx="3243">
                  <c:v>3.0824733847687185</c:v>
                </c:pt>
                <c:pt idx="3244">
                  <c:v>2.7481459222075841</c:v>
                </c:pt>
                <c:pt idx="3245">
                  <c:v>2.4115506522690566</c:v>
                </c:pt>
                <c:pt idx="3246">
                  <c:v>2.0726684734152911</c:v>
                </c:pt>
                <c:pt idx="3247">
                  <c:v>1.7314805162072844</c:v>
                </c:pt>
                <c:pt idx="3248">
                  <c:v>1.3879681612996535</c:v>
                </c:pt>
                <c:pt idx="3249">
                  <c:v>1.0421130579680096</c:v>
                </c:pt>
                <c:pt idx="3250">
                  <c:v>0.69389714319740392</c:v>
                </c:pt>
                <c:pt idx="3251">
                  <c:v>0.34330266131007647</c:v>
                </c:pt>
                <c:pt idx="3252">
                  <c:v>-9.6878158526010338E-3</c:v>
                </c:pt>
                <c:pt idx="3253">
                  <c:v>-0.36509136819935861</c:v>
                </c:pt>
                <c:pt idx="3254">
                  <c:v>-0.72292470610869941</c:v>
                </c:pt>
                <c:pt idx="3255">
                  <c:v>-1.083204148604608</c:v>
                </c:pt>
                <c:pt idx="3256">
                  <c:v>-1.4459456009851976</c:v>
                </c:pt>
                <c:pt idx="3257">
                  <c:v>-1.8111645319179104</c:v>
                </c:pt>
                <c:pt idx="3258">
                  <c:v>-2.1788759500018386</c:v>
                </c:pt>
                <c:pt idx="3259">
                  <c:v>-2.5490943798048988</c:v>
                </c:pt>
                <c:pt idx="3260">
                  <c:v>-2.9218338373907216</c:v>
                </c:pt>
                <c:pt idx="3261">
                  <c:v>-3.2971078053396923</c:v>
                </c:pt>
                <c:pt idx="3262">
                  <c:v>-3.6749292072824744</c:v>
                </c:pt>
                <c:pt idx="3263">
                  <c:v>-4.0553103819588898</c:v>
                </c:pt>
                <c:pt idx="3264">
                  <c:v>-4.4382630568173056</c:v>
                </c:pt>
                <c:pt idx="3265">
                  <c:v>-4.8237983211747348</c:v>
                </c:pt>
                <c:pt idx="3266">
                  <c:v>-5.211926598961071</c:v>
                </c:pt>
                <c:pt idx="3267">
                  <c:v>-5.6026576210651058</c:v>
                </c:pt>
                <c:pt idx="3268">
                  <c:v>-5.9960003973122866</c:v>
                </c:pt>
                <c:pt idx="3269">
                  <c:v>-6.3919631880971508</c:v>
                </c:pt>
                <c:pt idx="3270">
                  <c:v>-6.7905534757083217</c:v>
                </c:pt>
                <c:pt idx="3271">
                  <c:v>-7.1917779353680658</c:v>
                </c:pt>
                <c:pt idx="3272">
                  <c:v>-7.5956424060262862</c:v>
                </c:pt>
                <c:pt idx="3273">
                  <c:v>-8.0021518609534326</c:v>
                </c:pt>
                <c:pt idx="3274">
                  <c:v>-8.4113103781579071</c:v>
                </c:pt>
                <c:pt idx="3275">
                  <c:v>-8.8231211106792955</c:v>
                </c:pt>
                <c:pt idx="3276">
                  <c:v>-9.2375862568071909</c:v>
                </c:pt>
                <c:pt idx="3277">
                  <c:v>-9.6547070302608802</c:v>
                </c:pt>
                <c:pt idx="3278">
                  <c:v>-10.074483630393331</c:v>
                </c:pt>
                <c:pt idx="3279">
                  <c:v>-10.496915212466035</c:v>
                </c:pt>
                <c:pt idx="3280">
                  <c:v>-10.921999858047371</c:v>
                </c:pt>
                <c:pt idx="3281">
                  <c:v>-11.349734545607646</c:v>
                </c:pt>
                <c:pt idx="3282">
                  <c:v>-11.780115121355891</c:v>
                </c:pt>
                <c:pt idx="3283">
                  <c:v>-12.213136270387309</c:v>
                </c:pt>
                <c:pt idx="3284">
                  <c:v>-12.648791488219871</c:v>
                </c:pt>
                <c:pt idx="3285">
                  <c:v>-13.087073052766527</c:v>
                </c:pt>
                <c:pt idx="3286">
                  <c:v>-13.527971996836811</c:v>
                </c:pt>
                <c:pt idx="3287">
                  <c:v>-13.971478081227104</c:v>
                </c:pt>
                <c:pt idx="3288">
                  <c:v>-14.417579768479357</c:v>
                </c:pt>
                <c:pt idx="3289">
                  <c:v>-14.866264197387693</c:v>
                </c:pt>
                <c:pt idx="3290">
                  <c:v>-15.317517158330475</c:v>
                </c:pt>
                <c:pt idx="3291">
                  <c:v>-15.771323069505172</c:v>
                </c:pt>
                <c:pt idx="3292">
                  <c:v>-16.227664954160701</c:v>
                </c:pt>
                <c:pt idx="3293">
                  <c:v>-16.686524418893413</c:v>
                </c:pt>
                <c:pt idx="3294">
                  <c:v>-17.147881633104873</c:v>
                </c:pt>
                <c:pt idx="3295">
                  <c:v>-17.611715309701651</c:v>
                </c:pt>
                <c:pt idx="3296">
                  <c:v>-18.078002687120545</c:v>
                </c:pt>
                <c:pt idx="3297">
                  <c:v>-18.546719512769101</c:v>
                </c:pt>
                <c:pt idx="3298">
                  <c:v>-19.017840027965462</c:v>
                </c:pt>
                <c:pt idx="3299">
                  <c:v>-19.491336954456926</c:v>
                </c:pt>
                <c:pt idx="3300">
                  <c:v>-19.967181482613682</c:v>
                </c:pt>
                <c:pt idx="3301">
                  <c:v>-20.445343261363433</c:v>
                </c:pt>
                <c:pt idx="3302">
                  <c:v>-20.92579038996675</c:v>
                </c:pt>
                <c:pt idx="3303">
                  <c:v>-21.408489411689516</c:v>
                </c:pt>
                <c:pt idx="3304">
                  <c:v>-21.893405309477828</c:v>
                </c:pt>
                <c:pt idx="3305">
                  <c:v>-22.380501503675163</c:v>
                </c:pt>
                <c:pt idx="3306">
                  <c:v>-22.869739851884418</c:v>
                </c:pt>
                <c:pt idx="3307">
                  <c:v>-23.361080651017517</c:v>
                </c:pt>
                <c:pt idx="3308">
                  <c:v>-23.8544826416082</c:v>
                </c:pt>
                <c:pt idx="3309">
                  <c:v>-24.349903014441651</c:v>
                </c:pt>
                <c:pt idx="3310">
                  <c:v>-24.847297419553342</c:v>
                </c:pt>
                <c:pt idx="3311">
                  <c:v>-25.346619977649226</c:v>
                </c:pt>
                <c:pt idx="3312">
                  <c:v>-25.847823293980781</c:v>
                </c:pt>
                <c:pt idx="3313">
                  <c:v>-26.350858474722457</c:v>
                </c:pt>
                <c:pt idx="3314">
                  <c:v>-26.855675145872368</c:v>
                </c:pt>
                <c:pt idx="3315">
                  <c:v>-27.362221474698714</c:v>
                </c:pt>
                <c:pt idx="3316">
                  <c:v>-27.870444193754707</c:v>
                </c:pt>
                <c:pt idx="3317">
                  <c:v>-28.380288627460374</c:v>
                </c:pt>
                <c:pt idx="3318">
                  <c:v>-28.891698721263026</c:v>
                </c:pt>
                <c:pt idx="3319">
                  <c:v>-29.404617073355695</c:v>
                </c:pt>
                <c:pt idx="3320">
                  <c:v>-29.918984968950724</c:v>
                </c:pt>
                <c:pt idx="3321">
                  <c:v>-30.434742417072357</c:v>
                </c:pt>
                <c:pt idx="3322">
                  <c:v>-30.951828189842274</c:v>
                </c:pt>
                <c:pt idx="3323">
                  <c:v>-31.470179864225344</c:v>
                </c:pt>
                <c:pt idx="3324">
                  <c:v>-31.989733866162112</c:v>
                </c:pt>
                <c:pt idx="3325">
                  <c:v>-32.510425517054131</c:v>
                </c:pt>
                <c:pt idx="3326">
                  <c:v>-33.032189082526003</c:v>
                </c:pt>
                <c:pt idx="3327">
                  <c:v>-33.554957823381272</c:v>
                </c:pt>
                <c:pt idx="3328">
                  <c:v>-34.078664048683493</c:v>
                </c:pt>
                <c:pt idx="3329">
                  <c:v>-34.603239170859155</c:v>
                </c:pt>
                <c:pt idx="3330">
                  <c:v>-35.128613762724456</c:v>
                </c:pt>
                <c:pt idx="3331">
                  <c:v>-35.654717616338758</c:v>
                </c:pt>
                <c:pt idx="3332">
                  <c:v>-36.181479803555021</c:v>
                </c:pt>
                <c:pt idx="3333">
                  <c:v>-36.708828738157877</c:v>
                </c:pt>
                <c:pt idx="3334">
                  <c:v>-37.236692239453077</c:v>
                </c:pt>
                <c:pt idx="3335">
                  <c:v>-37.764997597187062</c:v>
                </c:pt>
                <c:pt idx="3336">
                  <c:v>-38.293671637640443</c:v>
                </c:pt>
                <c:pt idx="3337">
                  <c:v>-38.822640790768048</c:v>
                </c:pt>
                <c:pt idx="3338">
                  <c:v>-39.351831158220904</c:v>
                </c:pt>
                <c:pt idx="3339">
                  <c:v>-39.881168582114924</c:v>
                </c:pt>
                <c:pt idx="3340">
                  <c:v>-40.410578714377834</c:v>
                </c:pt>
                <c:pt idx="3341">
                  <c:v>-40.939987086521086</c:v>
                </c:pt>
                <c:pt idx="3342">
                  <c:v>-41.469319179677314</c:v>
                </c:pt>
                <c:pt idx="3343">
                  <c:v>-41.998500494748839</c:v>
                </c:pt>
                <c:pt idx="3344">
                  <c:v>-42.527456622485658</c:v>
                </c:pt>
                <c:pt idx="3345">
                  <c:v>-43.056113313362175</c:v>
                </c:pt>
                <c:pt idx="3346">
                  <c:v>-43.58439654706433</c:v>
                </c:pt>
                <c:pt idx="3347">
                  <c:v>-44.112232601447772</c:v>
                </c:pt>
                <c:pt idx="3348">
                  <c:v>-44.639548120801408</c:v>
                </c:pt>
                <c:pt idx="3349">
                  <c:v>-45.166270183263975</c:v>
                </c:pt>
                <c:pt idx="3350">
                  <c:v>-45.69232636725252</c:v>
                </c:pt>
                <c:pt idx="3351">
                  <c:v>-46.217644816741995</c:v>
                </c:pt>
                <c:pt idx="3352">
                  <c:v>-46.742154305270674</c:v>
                </c:pt>
                <c:pt idx="3353">
                  <c:v>-47.265784298525375</c:v>
                </c:pt>
                <c:pt idx="3354">
                  <c:v>-47.78846501538402</c:v>
                </c:pt>
                <c:pt idx="3355">
                  <c:v>-48.310127487286337</c:v>
                </c:pt>
                <c:pt idx="3356">
                  <c:v>-48.830703615822188</c:v>
                </c:pt>
                <c:pt idx="3357">
                  <c:v>-49.350126228422425</c:v>
                </c:pt>
                <c:pt idx="3358">
                  <c:v>-49.868329132054043</c:v>
                </c:pt>
                <c:pt idx="3359">
                  <c:v>-50.385247164827973</c:v>
                </c:pt>
                <c:pt idx="3360">
                  <c:v>-50.900816245422334</c:v>
                </c:pt>
                <c:pt idx="3361">
                  <c:v>-51.414973420262697</c:v>
                </c:pt>
                <c:pt idx="3362">
                  <c:v>-51.927656908366998</c:v>
                </c:pt>
                <c:pt idx="3363">
                  <c:v>-52.438806143814489</c:v>
                </c:pt>
                <c:pt idx="3364">
                  <c:v>-52.948361815774206</c:v>
                </c:pt>
                <c:pt idx="3365">
                  <c:v>-53.456265906052892</c:v>
                </c:pt>
                <c:pt idx="3366">
                  <c:v>-53.962461724130506</c:v>
                </c:pt>
                <c:pt idx="3367">
                  <c:v>-54.4668939396485</c:v>
                </c:pt>
                <c:pt idx="3368">
                  <c:v>-54.96950861234248</c:v>
                </c:pt>
                <c:pt idx="3369">
                  <c:v>-55.470253219403105</c:v>
                </c:pt>
                <c:pt idx="3370">
                  <c:v>-55.969076680262859</c:v>
                </c:pt>
                <c:pt idx="3371">
                  <c:v>-56.465929378820022</c:v>
                </c:pt>
                <c:pt idx="3372">
                  <c:v>-56.960763183104959</c:v>
                </c:pt>
                <c:pt idx="3373">
                  <c:v>-57.453531462417274</c:v>
                </c:pt>
                <c:pt idx="3374">
                  <c:v>-57.944189101957065</c:v>
                </c:pt>
                <c:pt idx="3375">
                  <c:v>-58.432692514983401</c:v>
                </c:pt>
                <c:pt idx="3376">
                  <c:v>-58.918999652544827</c:v>
                </c:pt>
                <c:pt idx="3377">
                  <c:v>-59.403070010822447</c:v>
                </c:pt>
                <c:pt idx="3378">
                  <c:v>-59.884864636141103</c:v>
                </c:pt>
                <c:pt idx="3379">
                  <c:v>-60.364346127705275</c:v>
                </c:pt>
                <c:pt idx="3380">
                  <c:v>-60.841478638117508</c:v>
                </c:pt>
                <c:pt idx="3381">
                  <c:v>-61.316227871748538</c:v>
                </c:pt>
                <c:pt idx="3382">
                  <c:v>-61.788561081027964</c:v>
                </c:pt>
                <c:pt idx="3383">
                  <c:v>-62.258447060722574</c:v>
                </c:pt>
                <c:pt idx="3384">
                  <c:v>-62.725856140289267</c:v>
                </c:pt>
                <c:pt idx="3385">
                  <c:v>-63.190760174368435</c:v>
                </c:pt>
                <c:pt idx="3386">
                  <c:v>-63.65313253150731</c:v>
                </c:pt>
                <c:pt idx="3387">
                  <c:v>-64.112948081190112</c:v>
                </c:pt>
                <c:pt idx="3388">
                  <c:v>-64.570183179259814</c:v>
                </c:pt>
                <c:pt idx="3389">
                  <c:v>-65.024815651819736</c:v>
                </c:pt>
                <c:pt idx="3390">
                  <c:v>-65.476824777692542</c:v>
                </c:pt>
                <c:pt idx="3391">
                  <c:v>-65.926191269530875</c:v>
                </c:pt>
                <c:pt idx="3392">
                  <c:v>-66.37289725365838</c:v>
                </c:pt>
                <c:pt idx="3393">
                  <c:v>-66.816926248731022</c:v>
                </c:pt>
                <c:pt idx="3394">
                  <c:v>-67.258263143298507</c:v>
                </c:pt>
                <c:pt idx="3395">
                  <c:v>-67.696894172356366</c:v>
                </c:pt>
                <c:pt idx="3396">
                  <c:v>-68.132806892964851</c:v>
                </c:pt>
                <c:pt idx="3397">
                  <c:v>-68.565990159018455</c:v>
                </c:pt>
                <c:pt idx="3398">
                  <c:v>-68.996434095250095</c:v>
                </c:pt>
                <c:pt idx="3399">
                  <c:v>-69.424130070539491</c:v>
                </c:pt>
                <c:pt idx="3400">
                  <c:v>-69.849070670610232</c:v>
                </c:pt>
                <c:pt idx="3401">
                  <c:v>-70.271249670185327</c:v>
                </c:pt>
                <c:pt idx="3402">
                  <c:v>-70.690662004672618</c:v>
                </c:pt>
                <c:pt idx="3403">
                  <c:v>-71.107303741454857</c:v>
                </c:pt>
                <c:pt idx="3404">
                  <c:v>-71.521172050844484</c:v>
                </c:pt>
                <c:pt idx="3405">
                  <c:v>-71.932265176772503</c:v>
                </c:pt>
                <c:pt idx="3406">
                  <c:v>-72.340582407276372</c:v>
                </c:pt>
                <c:pt idx="3407">
                  <c:v>-72.746124044836336</c:v>
                </c:pt>
                <c:pt idx="3408">
                  <c:v>-73.148891376629052</c:v>
                </c:pt>
                <c:pt idx="3409">
                  <c:v>-73.548886644745323</c:v>
                </c:pt>
                <c:pt idx="3410">
                  <c:v>-73.946113016424491</c:v>
                </c:pt>
                <c:pt idx="3411">
                  <c:v>-74.340574554356877</c:v>
                </c:pt>
                <c:pt idx="3412">
                  <c:v>-74.732276187098819</c:v>
                </c:pt>
                <c:pt idx="3413">
                  <c:v>-75.121223679641659</c:v>
                </c:pt>
                <c:pt idx="3414">
                  <c:v>-75.507423604179721</c:v>
                </c:pt>
                <c:pt idx="3415">
                  <c:v>-75.890883311113996</c:v>
                </c:pt>
                <c:pt idx="3416">
                  <c:v>-76.271610900321633</c:v>
                </c:pt>
                <c:pt idx="3417">
                  <c:v>-76.649615192735979</c:v>
                </c:pt>
                <c:pt idx="3418">
                  <c:v>-77.024905702256987</c:v>
                </c:pt>
                <c:pt idx="3419">
                  <c:v>-77.39749260802337</c:v>
                </c:pt>
                <c:pt idx="3420">
                  <c:v>-77.767386727076982</c:v>
                </c:pt>
                <c:pt idx="3421">
                  <c:v>-78.134599487436361</c:v>
                </c:pt>
                <c:pt idx="3422">
                  <c:v>-78.499142901605495</c:v>
                </c:pt>
                <c:pt idx="3423">
                  <c:v>-78.861029540534133</c:v>
                </c:pt>
                <c:pt idx="3424">
                  <c:v>-79.220272508052474</c:v>
                </c:pt>
                <c:pt idx="3425">
                  <c:v>-79.576885415785483</c:v>
                </c:pt>
                <c:pt idx="3426">
                  <c:v>-79.930882358572319</c:v>
                </c:pt>
                <c:pt idx="3427">
                  <c:v>-80.282277890393061</c:v>
                </c:pt>
                <c:pt idx="3428">
                  <c:v>-80.631087000818496</c:v>
                </c:pt>
                <c:pt idx="3429">
                  <c:v>-80.977325091989442</c:v>
                </c:pt>
                <c:pt idx="3430">
                  <c:v>-81.32100795612952</c:v>
                </c:pt>
                <c:pt idx="3431">
                  <c:v>-81.662151753604675</c:v>
                </c:pt>
                <c:pt idx="3432">
                  <c:v>-82.000772991524784</c:v>
                </c:pt>
                <c:pt idx="3433">
                  <c:v>-82.336888502894993</c:v>
                </c:pt>
                <c:pt idx="3434">
                  <c:v>-82.670515426316854</c:v>
                </c:pt>
                <c:pt idx="3435">
                  <c:v>-83.001671186240884</c:v>
                </c:pt>
                <c:pt idx="3436">
                  <c:v>-83.330373473767779</c:v>
                </c:pt>
                <c:pt idx="3437">
                  <c:v>-83.656640227999873</c:v>
                </c:pt>
                <c:pt idx="3438">
                  <c:v>-83.980489617934836</c:v>
                </c:pt>
                <c:pt idx="3439">
                  <c:v>-84.301940024904738</c:v>
                </c:pt>
                <c:pt idx="3440">
                  <c:v>-84.621010025551229</c:v>
                </c:pt>
                <c:pt idx="3441">
                  <c:v>-84.937718375334001</c:v>
                </c:pt>
                <c:pt idx="3442">
                  <c:v>-85.252083992567364</c:v>
                </c:pt>
                <c:pt idx="3443">
                  <c:v>-85.564125942976261</c:v>
                </c:pt>
                <c:pt idx="3444">
                  <c:v>-85.873863424767208</c:v>
                </c:pt>
                <c:pt idx="3445">
                  <c:v>-86.181315754207247</c:v>
                </c:pt>
                <c:pt idx="3446">
                  <c:v>-86.486502351700096</c:v>
                </c:pt>
                <c:pt idx="3447">
                  <c:v>-86.789442728355255</c:v>
                </c:pt>
                <c:pt idx="3448">
                  <c:v>-87.090156473037396</c:v>
                </c:pt>
                <c:pt idx="3449">
                  <c:v>-87.388663239891699</c:v>
                </c:pt>
                <c:pt idx="3450">
                  <c:v>-87.684982736331648</c:v>
                </c:pt>
                <c:pt idx="3451">
                  <c:v>-87.979134711483567</c:v>
                </c:pt>
                <c:pt idx="3452">
                  <c:v>-88.271138945076416</c:v>
                </c:pt>
                <c:pt idx="3453">
                  <c:v>-88.561015236766266</c:v>
                </c:pt>
                <c:pt idx="3454">
                  <c:v>-88.848783395888503</c:v>
                </c:pt>
                <c:pt idx="3455">
                  <c:v>-89.13446323162654</c:v>
                </c:pt>
                <c:pt idx="3456">
                  <c:v>-89.418074543584169</c:v>
                </c:pt>
                <c:pt idx="3457">
                  <c:v>-89.699637112756704</c:v>
                </c:pt>
                <c:pt idx="3458">
                  <c:v>-89.979170692887607</c:v>
                </c:pt>
                <c:pt idx="3459">
                  <c:v>-90.256695002199123</c:v>
                </c:pt>
                <c:pt idx="3460">
                  <c:v>-90.532229715491781</c:v>
                </c:pt>
                <c:pt idx="3461">
                  <c:v>-90.805794456597042</c:v>
                </c:pt>
                <c:pt idx="3462">
                  <c:v>-91.077408791178271</c:v>
                </c:pt>
                <c:pt idx="3463">
                  <c:v>-91.347092219866497</c:v>
                </c:pt>
                <c:pt idx="3464">
                  <c:v>-91.614864171721266</c:v>
                </c:pt>
                <c:pt idx="3465">
                  <c:v>-91.880743998011468</c:v>
                </c:pt>
                <c:pt idx="3466">
                  <c:v>-92.144750966299313</c:v>
                </c:pt>
                <c:pt idx="3467">
                  <c:v>-92.40690425482336</c:v>
                </c:pt>
                <c:pt idx="3468">
                  <c:v>-92.667222947171908</c:v>
                </c:pt>
                <c:pt idx="3469">
                  <c:v>-92.925726027230724</c:v>
                </c:pt>
                <c:pt idx="3470">
                  <c:v>-93.182432374404385</c:v>
                </c:pt>
                <c:pt idx="3471">
                  <c:v>-93.437360759098254</c:v>
                </c:pt>
                <c:pt idx="3472">
                  <c:v>-93.69052983845134</c:v>
                </c:pt>
                <c:pt idx="3473">
                  <c:v>-93.941958152313759</c:v>
                </c:pt>
                <c:pt idx="3474">
                  <c:v>-94.191664119460185</c:v>
                </c:pt>
                <c:pt idx="3475">
                  <c:v>-94.439666034029401</c:v>
                </c:pt>
                <c:pt idx="3476">
                  <c:v>-94.685982062184408</c:v>
                </c:pt>
                <c:pt idx="3477">
                  <c:v>-94.930630238982587</c:v>
                </c:pt>
                <c:pt idx="3478">
                  <c:v>-95.173628465450719</c:v>
                </c:pt>
                <c:pt idx="3479">
                  <c:v>-95.414994505855532</c:v>
                </c:pt>
                <c:pt idx="3480">
                  <c:v>-95.654745985163643</c:v>
                </c:pt>
                <c:pt idx="3481">
                  <c:v>-95.892900386683436</c:v>
                </c:pt>
                <c:pt idx="3482">
                  <c:v>-96.129475049880512</c:v>
                </c:pt>
                <c:pt idx="3483">
                  <c:v>-96.364487168364619</c:v>
                </c:pt>
                <c:pt idx="3484">
                  <c:v>-96.597953788034403</c:v>
                </c:pt>
                <c:pt idx="3485">
                  <c:v>-96.829891805379845</c:v>
                </c:pt>
                <c:pt idx="3486">
                  <c:v>-97.060317965933834</c:v>
                </c:pt>
                <c:pt idx="3487">
                  <c:v>-97.289248862865918</c:v>
                </c:pt>
                <c:pt idx="3488">
                  <c:v>-97.516700935713345</c:v>
                </c:pt>
                <c:pt idx="3489">
                  <c:v>-97.742690469244366</c:v>
                </c:pt>
                <c:pt idx="3490">
                  <c:v>-97.967233592448153</c:v>
                </c:pt>
                <c:pt idx="3491">
                  <c:v>-98.190346277644153</c:v>
                </c:pt>
                <c:pt idx="3492">
                  <c:v>-98.412044339707791</c:v>
                </c:pt>
                <c:pt idx="3493">
                  <c:v>-98.632343435406753</c:v>
                </c:pt>
                <c:pt idx="3494">
                  <c:v>-98.851259062844534</c:v>
                </c:pt>
                <c:pt idx="3495">
                  <c:v>-99.06880656100212</c:v>
                </c:pt>
                <c:pt idx="3496">
                  <c:v>-99.285001109380346</c:v>
                </c:pt>
                <c:pt idx="3497">
                  <c:v>-99.499857727729193</c:v>
                </c:pt>
                <c:pt idx="3498">
                  <c:v>-99.713391275872297</c:v>
                </c:pt>
                <c:pt idx="3499">
                  <c:v>-99.925616453608228</c:v>
                </c:pt>
                <c:pt idx="3500">
                  <c:v>-100.1365478006979</c:v>
                </c:pt>
                <c:pt idx="3501">
                  <c:v>-100.34619969692277</c:v>
                </c:pt>
                <c:pt idx="3502">
                  <c:v>-100.55458636222085</c:v>
                </c:pt>
                <c:pt idx="3503">
                  <c:v>-100.7617218568885</c:v>
                </c:pt>
                <c:pt idx="3504">
                  <c:v>-100.96762008184908</c:v>
                </c:pt>
                <c:pt idx="3505">
                  <c:v>-101.17229477898314</c:v>
                </c:pt>
                <c:pt idx="3506">
                  <c:v>-101.37575953151887</c:v>
                </c:pt>
                <c:pt idx="3507">
                  <c:v>-101.5780277644797</c:v>
                </c:pt>
                <c:pt idx="3508">
                  <c:v>-101.77911274518087</c:v>
                </c:pt>
                <c:pt idx="3509">
                  <c:v>-101.97902758378336</c:v>
                </c:pt>
                <c:pt idx="3510">
                  <c:v>-102.17778523388816</c:v>
                </c:pt>
                <c:pt idx="3511">
                  <c:v>-102.37539849318146</c:v>
                </c:pt>
                <c:pt idx="3512">
                  <c:v>-102.57188000411878</c:v>
                </c:pt>
                <c:pt idx="3513">
                  <c:v>-102.7672422546524</c:v>
                </c:pt>
                <c:pt idx="3514">
                  <c:v>-102.96149757899273</c:v>
                </c:pt>
                <c:pt idx="3515">
                  <c:v>-103.154658158411</c:v>
                </c:pt>
                <c:pt idx="3516">
                  <c:v>-103.34673602206819</c:v>
                </c:pt>
                <c:pt idx="3517">
                  <c:v>-103.53774304788276</c:v>
                </c:pt>
                <c:pt idx="3518">
                  <c:v>-103.72769096342346</c:v>
                </c:pt>
                <c:pt idx="3519">
                  <c:v>-103.91659134682978</c:v>
                </c:pt>
                <c:pt idx="3520">
                  <c:v>-104.10445562776201</c:v>
                </c:pt>
                <c:pt idx="3521">
                  <c:v>-104.29129508837032</c:v>
                </c:pt>
                <c:pt idx="3522">
                  <c:v>-104.47712086429061</c:v>
                </c:pt>
                <c:pt idx="3523">
                  <c:v>-104.66194394565851</c:v>
                </c:pt>
                <c:pt idx="3524">
                  <c:v>-104.84577517814368</c:v>
                </c:pt>
                <c:pt idx="3525">
                  <c:v>-105.02862526400239</c:v>
                </c:pt>
                <c:pt idx="3526">
                  <c:v>-105.21050476314653</c:v>
                </c:pt>
                <c:pt idx="3527">
                  <c:v>-105.39142409422638</c:v>
                </c:pt>
                <c:pt idx="3528">
                  <c:v>-105.57139353572943</c:v>
                </c:pt>
                <c:pt idx="3529">
                  <c:v>-105.75042322709051</c:v>
                </c:pt>
                <c:pt idx="3530">
                  <c:v>-105.92852316981376</c:v>
                </c:pt>
                <c:pt idx="3531">
                  <c:v>-106.1057032286047</c:v>
                </c:pt>
                <c:pt idx="3532">
                  <c:v>-106.28197313251286</c:v>
                </c:pt>
                <c:pt idx="3533">
                  <c:v>-106.45734247608148</c:v>
                </c:pt>
                <c:pt idx="3534">
                  <c:v>-106.63182072050465</c:v>
                </c:pt>
                <c:pt idx="3535">
                  <c:v>-106.8054171947918</c:v>
                </c:pt>
                <c:pt idx="3536">
                  <c:v>-106.97814109693709</c:v>
                </c:pt>
                <c:pt idx="3537">
                  <c:v>-107.15000149509473</c:v>
                </c:pt>
                <c:pt idx="3538">
                  <c:v>-107.32100732875497</c:v>
                </c:pt>
                <c:pt idx="3539">
                  <c:v>-107.49116740992903</c:v>
                </c:pt>
                <c:pt idx="3540">
                  <c:v>-107.66049042433002</c:v>
                </c:pt>
                <c:pt idx="3541">
                  <c:v>-107.8289849325608</c:v>
                </c:pt>
                <c:pt idx="3542">
                  <c:v>-107.99665937130055</c:v>
                </c:pt>
                <c:pt idx="3543">
                  <c:v>-108.16352205449246</c:v>
                </c:pt>
                <c:pt idx="3544">
                  <c:v>-108.32958117453127</c:v>
                </c:pt>
                <c:pt idx="3545">
                  <c:v>-108.49484480345073</c:v>
                </c:pt>
                <c:pt idx="3546">
                  <c:v>-108.6593208941095</c:v>
                </c:pt>
                <c:pt idx="3547">
                  <c:v>-108.82301728137445</c:v>
                </c:pt>
                <c:pt idx="3548">
                  <c:v>-108.98594168330564</c:v>
                </c:pt>
                <c:pt idx="3549">
                  <c:v>-109.1481017023339</c:v>
                </c:pt>
                <c:pt idx="3550">
                  <c:v>-109.30950482643867</c:v>
                </c:pt>
                <c:pt idx="3551">
                  <c:v>-109.47015843032192</c:v>
                </c:pt>
                <c:pt idx="3552">
                  <c:v>-109.63006977657753</c:v>
                </c:pt>
                <c:pt idx="3553">
                  <c:v>-109.78924601685836</c:v>
                </c:pt>
                <c:pt idx="3554">
                  <c:v>-109.94769419303667</c:v>
                </c:pt>
                <c:pt idx="3555">
                  <c:v>-110.10542123836194</c:v>
                </c:pt>
                <c:pt idx="3556">
                  <c:v>-110.26243397861316</c:v>
                </c:pt>
                <c:pt idx="3557">
                  <c:v>-110.41873913324437</c:v>
                </c:pt>
                <c:pt idx="3558">
                  <c:v>-110.57434331652792</c:v>
                </c:pt>
                <c:pt idx="3559">
                  <c:v>-110.72925303868811</c:v>
                </c:pt>
                <c:pt idx="3560">
                  <c:v>-110.88347470703199</c:v>
                </c:pt>
                <c:pt idx="3561">
                  <c:v>-111.03701462707399</c:v>
                </c:pt>
                <c:pt idx="3562">
                  <c:v>-111.18987900364972</c:v>
                </c:pt>
                <c:pt idx="3563">
                  <c:v>-111.34207394203119</c:v>
                </c:pt>
                <c:pt idx="3564">
                  <c:v>-111.49360544902642</c:v>
                </c:pt>
                <c:pt idx="3565">
                  <c:v>-111.64447943408021</c:v>
                </c:pt>
                <c:pt idx="3566">
                  <c:v>-111.79470171036199</c:v>
                </c:pt>
                <c:pt idx="3567">
                  <c:v>-111.94427799585014</c:v>
                </c:pt>
                <c:pt idx="3568">
                  <c:v>-112.09321391440709</c:v>
                </c:pt>
                <c:pt idx="3569">
                  <c:v>-112.24151499684754</c:v>
                </c:pt>
                <c:pt idx="3570">
                  <c:v>-112.38918668200166</c:v>
                </c:pt>
                <c:pt idx="3571">
                  <c:v>-112.5362343177658</c:v>
                </c:pt>
                <c:pt idx="3572">
                  <c:v>-112.68266316214964</c:v>
                </c:pt>
                <c:pt idx="3573">
                  <c:v>-112.82847838431553</c:v>
                </c:pt>
                <c:pt idx="3574">
                  <c:v>-112.97368506560645</c:v>
                </c:pt>
                <c:pt idx="3575">
                  <c:v>-113.11828820057111</c:v>
                </c:pt>
                <c:pt idx="3576">
                  <c:v>-113.26229269797786</c:v>
                </c:pt>
                <c:pt idx="3577">
                  <c:v>-113.40570338182079</c:v>
                </c:pt>
                <c:pt idx="3578">
                  <c:v>-113.54852499232025</c:v>
                </c:pt>
                <c:pt idx="3579">
                  <c:v>-113.69076218691197</c:v>
                </c:pt>
                <c:pt idx="3580">
                  <c:v>-113.83241954123241</c:v>
                </c:pt>
                <c:pt idx="3581">
                  <c:v>-113.97350155009241</c:v>
                </c:pt>
                <c:pt idx="3582">
                  <c:v>-114.11401262844339</c:v>
                </c:pt>
                <c:pt idx="3583">
                  <c:v>-114.25395711233843</c:v>
                </c:pt>
                <c:pt idx="3584">
                  <c:v>-114.393339259881</c:v>
                </c:pt>
                <c:pt idx="3585">
                  <c:v>-114.53216325216918</c:v>
                </c:pt>
                <c:pt idx="3586">
                  <c:v>-114.67043319423068</c:v>
                </c:pt>
                <c:pt idx="3587">
                  <c:v>-114.80815311594884</c:v>
                </c:pt>
                <c:pt idx="3588">
                  <c:v>-114.94532697298179</c:v>
                </c:pt>
                <c:pt idx="3589">
                  <c:v>-115.08195864767323</c:v>
                </c:pt>
                <c:pt idx="3590">
                  <c:v>-115.21805194995542</c:v>
                </c:pt>
                <c:pt idx="3591">
                  <c:v>-115.35361061824429</c:v>
                </c:pt>
                <c:pt idx="3592">
                  <c:v>-115.48863832032647</c:v>
                </c:pt>
                <c:pt idx="3593">
                  <c:v>-115.62313865423663</c:v>
                </c:pt>
                <c:pt idx="3594">
                  <c:v>-115.75711514913139</c:v>
                </c:pt>
                <c:pt idx="3595">
                  <c:v>-115.89057126615073</c:v>
                </c:pt>
                <c:pt idx="3596">
                  <c:v>-116.02351039927456</c:v>
                </c:pt>
                <c:pt idx="3597">
                  <c:v>-116.15593587617064</c:v>
                </c:pt>
                <c:pt idx="3598">
                  <c:v>-116.28785095903243</c:v>
                </c:pt>
                <c:pt idx="3599">
                  <c:v>-116.41925884541455</c:v>
                </c:pt>
                <c:pt idx="3600">
                  <c:v>-116.55016266905636</c:v>
                </c:pt>
                <c:pt idx="3601">
                  <c:v>-116.68056550069751</c:v>
                </c:pt>
                <c:pt idx="3602">
                  <c:v>-116.81047034888985</c:v>
                </c:pt>
                <c:pt idx="3603">
                  <c:v>-116.93988016079834</c:v>
                </c:pt>
                <c:pt idx="3604">
                  <c:v>-117.06879782299497</c:v>
                </c:pt>
                <c:pt idx="3605">
                  <c:v>-117.19722616224766</c:v>
                </c:pt>
                <c:pt idx="3606">
                  <c:v>-117.32516794629808</c:v>
                </c:pt>
                <c:pt idx="3607">
                  <c:v>-117.45262588463601</c:v>
                </c:pt>
                <c:pt idx="3608">
                  <c:v>-117.57960262926271</c:v>
                </c:pt>
                <c:pt idx="3609">
                  <c:v>-117.70610077545049</c:v>
                </c:pt>
                <c:pt idx="3610">
                  <c:v>-117.83212286249204</c:v>
                </c:pt>
                <c:pt idx="3611">
                  <c:v>-117.95767137444543</c:v>
                </c:pt>
                <c:pt idx="3612">
                  <c:v>-118.08274874086976</c:v>
                </c:pt>
                <c:pt idx="3613">
                  <c:v>-118.20735733755589</c:v>
                </c:pt>
                <c:pt idx="3614">
                  <c:v>-118.33149948724797</c:v>
                </c:pt>
                <c:pt idx="3615">
                  <c:v>-118.45517746035898</c:v>
                </c:pt>
                <c:pt idx="3616">
                  <c:v>-118.57839347568139</c:v>
                </c:pt>
                <c:pt idx="3617">
                  <c:v>-118.70114970108753</c:v>
                </c:pt>
                <c:pt idx="3618">
                  <c:v>-118.82344825422587</c:v>
                </c:pt>
                <c:pt idx="3619">
                  <c:v>-118.94529120320917</c:v>
                </c:pt>
                <c:pt idx="3620">
                  <c:v>-119.06668056729691</c:v>
                </c:pt>
                <c:pt idx="3621">
                  <c:v>-119.18761831757087</c:v>
                </c:pt>
                <c:pt idx="3622">
                  <c:v>-119.30810637760368</c:v>
                </c:pt>
                <c:pt idx="3623">
                  <c:v>-119.42814662412145</c:v>
                </c:pt>
                <c:pt idx="3624">
                  <c:v>-119.54774088766018</c:v>
                </c:pt>
                <c:pt idx="3625">
                  <c:v>-119.66689095321472</c:v>
                </c:pt>
                <c:pt idx="3626">
                  <c:v>-119.78559856088266</c:v>
                </c:pt>
                <c:pt idx="3627">
                  <c:v>-119.90386540650212</c:v>
                </c:pt>
                <c:pt idx="3628">
                  <c:v>-120.02169314228107</c:v>
                </c:pt>
                <c:pt idx="3629">
                  <c:v>-120.13908337742367</c:v>
                </c:pt>
                <c:pt idx="3630">
                  <c:v>-120.25603767874735</c:v>
                </c:pt>
                <c:pt idx="3631">
                  <c:v>-120.37255757129796</c:v>
                </c:pt>
                <c:pt idx="3632">
                  <c:v>-120.48864453895278</c:v>
                </c:pt>
                <c:pt idx="3633">
                  <c:v>-120.60430002502559</c:v>
                </c:pt>
                <c:pt idx="3634">
                  <c:v>-120.71952543285695</c:v>
                </c:pt>
                <c:pt idx="3635">
                  <c:v>-120.83432212640663</c:v>
                </c:pt>
                <c:pt idx="3636">
                  <c:v>-120.94869143083537</c:v>
                </c:pt>
                <c:pt idx="3637">
                  <c:v>-121.0626346330813</c:v>
                </c:pt>
                <c:pt idx="3638">
                  <c:v>-121.17615298243406</c:v>
                </c:pt>
                <c:pt idx="3639">
                  <c:v>-121.28924769109889</c:v>
                </c:pt>
                <c:pt idx="3640">
                  <c:v>-121.40191993475779</c:v>
                </c:pt>
                <c:pt idx="3641">
                  <c:v>-121.51417085312454</c:v>
                </c:pt>
                <c:pt idx="3642">
                  <c:v>-121.62600155049407</c:v>
                </c:pt>
                <c:pt idx="3643">
                  <c:v>-121.73741309628561</c:v>
                </c:pt>
                <c:pt idx="3644">
                  <c:v>-121.84840652558239</c:v>
                </c:pt>
                <c:pt idx="3645">
                  <c:v>-121.95898283966463</c:v>
                </c:pt>
                <c:pt idx="3646">
                  <c:v>-122.06914300653651</c:v>
                </c:pt>
                <c:pt idx="3647">
                  <c:v>-122.17888796144982</c:v>
                </c:pt>
                <c:pt idx="3648">
                  <c:v>-122.28821860742028</c:v>
                </c:pt>
                <c:pt idx="3649">
                  <c:v>-122.39713581574051</c:v>
                </c:pt>
                <c:pt idx="3650">
                  <c:v>-122.50564042648675</c:v>
                </c:pt>
                <c:pt idx="3651">
                  <c:v>-122.61373324902087</c:v>
                </c:pt>
                <c:pt idx="3652">
                  <c:v>-122.72141506248717</c:v>
                </c:pt>
                <c:pt idx="3653">
                  <c:v>-122.82868661630329</c:v>
                </c:pt>
                <c:pt idx="3654">
                  <c:v>-122.93554863064912</c:v>
                </c:pt>
                <c:pt idx="3655">
                  <c:v>-123.04200179694577</c:v>
                </c:pt>
                <c:pt idx="3656">
                  <c:v>-123.14804677833752</c:v>
                </c:pt>
                <c:pt idx="3657">
                  <c:v>-123.25368421015631</c:v>
                </c:pt>
                <c:pt idx="3658">
                  <c:v>-123.35891470039846</c:v>
                </c:pt>
                <c:pt idx="3659">
                  <c:v>-123.46373883017772</c:v>
                </c:pt>
                <c:pt idx="3660">
                  <c:v>-123.56815715419046</c:v>
                </c:pt>
                <c:pt idx="3661">
                  <c:v>-123.67217020116578</c:v>
                </c:pt>
                <c:pt idx="3662">
                  <c:v>-123.77577847431371</c:v>
                </c:pt>
                <c:pt idx="3663">
                  <c:v>-123.87898245176913</c:v>
                </c:pt>
                <c:pt idx="3664">
                  <c:v>-123.98178258703271</c:v>
                </c:pt>
                <c:pt idx="3665">
                  <c:v>-124.08417930940345</c:v>
                </c:pt>
                <c:pt idx="3666">
                  <c:v>-124.18617302440967</c:v>
                </c:pt>
                <c:pt idx="3667">
                  <c:v>-124.28776411423527</c:v>
                </c:pt>
                <c:pt idx="3668">
                  <c:v>-124.38895293814065</c:v>
                </c:pt>
                <c:pt idx="3669">
                  <c:v>-124.48973983287851</c:v>
                </c:pt>
                <c:pt idx="3670">
                  <c:v>-124.59012511310812</c:v>
                </c:pt>
                <c:pt idx="3671">
                  <c:v>-124.69010907180231</c:v>
                </c:pt>
                <c:pt idx="3672">
                  <c:v>-124.78969198065121</c:v>
                </c:pt>
                <c:pt idx="3673">
                  <c:v>-124.88887409046214</c:v>
                </c:pt>
                <c:pt idx="3674">
                  <c:v>-124.98765563155536</c:v>
                </c:pt>
                <c:pt idx="3675">
                  <c:v>-125.0860368141536</c:v>
                </c:pt>
                <c:pt idx="3676">
                  <c:v>-125.18401782877103</c:v>
                </c:pt>
                <c:pt idx="3677">
                  <c:v>-125.28159884659414</c:v>
                </c:pt>
                <c:pt idx="3678">
                  <c:v>-125.37878001986145</c:v>
                </c:pt>
                <c:pt idx="3679">
                  <c:v>-125.47556148223819</c:v>
                </c:pt>
                <c:pt idx="3680">
                  <c:v>-125.57194334918596</c:v>
                </c:pt>
                <c:pt idx="3681">
                  <c:v>-125.66792571832991</c:v>
                </c:pt>
                <c:pt idx="3682">
                  <c:v>-125.7635086698204</c:v>
                </c:pt>
                <c:pt idx="3683">
                  <c:v>-125.85869226669278</c:v>
                </c:pt>
                <c:pt idx="3684">
                  <c:v>-125.95347655522154</c:v>
                </c:pt>
                <c:pt idx="3685">
                  <c:v>-126.04786156526961</c:v>
                </c:pt>
                <c:pt idx="3686">
                  <c:v>-126.14184731063727</c:v>
                </c:pt>
                <c:pt idx="3687">
                  <c:v>-126.2354337894036</c:v>
                </c:pt>
                <c:pt idx="3688">
                  <c:v>-126.32862098426656</c:v>
                </c:pt>
                <c:pt idx="3689">
                  <c:v>-126.42140886287763</c:v>
                </c:pt>
                <c:pt idx="3690">
                  <c:v>-126.51379737817406</c:v>
                </c:pt>
                <c:pt idx="3691">
                  <c:v>-126.60578646870619</c:v>
                </c:pt>
                <c:pt idx="3692">
                  <c:v>-126.69737605896206</c:v>
                </c:pt>
                <c:pt idx="3693">
                  <c:v>-126.78856605968765</c:v>
                </c:pt>
                <c:pt idx="3694">
                  <c:v>-126.87935636820359</c:v>
                </c:pt>
                <c:pt idx="3695">
                  <c:v>-126.96974686871857</c:v>
                </c:pt>
                <c:pt idx="3696">
                  <c:v>-127.05973743263965</c:v>
                </c:pt>
                <c:pt idx="3697">
                  <c:v>-127.14932791887654</c:v>
                </c:pt>
                <c:pt idx="3698">
                  <c:v>-127.23851817414595</c:v>
                </c:pt>
                <c:pt idx="3699">
                  <c:v>-127.32730803326939</c:v>
                </c:pt>
                <c:pt idx="3700">
                  <c:v>-127.41569731946959</c:v>
                </c:pt>
                <c:pt idx="3701">
                  <c:v>-127.50368584466185</c:v>
                </c:pt>
                <c:pt idx="3702">
                  <c:v>-127.59127340974251</c:v>
                </c:pt>
                <c:pt idx="3703">
                  <c:v>-127.67845980487554</c:v>
                </c:pt>
                <c:pt idx="3704">
                  <c:v>-127.76524480977257</c:v>
                </c:pt>
                <c:pt idx="3705">
                  <c:v>-127.85162819397206</c:v>
                </c:pt>
                <c:pt idx="3706">
                  <c:v>-127.93760971711507</c:v>
                </c:pt>
                <c:pt idx="3707">
                  <c:v>-128.02318912921618</c:v>
                </c:pt>
                <c:pt idx="3708">
                  <c:v>-128.10836617093261</c:v>
                </c:pt>
                <c:pt idx="3709">
                  <c:v>-128.19314057382891</c:v>
                </c:pt>
                <c:pt idx="3710">
                  <c:v>-128.27751206063965</c:v>
                </c:pt>
                <c:pt idx="3711">
                  <c:v>-128.36148034552758</c:v>
                </c:pt>
                <c:pt idx="3712">
                  <c:v>-128.44504513434046</c:v>
                </c:pt>
                <c:pt idx="3713">
                  <c:v>-128.52820612486187</c:v>
                </c:pt>
                <c:pt idx="3714">
                  <c:v>-128.61096300706186</c:v>
                </c:pt>
                <c:pt idx="3715">
                  <c:v>-128.69331546334297</c:v>
                </c:pt>
                <c:pt idx="3716">
                  <c:v>-128.77526316878325</c:v>
                </c:pt>
                <c:pt idx="3717">
                  <c:v>-128.85680579137525</c:v>
                </c:pt>
                <c:pt idx="3718">
                  <c:v>-128.93794299226641</c:v>
                </c:pt>
                <c:pt idx="3719">
                  <c:v>-129.01867442598862</c:v>
                </c:pt>
                <c:pt idx="3720">
                  <c:v>-129.09899974069364</c:v>
                </c:pt>
                <c:pt idx="3721">
                  <c:v>-129.17891857837685</c:v>
                </c:pt>
                <c:pt idx="3722">
                  <c:v>-129.25843057510741</c:v>
                </c:pt>
                <c:pt idx="3723">
                  <c:v>-129.33753536124485</c:v>
                </c:pt>
                <c:pt idx="3724">
                  <c:v>-129.41623256166437</c:v>
                </c:pt>
                <c:pt idx="3725">
                  <c:v>-129.49452179596835</c:v>
                </c:pt>
                <c:pt idx="3726">
                  <c:v>-129.57240267870299</c:v>
                </c:pt>
                <c:pt idx="3727">
                  <c:v>-129.64987481956746</c:v>
                </c:pt>
                <c:pt idx="3728">
                  <c:v>-129.72693782362396</c:v>
                </c:pt>
                <c:pt idx="3729">
                  <c:v>-129.80359129149986</c:v>
                </c:pt>
                <c:pt idx="3730">
                  <c:v>-129.87983481959373</c:v>
                </c:pt>
                <c:pt idx="3731">
                  <c:v>-129.95566800027257</c:v>
                </c:pt>
                <c:pt idx="3732">
                  <c:v>-130.03109042207035</c:v>
                </c:pt>
                <c:pt idx="3733">
                  <c:v>-130.10610166988118</c:v>
                </c:pt>
                <c:pt idx="3734">
                  <c:v>-130.18070132515194</c:v>
                </c:pt>
                <c:pt idx="3735">
                  <c:v>-130.25488896607149</c:v>
                </c:pt>
                <c:pt idx="3736">
                  <c:v>-130.32866416775704</c:v>
                </c:pt>
                <c:pt idx="3737">
                  <c:v>-130.40202650243728</c:v>
                </c:pt>
                <c:pt idx="3738">
                  <c:v>-130.47497553963561</c:v>
                </c:pt>
                <c:pt idx="3739">
                  <c:v>-130.54751084634626</c:v>
                </c:pt>
                <c:pt idx="3740">
                  <c:v>-130.61963198721341</c:v>
                </c:pt>
                <c:pt idx="3741">
                  <c:v>-130.69133852470324</c:v>
                </c:pt>
                <c:pt idx="3742">
                  <c:v>-130.76263001927617</c:v>
                </c:pt>
                <c:pt idx="3743">
                  <c:v>-130.83350602955539</c:v>
                </c:pt>
                <c:pt idx="3744">
                  <c:v>-130.90396611249321</c:v>
                </c:pt>
                <c:pt idx="3745">
                  <c:v>-130.97400982353543</c:v>
                </c:pt>
                <c:pt idx="3746">
                  <c:v>-131.0436367167832</c:v>
                </c:pt>
                <c:pt idx="3747">
                  <c:v>-131.11284634515232</c:v>
                </c:pt>
                <c:pt idx="3748">
                  <c:v>-131.18163826053024</c:v>
                </c:pt>
                <c:pt idx="3749">
                  <c:v>-131.25001201393087</c:v>
                </c:pt>
                <c:pt idx="3750">
                  <c:v>-131.31796715564639</c:v>
                </c:pt>
                <c:pt idx="3751">
                  <c:v>-131.38550323539843</c:v>
                </c:pt>
                <c:pt idx="3752">
                  <c:v>-131.45261980248659</c:v>
                </c:pt>
                <c:pt idx="3753">
                  <c:v>-131.5193164059321</c:v>
                </c:pt>
                <c:pt idx="3754">
                  <c:v>-131.58559259462285</c:v>
                </c:pt>
                <c:pt idx="3755">
                  <c:v>-131.65144791745487</c:v>
                </c:pt>
                <c:pt idx="3756">
                  <c:v>-131.71688192347145</c:v>
                </c:pt>
                <c:pt idx="3757">
                  <c:v>-131.78189416199973</c:v>
                </c:pt>
                <c:pt idx="3758">
                  <c:v>-131.84648418278636</c:v>
                </c:pt>
                <c:pt idx="3759">
                  <c:v>-131.91065153613022</c:v>
                </c:pt>
                <c:pt idx="3760">
                  <c:v>-131.97439577301384</c:v>
                </c:pt>
                <c:pt idx="3761">
                  <c:v>-132.03771644523087</c:v>
                </c:pt>
                <c:pt idx="3762">
                  <c:v>-132.10061310551535</c:v>
                </c:pt>
                <c:pt idx="3763">
                  <c:v>-132.16308530766429</c:v>
                </c:pt>
                <c:pt idx="3764">
                  <c:v>-132.22513260666227</c:v>
                </c:pt>
                <c:pt idx="3765">
                  <c:v>-132.28675455880133</c:v>
                </c:pt>
                <c:pt idx="3766">
                  <c:v>-132.34795072180029</c:v>
                </c:pt>
                <c:pt idx="3767">
                  <c:v>-132.40872065492289</c:v>
                </c:pt>
                <c:pt idx="3768">
                  <c:v>-132.46906391909198</c:v>
                </c:pt>
                <c:pt idx="3769">
                  <c:v>-132.52898007700406</c:v>
                </c:pt>
                <c:pt idx="3770">
                  <c:v>-132.58846869323995</c:v>
                </c:pt>
                <c:pt idx="3771">
                  <c:v>-132.64752933437427</c:v>
                </c:pt>
                <c:pt idx="3772">
                  <c:v>-132.70616156908608</c:v>
                </c:pt>
                <c:pt idx="3773">
                  <c:v>-132.76436496826227</c:v>
                </c:pt>
                <c:pt idx="3774">
                  <c:v>-132.8221391051037</c:v>
                </c:pt>
                <c:pt idx="3775">
                  <c:v>-132.87948355522749</c:v>
                </c:pt>
                <c:pt idx="3776">
                  <c:v>-132.93639789676854</c:v>
                </c:pt>
                <c:pt idx="3777">
                  <c:v>-132.99288171047942</c:v>
                </c:pt>
                <c:pt idx="3778">
                  <c:v>-133.04893457982666</c:v>
                </c:pt>
                <c:pt idx="3779">
                  <c:v>-133.10455609108931</c:v>
                </c:pt>
                <c:pt idx="3780">
                  <c:v>-133.15974583345192</c:v>
                </c:pt>
                <c:pt idx="3781">
                  <c:v>-133.21450339909751</c:v>
                </c:pt>
                <c:pt idx="3782">
                  <c:v>-133.26882838330047</c:v>
                </c:pt>
                <c:pt idx="3783">
                  <c:v>-133.32272038451526</c:v>
                </c:pt>
                <c:pt idx="3784">
                  <c:v>-133.37617900446509</c:v>
                </c:pt>
                <c:pt idx="3785">
                  <c:v>-133.42920384822929</c:v>
                </c:pt>
                <c:pt idx="3786">
                  <c:v>-133.48179452432842</c:v>
                </c:pt>
                <c:pt idx="3787">
                  <c:v>-133.53395064480827</c:v>
                </c:pt>
                <c:pt idx="3788">
                  <c:v>-133.58567182532309</c:v>
                </c:pt>
                <c:pt idx="3789">
                  <c:v>-133.63695768521524</c:v>
                </c:pt>
                <c:pt idx="3790">
                  <c:v>-133.68780784759707</c:v>
                </c:pt>
                <c:pt idx="3791">
                  <c:v>-133.73822193942758</c:v>
                </c:pt>
                <c:pt idx="3792">
                  <c:v>-133.78819959159011</c:v>
                </c:pt>
                <c:pt idx="3793">
                  <c:v>-133.83774043896847</c:v>
                </c:pt>
                <c:pt idx="3794">
                  <c:v>-133.88684412052106</c:v>
                </c:pt>
                <c:pt idx="3795">
                  <c:v>-133.93551027935348</c:v>
                </c:pt>
                <c:pt idx="3796">
                  <c:v>-133.98373856279147</c:v>
                </c:pt>
                <c:pt idx="3797">
                  <c:v>-134.03152862245085</c:v>
                </c:pt>
                <c:pt idx="3798">
                  <c:v>-134.07888011430651</c:v>
                </c:pt>
                <c:pt idx="3799">
                  <c:v>-134.12579269876221</c:v>
                </c:pt>
                <c:pt idx="3800">
                  <c:v>-134.17226604071544</c:v>
                </c:pt>
                <c:pt idx="3801">
                  <c:v>-134.21829980962542</c:v>
                </c:pt>
              </c:numCache>
            </c:numRef>
          </c:yVal>
          <c:smooth val="0"/>
          <c:extLst>
            <c:ext xmlns:c16="http://schemas.microsoft.com/office/drawing/2014/chart" uri="{C3380CC4-5D6E-409C-BE32-E72D297353CC}">
              <c16:uniqueId val="{00000000-EF57-40CF-A4E0-F9D4FDBC344E}"/>
            </c:ext>
          </c:extLst>
        </c:ser>
        <c:dLbls>
          <c:showLegendKey val="0"/>
          <c:showVal val="0"/>
          <c:showCatName val="0"/>
          <c:showSerName val="0"/>
          <c:showPercent val="0"/>
          <c:showBubbleSize val="0"/>
        </c:dLbls>
        <c:axId val="211489920"/>
        <c:axId val="364330368"/>
      </c:scatterChart>
      <c:valAx>
        <c:axId val="3458938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364328448"/>
        <c:crosses val="autoZero"/>
        <c:crossBetween val="midCat"/>
      </c:valAx>
      <c:valAx>
        <c:axId val="364328448"/>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345893888"/>
        <c:crosses val="autoZero"/>
        <c:crossBetween val="midCat"/>
        <c:majorUnit val="20"/>
        <c:minorUnit val="10"/>
      </c:valAx>
      <c:valAx>
        <c:axId val="364330368"/>
        <c:scaling>
          <c:orientation val="minMax"/>
          <c:max val="180"/>
          <c:min val="-180"/>
        </c:scaling>
        <c:delete val="0"/>
        <c:axPos val="r"/>
        <c:numFmt formatCode="General" sourceLinked="1"/>
        <c:majorTickMark val="out"/>
        <c:minorTickMark val="none"/>
        <c:tickLblPos val="nextTo"/>
        <c:crossAx val="211489920"/>
        <c:crosses val="max"/>
        <c:crossBetween val="midCat"/>
        <c:majorUnit val="45"/>
      </c:valAx>
      <c:valAx>
        <c:axId val="211489920"/>
        <c:scaling>
          <c:logBase val="10"/>
          <c:orientation val="minMax"/>
        </c:scaling>
        <c:delete val="1"/>
        <c:axPos val="b"/>
        <c:numFmt formatCode="General" sourceLinked="1"/>
        <c:majorTickMark val="out"/>
        <c:minorTickMark val="none"/>
        <c:tickLblPos val="nextTo"/>
        <c:crossAx val="36433036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Total_phase vs. Frequency
</a:t>
            </a:r>
          </a:p>
        </c:rich>
      </c:tx>
      <c:overlay val="0"/>
    </c:title>
    <c:autoTitleDeleted val="0"/>
    <c:plotArea>
      <c:layout/>
      <c:scatterChart>
        <c:scatterStyle val="lineMarker"/>
        <c:varyColors val="0"/>
        <c:ser>
          <c:idx val="0"/>
          <c:order val="0"/>
          <c:tx>
            <c:v>Total_phase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90.023577437389932</c:v>
                </c:pt>
                <c:pt idx="1">
                  <c:v>90.023667031634631</c:v>
                </c:pt>
                <c:pt idx="2">
                  <c:v>90.023756966337231</c:v>
                </c:pt>
                <c:pt idx="3">
                  <c:v>90.023847242791547</c:v>
                </c:pt>
                <c:pt idx="4">
                  <c:v>90.023937862296151</c:v>
                </c:pt>
                <c:pt idx="5">
                  <c:v>90.024028826154677</c:v>
                </c:pt>
                <c:pt idx="6">
                  <c:v>90.024120135675659</c:v>
                </c:pt>
                <c:pt idx="7">
                  <c:v>90.024211792172622</c:v>
                </c:pt>
                <c:pt idx="8">
                  <c:v>90.024303796964034</c:v>
                </c:pt>
                <c:pt idx="9">
                  <c:v>90.024396151373452</c:v>
                </c:pt>
                <c:pt idx="10">
                  <c:v>90.024488856729391</c:v>
                </c:pt>
                <c:pt idx="11">
                  <c:v>90.024581914365484</c:v>
                </c:pt>
                <c:pt idx="12">
                  <c:v>90.024675325620365</c:v>
                </c:pt>
                <c:pt idx="13">
                  <c:v>90.024769091837783</c:v>
                </c:pt>
                <c:pt idx="14">
                  <c:v>90.024863214366604</c:v>
                </c:pt>
                <c:pt idx="15">
                  <c:v>90.024957694560811</c:v>
                </c:pt>
                <c:pt idx="16">
                  <c:v>90.025052533779515</c:v>
                </c:pt>
                <c:pt idx="17">
                  <c:v>90.025147733387001</c:v>
                </c:pt>
                <c:pt idx="18">
                  <c:v>90.025243294752784</c:v>
                </c:pt>
                <c:pt idx="19">
                  <c:v>90.025339219251507</c:v>
                </c:pt>
                <c:pt idx="20">
                  <c:v>90.025435508263058</c:v>
                </c:pt>
                <c:pt idx="21">
                  <c:v>90.025532163172642</c:v>
                </c:pt>
                <c:pt idx="22">
                  <c:v>90.025629185370605</c:v>
                </c:pt>
                <c:pt idx="23">
                  <c:v>90.02572657625268</c:v>
                </c:pt>
                <c:pt idx="24">
                  <c:v>90.025824337219831</c:v>
                </c:pt>
                <c:pt idx="25">
                  <c:v>90.025922469678434</c:v>
                </c:pt>
                <c:pt idx="26">
                  <c:v>90.026020975040097</c:v>
                </c:pt>
                <c:pt idx="27">
                  <c:v>90.02611985472187</c:v>
                </c:pt>
                <c:pt idx="28">
                  <c:v>90.026219110146158</c:v>
                </c:pt>
                <c:pt idx="29">
                  <c:v>90.026318742740813</c:v>
                </c:pt>
                <c:pt idx="30">
                  <c:v>90.026418753939026</c:v>
                </c:pt>
                <c:pt idx="31">
                  <c:v>90.02651914517952</c:v>
                </c:pt>
                <c:pt idx="32">
                  <c:v>90.026619917906459</c:v>
                </c:pt>
                <c:pt idx="33">
                  <c:v>90.02672107356949</c:v>
                </c:pt>
                <c:pt idx="34">
                  <c:v>90.026822613623722</c:v>
                </c:pt>
                <c:pt idx="35">
                  <c:v>90.026924539529887</c:v>
                </c:pt>
                <c:pt idx="36">
                  <c:v>90.027026852754204</c:v>
                </c:pt>
                <c:pt idx="37">
                  <c:v>90.027129554768493</c:v>
                </c:pt>
                <c:pt idx="38">
                  <c:v>90.027232647050113</c:v>
                </c:pt>
                <c:pt idx="39">
                  <c:v>90.027336131082109</c:v>
                </c:pt>
                <c:pt idx="40">
                  <c:v>90.027440008353111</c:v>
                </c:pt>
                <c:pt idx="41">
                  <c:v>90.027544280357446</c:v>
                </c:pt>
                <c:pt idx="42">
                  <c:v>90.027648948595072</c:v>
                </c:pt>
                <c:pt idx="43">
                  <c:v>90.027754014571684</c:v>
                </c:pt>
                <c:pt idx="44">
                  <c:v>90.027859479798678</c:v>
                </c:pt>
                <c:pt idx="45">
                  <c:v>90.027965345793248</c:v>
                </c:pt>
                <c:pt idx="46">
                  <c:v>90.028071614078229</c:v>
                </c:pt>
                <c:pt idx="47">
                  <c:v>90.028178286182381</c:v>
                </c:pt>
                <c:pt idx="48">
                  <c:v>90.028285363640194</c:v>
                </c:pt>
                <c:pt idx="49">
                  <c:v>90.028392847991995</c:v>
                </c:pt>
                <c:pt idx="50">
                  <c:v>90.028500740783983</c:v>
                </c:pt>
                <c:pt idx="51">
                  <c:v>90.028609043568238</c:v>
                </c:pt>
                <c:pt idx="52">
                  <c:v>90.028717757902754</c:v>
                </c:pt>
                <c:pt idx="53">
                  <c:v>90.02882688535135</c:v>
                </c:pt>
                <c:pt idx="54">
                  <c:v>90.028936427483899</c:v>
                </c:pt>
                <c:pt idx="55">
                  <c:v>90.0290463858762</c:v>
                </c:pt>
                <c:pt idx="56">
                  <c:v>90.029156762110006</c:v>
                </c:pt>
                <c:pt idx="57">
                  <c:v>90.029267557773139</c:v>
                </c:pt>
                <c:pt idx="58">
                  <c:v>90.029378774459403</c:v>
                </c:pt>
                <c:pt idx="59">
                  <c:v>90.029490413768698</c:v>
                </c:pt>
                <c:pt idx="60">
                  <c:v>90.029602477307009</c:v>
                </c:pt>
                <c:pt idx="61">
                  <c:v>90.029714966686356</c:v>
                </c:pt>
                <c:pt idx="62">
                  <c:v>90.029827883524931</c:v>
                </c:pt>
                <c:pt idx="63">
                  <c:v>90.029941229447132</c:v>
                </c:pt>
                <c:pt idx="64">
                  <c:v>90.030055006083415</c:v>
                </c:pt>
                <c:pt idx="65">
                  <c:v>90.030169215070501</c:v>
                </c:pt>
                <c:pt idx="66">
                  <c:v>90.030283858051334</c:v>
                </c:pt>
                <c:pt idx="67">
                  <c:v>90.03039893667507</c:v>
                </c:pt>
                <c:pt idx="68">
                  <c:v>90.030514452597174</c:v>
                </c:pt>
                <c:pt idx="69">
                  <c:v>90.03063040747935</c:v>
                </c:pt>
                <c:pt idx="70">
                  <c:v>90.03074680298964</c:v>
                </c:pt>
                <c:pt idx="71">
                  <c:v>90.030863640802437</c:v>
                </c:pt>
                <c:pt idx="72">
                  <c:v>90.030980922598459</c:v>
                </c:pt>
                <c:pt idx="73">
                  <c:v>90.031098650064891</c:v>
                </c:pt>
                <c:pt idx="74">
                  <c:v>90.03121682489521</c:v>
                </c:pt>
                <c:pt idx="75">
                  <c:v>90.031335448789463</c:v>
                </c:pt>
                <c:pt idx="76">
                  <c:v>90.03145452345403</c:v>
                </c:pt>
                <c:pt idx="77">
                  <c:v>90.031574050601876</c:v>
                </c:pt>
                <c:pt idx="78">
                  <c:v>90.031694031952384</c:v>
                </c:pt>
                <c:pt idx="79">
                  <c:v>90.031814469231577</c:v>
                </c:pt>
                <c:pt idx="80">
                  <c:v>90.031935364171915</c:v>
                </c:pt>
                <c:pt idx="81">
                  <c:v>90.032056718512564</c:v>
                </c:pt>
                <c:pt idx="82">
                  <c:v>90.032178533999215</c:v>
                </c:pt>
                <c:pt idx="83">
                  <c:v>90.032300812384193</c:v>
                </c:pt>
                <c:pt idx="84">
                  <c:v>90.032423555426547</c:v>
                </c:pt>
                <c:pt idx="85">
                  <c:v>90.032546764891919</c:v>
                </c:pt>
                <c:pt idx="86">
                  <c:v>90.032670442552771</c:v>
                </c:pt>
                <c:pt idx="87">
                  <c:v>90.032794590188203</c:v>
                </c:pt>
                <c:pt idx="88">
                  <c:v>90.032919209584136</c:v>
                </c:pt>
                <c:pt idx="89">
                  <c:v>90.033044302533213</c:v>
                </c:pt>
                <c:pt idx="90">
                  <c:v>90.033169870834939</c:v>
                </c:pt>
                <c:pt idx="91">
                  <c:v>90.033295916295714</c:v>
                </c:pt>
                <c:pt idx="92">
                  <c:v>90.033422440728657</c:v>
                </c:pt>
                <c:pt idx="93">
                  <c:v>90.033549445953895</c:v>
                </c:pt>
                <c:pt idx="94">
                  <c:v>90.033676933798404</c:v>
                </c:pt>
                <c:pt idx="95">
                  <c:v>90.033804906096165</c:v>
                </c:pt>
                <c:pt idx="96">
                  <c:v>90.033933364688068</c:v>
                </c:pt>
                <c:pt idx="97">
                  <c:v>90.034062311422048</c:v>
                </c:pt>
                <c:pt idx="98">
                  <c:v>90.034191748152992</c:v>
                </c:pt>
                <c:pt idx="99">
                  <c:v>90.034321676742948</c:v>
                </c:pt>
                <c:pt idx="100">
                  <c:v>90.034452099060928</c:v>
                </c:pt>
                <c:pt idx="101">
                  <c:v>90.03458301698312</c:v>
                </c:pt>
                <c:pt idx="102">
                  <c:v>90.034714432392747</c:v>
                </c:pt>
                <c:pt idx="103">
                  <c:v>90.034846347180334</c:v>
                </c:pt>
                <c:pt idx="104">
                  <c:v>90.034978763243487</c:v>
                </c:pt>
                <c:pt idx="105">
                  <c:v>90.035111682487027</c:v>
                </c:pt>
                <c:pt idx="106">
                  <c:v>90.035245106823041</c:v>
                </c:pt>
                <c:pt idx="107">
                  <c:v>90.035379038170873</c:v>
                </c:pt>
                <c:pt idx="108">
                  <c:v>90.035513478457162</c:v>
                </c:pt>
                <c:pt idx="109">
                  <c:v>90.035648429615875</c:v>
                </c:pt>
                <c:pt idx="110">
                  <c:v>90.035783893588317</c:v>
                </c:pt>
                <c:pt idx="111">
                  <c:v>90.035919872323149</c:v>
                </c:pt>
                <c:pt idx="112">
                  <c:v>90.036056367776482</c:v>
                </c:pt>
                <c:pt idx="113">
                  <c:v>90.036193381911843</c:v>
                </c:pt>
                <c:pt idx="114">
                  <c:v>90.036330916700209</c:v>
                </c:pt>
                <c:pt idx="115">
                  <c:v>90.036468974120012</c:v>
                </c:pt>
                <c:pt idx="116">
                  <c:v>90.036607556157321</c:v>
                </c:pt>
                <c:pt idx="117">
                  <c:v>90.036746664805634</c:v>
                </c:pt>
                <c:pt idx="118">
                  <c:v>90.036886302066051</c:v>
                </c:pt>
                <c:pt idx="119">
                  <c:v>90.037026469947307</c:v>
                </c:pt>
                <c:pt idx="120">
                  <c:v>90.037167170465779</c:v>
                </c:pt>
                <c:pt idx="121">
                  <c:v>90.037308405645405</c:v>
                </c:pt>
                <c:pt idx="122">
                  <c:v>90.037450177517954</c:v>
                </c:pt>
                <c:pt idx="123">
                  <c:v>90.037592488122826</c:v>
                </c:pt>
                <c:pt idx="124">
                  <c:v>90.037735339507222</c:v>
                </c:pt>
                <c:pt idx="125">
                  <c:v>90.037878733726032</c:v>
                </c:pt>
                <c:pt idx="126">
                  <c:v>90.038022672842104</c:v>
                </c:pt>
                <c:pt idx="127">
                  <c:v>90.038167158925958</c:v>
                </c:pt>
                <c:pt idx="128">
                  <c:v>90.03831219405609</c:v>
                </c:pt>
                <c:pt idx="129">
                  <c:v>90.038457780318907</c:v>
                </c:pt>
                <c:pt idx="130">
                  <c:v>90.038603919808637</c:v>
                </c:pt>
                <c:pt idx="131">
                  <c:v>90.038750614627588</c:v>
                </c:pt>
                <c:pt idx="132">
                  <c:v>90.038897866885947</c:v>
                </c:pt>
                <c:pt idx="133">
                  <c:v>90.039045678702038</c:v>
                </c:pt>
                <c:pt idx="134">
                  <c:v>90.03919405220212</c:v>
                </c:pt>
                <c:pt idx="135">
                  <c:v>90.039342989520591</c:v>
                </c:pt>
                <c:pt idx="136">
                  <c:v>90.03949249279998</c:v>
                </c:pt>
                <c:pt idx="137">
                  <c:v>90.039642564190899</c:v>
                </c:pt>
                <c:pt idx="138">
                  <c:v>90.039793205852135</c:v>
                </c:pt>
                <c:pt idx="139">
                  <c:v>90.039944419950785</c:v>
                </c:pt>
                <c:pt idx="140">
                  <c:v>90.040096208662021</c:v>
                </c:pt>
                <c:pt idx="141">
                  <c:v>90.040248574169425</c:v>
                </c:pt>
                <c:pt idx="142">
                  <c:v>90.040401518664737</c:v>
                </c:pt>
                <c:pt idx="143">
                  <c:v>90.040555044348181</c:v>
                </c:pt>
                <c:pt idx="144">
                  <c:v>90.040709153428182</c:v>
                </c:pt>
                <c:pt idx="145">
                  <c:v>90.040863848121703</c:v>
                </c:pt>
                <c:pt idx="146">
                  <c:v>90.041019130654021</c:v>
                </c:pt>
                <c:pt idx="147">
                  <c:v>90.041175003258942</c:v>
                </c:pt>
                <c:pt idx="148">
                  <c:v>90.041331468178711</c:v>
                </c:pt>
                <c:pt idx="149">
                  <c:v>90.041488527664086</c:v>
                </c:pt>
                <c:pt idx="150">
                  <c:v>90.041646183974464</c:v>
                </c:pt>
                <c:pt idx="151">
                  <c:v>90.041804439377714</c:v>
                </c:pt>
                <c:pt idx="152">
                  <c:v>90.041963296150428</c:v>
                </c:pt>
                <c:pt idx="153">
                  <c:v>90.04212275657774</c:v>
                </c:pt>
                <c:pt idx="154">
                  <c:v>90.042282822953567</c:v>
                </c:pt>
                <c:pt idx="155">
                  <c:v>90.042443497580479</c:v>
                </c:pt>
                <c:pt idx="156">
                  <c:v>90.042604782769857</c:v>
                </c:pt>
                <c:pt idx="157">
                  <c:v>90.042766680841765</c:v>
                </c:pt>
                <c:pt idx="158">
                  <c:v>90.042929194125179</c:v>
                </c:pt>
                <c:pt idx="159">
                  <c:v>90.043092324957868</c:v>
                </c:pt>
                <c:pt idx="160">
                  <c:v>90.043256075686543</c:v>
                </c:pt>
                <c:pt idx="161">
                  <c:v>90.043420448666751</c:v>
                </c:pt>
                <c:pt idx="162">
                  <c:v>90.04358544626308</c:v>
                </c:pt>
                <c:pt idx="163">
                  <c:v>90.043751070849027</c:v>
                </c:pt>
                <c:pt idx="164">
                  <c:v>90.043917324807126</c:v>
                </c:pt>
                <c:pt idx="165">
                  <c:v>90.044084210529007</c:v>
                </c:pt>
                <c:pt idx="166">
                  <c:v>90.04425173041534</c:v>
                </c:pt>
                <c:pt idx="167">
                  <c:v>90.044419886875943</c:v>
                </c:pt>
                <c:pt idx="168">
                  <c:v>90.044588682329774</c:v>
                </c:pt>
                <c:pt idx="169">
                  <c:v>90.044758119205</c:v>
                </c:pt>
                <c:pt idx="170">
                  <c:v>90.044928199939037</c:v>
                </c:pt>
                <c:pt idx="171">
                  <c:v>90.045098926978454</c:v>
                </c:pt>
                <c:pt idx="172">
                  <c:v>90.045270302779258</c:v>
                </c:pt>
                <c:pt idx="173">
                  <c:v>90.045442329806733</c:v>
                </c:pt>
                <c:pt idx="174">
                  <c:v>90.045615010535499</c:v>
                </c:pt>
                <c:pt idx="175">
                  <c:v>90.045788347449573</c:v>
                </c:pt>
                <c:pt idx="176">
                  <c:v>90.045962343042518</c:v>
                </c:pt>
                <c:pt idx="177">
                  <c:v>90.04613699981725</c:v>
                </c:pt>
                <c:pt idx="178">
                  <c:v>90.046312320286233</c:v>
                </c:pt>
                <c:pt idx="179">
                  <c:v>90.04648830697154</c:v>
                </c:pt>
                <c:pt idx="180">
                  <c:v>90.046664962404719</c:v>
                </c:pt>
                <c:pt idx="181">
                  <c:v>90.046842289127028</c:v>
                </c:pt>
                <c:pt idx="182">
                  <c:v>90.047020289689328</c:v>
                </c:pt>
                <c:pt idx="183">
                  <c:v>90.047198966652218</c:v>
                </c:pt>
                <c:pt idx="184">
                  <c:v>90.047378322585971</c:v>
                </c:pt>
                <c:pt idx="185">
                  <c:v>90.047558360070695</c:v>
                </c:pt>
                <c:pt idx="186">
                  <c:v>90.047739081696236</c:v>
                </c:pt>
                <c:pt idx="187">
                  <c:v>90.047920490062324</c:v>
                </c:pt>
                <c:pt idx="188">
                  <c:v>90.048102587778544</c:v>
                </c:pt>
                <c:pt idx="189">
                  <c:v>90.048285377464438</c:v>
                </c:pt>
                <c:pt idx="190">
                  <c:v>90.048468861749427</c:v>
                </c:pt>
                <c:pt idx="191">
                  <c:v>90.048653043272992</c:v>
                </c:pt>
                <c:pt idx="192">
                  <c:v>90.048837924684619</c:v>
                </c:pt>
                <c:pt idx="193">
                  <c:v>90.049023508643856</c:v>
                </c:pt>
                <c:pt idx="194">
                  <c:v>90.049209797820382</c:v>
                </c:pt>
                <c:pt idx="195">
                  <c:v>90.04939679489398</c:v>
                </c:pt>
                <c:pt idx="196">
                  <c:v>90.049584502554666</c:v>
                </c:pt>
                <c:pt idx="197">
                  <c:v>90.049772923502616</c:v>
                </c:pt>
                <c:pt idx="198">
                  <c:v>90.049962060448323</c:v>
                </c:pt>
                <c:pt idx="199">
                  <c:v>90.05015191611254</c:v>
                </c:pt>
                <c:pt idx="200">
                  <c:v>90.050342493226395</c:v>
                </c:pt>
                <c:pt idx="201">
                  <c:v>90.050533794531376</c:v>
                </c:pt>
                <c:pt idx="202">
                  <c:v>90.050725822779356</c:v>
                </c:pt>
                <c:pt idx="203">
                  <c:v>90.050918580732727</c:v>
                </c:pt>
                <c:pt idx="204">
                  <c:v>90.051112071164354</c:v>
                </c:pt>
                <c:pt idx="205">
                  <c:v>90.051306296857618</c:v>
                </c:pt>
                <c:pt idx="206">
                  <c:v>90.051501260606472</c:v>
                </c:pt>
                <c:pt idx="207">
                  <c:v>90.051696965215527</c:v>
                </c:pt>
                <c:pt idx="208">
                  <c:v>90.051893413500025</c:v>
                </c:pt>
                <c:pt idx="209">
                  <c:v>90.052090608285909</c:v>
                </c:pt>
                <c:pt idx="210">
                  <c:v>90.052288552409863</c:v>
                </c:pt>
                <c:pt idx="211">
                  <c:v>90.052487248719331</c:v>
                </c:pt>
                <c:pt idx="212">
                  <c:v>90.052686700072599</c:v>
                </c:pt>
                <c:pt idx="213">
                  <c:v>90.05288690933881</c:v>
                </c:pt>
                <c:pt idx="214">
                  <c:v>90.053087879398035</c:v>
                </c:pt>
                <c:pt idx="215">
                  <c:v>90.053289613141231</c:v>
                </c:pt>
                <c:pt idx="216">
                  <c:v>90.053492113470355</c:v>
                </c:pt>
                <c:pt idx="217">
                  <c:v>90.053695383298475</c:v>
                </c:pt>
                <c:pt idx="218">
                  <c:v>90.053899425549588</c:v>
                </c:pt>
                <c:pt idx="219">
                  <c:v>90.054104243158903</c:v>
                </c:pt>
                <c:pt idx="220">
                  <c:v>90.054309839072772</c:v>
                </c:pt>
                <c:pt idx="221">
                  <c:v>90.0545162162487</c:v>
                </c:pt>
                <c:pt idx="222">
                  <c:v>90.054723377655463</c:v>
                </c:pt>
                <c:pt idx="223">
                  <c:v>90.054931326273106</c:v>
                </c:pt>
                <c:pt idx="224">
                  <c:v>90.055140065093013</c:v>
                </c:pt>
                <c:pt idx="225">
                  <c:v>90.055349597117939</c:v>
                </c:pt>
                <c:pt idx="226">
                  <c:v>90.05555992536199</c:v>
                </c:pt>
                <c:pt idx="227">
                  <c:v>90.055771052850801</c:v>
                </c:pt>
                <c:pt idx="228">
                  <c:v>90.055982982621458</c:v>
                </c:pt>
                <c:pt idx="229">
                  <c:v>90.056195717722616</c:v>
                </c:pt>
                <c:pt idx="230">
                  <c:v>90.056409261214498</c:v>
                </c:pt>
                <c:pt idx="231">
                  <c:v>90.056623616168949</c:v>
                </c:pt>
                <c:pt idx="232">
                  <c:v>90.056838785669513</c:v>
                </c:pt>
                <c:pt idx="233">
                  <c:v>90.057054772811412</c:v>
                </c:pt>
                <c:pt idx="234">
                  <c:v>90.057271580701666</c:v>
                </c:pt>
                <c:pt idx="235">
                  <c:v>90.05748921245906</c:v>
                </c:pt>
                <c:pt idx="236">
                  <c:v>90.057707671214331</c:v>
                </c:pt>
                <c:pt idx="237">
                  <c:v>90.057926960109938</c:v>
                </c:pt>
                <c:pt idx="238">
                  <c:v>90.058147082300451</c:v>
                </c:pt>
                <c:pt idx="239">
                  <c:v>90.058368040952345</c:v>
                </c:pt>
                <c:pt idx="240">
                  <c:v>90.058589839244107</c:v>
                </c:pt>
                <c:pt idx="241">
                  <c:v>90.058812480366385</c:v>
                </c:pt>
                <c:pt idx="242">
                  <c:v>90.059035967521851</c:v>
                </c:pt>
                <c:pt idx="243">
                  <c:v>90.059260303925427</c:v>
                </c:pt>
                <c:pt idx="244">
                  <c:v>90.059485492804228</c:v>
                </c:pt>
                <c:pt idx="245">
                  <c:v>90.05971153739759</c:v>
                </c:pt>
                <c:pt idx="246">
                  <c:v>90.059938440957225</c:v>
                </c:pt>
                <c:pt idx="247">
                  <c:v>90.060166206747141</c:v>
                </c:pt>
                <c:pt idx="248">
                  <c:v>90.060394838043806</c:v>
                </c:pt>
                <c:pt idx="249">
                  <c:v>90.060624338136051</c:v>
                </c:pt>
                <c:pt idx="250">
                  <c:v>90.06085471032533</c:v>
                </c:pt>
                <c:pt idx="251">
                  <c:v>90.061085957925556</c:v>
                </c:pt>
                <c:pt idx="252">
                  <c:v>90.061318084263235</c:v>
                </c:pt>
                <c:pt idx="253">
                  <c:v>90.061551092677533</c:v>
                </c:pt>
                <c:pt idx="254">
                  <c:v>90.061784986520294</c:v>
                </c:pt>
                <c:pt idx="255">
                  <c:v>90.062019769156123</c:v>
                </c:pt>
                <c:pt idx="256">
                  <c:v>90.062255443962385</c:v>
                </c:pt>
                <c:pt idx="257">
                  <c:v>90.062492014329308</c:v>
                </c:pt>
                <c:pt idx="258">
                  <c:v>90.062729483659936</c:v>
                </c:pt>
                <c:pt idx="259">
                  <c:v>90.062967855370331</c:v>
                </c:pt>
                <c:pt idx="260">
                  <c:v>90.063207132889474</c:v>
                </c:pt>
                <c:pt idx="261">
                  <c:v>90.063447319659389</c:v>
                </c:pt>
                <c:pt idx="262">
                  <c:v>90.063688419135218</c:v>
                </c:pt>
                <c:pt idx="263">
                  <c:v>90.063930434785149</c:v>
                </c:pt>
                <c:pt idx="264">
                  <c:v>90.064173370090657</c:v>
                </c:pt>
                <c:pt idx="265">
                  <c:v>90.064417228546333</c:v>
                </c:pt>
                <c:pt idx="266">
                  <c:v>90.064662013660126</c:v>
                </c:pt>
                <c:pt idx="267">
                  <c:v>90.064907728953315</c:v>
                </c:pt>
                <c:pt idx="268">
                  <c:v>90.065154377960511</c:v>
                </c:pt>
                <c:pt idx="269">
                  <c:v>90.065401964229764</c:v>
                </c:pt>
                <c:pt idx="270">
                  <c:v>90.065650491322657</c:v>
                </c:pt>
                <c:pt idx="271">
                  <c:v>90.065899962814242</c:v>
                </c:pt>
                <c:pt idx="272">
                  <c:v>90.066150382293216</c:v>
                </c:pt>
                <c:pt idx="273">
                  <c:v>90.066401753361845</c:v>
                </c:pt>
                <c:pt idx="274">
                  <c:v>90.066654079636152</c:v>
                </c:pt>
                <c:pt idx="275">
                  <c:v>90.066907364745859</c:v>
                </c:pt>
                <c:pt idx="276">
                  <c:v>90.067161612334473</c:v>
                </c:pt>
                <c:pt idx="277">
                  <c:v>90.067416826059386</c:v>
                </c:pt>
                <c:pt idx="278">
                  <c:v>90.067673009591843</c:v>
                </c:pt>
                <c:pt idx="279">
                  <c:v>90.067930166617074</c:v>
                </c:pt>
                <c:pt idx="280">
                  <c:v>90.068188300834308</c:v>
                </c:pt>
                <c:pt idx="281">
                  <c:v>90.068447415956797</c:v>
                </c:pt>
                <c:pt idx="282">
                  <c:v>90.068707515711935</c:v>
                </c:pt>
                <c:pt idx="283">
                  <c:v>90.068968603841299</c:v>
                </c:pt>
                <c:pt idx="284">
                  <c:v>90.069230684100603</c:v>
                </c:pt>
                <c:pt idx="285">
                  <c:v>90.069493760259931</c:v>
                </c:pt>
                <c:pt idx="286">
                  <c:v>90.069757836103591</c:v>
                </c:pt>
                <c:pt idx="287">
                  <c:v>90.0700229154304</c:v>
                </c:pt>
                <c:pt idx="288">
                  <c:v>90.070289002053485</c:v>
                </c:pt>
                <c:pt idx="289">
                  <c:v>90.070556099800513</c:v>
                </c:pt>
                <c:pt idx="290">
                  <c:v>90.070824212513713</c:v>
                </c:pt>
                <c:pt idx="291">
                  <c:v>90.071093344049885</c:v>
                </c:pt>
                <c:pt idx="292">
                  <c:v>90.071363498280519</c:v>
                </c:pt>
                <c:pt idx="293">
                  <c:v>90.071634679091744</c:v>
                </c:pt>
                <c:pt idx="294">
                  <c:v>90.071906890384554</c:v>
                </c:pt>
                <c:pt idx="295">
                  <c:v>90.072180136074707</c:v>
                </c:pt>
                <c:pt idx="296">
                  <c:v>90.072454420092811</c:v>
                </c:pt>
                <c:pt idx="297">
                  <c:v>90.072729746384468</c:v>
                </c:pt>
                <c:pt idx="298">
                  <c:v>90.0730061189103</c:v>
                </c:pt>
                <c:pt idx="299">
                  <c:v>90.07328354164585</c:v>
                </c:pt>
                <c:pt idx="300">
                  <c:v>90.07356201858191</c:v>
                </c:pt>
                <c:pt idx="301">
                  <c:v>90.073841553724336</c:v>
                </c:pt>
                <c:pt idx="302">
                  <c:v>90.074122151094272</c:v>
                </c:pt>
                <c:pt idx="303">
                  <c:v>90.074403814728086</c:v>
                </c:pt>
                <c:pt idx="304">
                  <c:v>90.074686548677533</c:v>
                </c:pt>
                <c:pt idx="305">
                  <c:v>90.074970357009732</c:v>
                </c:pt>
                <c:pt idx="306">
                  <c:v>90.075255243807277</c:v>
                </c:pt>
                <c:pt idx="307">
                  <c:v>90.07554121316825</c:v>
                </c:pt>
                <c:pt idx="308">
                  <c:v>90.075828269206312</c:v>
                </c:pt>
                <c:pt idx="309">
                  <c:v>90.076116416050795</c:v>
                </c:pt>
                <c:pt idx="310">
                  <c:v>90.076405657846635</c:v>
                </c:pt>
                <c:pt idx="311">
                  <c:v>90.07669599875463</c:v>
                </c:pt>
                <c:pt idx="312">
                  <c:v>90.076987442951292</c:v>
                </c:pt>
                <c:pt idx="313">
                  <c:v>90.077279994629066</c:v>
                </c:pt>
                <c:pt idx="314">
                  <c:v>90.077573657996268</c:v>
                </c:pt>
                <c:pt idx="315">
                  <c:v>90.077868437277274</c:v>
                </c:pt>
                <c:pt idx="316">
                  <c:v>90.078164336712462</c:v>
                </c:pt>
                <c:pt idx="317">
                  <c:v>90.078461360558322</c:v>
                </c:pt>
                <c:pt idx="318">
                  <c:v>90.078759513087533</c:v>
                </c:pt>
                <c:pt idx="319">
                  <c:v>90.079058798589031</c:v>
                </c:pt>
                <c:pt idx="320">
                  <c:v>90.079359221368023</c:v>
                </c:pt>
                <c:pt idx="321">
                  <c:v>90.079660785746071</c:v>
                </c:pt>
                <c:pt idx="322">
                  <c:v>90.079963496061168</c:v>
                </c:pt>
                <c:pt idx="323">
                  <c:v>90.080267356667804</c:v>
                </c:pt>
                <c:pt idx="324">
                  <c:v>90.080572371936952</c:v>
                </c:pt>
                <c:pt idx="325">
                  <c:v>90.080878546256272</c:v>
                </c:pt>
                <c:pt idx="326">
                  <c:v>90.081185884030091</c:v>
                </c:pt>
                <c:pt idx="327">
                  <c:v>90.081494389679392</c:v>
                </c:pt>
                <c:pt idx="328">
                  <c:v>90.08180406764204</c:v>
                </c:pt>
                <c:pt idx="329">
                  <c:v>90.082114922372739</c:v>
                </c:pt>
                <c:pt idx="330">
                  <c:v>90.082426958343092</c:v>
                </c:pt>
                <c:pt idx="331">
                  <c:v>90.082740180041725</c:v>
                </c:pt>
                <c:pt idx="332">
                  <c:v>90.083054591974317</c:v>
                </c:pt>
                <c:pt idx="333">
                  <c:v>90.08337019866363</c:v>
                </c:pt>
                <c:pt idx="334">
                  <c:v>90.083687004649704</c:v>
                </c:pt>
                <c:pt idx="335">
                  <c:v>90.084005014489691</c:v>
                </c:pt>
                <c:pt idx="336">
                  <c:v>90.084324232758192</c:v>
                </c:pt>
                <c:pt idx="337">
                  <c:v>90.084644664047119</c:v>
                </c:pt>
                <c:pt idx="338">
                  <c:v>90.084966312965804</c:v>
                </c:pt>
                <c:pt idx="339">
                  <c:v>90.085289184141203</c:v>
                </c:pt>
                <c:pt idx="340">
                  <c:v>90.08561328221775</c:v>
                </c:pt>
                <c:pt idx="341">
                  <c:v>90.085938611857557</c:v>
                </c:pt>
                <c:pt idx="342">
                  <c:v>90.086265177740472</c:v>
                </c:pt>
                <c:pt idx="343">
                  <c:v>90.086592984564106</c:v>
                </c:pt>
                <c:pt idx="344">
                  <c:v>90.086922037043934</c:v>
                </c:pt>
                <c:pt idx="345">
                  <c:v>90.087252339913306</c:v>
                </c:pt>
                <c:pt idx="346">
                  <c:v>90.087583897923636</c:v>
                </c:pt>
                <c:pt idx="347">
                  <c:v>90.087916715844301</c:v>
                </c:pt>
                <c:pt idx="348">
                  <c:v>90.08825079846288</c:v>
                </c:pt>
                <c:pt idx="349">
                  <c:v>90.088586150585073</c:v>
                </c:pt>
                <c:pt idx="350">
                  <c:v>90.088922777034881</c:v>
                </c:pt>
                <c:pt idx="351">
                  <c:v>90.089260682654668</c:v>
                </c:pt>
                <c:pt idx="352">
                  <c:v>90.089599872305129</c:v>
                </c:pt>
                <c:pt idx="353">
                  <c:v>90.089940350865447</c:v>
                </c:pt>
                <c:pt idx="354">
                  <c:v>90.090282123233408</c:v>
                </c:pt>
                <c:pt idx="355">
                  <c:v>90.090625194325298</c:v>
                </c:pt>
                <c:pt idx="356">
                  <c:v>90.090969569076165</c:v>
                </c:pt>
                <c:pt idx="357">
                  <c:v>90.091315252439784</c:v>
                </c:pt>
                <c:pt idx="358">
                  <c:v>90.091662249388747</c:v>
                </c:pt>
                <c:pt idx="359">
                  <c:v>90.092010564914588</c:v>
                </c:pt>
                <c:pt idx="360">
                  <c:v>90.092360204027685</c:v>
                </c:pt>
                <c:pt idx="361">
                  <c:v>90.092711171757614</c:v>
                </c:pt>
                <c:pt idx="362">
                  <c:v>90.093063473152952</c:v>
                </c:pt>
                <c:pt idx="363">
                  <c:v>90.093417113281504</c:v>
                </c:pt>
                <c:pt idx="364">
                  <c:v>90.093772097230286</c:v>
                </c:pt>
                <c:pt idx="365">
                  <c:v>90.094128430105698</c:v>
                </c:pt>
                <c:pt idx="366">
                  <c:v>90.094486117033526</c:v>
                </c:pt>
                <c:pt idx="367">
                  <c:v>90.094845163158993</c:v>
                </c:pt>
                <c:pt idx="368">
                  <c:v>90.095205573646965</c:v>
                </c:pt>
                <c:pt idx="369">
                  <c:v>90.095567353681801</c:v>
                </c:pt>
                <c:pt idx="370">
                  <c:v>90.095930508467688</c:v>
                </c:pt>
                <c:pt idx="371">
                  <c:v>90.096295043228494</c:v>
                </c:pt>
                <c:pt idx="372">
                  <c:v>90.096660963208009</c:v>
                </c:pt>
                <c:pt idx="373">
                  <c:v>90.097028273669892</c:v>
                </c:pt>
                <c:pt idx="374">
                  <c:v>90.097396979897795</c:v>
                </c:pt>
                <c:pt idx="375">
                  <c:v>90.097767087195507</c:v>
                </c:pt>
                <c:pt idx="376">
                  <c:v>90.098138600886912</c:v>
                </c:pt>
                <c:pt idx="377">
                  <c:v>90.098511526316159</c:v>
                </c:pt>
                <c:pt idx="378">
                  <c:v>90.098885868847688</c:v>
                </c:pt>
                <c:pt idx="379">
                  <c:v>90.099261633866334</c:v>
                </c:pt>
                <c:pt idx="380">
                  <c:v>90.099638826777337</c:v>
                </c:pt>
                <c:pt idx="381">
                  <c:v>90.100017453006586</c:v>
                </c:pt>
                <c:pt idx="382">
                  <c:v>90.100397518000463</c:v>
                </c:pt>
                <c:pt idx="383">
                  <c:v>90.100779027226125</c:v>
                </c:pt>
                <c:pt idx="384">
                  <c:v>90.101161986171491</c:v>
                </c:pt>
                <c:pt idx="385">
                  <c:v>90.101546400345299</c:v>
                </c:pt>
                <c:pt idx="386">
                  <c:v>90.101932275277264</c:v>
                </c:pt>
                <c:pt idx="387">
                  <c:v>90.102319616518074</c:v>
                </c:pt>
                <c:pt idx="388">
                  <c:v>90.102708429639492</c:v>
                </c:pt>
                <c:pt idx="389">
                  <c:v>90.103098720234513</c:v>
                </c:pt>
                <c:pt idx="390">
                  <c:v>90.103490493917377</c:v>
                </c:pt>
                <c:pt idx="391">
                  <c:v>90.103883756323555</c:v>
                </c:pt>
                <c:pt idx="392">
                  <c:v>90.104278513110074</c:v>
                </c:pt>
                <c:pt idx="393">
                  <c:v>90.104674769955352</c:v>
                </c:pt>
                <c:pt idx="394">
                  <c:v>90.105072532559419</c:v>
                </c:pt>
                <c:pt idx="395">
                  <c:v>90.105471806643976</c:v>
                </c:pt>
                <c:pt idx="396">
                  <c:v>90.105872597952427</c:v>
                </c:pt>
                <c:pt idx="397">
                  <c:v>90.106274912250043</c:v>
                </c:pt>
                <c:pt idx="398">
                  <c:v>90.106678755323969</c:v>
                </c:pt>
                <c:pt idx="399">
                  <c:v>90.10708413298336</c:v>
                </c:pt>
                <c:pt idx="400">
                  <c:v>90.107491051059398</c:v>
                </c:pt>
                <c:pt idx="401">
                  <c:v>90.107899515405506</c:v>
                </c:pt>
                <c:pt idx="402">
                  <c:v>90.108309531897277</c:v>
                </c:pt>
                <c:pt idx="403">
                  <c:v>90.108721106432625</c:v>
                </c:pt>
                <c:pt idx="404">
                  <c:v>90.109134244931937</c:v>
                </c:pt>
                <c:pt idx="405">
                  <c:v>90.109548953338006</c:v>
                </c:pt>
                <c:pt idx="406">
                  <c:v>90.109965237616308</c:v>
                </c:pt>
                <c:pt idx="407">
                  <c:v>90.110383103754899</c:v>
                </c:pt>
                <c:pt idx="408">
                  <c:v>90.1108025577646</c:v>
                </c:pt>
                <c:pt idx="409">
                  <c:v>90.111223605679157</c:v>
                </c:pt>
                <c:pt idx="410">
                  <c:v>90.111646253555094</c:v>
                </c:pt>
                <c:pt idx="411">
                  <c:v>90.112070507472097</c:v>
                </c:pt>
                <c:pt idx="412">
                  <c:v>90.112496373532863</c:v>
                </c:pt>
                <c:pt idx="413">
                  <c:v>90.112923857863265</c:v>
                </c:pt>
                <c:pt idx="414">
                  <c:v>90.11335296661251</c:v>
                </c:pt>
                <c:pt idx="415">
                  <c:v>90.113783705953153</c:v>
                </c:pt>
                <c:pt idx="416">
                  <c:v>90.114216082081157</c:v>
                </c:pt>
                <c:pt idx="417">
                  <c:v>90.114650101216085</c:v>
                </c:pt>
                <c:pt idx="418">
                  <c:v>90.115085769601109</c:v>
                </c:pt>
                <c:pt idx="419">
                  <c:v>90.1155230935031</c:v>
                </c:pt>
                <c:pt idx="420">
                  <c:v>90.115962079212792</c:v>
                </c:pt>
                <c:pt idx="421">
                  <c:v>90.116402733044751</c:v>
                </c:pt>
                <c:pt idx="422">
                  <c:v>90.116845061337628</c:v>
                </c:pt>
                <c:pt idx="423">
                  <c:v>90.117289070454049</c:v>
                </c:pt>
                <c:pt idx="424">
                  <c:v>90.117734766780885</c:v>
                </c:pt>
                <c:pt idx="425">
                  <c:v>90.118182156729262</c:v>
                </c:pt>
                <c:pt idx="426">
                  <c:v>90.11863124673468</c:v>
                </c:pt>
                <c:pt idx="427">
                  <c:v>90.119082043257052</c:v>
                </c:pt>
                <c:pt idx="428">
                  <c:v>90.119534552780848</c:v>
                </c:pt>
                <c:pt idx="429">
                  <c:v>90.119988781815209</c:v>
                </c:pt>
                <c:pt idx="430">
                  <c:v>90.120444736893958</c:v>
                </c:pt>
                <c:pt idx="431">
                  <c:v>90.120902424575803</c:v>
                </c:pt>
                <c:pt idx="432">
                  <c:v>90.121361851444277</c:v>
                </c:pt>
                <c:pt idx="433">
                  <c:v>90.121823024108011</c:v>
                </c:pt>
                <c:pt idx="434">
                  <c:v>90.122285949200759</c:v>
                </c:pt>
                <c:pt idx="435">
                  <c:v>90.122750633381386</c:v>
                </c:pt>
                <c:pt idx="436">
                  <c:v>90.123217083334154</c:v>
                </c:pt>
                <c:pt idx="437">
                  <c:v>90.123685305768646</c:v>
                </c:pt>
                <c:pt idx="438">
                  <c:v>90.124155307419969</c:v>
                </c:pt>
                <c:pt idx="439">
                  <c:v>90.124627095048851</c:v>
                </c:pt>
                <c:pt idx="440">
                  <c:v>90.125100675441672</c:v>
                </c:pt>
                <c:pt idx="441">
                  <c:v>90.125576055410605</c:v>
                </c:pt>
                <c:pt idx="442">
                  <c:v>90.126053241793656</c:v>
                </c:pt>
                <c:pt idx="443">
                  <c:v>90.126532241454925</c:v>
                </c:pt>
                <c:pt idx="444">
                  <c:v>90.127013061284487</c:v>
                </c:pt>
                <c:pt idx="445">
                  <c:v>90.127495708198651</c:v>
                </c:pt>
                <c:pt idx="446">
                  <c:v>90.127980189139976</c:v>
                </c:pt>
                <c:pt idx="447">
                  <c:v>90.128466511077406</c:v>
                </c:pt>
                <c:pt idx="448">
                  <c:v>90.128954681006363</c:v>
                </c:pt>
                <c:pt idx="449">
                  <c:v>90.129444705948856</c:v>
                </c:pt>
                <c:pt idx="450">
                  <c:v>90.129936592953584</c:v>
                </c:pt>
                <c:pt idx="451">
                  <c:v>90.130430349095988</c:v>
                </c:pt>
                <c:pt idx="452">
                  <c:v>90.130925981478427</c:v>
                </c:pt>
                <c:pt idx="453">
                  <c:v>90.131423497230244</c:v>
                </c:pt>
                <c:pt idx="454">
                  <c:v>90.131922903507828</c:v>
                </c:pt>
                <c:pt idx="455">
                  <c:v>90.132424207494793</c:v>
                </c:pt>
                <c:pt idx="456">
                  <c:v>90.132927416402069</c:v>
                </c:pt>
                <c:pt idx="457">
                  <c:v>90.133432537467911</c:v>
                </c:pt>
                <c:pt idx="458">
                  <c:v>90.133939577958159</c:v>
                </c:pt>
                <c:pt idx="459">
                  <c:v>90.134448545166194</c:v>
                </c:pt>
                <c:pt idx="460">
                  <c:v>90.134959446413134</c:v>
                </c:pt>
                <c:pt idx="461">
                  <c:v>90.135472289047897</c:v>
                </c:pt>
                <c:pt idx="462">
                  <c:v>90.135987080447364</c:v>
                </c:pt>
                <c:pt idx="463">
                  <c:v>90.136503828016387</c:v>
                </c:pt>
                <c:pt idx="464">
                  <c:v>90.137022539188024</c:v>
                </c:pt>
                <c:pt idx="465">
                  <c:v>90.137543221423456</c:v>
                </c:pt>
                <c:pt idx="466">
                  <c:v>90.138065882212331</c:v>
                </c:pt>
                <c:pt idx="467">
                  <c:v>90.138590529072701</c:v>
                </c:pt>
                <c:pt idx="468">
                  <c:v>90.139117169551184</c:v>
                </c:pt>
                <c:pt idx="469">
                  <c:v>90.139645811223062</c:v>
                </c:pt>
                <c:pt idx="470">
                  <c:v>90.140176461692405</c:v>
                </c:pt>
                <c:pt idx="471">
                  <c:v>90.140709128592192</c:v>
                </c:pt>
                <c:pt idx="472">
                  <c:v>90.141243819584375</c:v>
                </c:pt>
                <c:pt idx="473">
                  <c:v>90.141780542360038</c:v>
                </c:pt>
                <c:pt idx="474">
                  <c:v>90.142319304639443</c:v>
                </c:pt>
                <c:pt idx="475">
                  <c:v>90.142860114172251</c:v>
                </c:pt>
                <c:pt idx="476">
                  <c:v>90.143402978737512</c:v>
                </c:pt>
                <c:pt idx="477">
                  <c:v>90.143947906143865</c:v>
                </c:pt>
                <c:pt idx="478">
                  <c:v>90.14449490422956</c:v>
                </c:pt>
                <c:pt idx="479">
                  <c:v>90.145043980862724</c:v>
                </c:pt>
                <c:pt idx="480">
                  <c:v>90.14559514394125</c:v>
                </c:pt>
                <c:pt idx="481">
                  <c:v>90.146148401393162</c:v>
                </c:pt>
                <c:pt idx="482">
                  <c:v>90.146703761176539</c:v>
                </c:pt>
                <c:pt idx="483">
                  <c:v>90.147261231279671</c:v>
                </c:pt>
                <c:pt idx="484">
                  <c:v>90.147820819721289</c:v>
                </c:pt>
                <c:pt idx="485">
                  <c:v>90.148382534550478</c:v>
                </c:pt>
                <c:pt idx="486">
                  <c:v>90.148946383846976</c:v>
                </c:pt>
                <c:pt idx="487">
                  <c:v>90.149512375721187</c:v>
                </c:pt>
                <c:pt idx="488">
                  <c:v>90.150080518314368</c:v>
                </c:pt>
                <c:pt idx="489">
                  <c:v>90.150650819798642</c:v>
                </c:pt>
                <c:pt idx="490">
                  <c:v>90.151223288377238</c:v>
                </c:pt>
                <c:pt idx="491">
                  <c:v>90.151797932284509</c:v>
                </c:pt>
                <c:pt idx="492">
                  <c:v>90.152374759786142</c:v>
                </c:pt>
                <c:pt idx="493">
                  <c:v>90.152953779179143</c:v>
                </c:pt>
                <c:pt idx="494">
                  <c:v>90.153534998792139</c:v>
                </c:pt>
                <c:pt idx="495">
                  <c:v>90.15411842698532</c:v>
                </c:pt>
                <c:pt idx="496">
                  <c:v>90.154704072150693</c:v>
                </c:pt>
                <c:pt idx="497">
                  <c:v>90.155291942712125</c:v>
                </c:pt>
                <c:pt idx="498">
                  <c:v>90.155882047125445</c:v>
                </c:pt>
                <c:pt idx="499">
                  <c:v>90.156474393878696</c:v>
                </c:pt>
                <c:pt idx="500">
                  <c:v>90.157068991492096</c:v>
                </c:pt>
                <c:pt idx="501">
                  <c:v>90.157665848518235</c:v>
                </c:pt>
                <c:pt idx="502">
                  <c:v>90.158264973542245</c:v>
                </c:pt>
                <c:pt idx="503">
                  <c:v>90.158866375181859</c:v>
                </c:pt>
                <c:pt idx="504">
                  <c:v>90.159470062087493</c:v>
                </c:pt>
                <c:pt idx="505">
                  <c:v>90.160076042942492</c:v>
                </c:pt>
                <c:pt idx="506">
                  <c:v>90.160684326463155</c:v>
                </c:pt>
                <c:pt idx="507">
                  <c:v>90.161294921398948</c:v>
                </c:pt>
                <c:pt idx="508">
                  <c:v>90.161907836532464</c:v>
                </c:pt>
                <c:pt idx="509">
                  <c:v>90.16252308067979</c:v>
                </c:pt>
                <c:pt idx="510">
                  <c:v>90.163140662690452</c:v>
                </c:pt>
                <c:pt idx="511">
                  <c:v>90.163760591447556</c:v>
                </c:pt>
                <c:pt idx="512">
                  <c:v>90.164382875868014</c:v>
                </c:pt>
                <c:pt idx="513">
                  <c:v>90.165007524902592</c:v>
                </c:pt>
                <c:pt idx="514">
                  <c:v>90.165634547536058</c:v>
                </c:pt>
                <c:pt idx="515">
                  <c:v>90.166263952787304</c:v>
                </c:pt>
                <c:pt idx="516">
                  <c:v>90.166895749709525</c:v>
                </c:pt>
                <c:pt idx="517">
                  <c:v>90.167529947390264</c:v>
                </c:pt>
                <c:pt idx="518">
                  <c:v>90.168166554951583</c:v>
                </c:pt>
                <c:pt idx="519">
                  <c:v>90.168805581550274</c:v>
                </c:pt>
                <c:pt idx="520">
                  <c:v>90.169447036377818</c:v>
                </c:pt>
                <c:pt idx="521">
                  <c:v>90.170090928660684</c:v>
                </c:pt>
                <c:pt idx="522">
                  <c:v>90.170737267660328</c:v>
                </c:pt>
                <c:pt idx="523">
                  <c:v>90.171386062673477</c:v>
                </c:pt>
                <c:pt idx="524">
                  <c:v>90.172037323032086</c:v>
                </c:pt>
                <c:pt idx="525">
                  <c:v>90.172691058103652</c:v>
                </c:pt>
                <c:pt idx="526">
                  <c:v>90.173347277291157</c:v>
                </c:pt>
                <c:pt idx="527">
                  <c:v>90.174005990033379</c:v>
                </c:pt>
                <c:pt idx="528">
                  <c:v>90.174667205804923</c:v>
                </c:pt>
                <c:pt idx="529">
                  <c:v>90.175330934116445</c:v>
                </c:pt>
                <c:pt idx="530">
                  <c:v>90.1759971845146</c:v>
                </c:pt>
                <c:pt idx="531">
                  <c:v>90.176665966582448</c:v>
                </c:pt>
                <c:pt idx="532">
                  <c:v>90.177337289939373</c:v>
                </c:pt>
                <c:pt idx="533">
                  <c:v>90.17801116424134</c:v>
                </c:pt>
                <c:pt idx="534">
                  <c:v>90.178687599180989</c:v>
                </c:pt>
                <c:pt idx="535">
                  <c:v>90.17936660448774</c:v>
                </c:pt>
                <c:pt idx="536">
                  <c:v>90.180048189928044</c:v>
                </c:pt>
                <c:pt idx="537">
                  <c:v>90.180732365305388</c:v>
                </c:pt>
                <c:pt idx="538">
                  <c:v>90.181419140460562</c:v>
                </c:pt>
                <c:pt idx="539">
                  <c:v>90.182108525271701</c:v>
                </c:pt>
                <c:pt idx="540">
                  <c:v>90.182800529654443</c:v>
                </c:pt>
                <c:pt idx="541">
                  <c:v>90.183495163562128</c:v>
                </c:pt>
                <c:pt idx="542">
                  <c:v>90.184192436985938</c:v>
                </c:pt>
                <c:pt idx="543">
                  <c:v>90.184892359954929</c:v>
                </c:pt>
                <c:pt idx="544">
                  <c:v>90.185594942536355</c:v>
                </c:pt>
                <c:pt idx="545">
                  <c:v>90.186300194835582</c:v>
                </c:pt>
                <c:pt idx="546">
                  <c:v>90.187008126996503</c:v>
                </c:pt>
                <c:pt idx="547">
                  <c:v>90.187718749201466</c:v>
                </c:pt>
                <c:pt idx="548">
                  <c:v>90.1884320716715</c:v>
                </c:pt>
                <c:pt idx="549">
                  <c:v>90.189148104666472</c:v>
                </c:pt>
                <c:pt idx="550">
                  <c:v>90.189866858485246</c:v>
                </c:pt>
                <c:pt idx="551">
                  <c:v>90.190588343465791</c:v>
                </c:pt>
                <c:pt idx="552">
                  <c:v>90.191312569985328</c:v>
                </c:pt>
                <c:pt idx="553">
                  <c:v>90.192039548460542</c:v>
                </c:pt>
                <c:pt idx="554">
                  <c:v>90.192769289347623</c:v>
                </c:pt>
                <c:pt idx="555">
                  <c:v>90.193501803142553</c:v>
                </c:pt>
                <c:pt idx="556">
                  <c:v>90.194237100381145</c:v>
                </c:pt>
                <c:pt idx="557">
                  <c:v>90.194975191639216</c:v>
                </c:pt>
                <c:pt idx="558">
                  <c:v>90.195716087532816</c:v>
                </c:pt>
                <c:pt idx="559">
                  <c:v>90.196459798718294</c:v>
                </c:pt>
                <c:pt idx="560">
                  <c:v>90.197206335892417</c:v>
                </c:pt>
                <c:pt idx="561">
                  <c:v>90.19795570979268</c:v>
                </c:pt>
                <c:pt idx="562">
                  <c:v>90.198707931197319</c:v>
                </c:pt>
                <c:pt idx="563">
                  <c:v>90.199463010925513</c:v>
                </c:pt>
                <c:pt idx="564">
                  <c:v>90.200220959837552</c:v>
                </c:pt>
                <c:pt idx="565">
                  <c:v>90.200981788834952</c:v>
                </c:pt>
                <c:pt idx="566">
                  <c:v>90.201745508860697</c:v>
                </c:pt>
                <c:pt idx="567">
                  <c:v>90.202512130899265</c:v>
                </c:pt>
                <c:pt idx="568">
                  <c:v>90.203281665976888</c:v>
                </c:pt>
                <c:pt idx="569">
                  <c:v>90.204054125161719</c:v>
                </c:pt>
                <c:pt idx="570">
                  <c:v>90.204829519563916</c:v>
                </c:pt>
                <c:pt idx="571">
                  <c:v>90.205607860335832</c:v>
                </c:pt>
                <c:pt idx="572">
                  <c:v>90.206389158672181</c:v>
                </c:pt>
                <c:pt idx="573">
                  <c:v>90.207173425810254</c:v>
                </c:pt>
                <c:pt idx="574">
                  <c:v>90.207960673029959</c:v>
                </c:pt>
                <c:pt idx="575">
                  <c:v>90.208750911654107</c:v>
                </c:pt>
                <c:pt idx="576">
                  <c:v>90.209544153048455</c:v>
                </c:pt>
                <c:pt idx="577">
                  <c:v>90.210340408621974</c:v>
                </c:pt>
                <c:pt idx="578">
                  <c:v>90.211139689826979</c:v>
                </c:pt>
                <c:pt idx="579">
                  <c:v>90.211942008159269</c:v>
                </c:pt>
                <c:pt idx="580">
                  <c:v>90.212747375158315</c:v>
                </c:pt>
                <c:pt idx="581">
                  <c:v>90.213555802407384</c:v>
                </c:pt>
                <c:pt idx="582">
                  <c:v>90.214367301533827</c:v>
                </c:pt>
                <c:pt idx="583">
                  <c:v>90.215181884209073</c:v>
                </c:pt>
                <c:pt idx="584">
                  <c:v>90.21599956214888</c:v>
                </c:pt>
                <c:pt idx="585">
                  <c:v>90.216820347113597</c:v>
                </c:pt>
                <c:pt idx="586">
                  <c:v>90.21764425090818</c:v>
                </c:pt>
                <c:pt idx="587">
                  <c:v>90.218471285382407</c:v>
                </c:pt>
                <c:pt idx="588">
                  <c:v>90.219301462431105</c:v>
                </c:pt>
                <c:pt idx="589">
                  <c:v>90.220134793994276</c:v>
                </c:pt>
                <c:pt idx="590">
                  <c:v>90.220971292057214</c:v>
                </c:pt>
                <c:pt idx="591">
                  <c:v>90.221810968650843</c:v>
                </c:pt>
                <c:pt idx="592">
                  <c:v>90.222653835851716</c:v>
                </c:pt>
                <c:pt idx="593">
                  <c:v>90.223499905782248</c:v>
                </c:pt>
                <c:pt idx="594">
                  <c:v>90.224349190610909</c:v>
                </c:pt>
                <c:pt idx="595">
                  <c:v>90.225201702552411</c:v>
                </c:pt>
                <c:pt idx="596">
                  <c:v>90.226057453867867</c:v>
                </c:pt>
                <c:pt idx="597">
                  <c:v>90.226916456864899</c:v>
                </c:pt>
                <c:pt idx="598">
                  <c:v>90.227778723897899</c:v>
                </c:pt>
                <c:pt idx="599">
                  <c:v>90.228644267368239</c:v>
                </c:pt>
                <c:pt idx="600">
                  <c:v>90.229513099724329</c:v>
                </c:pt>
                <c:pt idx="601">
                  <c:v>90.230385233461874</c:v>
                </c:pt>
                <c:pt idx="602">
                  <c:v>90.231260681124084</c:v>
                </c:pt>
                <c:pt idx="603">
                  <c:v>90.23213945530172</c:v>
                </c:pt>
                <c:pt idx="604">
                  <c:v>90.233021568633433</c:v>
                </c:pt>
                <c:pt idx="605">
                  <c:v>90.233907033805892</c:v>
                </c:pt>
                <c:pt idx="606">
                  <c:v>90.234795863553899</c:v>
                </c:pt>
                <c:pt idx="607">
                  <c:v>90.235688070660629</c:v>
                </c:pt>
                <c:pt idx="608">
                  <c:v>90.236583667957817</c:v>
                </c:pt>
                <c:pt idx="609">
                  <c:v>90.237482668325967</c:v>
                </c:pt>
                <c:pt idx="610">
                  <c:v>90.238385084694471</c:v>
                </c:pt>
                <c:pt idx="611">
                  <c:v>90.23929093004179</c:v>
                </c:pt>
                <c:pt idx="612">
                  <c:v>90.240200217395767</c:v>
                </c:pt>
                <c:pt idx="613">
                  <c:v>90.241112959833643</c:v>
                </c:pt>
                <c:pt idx="614">
                  <c:v>90.242029170482354</c:v>
                </c:pt>
                <c:pt idx="615">
                  <c:v>90.242948862518716</c:v>
                </c:pt>
                <c:pt idx="616">
                  <c:v>90.243872049169539</c:v>
                </c:pt>
                <c:pt idx="617">
                  <c:v>90.244798743711939</c:v>
                </c:pt>
                <c:pt idx="618">
                  <c:v>90.24572895947334</c:v>
                </c:pt>
                <c:pt idx="619">
                  <c:v>90.246662709831938</c:v>
                </c:pt>
                <c:pt idx="620">
                  <c:v>90.247600008216608</c:v>
                </c:pt>
                <c:pt idx="621">
                  <c:v>90.248540868107256</c:v>
                </c:pt>
                <c:pt idx="622">
                  <c:v>90.249485303035016</c:v>
                </c:pt>
                <c:pt idx="623">
                  <c:v>90.25043332658241</c:v>
                </c:pt>
                <c:pt idx="624">
                  <c:v>90.251384952383503</c:v>
                </c:pt>
                <c:pt idx="625">
                  <c:v>90.252340194124173</c:v>
                </c:pt>
                <c:pt idx="626">
                  <c:v>90.253299065542251</c:v>
                </c:pt>
                <c:pt idx="627">
                  <c:v>90.254261580427752</c:v>
                </c:pt>
                <c:pt idx="628">
                  <c:v>90.255227752623057</c:v>
                </c:pt>
                <c:pt idx="629">
                  <c:v>90.256197596023128</c:v>
                </c:pt>
                <c:pt idx="630">
                  <c:v>90.257171124575706</c:v>
                </c:pt>
                <c:pt idx="631">
                  <c:v>90.258148352281452</c:v>
                </c:pt>
                <c:pt idx="632">
                  <c:v>90.259129293194221</c:v>
                </c:pt>
                <c:pt idx="633">
                  <c:v>90.260113961421254</c:v>
                </c:pt>
                <c:pt idx="634">
                  <c:v>90.261102371123371</c:v>
                </c:pt>
                <c:pt idx="635">
                  <c:v>90.262094536515164</c:v>
                </c:pt>
                <c:pt idx="636">
                  <c:v>90.263090471865183</c:v>
                </c:pt>
                <c:pt idx="637">
                  <c:v>90.264090191496152</c:v>
                </c:pt>
                <c:pt idx="638">
                  <c:v>90.265093709785219</c:v>
                </c:pt>
                <c:pt idx="639">
                  <c:v>90.266101041164148</c:v>
                </c:pt>
                <c:pt idx="640">
                  <c:v>90.267112200119442</c:v>
                </c:pt>
                <c:pt idx="641">
                  <c:v>90.268127201192698</c:v>
                </c:pt>
                <c:pt idx="642">
                  <c:v>90.269146058980667</c:v>
                </c:pt>
                <c:pt idx="643">
                  <c:v>90.27016878813555</c:v>
                </c:pt>
                <c:pt idx="644">
                  <c:v>90.271195403365198</c:v>
                </c:pt>
                <c:pt idx="645">
                  <c:v>90.272225919433311</c:v>
                </c:pt>
                <c:pt idx="646">
                  <c:v>90.273260351159649</c:v>
                </c:pt>
                <c:pt idx="647">
                  <c:v>90.274298713420237</c:v>
                </c:pt>
                <c:pt idx="648">
                  <c:v>90.275341021147611</c:v>
                </c:pt>
                <c:pt idx="649">
                  <c:v>90.276387289330998</c:v>
                </c:pt>
                <c:pt idx="650">
                  <c:v>90.277437533016538</c:v>
                </c:pt>
                <c:pt idx="651">
                  <c:v>90.278491767307528</c:v>
                </c:pt>
                <c:pt idx="652">
                  <c:v>90.279550007364577</c:v>
                </c:pt>
                <c:pt idx="653">
                  <c:v>90.280612268405903</c:v>
                </c:pt>
                <c:pt idx="654">
                  <c:v>90.281678565707494</c:v>
                </c:pt>
                <c:pt idx="655">
                  <c:v>90.28274891460336</c:v>
                </c:pt>
                <c:pt idx="656">
                  <c:v>90.283823330485674</c:v>
                </c:pt>
                <c:pt idx="657">
                  <c:v>90.284901828805133</c:v>
                </c:pt>
                <c:pt idx="658">
                  <c:v>90.285984425071064</c:v>
                </c:pt>
                <c:pt idx="659">
                  <c:v>90.287071134851686</c:v>
                </c:pt>
                <c:pt idx="660">
                  <c:v>90.288161973774365</c:v>
                </c:pt>
                <c:pt idx="661">
                  <c:v>90.289256957525737</c:v>
                </c:pt>
                <c:pt idx="662">
                  <c:v>90.290356101852069</c:v>
                </c:pt>
                <c:pt idx="663">
                  <c:v>90.29145942255937</c:v>
                </c:pt>
                <c:pt idx="664">
                  <c:v>90.292566935513705</c:v>
                </c:pt>
                <c:pt idx="665">
                  <c:v>90.293678656641347</c:v>
                </c:pt>
                <c:pt idx="666">
                  <c:v>90.294794601929041</c:v>
                </c:pt>
                <c:pt idx="667">
                  <c:v>90.295914787424266</c:v>
                </c:pt>
                <c:pt idx="668">
                  <c:v>90.297039229235395</c:v>
                </c:pt>
                <c:pt idx="669">
                  <c:v>90.298167943532007</c:v>
                </c:pt>
                <c:pt idx="670">
                  <c:v>90.299300946544989</c:v>
                </c:pt>
                <c:pt idx="671">
                  <c:v>90.300438254566956</c:v>
                </c:pt>
                <c:pt idx="672">
                  <c:v>90.301579883952314</c:v>
                </c:pt>
                <c:pt idx="673">
                  <c:v>90.302725851117614</c:v>
                </c:pt>
                <c:pt idx="674">
                  <c:v>90.303876172541663</c:v>
                </c:pt>
                <c:pt idx="675">
                  <c:v>90.305030864765925</c:v>
                </c:pt>
                <c:pt idx="676">
                  <c:v>90.306189944394603</c:v>
                </c:pt>
                <c:pt idx="677">
                  <c:v>90.307353428094942</c:v>
                </c:pt>
                <c:pt idx="678">
                  <c:v>90.308521332597493</c:v>
                </c:pt>
                <c:pt idx="679">
                  <c:v>90.309693674696319</c:v>
                </c:pt>
                <c:pt idx="680">
                  <c:v>90.310870471249274</c:v>
                </c:pt>
                <c:pt idx="681">
                  <c:v>90.312051739178131</c:v>
                </c:pt>
                <c:pt idx="682">
                  <c:v>90.313237495468982</c:v>
                </c:pt>
                <c:pt idx="683">
                  <c:v>90.314427757172382</c:v>
                </c:pt>
                <c:pt idx="684">
                  <c:v>90.315622541403599</c:v>
                </c:pt>
                <c:pt idx="685">
                  <c:v>90.316821865342945</c:v>
                </c:pt>
                <c:pt idx="686">
                  <c:v>90.318025746235875</c:v>
                </c:pt>
                <c:pt idx="687">
                  <c:v>90.319234201393357</c:v>
                </c:pt>
                <c:pt idx="688">
                  <c:v>90.320447248192067</c:v>
                </c:pt>
                <c:pt idx="689">
                  <c:v>90.32166490407468</c:v>
                </c:pt>
                <c:pt idx="690">
                  <c:v>90.32288718655002</c:v>
                </c:pt>
                <c:pt idx="691">
                  <c:v>90.324114113193446</c:v>
                </c:pt>
                <c:pt idx="692">
                  <c:v>90.325345701647009</c:v>
                </c:pt>
                <c:pt idx="693">
                  <c:v>90.326581969619767</c:v>
                </c:pt>
                <c:pt idx="694">
                  <c:v>90.327822934887948</c:v>
                </c:pt>
                <c:pt idx="695">
                  <c:v>90.32906861529527</c:v>
                </c:pt>
                <c:pt idx="696">
                  <c:v>90.330319028753252</c:v>
                </c:pt>
                <c:pt idx="697">
                  <c:v>90.331574193241337</c:v>
                </c:pt>
                <c:pt idx="698">
                  <c:v>90.332834126807299</c:v>
                </c:pt>
                <c:pt idx="699">
                  <c:v>90.334098847567319</c:v>
                </c:pt>
                <c:pt idx="700">
                  <c:v>90.335368373706402</c:v>
                </c:pt>
                <c:pt idx="701">
                  <c:v>90.336642723478619</c:v>
                </c:pt>
                <c:pt idx="702">
                  <c:v>90.337921915207261</c:v>
                </c:pt>
                <c:pt idx="703">
                  <c:v>90.339205967285253</c:v>
                </c:pt>
                <c:pt idx="704">
                  <c:v>90.340494898175237</c:v>
                </c:pt>
                <c:pt idx="705">
                  <c:v>90.34178872641003</c:v>
                </c:pt>
                <c:pt idx="706">
                  <c:v>90.343087470592778</c:v>
                </c:pt>
                <c:pt idx="707">
                  <c:v>90.344391149397183</c:v>
                </c:pt>
                <c:pt idx="708">
                  <c:v>90.345699781567887</c:v>
                </c:pt>
                <c:pt idx="709">
                  <c:v>90.347013385920704</c:v>
                </c:pt>
                <c:pt idx="710">
                  <c:v>90.348331981342753</c:v>
                </c:pt>
                <c:pt idx="711">
                  <c:v>90.349655586792991</c:v>
                </c:pt>
                <c:pt idx="712">
                  <c:v>90.350984221302213</c:v>
                </c:pt>
                <c:pt idx="713">
                  <c:v>90.352317903973542</c:v>
                </c:pt>
                <c:pt idx="714">
                  <c:v>90.35365665398254</c:v>
                </c:pt>
                <c:pt idx="715">
                  <c:v>90.355000490577595</c:v>
                </c:pt>
                <c:pt idx="716">
                  <c:v>90.356349433080126</c:v>
                </c:pt>
                <c:pt idx="717">
                  <c:v>90.357703500884895</c:v>
                </c:pt>
                <c:pt idx="718">
                  <c:v>90.359062713460276</c:v>
                </c:pt>
                <c:pt idx="719">
                  <c:v>90.360427090348566</c:v>
                </c:pt>
                <c:pt idx="720">
                  <c:v>90.361796651166173</c:v>
                </c:pt>
                <c:pt idx="721">
                  <c:v>90.363171415603986</c:v>
                </c:pt>
                <c:pt idx="722">
                  <c:v>90.364551403427612</c:v>
                </c:pt>
                <c:pt idx="723">
                  <c:v>90.365936634477748</c:v>
                </c:pt>
                <c:pt idx="724">
                  <c:v>90.367327128670283</c:v>
                </c:pt>
                <c:pt idx="725">
                  <c:v>90.368722905996748</c:v>
                </c:pt>
                <c:pt idx="726">
                  <c:v>90.370123986524561</c:v>
                </c:pt>
                <c:pt idx="727">
                  <c:v>90.37153039039724</c:v>
                </c:pt>
                <c:pt idx="728">
                  <c:v>90.372942137834826</c:v>
                </c:pt>
                <c:pt idx="729">
                  <c:v>90.374359249134031</c:v>
                </c:pt>
                <c:pt idx="730">
                  <c:v>90.375781744668643</c:v>
                </c:pt>
                <c:pt idx="731">
                  <c:v>90.377209644889717</c:v>
                </c:pt>
                <c:pt idx="732">
                  <c:v>90.378642970325942</c:v>
                </c:pt>
                <c:pt idx="733">
                  <c:v>90.38008174158395</c:v>
                </c:pt>
                <c:pt idx="734">
                  <c:v>90.38152597934851</c:v>
                </c:pt>
                <c:pt idx="735">
                  <c:v>90.382975704382943</c:v>
                </c:pt>
                <c:pt idx="736">
                  <c:v>90.384430937529345</c:v>
                </c:pt>
                <c:pt idx="737">
                  <c:v>90.385891699708836</c:v>
                </c:pt>
                <c:pt idx="738">
                  <c:v>90.387358011922032</c:v>
                </c:pt>
                <c:pt idx="739">
                  <c:v>90.388829895249174</c:v>
                </c:pt>
                <c:pt idx="740">
                  <c:v>90.390307370850522</c:v>
                </c:pt>
                <c:pt idx="741">
                  <c:v>90.391790459966614</c:v>
                </c:pt>
                <c:pt idx="742">
                  <c:v>90.39327918391858</c:v>
                </c:pt>
                <c:pt idx="743">
                  <c:v>90.394773564108476</c:v>
                </c:pt>
                <c:pt idx="744">
                  <c:v>90.396273622019564</c:v>
                </c:pt>
                <c:pt idx="745">
                  <c:v>90.397779379216644</c:v>
                </c:pt>
                <c:pt idx="746">
                  <c:v>90.399290857346273</c:v>
                </c:pt>
                <c:pt idx="747">
                  <c:v>90.400808078137189</c:v>
                </c:pt>
                <c:pt idx="748">
                  <c:v>90.402331063400567</c:v>
                </c:pt>
                <c:pt idx="749">
                  <c:v>90.403859835030374</c:v>
                </c:pt>
                <c:pt idx="750">
                  <c:v>90.405394415003599</c:v>
                </c:pt>
                <c:pt idx="751">
                  <c:v>90.406934825380617</c:v>
                </c:pt>
                <c:pt idx="752">
                  <c:v>90.408481088305535</c:v>
                </c:pt>
                <c:pt idx="753">
                  <c:v>90.410033226006476</c:v>
                </c:pt>
                <c:pt idx="754">
                  <c:v>90.411591260795859</c:v>
                </c:pt>
                <c:pt idx="755">
                  <c:v>90.413155215070788</c:v>
                </c:pt>
                <c:pt idx="756">
                  <c:v>90.414725111313317</c:v>
                </c:pt>
                <c:pt idx="757">
                  <c:v>90.416300972090838</c:v>
                </c:pt>
                <c:pt idx="758">
                  <c:v>90.417882820056306</c:v>
                </c:pt>
                <c:pt idx="759">
                  <c:v>90.419470677948652</c:v>
                </c:pt>
                <c:pt idx="760">
                  <c:v>90.421064568593081</c:v>
                </c:pt>
                <c:pt idx="761">
                  <c:v>90.422664514901356</c:v>
                </c:pt>
                <c:pt idx="762">
                  <c:v>90.424270539872168</c:v>
                </c:pt>
                <c:pt idx="763">
                  <c:v>90.425882666591491</c:v>
                </c:pt>
                <c:pt idx="764">
                  <c:v>90.427500918232852</c:v>
                </c:pt>
                <c:pt idx="765">
                  <c:v>90.429125318057658</c:v>
                </c:pt>
                <c:pt idx="766">
                  <c:v>90.430755889415622</c:v>
                </c:pt>
                <c:pt idx="767">
                  <c:v>90.432392655744962</c:v>
                </c:pt>
                <c:pt idx="768">
                  <c:v>90.434035640572858</c:v>
                </c:pt>
                <c:pt idx="769">
                  <c:v>90.435684867515747</c:v>
                </c:pt>
                <c:pt idx="770">
                  <c:v>90.437340360279578</c:v>
                </c:pt>
                <c:pt idx="771">
                  <c:v>90.439002142660286</c:v>
                </c:pt>
                <c:pt idx="772">
                  <c:v>90.440670238544058</c:v>
                </c:pt>
                <c:pt idx="773">
                  <c:v>90.442344671907648</c:v>
                </c:pt>
                <c:pt idx="774">
                  <c:v>90.444025466818815</c:v>
                </c:pt>
                <c:pt idx="775">
                  <c:v>90.445712647436551</c:v>
                </c:pt>
                <c:pt idx="776">
                  <c:v>90.447406238011496</c:v>
                </c:pt>
                <c:pt idx="777">
                  <c:v>90.449106262886318</c:v>
                </c:pt>
                <c:pt idx="778">
                  <c:v>90.450812746495927</c:v>
                </c:pt>
                <c:pt idx="779">
                  <c:v>90.452525713368004</c:v>
                </c:pt>
                <c:pt idx="780">
                  <c:v>90.454245188123181</c:v>
                </c:pt>
                <c:pt idx="781">
                  <c:v>90.455971195475485</c:v>
                </c:pt>
                <c:pt idx="782">
                  <c:v>90.457703760232747</c:v>
                </c:pt>
                <c:pt idx="783">
                  <c:v>90.459442907296747</c:v>
                </c:pt>
                <c:pt idx="784">
                  <c:v>90.461188661663826</c:v>
                </c:pt>
                <c:pt idx="785">
                  <c:v>90.46294104842508</c:v>
                </c:pt>
                <c:pt idx="786">
                  <c:v>90.464700092766748</c:v>
                </c:pt>
                <c:pt idx="787">
                  <c:v>90.466465819970594</c:v>
                </c:pt>
                <c:pt idx="788">
                  <c:v>90.468238255414278</c:v>
                </c:pt>
                <c:pt idx="789">
                  <c:v>90.470017424571665</c:v>
                </c:pt>
                <c:pt idx="790">
                  <c:v>90.4718033530132</c:v>
                </c:pt>
                <c:pt idx="791">
                  <c:v>90.473596066406415</c:v>
                </c:pt>
                <c:pt idx="792">
                  <c:v>90.475395590516001</c:v>
                </c:pt>
                <c:pt idx="793">
                  <c:v>90.477201951204492</c:v>
                </c:pt>
                <c:pt idx="794">
                  <c:v>90.479015174432419</c:v>
                </c:pt>
                <c:pt idx="795">
                  <c:v>90.480835286258738</c:v>
                </c:pt>
                <c:pt idx="796">
                  <c:v>90.482662312841299</c:v>
                </c:pt>
                <c:pt idx="797">
                  <c:v>90.484496280437057</c:v>
                </c:pt>
                <c:pt idx="798">
                  <c:v>90.486337215402543</c:v>
                </c:pt>
                <c:pt idx="799">
                  <c:v>90.488185144194233</c:v>
                </c:pt>
                <c:pt idx="800">
                  <c:v>90.490040093368947</c:v>
                </c:pt>
                <c:pt idx="801">
                  <c:v>90.491902089584073</c:v>
                </c:pt>
                <c:pt idx="802">
                  <c:v>90.493771159598268</c:v>
                </c:pt>
                <c:pt idx="803">
                  <c:v>90.49564733027141</c:v>
                </c:pt>
                <c:pt idx="804">
                  <c:v>90.497530628565428</c:v>
                </c:pt>
                <c:pt idx="805">
                  <c:v>90.499421081544298</c:v>
                </c:pt>
                <c:pt idx="806">
                  <c:v>90.501318716374698</c:v>
                </c:pt>
                <c:pt idx="807">
                  <c:v>90.503223560326276</c:v>
                </c:pt>
                <c:pt idx="808">
                  <c:v>90.505135640772053</c:v>
                </c:pt>
                <c:pt idx="809">
                  <c:v>90.507054985188802</c:v>
                </c:pt>
                <c:pt idx="810">
                  <c:v>90.508981621157503</c:v>
                </c:pt>
                <c:pt idx="811">
                  <c:v>90.510915576363629</c:v>
                </c:pt>
                <c:pt idx="812">
                  <c:v>90.512856878597688</c:v>
                </c:pt>
                <c:pt idx="813">
                  <c:v>90.514805555755458</c:v>
                </c:pt>
                <c:pt idx="814">
                  <c:v>90.516761635838449</c:v>
                </c:pt>
                <c:pt idx="815">
                  <c:v>90.518725146954395</c:v>
                </c:pt>
                <c:pt idx="816">
                  <c:v>90.520696117317485</c:v>
                </c:pt>
                <c:pt idx="817">
                  <c:v>90.522674575248914</c:v>
                </c:pt>
                <c:pt idx="818">
                  <c:v>90.52466054917717</c:v>
                </c:pt>
                <c:pt idx="819">
                  <c:v>90.526654067638532</c:v>
                </c:pt>
                <c:pt idx="820">
                  <c:v>90.528655159277434</c:v>
                </c:pt>
                <c:pt idx="821">
                  <c:v>90.530663852846843</c:v>
                </c:pt>
                <c:pt idx="822">
                  <c:v>90.532680177208718</c:v>
                </c:pt>
                <c:pt idx="823">
                  <c:v>90.534704161334474</c:v>
                </c:pt>
                <c:pt idx="824">
                  <c:v>90.536735834305148</c:v>
                </c:pt>
                <c:pt idx="825">
                  <c:v>90.538775225312165</c:v>
                </c:pt>
                <c:pt idx="826">
                  <c:v>90.540822363657497</c:v>
                </c:pt>
                <c:pt idx="827">
                  <c:v>90.542877278754176</c:v>
                </c:pt>
                <c:pt idx="828">
                  <c:v>90.544940000126672</c:v>
                </c:pt>
                <c:pt idx="829">
                  <c:v>90.547010557411355</c:v>
                </c:pt>
                <c:pt idx="830">
                  <c:v>90.549088980356913</c:v>
                </c:pt>
                <c:pt idx="831">
                  <c:v>90.551175298824759</c:v>
                </c:pt>
                <c:pt idx="832">
                  <c:v>90.553269542789437</c:v>
                </c:pt>
                <c:pt idx="833">
                  <c:v>90.555371742339076</c:v>
                </c:pt>
                <c:pt idx="834">
                  <c:v>90.557481927675795</c:v>
                </c:pt>
                <c:pt idx="835">
                  <c:v>90.559600129116191</c:v>
                </c:pt>
                <c:pt idx="836">
                  <c:v>90.561726377091716</c:v>
                </c:pt>
                <c:pt idx="837">
                  <c:v>90.563860702149071</c:v>
                </c:pt>
                <c:pt idx="838">
                  <c:v>90.566003134950762</c:v>
                </c:pt>
                <c:pt idx="839">
                  <c:v>90.56815370627541</c:v>
                </c:pt>
                <c:pt idx="840">
                  <c:v>90.570312447018281</c:v>
                </c:pt>
                <c:pt idx="841">
                  <c:v>90.572479388191653</c:v>
                </c:pt>
                <c:pt idx="842">
                  <c:v>90.574654560925296</c:v>
                </c:pt>
                <c:pt idx="843">
                  <c:v>90.576837996466949</c:v>
                </c:pt>
                <c:pt idx="844">
                  <c:v>90.579029726182696</c:v>
                </c:pt>
                <c:pt idx="845">
                  <c:v>90.581229781557397</c:v>
                </c:pt>
                <c:pt idx="846">
                  <c:v>90.583438194195239</c:v>
                </c:pt>
                <c:pt idx="847">
                  <c:v>90.585654995820121</c:v>
                </c:pt>
                <c:pt idx="848">
                  <c:v>90.587880218276069</c:v>
                </c:pt>
                <c:pt idx="849">
                  <c:v>90.590113893527729</c:v>
                </c:pt>
                <c:pt idx="850">
                  <c:v>90.592356053660865</c:v>
                </c:pt>
                <c:pt idx="851">
                  <c:v>90.594606730882717</c:v>
                </c:pt>
                <c:pt idx="852">
                  <c:v>90.596865957522553</c:v>
                </c:pt>
                <c:pt idx="853">
                  <c:v>90.599133766032011</c:v>
                </c:pt>
                <c:pt idx="854">
                  <c:v>90.601410188985739</c:v>
                </c:pt>
                <c:pt idx="855">
                  <c:v>90.603695259081661</c:v>
                </c:pt>
                <c:pt idx="856">
                  <c:v>90.605989009141567</c:v>
                </c:pt>
                <c:pt idx="857">
                  <c:v>90.608291472111546</c:v>
                </c:pt>
                <c:pt idx="858">
                  <c:v>90.610602681062417</c:v>
                </c:pt>
                <c:pt idx="859">
                  <c:v>90.612922669190283</c:v>
                </c:pt>
                <c:pt idx="860">
                  <c:v>90.615251469816911</c:v>
                </c:pt>
                <c:pt idx="861">
                  <c:v>90.617589116390278</c:v>
                </c:pt>
                <c:pt idx="862">
                  <c:v>90.619935642484933</c:v>
                </c:pt>
                <c:pt idx="863">
                  <c:v>90.622291081802658</c:v>
                </c:pt>
                <c:pt idx="864">
                  <c:v>90.62465546817279</c:v>
                </c:pt>
                <c:pt idx="865">
                  <c:v>90.627028835552693</c:v>
                </c:pt>
                <c:pt idx="866">
                  <c:v>90.629411218028423</c:v>
                </c:pt>
                <c:pt idx="867">
                  <c:v>90.631802649814944</c:v>
                </c:pt>
                <c:pt idx="868">
                  <c:v>90.634203165256864</c:v>
                </c:pt>
                <c:pt idx="869">
                  <c:v>90.63661279882875</c:v>
                </c:pt>
                <c:pt idx="870">
                  <c:v>90.639031585135683</c:v>
                </c:pt>
                <c:pt idx="871">
                  <c:v>90.641459558913766</c:v>
                </c:pt>
                <c:pt idx="872">
                  <c:v>90.643896755030582</c:v>
                </c:pt>
                <c:pt idx="873">
                  <c:v>90.646343208485703</c:v>
                </c:pt>
                <c:pt idx="874">
                  <c:v>90.648798954411134</c:v>
                </c:pt>
                <c:pt idx="875">
                  <c:v>90.651264028071935</c:v>
                </c:pt>
                <c:pt idx="876">
                  <c:v>90.653738464866592</c:v>
                </c:pt>
                <c:pt idx="877">
                  <c:v>90.656222300327556</c:v>
                </c:pt>
                <c:pt idx="878">
                  <c:v>90.658715570121799</c:v>
                </c:pt>
                <c:pt idx="879">
                  <c:v>90.661218310051311</c:v>
                </c:pt>
                <c:pt idx="880">
                  <c:v>90.663730556053466</c:v>
                </c:pt>
                <c:pt idx="881">
                  <c:v>90.666252344201723</c:v>
                </c:pt>
                <c:pt idx="882">
                  <c:v>90.668783710706023</c:v>
                </c:pt>
                <c:pt idx="883">
                  <c:v>90.671324691913341</c:v>
                </c:pt>
                <c:pt idx="884">
                  <c:v>90.67387532430817</c:v>
                </c:pt>
                <c:pt idx="885">
                  <c:v>90.676435644513091</c:v>
                </c:pt>
                <c:pt idx="886">
                  <c:v>90.679005689289269</c:v>
                </c:pt>
                <c:pt idx="887">
                  <c:v>90.681585495536822</c:v>
                </c:pt>
                <c:pt idx="888">
                  <c:v>90.684175100295704</c:v>
                </c:pt>
                <c:pt idx="889">
                  <c:v>90.68677454074583</c:v>
                </c:pt>
                <c:pt idx="890">
                  <c:v>90.689383854207861</c:v>
                </c:pt>
                <c:pt idx="891">
                  <c:v>90.692003078143571</c:v>
                </c:pt>
                <c:pt idx="892">
                  <c:v>90.694632250156573</c:v>
                </c:pt>
                <c:pt idx="893">
                  <c:v>90.697271407992602</c:v>
                </c:pt>
                <c:pt idx="894">
                  <c:v>90.699920589540284</c:v>
                </c:pt>
                <c:pt idx="895">
                  <c:v>90.702579832831489</c:v>
                </c:pt>
                <c:pt idx="896">
                  <c:v>90.70524917604196</c:v>
                </c:pt>
                <c:pt idx="897">
                  <c:v>90.707928657491863</c:v>
                </c:pt>
                <c:pt idx="898">
                  <c:v>90.710618315646244</c:v>
                </c:pt>
                <c:pt idx="899">
                  <c:v>90.713318189115739</c:v>
                </c:pt>
                <c:pt idx="900">
                  <c:v>90.716028316656846</c:v>
                </c:pt>
                <c:pt idx="901">
                  <c:v>90.71874873717276</c:v>
                </c:pt>
                <c:pt idx="902">
                  <c:v>90.721479489713744</c:v>
                </c:pt>
                <c:pt idx="903">
                  <c:v>90.724220613477769</c:v>
                </c:pt>
                <c:pt idx="904">
                  <c:v>90.726972147810926</c:v>
                </c:pt>
                <c:pt idx="905">
                  <c:v>90.72973413220825</c:v>
                </c:pt>
                <c:pt idx="906">
                  <c:v>90.732506606313947</c:v>
                </c:pt>
                <c:pt idx="907">
                  <c:v>90.735289609922233</c:v>
                </c:pt>
                <c:pt idx="908">
                  <c:v>90.738083182977732</c:v>
                </c:pt>
                <c:pt idx="909">
                  <c:v>90.740887365576057</c:v>
                </c:pt>
                <c:pt idx="910">
                  <c:v>90.743702197964453</c:v>
                </c:pt>
                <c:pt idx="911">
                  <c:v>90.746527720542289</c:v>
                </c:pt>
                <c:pt idx="912">
                  <c:v>90.749363973861691</c:v>
                </c:pt>
                <c:pt idx="913">
                  <c:v>90.75221099862803</c:v>
                </c:pt>
                <c:pt idx="914">
                  <c:v>90.755068835700541</c:v>
                </c:pt>
                <c:pt idx="915">
                  <c:v>90.757937526092903</c:v>
                </c:pt>
                <c:pt idx="916">
                  <c:v>90.760817110973875</c:v>
                </c:pt>
                <c:pt idx="917">
                  <c:v>90.7637076316677</c:v>
                </c:pt>
                <c:pt idx="918">
                  <c:v>90.76660912965491</c:v>
                </c:pt>
                <c:pt idx="919">
                  <c:v>90.769521646572684</c:v>
                </c:pt>
                <c:pt idx="920">
                  <c:v>90.772445224215645</c:v>
                </c:pt>
                <c:pt idx="921">
                  <c:v>90.775379904536322</c:v>
                </c:pt>
                <c:pt idx="922">
                  <c:v>90.778325729645729</c:v>
                </c:pt>
                <c:pt idx="923">
                  <c:v>90.781282741814053</c:v>
                </c:pt>
                <c:pt idx="924">
                  <c:v>90.784250983471182</c:v>
                </c:pt>
                <c:pt idx="925">
                  <c:v>90.787230497207261</c:v>
                </c:pt>
                <c:pt idx="926">
                  <c:v>90.790221325773402</c:v>
                </c:pt>
                <c:pt idx="927">
                  <c:v>90.793223512082193</c:v>
                </c:pt>
                <c:pt idx="928">
                  <c:v>90.796237099208341</c:v>
                </c:pt>
                <c:pt idx="929">
                  <c:v>90.799262130389266</c:v>
                </c:pt>
                <c:pt idx="930">
                  <c:v>90.802298649025715</c:v>
                </c:pt>
                <c:pt idx="931">
                  <c:v>90.805346698682357</c:v>
                </c:pt>
                <c:pt idx="932">
                  <c:v>90.808406323088406</c:v>
                </c:pt>
                <c:pt idx="933">
                  <c:v>90.811477566138237</c:v>
                </c:pt>
                <c:pt idx="934">
                  <c:v>90.814560471892023</c:v>
                </c:pt>
                <c:pt idx="935">
                  <c:v>90.817655084576259</c:v>
                </c:pt>
                <c:pt idx="936">
                  <c:v>90.820761448584548</c:v>
                </c:pt>
                <c:pt idx="937">
                  <c:v>90.823879608478052</c:v>
                </c:pt>
                <c:pt idx="938">
                  <c:v>90.827009608986188</c:v>
                </c:pt>
                <c:pt idx="939">
                  <c:v>90.830151495007314</c:v>
                </c:pt>
                <c:pt idx="940">
                  <c:v>90.83330531160928</c:v>
                </c:pt>
                <c:pt idx="941">
                  <c:v>90.836471104030082</c:v>
                </c:pt>
                <c:pt idx="942">
                  <c:v>90.839648917678474</c:v>
                </c:pt>
                <c:pt idx="943">
                  <c:v>90.842838798134693</c:v>
                </c:pt>
                <c:pt idx="944">
                  <c:v>90.846040791150941</c:v>
                </c:pt>
                <c:pt idx="945">
                  <c:v>90.849254942652195</c:v>
                </c:pt>
                <c:pt idx="946">
                  <c:v>90.852481298736691</c:v>
                </c:pt>
                <c:pt idx="947">
                  <c:v>90.855719905676779</c:v>
                </c:pt>
                <c:pt idx="948">
                  <c:v>90.858970809919285</c:v>
                </c:pt>
                <c:pt idx="949">
                  <c:v>90.862234058086457</c:v>
                </c:pt>
                <c:pt idx="950">
                  <c:v>90.86550969697636</c:v>
                </c:pt>
                <c:pt idx="951">
                  <c:v>90.868797773563713</c:v>
                </c:pt>
                <c:pt idx="952">
                  <c:v>90.872098335000501</c:v>
                </c:pt>
                <c:pt idx="953">
                  <c:v>90.875411428616545</c:v>
                </c:pt>
                <c:pt idx="954">
                  <c:v>90.878737101920279</c:v>
                </c:pt>
                <c:pt idx="955">
                  <c:v>90.882075402599355</c:v>
                </c:pt>
                <c:pt idx="956">
                  <c:v>90.885426378521359</c:v>
                </c:pt>
                <c:pt idx="957">
                  <c:v>90.888790077734356</c:v>
                </c:pt>
                <c:pt idx="958">
                  <c:v>90.892166548467699</c:v>
                </c:pt>
                <c:pt idx="959">
                  <c:v>90.895555839132697</c:v>
                </c:pt>
                <c:pt idx="960">
                  <c:v>90.898957998323155</c:v>
                </c:pt>
                <c:pt idx="961">
                  <c:v>90.902373074816182</c:v>
                </c:pt>
                <c:pt idx="962">
                  <c:v>90.90580111757285</c:v>
                </c:pt>
                <c:pt idx="963">
                  <c:v>90.909242175738811</c:v>
                </c:pt>
                <c:pt idx="964">
                  <c:v>90.912696298645074</c:v>
                </c:pt>
                <c:pt idx="965">
                  <c:v>90.916163535808593</c:v>
                </c:pt>
                <c:pt idx="966">
                  <c:v>90.919643936933085</c:v>
                </c:pt>
                <c:pt idx="967">
                  <c:v>90.923137551909562</c:v>
                </c:pt>
                <c:pt idx="968">
                  <c:v>90.926644430817234</c:v>
                </c:pt>
                <c:pt idx="969">
                  <c:v>90.930164623923943</c:v>
                </c:pt>
                <c:pt idx="970">
                  <c:v>90.933698181687092</c:v>
                </c:pt>
                <c:pt idx="971">
                  <c:v>90.937245154754265</c:v>
                </c:pt>
                <c:pt idx="972">
                  <c:v>90.940805593963873</c:v>
                </c:pt>
                <c:pt idx="973">
                  <c:v>90.944379550345957</c:v>
                </c:pt>
                <c:pt idx="974">
                  <c:v>90.947967075122847</c:v>
                </c:pt>
                <c:pt idx="975">
                  <c:v>90.951568219709912</c:v>
                </c:pt>
                <c:pt idx="976">
                  <c:v>90.955183035716161</c:v>
                </c:pt>
                <c:pt idx="977">
                  <c:v>90.95881157494513</c:v>
                </c:pt>
                <c:pt idx="978">
                  <c:v>90.962453889395491</c:v>
                </c:pt>
                <c:pt idx="979">
                  <c:v>90.966110031261806</c:v>
                </c:pt>
                <c:pt idx="980">
                  <c:v>90.969780052935221</c:v>
                </c:pt>
                <c:pt idx="981">
                  <c:v>90.973464007004267</c:v>
                </c:pt>
                <c:pt idx="982">
                  <c:v>90.977161946255492</c:v>
                </c:pt>
                <c:pt idx="983">
                  <c:v>90.980873923674281</c:v>
                </c:pt>
                <c:pt idx="984">
                  <c:v>90.98459999244551</c:v>
                </c:pt>
                <c:pt idx="985">
                  <c:v>90.988340205954373</c:v>
                </c:pt>
                <c:pt idx="986">
                  <c:v>90.99209461778706</c:v>
                </c:pt>
                <c:pt idx="987">
                  <c:v>90.995863281731502</c:v>
                </c:pt>
                <c:pt idx="988">
                  <c:v>90.999646251778159</c:v>
                </c:pt>
                <c:pt idx="989">
                  <c:v>91.003443582120681</c:v>
                </c:pt>
                <c:pt idx="990">
                  <c:v>91.007255327156813</c:v>
                </c:pt>
                <c:pt idx="991">
                  <c:v>91.011081541488949</c:v>
                </c:pt>
                <c:pt idx="992">
                  <c:v>91.014922279925031</c:v>
                </c:pt>
                <c:pt idx="993">
                  <c:v>91.018777597479328</c:v>
                </c:pt>
                <c:pt idx="994">
                  <c:v>91.022647549373019</c:v>
                </c:pt>
                <c:pt idx="995">
                  <c:v>91.026532191035159</c:v>
                </c:pt>
                <c:pt idx="996">
                  <c:v>91.030431578103318</c:v>
                </c:pt>
                <c:pt idx="997">
                  <c:v>91.034345766424423</c:v>
                </c:pt>
                <c:pt idx="998">
                  <c:v>91.038274812055462</c:v>
                </c:pt>
                <c:pt idx="999">
                  <c:v>91.042218771264331</c:v>
                </c:pt>
                <c:pt idx="1000">
                  <c:v>91.046177700530521</c:v>
                </c:pt>
                <c:pt idx="1001">
                  <c:v>91.050151656545992</c:v>
                </c:pt>
                <c:pt idx="1002">
                  <c:v>91.05414069621591</c:v>
                </c:pt>
                <c:pt idx="1003">
                  <c:v>91.058144876659426</c:v>
                </c:pt>
                <c:pt idx="1004">
                  <c:v>91.062164255210476</c:v>
                </c:pt>
                <c:pt idx="1005">
                  <c:v>91.066198889418558</c:v>
                </c:pt>
                <c:pt idx="1006">
                  <c:v>91.070248837049519</c:v>
                </c:pt>
                <c:pt idx="1007">
                  <c:v>91.074314156086402</c:v>
                </c:pt>
                <c:pt idx="1008">
                  <c:v>91.078394904730231</c:v>
                </c:pt>
                <c:pt idx="1009">
                  <c:v>91.082491141400695</c:v>
                </c:pt>
                <c:pt idx="1010">
                  <c:v>91.086602924737107</c:v>
                </c:pt>
                <c:pt idx="1011">
                  <c:v>91.090730313599181</c:v>
                </c:pt>
                <c:pt idx="1012">
                  <c:v>91.094873367067748</c:v>
                </c:pt>
                <c:pt idx="1013">
                  <c:v>91.099032144445687</c:v>
                </c:pt>
                <c:pt idx="1014">
                  <c:v>91.1032067052586</c:v>
                </c:pt>
                <c:pt idx="1015">
                  <c:v>91.1073971092558</c:v>
                </c:pt>
                <c:pt idx="1016">
                  <c:v>91.111603416411</c:v>
                </c:pt>
                <c:pt idx="1017">
                  <c:v>91.115825686923174</c:v>
                </c:pt>
                <c:pt idx="1018">
                  <c:v>91.120063981217442</c:v>
                </c:pt>
                <c:pt idx="1019">
                  <c:v>91.124318359945775</c:v>
                </c:pt>
                <c:pt idx="1020">
                  <c:v>91.128588883987945</c:v>
                </c:pt>
                <c:pt idx="1021">
                  <c:v>91.132875614452288</c:v>
                </c:pt>
                <c:pt idx="1022">
                  <c:v>91.137178612676578</c:v>
                </c:pt>
                <c:pt idx="1023">
                  <c:v>91.141497940228845</c:v>
                </c:pt>
                <c:pt idx="1024">
                  <c:v>91.145833658908231</c:v>
                </c:pt>
                <c:pt idx="1025">
                  <c:v>91.150185830745826</c:v>
                </c:pt>
                <c:pt idx="1026">
                  <c:v>91.15455451800554</c:v>
                </c:pt>
                <c:pt idx="1027">
                  <c:v>91.158939783184891</c:v>
                </c:pt>
                <c:pt idx="1028">
                  <c:v>91.163341689015994</c:v>
                </c:pt>
                <c:pt idx="1029">
                  <c:v>91.16776029846622</c:v>
                </c:pt>
                <c:pt idx="1030">
                  <c:v>91.172195674739243</c:v>
                </c:pt>
                <c:pt idx="1031">
                  <c:v>91.176647881275755</c:v>
                </c:pt>
                <c:pt idx="1032">
                  <c:v>91.181116981754499</c:v>
                </c:pt>
                <c:pt idx="1033">
                  <c:v>91.185603040092928</c:v>
                </c:pt>
                <c:pt idx="1034">
                  <c:v>91.190106120448291</c:v>
                </c:pt>
                <c:pt idx="1035">
                  <c:v>91.194626287218327</c:v>
                </c:pt>
                <c:pt idx="1036">
                  <c:v>91.19916360504223</c:v>
                </c:pt>
                <c:pt idx="1037">
                  <c:v>91.203718138801577</c:v>
                </c:pt>
                <c:pt idx="1038">
                  <c:v>91.208289953621076</c:v>
                </c:pt>
                <c:pt idx="1039">
                  <c:v>91.212879114869608</c:v>
                </c:pt>
                <c:pt idx="1040">
                  <c:v>91.217485688160963</c:v>
                </c:pt>
                <c:pt idx="1041">
                  <c:v>91.222109739354821</c:v>
                </c:pt>
                <c:pt idx="1042">
                  <c:v>91.226751334557676</c:v>
                </c:pt>
                <c:pt idx="1043">
                  <c:v>91.231410540123676</c:v>
                </c:pt>
                <c:pt idx="1044">
                  <c:v>91.236087422655473</c:v>
                </c:pt>
                <c:pt idx="1045">
                  <c:v>91.240782049005261</c:v>
                </c:pt>
                <c:pt idx="1046">
                  <c:v>91.245494486275604</c:v>
                </c:pt>
                <c:pt idx="1047">
                  <c:v>91.250224801820352</c:v>
                </c:pt>
                <c:pt idx="1048">
                  <c:v>91.254973063245501</c:v>
                </c:pt>
                <c:pt idx="1049">
                  <c:v>91.259739338410242</c:v>
                </c:pt>
                <c:pt idx="1050">
                  <c:v>91.264523695427741</c:v>
                </c:pt>
                <c:pt idx="1051">
                  <c:v>91.269326202666178</c:v>
                </c:pt>
                <c:pt idx="1052">
                  <c:v>91.274146928749559</c:v>
                </c:pt>
                <c:pt idx="1053">
                  <c:v>91.27898594255872</c:v>
                </c:pt>
                <c:pt idx="1054">
                  <c:v>91.283843313232296</c:v>
                </c:pt>
                <c:pt idx="1055">
                  <c:v>91.288719110167463</c:v>
                </c:pt>
                <c:pt idx="1056">
                  <c:v>91.293613403021098</c:v>
                </c:pt>
                <c:pt idx="1057">
                  <c:v>91.298526261710663</c:v>
                </c:pt>
                <c:pt idx="1058">
                  <c:v>91.303457756415014</c:v>
                </c:pt>
                <c:pt idx="1059">
                  <c:v>91.308407957575511</c:v>
                </c:pt>
                <c:pt idx="1060">
                  <c:v>91.313376935896869</c:v>
                </c:pt>
                <c:pt idx="1061">
                  <c:v>91.31836476234821</c:v>
                </c:pt>
                <c:pt idx="1062">
                  <c:v>91.323371508163817</c:v>
                </c:pt>
                <c:pt idx="1063">
                  <c:v>91.328397244844354</c:v>
                </c:pt>
                <c:pt idx="1064">
                  <c:v>91.333442044157664</c:v>
                </c:pt>
                <c:pt idx="1065">
                  <c:v>91.338505978139736</c:v>
                </c:pt>
                <c:pt idx="1066">
                  <c:v>91.343589119095654</c:v>
                </c:pt>
                <c:pt idx="1067">
                  <c:v>91.348691539600821</c:v>
                </c:pt>
                <c:pt idx="1068">
                  <c:v>91.353813312501501</c:v>
                </c:pt>
                <c:pt idx="1069">
                  <c:v>91.358954510916121</c:v>
                </c:pt>
                <c:pt idx="1070">
                  <c:v>91.364115208236143</c:v>
                </c:pt>
                <c:pt idx="1071">
                  <c:v>91.369295478127086</c:v>
                </c:pt>
                <c:pt idx="1072">
                  <c:v>91.374495394529461</c:v>
                </c:pt>
                <c:pt idx="1073">
                  <c:v>91.379715031659742</c:v>
                </c:pt>
                <c:pt idx="1074">
                  <c:v>91.384954464011457</c:v>
                </c:pt>
                <c:pt idx="1075">
                  <c:v>91.390213766356069</c:v>
                </c:pt>
                <c:pt idx="1076">
                  <c:v>91.395493013744101</c:v>
                </c:pt>
                <c:pt idx="1077">
                  <c:v>91.400792281506</c:v>
                </c:pt>
                <c:pt idx="1078">
                  <c:v>91.406111645253219</c:v>
                </c:pt>
                <c:pt idx="1079">
                  <c:v>91.41145118087924</c:v>
                </c:pt>
                <c:pt idx="1080">
                  <c:v>91.41681096456054</c:v>
                </c:pt>
                <c:pt idx="1081">
                  <c:v>91.422191072757641</c:v>
                </c:pt>
                <c:pt idx="1082">
                  <c:v>91.427591582216053</c:v>
                </c:pt>
                <c:pt idx="1083">
                  <c:v>91.433012569967403</c:v>
                </c:pt>
                <c:pt idx="1084">
                  <c:v>91.438454113330408</c:v>
                </c:pt>
                <c:pt idx="1085">
                  <c:v>91.443916289911883</c:v>
                </c:pt>
                <c:pt idx="1086">
                  <c:v>91.449399177607773</c:v>
                </c:pt>
                <c:pt idx="1087">
                  <c:v>91.454902854604242</c:v>
                </c:pt>
                <c:pt idx="1088">
                  <c:v>91.460427399378631</c:v>
                </c:pt>
                <c:pt idx="1089">
                  <c:v>91.465972890700542</c:v>
                </c:pt>
                <c:pt idx="1090">
                  <c:v>91.471539407632875</c:v>
                </c:pt>
                <c:pt idx="1091">
                  <c:v>91.477127029532895</c:v>
                </c:pt>
                <c:pt idx="1092">
                  <c:v>91.482735836053195</c:v>
                </c:pt>
                <c:pt idx="1093">
                  <c:v>91.488365907142892</c:v>
                </c:pt>
                <c:pt idx="1094">
                  <c:v>91.494017323048524</c:v>
                </c:pt>
                <c:pt idx="1095">
                  <c:v>91.499690164315254</c:v>
                </c:pt>
                <c:pt idx="1096">
                  <c:v>91.50538451178781</c:v>
                </c:pt>
                <c:pt idx="1097">
                  <c:v>91.51110044661165</c:v>
                </c:pt>
                <c:pt idx="1098">
                  <c:v>91.516838050233943</c:v>
                </c:pt>
                <c:pt idx="1099">
                  <c:v>91.522597404404692</c:v>
                </c:pt>
                <c:pt idx="1100">
                  <c:v>91.528378591177841</c:v>
                </c:pt>
                <c:pt idx="1101">
                  <c:v>91.534181692912213</c:v>
                </c:pt>
                <c:pt idx="1102">
                  <c:v>91.540006792272806</c:v>
                </c:pt>
                <c:pt idx="1103">
                  <c:v>91.545853972231654</c:v>
                </c:pt>
                <c:pt idx="1104">
                  <c:v>91.551723316069072</c:v>
                </c:pt>
                <c:pt idx="1105">
                  <c:v>91.557614907374685</c:v>
                </c:pt>
                <c:pt idx="1106">
                  <c:v>91.563528830048554</c:v>
                </c:pt>
                <c:pt idx="1107">
                  <c:v>91.569465168302202</c:v>
                </c:pt>
                <c:pt idx="1108">
                  <c:v>91.57542400665983</c:v>
                </c:pt>
                <c:pt idx="1109">
                  <c:v>91.581405429959261</c:v>
                </c:pt>
                <c:pt idx="1110">
                  <c:v>91.587409523353216</c:v>
                </c:pt>
                <c:pt idx="1111">
                  <c:v>91.593436372310336</c:v>
                </c:pt>
                <c:pt idx="1112">
                  <c:v>91.599486062616265</c:v>
                </c:pt>
                <c:pt idx="1113">
                  <c:v>91.605558680374855</c:v>
                </c:pt>
                <c:pt idx="1114">
                  <c:v>91.611654312009236</c:v>
                </c:pt>
                <c:pt idx="1115">
                  <c:v>91.61777304426289</c:v>
                </c:pt>
                <c:pt idx="1116">
                  <c:v>91.623914964200893</c:v>
                </c:pt>
                <c:pt idx="1117">
                  <c:v>91.630080159210934</c:v>
                </c:pt>
                <c:pt idx="1118">
                  <c:v>91.636268717004526</c:v>
                </c:pt>
                <c:pt idx="1119">
                  <c:v>91.642480725618128</c:v>
                </c:pt>
                <c:pt idx="1120">
                  <c:v>91.648716273414195</c:v>
                </c:pt>
                <c:pt idx="1121">
                  <c:v>91.654975449082457</c:v>
                </c:pt>
                <c:pt idx="1122">
                  <c:v>91.661258341641002</c:v>
                </c:pt>
                <c:pt idx="1123">
                  <c:v>91.667565040437395</c:v>
                </c:pt>
                <c:pt idx="1124">
                  <c:v>91.673895635149847</c:v>
                </c:pt>
                <c:pt idx="1125">
                  <c:v>91.680250215788433</c:v>
                </c:pt>
                <c:pt idx="1126">
                  <c:v>91.686628872696133</c:v>
                </c:pt>
                <c:pt idx="1127">
                  <c:v>91.693031696550165</c:v>
                </c:pt>
                <c:pt idx="1128">
                  <c:v>91.699458778362924</c:v>
                </c:pt>
                <c:pt idx="1129">
                  <c:v>91.705910209483363</c:v>
                </c:pt>
                <c:pt idx="1130">
                  <c:v>91.712386081598027</c:v>
                </c:pt>
                <c:pt idx="1131">
                  <c:v>91.71888648673233</c:v>
                </c:pt>
                <c:pt idx="1132">
                  <c:v>91.725411517251587</c:v>
                </c:pt>
                <c:pt idx="1133">
                  <c:v>91.731961265862395</c:v>
                </c:pt>
                <c:pt idx="1134">
                  <c:v>91.738535825613624</c:v>
                </c:pt>
                <c:pt idx="1135">
                  <c:v>91.74513528989776</c:v>
                </c:pt>
                <c:pt idx="1136">
                  <c:v>91.751759752451974</c:v>
                </c:pt>
                <c:pt idx="1137">
                  <c:v>91.7584093073594</c:v>
                </c:pt>
                <c:pt idx="1138">
                  <c:v>91.765084049050273</c:v>
                </c:pt>
                <c:pt idx="1139">
                  <c:v>91.771784072303234</c:v>
                </c:pt>
                <c:pt idx="1140">
                  <c:v>91.778509472246355</c:v>
                </c:pt>
                <c:pt idx="1141">
                  <c:v>91.785260344358505</c:v>
                </c:pt>
                <c:pt idx="1142">
                  <c:v>91.792036784470525</c:v>
                </c:pt>
                <c:pt idx="1143">
                  <c:v>91.798838888766426</c:v>
                </c:pt>
                <c:pt idx="1144">
                  <c:v>91.805666753784521</c:v>
                </c:pt>
                <c:pt idx="1145">
                  <c:v>91.812520476418854</c:v>
                </c:pt>
                <c:pt idx="1146">
                  <c:v>91.819400153920185</c:v>
                </c:pt>
                <c:pt idx="1147">
                  <c:v>91.826305883897362</c:v>
                </c:pt>
                <c:pt idx="1148">
                  <c:v>91.833237764318596</c:v>
                </c:pt>
                <c:pt idx="1149">
                  <c:v>91.840195893512444</c:v>
                </c:pt>
                <c:pt idx="1150">
                  <c:v>91.84718037016944</c:v>
                </c:pt>
                <c:pt idx="1151">
                  <c:v>91.854191293342936</c:v>
                </c:pt>
                <c:pt idx="1152">
                  <c:v>91.861228762450551</c:v>
                </c:pt>
                <c:pt idx="1153">
                  <c:v>91.868292877275422</c:v>
                </c:pt>
                <c:pt idx="1154">
                  <c:v>91.875383737967397</c:v>
                </c:pt>
                <c:pt idx="1155">
                  <c:v>91.882501445044326</c:v>
                </c:pt>
                <c:pt idx="1156">
                  <c:v>91.889646099393246</c:v>
                </c:pt>
                <c:pt idx="1157">
                  <c:v>91.896817802271784</c:v>
                </c:pt>
                <c:pt idx="1158">
                  <c:v>91.904016655309221</c:v>
                </c:pt>
                <c:pt idx="1159">
                  <c:v>91.911242760507875</c:v>
                </c:pt>
                <c:pt idx="1160">
                  <c:v>91.918496220244421</c:v>
                </c:pt>
                <c:pt idx="1161">
                  <c:v>91.925777137271012</c:v>
                </c:pt>
                <c:pt idx="1162">
                  <c:v>91.933085614716703</c:v>
                </c:pt>
                <c:pt idx="1163">
                  <c:v>91.940421756088597</c:v>
                </c:pt>
                <c:pt idx="1164">
                  <c:v>91.947785665273244</c:v>
                </c:pt>
                <c:pt idx="1165">
                  <c:v>91.955177446537803</c:v>
                </c:pt>
                <c:pt idx="1166">
                  <c:v>91.962597204531477</c:v>
                </c:pt>
                <c:pt idx="1167">
                  <c:v>91.97004504428665</c:v>
                </c:pt>
                <c:pt idx="1168">
                  <c:v>91.977521071220238</c:v>
                </c:pt>
                <c:pt idx="1169">
                  <c:v>91.985025391135068</c:v>
                </c:pt>
                <c:pt idx="1170">
                  <c:v>91.992558110221054</c:v>
                </c:pt>
                <c:pt idx="1171">
                  <c:v>92.000119335056525</c:v>
                </c:pt>
                <c:pt idx="1172">
                  <c:v>92.007709172609594</c:v>
                </c:pt>
                <c:pt idx="1173">
                  <c:v>92.015327730239406</c:v>
                </c:pt>
                <c:pt idx="1174">
                  <c:v>92.022975115697463</c:v>
                </c:pt>
                <c:pt idx="1175">
                  <c:v>92.030651437128981</c:v>
                </c:pt>
                <c:pt idx="1176">
                  <c:v>92.038356803074066</c:v>
                </c:pt>
                <c:pt idx="1177">
                  <c:v>92.046091322469252</c:v>
                </c:pt>
                <c:pt idx="1178">
                  <c:v>92.053855104648591</c:v>
                </c:pt>
                <c:pt idx="1179">
                  <c:v>92.061648259345233</c:v>
                </c:pt>
                <c:pt idx="1180">
                  <c:v>92.069470896692465</c:v>
                </c:pt>
                <c:pt idx="1181">
                  <c:v>92.077323127225313</c:v>
                </c:pt>
                <c:pt idx="1182">
                  <c:v>92.085205061881624</c:v>
                </c:pt>
                <c:pt idx="1183">
                  <c:v>92.093116812003672</c:v>
                </c:pt>
                <c:pt idx="1184">
                  <c:v>92.101058489339295</c:v>
                </c:pt>
                <c:pt idx="1185">
                  <c:v>92.109030206043272</c:v>
                </c:pt>
                <c:pt idx="1186">
                  <c:v>92.117032074678775</c:v>
                </c:pt>
                <c:pt idx="1187">
                  <c:v>92.125064208218546</c:v>
                </c:pt>
                <c:pt idx="1188">
                  <c:v>92.133126720046448</c:v>
                </c:pt>
                <c:pt idx="1189">
                  <c:v>92.141219723958642</c:v>
                </c:pt>
                <c:pt idx="1190">
                  <c:v>92.149343334165039</c:v>
                </c:pt>
                <c:pt idx="1191">
                  <c:v>92.157497665290677</c:v>
                </c:pt>
                <c:pt idx="1192">
                  <c:v>92.165682832376959</c:v>
                </c:pt>
                <c:pt idx="1193">
                  <c:v>92.173898950883157</c:v>
                </c:pt>
                <c:pt idx="1194">
                  <c:v>92.182146136687763</c:v>
                </c:pt>
                <c:pt idx="1195">
                  <c:v>92.190424506089755</c:v>
                </c:pt>
                <c:pt idx="1196">
                  <c:v>92.198734175810088</c:v>
                </c:pt>
                <c:pt idx="1197">
                  <c:v>92.207075262993001</c:v>
                </c:pt>
                <c:pt idx="1198">
                  <c:v>92.215447885207425</c:v>
                </c:pt>
                <c:pt idx="1199">
                  <c:v>92.223852160448359</c:v>
                </c:pt>
                <c:pt idx="1200">
                  <c:v>92.232288207138197</c:v>
                </c:pt>
                <c:pt idx="1201">
                  <c:v>92.240756144128284</c:v>
                </c:pt>
                <c:pt idx="1202">
                  <c:v>92.249256090700115</c:v>
                </c:pt>
                <c:pt idx="1203">
                  <c:v>92.257788166566769</c:v>
                </c:pt>
                <c:pt idx="1204">
                  <c:v>92.266352491874414</c:v>
                </c:pt>
                <c:pt idx="1205">
                  <c:v>92.274949187203589</c:v>
                </c:pt>
                <c:pt idx="1206">
                  <c:v>92.283578373570649</c:v>
                </c:pt>
                <c:pt idx="1207">
                  <c:v>92.29224017242916</c:v>
                </c:pt>
                <c:pt idx="1208">
                  <c:v>92.300934705671295</c:v>
                </c:pt>
                <c:pt idx="1209">
                  <c:v>92.309662095629264</c:v>
                </c:pt>
                <c:pt idx="1210">
                  <c:v>92.318422465076679</c:v>
                </c:pt>
                <c:pt idx="1211">
                  <c:v>92.327215937230008</c:v>
                </c:pt>
                <c:pt idx="1212">
                  <c:v>92.336042635750047</c:v>
                </c:pt>
                <c:pt idx="1213">
                  <c:v>92.344902684743104</c:v>
                </c:pt>
                <c:pt idx="1214">
                  <c:v>92.353796208762745</c:v>
                </c:pt>
                <c:pt idx="1215">
                  <c:v>92.362723332810958</c:v>
                </c:pt>
                <c:pt idx="1216">
                  <c:v>92.371684182339678</c:v>
                </c:pt>
                <c:pt idx="1217">
                  <c:v>92.38067888325223</c:v>
                </c:pt>
                <c:pt idx="1218">
                  <c:v>92.389707561904729</c:v>
                </c:pt>
                <c:pt idx="1219">
                  <c:v>92.398770345107451</c:v>
                </c:pt>
                <c:pt idx="1220">
                  <c:v>92.407867360126374</c:v>
                </c:pt>
                <c:pt idx="1221">
                  <c:v>92.416998734684597</c:v>
                </c:pt>
                <c:pt idx="1222">
                  <c:v>92.426164596963616</c:v>
                </c:pt>
                <c:pt idx="1223">
                  <c:v>92.435365075605034</c:v>
                </c:pt>
                <c:pt idx="1224">
                  <c:v>92.444600299711738</c:v>
                </c:pt>
                <c:pt idx="1225">
                  <c:v>92.453870398849574</c:v>
                </c:pt>
                <c:pt idx="1226">
                  <c:v>92.463175503048561</c:v>
                </c:pt>
                <c:pt idx="1227">
                  <c:v>92.472515742804532</c:v>
                </c:pt>
                <c:pt idx="1228">
                  <c:v>92.481891249080405</c:v>
                </c:pt>
                <c:pt idx="1229">
                  <c:v>92.491302153307871</c:v>
                </c:pt>
                <c:pt idx="1230">
                  <c:v>92.500748587388657</c:v>
                </c:pt>
                <c:pt idx="1231">
                  <c:v>92.510230683695895</c:v>
                </c:pt>
                <c:pt idx="1232">
                  <c:v>92.519748575075894</c:v>
                </c:pt>
                <c:pt idx="1233">
                  <c:v>92.529302394849324</c:v>
                </c:pt>
                <c:pt idx="1234">
                  <c:v>92.538892276812817</c:v>
                </c:pt>
                <c:pt idx="1235">
                  <c:v>92.548518355240276</c:v>
                </c:pt>
                <c:pt idx="1236">
                  <c:v>92.558180764884568</c:v>
                </c:pt>
                <c:pt idx="1237">
                  <c:v>92.567879640978745</c:v>
                </c:pt>
                <c:pt idx="1238">
                  <c:v>92.577615119237706</c:v>
                </c:pt>
                <c:pt idx="1239">
                  <c:v>92.587387335859518</c:v>
                </c:pt>
                <c:pt idx="1240">
                  <c:v>92.597196427526981</c:v>
                </c:pt>
                <c:pt idx="1241">
                  <c:v>92.607042531409093</c:v>
                </c:pt>
                <c:pt idx="1242">
                  <c:v>92.616925785162422</c:v>
                </c:pt>
                <c:pt idx="1243">
                  <c:v>92.626846326932679</c:v>
                </c:pt>
                <c:pt idx="1244">
                  <c:v>92.6368042953562</c:v>
                </c:pt>
                <c:pt idx="1245">
                  <c:v>92.646799829561331</c:v>
                </c:pt>
                <c:pt idx="1246">
                  <c:v>92.656833069170006</c:v>
                </c:pt>
                <c:pt idx="1247">
                  <c:v>92.666904154299118</c:v>
                </c:pt>
                <c:pt idx="1248">
                  <c:v>92.677013225562149</c:v>
                </c:pt>
                <c:pt idx="1249">
                  <c:v>92.687160424070456</c:v>
                </c:pt>
                <c:pt idx="1250">
                  <c:v>92.697345891434878</c:v>
                </c:pt>
                <c:pt idx="1251">
                  <c:v>92.707569769767289</c:v>
                </c:pt>
                <c:pt idx="1252">
                  <c:v>92.717832201681858</c:v>
                </c:pt>
                <c:pt idx="1253">
                  <c:v>92.728133330296743</c:v>
                </c:pt>
                <c:pt idx="1254">
                  <c:v>92.738473299235437</c:v>
                </c:pt>
                <c:pt idx="1255">
                  <c:v>92.748852252628396</c:v>
                </c:pt>
                <c:pt idx="1256">
                  <c:v>92.759270335114365</c:v>
                </c:pt>
                <c:pt idx="1257">
                  <c:v>92.769727691842007</c:v>
                </c:pt>
                <c:pt idx="1258">
                  <c:v>92.780224468471204</c:v>
                </c:pt>
                <c:pt idx="1259">
                  <c:v>92.790760811174863</c:v>
                </c:pt>
                <c:pt idx="1260">
                  <c:v>92.801336866640042</c:v>
                </c:pt>
                <c:pt idx="1261">
                  <c:v>92.811952782069611</c:v>
                </c:pt>
                <c:pt idx="1262">
                  <c:v>92.822608705183896</c:v>
                </c:pt>
                <c:pt idx="1263">
                  <c:v>92.833304784221895</c:v>
                </c:pt>
                <c:pt idx="1264">
                  <c:v>92.844041167942819</c:v>
                </c:pt>
                <c:pt idx="1265">
                  <c:v>92.854818005627877</c:v>
                </c:pt>
                <c:pt idx="1266">
                  <c:v>92.865635447081203</c:v>
                </c:pt>
                <c:pt idx="1267">
                  <c:v>92.876493642632084</c:v>
                </c:pt>
                <c:pt idx="1268">
                  <c:v>92.88739274313572</c:v>
                </c:pt>
                <c:pt idx="1269">
                  <c:v>92.898332899975216</c:v>
                </c:pt>
                <c:pt idx="1270">
                  <c:v>92.909314265062932</c:v>
                </c:pt>
                <c:pt idx="1271">
                  <c:v>92.920336990841818</c:v>
                </c:pt>
                <c:pt idx="1272">
                  <c:v>92.931401230287179</c:v>
                </c:pt>
                <c:pt idx="1273">
                  <c:v>92.942507136907849</c:v>
                </c:pt>
                <c:pt idx="1274">
                  <c:v>92.953654864748074</c:v>
                </c:pt>
                <c:pt idx="1275">
                  <c:v>92.964844568388656</c:v>
                </c:pt>
                <c:pt idx="1276">
                  <c:v>92.976076402948578</c:v>
                </c:pt>
                <c:pt idx="1277">
                  <c:v>92.987350524086494</c:v>
                </c:pt>
                <c:pt idx="1278">
                  <c:v>92.998667088002293</c:v>
                </c:pt>
                <c:pt idx="1279">
                  <c:v>93.010026251438404</c:v>
                </c:pt>
                <c:pt idx="1280">
                  <c:v>93.021428171681492</c:v>
                </c:pt>
                <c:pt idx="1281">
                  <c:v>93.032873006563719</c:v>
                </c:pt>
                <c:pt idx="1282">
                  <c:v>93.044360914464434</c:v>
                </c:pt>
                <c:pt idx="1283">
                  <c:v>93.055892054311613</c:v>
                </c:pt>
                <c:pt idx="1284">
                  <c:v>93.067466585583219</c:v>
                </c:pt>
                <c:pt idx="1285">
                  <c:v>93.079084668308852</c:v>
                </c:pt>
                <c:pt idx="1286">
                  <c:v>93.090746463071127</c:v>
                </c:pt>
                <c:pt idx="1287">
                  <c:v>93.102452131007212</c:v>
                </c:pt>
                <c:pt idx="1288">
                  <c:v>93.114201833810171</c:v>
                </c:pt>
                <c:pt idx="1289">
                  <c:v>93.125995733730747</c:v>
                </c:pt>
                <c:pt idx="1290">
                  <c:v>93.137833993578468</c:v>
                </c:pt>
                <c:pt idx="1291">
                  <c:v>93.149716776723409</c:v>
                </c:pt>
                <c:pt idx="1292">
                  <c:v>93.161644247097442</c:v>
                </c:pt>
                <c:pt idx="1293">
                  <c:v>93.173616569195957</c:v>
                </c:pt>
                <c:pt idx="1294">
                  <c:v>93.18563390807914</c:v>
                </c:pt>
                <c:pt idx="1295">
                  <c:v>93.197696429373522</c:v>
                </c:pt>
                <c:pt idx="1296">
                  <c:v>93.209804299273273</c:v>
                </c:pt>
                <c:pt idx="1297">
                  <c:v>93.22195768454209</c:v>
                </c:pt>
                <c:pt idx="1298">
                  <c:v>93.234156752514139</c:v>
                </c:pt>
                <c:pt idx="1299">
                  <c:v>93.246401671095995</c:v>
                </c:pt>
                <c:pt idx="1300">
                  <c:v>93.258692608767589</c:v>
                </c:pt>
                <c:pt idx="1301">
                  <c:v>93.271029734584204</c:v>
                </c:pt>
                <c:pt idx="1302">
                  <c:v>93.283413218177543</c:v>
                </c:pt>
                <c:pt idx="1303">
                  <c:v>93.295843229757295</c:v>
                </c:pt>
                <c:pt idx="1304">
                  <c:v>93.308319940112668</c:v>
                </c:pt>
                <c:pt idx="1305">
                  <c:v>93.320843520613636</c:v>
                </c:pt>
                <c:pt idx="1306">
                  <c:v>93.333414143212721</c:v>
                </c:pt>
                <c:pt idx="1307">
                  <c:v>93.3460319804459</c:v>
                </c:pt>
                <c:pt idx="1308">
                  <c:v>93.358697205434666</c:v>
                </c:pt>
                <c:pt idx="1309">
                  <c:v>93.371409991886964</c:v>
                </c:pt>
                <c:pt idx="1310">
                  <c:v>93.384170514098798</c:v>
                </c:pt>
                <c:pt idx="1311">
                  <c:v>93.396978946955798</c:v>
                </c:pt>
                <c:pt idx="1312">
                  <c:v>93.409835465934464</c:v>
                </c:pt>
                <c:pt idx="1313">
                  <c:v>93.42274024710359</c:v>
                </c:pt>
                <c:pt idx="1314">
                  <c:v>93.435693467125688</c:v>
                </c:pt>
                <c:pt idx="1315">
                  <c:v>93.448695303258489</c:v>
                </c:pt>
                <c:pt idx="1316">
                  <c:v>93.461745933356383</c:v>
                </c:pt>
                <c:pt idx="1317">
                  <c:v>93.474845535871495</c:v>
                </c:pt>
                <c:pt idx="1318">
                  <c:v>93.487994289855507</c:v>
                </c:pt>
                <c:pt idx="1319">
                  <c:v>93.501192374960908</c:v>
                </c:pt>
                <c:pt idx="1320">
                  <c:v>93.514439971442215</c:v>
                </c:pt>
                <c:pt idx="1321">
                  <c:v>93.527737260157423</c:v>
                </c:pt>
                <c:pt idx="1322">
                  <c:v>93.541084422569725</c:v>
                </c:pt>
                <c:pt idx="1323">
                  <c:v>93.55448164074825</c:v>
                </c:pt>
                <c:pt idx="1324">
                  <c:v>93.567929097370211</c:v>
                </c:pt>
                <c:pt idx="1325">
                  <c:v>93.581426975721456</c:v>
                </c:pt>
                <c:pt idx="1326">
                  <c:v>93.594975459698475</c:v>
                </c:pt>
                <c:pt idx="1327">
                  <c:v>93.608574733809419</c:v>
                </c:pt>
                <c:pt idx="1328">
                  <c:v>93.622224983175599</c:v>
                </c:pt>
                <c:pt idx="1329">
                  <c:v>93.635926393532714</c:v>
                </c:pt>
                <c:pt idx="1330">
                  <c:v>93.649679151232263</c:v>
                </c:pt>
                <c:pt idx="1331">
                  <c:v>93.663483443242896</c:v>
                </c:pt>
                <c:pt idx="1332">
                  <c:v>93.677339457151604</c:v>
                </c:pt>
                <c:pt idx="1333">
                  <c:v>93.691247381165255</c:v>
                </c:pt>
                <c:pt idx="1334">
                  <c:v>93.705207404111761</c:v>
                </c:pt>
                <c:pt idx="1335">
                  <c:v>93.719219715441454</c:v>
                </c:pt>
                <c:pt idx="1336">
                  <c:v>93.733284505228198</c:v>
                </c:pt>
                <c:pt idx="1337">
                  <c:v>93.747401964171047</c:v>
                </c:pt>
                <c:pt idx="1338">
                  <c:v>93.7615722835952</c:v>
                </c:pt>
                <c:pt idx="1339">
                  <c:v>93.775795655453393</c:v>
                </c:pt>
                <c:pt idx="1340">
                  <c:v>93.790072272327251</c:v>
                </c:pt>
                <c:pt idx="1341">
                  <c:v>93.80440232742842</c:v>
                </c:pt>
                <c:pt idx="1342">
                  <c:v>93.818786014599937</c:v>
                </c:pt>
                <c:pt idx="1343">
                  <c:v>93.833223528317433</c:v>
                </c:pt>
                <c:pt idx="1344">
                  <c:v>93.847715063690345</c:v>
                </c:pt>
                <c:pt idx="1345">
                  <c:v>93.862260816463191</c:v>
                </c:pt>
                <c:pt idx="1346">
                  <c:v>93.876860983016797</c:v>
                </c:pt>
                <c:pt idx="1347">
                  <c:v>93.891515760369529</c:v>
                </c:pt>
                <c:pt idx="1348">
                  <c:v>93.906225346178474</c:v>
                </c:pt>
                <c:pt idx="1349">
                  <c:v>93.920989938740519</c:v>
                </c:pt>
                <c:pt idx="1350">
                  <c:v>93.935809736993832</c:v>
                </c:pt>
                <c:pt idx="1351">
                  <c:v>93.95068494051884</c:v>
                </c:pt>
                <c:pt idx="1352">
                  <c:v>93.965615749539481</c:v>
                </c:pt>
                <c:pt idx="1353">
                  <c:v>93.980602364924167</c:v>
                </c:pt>
                <c:pt idx="1354">
                  <c:v>93.995644988187252</c:v>
                </c:pt>
                <c:pt idx="1355">
                  <c:v>94.010743821489967</c:v>
                </c:pt>
                <c:pt idx="1356">
                  <c:v>94.025899067641731</c:v>
                </c:pt>
                <c:pt idx="1357">
                  <c:v>94.04111093010097</c:v>
                </c:pt>
                <c:pt idx="1358">
                  <c:v>94.056379612976599</c:v>
                </c:pt>
                <c:pt idx="1359">
                  <c:v>94.071705321028773</c:v>
                </c:pt>
                <c:pt idx="1360">
                  <c:v>94.087088259670367</c:v>
                </c:pt>
                <c:pt idx="1361">
                  <c:v>94.102528634967669</c:v>
                </c:pt>
                <c:pt idx="1362">
                  <c:v>94.118026653641664</c:v>
                </c:pt>
                <c:pt idx="1363">
                  <c:v>94.13358252306918</c:v>
                </c:pt>
                <c:pt idx="1364">
                  <c:v>94.149196451283643</c:v>
                </c:pt>
                <c:pt idx="1365">
                  <c:v>94.164868646976359</c:v>
                </c:pt>
                <c:pt idx="1366">
                  <c:v>94.180599319497531</c:v>
                </c:pt>
                <c:pt idx="1367">
                  <c:v>94.196388678857076</c:v>
                </c:pt>
                <c:pt idx="1368">
                  <c:v>94.212236935725812</c:v>
                </c:pt>
                <c:pt idx="1369">
                  <c:v>94.228144301436487</c:v>
                </c:pt>
                <c:pt idx="1370">
                  <c:v>94.244110987984484</c:v>
                </c:pt>
                <c:pt idx="1371">
                  <c:v>94.260137208029036</c:v>
                </c:pt>
                <c:pt idx="1372">
                  <c:v>94.276223174894128</c:v>
                </c:pt>
                <c:pt idx="1373">
                  <c:v>94.292369102569296</c:v>
                </c:pt>
                <c:pt idx="1374">
                  <c:v>94.308575205710724</c:v>
                </c:pt>
                <c:pt idx="1375">
                  <c:v>94.32484169964205</c:v>
                </c:pt>
                <c:pt idx="1376">
                  <c:v>94.341168800355206</c:v>
                </c:pt>
                <c:pt idx="1377">
                  <c:v>94.357556724511525</c:v>
                </c:pt>
                <c:pt idx="1378">
                  <c:v>94.374005689442313</c:v>
                </c:pt>
                <c:pt idx="1379">
                  <c:v>94.390515913149898</c:v>
                </c:pt>
                <c:pt idx="1380">
                  <c:v>94.407087614308438</c:v>
                </c:pt>
                <c:pt idx="1381">
                  <c:v>94.423721012264608</c:v>
                </c:pt>
                <c:pt idx="1382">
                  <c:v>94.440416327038548</c:v>
                </c:pt>
                <c:pt idx="1383">
                  <c:v>94.457173779324563</c:v>
                </c:pt>
                <c:pt idx="1384">
                  <c:v>94.473993590492015</c:v>
                </c:pt>
                <c:pt idx="1385">
                  <c:v>94.490875982585905</c:v>
                </c:pt>
                <c:pt idx="1386">
                  <c:v>94.507821178327731</c:v>
                </c:pt>
                <c:pt idx="1387">
                  <c:v>94.524829401116207</c:v>
                </c:pt>
                <c:pt idx="1388">
                  <c:v>94.541900875027821</c:v>
                </c:pt>
                <c:pt idx="1389">
                  <c:v>94.559035824817812</c:v>
                </c:pt>
                <c:pt idx="1390">
                  <c:v>94.576234475920359</c:v>
                </c:pt>
                <c:pt idx="1391">
                  <c:v>94.593497054449927</c:v>
                </c:pt>
                <c:pt idx="1392">
                  <c:v>94.610823787201113</c:v>
                </c:pt>
                <c:pt idx="1393">
                  <c:v>94.628214901649983</c:v>
                </c:pt>
                <c:pt idx="1394">
                  <c:v>94.645670625954082</c:v>
                </c:pt>
                <c:pt idx="1395">
                  <c:v>94.663191188953348</c:v>
                </c:pt>
                <c:pt idx="1396">
                  <c:v>94.680776820170607</c:v>
                </c:pt>
                <c:pt idx="1397">
                  <c:v>94.698427749812012</c:v>
                </c:pt>
                <c:pt idx="1398">
                  <c:v>94.716144208767673</c:v>
                </c:pt>
                <c:pt idx="1399">
                  <c:v>94.733926428612079</c:v>
                </c:pt>
                <c:pt idx="1400">
                  <c:v>94.751774641604598</c:v>
                </c:pt>
                <c:pt idx="1401">
                  <c:v>94.769689080689872</c:v>
                </c:pt>
                <c:pt idx="1402">
                  <c:v>94.787669979498517</c:v>
                </c:pt>
                <c:pt idx="1403">
                  <c:v>94.805717572346936</c:v>
                </c:pt>
                <c:pt idx="1404">
                  <c:v>94.82383209423854</c:v>
                </c:pt>
                <c:pt idx="1405">
                  <c:v>94.842013780863297</c:v>
                </c:pt>
                <c:pt idx="1406">
                  <c:v>94.860262868598682</c:v>
                </c:pt>
                <c:pt idx="1407">
                  <c:v>94.87857959450956</c:v>
                </c:pt>
                <c:pt idx="1408">
                  <c:v>94.89696419634889</c:v>
                </c:pt>
                <c:pt idx="1409">
                  <c:v>94.915416912557674</c:v>
                </c:pt>
                <c:pt idx="1410">
                  <c:v>94.933937982265334</c:v>
                </c:pt>
                <c:pt idx="1411">
                  <c:v>94.952527645289933</c:v>
                </c:pt>
                <c:pt idx="1412">
                  <c:v>94.971186142138365</c:v>
                </c:pt>
                <c:pt idx="1413">
                  <c:v>94.989913714006576</c:v>
                </c:pt>
                <c:pt idx="1414">
                  <c:v>95.008710602779686</c:v>
                </c:pt>
                <c:pt idx="1415">
                  <c:v>95.027577051032054</c:v>
                </c:pt>
                <c:pt idx="1416">
                  <c:v>95.046513302027364</c:v>
                </c:pt>
                <c:pt idx="1417">
                  <c:v>95.065519599718897</c:v>
                </c:pt>
                <c:pt idx="1418">
                  <c:v>95.084596188749344</c:v>
                </c:pt>
                <c:pt idx="1419">
                  <c:v>95.103743314450966</c:v>
                </c:pt>
                <c:pt idx="1420">
                  <c:v>95.122961222845532</c:v>
                </c:pt>
                <c:pt idx="1421">
                  <c:v>95.142250160644338</c:v>
                </c:pt>
                <c:pt idx="1422">
                  <c:v>95.161610375247847</c:v>
                </c:pt>
                <c:pt idx="1423">
                  <c:v>95.18104211474629</c:v>
                </c:pt>
                <c:pt idx="1424">
                  <c:v>95.200545627918601</c:v>
                </c:pt>
                <c:pt idx="1425">
                  <c:v>95.220121164233134</c:v>
                </c:pt>
                <c:pt idx="1426">
                  <c:v>95.239768973846907</c:v>
                </c:pt>
                <c:pt idx="1427">
                  <c:v>95.259489307605662</c:v>
                </c:pt>
                <c:pt idx="1428">
                  <c:v>95.279282417043476</c:v>
                </c:pt>
                <c:pt idx="1429">
                  <c:v>95.299148554382597</c:v>
                </c:pt>
                <c:pt idx="1430">
                  <c:v>95.319087972533168</c:v>
                </c:pt>
                <c:pt idx="1431">
                  <c:v>95.339100925092623</c:v>
                </c:pt>
                <c:pt idx="1432">
                  <c:v>95.359187666345775</c:v>
                </c:pt>
                <c:pt idx="1433">
                  <c:v>95.379348451263866</c:v>
                </c:pt>
                <c:pt idx="1434">
                  <c:v>95.39958353550476</c:v>
                </c:pt>
                <c:pt idx="1435">
                  <c:v>95.419893175411701</c:v>
                </c:pt>
                <c:pt idx="1436">
                  <c:v>95.440277628013675</c:v>
                </c:pt>
                <c:pt idx="1437">
                  <c:v>95.460737151024048</c:v>
                </c:pt>
                <c:pt idx="1438">
                  <c:v>95.481272002840612</c:v>
                </c:pt>
                <c:pt idx="1439">
                  <c:v>95.501882442544598</c:v>
                </c:pt>
                <c:pt idx="1440">
                  <c:v>95.522568729900414</c:v>
                </c:pt>
                <c:pt idx="1441">
                  <c:v>95.543331125354356</c:v>
                </c:pt>
                <c:pt idx="1442">
                  <c:v>95.564169890034691</c:v>
                </c:pt>
                <c:pt idx="1443">
                  <c:v>95.585085285749969</c:v>
                </c:pt>
                <c:pt idx="1444">
                  <c:v>95.606077574989172</c:v>
                </c:pt>
                <c:pt idx="1445">
                  <c:v>95.627147020920134</c:v>
                </c:pt>
                <c:pt idx="1446">
                  <c:v>95.648293887389173</c:v>
                </c:pt>
                <c:pt idx="1447">
                  <c:v>95.66951843891988</c:v>
                </c:pt>
                <c:pt idx="1448">
                  <c:v>95.690820940712243</c:v>
                </c:pt>
                <c:pt idx="1449">
                  <c:v>95.712201658641888</c:v>
                </c:pt>
                <c:pt idx="1450">
                  <c:v>95.733660859258478</c:v>
                </c:pt>
                <c:pt idx="1451">
                  <c:v>95.755198809785355</c:v>
                </c:pt>
                <c:pt idx="1452">
                  <c:v>95.776815778117964</c:v>
                </c:pt>
                <c:pt idx="1453">
                  <c:v>95.798512032822686</c:v>
                </c:pt>
                <c:pt idx="1454">
                  <c:v>95.820287843136015</c:v>
                </c:pt>
                <c:pt idx="1455">
                  <c:v>95.84214347896291</c:v>
                </c:pt>
                <c:pt idx="1456">
                  <c:v>95.864079210875659</c:v>
                </c:pt>
                <c:pt idx="1457">
                  <c:v>95.886095310112651</c:v>
                </c:pt>
                <c:pt idx="1458">
                  <c:v>95.90819204857668</c:v>
                </c:pt>
                <c:pt idx="1459">
                  <c:v>95.93036969883407</c:v>
                </c:pt>
                <c:pt idx="1460">
                  <c:v>95.952628534112691</c:v>
                </c:pt>
                <c:pt idx="1461">
                  <c:v>95.974968828300817</c:v>
                </c:pt>
                <c:pt idx="1462">
                  <c:v>95.997390855945014</c:v>
                </c:pt>
                <c:pt idx="1463">
                  <c:v>96.019894892249383</c:v>
                </c:pt>
                <c:pt idx="1464">
                  <c:v>96.042481213073117</c:v>
                </c:pt>
                <c:pt idx="1465">
                  <c:v>96.065150094929166</c:v>
                </c:pt>
                <c:pt idx="1466">
                  <c:v>96.08790181498253</c:v>
                </c:pt>
                <c:pt idx="1467">
                  <c:v>96.110736651048228</c:v>
                </c:pt>
                <c:pt idx="1468">
                  <c:v>96.133654881589578</c:v>
                </c:pt>
                <c:pt idx="1469">
                  <c:v>96.156656785716265</c:v>
                </c:pt>
                <c:pt idx="1470">
                  <c:v>96.179742643182536</c:v>
                </c:pt>
                <c:pt idx="1471">
                  <c:v>96.202912734384739</c:v>
                </c:pt>
                <c:pt idx="1472">
                  <c:v>96.226167340359936</c:v>
                </c:pt>
                <c:pt idx="1473">
                  <c:v>96.24950674278314</c:v>
                </c:pt>
                <c:pt idx="1474">
                  <c:v>96.272931223965429</c:v>
                </c:pt>
                <c:pt idx="1475">
                  <c:v>96.296441066851827</c:v>
                </c:pt>
                <c:pt idx="1476">
                  <c:v>96.320036555018731</c:v>
                </c:pt>
                <c:pt idx="1477">
                  <c:v>96.343717972671882</c:v>
                </c:pt>
                <c:pt idx="1478">
                  <c:v>96.367485604643633</c:v>
                </c:pt>
                <c:pt idx="1479">
                  <c:v>96.391339736390918</c:v>
                </c:pt>
                <c:pt idx="1480">
                  <c:v>96.41528065399234</c:v>
                </c:pt>
                <c:pt idx="1481">
                  <c:v>96.439308644145783</c:v>
                </c:pt>
                <c:pt idx="1482">
                  <c:v>96.463423994165808</c:v>
                </c:pt>
                <c:pt idx="1483">
                  <c:v>96.487626991980761</c:v>
                </c:pt>
                <c:pt idx="1484">
                  <c:v>96.511917926130266</c:v>
                </c:pt>
                <c:pt idx="1485">
                  <c:v>96.536297085762342</c:v>
                </c:pt>
                <c:pt idx="1486">
                  <c:v>96.560764760630505</c:v>
                </c:pt>
                <c:pt idx="1487">
                  <c:v>96.58532124109071</c:v>
                </c:pt>
                <c:pt idx="1488">
                  <c:v>96.609966818098613</c:v>
                </c:pt>
                <c:pt idx="1489">
                  <c:v>96.634701783206225</c:v>
                </c:pt>
                <c:pt idx="1490">
                  <c:v>96.65952642855892</c:v>
                </c:pt>
                <c:pt idx="1491">
                  <c:v>96.684441046892147</c:v>
                </c:pt>
                <c:pt idx="1492">
                  <c:v>96.709445931528421</c:v>
                </c:pt>
                <c:pt idx="1493">
                  <c:v>96.734541376373713</c:v>
                </c:pt>
                <c:pt idx="1494">
                  <c:v>96.759727675914064</c:v>
                </c:pt>
                <c:pt idx="1495">
                  <c:v>96.785005125212123</c:v>
                </c:pt>
                <c:pt idx="1496">
                  <c:v>96.810374019904017</c:v>
                </c:pt>
                <c:pt idx="1497">
                  <c:v>96.835834656195132</c:v>
                </c:pt>
                <c:pt idx="1498">
                  <c:v>96.861387330856516</c:v>
                </c:pt>
                <c:pt idx="1499">
                  <c:v>96.88703234122174</c:v>
                </c:pt>
                <c:pt idx="1500">
                  <c:v>96.912769985182294</c:v>
                </c:pt>
                <c:pt idx="1501">
                  <c:v>96.938600561184245</c:v>
                </c:pt>
                <c:pt idx="1502">
                  <c:v>96.964524368223977</c:v>
                </c:pt>
                <c:pt idx="1503">
                  <c:v>96.990541705844151</c:v>
                </c:pt>
                <c:pt idx="1504">
                  <c:v>97.016652874129619</c:v>
                </c:pt>
                <c:pt idx="1505">
                  <c:v>97.042858173703351</c:v>
                </c:pt>
                <c:pt idx="1506">
                  <c:v>97.069157905722108</c:v>
                </c:pt>
                <c:pt idx="1507">
                  <c:v>97.09555237187196</c:v>
                </c:pt>
                <c:pt idx="1508">
                  <c:v>97.122041874363831</c:v>
                </c:pt>
                <c:pt idx="1509">
                  <c:v>97.148626715928998</c:v>
                </c:pt>
                <c:pt idx="1510">
                  <c:v>97.175307199815052</c:v>
                </c:pt>
                <c:pt idx="1511">
                  <c:v>97.20208362978012</c:v>
                </c:pt>
                <c:pt idx="1512">
                  <c:v>97.228956310089188</c:v>
                </c:pt>
                <c:pt idx="1513">
                  <c:v>97.255925545508433</c:v>
                </c:pt>
                <c:pt idx="1514">
                  <c:v>97.282991641301038</c:v>
                </c:pt>
                <c:pt idx="1515">
                  <c:v>97.310154903221374</c:v>
                </c:pt>
                <c:pt idx="1516">
                  <c:v>97.337415637510517</c:v>
                </c:pt>
                <c:pt idx="1517">
                  <c:v>97.364774150891051</c:v>
                </c:pt>
                <c:pt idx="1518">
                  <c:v>97.392230750561382</c:v>
                </c:pt>
                <c:pt idx="1519">
                  <c:v>97.419785744190534</c:v>
                </c:pt>
                <c:pt idx="1520">
                  <c:v>97.447439439912898</c:v>
                </c:pt>
                <c:pt idx="1521">
                  <c:v>97.475192146322627</c:v>
                </c:pt>
                <c:pt idx="1522">
                  <c:v>97.503044172467725</c:v>
                </c:pt>
                <c:pt idx="1523">
                  <c:v>97.530995827844805</c:v>
                </c:pt>
                <c:pt idx="1524">
                  <c:v>97.559047422392609</c:v>
                </c:pt>
                <c:pt idx="1525">
                  <c:v>97.587199266486891</c:v>
                </c:pt>
                <c:pt idx="1526">
                  <c:v>97.615451670933638</c:v>
                </c:pt>
                <c:pt idx="1527">
                  <c:v>97.643804946963769</c:v>
                </c:pt>
                <c:pt idx="1528">
                  <c:v>97.67225940622599</c:v>
                </c:pt>
                <c:pt idx="1529">
                  <c:v>97.700815360781206</c:v>
                </c:pt>
                <c:pt idx="1530">
                  <c:v>97.729473123096199</c:v>
                </c:pt>
                <c:pt idx="1531">
                  <c:v>97.758233006036306</c:v>
                </c:pt>
                <c:pt idx="1532">
                  <c:v>97.787095322859798</c:v>
                </c:pt>
                <c:pt idx="1533">
                  <c:v>97.816060387210612</c:v>
                </c:pt>
                <c:pt idx="1534">
                  <c:v>97.84512851311176</c:v>
                </c:pt>
                <c:pt idx="1535">
                  <c:v>97.874300014958038</c:v>
                </c:pt>
                <c:pt idx="1536">
                  <c:v>97.903575207509789</c:v>
                </c:pt>
                <c:pt idx="1537">
                  <c:v>97.932954405884928</c:v>
                </c:pt>
                <c:pt idx="1538">
                  <c:v>97.962437925552322</c:v>
                </c:pt>
                <c:pt idx="1539">
                  <c:v>97.992026082324358</c:v>
                </c:pt>
                <c:pt idx="1540">
                  <c:v>98.021719192349096</c:v>
                </c:pt>
                <c:pt idx="1541">
                  <c:v>98.051517572103378</c:v>
                </c:pt>
                <c:pt idx="1542">
                  <c:v>98.081421538384475</c:v>
                </c:pt>
                <c:pt idx="1543">
                  <c:v>98.111431408302892</c:v>
                </c:pt>
                <c:pt idx="1544">
                  <c:v>98.141547499274267</c:v>
                </c:pt>
                <c:pt idx="1545">
                  <c:v>98.171770129011179</c:v>
                </c:pt>
                <c:pt idx="1546">
                  <c:v>98.202099615515465</c:v>
                </c:pt>
                <c:pt idx="1547">
                  <c:v>98.232536277069556</c:v>
                </c:pt>
                <c:pt idx="1548">
                  <c:v>98.263080432228435</c:v>
                </c:pt>
                <c:pt idx="1549">
                  <c:v>98.293732399810921</c:v>
                </c:pt>
                <c:pt idx="1550">
                  <c:v>98.324492498891388</c:v>
                </c:pt>
                <c:pt idx="1551">
                  <c:v>98.35536104879084</c:v>
                </c:pt>
                <c:pt idx="1552">
                  <c:v>98.386338369068184</c:v>
                </c:pt>
                <c:pt idx="1553">
                  <c:v>98.417424779511251</c:v>
                </c:pt>
                <c:pt idx="1554">
                  <c:v>98.448620600127754</c:v>
                </c:pt>
                <c:pt idx="1555">
                  <c:v>98.479926151135928</c:v>
                </c:pt>
                <c:pt idx="1556">
                  <c:v>98.511341752955616</c:v>
                </c:pt>
                <c:pt idx="1557">
                  <c:v>98.542867726198367</c:v>
                </c:pt>
                <c:pt idx="1558">
                  <c:v>98.574504391658053</c:v>
                </c:pt>
                <c:pt idx="1559">
                  <c:v>98.606252070301309</c:v>
                </c:pt>
                <c:pt idx="1560">
                  <c:v>98.638111083257584</c:v>
                </c:pt>
                <c:pt idx="1561">
                  <c:v>98.670081751808922</c:v>
                </c:pt>
                <c:pt idx="1562">
                  <c:v>98.702164397380457</c:v>
                </c:pt>
                <c:pt idx="1563">
                  <c:v>98.734359341529498</c:v>
                </c:pt>
                <c:pt idx="1564">
                  <c:v>98.766666905935793</c:v>
                </c:pt>
                <c:pt idx="1565">
                  <c:v>98.799087412390449</c:v>
                </c:pt>
                <c:pt idx="1566">
                  <c:v>98.831621182785966</c:v>
                </c:pt>
                <c:pt idx="1567">
                  <c:v>98.864268539104813</c:v>
                </c:pt>
                <c:pt idx="1568">
                  <c:v>98.89702980340877</c:v>
                </c:pt>
                <c:pt idx="1569">
                  <c:v>98.9299052978281</c:v>
                </c:pt>
                <c:pt idx="1570">
                  <c:v>98.962895344549949</c:v>
                </c:pt>
                <c:pt idx="1571">
                  <c:v>98.996000265807382</c:v>
                </c:pt>
                <c:pt idx="1572">
                  <c:v>99.02922038386761</c:v>
                </c:pt>
                <c:pt idx="1573">
                  <c:v>99.062556021020555</c:v>
                </c:pt>
                <c:pt idx="1574">
                  <c:v>99.096007499566994</c:v>
                </c:pt>
                <c:pt idx="1575">
                  <c:v>99.129575141806797</c:v>
                </c:pt>
                <c:pt idx="1576">
                  <c:v>99.16325927002633</c:v>
                </c:pt>
                <c:pt idx="1577">
                  <c:v>99.19706020648708</c:v>
                </c:pt>
                <c:pt idx="1578">
                  <c:v>99.230978273412674</c:v>
                </c:pt>
                <c:pt idx="1579">
                  <c:v>99.265013792976461</c:v>
                </c:pt>
                <c:pt idx="1580">
                  <c:v>99.29916708728895</c:v>
                </c:pt>
                <c:pt idx="1581">
                  <c:v>99.333438478384977</c:v>
                </c:pt>
                <c:pt idx="1582">
                  <c:v>99.367828288210731</c:v>
                </c:pt>
                <c:pt idx="1583">
                  <c:v>99.402336838610452</c:v>
                </c:pt>
                <c:pt idx="1584">
                  <c:v>99.436964451313344</c:v>
                </c:pt>
                <c:pt idx="1585">
                  <c:v>99.471711447920001</c:v>
                </c:pt>
                <c:pt idx="1586">
                  <c:v>99.506578149888853</c:v>
                </c:pt>
                <c:pt idx="1587">
                  <c:v>99.541564878522422</c:v>
                </c:pt>
                <c:pt idx="1588">
                  <c:v>99.576671954953184</c:v>
                </c:pt>
                <c:pt idx="1589">
                  <c:v>99.611899700129598</c:v>
                </c:pt>
                <c:pt idx="1590">
                  <c:v>99.647248434801952</c:v>
                </c:pt>
                <c:pt idx="1591">
                  <c:v>99.682718479507841</c:v>
                </c:pt>
                <c:pt idx="1592">
                  <c:v>99.718310154557443</c:v>
                </c:pt>
                <c:pt idx="1593">
                  <c:v>99.754023780018926</c:v>
                </c:pt>
                <c:pt idx="1594">
                  <c:v>99.789859675703468</c:v>
                </c:pt>
                <c:pt idx="1595">
                  <c:v>99.825818161149925</c:v>
                </c:pt>
                <c:pt idx="1596">
                  <c:v>99.861899555609952</c:v>
                </c:pt>
                <c:pt idx="1597">
                  <c:v>99.898104178032341</c:v>
                </c:pt>
                <c:pt idx="1598">
                  <c:v>99.934432347047107</c:v>
                </c:pt>
                <c:pt idx="1599">
                  <c:v>99.970884380950153</c:v>
                </c:pt>
                <c:pt idx="1600">
                  <c:v>100.00746059768723</c:v>
                </c:pt>
                <c:pt idx="1601">
                  <c:v>100.04416131483724</c:v>
                </c:pt>
                <c:pt idx="1602">
                  <c:v>100.08098684959664</c:v>
                </c:pt>
                <c:pt idx="1603">
                  <c:v>100.11793751876245</c:v>
                </c:pt>
                <c:pt idx="1604">
                  <c:v>100.15501363871554</c:v>
                </c:pt>
                <c:pt idx="1605">
                  <c:v>100.19221552540411</c:v>
                </c:pt>
                <c:pt idx="1606">
                  <c:v>100.22954349432617</c:v>
                </c:pt>
                <c:pt idx="1607">
                  <c:v>100.26699786051256</c:v>
                </c:pt>
                <c:pt idx="1608">
                  <c:v>100.30457893850944</c:v>
                </c:pt>
                <c:pt idx="1609">
                  <c:v>100.34228704236072</c:v>
                </c:pt>
                <c:pt idx="1610">
                  <c:v>100.38012248559004</c:v>
                </c:pt>
                <c:pt idx="1611">
                  <c:v>100.41808558118296</c:v>
                </c:pt>
                <c:pt idx="1612">
                  <c:v>100.45617664156889</c:v>
                </c:pt>
                <c:pt idx="1613">
                  <c:v>100.49439597860216</c:v>
                </c:pt>
                <c:pt idx="1614">
                  <c:v>100.53274390354406</c:v>
                </c:pt>
                <c:pt idx="1615">
                  <c:v>100.57122072704357</c:v>
                </c:pt>
                <c:pt idx="1616">
                  <c:v>100.60982675911876</c:v>
                </c:pt>
                <c:pt idx="1617">
                  <c:v>100.64856230913743</c:v>
                </c:pt>
                <c:pt idx="1618">
                  <c:v>100.68742768579764</c:v>
                </c:pt>
                <c:pt idx="1619">
                  <c:v>100.72642319710837</c:v>
                </c:pt>
                <c:pt idx="1620">
                  <c:v>100.76554915036969</c:v>
                </c:pt>
                <c:pt idx="1621">
                  <c:v>100.80480585215248</c:v>
                </c:pt>
                <c:pt idx="1622">
                  <c:v>100.84419360827876</c:v>
                </c:pt>
                <c:pt idx="1623">
                  <c:v>100.88371272380103</c:v>
                </c:pt>
                <c:pt idx="1624">
                  <c:v>100.92336350298164</c:v>
                </c:pt>
                <c:pt idx="1625">
                  <c:v>100.9631462492722</c:v>
                </c:pt>
                <c:pt idx="1626">
                  <c:v>101.00306126529226</c:v>
                </c:pt>
                <c:pt idx="1627">
                  <c:v>101.0431088528085</c:v>
                </c:pt>
                <c:pt idx="1628">
                  <c:v>101.08328931271311</c:v>
                </c:pt>
                <c:pt idx="1629">
                  <c:v>101.1236029450022</c:v>
                </c:pt>
                <c:pt idx="1630">
                  <c:v>101.16405004875377</c:v>
                </c:pt>
                <c:pt idx="1631">
                  <c:v>101.20463092210618</c:v>
                </c:pt>
                <c:pt idx="1632">
                  <c:v>101.24534586223527</c:v>
                </c:pt>
                <c:pt idx="1633">
                  <c:v>101.28619516533233</c:v>
                </c:pt>
                <c:pt idx="1634">
                  <c:v>101.32717912658138</c:v>
                </c:pt>
                <c:pt idx="1635">
                  <c:v>101.36829804013581</c:v>
                </c:pt>
                <c:pt idx="1636">
                  <c:v>101.4095521990959</c:v>
                </c:pt>
                <c:pt idx="1637">
                  <c:v>101.45094189548524</c:v>
                </c:pt>
                <c:pt idx="1638">
                  <c:v>101.49246742022694</c:v>
                </c:pt>
                <c:pt idx="1639">
                  <c:v>101.53412906311999</c:v>
                </c:pt>
                <c:pt idx="1640">
                  <c:v>101.57592711281553</c:v>
                </c:pt>
                <c:pt idx="1641">
                  <c:v>101.6178618567923</c:v>
                </c:pt>
                <c:pt idx="1642">
                  <c:v>101.65993358133237</c:v>
                </c:pt>
                <c:pt idx="1643">
                  <c:v>101.70214257149622</c:v>
                </c:pt>
                <c:pt idx="1644">
                  <c:v>101.74448911109837</c:v>
                </c:pt>
                <c:pt idx="1645">
                  <c:v>101.78697348268176</c:v>
                </c:pt>
                <c:pt idx="1646">
                  <c:v>101.82959596749259</c:v>
                </c:pt>
                <c:pt idx="1647">
                  <c:v>101.87235684545497</c:v>
                </c:pt>
                <c:pt idx="1648">
                  <c:v>101.91525639514472</c:v>
                </c:pt>
                <c:pt idx="1649">
                  <c:v>101.95829489376354</c:v>
                </c:pt>
                <c:pt idx="1650">
                  <c:v>102.00147261711292</c:v>
                </c:pt>
                <c:pt idx="1651">
                  <c:v>102.04478983956758</c:v>
                </c:pt>
                <c:pt idx="1652">
                  <c:v>102.08824683404862</c:v>
                </c:pt>
                <c:pt idx="1653">
                  <c:v>102.13184387199651</c:v>
                </c:pt>
                <c:pt idx="1654">
                  <c:v>102.17558122334431</c:v>
                </c:pt>
                <c:pt idx="1655">
                  <c:v>102.21945915649005</c:v>
                </c:pt>
                <c:pt idx="1656">
                  <c:v>102.26347793826881</c:v>
                </c:pt>
                <c:pt idx="1657">
                  <c:v>102.30763783392554</c:v>
                </c:pt>
                <c:pt idx="1658">
                  <c:v>102.35193910708614</c:v>
                </c:pt>
                <c:pt idx="1659">
                  <c:v>102.39638201972973</c:v>
                </c:pt>
                <c:pt idx="1660">
                  <c:v>102.44096683215993</c:v>
                </c:pt>
                <c:pt idx="1661">
                  <c:v>102.48569380297576</c:v>
                </c:pt>
                <c:pt idx="1662">
                  <c:v>102.53056318904325</c:v>
                </c:pt>
                <c:pt idx="1663">
                  <c:v>102.57557524546529</c:v>
                </c:pt>
                <c:pt idx="1664">
                  <c:v>102.62073022555288</c:v>
                </c:pt>
                <c:pt idx="1665">
                  <c:v>102.66602838079494</c:v>
                </c:pt>
                <c:pt idx="1666">
                  <c:v>102.71146996082845</c:v>
                </c:pt>
                <c:pt idx="1667">
                  <c:v>102.75705521340831</c:v>
                </c:pt>
                <c:pt idx="1668">
                  <c:v>102.80278438437675</c:v>
                </c:pt>
                <c:pt idx="1669">
                  <c:v>102.8486577176327</c:v>
                </c:pt>
                <c:pt idx="1670">
                  <c:v>102.89467545510075</c:v>
                </c:pt>
                <c:pt idx="1671">
                  <c:v>102.94083783669988</c:v>
                </c:pt>
                <c:pt idx="1672">
                  <c:v>102.98714510031253</c:v>
                </c:pt>
                <c:pt idx="1673">
                  <c:v>103.03359748175241</c:v>
                </c:pt>
                <c:pt idx="1674">
                  <c:v>103.08019521473285</c:v>
                </c:pt>
                <c:pt idx="1675">
                  <c:v>103.12693853083449</c:v>
                </c:pt>
                <c:pt idx="1676">
                  <c:v>103.17382765947326</c:v>
                </c:pt>
                <c:pt idx="1677">
                  <c:v>103.22086282786721</c:v>
                </c:pt>
                <c:pt idx="1678">
                  <c:v>103.26804426100409</c:v>
                </c:pt>
                <c:pt idx="1679">
                  <c:v>103.31537218160848</c:v>
                </c:pt>
                <c:pt idx="1680">
                  <c:v>103.3628468101074</c:v>
                </c:pt>
                <c:pt idx="1681">
                  <c:v>103.4104683645982</c:v>
                </c:pt>
                <c:pt idx="1682">
                  <c:v>103.45823706081346</c:v>
                </c:pt>
                <c:pt idx="1683">
                  <c:v>103.50615311208777</c:v>
                </c:pt>
                <c:pt idx="1684">
                  <c:v>103.55421672932307</c:v>
                </c:pt>
                <c:pt idx="1685">
                  <c:v>103.60242812095407</c:v>
                </c:pt>
                <c:pt idx="1686">
                  <c:v>103.65078749291369</c:v>
                </c:pt>
                <c:pt idx="1687">
                  <c:v>103.69929504859827</c:v>
                </c:pt>
                <c:pt idx="1688">
                  <c:v>103.7479509888316</c:v>
                </c:pt>
                <c:pt idx="1689">
                  <c:v>103.79675551183026</c:v>
                </c:pt>
                <c:pt idx="1690">
                  <c:v>103.84570881316741</c:v>
                </c:pt>
                <c:pt idx="1691">
                  <c:v>103.89481108573686</c:v>
                </c:pt>
                <c:pt idx="1692">
                  <c:v>103.94406251971721</c:v>
                </c:pt>
                <c:pt idx="1693">
                  <c:v>103.99346330253526</c:v>
                </c:pt>
                <c:pt idx="1694">
                  <c:v>104.04301361882924</c:v>
                </c:pt>
                <c:pt idx="1695">
                  <c:v>104.09271365041201</c:v>
                </c:pt>
                <c:pt idx="1696">
                  <c:v>104.14256357623398</c:v>
                </c:pt>
                <c:pt idx="1697">
                  <c:v>104.19256357234583</c:v>
                </c:pt>
                <c:pt idx="1698">
                  <c:v>104.24271381186097</c:v>
                </c:pt>
                <c:pt idx="1699">
                  <c:v>104.29301446491748</c:v>
                </c:pt>
                <c:pt idx="1700">
                  <c:v>104.34346569864043</c:v>
                </c:pt>
                <c:pt idx="1701">
                  <c:v>104.39406767710311</c:v>
                </c:pt>
                <c:pt idx="1702">
                  <c:v>104.44482056128913</c:v>
                </c:pt>
                <c:pt idx="1703">
                  <c:v>104.49572450905362</c:v>
                </c:pt>
                <c:pt idx="1704">
                  <c:v>104.54677967508367</c:v>
                </c:pt>
                <c:pt idx="1705">
                  <c:v>104.5979862108603</c:v>
                </c:pt>
                <c:pt idx="1706">
                  <c:v>104.64934426461772</c:v>
                </c:pt>
                <c:pt idx="1707">
                  <c:v>104.70085398130503</c:v>
                </c:pt>
                <c:pt idx="1708">
                  <c:v>104.75251550254573</c:v>
                </c:pt>
                <c:pt idx="1709">
                  <c:v>104.80432896659761</c:v>
                </c:pt>
                <c:pt idx="1710">
                  <c:v>104.8562945083128</c:v>
                </c:pt>
                <c:pt idx="1711">
                  <c:v>104.90841225909733</c:v>
                </c:pt>
                <c:pt idx="1712">
                  <c:v>104.96068234687017</c:v>
                </c:pt>
                <c:pt idx="1713">
                  <c:v>105.01310489602272</c:v>
                </c:pt>
                <c:pt idx="1714">
                  <c:v>105.06568002737777</c:v>
                </c:pt>
                <c:pt idx="1715">
                  <c:v>105.11840785814736</c:v>
                </c:pt>
                <c:pt idx="1716">
                  <c:v>105.17128850189231</c:v>
                </c:pt>
                <c:pt idx="1717">
                  <c:v>105.22432206848048</c:v>
                </c:pt>
                <c:pt idx="1718">
                  <c:v>105.27750866404368</c:v>
                </c:pt>
                <c:pt idx="1719">
                  <c:v>105.33084839093731</c:v>
                </c:pt>
                <c:pt idx="1720">
                  <c:v>105.38434134769662</c:v>
                </c:pt>
                <c:pt idx="1721">
                  <c:v>105.437987628995</c:v>
                </c:pt>
                <c:pt idx="1722">
                  <c:v>105.49178732560112</c:v>
                </c:pt>
                <c:pt idx="1723">
                  <c:v>105.54574052433598</c:v>
                </c:pt>
                <c:pt idx="1724">
                  <c:v>105.59984730803004</c:v>
                </c:pt>
                <c:pt idx="1725">
                  <c:v>105.6541077554797</c:v>
                </c:pt>
                <c:pt idx="1726">
                  <c:v>105.70852194140419</c:v>
                </c:pt>
                <c:pt idx="1727">
                  <c:v>105.76308993640211</c:v>
                </c:pt>
                <c:pt idx="1728">
                  <c:v>105.81781180690679</c:v>
                </c:pt>
                <c:pt idx="1729">
                  <c:v>105.87268761514376</c:v>
                </c:pt>
                <c:pt idx="1730">
                  <c:v>105.92771741908503</c:v>
                </c:pt>
                <c:pt idx="1731">
                  <c:v>105.98290127240639</c:v>
                </c:pt>
                <c:pt idx="1732">
                  <c:v>106.03823922444187</c:v>
                </c:pt>
                <c:pt idx="1733">
                  <c:v>106.0937313201393</c:v>
                </c:pt>
                <c:pt idx="1734">
                  <c:v>106.14937760001609</c:v>
                </c:pt>
                <c:pt idx="1735">
                  <c:v>106.20517810011391</c:v>
                </c:pt>
                <c:pt idx="1736">
                  <c:v>106.26113285195376</c:v>
                </c:pt>
                <c:pt idx="1737">
                  <c:v>106.31724188249029</c:v>
                </c:pt>
                <c:pt idx="1738">
                  <c:v>106.37350521406746</c:v>
                </c:pt>
                <c:pt idx="1739">
                  <c:v>106.42992286437179</c:v>
                </c:pt>
                <c:pt idx="1740">
                  <c:v>106.48649484638796</c:v>
                </c:pt>
                <c:pt idx="1741">
                  <c:v>106.54322116835222</c:v>
                </c:pt>
                <c:pt idx="1742">
                  <c:v>106.60010183370666</c:v>
                </c:pt>
                <c:pt idx="1743">
                  <c:v>106.65713684105371</c:v>
                </c:pt>
                <c:pt idx="1744">
                  <c:v>106.71432618410897</c:v>
                </c:pt>
                <c:pt idx="1745">
                  <c:v>106.77166985165626</c:v>
                </c:pt>
                <c:pt idx="1746">
                  <c:v>106.82916782750006</c:v>
                </c:pt>
                <c:pt idx="1747">
                  <c:v>106.88682009041983</c:v>
                </c:pt>
                <c:pt idx="1748">
                  <c:v>106.94462661412294</c:v>
                </c:pt>
                <c:pt idx="1749">
                  <c:v>107.00258736719864</c:v>
                </c:pt>
                <c:pt idx="1750">
                  <c:v>107.06070231307064</c:v>
                </c:pt>
                <c:pt idx="1751">
                  <c:v>107.11897140995016</c:v>
                </c:pt>
                <c:pt idx="1752">
                  <c:v>107.17739461079002</c:v>
                </c:pt>
                <c:pt idx="1753">
                  <c:v>107.23597186323626</c:v>
                </c:pt>
                <c:pt idx="1754">
                  <c:v>107.29470310958237</c:v>
                </c:pt>
                <c:pt idx="1755">
                  <c:v>107.35358828672095</c:v>
                </c:pt>
                <c:pt idx="1756">
                  <c:v>107.41262732609707</c:v>
                </c:pt>
                <c:pt idx="1757">
                  <c:v>107.47182015366124</c:v>
                </c:pt>
                <c:pt idx="1758">
                  <c:v>107.53116668982128</c:v>
                </c:pt>
                <c:pt idx="1759">
                  <c:v>107.59066684939572</c:v>
                </c:pt>
                <c:pt idx="1760">
                  <c:v>107.65032054156589</c:v>
                </c:pt>
                <c:pt idx="1761">
                  <c:v>107.71012766982852</c:v>
                </c:pt>
                <c:pt idx="1762">
                  <c:v>107.77008813194843</c:v>
                </c:pt>
                <c:pt idx="1763">
                  <c:v>107.83020181991068</c:v>
                </c:pt>
                <c:pt idx="1764">
                  <c:v>107.89046861987325</c:v>
                </c:pt>
                <c:pt idx="1765">
                  <c:v>107.95088841211945</c:v>
                </c:pt>
                <c:pt idx="1766">
                  <c:v>108.01146107101025</c:v>
                </c:pt>
                <c:pt idx="1767">
                  <c:v>108.07218646493679</c:v>
                </c:pt>
                <c:pt idx="1768">
                  <c:v>108.13306445627272</c:v>
                </c:pt>
                <c:pt idx="1769">
                  <c:v>108.19409490132648</c:v>
                </c:pt>
                <c:pt idx="1770">
                  <c:v>108.25527765029425</c:v>
                </c:pt>
                <c:pt idx="1771">
                  <c:v>108.31661254721172</c:v>
                </c:pt>
                <c:pt idx="1772">
                  <c:v>108.37809942990737</c:v>
                </c:pt>
                <c:pt idx="1773">
                  <c:v>108.43973812995429</c:v>
                </c:pt>
                <c:pt idx="1774">
                  <c:v>108.50152847262304</c:v>
                </c:pt>
                <c:pt idx="1775">
                  <c:v>108.56347027683447</c:v>
                </c:pt>
                <c:pt idx="1776">
                  <c:v>108.62556335511233</c:v>
                </c:pt>
                <c:pt idx="1777">
                  <c:v>108.68780751353562</c:v>
                </c:pt>
                <c:pt idx="1778">
                  <c:v>108.75020255169156</c:v>
                </c:pt>
                <c:pt idx="1779">
                  <c:v>108.81274826262921</c:v>
                </c:pt>
                <c:pt idx="1780">
                  <c:v>108.87544443281141</c:v>
                </c:pt>
                <c:pt idx="1781">
                  <c:v>108.93829084206827</c:v>
                </c:pt>
                <c:pt idx="1782">
                  <c:v>109.00128726355059</c:v>
                </c:pt>
                <c:pt idx="1783">
                  <c:v>109.06443346368289</c:v>
                </c:pt>
                <c:pt idx="1784">
                  <c:v>109.12772920211664</c:v>
                </c:pt>
                <c:pt idx="1785">
                  <c:v>109.19117423168434</c:v>
                </c:pt>
                <c:pt idx="1786">
                  <c:v>109.25476829835206</c:v>
                </c:pt>
                <c:pt idx="1787">
                  <c:v>109.31851114117491</c:v>
                </c:pt>
                <c:pt idx="1788">
                  <c:v>109.38240249224941</c:v>
                </c:pt>
                <c:pt idx="1789">
                  <c:v>109.44644207666829</c:v>
                </c:pt>
                <c:pt idx="1790">
                  <c:v>109.51062961247483</c:v>
                </c:pt>
                <c:pt idx="1791">
                  <c:v>109.57496481061676</c:v>
                </c:pt>
                <c:pt idx="1792">
                  <c:v>109.63944737490158</c:v>
                </c:pt>
                <c:pt idx="1793">
                  <c:v>109.70407700195095</c:v>
                </c:pt>
                <c:pt idx="1794">
                  <c:v>109.76885338115532</c:v>
                </c:pt>
                <c:pt idx="1795">
                  <c:v>109.83377619463005</c:v>
                </c:pt>
                <c:pt idx="1796">
                  <c:v>109.89884511716974</c:v>
                </c:pt>
                <c:pt idx="1797">
                  <c:v>109.96405981620474</c:v>
                </c:pt>
                <c:pt idx="1798">
                  <c:v>110.02941995175659</c:v>
                </c:pt>
                <c:pt idx="1799">
                  <c:v>110.09492517639454</c:v>
                </c:pt>
                <c:pt idx="1800">
                  <c:v>110.16057513519091</c:v>
                </c:pt>
                <c:pt idx="1801">
                  <c:v>110.2263694656788</c:v>
                </c:pt>
                <c:pt idx="1802">
                  <c:v>110.29230779780858</c:v>
                </c:pt>
                <c:pt idx="1803">
                  <c:v>110.35838975390499</c:v>
                </c:pt>
                <c:pt idx="1804">
                  <c:v>110.42461494862461</c:v>
                </c:pt>
                <c:pt idx="1805">
                  <c:v>110.49098298891366</c:v>
                </c:pt>
                <c:pt idx="1806">
                  <c:v>110.55749347396581</c:v>
                </c:pt>
                <c:pt idx="1807">
                  <c:v>110.62414599518104</c:v>
                </c:pt>
                <c:pt idx="1808">
                  <c:v>110.69094013612379</c:v>
                </c:pt>
                <c:pt idx="1809">
                  <c:v>110.75787547248234</c:v>
                </c:pt>
                <c:pt idx="1810">
                  <c:v>110.82495157202845</c:v>
                </c:pt>
                <c:pt idx="1811">
                  <c:v>110.8921679945763</c:v>
                </c:pt>
                <c:pt idx="1812">
                  <c:v>110.95952429194286</c:v>
                </c:pt>
                <c:pt idx="1813">
                  <c:v>111.02702000790927</c:v>
                </c:pt>
                <c:pt idx="1814">
                  <c:v>111.09465467818008</c:v>
                </c:pt>
                <c:pt idx="1815">
                  <c:v>111.16242783034579</c:v>
                </c:pt>
                <c:pt idx="1816">
                  <c:v>111.23033898384413</c:v>
                </c:pt>
                <c:pt idx="1817">
                  <c:v>111.2983876499222</c:v>
                </c:pt>
                <c:pt idx="1818">
                  <c:v>111.36657333159812</c:v>
                </c:pt>
                <c:pt idx="1819">
                  <c:v>111.43489552362541</c:v>
                </c:pt>
                <c:pt idx="1820">
                  <c:v>111.50335371245525</c:v>
                </c:pt>
                <c:pt idx="1821">
                  <c:v>111.57194737620077</c:v>
                </c:pt>
                <c:pt idx="1822">
                  <c:v>111.64067598460153</c:v>
                </c:pt>
                <c:pt idx="1823">
                  <c:v>111.70953899898777</c:v>
                </c:pt>
                <c:pt idx="1824">
                  <c:v>111.77853587224567</c:v>
                </c:pt>
                <c:pt idx="1825">
                  <c:v>111.84766604878411</c:v>
                </c:pt>
                <c:pt idx="1826">
                  <c:v>111.91692896449918</c:v>
                </c:pt>
                <c:pt idx="1827">
                  <c:v>111.98632404674308</c:v>
                </c:pt>
                <c:pt idx="1828">
                  <c:v>112.05585071429002</c:v>
                </c:pt>
                <c:pt idx="1829">
                  <c:v>112.12550837730402</c:v>
                </c:pt>
                <c:pt idx="1830">
                  <c:v>112.19529643730796</c:v>
                </c:pt>
                <c:pt idx="1831">
                  <c:v>112.26521428715267</c:v>
                </c:pt>
                <c:pt idx="1832">
                  <c:v>112.33526131098579</c:v>
                </c:pt>
                <c:pt idx="1833">
                  <c:v>112.40543688422244</c:v>
                </c:pt>
                <c:pt idx="1834">
                  <c:v>112.47574037351539</c:v>
                </c:pt>
                <c:pt idx="1835">
                  <c:v>112.54617113672731</c:v>
                </c:pt>
                <c:pt idx="1836">
                  <c:v>112.61672852290185</c:v>
                </c:pt>
                <c:pt idx="1837">
                  <c:v>112.68741187223708</c:v>
                </c:pt>
                <c:pt idx="1838">
                  <c:v>112.75822051605759</c:v>
                </c:pt>
                <c:pt idx="1839">
                  <c:v>112.82915377678853</c:v>
                </c:pt>
                <c:pt idx="1840">
                  <c:v>112.900210967932</c:v>
                </c:pt>
                <c:pt idx="1841">
                  <c:v>112.97139139403964</c:v>
                </c:pt>
                <c:pt idx="1842">
                  <c:v>113.04269435069043</c:v>
                </c:pt>
                <c:pt idx="1843">
                  <c:v>113.11411912446572</c:v>
                </c:pt>
                <c:pt idx="1844">
                  <c:v>113.18566499292818</c:v>
                </c:pt>
                <c:pt idx="1845">
                  <c:v>113.25733122459791</c:v>
                </c:pt>
                <c:pt idx="1846">
                  <c:v>113.32911707893317</c:v>
                </c:pt>
                <c:pt idx="1847">
                  <c:v>113.40102180630818</c:v>
                </c:pt>
                <c:pt idx="1848">
                  <c:v>113.4730446479944</c:v>
                </c:pt>
                <c:pt idx="1849">
                  <c:v>113.54518483614051</c:v>
                </c:pt>
                <c:pt idx="1850">
                  <c:v>113.61744159375498</c:v>
                </c:pt>
                <c:pt idx="1851">
                  <c:v>113.68981413468867</c:v>
                </c:pt>
                <c:pt idx="1852">
                  <c:v>113.7623016636167</c:v>
                </c:pt>
                <c:pt idx="1853">
                  <c:v>113.8349033760242</c:v>
                </c:pt>
                <c:pt idx="1854">
                  <c:v>113.90761845819074</c:v>
                </c:pt>
                <c:pt idx="1855">
                  <c:v>113.98044608717514</c:v>
                </c:pt>
                <c:pt idx="1856">
                  <c:v>114.05338543080325</c:v>
                </c:pt>
                <c:pt idx="1857">
                  <c:v>114.12643564765469</c:v>
                </c:pt>
                <c:pt idx="1858">
                  <c:v>114.19959588705147</c:v>
                </c:pt>
                <c:pt idx="1859">
                  <c:v>114.27286528904608</c:v>
                </c:pt>
                <c:pt idx="1860">
                  <c:v>114.34624298441297</c:v>
                </c:pt>
                <c:pt idx="1861">
                  <c:v>114.41972809463809</c:v>
                </c:pt>
                <c:pt idx="1862">
                  <c:v>114.493319731912</c:v>
                </c:pt>
                <c:pt idx="1863">
                  <c:v>114.56701699912058</c:v>
                </c:pt>
                <c:pt idx="1864">
                  <c:v>114.64081898984084</c:v>
                </c:pt>
                <c:pt idx="1865">
                  <c:v>114.71472478833319</c:v>
                </c:pt>
                <c:pt idx="1866">
                  <c:v>114.78873346953873</c:v>
                </c:pt>
                <c:pt idx="1867">
                  <c:v>114.86284409907435</c:v>
                </c:pt>
                <c:pt idx="1868">
                  <c:v>114.93705573323088</c:v>
                </c:pt>
                <c:pt idx="1869">
                  <c:v>115.01136741897014</c:v>
                </c:pt>
                <c:pt idx="1870">
                  <c:v>115.08577819392598</c:v>
                </c:pt>
                <c:pt idx="1871">
                  <c:v>115.16028708640259</c:v>
                </c:pt>
                <c:pt idx="1872">
                  <c:v>115.23489311537715</c:v>
                </c:pt>
                <c:pt idx="1873">
                  <c:v>115.30959529050078</c:v>
                </c:pt>
                <c:pt idx="1874">
                  <c:v>115.38439261210289</c:v>
                </c:pt>
                <c:pt idx="1875">
                  <c:v>115.4592840711949</c:v>
                </c:pt>
                <c:pt idx="1876">
                  <c:v>115.53426864947417</c:v>
                </c:pt>
                <c:pt idx="1877">
                  <c:v>115.60934531933368</c:v>
                </c:pt>
                <c:pt idx="1878">
                  <c:v>115.6845130438646</c:v>
                </c:pt>
                <c:pt idx="1879">
                  <c:v>115.75977077686866</c:v>
                </c:pt>
                <c:pt idx="1880">
                  <c:v>115.83511746286557</c:v>
                </c:pt>
                <c:pt idx="1881">
                  <c:v>115.91055203710359</c:v>
                </c:pt>
                <c:pt idx="1882">
                  <c:v>115.98607342557194</c:v>
                </c:pt>
                <c:pt idx="1883">
                  <c:v>116.06168054501194</c:v>
                </c:pt>
                <c:pt idx="1884">
                  <c:v>116.13737230293192</c:v>
                </c:pt>
                <c:pt idx="1885">
                  <c:v>116.21314759762132</c:v>
                </c:pt>
                <c:pt idx="1886">
                  <c:v>116.28900531816706</c:v>
                </c:pt>
                <c:pt idx="1887">
                  <c:v>116.36494434446948</c:v>
                </c:pt>
                <c:pt idx="1888">
                  <c:v>116.44096354726193</c:v>
                </c:pt>
                <c:pt idx="1889">
                  <c:v>116.51706178812859</c:v>
                </c:pt>
                <c:pt idx="1890">
                  <c:v>116.59323791952525</c:v>
                </c:pt>
                <c:pt idx="1891">
                  <c:v>116.66949078480079</c:v>
                </c:pt>
                <c:pt idx="1892">
                  <c:v>116.7458192182203</c:v>
                </c:pt>
                <c:pt idx="1893">
                  <c:v>116.82222204498726</c:v>
                </c:pt>
                <c:pt idx="1894">
                  <c:v>116.8986980812702</c:v>
                </c:pt>
                <c:pt idx="1895">
                  <c:v>116.97524613422718</c:v>
                </c:pt>
                <c:pt idx="1896">
                  <c:v>117.05186500203408</c:v>
                </c:pt>
                <c:pt idx="1897">
                  <c:v>117.12855347391218</c:v>
                </c:pt>
                <c:pt idx="1898">
                  <c:v>117.20531033015791</c:v>
                </c:pt>
                <c:pt idx="1899">
                  <c:v>117.28213434217361</c:v>
                </c:pt>
                <c:pt idx="1900">
                  <c:v>117.3590242724987</c:v>
                </c:pt>
                <c:pt idx="1901">
                  <c:v>117.43597887484452</c:v>
                </c:pt>
                <c:pt idx="1902">
                  <c:v>117.51299689412545</c:v>
                </c:pt>
                <c:pt idx="1903">
                  <c:v>117.5900770664975</c:v>
                </c:pt>
                <c:pt idx="1904">
                  <c:v>117.66721811939173</c:v>
                </c:pt>
                <c:pt idx="1905">
                  <c:v>117.7444187715557</c:v>
                </c:pt>
                <c:pt idx="1906">
                  <c:v>117.82167773308893</c:v>
                </c:pt>
                <c:pt idx="1907">
                  <c:v>117.89899370548406</c:v>
                </c:pt>
                <c:pt idx="1908">
                  <c:v>117.97636538166989</c:v>
                </c:pt>
                <c:pt idx="1909">
                  <c:v>118.0537914460518</c:v>
                </c:pt>
                <c:pt idx="1910">
                  <c:v>118.13127057455591</c:v>
                </c:pt>
                <c:pt idx="1911">
                  <c:v>118.20880143467454</c:v>
                </c:pt>
                <c:pt idx="1912">
                  <c:v>118.28638268551262</c:v>
                </c:pt>
                <c:pt idx="1913">
                  <c:v>118.3640129778337</c:v>
                </c:pt>
                <c:pt idx="1914">
                  <c:v>118.44169095411013</c:v>
                </c:pt>
                <c:pt idx="1915">
                  <c:v>118.51941524857071</c:v>
                </c:pt>
                <c:pt idx="1916">
                  <c:v>118.59718448725465</c:v>
                </c:pt>
                <c:pt idx="1917">
                  <c:v>118.67499728806069</c:v>
                </c:pt>
                <c:pt idx="1918">
                  <c:v>118.75285226080118</c:v>
                </c:pt>
                <c:pt idx="1919">
                  <c:v>118.83074800725927</c:v>
                </c:pt>
                <c:pt idx="1920">
                  <c:v>118.90868312124039</c:v>
                </c:pt>
                <c:pt idx="1921">
                  <c:v>118.98665618863271</c:v>
                </c:pt>
                <c:pt idx="1922">
                  <c:v>119.06466578746372</c:v>
                </c:pt>
                <c:pt idx="1923">
                  <c:v>119.14271048795945</c:v>
                </c:pt>
                <c:pt idx="1924">
                  <c:v>119.22078885260578</c:v>
                </c:pt>
                <c:pt idx="1925">
                  <c:v>119.29889943620944</c:v>
                </c:pt>
                <c:pt idx="1926">
                  <c:v>119.37704078596204</c:v>
                </c:pt>
                <c:pt idx="1927">
                  <c:v>119.45521144150322</c:v>
                </c:pt>
                <c:pt idx="1928">
                  <c:v>119.53340993498554</c:v>
                </c:pt>
                <c:pt idx="1929">
                  <c:v>119.61163479114266</c:v>
                </c:pt>
                <c:pt idx="1930">
                  <c:v>119.68988452735496</c:v>
                </c:pt>
                <c:pt idx="1931">
                  <c:v>119.76815765372052</c:v>
                </c:pt>
                <c:pt idx="1932">
                  <c:v>119.8464526731228</c:v>
                </c:pt>
                <c:pt idx="1933">
                  <c:v>119.92476808130397</c:v>
                </c:pt>
                <c:pt idx="1934">
                  <c:v>120.00310236693556</c:v>
                </c:pt>
                <c:pt idx="1935">
                  <c:v>120.08145401169324</c:v>
                </c:pt>
                <c:pt idx="1936">
                  <c:v>120.15982149032962</c:v>
                </c:pt>
                <c:pt idx="1937">
                  <c:v>120.23820327075256</c:v>
                </c:pt>
                <c:pt idx="1938">
                  <c:v>120.31659781409972</c:v>
                </c:pt>
                <c:pt idx="1939">
                  <c:v>120.39500357481816</c:v>
                </c:pt>
                <c:pt idx="1940">
                  <c:v>120.47341900074221</c:v>
                </c:pt>
                <c:pt idx="1941">
                  <c:v>120.55184253317441</c:v>
                </c:pt>
                <c:pt idx="1942">
                  <c:v>120.63027260696714</c:v>
                </c:pt>
                <c:pt idx="1943">
                  <c:v>120.70870765060434</c:v>
                </c:pt>
                <c:pt idx="1944">
                  <c:v>120.78714608628519</c:v>
                </c:pt>
                <c:pt idx="1945">
                  <c:v>120.86558633000921</c:v>
                </c:pt>
                <c:pt idx="1946">
                  <c:v>120.9440267916615</c:v>
                </c:pt>
                <c:pt idx="1947">
                  <c:v>121.02246587509963</c:v>
                </c:pt>
                <c:pt idx="1948">
                  <c:v>121.10090197824101</c:v>
                </c:pt>
                <c:pt idx="1949">
                  <c:v>121.17933349315223</c:v>
                </c:pt>
                <c:pt idx="1950">
                  <c:v>121.25775880613904</c:v>
                </c:pt>
                <c:pt idx="1951">
                  <c:v>121.33617629783669</c:v>
                </c:pt>
                <c:pt idx="1952">
                  <c:v>121.4145843433017</c:v>
                </c:pt>
                <c:pt idx="1953">
                  <c:v>121.49298131210543</c:v>
                </c:pt>
                <c:pt idx="1954">
                  <c:v>121.57136556842845</c:v>
                </c:pt>
                <c:pt idx="1955">
                  <c:v>121.64973547115278</c:v>
                </c:pt>
                <c:pt idx="1956">
                  <c:v>121.72808937396114</c:v>
                </c:pt>
                <c:pt idx="1957">
                  <c:v>121.80642562543068</c:v>
                </c:pt>
                <c:pt idx="1958">
                  <c:v>121.88474256913361</c:v>
                </c:pt>
                <c:pt idx="1959">
                  <c:v>121.96303854373261</c:v>
                </c:pt>
                <c:pt idx="1960">
                  <c:v>122.04131188308395</c:v>
                </c:pt>
                <c:pt idx="1961">
                  <c:v>122.1195609163336</c:v>
                </c:pt>
                <c:pt idx="1962">
                  <c:v>122.19778396802371</c:v>
                </c:pt>
                <c:pt idx="1963">
                  <c:v>122.27597935818997</c:v>
                </c:pt>
                <c:pt idx="1964">
                  <c:v>122.35414540246799</c:v>
                </c:pt>
                <c:pt idx="1965">
                  <c:v>122.43228041219626</c:v>
                </c:pt>
                <c:pt idx="1966">
                  <c:v>122.51038269451952</c:v>
                </c:pt>
                <c:pt idx="1967">
                  <c:v>122.58845055249627</c:v>
                </c:pt>
                <c:pt idx="1968">
                  <c:v>122.6664822852043</c:v>
                </c:pt>
                <c:pt idx="1969">
                  <c:v>122.74447618784804</c:v>
                </c:pt>
                <c:pt idx="1970">
                  <c:v>122.82243055186606</c:v>
                </c:pt>
                <c:pt idx="1971">
                  <c:v>122.90034366503954</c:v>
                </c:pt>
                <c:pt idx="1972">
                  <c:v>122.97821381160344</c:v>
                </c:pt>
                <c:pt idx="1973">
                  <c:v>123.05603927235406</c:v>
                </c:pt>
                <c:pt idx="1974">
                  <c:v>123.13381832476131</c:v>
                </c:pt>
                <c:pt idx="1975">
                  <c:v>123.21154924308094</c:v>
                </c:pt>
                <c:pt idx="1976">
                  <c:v>123.28923029846527</c:v>
                </c:pt>
                <c:pt idx="1977">
                  <c:v>123.36685975907611</c:v>
                </c:pt>
                <c:pt idx="1978">
                  <c:v>123.44443589019932</c:v>
                </c:pt>
                <c:pt idx="1979">
                  <c:v>123.52195695435779</c:v>
                </c:pt>
                <c:pt idx="1980">
                  <c:v>123.59942121142798</c:v>
                </c:pt>
                <c:pt idx="1981">
                  <c:v>123.6768269187522</c:v>
                </c:pt>
                <c:pt idx="1982">
                  <c:v>123.75417233125684</c:v>
                </c:pt>
                <c:pt idx="1983">
                  <c:v>123.83145570156789</c:v>
                </c:pt>
                <c:pt idx="1984">
                  <c:v>123.90867528012825</c:v>
                </c:pt>
                <c:pt idx="1985">
                  <c:v>123.9858293153149</c:v>
                </c:pt>
                <c:pt idx="1986">
                  <c:v>124.06291605355601</c:v>
                </c:pt>
                <c:pt idx="1987">
                  <c:v>124.13993373945135</c:v>
                </c:pt>
                <c:pt idx="1988">
                  <c:v>124.2168806158887</c:v>
                </c:pt>
                <c:pt idx="1989">
                  <c:v>124.29375492416472</c:v>
                </c:pt>
                <c:pt idx="1990">
                  <c:v>124.37055490410395</c:v>
                </c:pt>
                <c:pt idx="1991">
                  <c:v>124.44727879417951</c:v>
                </c:pt>
                <c:pt idx="1992">
                  <c:v>124.52392483163254</c:v>
                </c:pt>
                <c:pt idx="1993">
                  <c:v>124.60049125259314</c:v>
                </c:pt>
                <c:pt idx="1994">
                  <c:v>124.67697629220288</c:v>
                </c:pt>
                <c:pt idx="1995">
                  <c:v>124.75337818473442</c:v>
                </c:pt>
                <c:pt idx="1996">
                  <c:v>124.82969516371347</c:v>
                </c:pt>
                <c:pt idx="1997">
                  <c:v>124.90592546204255</c:v>
                </c:pt>
                <c:pt idx="1998">
                  <c:v>124.98206731211988</c:v>
                </c:pt>
                <c:pt idx="1999">
                  <c:v>125.05811894596538</c:v>
                </c:pt>
                <c:pt idx="2000">
                  <c:v>125.13407859534111</c:v>
                </c:pt>
                <c:pt idx="2001">
                  <c:v>125.20994449187469</c:v>
                </c:pt>
                <c:pt idx="2002">
                  <c:v>125.28571486718178</c:v>
                </c:pt>
                <c:pt idx="2003">
                  <c:v>125.36138795298996</c:v>
                </c:pt>
                <c:pt idx="2004">
                  <c:v>125.43696198126241</c:v>
                </c:pt>
                <c:pt idx="2005">
                  <c:v>125.51243518431934</c:v>
                </c:pt>
                <c:pt idx="2006">
                  <c:v>125.58780579496235</c:v>
                </c:pt>
                <c:pt idx="2007">
                  <c:v>125.66307204659961</c:v>
                </c:pt>
                <c:pt idx="2008">
                  <c:v>125.7382321733664</c:v>
                </c:pt>
                <c:pt idx="2009">
                  <c:v>125.81328441025047</c:v>
                </c:pt>
                <c:pt idx="2010">
                  <c:v>125.8882269932156</c:v>
                </c:pt>
                <c:pt idx="2011">
                  <c:v>125.9630581593232</c:v>
                </c:pt>
                <c:pt idx="2012">
                  <c:v>126.03777614685922</c:v>
                </c:pt>
                <c:pt idx="2013">
                  <c:v>126.11237919545268</c:v>
                </c:pt>
                <c:pt idx="2014">
                  <c:v>126.18686554620348</c:v>
                </c:pt>
                <c:pt idx="2015">
                  <c:v>126.26123344180343</c:v>
                </c:pt>
                <c:pt idx="2016">
                  <c:v>126.33548112665792</c:v>
                </c:pt>
                <c:pt idx="2017">
                  <c:v>126.4096068470113</c:v>
                </c:pt>
                <c:pt idx="2018">
                  <c:v>126.48360885106837</c:v>
                </c:pt>
                <c:pt idx="2019">
                  <c:v>126.55748538911628</c:v>
                </c:pt>
                <c:pt idx="2020">
                  <c:v>126.63123471364749</c:v>
                </c:pt>
                <c:pt idx="2021">
                  <c:v>126.70485507948021</c:v>
                </c:pt>
                <c:pt idx="2022">
                  <c:v>126.77834474388322</c:v>
                </c:pt>
                <c:pt idx="2023">
                  <c:v>126.85170196669364</c:v>
                </c:pt>
                <c:pt idx="2024">
                  <c:v>126.92492501044003</c:v>
                </c:pt>
                <c:pt idx="2025">
                  <c:v>126.99801214046181</c:v>
                </c:pt>
                <c:pt idx="2026">
                  <c:v>127.070961625032</c:v>
                </c:pt>
                <c:pt idx="2027">
                  <c:v>127.14377173547354</c:v>
                </c:pt>
                <c:pt idx="2028">
                  <c:v>127.21644074628176</c:v>
                </c:pt>
                <c:pt idx="2029">
                  <c:v>127.28896693524274</c:v>
                </c:pt>
                <c:pt idx="2030">
                  <c:v>127.36134858355118</c:v>
                </c:pt>
                <c:pt idx="2031">
                  <c:v>127.43358397592957</c:v>
                </c:pt>
                <c:pt idx="2032">
                  <c:v>127.50567140074494</c:v>
                </c:pt>
                <c:pt idx="2033">
                  <c:v>127.57760915012747</c:v>
                </c:pt>
                <c:pt idx="2034">
                  <c:v>127.64939552008514</c:v>
                </c:pt>
                <c:pt idx="2035">
                  <c:v>127.72102881062234</c:v>
                </c:pt>
                <c:pt idx="2036">
                  <c:v>127.79250732585305</c:v>
                </c:pt>
                <c:pt idx="2037">
                  <c:v>127.86382937411776</c:v>
                </c:pt>
                <c:pt idx="2038">
                  <c:v>127.93499326809538</c:v>
                </c:pt>
                <c:pt idx="2039">
                  <c:v>128.00599732491986</c:v>
                </c:pt>
                <c:pt idx="2040">
                  <c:v>128.07683986629075</c:v>
                </c:pt>
                <c:pt idx="2041">
                  <c:v>128.14751921858763</c:v>
                </c:pt>
                <c:pt idx="2042">
                  <c:v>128.21803371297963</c:v>
                </c:pt>
                <c:pt idx="2043">
                  <c:v>128.28838168553838</c:v>
                </c:pt>
                <c:pt idx="2044">
                  <c:v>128.3585614773468</c:v>
                </c:pt>
                <c:pt idx="2045">
                  <c:v>128.42857143460918</c:v>
                </c:pt>
                <c:pt idx="2046">
                  <c:v>128.49840990876069</c:v>
                </c:pt>
                <c:pt idx="2047">
                  <c:v>128.56807525657302</c:v>
                </c:pt>
                <c:pt idx="2048">
                  <c:v>128.63756584026379</c:v>
                </c:pt>
                <c:pt idx="2049">
                  <c:v>128.70688002760144</c:v>
                </c:pt>
                <c:pt idx="2050">
                  <c:v>128.77601619201084</c:v>
                </c:pt>
                <c:pt idx="2051">
                  <c:v>128.84497271267878</c:v>
                </c:pt>
                <c:pt idx="2052">
                  <c:v>128.91374797465653</c:v>
                </c:pt>
                <c:pt idx="2053">
                  <c:v>128.98234036896281</c:v>
                </c:pt>
                <c:pt idx="2054">
                  <c:v>129.05074829268619</c:v>
                </c:pt>
                <c:pt idx="2055">
                  <c:v>129.1189701490845</c:v>
                </c:pt>
                <c:pt idx="2056">
                  <c:v>129.18700434768709</c:v>
                </c:pt>
                <c:pt idx="2057">
                  <c:v>129.25484930439171</c:v>
                </c:pt>
                <c:pt idx="2058">
                  <c:v>129.32250344156353</c:v>
                </c:pt>
                <c:pt idx="2059">
                  <c:v>129.38996518813161</c:v>
                </c:pt>
                <c:pt idx="2060">
                  <c:v>129.4572329796855</c:v>
                </c:pt>
                <c:pt idx="2061">
                  <c:v>129.52430525856894</c:v>
                </c:pt>
                <c:pt idx="2062">
                  <c:v>129.59118047397521</c:v>
                </c:pt>
                <c:pt idx="2063">
                  <c:v>129.65785708203782</c:v>
                </c:pt>
                <c:pt idx="2064">
                  <c:v>129.72433354592579</c:v>
                </c:pt>
                <c:pt idx="2065">
                  <c:v>129.79060833592919</c:v>
                </c:pt>
                <c:pt idx="2066">
                  <c:v>129.85667992955268</c:v>
                </c:pt>
                <c:pt idx="2067">
                  <c:v>129.92254681160261</c:v>
                </c:pt>
                <c:pt idx="2068">
                  <c:v>129.98820747427345</c:v>
                </c:pt>
                <c:pt idx="2069">
                  <c:v>130.05366041723369</c:v>
                </c:pt>
                <c:pt idx="2070">
                  <c:v>130.11890414771278</c:v>
                </c:pt>
                <c:pt idx="2071">
                  <c:v>130.18393718058178</c:v>
                </c:pt>
                <c:pt idx="2072">
                  <c:v>130.24875803843847</c:v>
                </c:pt>
                <c:pt idx="2073">
                  <c:v>130.31336525168624</c:v>
                </c:pt>
                <c:pt idx="2074">
                  <c:v>130.3777573586157</c:v>
                </c:pt>
                <c:pt idx="2075">
                  <c:v>130.44193290548259</c:v>
                </c:pt>
                <c:pt idx="2076">
                  <c:v>130.50589044658525</c:v>
                </c:pt>
                <c:pt idx="2077">
                  <c:v>130.56962854434204</c:v>
                </c:pt>
                <c:pt idx="2078">
                  <c:v>130.63314576936412</c:v>
                </c:pt>
                <c:pt idx="2079">
                  <c:v>130.69644070053036</c:v>
                </c:pt>
                <c:pt idx="2080">
                  <c:v>130.75951192505971</c:v>
                </c:pt>
                <c:pt idx="2081">
                  <c:v>130.82235803858197</c:v>
                </c:pt>
                <c:pt idx="2082">
                  <c:v>130.8849776452073</c:v>
                </c:pt>
                <c:pt idx="2083">
                  <c:v>130.94736935759479</c:v>
                </c:pt>
                <c:pt idx="2084">
                  <c:v>131.00953179701901</c:v>
                </c:pt>
                <c:pt idx="2085">
                  <c:v>131.07146359343585</c:v>
                </c:pt>
                <c:pt idx="2086">
                  <c:v>131.13316338554702</c:v>
                </c:pt>
                <c:pt idx="2087">
                  <c:v>131.1946298208627</c:v>
                </c:pt>
                <c:pt idx="2088">
                  <c:v>131.25586155576303</c:v>
                </c:pt>
                <c:pt idx="2089">
                  <c:v>131.31685725555789</c:v>
                </c:pt>
                <c:pt idx="2090">
                  <c:v>131.37761559454611</c:v>
                </c:pt>
                <c:pt idx="2091">
                  <c:v>131.43813525607223</c:v>
                </c:pt>
                <c:pt idx="2092">
                  <c:v>131.49841493258219</c:v>
                </c:pt>
                <c:pt idx="2093">
                  <c:v>131.55845332567887</c:v>
                </c:pt>
                <c:pt idx="2094">
                  <c:v>131.61824914617313</c:v>
                </c:pt>
                <c:pt idx="2095">
                  <c:v>131.67780111413788</c:v>
                </c:pt>
                <c:pt idx="2096">
                  <c:v>131.73710795895511</c:v>
                </c:pt>
                <c:pt idx="2097">
                  <c:v>131.79616841936709</c:v>
                </c:pt>
                <c:pt idx="2098">
                  <c:v>131.85498124352145</c:v>
                </c:pt>
                <c:pt idx="2099">
                  <c:v>131.91354518901872</c:v>
                </c:pt>
                <c:pt idx="2100">
                  <c:v>131.97185902295527</c:v>
                </c:pt>
                <c:pt idx="2101">
                  <c:v>132.02992152196578</c:v>
                </c:pt>
                <c:pt idx="2102">
                  <c:v>132.0877314722658</c:v>
                </c:pt>
                <c:pt idx="2103">
                  <c:v>132.14528766968988</c:v>
                </c:pt>
                <c:pt idx="2104">
                  <c:v>132.20258891973006</c:v>
                </c:pt>
                <c:pt idx="2105">
                  <c:v>132.25963403757441</c:v>
                </c:pt>
                <c:pt idx="2106">
                  <c:v>132.31642184813967</c:v>
                </c:pt>
                <c:pt idx="2107">
                  <c:v>132.37295118610561</c:v>
                </c:pt>
                <c:pt idx="2108">
                  <c:v>132.42922089594902</c:v>
                </c:pt>
                <c:pt idx="2109">
                  <c:v>132.48522983197154</c:v>
                </c:pt>
                <c:pt idx="2110">
                  <c:v>132.54097685832994</c:v>
                </c:pt>
                <c:pt idx="2111">
                  <c:v>132.59646084906535</c:v>
                </c:pt>
                <c:pt idx="2112">
                  <c:v>132.65168068812628</c:v>
                </c:pt>
                <c:pt idx="2113">
                  <c:v>132.70663526939515</c:v>
                </c:pt>
                <c:pt idx="2114">
                  <c:v>132.76132349671002</c:v>
                </c:pt>
                <c:pt idx="2115">
                  <c:v>132.81574428388893</c:v>
                </c:pt>
                <c:pt idx="2116">
                  <c:v>132.86989655474486</c:v>
                </c:pt>
                <c:pt idx="2117">
                  <c:v>132.92377924310824</c:v>
                </c:pt>
                <c:pt idx="2118">
                  <c:v>132.97739129284281</c:v>
                </c:pt>
                <c:pt idx="2119">
                  <c:v>133.0307316578596</c:v>
                </c:pt>
                <c:pt idx="2120">
                  <c:v>133.08379930213061</c:v>
                </c:pt>
                <c:pt idx="2121">
                  <c:v>133.13659319970509</c:v>
                </c:pt>
                <c:pt idx="2122">
                  <c:v>133.18911233471383</c:v>
                </c:pt>
                <c:pt idx="2123">
                  <c:v>133.24135570138318</c:v>
                </c:pt>
                <c:pt idx="2124">
                  <c:v>133.29332230403986</c:v>
                </c:pt>
                <c:pt idx="2125">
                  <c:v>133.34501115711953</c:v>
                </c:pt>
                <c:pt idx="2126">
                  <c:v>133.39642128516775</c:v>
                </c:pt>
                <c:pt idx="2127">
                  <c:v>133.44755172284695</c:v>
                </c:pt>
                <c:pt idx="2128">
                  <c:v>133.49840151493581</c:v>
                </c:pt>
                <c:pt idx="2129">
                  <c:v>133.54896971632763</c:v>
                </c:pt>
                <c:pt idx="2130">
                  <c:v>133.59925539203201</c:v>
                </c:pt>
                <c:pt idx="2131">
                  <c:v>133.64925761716921</c:v>
                </c:pt>
                <c:pt idx="2132">
                  <c:v>133.69897547696692</c:v>
                </c:pt>
                <c:pt idx="2133">
                  <c:v>133.74840806675252</c:v>
                </c:pt>
                <c:pt idx="2134">
                  <c:v>133.79755449194715</c:v>
                </c:pt>
                <c:pt idx="2135">
                  <c:v>133.84641386805507</c:v>
                </c:pt>
                <c:pt idx="2136">
                  <c:v>133.89498532065392</c:v>
                </c:pt>
                <c:pt idx="2137">
                  <c:v>133.94326798538111</c:v>
                </c:pt>
                <c:pt idx="2138">
                  <c:v>133.99126100792196</c:v>
                </c:pt>
                <c:pt idx="2139">
                  <c:v>134.03896354399251</c:v>
                </c:pt>
                <c:pt idx="2140">
                  <c:v>134.08637475932477</c:v>
                </c:pt>
                <c:pt idx="2141">
                  <c:v>134.13349382964589</c:v>
                </c:pt>
                <c:pt idx="2142">
                  <c:v>134.18031994066106</c:v>
                </c:pt>
                <c:pt idx="2143">
                  <c:v>134.22685228803095</c:v>
                </c:pt>
                <c:pt idx="2144">
                  <c:v>134.27309007734956</c:v>
                </c:pt>
                <c:pt idx="2145">
                  <c:v>134.31903252411914</c:v>
                </c:pt>
                <c:pt idx="2146">
                  <c:v>134.36467885372554</c:v>
                </c:pt>
                <c:pt idx="2147">
                  <c:v>134.41002830141105</c:v>
                </c:pt>
                <c:pt idx="2148">
                  <c:v>134.4550801122457</c:v>
                </c:pt>
                <c:pt idx="2149">
                  <c:v>134.49983354109759</c:v>
                </c:pt>
                <c:pt idx="2150">
                  <c:v>134.54428785260151</c:v>
                </c:pt>
                <c:pt idx="2151">
                  <c:v>134.5884423211246</c:v>
                </c:pt>
                <c:pt idx="2152">
                  <c:v>134.63229623073551</c:v>
                </c:pt>
                <c:pt idx="2153">
                  <c:v>134.67584887516531</c:v>
                </c:pt>
                <c:pt idx="2154">
                  <c:v>134.71909955777312</c:v>
                </c:pt>
                <c:pt idx="2155">
                  <c:v>134.76204759150559</c:v>
                </c:pt>
                <c:pt idx="2156">
                  <c:v>134.80469229885892</c:v>
                </c:pt>
                <c:pt idx="2157">
                  <c:v>134.84703301183669</c:v>
                </c:pt>
                <c:pt idx="2158">
                  <c:v>134.88906907190739</c:v>
                </c:pt>
                <c:pt idx="2159">
                  <c:v>134.93079982996076</c:v>
                </c:pt>
                <c:pt idx="2160">
                  <c:v>134.97222464626313</c:v>
                </c:pt>
                <c:pt idx="2161">
                  <c:v>135.01334289040935</c:v>
                </c:pt>
                <c:pt idx="2162">
                  <c:v>135.05415394127658</c:v>
                </c:pt>
                <c:pt idx="2163">
                  <c:v>135.09465718697416</c:v>
                </c:pt>
                <c:pt idx="2164">
                  <c:v>135.1348520247931</c:v>
                </c:pt>
                <c:pt idx="2165">
                  <c:v>135.17473786115539</c:v>
                </c:pt>
                <c:pt idx="2166">
                  <c:v>135.21431411155871</c:v>
                </c:pt>
                <c:pt idx="2167">
                  <c:v>135.25358020052442</c:v>
                </c:pt>
                <c:pt idx="2168">
                  <c:v>135.29253556154117</c:v>
                </c:pt>
                <c:pt idx="2169">
                  <c:v>135.33117963700678</c:v>
                </c:pt>
                <c:pt idx="2170">
                  <c:v>135.36951187817237</c:v>
                </c:pt>
                <c:pt idx="2171">
                  <c:v>135.4075317450812</c:v>
                </c:pt>
                <c:pt idx="2172">
                  <c:v>135.4452387065088</c:v>
                </c:pt>
                <c:pt idx="2173">
                  <c:v>135.48263223990216</c:v>
                </c:pt>
                <c:pt idx="2174">
                  <c:v>135.51971183131525</c:v>
                </c:pt>
                <c:pt idx="2175">
                  <c:v>135.55647697534528</c:v>
                </c:pt>
                <c:pt idx="2176">
                  <c:v>135.59292717506884</c:v>
                </c:pt>
                <c:pt idx="2177">
                  <c:v>135.6290619419735</c:v>
                </c:pt>
                <c:pt idx="2178">
                  <c:v>135.66488079589215</c:v>
                </c:pt>
                <c:pt idx="2179">
                  <c:v>135.70038326493213</c:v>
                </c:pt>
                <c:pt idx="2180">
                  <c:v>135.73556888540844</c:v>
                </c:pt>
                <c:pt idx="2181">
                  <c:v>135.77043720177016</c:v>
                </c:pt>
                <c:pt idx="2182">
                  <c:v>135.80498776652956</c:v>
                </c:pt>
                <c:pt idx="2183">
                  <c:v>135.83922014018989</c:v>
                </c:pt>
                <c:pt idx="2184">
                  <c:v>135.87313389116974</c:v>
                </c:pt>
                <c:pt idx="2185">
                  <c:v>135.90672859572965</c:v>
                </c:pt>
                <c:pt idx="2186">
                  <c:v>135.9400038378943</c:v>
                </c:pt>
                <c:pt idx="2187">
                  <c:v>135.972959209377</c:v>
                </c:pt>
                <c:pt idx="2188">
                  <c:v>136.00559430950054</c:v>
                </c:pt>
                <c:pt idx="2189">
                  <c:v>136.03790874511864</c:v>
                </c:pt>
                <c:pt idx="2190">
                  <c:v>136.06990213053555</c:v>
                </c:pt>
                <c:pt idx="2191">
                  <c:v>136.10157408742543</c:v>
                </c:pt>
                <c:pt idx="2192">
                  <c:v>136.13292424475065</c:v>
                </c:pt>
                <c:pt idx="2193">
                  <c:v>136.16395223867823</c:v>
                </c:pt>
                <c:pt idx="2194">
                  <c:v>136.19465771249679</c:v>
                </c:pt>
                <c:pt idx="2195">
                  <c:v>136.22504031653219</c:v>
                </c:pt>
                <c:pt idx="2196">
                  <c:v>136.25509970806081</c:v>
                </c:pt>
                <c:pt idx="2197">
                  <c:v>136.28483555122585</c:v>
                </c:pt>
                <c:pt idx="2198">
                  <c:v>136.31424751694698</c:v>
                </c:pt>
                <c:pt idx="2199">
                  <c:v>136.34333528283526</c:v>
                </c:pt>
                <c:pt idx="2200">
                  <c:v>136.37209853310284</c:v>
                </c:pt>
                <c:pt idx="2201">
                  <c:v>136.40053695847425</c:v>
                </c:pt>
                <c:pt idx="2202">
                  <c:v>136.42865025609584</c:v>
                </c:pt>
                <c:pt idx="2203">
                  <c:v>136.45643812944499</c:v>
                </c:pt>
                <c:pt idx="2204">
                  <c:v>136.48390028823914</c:v>
                </c:pt>
                <c:pt idx="2205">
                  <c:v>136.51103644834186</c:v>
                </c:pt>
                <c:pt idx="2206">
                  <c:v>136.53784633167146</c:v>
                </c:pt>
                <c:pt idx="2207">
                  <c:v>136.56432966610666</c:v>
                </c:pt>
                <c:pt idx="2208">
                  <c:v>136.59048618539165</c:v>
                </c:pt>
                <c:pt idx="2209">
                  <c:v>136.61631562904262</c:v>
                </c:pt>
                <c:pt idx="2210">
                  <c:v>136.64181774225108</c:v>
                </c:pt>
                <c:pt idx="2211">
                  <c:v>136.66699227578783</c:v>
                </c:pt>
                <c:pt idx="2212">
                  <c:v>136.69183898590737</c:v>
                </c:pt>
                <c:pt idx="2213">
                  <c:v>136.71635763424851</c:v>
                </c:pt>
                <c:pt idx="2214">
                  <c:v>136.74054798773975</c:v>
                </c:pt>
                <c:pt idx="2215">
                  <c:v>136.76440981849771</c:v>
                </c:pt>
                <c:pt idx="2216">
                  <c:v>136.78794290373085</c:v>
                </c:pt>
                <c:pt idx="2217">
                  <c:v>136.81114702563943</c:v>
                </c:pt>
                <c:pt idx="2218">
                  <c:v>136.83402197131551</c:v>
                </c:pt>
                <c:pt idx="2219">
                  <c:v>136.85656753264357</c:v>
                </c:pt>
                <c:pt idx="2220">
                  <c:v>136.87878350619997</c:v>
                </c:pt>
                <c:pt idx="2221">
                  <c:v>136.9006696931516</c:v>
                </c:pt>
                <c:pt idx="2222">
                  <c:v>136.92222589915517</c:v>
                </c:pt>
                <c:pt idx="2223">
                  <c:v>136.94345193425647</c:v>
                </c:pt>
                <c:pt idx="2224">
                  <c:v>136.96434761278601</c:v>
                </c:pt>
                <c:pt idx="2225">
                  <c:v>136.98491275326015</c:v>
                </c:pt>
                <c:pt idx="2226">
                  <c:v>137.00514717827667</c:v>
                </c:pt>
                <c:pt idx="2227">
                  <c:v>137.02505071441252</c:v>
                </c:pt>
                <c:pt idx="2228">
                  <c:v>137.04462319212038</c:v>
                </c:pt>
                <c:pt idx="2229">
                  <c:v>137.06386444562833</c:v>
                </c:pt>
                <c:pt idx="2230">
                  <c:v>137.08277431283204</c:v>
                </c:pt>
                <c:pt idx="2231">
                  <c:v>137.10135263519595</c:v>
                </c:pt>
                <c:pt idx="2232">
                  <c:v>137.11959925764603</c:v>
                </c:pt>
                <c:pt idx="2233">
                  <c:v>137.13751402846862</c:v>
                </c:pt>
                <c:pt idx="2234">
                  <c:v>137.15509679920535</c:v>
                </c:pt>
                <c:pt idx="2235">
                  <c:v>137.17234742454997</c:v>
                </c:pt>
                <c:pt idx="2236">
                  <c:v>137.18926576224396</c:v>
                </c:pt>
                <c:pt idx="2237">
                  <c:v>137.20585167297253</c:v>
                </c:pt>
                <c:pt idx="2238">
                  <c:v>137.22210502026144</c:v>
                </c:pt>
                <c:pt idx="2239">
                  <c:v>137.23802567037271</c:v>
                </c:pt>
                <c:pt idx="2240">
                  <c:v>137.25361349219935</c:v>
                </c:pt>
                <c:pt idx="2241">
                  <c:v>137.26886835716431</c:v>
                </c:pt>
                <c:pt idx="2242">
                  <c:v>137.28379013911436</c:v>
                </c:pt>
                <c:pt idx="2243">
                  <c:v>137.29837871421773</c:v>
                </c:pt>
                <c:pt idx="2244">
                  <c:v>137.31263396086013</c:v>
                </c:pt>
                <c:pt idx="2245">
                  <c:v>137.32655575954161</c:v>
                </c:pt>
                <c:pt idx="2246">
                  <c:v>137.34014399277279</c:v>
                </c:pt>
                <c:pt idx="2247">
                  <c:v>137.35339854497269</c:v>
                </c:pt>
                <c:pt idx="2248">
                  <c:v>137.36631930236578</c:v>
                </c:pt>
                <c:pt idx="2249">
                  <c:v>137.37890615287915</c:v>
                </c:pt>
                <c:pt idx="2250">
                  <c:v>137.39115898604024</c:v>
                </c:pt>
                <c:pt idx="2251">
                  <c:v>137.40307769287566</c:v>
                </c:pt>
                <c:pt idx="2252">
                  <c:v>137.41466216580864</c:v>
                </c:pt>
                <c:pt idx="2253">
                  <c:v>137.42591229855759</c:v>
                </c:pt>
                <c:pt idx="2254">
                  <c:v>137.43682798603658</c:v>
                </c:pt>
                <c:pt idx="2255">
                  <c:v>137.44740912425269</c:v>
                </c:pt>
                <c:pt idx="2256">
                  <c:v>137.45765561020812</c:v>
                </c:pt>
                <c:pt idx="2257">
                  <c:v>137.46756734179837</c:v>
                </c:pt>
                <c:pt idx="2258">
                  <c:v>137.47714421771411</c:v>
                </c:pt>
                <c:pt idx="2259">
                  <c:v>137.48638613734244</c:v>
                </c:pt>
                <c:pt idx="2260">
                  <c:v>137.4952930006678</c:v>
                </c:pt>
                <c:pt idx="2261">
                  <c:v>137.50386470817455</c:v>
                </c:pt>
                <c:pt idx="2262">
                  <c:v>137.51210116074986</c:v>
                </c:pt>
                <c:pt idx="2263">
                  <c:v>137.52000225958682</c:v>
                </c:pt>
                <c:pt idx="2264">
                  <c:v>137.52756790608834</c:v>
                </c:pt>
                <c:pt idx="2265">
                  <c:v>137.53479800177195</c:v>
                </c:pt>
                <c:pt idx="2266">
                  <c:v>137.54169244817376</c:v>
                </c:pt>
                <c:pt idx="2267">
                  <c:v>137.54825114675549</c:v>
                </c:pt>
                <c:pt idx="2268">
                  <c:v>137.55447399881086</c:v>
                </c:pt>
                <c:pt idx="2269">
                  <c:v>137.56036090537117</c:v>
                </c:pt>
                <c:pt idx="2270">
                  <c:v>137.56591176711538</c:v>
                </c:pt>
                <c:pt idx="2271">
                  <c:v>137.57112648427699</c:v>
                </c:pt>
                <c:pt idx="2272">
                  <c:v>137.57600495655365</c:v>
                </c:pt>
                <c:pt idx="2273">
                  <c:v>137.58054708301756</c:v>
                </c:pt>
                <c:pt idx="2274">
                  <c:v>137.58475276202674</c:v>
                </c:pt>
                <c:pt idx="2275">
                  <c:v>137.5886218911364</c:v>
                </c:pt>
                <c:pt idx="2276">
                  <c:v>137.59215436701055</c:v>
                </c:pt>
                <c:pt idx="2277">
                  <c:v>137.59535008533729</c:v>
                </c:pt>
                <c:pt idx="2278">
                  <c:v>137.59820894074181</c:v>
                </c:pt>
                <c:pt idx="2279">
                  <c:v>137.60073082670118</c:v>
                </c:pt>
                <c:pt idx="2280">
                  <c:v>137.60291563546275</c:v>
                </c:pt>
                <c:pt idx="2281">
                  <c:v>137.60476325795861</c:v>
                </c:pt>
                <c:pt idx="2282">
                  <c:v>137.60627358372517</c:v>
                </c:pt>
                <c:pt idx="2283">
                  <c:v>137.60744650082162</c:v>
                </c:pt>
                <c:pt idx="2284">
                  <c:v>137.60828189575057</c:v>
                </c:pt>
                <c:pt idx="2285">
                  <c:v>137.60877965337784</c:v>
                </c:pt>
                <c:pt idx="2286">
                  <c:v>137.60893965685619</c:v>
                </c:pt>
                <c:pt idx="2287">
                  <c:v>137.60876178754728</c:v>
                </c:pt>
                <c:pt idx="2288">
                  <c:v>137.60824592494612</c:v>
                </c:pt>
                <c:pt idx="2289">
                  <c:v>137.60739194660769</c:v>
                </c:pt>
                <c:pt idx="2290">
                  <c:v>137.60619972807035</c:v>
                </c:pt>
                <c:pt idx="2291">
                  <c:v>137.60466914278717</c:v>
                </c:pt>
                <c:pt idx="2292">
                  <c:v>137.60280006205204</c:v>
                </c:pt>
                <c:pt idx="2293">
                  <c:v>137.60059235492963</c:v>
                </c:pt>
                <c:pt idx="2294">
                  <c:v>137.59804588818898</c:v>
                </c:pt>
                <c:pt idx="2295">
                  <c:v>137.59516052623241</c:v>
                </c:pt>
                <c:pt idx="2296">
                  <c:v>137.59193613103125</c:v>
                </c:pt>
                <c:pt idx="2297">
                  <c:v>137.58837256205999</c:v>
                </c:pt>
                <c:pt idx="2298">
                  <c:v>137.58446967623169</c:v>
                </c:pt>
                <c:pt idx="2299">
                  <c:v>137.58022732783652</c:v>
                </c:pt>
                <c:pt idx="2300">
                  <c:v>137.57564536847866</c:v>
                </c:pt>
                <c:pt idx="2301">
                  <c:v>137.57072364701764</c:v>
                </c:pt>
                <c:pt idx="2302">
                  <c:v>137.56546200950842</c:v>
                </c:pt>
                <c:pt idx="2303">
                  <c:v>137.55986029914391</c:v>
                </c:pt>
                <c:pt idx="2304">
                  <c:v>137.55391835620003</c:v>
                </c:pt>
                <c:pt idx="2305">
                  <c:v>137.54763601797885</c:v>
                </c:pt>
                <c:pt idx="2306">
                  <c:v>137.54101311875698</c:v>
                </c:pt>
                <c:pt idx="2307">
                  <c:v>137.5340494897315</c:v>
                </c:pt>
                <c:pt idx="2308">
                  <c:v>137.5267449589717</c:v>
                </c:pt>
                <c:pt idx="2309">
                  <c:v>137.51909935136769</c:v>
                </c:pt>
                <c:pt idx="2310">
                  <c:v>137.51111248858328</c:v>
                </c:pt>
                <c:pt idx="2311">
                  <c:v>137.50278418900953</c:v>
                </c:pt>
                <c:pt idx="2312">
                  <c:v>137.49411426771954</c:v>
                </c:pt>
                <c:pt idx="2313">
                  <c:v>137.48510253642473</c:v>
                </c:pt>
                <c:pt idx="2314">
                  <c:v>137.47574880343421</c:v>
                </c:pt>
                <c:pt idx="2315">
                  <c:v>137.46605287361123</c:v>
                </c:pt>
                <c:pt idx="2316">
                  <c:v>137.45601454833647</c:v>
                </c:pt>
                <c:pt idx="2317">
                  <c:v>137.44563362546992</c:v>
                </c:pt>
                <c:pt idx="2318">
                  <c:v>137.43490989931362</c:v>
                </c:pt>
                <c:pt idx="2319">
                  <c:v>137.4238431605778</c:v>
                </c:pt>
                <c:pt idx="2320">
                  <c:v>137.4124331963481</c:v>
                </c:pt>
                <c:pt idx="2321">
                  <c:v>137.40067979005269</c:v>
                </c:pt>
                <c:pt idx="2322">
                  <c:v>137.38858272143352</c:v>
                </c:pt>
                <c:pt idx="2323">
                  <c:v>137.37614176651709</c:v>
                </c:pt>
                <c:pt idx="2324">
                  <c:v>137.36335669758728</c:v>
                </c:pt>
                <c:pt idx="2325">
                  <c:v>137.35022728316002</c:v>
                </c:pt>
                <c:pt idx="2326">
                  <c:v>137.33675328795997</c:v>
                </c:pt>
                <c:pt idx="2327">
                  <c:v>137.32293447289717</c:v>
                </c:pt>
                <c:pt idx="2328">
                  <c:v>137.30877059504684</c:v>
                </c:pt>
                <c:pt idx="2329">
                  <c:v>137.29426140763027</c:v>
                </c:pt>
                <c:pt idx="2330">
                  <c:v>137.27940665999725</c:v>
                </c:pt>
                <c:pt idx="2331">
                  <c:v>137.26420609760874</c:v>
                </c:pt>
                <c:pt idx="2332">
                  <c:v>137.24865946202462</c:v>
                </c:pt>
                <c:pt idx="2333">
                  <c:v>137.23276649088962</c:v>
                </c:pt>
                <c:pt idx="2334">
                  <c:v>137.21652691792104</c:v>
                </c:pt>
                <c:pt idx="2335">
                  <c:v>137.19994047290106</c:v>
                </c:pt>
                <c:pt idx="2336">
                  <c:v>137.18300688166764</c:v>
                </c:pt>
                <c:pt idx="2337">
                  <c:v>137.16572586610755</c:v>
                </c:pt>
                <c:pt idx="2338">
                  <c:v>137.14809714415259</c:v>
                </c:pt>
                <c:pt idx="2339">
                  <c:v>137.13012042977533</c:v>
                </c:pt>
                <c:pt idx="2340">
                  <c:v>137.11179543298829</c:v>
                </c:pt>
                <c:pt idx="2341">
                  <c:v>137.09312185984268</c:v>
                </c:pt>
                <c:pt idx="2342">
                  <c:v>137.0740994124308</c:v>
                </c:pt>
                <c:pt idx="2343">
                  <c:v>137.05472778888935</c:v>
                </c:pt>
                <c:pt idx="2344">
                  <c:v>137.03500668340342</c:v>
                </c:pt>
                <c:pt idx="2345">
                  <c:v>137.01493578621231</c:v>
                </c:pt>
                <c:pt idx="2346">
                  <c:v>136.99451478361965</c:v>
                </c:pt>
                <c:pt idx="2347">
                  <c:v>136.97374335799941</c:v>
                </c:pt>
                <c:pt idx="2348">
                  <c:v>136.95262118781051</c:v>
                </c:pt>
                <c:pt idx="2349">
                  <c:v>136.93114794760714</c:v>
                </c:pt>
                <c:pt idx="2350">
                  <c:v>136.90932330805413</c:v>
                </c:pt>
                <c:pt idx="2351">
                  <c:v>136.88714693594082</c:v>
                </c:pt>
                <c:pt idx="2352">
                  <c:v>136.86461849420178</c:v>
                </c:pt>
                <c:pt idx="2353">
                  <c:v>136.84173764193253</c:v>
                </c:pt>
                <c:pt idx="2354">
                  <c:v>136.81850403441169</c:v>
                </c:pt>
                <c:pt idx="2355">
                  <c:v>136.79491732312249</c:v>
                </c:pt>
                <c:pt idx="2356">
                  <c:v>136.77097715577659</c:v>
                </c:pt>
                <c:pt idx="2357">
                  <c:v>136.74668317633913</c:v>
                </c:pt>
                <c:pt idx="2358">
                  <c:v>136.72203502505477</c:v>
                </c:pt>
                <c:pt idx="2359">
                  <c:v>136.69703233847707</c:v>
                </c:pt>
                <c:pt idx="2360">
                  <c:v>136.67167474949716</c:v>
                </c:pt>
                <c:pt idx="2361">
                  <c:v>136.64596188737519</c:v>
                </c:pt>
                <c:pt idx="2362">
                  <c:v>136.61989337777388</c:v>
                </c:pt>
                <c:pt idx="2363">
                  <c:v>136.59346884279083</c:v>
                </c:pt>
                <c:pt idx="2364">
                  <c:v>136.5666879009961</c:v>
                </c:pt>
                <c:pt idx="2365">
                  <c:v>136.53955016746835</c:v>
                </c:pt>
                <c:pt idx="2366">
                  <c:v>136.51205525383409</c:v>
                </c:pt>
                <c:pt idx="2367">
                  <c:v>136.48420276830666</c:v>
                </c:pt>
                <c:pt idx="2368">
                  <c:v>136.45599231572862</c:v>
                </c:pt>
                <c:pt idx="2369">
                  <c:v>136.42742349761525</c:v>
                </c:pt>
                <c:pt idx="2370">
                  <c:v>136.39849591219698</c:v>
                </c:pt>
                <c:pt idx="2371">
                  <c:v>136.3692091544676</c:v>
                </c:pt>
                <c:pt idx="2372">
                  <c:v>136.33956281622895</c:v>
                </c:pt>
                <c:pt idx="2373">
                  <c:v>136.30955648614099</c:v>
                </c:pt>
                <c:pt idx="2374">
                  <c:v>136.27918974977246</c:v>
                </c:pt>
                <c:pt idx="2375">
                  <c:v>136.24846218964953</c:v>
                </c:pt>
                <c:pt idx="2376">
                  <c:v>136.21737338531091</c:v>
                </c:pt>
                <c:pt idx="2377">
                  <c:v>136.18592291336034</c:v>
                </c:pt>
                <c:pt idx="2378">
                  <c:v>136.15411034752339</c:v>
                </c:pt>
                <c:pt idx="2379">
                  <c:v>136.12193525870126</c:v>
                </c:pt>
                <c:pt idx="2380">
                  <c:v>136.08939721503202</c:v>
                </c:pt>
                <c:pt idx="2381">
                  <c:v>136.05649578194732</c:v>
                </c:pt>
                <c:pt idx="2382">
                  <c:v>136.02323052223349</c:v>
                </c:pt>
                <c:pt idx="2383">
                  <c:v>135.98960099609383</c:v>
                </c:pt>
                <c:pt idx="2384">
                  <c:v>135.95560676120999</c:v>
                </c:pt>
                <c:pt idx="2385">
                  <c:v>135.92124737280801</c:v>
                </c:pt>
                <c:pt idx="2386">
                  <c:v>135.88652238372131</c:v>
                </c:pt>
                <c:pt idx="2387">
                  <c:v>135.85143134445912</c:v>
                </c:pt>
                <c:pt idx="2388">
                  <c:v>135.81597380327298</c:v>
                </c:pt>
                <c:pt idx="2389">
                  <c:v>135.78014930622578</c:v>
                </c:pt>
                <c:pt idx="2390">
                  <c:v>135.74395739726168</c:v>
                </c:pt>
                <c:pt idx="2391">
                  <c:v>135.70739761827701</c:v>
                </c:pt>
                <c:pt idx="2392">
                  <c:v>135.67046950919251</c:v>
                </c:pt>
                <c:pt idx="2393">
                  <c:v>135.63317260802597</c:v>
                </c:pt>
                <c:pt idx="2394">
                  <c:v>135.59550645096752</c:v>
                </c:pt>
                <c:pt idx="2395">
                  <c:v>135.55747057245341</c:v>
                </c:pt>
                <c:pt idx="2396">
                  <c:v>135.51906450524314</c:v>
                </c:pt>
                <c:pt idx="2397">
                  <c:v>135.48028778049786</c:v>
                </c:pt>
                <c:pt idx="2398">
                  <c:v>135.44113992785543</c:v>
                </c:pt>
                <c:pt idx="2399">
                  <c:v>135.40162047551331</c:v>
                </c:pt>
                <c:pt idx="2400">
                  <c:v>135.36172895030637</c:v>
                </c:pt>
                <c:pt idx="2401">
                  <c:v>135.32146487778837</c:v>
                </c:pt>
                <c:pt idx="2402">
                  <c:v>135.28082778231516</c:v>
                </c:pt>
                <c:pt idx="2403">
                  <c:v>135.23981718712585</c:v>
                </c:pt>
                <c:pt idx="2404">
                  <c:v>135.19843261442784</c:v>
                </c:pt>
                <c:pt idx="2405">
                  <c:v>135.15667358548023</c:v>
                </c:pt>
                <c:pt idx="2406">
                  <c:v>135.11453962068128</c:v>
                </c:pt>
                <c:pt idx="2407">
                  <c:v>135.07203023965221</c:v>
                </c:pt>
                <c:pt idx="2408">
                  <c:v>135.02914496132601</c:v>
                </c:pt>
                <c:pt idx="2409">
                  <c:v>134.98588330403445</c:v>
                </c:pt>
                <c:pt idx="2410">
                  <c:v>134.94224478559659</c:v>
                </c:pt>
                <c:pt idx="2411">
                  <c:v>134.89822892340851</c:v>
                </c:pt>
                <c:pt idx="2412">
                  <c:v>134.85383523453282</c:v>
                </c:pt>
                <c:pt idx="2413">
                  <c:v>134.80906323578972</c:v>
                </c:pt>
                <c:pt idx="2414">
                  <c:v>134.76391244384808</c:v>
                </c:pt>
                <c:pt idx="2415">
                  <c:v>134.7183823753175</c:v>
                </c:pt>
                <c:pt idx="2416">
                  <c:v>134.67247254684057</c:v>
                </c:pt>
                <c:pt idx="2417">
                  <c:v>134.62618247518691</c:v>
                </c:pt>
                <c:pt idx="2418">
                  <c:v>134.57951167734581</c:v>
                </c:pt>
                <c:pt idx="2419">
                  <c:v>134.53245967062153</c:v>
                </c:pt>
                <c:pt idx="2420">
                  <c:v>134.48502597272756</c:v>
                </c:pt>
                <c:pt idx="2421">
                  <c:v>134.43721010188273</c:v>
                </c:pt>
                <c:pt idx="2422">
                  <c:v>134.38901157690606</c:v>
                </c:pt>
                <c:pt idx="2423">
                  <c:v>134.34042991731417</c:v>
                </c:pt>
                <c:pt idx="2424">
                  <c:v>134.29146464341724</c:v>
                </c:pt>
                <c:pt idx="2425">
                  <c:v>134.24211527641654</c:v>
                </c:pt>
                <c:pt idx="2426">
                  <c:v>134.19238133850266</c:v>
                </c:pt>
                <c:pt idx="2427">
                  <c:v>134.14226235295357</c:v>
                </c:pt>
                <c:pt idx="2428">
                  <c:v>134.09175784423067</c:v>
                </c:pt>
                <c:pt idx="2429">
                  <c:v>134.0408673380812</c:v>
                </c:pt>
                <c:pt idx="2430">
                  <c:v>133.98959036163572</c:v>
                </c:pt>
                <c:pt idx="2431">
                  <c:v>133.93792644350583</c:v>
                </c:pt>
                <c:pt idx="2432">
                  <c:v>133.88587511388661</c:v>
                </c:pt>
                <c:pt idx="2433">
                  <c:v>133.83343590465554</c:v>
                </c:pt>
                <c:pt idx="2434">
                  <c:v>133.78060834947161</c:v>
                </c:pt>
                <c:pt idx="2435">
                  <c:v>133.72739198387762</c:v>
                </c:pt>
                <c:pt idx="2436">
                  <c:v>133.67378634539864</c:v>
                </c:pt>
                <c:pt idx="2437">
                  <c:v>133.61979097364508</c:v>
                </c:pt>
                <c:pt idx="2438">
                  <c:v>133.56540541041261</c:v>
                </c:pt>
                <c:pt idx="2439">
                  <c:v>133.51062919978199</c:v>
                </c:pt>
                <c:pt idx="2440">
                  <c:v>133.45546188822198</c:v>
                </c:pt>
                <c:pt idx="2441">
                  <c:v>133.39990302469062</c:v>
                </c:pt>
                <c:pt idx="2442">
                  <c:v>133.34395216073622</c:v>
                </c:pt>
                <c:pt idx="2443">
                  <c:v>133.28760885059705</c:v>
                </c:pt>
                <c:pt idx="2444">
                  <c:v>133.23087265130584</c:v>
                </c:pt>
                <c:pt idx="2445">
                  <c:v>133.17374312278929</c:v>
                </c:pt>
                <c:pt idx="2446">
                  <c:v>133.11621982797038</c:v>
                </c:pt>
                <c:pt idx="2447">
                  <c:v>133.05830233286855</c:v>
                </c:pt>
                <c:pt idx="2448">
                  <c:v>132.99999020670288</c:v>
                </c:pt>
                <c:pt idx="2449">
                  <c:v>132.94128302199204</c:v>
                </c:pt>
                <c:pt idx="2450">
                  <c:v>132.8821803546555</c:v>
                </c:pt>
                <c:pt idx="2451">
                  <c:v>132.82268178411584</c:v>
                </c:pt>
                <c:pt idx="2452">
                  <c:v>132.76278689339853</c:v>
                </c:pt>
                <c:pt idx="2453">
                  <c:v>132.70249526923351</c:v>
                </c:pt>
                <c:pt idx="2454">
                  <c:v>132.64180650215479</c:v>
                </c:pt>
                <c:pt idx="2455">
                  <c:v>132.58072018660243</c:v>
                </c:pt>
                <c:pt idx="2456">
                  <c:v>132.51923592102196</c:v>
                </c:pt>
                <c:pt idx="2457">
                  <c:v>132.45735330796356</c:v>
                </c:pt>
                <c:pt idx="2458">
                  <c:v>132.39507195418398</c:v>
                </c:pt>
                <c:pt idx="2459">
                  <c:v>132.33239147074366</c:v>
                </c:pt>
                <c:pt idx="2460">
                  <c:v>132.26931147310859</c:v>
                </c:pt>
                <c:pt idx="2461">
                  <c:v>132.20583158124612</c:v>
                </c:pt>
                <c:pt idx="2462">
                  <c:v>132.14195141972652</c:v>
                </c:pt>
                <c:pt idx="2463">
                  <c:v>132.07767061781948</c:v>
                </c:pt>
                <c:pt idx="2464">
                  <c:v>132.01298880959234</c:v>
                </c:pt>
                <c:pt idx="2465">
                  <c:v>131.94790563400784</c:v>
                </c:pt>
                <c:pt idx="2466">
                  <c:v>131.88242073502192</c:v>
                </c:pt>
                <c:pt idx="2467">
                  <c:v>131.81653376167878</c:v>
                </c:pt>
                <c:pt idx="2468">
                  <c:v>131.75024436820817</c:v>
                </c:pt>
                <c:pt idx="2469">
                  <c:v>131.68355221412216</c:v>
                </c:pt>
                <c:pt idx="2470">
                  <c:v>131.6164569643077</c:v>
                </c:pt>
                <c:pt idx="2471">
                  <c:v>131.5489582891253</c:v>
                </c:pt>
                <c:pt idx="2472">
                  <c:v>131.48105586450004</c:v>
                </c:pt>
                <c:pt idx="2473">
                  <c:v>131.4127493720172</c:v>
                </c:pt>
                <c:pt idx="2474">
                  <c:v>131.34403849901517</c:v>
                </c:pt>
                <c:pt idx="2475">
                  <c:v>131.27492293867843</c:v>
                </c:pt>
                <c:pt idx="2476">
                  <c:v>131.20540239012905</c:v>
                </c:pt>
                <c:pt idx="2477">
                  <c:v>131.13547655851923</c:v>
                </c:pt>
                <c:pt idx="2478">
                  <c:v>131.06514515512194</c:v>
                </c:pt>
                <c:pt idx="2479">
                  <c:v>130.9944078974205</c:v>
                </c:pt>
                <c:pt idx="2480">
                  <c:v>130.92326450919956</c:v>
                </c:pt>
                <c:pt idx="2481">
                  <c:v>130.85171472063439</c:v>
                </c:pt>
                <c:pt idx="2482">
                  <c:v>130.77975826837695</c:v>
                </c:pt>
                <c:pt idx="2483">
                  <c:v>130.70739489564653</c:v>
                </c:pt>
                <c:pt idx="2484">
                  <c:v>130.63462435231517</c:v>
                </c:pt>
                <c:pt idx="2485">
                  <c:v>130.56144639499476</c:v>
                </c:pt>
                <c:pt idx="2486">
                  <c:v>130.48786078712135</c:v>
                </c:pt>
                <c:pt idx="2487">
                  <c:v>130.41386729904147</c:v>
                </c:pt>
                <c:pt idx="2488">
                  <c:v>130.33946570809584</c:v>
                </c:pt>
                <c:pt idx="2489">
                  <c:v>130.26465579870276</c:v>
                </c:pt>
                <c:pt idx="2490">
                  <c:v>130.18943736243909</c:v>
                </c:pt>
                <c:pt idx="2491">
                  <c:v>130.11381019812453</c:v>
                </c:pt>
                <c:pt idx="2492">
                  <c:v>130.03777411190055</c:v>
                </c:pt>
                <c:pt idx="2493">
                  <c:v>129.96132891731196</c:v>
                </c:pt>
                <c:pt idx="2494">
                  <c:v>129.88447443538487</c:v>
                </c:pt>
                <c:pt idx="2495">
                  <c:v>129.80721049470552</c:v>
                </c:pt>
                <c:pt idx="2496">
                  <c:v>129.7295369314981</c:v>
                </c:pt>
                <c:pt idx="2497">
                  <c:v>129.65145358970156</c:v>
                </c:pt>
                <c:pt idx="2498">
                  <c:v>129.57296032104364</c:v>
                </c:pt>
                <c:pt idx="2499">
                  <c:v>129.49405698511819</c:v>
                </c:pt>
                <c:pt idx="2500">
                  <c:v>129.41474344945703</c:v>
                </c:pt>
                <c:pt idx="2501">
                  <c:v>129.33501958960477</c:v>
                </c:pt>
                <c:pt idx="2502">
                  <c:v>129.25488528918862</c:v>
                </c:pt>
                <c:pt idx="2503">
                  <c:v>129.1743404399904</c:v>
                </c:pt>
                <c:pt idx="2504">
                  <c:v>129.09338494201856</c:v>
                </c:pt>
                <c:pt idx="2505">
                  <c:v>129.01201870357349</c:v>
                </c:pt>
                <c:pt idx="2506">
                  <c:v>128.93024164131867</c:v>
                </c:pt>
                <c:pt idx="2507">
                  <c:v>128.84805368034628</c:v>
                </c:pt>
                <c:pt idx="2508">
                  <c:v>128.76545475424382</c:v>
                </c:pt>
                <c:pt idx="2509">
                  <c:v>128.68244480515924</c:v>
                </c:pt>
                <c:pt idx="2510">
                  <c:v>128.59902378386437</c:v>
                </c:pt>
                <c:pt idx="2511">
                  <c:v>128.51519164981829</c:v>
                </c:pt>
                <c:pt idx="2512">
                  <c:v>128.43094837122914</c:v>
                </c:pt>
                <c:pt idx="2513">
                  <c:v>128.34629392511488</c:v>
                </c:pt>
                <c:pt idx="2514">
                  <c:v>128.26122829736323</c:v>
                </c:pt>
                <c:pt idx="2515">
                  <c:v>128.17575148278991</c:v>
                </c:pt>
                <c:pt idx="2516">
                  <c:v>128.08986348519628</c:v>
                </c:pt>
                <c:pt idx="2517">
                  <c:v>128.00356431742571</c:v>
                </c:pt>
                <c:pt idx="2518">
                  <c:v>127.91685400142035</c:v>
                </c:pt>
                <c:pt idx="2519">
                  <c:v>127.82973256827169</c:v>
                </c:pt>
                <c:pt idx="2520">
                  <c:v>127.74220005827831</c:v>
                </c:pt>
                <c:pt idx="2521">
                  <c:v>127.65425652099333</c:v>
                </c:pt>
                <c:pt idx="2522">
                  <c:v>127.56590201527806</c:v>
                </c:pt>
                <c:pt idx="2523">
                  <c:v>127.47713660935095</c:v>
                </c:pt>
                <c:pt idx="2524">
                  <c:v>127.38796038083538</c:v>
                </c:pt>
                <c:pt idx="2525">
                  <c:v>127.29837341680631</c:v>
                </c:pt>
                <c:pt idx="2526">
                  <c:v>127.20837581383833</c:v>
                </c:pt>
                <c:pt idx="2527">
                  <c:v>127.11796767804849</c:v>
                </c:pt>
                <c:pt idx="2528">
                  <c:v>127.02714912514151</c:v>
                </c:pt>
                <c:pt idx="2529">
                  <c:v>126.9359202804504</c:v>
                </c:pt>
                <c:pt idx="2530">
                  <c:v>126.84428127897914</c:v>
                </c:pt>
                <c:pt idx="2531">
                  <c:v>126.75223226544179</c:v>
                </c:pt>
                <c:pt idx="2532">
                  <c:v>126.65977339430202</c:v>
                </c:pt>
                <c:pt idx="2533">
                  <c:v>126.56690482980959</c:v>
                </c:pt>
                <c:pt idx="2534">
                  <c:v>126.4736267460377</c:v>
                </c:pt>
                <c:pt idx="2535">
                  <c:v>126.3799393269164</c:v>
                </c:pt>
                <c:pt idx="2536">
                  <c:v>126.28584276626833</c:v>
                </c:pt>
                <c:pt idx="2537">
                  <c:v>126.19133726783949</c:v>
                </c:pt>
                <c:pt idx="2538">
                  <c:v>126.09642304533146</c:v>
                </c:pt>
                <c:pt idx="2539">
                  <c:v>126.00110032243091</c:v>
                </c:pt>
                <c:pt idx="2540">
                  <c:v>125.90536933283781</c:v>
                </c:pt>
                <c:pt idx="2541">
                  <c:v>125.80923032029412</c:v>
                </c:pt>
                <c:pt idx="2542">
                  <c:v>125.7126835386087</c:v>
                </c:pt>
                <c:pt idx="2543">
                  <c:v>125.61572925168163</c:v>
                </c:pt>
                <c:pt idx="2544">
                  <c:v>125.51836773352963</c:v>
                </c:pt>
                <c:pt idx="2545">
                  <c:v>125.42059926830706</c:v>
                </c:pt>
                <c:pt idx="2546">
                  <c:v>125.32242415032621</c:v>
                </c:pt>
                <c:pt idx="2547">
                  <c:v>125.22384268407748</c:v>
                </c:pt>
                <c:pt idx="2548">
                  <c:v>125.12485518424836</c:v>
                </c:pt>
                <c:pt idx="2549">
                  <c:v>125.0254619757394</c:v>
                </c:pt>
                <c:pt idx="2550">
                  <c:v>124.92566339368</c:v>
                </c:pt>
                <c:pt idx="2551">
                  <c:v>124.82545978344325</c:v>
                </c:pt>
                <c:pt idx="2552">
                  <c:v>124.72485150065783</c:v>
                </c:pt>
                <c:pt idx="2553">
                  <c:v>124.62383891122133</c:v>
                </c:pt>
                <c:pt idx="2554">
                  <c:v>124.52242239130908</c:v>
                </c:pt>
                <c:pt idx="2555">
                  <c:v>124.42060232738365</c:v>
                </c:pt>
                <c:pt idx="2556">
                  <c:v>124.31837911620354</c:v>
                </c:pt>
                <c:pt idx="2557">
                  <c:v>124.21575316482739</c:v>
                </c:pt>
                <c:pt idx="2558">
                  <c:v>124.112724890621</c:v>
                </c:pt>
                <c:pt idx="2559">
                  <c:v>124.00929472126009</c:v>
                </c:pt>
                <c:pt idx="2560">
                  <c:v>123.90546309473304</c:v>
                </c:pt>
                <c:pt idx="2561">
                  <c:v>123.80123045934141</c:v>
                </c:pt>
                <c:pt idx="2562">
                  <c:v>123.69659727370009</c:v>
                </c:pt>
                <c:pt idx="2563">
                  <c:v>123.5915640067353</c:v>
                </c:pt>
                <c:pt idx="2564">
                  <c:v>123.48613113768229</c:v>
                </c:pt>
                <c:pt idx="2565">
                  <c:v>123.38029915608026</c:v>
                </c:pt>
                <c:pt idx="2566">
                  <c:v>123.27406856176665</c:v>
                </c:pt>
                <c:pt idx="2567">
                  <c:v>123.16743986487143</c:v>
                </c:pt>
                <c:pt idx="2568">
                  <c:v>123.06041358580705</c:v>
                </c:pt>
                <c:pt idx="2569">
                  <c:v>122.95299025526049</c:v>
                </c:pt>
                <c:pt idx="2570">
                  <c:v>122.84517041418056</c:v>
                </c:pt>
                <c:pt idx="2571">
                  <c:v>122.73695461376775</c:v>
                </c:pt>
                <c:pt idx="2572">
                  <c:v>122.62834341545846</c:v>
                </c:pt>
                <c:pt idx="2573">
                  <c:v>122.51933739091133</c:v>
                </c:pt>
                <c:pt idx="2574">
                  <c:v>122.40993712199118</c:v>
                </c:pt>
                <c:pt idx="2575">
                  <c:v>122.30014320075063</c:v>
                </c:pt>
                <c:pt idx="2576">
                  <c:v>122.18995622941173</c:v>
                </c:pt>
                <c:pt idx="2577">
                  <c:v>122.07937682034586</c:v>
                </c:pt>
                <c:pt idx="2578">
                  <c:v>121.96840559605204</c:v>
                </c:pt>
                <c:pt idx="2579">
                  <c:v>121.85704318913446</c:v>
                </c:pt>
                <c:pt idx="2580">
                  <c:v>121.74529024227837</c:v>
                </c:pt>
                <c:pt idx="2581">
                  <c:v>121.63314740822369</c:v>
                </c:pt>
                <c:pt idx="2582">
                  <c:v>121.52061534974084</c:v>
                </c:pt>
                <c:pt idx="2583">
                  <c:v>121.40769473959983</c:v>
                </c:pt>
                <c:pt idx="2584">
                  <c:v>121.29438626054383</c:v>
                </c:pt>
                <c:pt idx="2585">
                  <c:v>121.18069060525622</c:v>
                </c:pt>
                <c:pt idx="2586">
                  <c:v>121.0666084763312</c:v>
                </c:pt>
                <c:pt idx="2587">
                  <c:v>120.95214058623937</c:v>
                </c:pt>
                <c:pt idx="2588">
                  <c:v>120.8372876572935</c:v>
                </c:pt>
                <c:pt idx="2589">
                  <c:v>120.72205042161399</c:v>
                </c:pt>
                <c:pt idx="2590">
                  <c:v>120.60642962109122</c:v>
                </c:pt>
                <c:pt idx="2591">
                  <c:v>120.49042600734819</c:v>
                </c:pt>
                <c:pt idx="2592">
                  <c:v>120.37404034170186</c:v>
                </c:pt>
                <c:pt idx="2593">
                  <c:v>120.2572733951209</c:v>
                </c:pt>
                <c:pt idx="2594">
                  <c:v>120.14012594818642</c:v>
                </c:pt>
                <c:pt idx="2595">
                  <c:v>120.0225987910479</c:v>
                </c:pt>
                <c:pt idx="2596">
                  <c:v>119.9046927233793</c:v>
                </c:pt>
                <c:pt idx="2597">
                  <c:v>119.7864085543341</c:v>
                </c:pt>
                <c:pt idx="2598">
                  <c:v>119.66774710249936</c:v>
                </c:pt>
                <c:pt idx="2599">
                  <c:v>119.54870919584775</c:v>
                </c:pt>
                <c:pt idx="2600">
                  <c:v>119.42929567168909</c:v>
                </c:pt>
                <c:pt idx="2601">
                  <c:v>119.30950737662045</c:v>
                </c:pt>
                <c:pt idx="2602">
                  <c:v>119.18934516647525</c:v>
                </c:pt>
                <c:pt idx="2603">
                  <c:v>119.06880990627229</c:v>
                </c:pt>
                <c:pt idx="2604">
                  <c:v>118.94790247016016</c:v>
                </c:pt>
                <c:pt idx="2605">
                  <c:v>118.82662374136564</c:v>
                </c:pt>
                <c:pt idx="2606">
                  <c:v>118.70497461213746</c:v>
                </c:pt>
                <c:pt idx="2607">
                  <c:v>118.58295598368849</c:v>
                </c:pt>
                <c:pt idx="2608">
                  <c:v>118.46056876614057</c:v>
                </c:pt>
                <c:pt idx="2609">
                  <c:v>118.33781387846437</c:v>
                </c:pt>
                <c:pt idx="2610">
                  <c:v>118.21469224842025</c:v>
                </c:pt>
                <c:pt idx="2611">
                  <c:v>118.09120481249795</c:v>
                </c:pt>
                <c:pt idx="2612">
                  <c:v>117.96735251585466</c:v>
                </c:pt>
                <c:pt idx="2613">
                  <c:v>117.84313631225214</c:v>
                </c:pt>
                <c:pt idx="2614">
                  <c:v>117.71855716399374</c:v>
                </c:pt>
                <c:pt idx="2615">
                  <c:v>117.59361604185918</c:v>
                </c:pt>
                <c:pt idx="2616">
                  <c:v>117.46831392503944</c:v>
                </c:pt>
                <c:pt idx="2617">
                  <c:v>117.34265180106948</c:v>
                </c:pt>
                <c:pt idx="2618">
                  <c:v>117.216630665762</c:v>
                </c:pt>
                <c:pt idx="2619">
                  <c:v>117.0902515231375</c:v>
                </c:pt>
                <c:pt idx="2620">
                  <c:v>116.9635153853566</c:v>
                </c:pt>
                <c:pt idx="2621">
                  <c:v>116.83642327264806</c:v>
                </c:pt>
                <c:pt idx="2622">
                  <c:v>116.70897621323951</c:v>
                </c:pt>
                <c:pt idx="2623">
                  <c:v>116.58117524328406</c:v>
                </c:pt>
                <c:pt idx="2624">
                  <c:v>116.45302140678822</c:v>
                </c:pt>
                <c:pt idx="2625">
                  <c:v>116.32451575553765</c:v>
                </c:pt>
                <c:pt idx="2626">
                  <c:v>116.1956593490237</c:v>
                </c:pt>
                <c:pt idx="2627">
                  <c:v>116.0664532543675</c:v>
                </c:pt>
                <c:pt idx="2628">
                  <c:v>115.93689854624276</c:v>
                </c:pt>
                <c:pt idx="2629">
                  <c:v>115.80699630680154</c:v>
                </c:pt>
                <c:pt idx="2630">
                  <c:v>115.67674762559433</c:v>
                </c:pt>
                <c:pt idx="2631">
                  <c:v>115.54615359949287</c:v>
                </c:pt>
                <c:pt idx="2632">
                  <c:v>115.4152153326105</c:v>
                </c:pt>
                <c:pt idx="2633">
                  <c:v>115.28393393622284</c:v>
                </c:pt>
                <c:pt idx="2634">
                  <c:v>115.15231052868721</c:v>
                </c:pt>
                <c:pt idx="2635">
                  <c:v>115.02034623536154</c:v>
                </c:pt>
                <c:pt idx="2636">
                  <c:v>114.88804218852229</c:v>
                </c:pt>
                <c:pt idx="2637">
                  <c:v>114.75539952728174</c:v>
                </c:pt>
                <c:pt idx="2638">
                  <c:v>114.62241939750645</c:v>
                </c:pt>
                <c:pt idx="2639">
                  <c:v>114.48910295173208</c:v>
                </c:pt>
                <c:pt idx="2640">
                  <c:v>114.3554513490792</c:v>
                </c:pt>
                <c:pt idx="2641">
                  <c:v>114.22146575516989</c:v>
                </c:pt>
                <c:pt idx="2642">
                  <c:v>114.08714734204095</c:v>
                </c:pt>
                <c:pt idx="2643">
                  <c:v>113.95249728805837</c:v>
                </c:pt>
                <c:pt idx="2644">
                  <c:v>113.81751677783168</c:v>
                </c:pt>
                <c:pt idx="2645">
                  <c:v>113.68220700212633</c:v>
                </c:pt>
                <c:pt idx="2646">
                  <c:v>113.54656915777687</c:v>
                </c:pt>
                <c:pt idx="2647">
                  <c:v>113.41060444759754</c:v>
                </c:pt>
                <c:pt idx="2648">
                  <c:v>113.27431408029729</c:v>
                </c:pt>
                <c:pt idx="2649">
                  <c:v>113.13769927038824</c:v>
                </c:pt>
                <c:pt idx="2650">
                  <c:v>113.0007612380972</c:v>
                </c:pt>
                <c:pt idx="2651">
                  <c:v>112.86350120927763</c:v>
                </c:pt>
                <c:pt idx="2652">
                  <c:v>112.7259204153183</c:v>
                </c:pt>
                <c:pt idx="2653">
                  <c:v>112.58802009305431</c:v>
                </c:pt>
                <c:pt idx="2654">
                  <c:v>112.44980148467549</c:v>
                </c:pt>
                <c:pt idx="2655">
                  <c:v>112.31126583763709</c:v>
                </c:pt>
                <c:pt idx="2656">
                  <c:v>112.17241440456728</c:v>
                </c:pt>
                <c:pt idx="2657">
                  <c:v>112.03324844317781</c:v>
                </c:pt>
                <c:pt idx="2658">
                  <c:v>111.89376921617047</c:v>
                </c:pt>
                <c:pt idx="2659">
                  <c:v>111.75397799114687</c:v>
                </c:pt>
                <c:pt idx="2660">
                  <c:v>111.61387604051524</c:v>
                </c:pt>
                <c:pt idx="2661">
                  <c:v>111.47346464140001</c:v>
                </c:pt>
                <c:pt idx="2662">
                  <c:v>111.33274507554785</c:v>
                </c:pt>
                <c:pt idx="2663">
                  <c:v>111.19171862923709</c:v>
                </c:pt>
                <c:pt idx="2664">
                  <c:v>111.05038659318329</c:v>
                </c:pt>
                <c:pt idx="2665">
                  <c:v>110.90875026244811</c:v>
                </c:pt>
                <c:pt idx="2666">
                  <c:v>110.76681093634568</c:v>
                </c:pt>
                <c:pt idx="2667">
                  <c:v>110.62456991835118</c:v>
                </c:pt>
                <c:pt idx="2668">
                  <c:v>110.48202851600621</c:v>
                </c:pt>
                <c:pt idx="2669">
                  <c:v>110.33918804082759</c:v>
                </c:pt>
                <c:pt idx="2670">
                  <c:v>110.1960498082143</c:v>
                </c:pt>
                <c:pt idx="2671">
                  <c:v>110.05261513735343</c:v>
                </c:pt>
                <c:pt idx="2672">
                  <c:v>109.9088853511298</c:v>
                </c:pt>
                <c:pt idx="2673">
                  <c:v>109.76486177603094</c:v>
                </c:pt>
                <c:pt idx="2674">
                  <c:v>109.62054574205582</c:v>
                </c:pt>
                <c:pt idx="2675">
                  <c:v>109.47593858262272</c:v>
                </c:pt>
                <c:pt idx="2676">
                  <c:v>109.33104163447553</c:v>
                </c:pt>
                <c:pt idx="2677">
                  <c:v>109.18585623759304</c:v>
                </c:pt>
                <c:pt idx="2678">
                  <c:v>109.04038373509555</c:v>
                </c:pt>
                <c:pt idx="2679">
                  <c:v>108.89462547315399</c:v>
                </c:pt>
                <c:pt idx="2680">
                  <c:v>108.74858280089799</c:v>
                </c:pt>
                <c:pt idx="2681">
                  <c:v>108.60225707032423</c:v>
                </c:pt>
                <c:pt idx="2682">
                  <c:v>108.45564963620517</c:v>
                </c:pt>
                <c:pt idx="2683">
                  <c:v>108.30876185599878</c:v>
                </c:pt>
                <c:pt idx="2684">
                  <c:v>108.16159508975726</c:v>
                </c:pt>
                <c:pt idx="2685">
                  <c:v>108.0141507000365</c:v>
                </c:pt>
                <c:pt idx="2686">
                  <c:v>107.86643005180652</c:v>
                </c:pt>
                <c:pt idx="2687">
                  <c:v>107.71843451236177</c:v>
                </c:pt>
                <c:pt idx="2688">
                  <c:v>107.57016545123092</c:v>
                </c:pt>
                <c:pt idx="2689">
                  <c:v>107.42162424008914</c:v>
                </c:pt>
                <c:pt idx="2690">
                  <c:v>107.2728122526679</c:v>
                </c:pt>
                <c:pt idx="2691">
                  <c:v>107.12373086466857</c:v>
                </c:pt>
                <c:pt idx="2692">
                  <c:v>106.97438145367326</c:v>
                </c:pt>
                <c:pt idx="2693">
                  <c:v>106.8247653990577</c:v>
                </c:pt>
                <c:pt idx="2694">
                  <c:v>106.67488408190445</c:v>
                </c:pt>
                <c:pt idx="2695">
                  <c:v>106.52473888491647</c:v>
                </c:pt>
                <c:pt idx="2696">
                  <c:v>106.37433119233216</c:v>
                </c:pt>
                <c:pt idx="2697">
                  <c:v>106.2236623898368</c:v>
                </c:pt>
                <c:pt idx="2698">
                  <c:v>106.0727338644824</c:v>
                </c:pt>
                <c:pt idx="2699">
                  <c:v>105.92154700459861</c:v>
                </c:pt>
                <c:pt idx="2700">
                  <c:v>105.7701031997122</c:v>
                </c:pt>
                <c:pt idx="2701">
                  <c:v>105.6184038404616</c:v>
                </c:pt>
                <c:pt idx="2702">
                  <c:v>105.46645031851638</c:v>
                </c:pt>
                <c:pt idx="2703">
                  <c:v>105.31424402649274</c:v>
                </c:pt>
                <c:pt idx="2704">
                  <c:v>105.16178635787443</c:v>
                </c:pt>
                <c:pt idx="2705">
                  <c:v>105.00907870693014</c:v>
                </c:pt>
                <c:pt idx="2706">
                  <c:v>104.85612246863427</c:v>
                </c:pt>
                <c:pt idx="2707">
                  <c:v>104.70291903858686</c:v>
                </c:pt>
                <c:pt idx="2708">
                  <c:v>104.54946981293514</c:v>
                </c:pt>
                <c:pt idx="2709">
                  <c:v>104.39577618829536</c:v>
                </c:pt>
                <c:pt idx="2710">
                  <c:v>104.24183956167505</c:v>
                </c:pt>
                <c:pt idx="2711">
                  <c:v>104.08766133039651</c:v>
                </c:pt>
                <c:pt idx="2712">
                  <c:v>103.93324289201999</c:v>
                </c:pt>
                <c:pt idx="2713">
                  <c:v>103.77858564427041</c:v>
                </c:pt>
                <c:pt idx="2714">
                  <c:v>103.62369098496008</c:v>
                </c:pt>
                <c:pt idx="2715">
                  <c:v>103.46856031191729</c:v>
                </c:pt>
                <c:pt idx="2716">
                  <c:v>103.31319502291221</c:v>
                </c:pt>
                <c:pt idx="2717">
                  <c:v>103.15759651558348</c:v>
                </c:pt>
                <c:pt idx="2718">
                  <c:v>103.00176618737008</c:v>
                </c:pt>
                <c:pt idx="2719">
                  <c:v>102.84570543543769</c:v>
                </c:pt>
                <c:pt idx="2720">
                  <c:v>102.6894156566088</c:v>
                </c:pt>
                <c:pt idx="2721">
                  <c:v>102.53289824729677</c:v>
                </c:pt>
                <c:pt idx="2722">
                  <c:v>102.37615460343432</c:v>
                </c:pt>
                <c:pt idx="2723">
                  <c:v>102.2191861204077</c:v>
                </c:pt>
                <c:pt idx="2724">
                  <c:v>102.06199419299041</c:v>
                </c:pt>
                <c:pt idx="2725">
                  <c:v>101.90458021527711</c:v>
                </c:pt>
                <c:pt idx="2726">
                  <c:v>101.74694558061876</c:v>
                </c:pt>
                <c:pt idx="2727">
                  <c:v>101.58909168155917</c:v>
                </c:pt>
                <c:pt idx="2728">
                  <c:v>101.43101990977107</c:v>
                </c:pt>
                <c:pt idx="2729">
                  <c:v>101.27273165599676</c:v>
                </c:pt>
                <c:pt idx="2730">
                  <c:v>101.11422830998238</c:v>
                </c:pt>
                <c:pt idx="2731">
                  <c:v>100.95551126042174</c:v>
                </c:pt>
                <c:pt idx="2732">
                  <c:v>100.79658189489435</c:v>
                </c:pt>
                <c:pt idx="2733">
                  <c:v>100.6374415998087</c:v>
                </c:pt>
                <c:pt idx="2734">
                  <c:v>100.47809176034268</c:v>
                </c:pt>
                <c:pt idx="2735">
                  <c:v>100.31853376038903</c:v>
                </c:pt>
                <c:pt idx="2736">
                  <c:v>100.15876898249826</c:v>
                </c:pt>
                <c:pt idx="2737">
                  <c:v>99.998798807823704</c:v>
                </c:pt>
                <c:pt idx="2738">
                  <c:v>99.838624616068557</c:v>
                </c:pt>
                <c:pt idx="2739">
                  <c:v>99.678247785432518</c:v>
                </c:pt>
                <c:pt idx="2740">
                  <c:v>99.517669692559508</c:v>
                </c:pt>
                <c:pt idx="2741">
                  <c:v>99.356891712487027</c:v>
                </c:pt>
                <c:pt idx="2742">
                  <c:v>99.19591521859553</c:v>
                </c:pt>
                <c:pt idx="2743">
                  <c:v>99.034741582559576</c:v>
                </c:pt>
                <c:pt idx="2744">
                  <c:v>98.873372174299419</c:v>
                </c:pt>
                <c:pt idx="2745">
                  <c:v>98.711808361934459</c:v>
                </c:pt>
                <c:pt idx="2746">
                  <c:v>98.550051511734623</c:v>
                </c:pt>
                <c:pt idx="2747">
                  <c:v>98.388102988078217</c:v>
                </c:pt>
                <c:pt idx="2748">
                  <c:v>98.225964153404036</c:v>
                </c:pt>
                <c:pt idx="2749">
                  <c:v>98.063636368171245</c:v>
                </c:pt>
                <c:pt idx="2750">
                  <c:v>97.901120990812771</c:v>
                </c:pt>
                <c:pt idx="2751">
                  <c:v>97.738419377697582</c:v>
                </c:pt>
                <c:pt idx="2752">
                  <c:v>97.575532883087618</c:v>
                </c:pt>
                <c:pt idx="2753">
                  <c:v>97.41246285909844</c:v>
                </c:pt>
                <c:pt idx="2754">
                  <c:v>97.249210655659937</c:v>
                </c:pt>
                <c:pt idx="2755">
                  <c:v>97.085777620479575</c:v>
                </c:pt>
                <c:pt idx="2756">
                  <c:v>96.922165099004431</c:v>
                </c:pt>
                <c:pt idx="2757">
                  <c:v>96.758374434384493</c:v>
                </c:pt>
                <c:pt idx="2758">
                  <c:v>96.594406967438815</c:v>
                </c:pt>
                <c:pt idx="2759">
                  <c:v>96.430264036620301</c:v>
                </c:pt>
                <c:pt idx="2760">
                  <c:v>96.265946977982253</c:v>
                </c:pt>
                <c:pt idx="2761">
                  <c:v>96.101457125146538</c:v>
                </c:pt>
                <c:pt idx="2762">
                  <c:v>95.936795809270521</c:v>
                </c:pt>
                <c:pt idx="2763">
                  <c:v>95.771964359017389</c:v>
                </c:pt>
                <c:pt idx="2764">
                  <c:v>95.606964100526852</c:v>
                </c:pt>
                <c:pt idx="2765">
                  <c:v>95.441796357384135</c:v>
                </c:pt>
                <c:pt idx="2766">
                  <c:v>95.276462450593755</c:v>
                </c:pt>
                <c:pt idx="2767">
                  <c:v>95.110963698550179</c:v>
                </c:pt>
                <c:pt idx="2768">
                  <c:v>94.945301417013184</c:v>
                </c:pt>
                <c:pt idx="2769">
                  <c:v>94.779476919081887</c:v>
                </c:pt>
                <c:pt idx="2770">
                  <c:v>94.61349151516761</c:v>
                </c:pt>
                <c:pt idx="2771">
                  <c:v>94.447346512973411</c:v>
                </c:pt>
                <c:pt idx="2772">
                  <c:v>94.281043217467811</c:v>
                </c:pt>
                <c:pt idx="2773">
                  <c:v>94.114582930863804</c:v>
                </c:pt>
                <c:pt idx="2774">
                  <c:v>93.947966952596431</c:v>
                </c:pt>
                <c:pt idx="2775">
                  <c:v>93.781196579302616</c:v>
                </c:pt>
                <c:pt idx="2776">
                  <c:v>93.614273104800077</c:v>
                </c:pt>
                <c:pt idx="2777">
                  <c:v>93.447197820069064</c:v>
                </c:pt>
                <c:pt idx="2778">
                  <c:v>93.279972013231387</c:v>
                </c:pt>
                <c:pt idx="2779">
                  <c:v>93.112596969535218</c:v>
                </c:pt>
                <c:pt idx="2780">
                  <c:v>92.94507397133502</c:v>
                </c:pt>
                <c:pt idx="2781">
                  <c:v>92.777404298077315</c:v>
                </c:pt>
                <c:pt idx="2782">
                  <c:v>92.609589226282836</c:v>
                </c:pt>
                <c:pt idx="2783">
                  <c:v>92.441630029532305</c:v>
                </c:pt>
                <c:pt idx="2784">
                  <c:v>92.273527978451199</c:v>
                </c:pt>
                <c:pt idx="2785">
                  <c:v>92.105284340696244</c:v>
                </c:pt>
                <c:pt idx="2786">
                  <c:v>91.936900380940742</c:v>
                </c:pt>
                <c:pt idx="2787">
                  <c:v>91.768377360863781</c:v>
                </c:pt>
                <c:pt idx="2788">
                  <c:v>91.599716539135017</c:v>
                </c:pt>
                <c:pt idx="2789">
                  <c:v>91.430919171405847</c:v>
                </c:pt>
                <c:pt idx="2790">
                  <c:v>91.261986510297049</c:v>
                </c:pt>
                <c:pt idx="2791">
                  <c:v>91.092919805387027</c:v>
                </c:pt>
                <c:pt idx="2792">
                  <c:v>90.923720303203595</c:v>
                </c:pt>
                <c:pt idx="2793">
                  <c:v>90.75438924721324</c:v>
                </c:pt>
                <c:pt idx="2794">
                  <c:v>90.584927877811936</c:v>
                </c:pt>
                <c:pt idx="2795">
                  <c:v>90.415337432316278</c:v>
                </c:pt>
                <c:pt idx="2796">
                  <c:v>90.245619144956464</c:v>
                </c:pt>
                <c:pt idx="2797">
                  <c:v>90.075774246865933</c:v>
                </c:pt>
                <c:pt idx="2798">
                  <c:v>89.905803966077301</c:v>
                </c:pt>
                <c:pt idx="2799">
                  <c:v>89.735709527511432</c:v>
                </c:pt>
                <c:pt idx="2800">
                  <c:v>89.565492152973277</c:v>
                </c:pt>
                <c:pt idx="2801">
                  <c:v>89.395153061145848</c:v>
                </c:pt>
                <c:pt idx="2802">
                  <c:v>89.224693467581886</c:v>
                </c:pt>
                <c:pt idx="2803">
                  <c:v>89.054114584699278</c:v>
                </c:pt>
                <c:pt idx="2804">
                  <c:v>88.883417621775905</c:v>
                </c:pt>
                <c:pt idx="2805">
                  <c:v>88.712603784943667</c:v>
                </c:pt>
                <c:pt idx="2806">
                  <c:v>88.541674277184285</c:v>
                </c:pt>
                <c:pt idx="2807">
                  <c:v>88.370630298323775</c:v>
                </c:pt>
                <c:pt idx="2808">
                  <c:v>88.199473045027574</c:v>
                </c:pt>
                <c:pt idx="2809">
                  <c:v>88.028203710797527</c:v>
                </c:pt>
                <c:pt idx="2810">
                  <c:v>87.856823485965251</c:v>
                </c:pt>
                <c:pt idx="2811">
                  <c:v>87.685333557691621</c:v>
                </c:pt>
                <c:pt idx="2812">
                  <c:v>87.513735109957224</c:v>
                </c:pt>
                <c:pt idx="2813">
                  <c:v>87.342029323564745</c:v>
                </c:pt>
                <c:pt idx="2814">
                  <c:v>87.170217376130097</c:v>
                </c:pt>
                <c:pt idx="2815">
                  <c:v>86.998300442080762</c:v>
                </c:pt>
                <c:pt idx="2816">
                  <c:v>86.826279692651966</c:v>
                </c:pt>
                <c:pt idx="2817">
                  <c:v>86.654156295880753</c:v>
                </c:pt>
                <c:pt idx="2818">
                  <c:v>86.48193141660586</c:v>
                </c:pt>
                <c:pt idx="2819">
                  <c:v>86.309606216459841</c:v>
                </c:pt>
                <c:pt idx="2820">
                  <c:v>86.137181853867048</c:v>
                </c:pt>
                <c:pt idx="2821">
                  <c:v>85.964659484039643</c:v>
                </c:pt>
                <c:pt idx="2822">
                  <c:v>85.792040258972293</c:v>
                </c:pt>
                <c:pt idx="2823">
                  <c:v>85.619325327438062</c:v>
                </c:pt>
                <c:pt idx="2824">
                  <c:v>85.446515834984012</c:v>
                </c:pt>
                <c:pt idx="2825">
                  <c:v>85.273612923926905</c:v>
                </c:pt>
                <c:pt idx="2826">
                  <c:v>85.100617733346851</c:v>
                </c:pt>
                <c:pt idx="2827">
                  <c:v>84.927531399083733</c:v>
                </c:pt>
                <c:pt idx="2828">
                  <c:v>84.754355053728986</c:v>
                </c:pt>
                <c:pt idx="2829">
                  <c:v>84.581089826623199</c:v>
                </c:pt>
                <c:pt idx="2830">
                  <c:v>84.407736843846664</c:v>
                </c:pt>
                <c:pt idx="2831">
                  <c:v>84.234297228215368</c:v>
                </c:pt>
                <c:pt idx="2832">
                  <c:v>84.060772099272299</c:v>
                </c:pt>
                <c:pt idx="2833">
                  <c:v>83.887162573282069</c:v>
                </c:pt>
                <c:pt idx="2834">
                  <c:v>83.713469763220672</c:v>
                </c:pt>
                <c:pt idx="2835">
                  <c:v>83.539694778769615</c:v>
                </c:pt>
                <c:pt idx="2836">
                  <c:v>83.365838726305824</c:v>
                </c:pt>
                <c:pt idx="2837">
                  <c:v>83.191902708893579</c:v>
                </c:pt>
                <c:pt idx="2838">
                  <c:v>83.01788782627365</c:v>
                </c:pt>
                <c:pt idx="2839">
                  <c:v>82.843795174854051</c:v>
                </c:pt>
                <c:pt idx="2840">
                  <c:v>82.669625847699777</c:v>
                </c:pt>
                <c:pt idx="2841">
                  <c:v>82.495380934519005</c:v>
                </c:pt>
                <c:pt idx="2842">
                  <c:v>82.321061521654897</c:v>
                </c:pt>
                <c:pt idx="2843">
                  <c:v>82.146668692069639</c:v>
                </c:pt>
                <c:pt idx="2844">
                  <c:v>81.97220352533229</c:v>
                </c:pt>
                <c:pt idx="2845">
                  <c:v>81.797667097605185</c:v>
                </c:pt>
                <c:pt idx="2846">
                  <c:v>81.623060481628727</c:v>
                </c:pt>
                <c:pt idx="2847">
                  <c:v>81.448384746707077</c:v>
                </c:pt>
                <c:pt idx="2848">
                  <c:v>81.273640958690009</c:v>
                </c:pt>
                <c:pt idx="2849">
                  <c:v>81.098830179956707</c:v>
                </c:pt>
                <c:pt idx="2850">
                  <c:v>80.923953469399521</c:v>
                </c:pt>
                <c:pt idx="2851">
                  <c:v>80.749011882402911</c:v>
                </c:pt>
                <c:pt idx="2852">
                  <c:v>80.574006470823775</c:v>
                </c:pt>
                <c:pt idx="2853">
                  <c:v>80.398938282975465</c:v>
                </c:pt>
                <c:pt idx="2854">
                  <c:v>80.223808363600284</c:v>
                </c:pt>
                <c:pt idx="2855">
                  <c:v>80.048617753850507</c:v>
                </c:pt>
                <c:pt idx="2856">
                  <c:v>79.873367491265924</c:v>
                </c:pt>
                <c:pt idx="2857">
                  <c:v>79.698058609747733</c:v>
                </c:pt>
                <c:pt idx="2858">
                  <c:v>79.52269213953312</c:v>
                </c:pt>
                <c:pt idx="2859">
                  <c:v>79.347269107171797</c:v>
                </c:pt>
                <c:pt idx="2860">
                  <c:v>79.171790535494466</c:v>
                </c:pt>
                <c:pt idx="2861">
                  <c:v>78.996257443588519</c:v>
                </c:pt>
                <c:pt idx="2862">
                  <c:v>78.820670846766163</c:v>
                </c:pt>
                <c:pt idx="2863">
                  <c:v>78.645031756533427</c:v>
                </c:pt>
                <c:pt idx="2864">
                  <c:v>78.469341180560448</c:v>
                </c:pt>
                <c:pt idx="2865">
                  <c:v>78.293600122646367</c:v>
                </c:pt>
                <c:pt idx="2866">
                  <c:v>78.117809582687002</c:v>
                </c:pt>
                <c:pt idx="2867">
                  <c:v>77.941970556637287</c:v>
                </c:pt>
                <c:pt idx="2868">
                  <c:v>77.766084036477096</c:v>
                </c:pt>
                <c:pt idx="2869">
                  <c:v>77.590151010171951</c:v>
                </c:pt>
                <c:pt idx="2870">
                  <c:v>77.414172461633697</c:v>
                </c:pt>
                <c:pt idx="2871">
                  <c:v>77.238149370680389</c:v>
                </c:pt>
                <c:pt idx="2872">
                  <c:v>77.062082712994851</c:v>
                </c:pt>
                <c:pt idx="2873">
                  <c:v>76.885973460080777</c:v>
                </c:pt>
                <c:pt idx="2874">
                  <c:v>76.709822579219377</c:v>
                </c:pt>
                <c:pt idx="2875">
                  <c:v>76.533631033421571</c:v>
                </c:pt>
                <c:pt idx="2876">
                  <c:v>76.357399781382114</c:v>
                </c:pt>
                <c:pt idx="2877">
                  <c:v>76.181129777431494</c:v>
                </c:pt>
                <c:pt idx="2878">
                  <c:v>76.004821971482556</c:v>
                </c:pt>
                <c:pt idx="2879">
                  <c:v>75.828477308982826</c:v>
                </c:pt>
                <c:pt idx="2880">
                  <c:v>75.652096730857977</c:v>
                </c:pt>
                <c:pt idx="2881">
                  <c:v>75.475681173459591</c:v>
                </c:pt>
                <c:pt idx="2882">
                  <c:v>75.299231568506869</c:v>
                </c:pt>
                <c:pt idx="2883">
                  <c:v>75.122748843030024</c:v>
                </c:pt>
                <c:pt idx="2884">
                  <c:v>74.946233919311197</c:v>
                </c:pt>
                <c:pt idx="2885">
                  <c:v>74.769687714822027</c:v>
                </c:pt>
                <c:pt idx="2886">
                  <c:v>74.593111142162542</c:v>
                </c:pt>
                <c:pt idx="2887">
                  <c:v>74.416505108995324</c:v>
                </c:pt>
                <c:pt idx="2888">
                  <c:v>74.239870517981771</c:v>
                </c:pt>
                <c:pt idx="2889">
                  <c:v>74.063208266712323</c:v>
                </c:pt>
                <c:pt idx="2890">
                  <c:v>73.886519247639157</c:v>
                </c:pt>
                <c:pt idx="2891">
                  <c:v>73.709804348003601</c:v>
                </c:pt>
                <c:pt idx="2892">
                  <c:v>73.533064449764197</c:v>
                </c:pt>
                <c:pt idx="2893">
                  <c:v>73.356300429523031</c:v>
                </c:pt>
                <c:pt idx="2894">
                  <c:v>73.179513158448074</c:v>
                </c:pt>
                <c:pt idx="2895">
                  <c:v>73.0027035021958</c:v>
                </c:pt>
                <c:pt idx="2896">
                  <c:v>72.825872320832985</c:v>
                </c:pt>
                <c:pt idx="2897">
                  <c:v>72.649020468751999</c:v>
                </c:pt>
                <c:pt idx="2898">
                  <c:v>72.472148794590524</c:v>
                </c:pt>
                <c:pt idx="2899">
                  <c:v>72.295258141144672</c:v>
                </c:pt>
                <c:pt idx="2900">
                  <c:v>72.11834934528261</c:v>
                </c:pt>
                <c:pt idx="2901">
                  <c:v>71.941423237854778</c:v>
                </c:pt>
                <c:pt idx="2902">
                  <c:v>71.764480643604102</c:v>
                </c:pt>
                <c:pt idx="2903">
                  <c:v>71.587522381072873</c:v>
                </c:pt>
                <c:pt idx="2904">
                  <c:v>71.410549262507871</c:v>
                </c:pt>
                <c:pt idx="2905">
                  <c:v>71.233562093764434</c:v>
                </c:pt>
                <c:pt idx="2906">
                  <c:v>71.056561674207032</c:v>
                </c:pt>
                <c:pt idx="2907">
                  <c:v>70.879548796609797</c:v>
                </c:pt>
                <c:pt idx="2908">
                  <c:v>70.70252424705275</c:v>
                </c:pt>
                <c:pt idx="2909">
                  <c:v>70.525488804819631</c:v>
                </c:pt>
                <c:pt idx="2910">
                  <c:v>70.348443242288965</c:v>
                </c:pt>
                <c:pt idx="2911">
                  <c:v>70.171388324827532</c:v>
                </c:pt>
                <c:pt idx="2912">
                  <c:v>69.994324810678165</c:v>
                </c:pt>
                <c:pt idx="2913">
                  <c:v>69.817253450849336</c:v>
                </c:pt>
                <c:pt idx="2914">
                  <c:v>69.640174988999107</c:v>
                </c:pt>
                <c:pt idx="2915">
                  <c:v>69.463090161318789</c:v>
                </c:pt>
                <c:pt idx="2916">
                  <c:v>69.285999696413853</c:v>
                </c:pt>
                <c:pt idx="2917">
                  <c:v>69.108904315185171</c:v>
                </c:pt>
                <c:pt idx="2918">
                  <c:v>68.931804730703703</c:v>
                </c:pt>
                <c:pt idx="2919">
                  <c:v>68.754701648086765</c:v>
                </c:pt>
                <c:pt idx="2920">
                  <c:v>68.577595764370102</c:v>
                </c:pt>
                <c:pt idx="2921">
                  <c:v>68.400487768380415</c:v>
                </c:pt>
                <c:pt idx="2922">
                  <c:v>68.22337834060211</c:v>
                </c:pt>
                <c:pt idx="2923">
                  <c:v>68.046268153044736</c:v>
                </c:pt>
                <c:pt idx="2924">
                  <c:v>67.869157869106772</c:v>
                </c:pt>
                <c:pt idx="2925">
                  <c:v>67.692048143438129</c:v>
                </c:pt>
                <c:pt idx="2926">
                  <c:v>67.514939621800707</c:v>
                </c:pt>
                <c:pt idx="2927">
                  <c:v>67.337832940924699</c:v>
                </c:pt>
                <c:pt idx="2928">
                  <c:v>67.16072872836493</c:v>
                </c:pt>
                <c:pt idx="2929">
                  <c:v>66.983627602355099</c:v>
                </c:pt>
                <c:pt idx="2930">
                  <c:v>66.806530171656931</c:v>
                </c:pt>
                <c:pt idx="2931">
                  <c:v>66.629437035411215</c:v>
                </c:pt>
                <c:pt idx="2932">
                  <c:v>66.452348782982895</c:v>
                </c:pt>
                <c:pt idx="2933">
                  <c:v>66.275265993805732</c:v>
                </c:pt>
                <c:pt idx="2934">
                  <c:v>66.098189237225156</c:v>
                </c:pt>
                <c:pt idx="2935">
                  <c:v>65.921119072337774</c:v>
                </c:pt>
                <c:pt idx="2936">
                  <c:v>65.744056047828678</c:v>
                </c:pt>
                <c:pt idx="2937">
                  <c:v>65.567000701806577</c:v>
                </c:pt>
                <c:pt idx="2938">
                  <c:v>65.389953561638166</c:v>
                </c:pt>
                <c:pt idx="2939">
                  <c:v>65.212915143777423</c:v>
                </c:pt>
                <c:pt idx="2940">
                  <c:v>65.035885953594217</c:v>
                </c:pt>
                <c:pt idx="2941">
                  <c:v>64.85886648520065</c:v>
                </c:pt>
                <c:pt idx="2942">
                  <c:v>64.681857221276118</c:v>
                </c:pt>
                <c:pt idx="2943">
                  <c:v>64.504858632886169</c:v>
                </c:pt>
                <c:pt idx="2944">
                  <c:v>64.327871179303216</c:v>
                </c:pt>
                <c:pt idx="2945">
                  <c:v>64.150895307822722</c:v>
                </c:pt>
                <c:pt idx="2946">
                  <c:v>63.973931453579198</c:v>
                </c:pt>
                <c:pt idx="2947">
                  <c:v>63.79698003935529</c:v>
                </c:pt>
                <c:pt idx="2948">
                  <c:v>63.620041475393691</c:v>
                </c:pt>
                <c:pt idx="2949">
                  <c:v>63.443116159203896</c:v>
                </c:pt>
                <c:pt idx="2950">
                  <c:v>63.266204475366749</c:v>
                </c:pt>
                <c:pt idx="2951">
                  <c:v>63.08930679533718</c:v>
                </c:pt>
                <c:pt idx="2952">
                  <c:v>62.912423477243848</c:v>
                </c:pt>
                <c:pt idx="2953">
                  <c:v>62.735554865687391</c:v>
                </c:pt>
                <c:pt idx="2954">
                  <c:v>62.558701291536124</c:v>
                </c:pt>
                <c:pt idx="2955">
                  <c:v>62.381863071717063</c:v>
                </c:pt>
                <c:pt idx="2956">
                  <c:v>62.205040509008271</c:v>
                </c:pt>
                <c:pt idx="2957">
                  <c:v>62.02823389182511</c:v>
                </c:pt>
                <c:pt idx="2958">
                  <c:v>61.851443494008365</c:v>
                </c:pt>
                <c:pt idx="2959">
                  <c:v>61.674669574602831</c:v>
                </c:pt>
                <c:pt idx="2960">
                  <c:v>61.497912377643374</c:v>
                </c:pt>
                <c:pt idx="2961">
                  <c:v>61.321172131928435</c:v>
                </c:pt>
                <c:pt idx="2962">
                  <c:v>61.144449050797874</c:v>
                </c:pt>
                <c:pt idx="2963">
                  <c:v>60.967743331905496</c:v>
                </c:pt>
                <c:pt idx="2964">
                  <c:v>60.791055156990581</c:v>
                </c:pt>
                <c:pt idx="2965">
                  <c:v>60.614384691644062</c:v>
                </c:pt>
                <c:pt idx="2966">
                  <c:v>60.437732085076163</c:v>
                </c:pt>
                <c:pt idx="2967">
                  <c:v>60.26109746987801</c:v>
                </c:pt>
                <c:pt idx="2968">
                  <c:v>60.084480961783839</c:v>
                </c:pt>
                <c:pt idx="2969">
                  <c:v>59.907882659426505</c:v>
                </c:pt>
                <c:pt idx="2970">
                  <c:v>59.731302644094882</c:v>
                </c:pt>
                <c:pt idx="2971">
                  <c:v>59.554740979486184</c:v>
                </c:pt>
                <c:pt idx="2972">
                  <c:v>59.378197711456195</c:v>
                </c:pt>
                <c:pt idx="2973">
                  <c:v>59.201672867766675</c:v>
                </c:pt>
                <c:pt idx="2974">
                  <c:v>59.025166457831347</c:v>
                </c:pt>
                <c:pt idx="2975">
                  <c:v>58.84867847245755</c:v>
                </c:pt>
                <c:pt idx="2976">
                  <c:v>58.672208883586123</c:v>
                </c:pt>
                <c:pt idx="2977">
                  <c:v>58.495757644029766</c:v>
                </c:pt>
                <c:pt idx="2978">
                  <c:v>58.319324687205764</c:v>
                </c:pt>
                <c:pt idx="2979">
                  <c:v>58.142909926869635</c:v>
                </c:pt>
                <c:pt idx="2980">
                  <c:v>57.966513256844536</c:v>
                </c:pt>
                <c:pt idx="2981">
                  <c:v>57.790134550745236</c:v>
                </c:pt>
                <c:pt idx="2982">
                  <c:v>57.613773661706404</c:v>
                </c:pt>
                <c:pt idx="2983">
                  <c:v>57.437430422100178</c:v>
                </c:pt>
                <c:pt idx="2984">
                  <c:v>57.261104643255948</c:v>
                </c:pt>
                <c:pt idx="2985">
                  <c:v>57.084796115176502</c:v>
                </c:pt>
                <c:pt idx="2986">
                  <c:v>56.908504606250801</c:v>
                </c:pt>
                <c:pt idx="2987">
                  <c:v>56.732229862964118</c:v>
                </c:pt>
                <c:pt idx="2988">
                  <c:v>56.55597160960599</c:v>
                </c:pt>
                <c:pt idx="2989">
                  <c:v>56.379729547974563</c:v>
                </c:pt>
                <c:pt idx="2990">
                  <c:v>56.203503357078091</c:v>
                </c:pt>
                <c:pt idx="2991">
                  <c:v>56.027292692835346</c:v>
                </c:pt>
                <c:pt idx="2992">
                  <c:v>55.851097187771288</c:v>
                </c:pt>
                <c:pt idx="2993">
                  <c:v>55.674916450709404</c:v>
                </c:pt>
                <c:pt idx="2994">
                  <c:v>55.498750066463771</c:v>
                </c:pt>
                <c:pt idx="2995">
                  <c:v>55.322597595526872</c:v>
                </c:pt>
                <c:pt idx="2996">
                  <c:v>55.14645857375244</c:v>
                </c:pt>
                <c:pt idx="2997">
                  <c:v>54.970332512039192</c:v>
                </c:pt>
                <c:pt idx="2998">
                  <c:v>54.794218896009042</c:v>
                </c:pt>
                <c:pt idx="2999">
                  <c:v>54.618117185682635</c:v>
                </c:pt>
                <c:pt idx="3000">
                  <c:v>54.442026815152417</c:v>
                </c:pt>
                <c:pt idx="3001">
                  <c:v>54.265947192254217</c:v>
                </c:pt>
                <c:pt idx="3002">
                  <c:v>54.089877698231433</c:v>
                </c:pt>
                <c:pt idx="3003">
                  <c:v>53.91381768739943</c:v>
                </c:pt>
                <c:pt idx="3004">
                  <c:v>53.737766486809846</c:v>
                </c:pt>
                <c:pt idx="3005">
                  <c:v>53.561723395902362</c:v>
                </c:pt>
                <c:pt idx="3006">
                  <c:v>53.385687686163848</c:v>
                </c:pt>
                <c:pt idx="3007">
                  <c:v>53.209658600777715</c:v>
                </c:pt>
                <c:pt idx="3008">
                  <c:v>53.033635354273599</c:v>
                </c:pt>
                <c:pt idx="3009">
                  <c:v>52.857617132169949</c:v>
                </c:pt>
                <c:pt idx="3010">
                  <c:v>52.681603090618196</c:v>
                </c:pt>
                <c:pt idx="3011">
                  <c:v>52.505592356040083</c:v>
                </c:pt>
                <c:pt idx="3012">
                  <c:v>52.329584024763633</c:v>
                </c:pt>
                <c:pt idx="3013">
                  <c:v>52.153577162653534</c:v>
                </c:pt>
                <c:pt idx="3014">
                  <c:v>51.977570804742612</c:v>
                </c:pt>
                <c:pt idx="3015">
                  <c:v>51.80156395485298</c:v>
                </c:pt>
                <c:pt idx="3016">
                  <c:v>51.625555585222259</c:v>
                </c:pt>
                <c:pt idx="3017">
                  <c:v>51.449544636119185</c:v>
                </c:pt>
                <c:pt idx="3018">
                  <c:v>51.273530015458988</c:v>
                </c:pt>
                <c:pt idx="3019">
                  <c:v>51.097510598414999</c:v>
                </c:pt>
                <c:pt idx="3020">
                  <c:v>50.921485227026665</c:v>
                </c:pt>
                <c:pt idx="3021">
                  <c:v>50.745452709804681</c:v>
                </c:pt>
                <c:pt idx="3022">
                  <c:v>50.56941182132968</c:v>
                </c:pt>
                <c:pt idx="3023">
                  <c:v>50.393361301851115</c:v>
                </c:pt>
                <c:pt idx="3024">
                  <c:v>50.217299856879833</c:v>
                </c:pt>
                <c:pt idx="3025">
                  <c:v>50.041226156777896</c:v>
                </c:pt>
                <c:pt idx="3026">
                  <c:v>49.865138836344585</c:v>
                </c:pt>
                <c:pt idx="3027">
                  <c:v>49.689036494399261</c:v>
                </c:pt>
                <c:pt idx="3028">
                  <c:v>49.512917693358048</c:v>
                </c:pt>
                <c:pt idx="3029">
                  <c:v>49.336780958810181</c:v>
                </c:pt>
                <c:pt idx="3030">
                  <c:v>49.160624779086078</c:v>
                </c:pt>
                <c:pt idx="3031">
                  <c:v>48.984447604827096</c:v>
                </c:pt>
                <c:pt idx="3032">
                  <c:v>48.808247848546102</c:v>
                </c:pt>
                <c:pt idx="3033">
                  <c:v>48.632023884185315</c:v>
                </c:pt>
                <c:pt idx="3034">
                  <c:v>48.455774046672559</c:v>
                </c:pt>
                <c:pt idx="3035">
                  <c:v>48.279496631471346</c:v>
                </c:pt>
                <c:pt idx="3036">
                  <c:v>48.103189894125904</c:v>
                </c:pt>
                <c:pt idx="3037">
                  <c:v>47.926852049803557</c:v>
                </c:pt>
                <c:pt idx="3038">
                  <c:v>47.750481272832701</c:v>
                </c:pt>
                <c:pt idx="3039">
                  <c:v>47.574075696235951</c:v>
                </c:pt>
                <c:pt idx="3040">
                  <c:v>47.397633411259648</c:v>
                </c:pt>
                <c:pt idx="3041">
                  <c:v>47.221152466896882</c:v>
                </c:pt>
                <c:pt idx="3042">
                  <c:v>47.044630869408564</c:v>
                </c:pt>
                <c:pt idx="3043">
                  <c:v>46.8680665818394</c:v>
                </c:pt>
                <c:pt idx="3044">
                  <c:v>46.691457523527902</c:v>
                </c:pt>
                <c:pt idx="3045">
                  <c:v>46.51480156961324</c:v>
                </c:pt>
                <c:pt idx="3046">
                  <c:v>46.338096550536704</c:v>
                </c:pt>
                <c:pt idx="3047">
                  <c:v>46.161340251538661</c:v>
                </c:pt>
                <c:pt idx="3048">
                  <c:v>45.984530412150349</c:v>
                </c:pt>
                <c:pt idx="3049">
                  <c:v>45.807664725681548</c:v>
                </c:pt>
                <c:pt idx="3050">
                  <c:v>45.63074083870265</c:v>
                </c:pt>
                <c:pt idx="3051">
                  <c:v>45.453756350521928</c:v>
                </c:pt>
                <c:pt idx="3052">
                  <c:v>45.276708812658597</c:v>
                </c:pt>
                <c:pt idx="3053">
                  <c:v>45.0995957283086</c:v>
                </c:pt>
                <c:pt idx="3054">
                  <c:v>44.922414551808714</c:v>
                </c:pt>
                <c:pt idx="3055">
                  <c:v>44.745162688090943</c:v>
                </c:pt>
                <c:pt idx="3056">
                  <c:v>44.567837492136562</c:v>
                </c:pt>
                <c:pt idx="3057">
                  <c:v>44.390436268421297</c:v>
                </c:pt>
                <c:pt idx="3058">
                  <c:v>44.212956270355136</c:v>
                </c:pt>
                <c:pt idx="3059">
                  <c:v>44.03539469972111</c:v>
                </c:pt>
                <c:pt idx="3060">
                  <c:v>43.857748706101091</c:v>
                </c:pt>
                <c:pt idx="3061">
                  <c:v>43.680015386302557</c:v>
                </c:pt>
                <c:pt idx="3062">
                  <c:v>43.50219178377813</c:v>
                </c:pt>
                <c:pt idx="3063">
                  <c:v>43.324274888035262</c:v>
                </c:pt>
                <c:pt idx="3064">
                  <c:v>43.146261634047562</c:v>
                </c:pt>
                <c:pt idx="3065">
                  <c:v>42.96814890165183</c:v>
                </c:pt>
                <c:pt idx="3066">
                  <c:v>42.789933514948189</c:v>
                </c:pt>
                <c:pt idx="3067">
                  <c:v>42.611612241686402</c:v>
                </c:pt>
                <c:pt idx="3068">
                  <c:v>42.433181792649123</c:v>
                </c:pt>
                <c:pt idx="3069">
                  <c:v>42.254638821031023</c:v>
                </c:pt>
                <c:pt idx="3070">
                  <c:v>42.075979921809562</c:v>
                </c:pt>
                <c:pt idx="3071">
                  <c:v>41.89720163110951</c:v>
                </c:pt>
                <c:pt idx="3072">
                  <c:v>41.718300425561353</c:v>
                </c:pt>
                <c:pt idx="3073">
                  <c:v>41.539272721654555</c:v>
                </c:pt>
                <c:pt idx="3074">
                  <c:v>41.360114875081791</c:v>
                </c:pt>
                <c:pt idx="3075">
                  <c:v>41.180823180080125</c:v>
                </c:pt>
                <c:pt idx="3076">
                  <c:v>41.001393868762364</c:v>
                </c:pt>
                <c:pt idx="3077">
                  <c:v>40.821823110444569</c:v>
                </c:pt>
                <c:pt idx="3078">
                  <c:v>40.642107010964196</c:v>
                </c:pt>
                <c:pt idx="3079">
                  <c:v>40.46224161199271</c:v>
                </c:pt>
                <c:pt idx="3080">
                  <c:v>40.282222890343036</c:v>
                </c:pt>
                <c:pt idx="3081">
                  <c:v>40.102046757266663</c:v>
                </c:pt>
                <c:pt idx="3082">
                  <c:v>39.921709057746625</c:v>
                </c:pt>
                <c:pt idx="3083">
                  <c:v>39.741205569783062</c:v>
                </c:pt>
                <c:pt idx="3084">
                  <c:v>39.56053200366884</c:v>
                </c:pt>
                <c:pt idx="3085">
                  <c:v>39.379684001263428</c:v>
                </c:pt>
                <c:pt idx="3086">
                  <c:v>39.198657135254223</c:v>
                </c:pt>
                <c:pt idx="3087">
                  <c:v>39.017446908412779</c:v>
                </c:pt>
                <c:pt idx="3088">
                  <c:v>38.836048752845983</c:v>
                </c:pt>
                <c:pt idx="3089">
                  <c:v>38.654458029236196</c:v>
                </c:pt>
                <c:pt idx="3090">
                  <c:v>38.472670026074269</c:v>
                </c:pt>
                <c:pt idx="3091">
                  <c:v>38.290679958888461</c:v>
                </c:pt>
                <c:pt idx="3092">
                  <c:v>38.108482969463722</c:v>
                </c:pt>
                <c:pt idx="3093">
                  <c:v>37.926074125051116</c:v>
                </c:pt>
                <c:pt idx="3094">
                  <c:v>37.743448417574655</c:v>
                </c:pt>
                <c:pt idx="3095">
                  <c:v>37.560600762825544</c:v>
                </c:pt>
                <c:pt idx="3096">
                  <c:v>37.37752599965259</c:v>
                </c:pt>
                <c:pt idx="3097">
                  <c:v>37.194218889141581</c:v>
                </c:pt>
                <c:pt idx="3098">
                  <c:v>37.01067411379006</c:v>
                </c:pt>
                <c:pt idx="3099">
                  <c:v>36.826886276672553</c:v>
                </c:pt>
                <c:pt idx="3100">
                  <c:v>36.6428499005969</c:v>
                </c:pt>
                <c:pt idx="3101">
                  <c:v>36.458559427256034</c:v>
                </c:pt>
                <c:pt idx="3102">
                  <c:v>36.274009216368597</c:v>
                </c:pt>
                <c:pt idx="3103">
                  <c:v>36.08919354481381</c:v>
                </c:pt>
                <c:pt idx="3104">
                  <c:v>35.904106605756539</c:v>
                </c:pt>
                <c:pt idx="3105">
                  <c:v>35.718742507767786</c:v>
                </c:pt>
                <c:pt idx="3106">
                  <c:v>35.533095273933014</c:v>
                </c:pt>
                <c:pt idx="3107">
                  <c:v>35.347158840955643</c:v>
                </c:pt>
                <c:pt idx="3108">
                  <c:v>35.160927058251616</c:v>
                </c:pt>
                <c:pt idx="3109">
                  <c:v>34.974393687036439</c:v>
                </c:pt>
                <c:pt idx="3110">
                  <c:v>34.78755239940395</c:v>
                </c:pt>
                <c:pt idx="3111">
                  <c:v>34.600396777397606</c:v>
                </c:pt>
                <c:pt idx="3112">
                  <c:v>34.412920312073879</c:v>
                </c:pt>
                <c:pt idx="3113">
                  <c:v>34.225116402557973</c:v>
                </c:pt>
                <c:pt idx="3114">
                  <c:v>34.036978355091748</c:v>
                </c:pt>
                <c:pt idx="3115">
                  <c:v>33.848499382074607</c:v>
                </c:pt>
                <c:pt idx="3116">
                  <c:v>33.659672601095309</c:v>
                </c:pt>
                <c:pt idx="3117">
                  <c:v>33.470491033958609</c:v>
                </c:pt>
                <c:pt idx="3118">
                  <c:v>33.280947605702067</c:v>
                </c:pt>
                <c:pt idx="3119">
                  <c:v>33.09103514360757</c:v>
                </c:pt>
                <c:pt idx="3120">
                  <c:v>32.90074637620512</c:v>
                </c:pt>
                <c:pt idx="3121">
                  <c:v>32.710073932266738</c:v>
                </c:pt>
                <c:pt idx="3122">
                  <c:v>32.519010339800388</c:v>
                </c:pt>
                <c:pt idx="3123">
                  <c:v>32.327548025027937</c:v>
                </c:pt>
                <c:pt idx="3124">
                  <c:v>32.135679311364129</c:v>
                </c:pt>
                <c:pt idx="3125">
                  <c:v>31.943396418385731</c:v>
                </c:pt>
                <c:pt idx="3126">
                  <c:v>31.75069146079349</c:v>
                </c:pt>
                <c:pt idx="3127">
                  <c:v>31.557556447369706</c:v>
                </c:pt>
                <c:pt idx="3128">
                  <c:v>31.363983279930608</c:v>
                </c:pt>
                <c:pt idx="3129">
                  <c:v>31.169963752270235</c:v>
                </c:pt>
                <c:pt idx="3130">
                  <c:v>30.975489549100985</c:v>
                </c:pt>
                <c:pt idx="3131">
                  <c:v>30.780552244989082</c:v>
                </c:pt>
                <c:pt idx="3132">
                  <c:v>30.585143303283786</c:v>
                </c:pt>
                <c:pt idx="3133">
                  <c:v>30.389254075041606</c:v>
                </c:pt>
                <c:pt idx="3134">
                  <c:v>30.19287579795062</c:v>
                </c:pt>
                <c:pt idx="3135">
                  <c:v>29.995999595243802</c:v>
                </c:pt>
                <c:pt idx="3136">
                  <c:v>29.798616474615244</c:v>
                </c:pt>
                <c:pt idx="3137">
                  <c:v>29.600717327128109</c:v>
                </c:pt>
                <c:pt idx="3138">
                  <c:v>29.40229292612392</c:v>
                </c:pt>
                <c:pt idx="3139">
                  <c:v>29.203333926125822</c:v>
                </c:pt>
                <c:pt idx="3140">
                  <c:v>29.003830861742728</c:v>
                </c:pt>
                <c:pt idx="3141">
                  <c:v>28.80377414656985</c:v>
                </c:pt>
                <c:pt idx="3142">
                  <c:v>28.603154072091115</c:v>
                </c:pt>
                <c:pt idx="3143">
                  <c:v>28.401960806577051</c:v>
                </c:pt>
                <c:pt idx="3144">
                  <c:v>28.20018439398612</c:v>
                </c:pt>
                <c:pt idx="3145">
                  <c:v>27.997814752865224</c:v>
                </c:pt>
                <c:pt idx="3146">
                  <c:v>27.794841675251746</c:v>
                </c:pt>
                <c:pt idx="3147">
                  <c:v>27.5912548255817</c:v>
                </c:pt>
                <c:pt idx="3148">
                  <c:v>27.387043739588819</c:v>
                </c:pt>
                <c:pt idx="3149">
                  <c:v>27.182197823222538</c:v>
                </c:pt>
                <c:pt idx="3150">
                  <c:v>26.976706351560409</c:v>
                </c:pt>
                <c:pt idx="3151">
                  <c:v>26.770558467726033</c:v>
                </c:pt>
                <c:pt idx="3152">
                  <c:v>26.563743181817813</c:v>
                </c:pt>
                <c:pt idx="3153">
                  <c:v>26.356249369837457</c:v>
                </c:pt>
                <c:pt idx="3154">
                  <c:v>26.148065772635675</c:v>
                </c:pt>
                <c:pt idx="3155">
                  <c:v>25.939180994854951</c:v>
                </c:pt>
                <c:pt idx="3156">
                  <c:v>25.729583503893878</c:v>
                </c:pt>
                <c:pt idx="3157">
                  <c:v>25.519261628872783</c:v>
                </c:pt>
                <c:pt idx="3158">
                  <c:v>25.308203559616771</c:v>
                </c:pt>
                <c:pt idx="3159">
                  <c:v>25.096397345651894</c:v>
                </c:pt>
                <c:pt idx="3160">
                  <c:v>24.883830895210991</c:v>
                </c:pt>
                <c:pt idx="3161">
                  <c:v>24.670491974262092</c:v>
                </c:pt>
                <c:pt idx="3162">
                  <c:v>24.456368205548102</c:v>
                </c:pt>
                <c:pt idx="3163">
                  <c:v>24.241447067649574</c:v>
                </c:pt>
                <c:pt idx="3164">
                  <c:v>24.025715894061506</c:v>
                </c:pt>
                <c:pt idx="3165">
                  <c:v>23.809161872301274</c:v>
                </c:pt>
                <c:pt idx="3166">
                  <c:v>23.591772043029806</c:v>
                </c:pt>
                <c:pt idx="3167">
                  <c:v>23.373533299203444</c:v>
                </c:pt>
                <c:pt idx="3168">
                  <c:v>23.154432385250772</c:v>
                </c:pt>
                <c:pt idx="3169">
                  <c:v>22.934455896280042</c:v>
                </c:pt>
                <c:pt idx="3170">
                  <c:v>22.7135902773135</c:v>
                </c:pt>
                <c:pt idx="3171">
                  <c:v>22.491821822556972</c:v>
                </c:pt>
                <c:pt idx="3172">
                  <c:v>22.269136674703049</c:v>
                </c:pt>
                <c:pt idx="3173">
                  <c:v>22.045520824274206</c:v>
                </c:pt>
                <c:pt idx="3174">
                  <c:v>21.820960108997014</c:v>
                </c:pt>
                <c:pt idx="3175">
                  <c:v>21.595440213228471</c:v>
                </c:pt>
                <c:pt idx="3176">
                  <c:v>21.368946667417532</c:v>
                </c:pt>
                <c:pt idx="3177">
                  <c:v>21.141464847618693</c:v>
                </c:pt>
                <c:pt idx="3178">
                  <c:v>20.912979975052451</c:v>
                </c:pt>
                <c:pt idx="3179">
                  <c:v>20.6834771157163</c:v>
                </c:pt>
                <c:pt idx="3180">
                  <c:v>20.45294118005495</c:v>
                </c:pt>
                <c:pt idx="3181">
                  <c:v>20.221356922686084</c:v>
                </c:pt>
                <c:pt idx="3182">
                  <c:v>19.988708942183592</c:v>
                </c:pt>
                <c:pt idx="3183">
                  <c:v>19.75498168093398</c:v>
                </c:pt>
                <c:pt idx="3184">
                  <c:v>19.520159425051958</c:v>
                </c:pt>
                <c:pt idx="3185">
                  <c:v>19.284226304367508</c:v>
                </c:pt>
                <c:pt idx="3186">
                  <c:v>19.047166292498218</c:v>
                </c:pt>
                <c:pt idx="3187">
                  <c:v>18.808963206986078</c:v>
                </c:pt>
                <c:pt idx="3188">
                  <c:v>18.569600709524224</c:v>
                </c:pt>
                <c:pt idx="3189">
                  <c:v>18.32906230627168</c:v>
                </c:pt>
                <c:pt idx="3190">
                  <c:v>18.087331348254963</c:v>
                </c:pt>
                <c:pt idx="3191">
                  <c:v>17.844391031863097</c:v>
                </c:pt>
                <c:pt idx="3192">
                  <c:v>17.600224399447711</c:v>
                </c:pt>
                <c:pt idx="3193">
                  <c:v>17.354814340025428</c:v>
                </c:pt>
                <c:pt idx="3194">
                  <c:v>17.108143590082619</c:v>
                </c:pt>
                <c:pt idx="3195">
                  <c:v>16.860194734505484</c:v>
                </c:pt>
                <c:pt idx="3196">
                  <c:v>16.610950207618885</c:v>
                </c:pt>
                <c:pt idx="3197">
                  <c:v>16.360392294354341</c:v>
                </c:pt>
                <c:pt idx="3198">
                  <c:v>16.108503131544637</c:v>
                </c:pt>
                <c:pt idx="3199">
                  <c:v>15.855264709359659</c:v>
                </c:pt>
                <c:pt idx="3200">
                  <c:v>15.600658872874646</c:v>
                </c:pt>
                <c:pt idx="3201">
                  <c:v>15.344667323791811</c:v>
                </c:pt>
                <c:pt idx="3202">
                  <c:v>15.087271622312443</c:v>
                </c:pt>
                <c:pt idx="3203">
                  <c:v>14.828453189168926</c:v>
                </c:pt>
                <c:pt idx="3204">
                  <c:v>14.568193307823208</c:v>
                </c:pt>
                <c:pt idx="3205">
                  <c:v>14.306473126834106</c:v>
                </c:pt>
                <c:pt idx="3206">
                  <c:v>14.043273662412616</c:v>
                </c:pt>
                <c:pt idx="3207">
                  <c:v>13.778575801151732</c:v>
                </c:pt>
                <c:pt idx="3208">
                  <c:v>13.512360302961469</c:v>
                </c:pt>
                <c:pt idx="3209">
                  <c:v>13.244607804196562</c:v>
                </c:pt>
                <c:pt idx="3210">
                  <c:v>12.975298820998177</c:v>
                </c:pt>
                <c:pt idx="3211">
                  <c:v>12.704413752848296</c:v>
                </c:pt>
                <c:pt idx="3212">
                  <c:v>12.431932886351916</c:v>
                </c:pt>
                <c:pt idx="3213">
                  <c:v>12.157836399249277</c:v>
                </c:pt>
                <c:pt idx="3214">
                  <c:v>11.882104364669857</c:v>
                </c:pt>
                <c:pt idx="3215">
                  <c:v>11.604716755636616</c:v>
                </c:pt>
                <c:pt idx="3216">
                  <c:v>11.325653449826405</c:v>
                </c:pt>
                <c:pt idx="3217">
                  <c:v>11.044894234600179</c:v>
                </c:pt>
                <c:pt idx="3218">
                  <c:v>10.762418812305555</c:v>
                </c:pt>
                <c:pt idx="3219">
                  <c:v>10.47820680586662</c:v>
                </c:pt>
                <c:pt idx="3220">
                  <c:v>10.192237764668477</c:v>
                </c:pt>
                <c:pt idx="3221">
                  <c:v>9.9044911707435119</c:v>
                </c:pt>
                <c:pt idx="3222">
                  <c:v>9.614946445274569</c:v>
                </c:pt>
                <c:pt idx="3223">
                  <c:v>9.3235829554137126</c:v>
                </c:pt>
                <c:pt idx="3224">
                  <c:v>9.0303800214439036</c:v>
                </c:pt>
                <c:pt idx="3225">
                  <c:v>8.7353169242749686</c:v>
                </c:pt>
                <c:pt idx="3226">
                  <c:v>8.4383729132960923</c:v>
                </c:pt>
                <c:pt idx="3227">
                  <c:v>8.1395272145898332</c:v>
                </c:pt>
                <c:pt idx="3228">
                  <c:v>7.8387590395183508</c:v>
                </c:pt>
                <c:pt idx="3229">
                  <c:v>7.5360475936930129</c:v>
                </c:pt>
                <c:pt idx="3230">
                  <c:v>7.2313720863368474</c:v>
                </c:pt>
                <c:pt idx="3231">
                  <c:v>6.9247117400482807</c:v>
                </c:pt>
                <c:pt idx="3232">
                  <c:v>6.6160458009804017</c:v>
                </c:pt>
                <c:pt idx="3233">
                  <c:v>6.3053535494384789</c:v>
                </c:pt>
                <c:pt idx="3234">
                  <c:v>5.9926143109178724</c:v>
                </c:pt>
                <c:pt idx="3235">
                  <c:v>5.6778074675747234</c:v>
                </c:pt>
                <c:pt idx="3236">
                  <c:v>5.3609124701569613</c:v>
                </c:pt>
                <c:pt idx="3237">
                  <c:v>5.0419088503896887</c:v>
                </c:pt>
                <c:pt idx="3238">
                  <c:v>4.7207762338375971</c:v>
                </c:pt>
                <c:pt idx="3239">
                  <c:v>4.3974943532434168</c:v>
                </c:pt>
                <c:pt idx="3240">
                  <c:v>4.072043062353913</c:v>
                </c:pt>
                <c:pt idx="3241">
                  <c:v>3.7444023502424386</c:v>
                </c:pt>
                <c:pt idx="3242">
                  <c:v>3.4145523561397226</c:v>
                </c:pt>
                <c:pt idx="3243">
                  <c:v>3.0824733847687185</c:v>
                </c:pt>
                <c:pt idx="3244">
                  <c:v>2.7481459222075841</c:v>
                </c:pt>
                <c:pt idx="3245">
                  <c:v>2.4115506522690566</c:v>
                </c:pt>
                <c:pt idx="3246">
                  <c:v>2.0726684734152911</c:v>
                </c:pt>
                <c:pt idx="3247">
                  <c:v>1.7314805162072844</c:v>
                </c:pt>
                <c:pt idx="3248">
                  <c:v>1.3879681612996535</c:v>
                </c:pt>
                <c:pt idx="3249">
                  <c:v>1.0421130579680096</c:v>
                </c:pt>
                <c:pt idx="3250">
                  <c:v>0.69389714319740392</c:v>
                </c:pt>
                <c:pt idx="3251">
                  <c:v>0.34330266131007647</c:v>
                </c:pt>
                <c:pt idx="3252">
                  <c:v>-9.6878158526010338E-3</c:v>
                </c:pt>
                <c:pt idx="3253">
                  <c:v>-0.36509136819935861</c:v>
                </c:pt>
                <c:pt idx="3254">
                  <c:v>-0.72292470610869941</c:v>
                </c:pt>
                <c:pt idx="3255">
                  <c:v>-1.083204148604608</c:v>
                </c:pt>
                <c:pt idx="3256">
                  <c:v>-1.4459456009851976</c:v>
                </c:pt>
                <c:pt idx="3257">
                  <c:v>-1.8111645319179104</c:v>
                </c:pt>
                <c:pt idx="3258">
                  <c:v>-2.1788759500018386</c:v>
                </c:pt>
                <c:pt idx="3259">
                  <c:v>-2.5490943798048988</c:v>
                </c:pt>
                <c:pt idx="3260">
                  <c:v>-2.9218338373907216</c:v>
                </c:pt>
                <c:pt idx="3261">
                  <c:v>-3.2971078053396923</c:v>
                </c:pt>
                <c:pt idx="3262">
                  <c:v>-3.6749292072824744</c:v>
                </c:pt>
                <c:pt idx="3263">
                  <c:v>-4.0553103819588898</c:v>
                </c:pt>
                <c:pt idx="3264">
                  <c:v>-4.4382630568173056</c:v>
                </c:pt>
                <c:pt idx="3265">
                  <c:v>-4.8237983211747348</c:v>
                </c:pt>
                <c:pt idx="3266">
                  <c:v>-5.211926598961071</c:v>
                </c:pt>
                <c:pt idx="3267">
                  <c:v>-5.6026576210651058</c:v>
                </c:pt>
                <c:pt idx="3268">
                  <c:v>-5.9960003973122866</c:v>
                </c:pt>
                <c:pt idx="3269">
                  <c:v>-6.3919631880971508</c:v>
                </c:pt>
                <c:pt idx="3270">
                  <c:v>-6.7905534757083217</c:v>
                </c:pt>
                <c:pt idx="3271">
                  <c:v>-7.1917779353680658</c:v>
                </c:pt>
                <c:pt idx="3272">
                  <c:v>-7.5956424060262862</c:v>
                </c:pt>
                <c:pt idx="3273">
                  <c:v>-8.0021518609534326</c:v>
                </c:pt>
                <c:pt idx="3274">
                  <c:v>-8.4113103781579071</c:v>
                </c:pt>
                <c:pt idx="3275">
                  <c:v>-8.8231211106792955</c:v>
                </c:pt>
                <c:pt idx="3276">
                  <c:v>-9.2375862568071909</c:v>
                </c:pt>
                <c:pt idx="3277">
                  <c:v>-9.6547070302608802</c:v>
                </c:pt>
                <c:pt idx="3278">
                  <c:v>-10.074483630393331</c:v>
                </c:pt>
                <c:pt idx="3279">
                  <c:v>-10.496915212466035</c:v>
                </c:pt>
                <c:pt idx="3280">
                  <c:v>-10.921999858047371</c:v>
                </c:pt>
                <c:pt idx="3281">
                  <c:v>-11.349734545607646</c:v>
                </c:pt>
                <c:pt idx="3282">
                  <c:v>-11.780115121355891</c:v>
                </c:pt>
                <c:pt idx="3283">
                  <c:v>-12.213136270387309</c:v>
                </c:pt>
                <c:pt idx="3284">
                  <c:v>-12.648791488219871</c:v>
                </c:pt>
                <c:pt idx="3285">
                  <c:v>-13.087073052766527</c:v>
                </c:pt>
                <c:pt idx="3286">
                  <c:v>-13.527971996836811</c:v>
                </c:pt>
                <c:pt idx="3287">
                  <c:v>-13.971478081227104</c:v>
                </c:pt>
                <c:pt idx="3288">
                  <c:v>-14.417579768479357</c:v>
                </c:pt>
                <c:pt idx="3289">
                  <c:v>-14.866264197387693</c:v>
                </c:pt>
                <c:pt idx="3290">
                  <c:v>-15.317517158330475</c:v>
                </c:pt>
                <c:pt idx="3291">
                  <c:v>-15.771323069505172</c:v>
                </c:pt>
                <c:pt idx="3292">
                  <c:v>-16.227664954160701</c:v>
                </c:pt>
                <c:pt idx="3293">
                  <c:v>-16.686524418893413</c:v>
                </c:pt>
                <c:pt idx="3294">
                  <c:v>-17.147881633104873</c:v>
                </c:pt>
                <c:pt idx="3295">
                  <c:v>-17.611715309701651</c:v>
                </c:pt>
                <c:pt idx="3296">
                  <c:v>-18.078002687120545</c:v>
                </c:pt>
                <c:pt idx="3297">
                  <c:v>-18.546719512769101</c:v>
                </c:pt>
                <c:pt idx="3298">
                  <c:v>-19.017840027965462</c:v>
                </c:pt>
                <c:pt idx="3299">
                  <c:v>-19.491336954456926</c:v>
                </c:pt>
                <c:pt idx="3300">
                  <c:v>-19.967181482613682</c:v>
                </c:pt>
                <c:pt idx="3301">
                  <c:v>-20.445343261363433</c:v>
                </c:pt>
                <c:pt idx="3302">
                  <c:v>-20.92579038996675</c:v>
                </c:pt>
                <c:pt idx="3303">
                  <c:v>-21.408489411689516</c:v>
                </c:pt>
                <c:pt idx="3304">
                  <c:v>-21.893405309477828</c:v>
                </c:pt>
                <c:pt idx="3305">
                  <c:v>-22.380501503675163</c:v>
                </c:pt>
                <c:pt idx="3306">
                  <c:v>-22.869739851884418</c:v>
                </c:pt>
                <c:pt idx="3307">
                  <c:v>-23.361080651017517</c:v>
                </c:pt>
                <c:pt idx="3308">
                  <c:v>-23.8544826416082</c:v>
                </c:pt>
                <c:pt idx="3309">
                  <c:v>-24.349903014441651</c:v>
                </c:pt>
                <c:pt idx="3310">
                  <c:v>-24.847297419553342</c:v>
                </c:pt>
                <c:pt idx="3311">
                  <c:v>-25.346619977649226</c:v>
                </c:pt>
                <c:pt idx="3312">
                  <c:v>-25.847823293980781</c:v>
                </c:pt>
                <c:pt idx="3313">
                  <c:v>-26.350858474722457</c:v>
                </c:pt>
                <c:pt idx="3314">
                  <c:v>-26.855675145872368</c:v>
                </c:pt>
                <c:pt idx="3315">
                  <c:v>-27.362221474698714</c:v>
                </c:pt>
                <c:pt idx="3316">
                  <c:v>-27.870444193754707</c:v>
                </c:pt>
                <c:pt idx="3317">
                  <c:v>-28.380288627460374</c:v>
                </c:pt>
                <c:pt idx="3318">
                  <c:v>-28.891698721263026</c:v>
                </c:pt>
                <c:pt idx="3319">
                  <c:v>-29.404617073355695</c:v>
                </c:pt>
                <c:pt idx="3320">
                  <c:v>-29.918984968950724</c:v>
                </c:pt>
                <c:pt idx="3321">
                  <c:v>-30.434742417072357</c:v>
                </c:pt>
                <c:pt idx="3322">
                  <c:v>-30.951828189842274</c:v>
                </c:pt>
                <c:pt idx="3323">
                  <c:v>-31.470179864225344</c:v>
                </c:pt>
                <c:pt idx="3324">
                  <c:v>-31.989733866162112</c:v>
                </c:pt>
                <c:pt idx="3325">
                  <c:v>-32.510425517054131</c:v>
                </c:pt>
                <c:pt idx="3326">
                  <c:v>-33.032189082526003</c:v>
                </c:pt>
                <c:pt idx="3327">
                  <c:v>-33.554957823381272</c:v>
                </c:pt>
                <c:pt idx="3328">
                  <c:v>-34.078664048683493</c:v>
                </c:pt>
                <c:pt idx="3329">
                  <c:v>-34.603239170859155</c:v>
                </c:pt>
                <c:pt idx="3330">
                  <c:v>-35.128613762724456</c:v>
                </c:pt>
                <c:pt idx="3331">
                  <c:v>-35.654717616338758</c:v>
                </c:pt>
                <c:pt idx="3332">
                  <c:v>-36.181479803555021</c:v>
                </c:pt>
                <c:pt idx="3333">
                  <c:v>-36.708828738157877</c:v>
                </c:pt>
                <c:pt idx="3334">
                  <c:v>-37.236692239453077</c:v>
                </c:pt>
                <c:pt idx="3335">
                  <c:v>-37.764997597187062</c:v>
                </c:pt>
                <c:pt idx="3336">
                  <c:v>-38.293671637640443</c:v>
                </c:pt>
                <c:pt idx="3337">
                  <c:v>-38.822640790768048</c:v>
                </c:pt>
                <c:pt idx="3338">
                  <c:v>-39.351831158220904</c:v>
                </c:pt>
                <c:pt idx="3339">
                  <c:v>-39.881168582114924</c:v>
                </c:pt>
                <c:pt idx="3340">
                  <c:v>-40.410578714377834</c:v>
                </c:pt>
                <c:pt idx="3341">
                  <c:v>-40.939987086521086</c:v>
                </c:pt>
                <c:pt idx="3342">
                  <c:v>-41.469319179677314</c:v>
                </c:pt>
                <c:pt idx="3343">
                  <c:v>-41.998500494748839</c:v>
                </c:pt>
                <c:pt idx="3344">
                  <c:v>-42.527456622485658</c:v>
                </c:pt>
                <c:pt idx="3345">
                  <c:v>-43.056113313362175</c:v>
                </c:pt>
                <c:pt idx="3346">
                  <c:v>-43.58439654706433</c:v>
                </c:pt>
                <c:pt idx="3347">
                  <c:v>-44.112232601447772</c:v>
                </c:pt>
                <c:pt idx="3348">
                  <c:v>-44.639548120801408</c:v>
                </c:pt>
                <c:pt idx="3349">
                  <c:v>-45.166270183263975</c:v>
                </c:pt>
                <c:pt idx="3350">
                  <c:v>-45.69232636725252</c:v>
                </c:pt>
                <c:pt idx="3351">
                  <c:v>-46.217644816741995</c:v>
                </c:pt>
                <c:pt idx="3352">
                  <c:v>-46.742154305270674</c:v>
                </c:pt>
                <c:pt idx="3353">
                  <c:v>-47.265784298525375</c:v>
                </c:pt>
                <c:pt idx="3354">
                  <c:v>-47.78846501538402</c:v>
                </c:pt>
                <c:pt idx="3355">
                  <c:v>-48.310127487286337</c:v>
                </c:pt>
                <c:pt idx="3356">
                  <c:v>-48.830703615822188</c:v>
                </c:pt>
                <c:pt idx="3357">
                  <c:v>-49.350126228422425</c:v>
                </c:pt>
                <c:pt idx="3358">
                  <c:v>-49.868329132054043</c:v>
                </c:pt>
                <c:pt idx="3359">
                  <c:v>-50.385247164827973</c:v>
                </c:pt>
                <c:pt idx="3360">
                  <c:v>-50.900816245422334</c:v>
                </c:pt>
                <c:pt idx="3361">
                  <c:v>-51.414973420262697</c:v>
                </c:pt>
                <c:pt idx="3362">
                  <c:v>-51.927656908366998</c:v>
                </c:pt>
                <c:pt idx="3363">
                  <c:v>-52.438806143814489</c:v>
                </c:pt>
                <c:pt idx="3364">
                  <c:v>-52.948361815774206</c:v>
                </c:pt>
                <c:pt idx="3365">
                  <c:v>-53.456265906052892</c:v>
                </c:pt>
                <c:pt idx="3366">
                  <c:v>-53.962461724130506</c:v>
                </c:pt>
                <c:pt idx="3367">
                  <c:v>-54.4668939396485</c:v>
                </c:pt>
                <c:pt idx="3368">
                  <c:v>-54.96950861234248</c:v>
                </c:pt>
                <c:pt idx="3369">
                  <c:v>-55.470253219403105</c:v>
                </c:pt>
                <c:pt idx="3370">
                  <c:v>-55.969076680262859</c:v>
                </c:pt>
                <c:pt idx="3371">
                  <c:v>-56.465929378820022</c:v>
                </c:pt>
                <c:pt idx="3372">
                  <c:v>-56.960763183104959</c:v>
                </c:pt>
                <c:pt idx="3373">
                  <c:v>-57.453531462417274</c:v>
                </c:pt>
                <c:pt idx="3374">
                  <c:v>-57.944189101957065</c:v>
                </c:pt>
                <c:pt idx="3375">
                  <c:v>-58.432692514983401</c:v>
                </c:pt>
                <c:pt idx="3376">
                  <c:v>-58.918999652544827</c:v>
                </c:pt>
                <c:pt idx="3377">
                  <c:v>-59.403070010822447</c:v>
                </c:pt>
                <c:pt idx="3378">
                  <c:v>-59.884864636141103</c:v>
                </c:pt>
                <c:pt idx="3379">
                  <c:v>-60.364346127705275</c:v>
                </c:pt>
                <c:pt idx="3380">
                  <c:v>-60.841478638117508</c:v>
                </c:pt>
                <c:pt idx="3381">
                  <c:v>-61.316227871748538</c:v>
                </c:pt>
                <c:pt idx="3382">
                  <c:v>-61.788561081027964</c:v>
                </c:pt>
                <c:pt idx="3383">
                  <c:v>-62.258447060722574</c:v>
                </c:pt>
                <c:pt idx="3384">
                  <c:v>-62.725856140289267</c:v>
                </c:pt>
                <c:pt idx="3385">
                  <c:v>-63.190760174368435</c:v>
                </c:pt>
                <c:pt idx="3386">
                  <c:v>-63.65313253150731</c:v>
                </c:pt>
                <c:pt idx="3387">
                  <c:v>-64.112948081190112</c:v>
                </c:pt>
                <c:pt idx="3388">
                  <c:v>-64.570183179259814</c:v>
                </c:pt>
                <c:pt idx="3389">
                  <c:v>-65.024815651819736</c:v>
                </c:pt>
                <c:pt idx="3390">
                  <c:v>-65.476824777692542</c:v>
                </c:pt>
                <c:pt idx="3391">
                  <c:v>-65.926191269530875</c:v>
                </c:pt>
                <c:pt idx="3392">
                  <c:v>-66.37289725365838</c:v>
                </c:pt>
                <c:pt idx="3393">
                  <c:v>-66.816926248731022</c:v>
                </c:pt>
                <c:pt idx="3394">
                  <c:v>-67.258263143298507</c:v>
                </c:pt>
                <c:pt idx="3395">
                  <c:v>-67.696894172356366</c:v>
                </c:pt>
                <c:pt idx="3396">
                  <c:v>-68.132806892964851</c:v>
                </c:pt>
                <c:pt idx="3397">
                  <c:v>-68.565990159018455</c:v>
                </c:pt>
                <c:pt idx="3398">
                  <c:v>-68.996434095250095</c:v>
                </c:pt>
                <c:pt idx="3399">
                  <c:v>-69.424130070539491</c:v>
                </c:pt>
                <c:pt idx="3400">
                  <c:v>-69.849070670610232</c:v>
                </c:pt>
                <c:pt idx="3401">
                  <c:v>-70.271249670185327</c:v>
                </c:pt>
                <c:pt idx="3402">
                  <c:v>-70.690662004672618</c:v>
                </c:pt>
                <c:pt idx="3403">
                  <c:v>-71.107303741454857</c:v>
                </c:pt>
                <c:pt idx="3404">
                  <c:v>-71.521172050844484</c:v>
                </c:pt>
                <c:pt idx="3405">
                  <c:v>-71.932265176772503</c:v>
                </c:pt>
                <c:pt idx="3406">
                  <c:v>-72.340582407276372</c:v>
                </c:pt>
                <c:pt idx="3407">
                  <c:v>-72.746124044836336</c:v>
                </c:pt>
                <c:pt idx="3408">
                  <c:v>-73.148891376629052</c:v>
                </c:pt>
                <c:pt idx="3409">
                  <c:v>-73.548886644745323</c:v>
                </c:pt>
                <c:pt idx="3410">
                  <c:v>-73.946113016424491</c:v>
                </c:pt>
                <c:pt idx="3411">
                  <c:v>-74.340574554356877</c:v>
                </c:pt>
                <c:pt idx="3412">
                  <c:v>-74.732276187098819</c:v>
                </c:pt>
                <c:pt idx="3413">
                  <c:v>-75.121223679641659</c:v>
                </c:pt>
                <c:pt idx="3414">
                  <c:v>-75.507423604179721</c:v>
                </c:pt>
                <c:pt idx="3415">
                  <c:v>-75.890883311113996</c:v>
                </c:pt>
                <c:pt idx="3416">
                  <c:v>-76.271610900321633</c:v>
                </c:pt>
                <c:pt idx="3417">
                  <c:v>-76.649615192735979</c:v>
                </c:pt>
                <c:pt idx="3418">
                  <c:v>-77.024905702256987</c:v>
                </c:pt>
                <c:pt idx="3419">
                  <c:v>-77.39749260802337</c:v>
                </c:pt>
                <c:pt idx="3420">
                  <c:v>-77.767386727076982</c:v>
                </c:pt>
                <c:pt idx="3421">
                  <c:v>-78.134599487436361</c:v>
                </c:pt>
                <c:pt idx="3422">
                  <c:v>-78.499142901605495</c:v>
                </c:pt>
                <c:pt idx="3423">
                  <c:v>-78.861029540534133</c:v>
                </c:pt>
                <c:pt idx="3424">
                  <c:v>-79.220272508052474</c:v>
                </c:pt>
                <c:pt idx="3425">
                  <c:v>-79.576885415785483</c:v>
                </c:pt>
                <c:pt idx="3426">
                  <c:v>-79.930882358572319</c:v>
                </c:pt>
                <c:pt idx="3427">
                  <c:v>-80.282277890393061</c:v>
                </c:pt>
                <c:pt idx="3428">
                  <c:v>-80.631087000818496</c:v>
                </c:pt>
                <c:pt idx="3429">
                  <c:v>-80.977325091989442</c:v>
                </c:pt>
                <c:pt idx="3430">
                  <c:v>-81.32100795612952</c:v>
                </c:pt>
                <c:pt idx="3431">
                  <c:v>-81.662151753604675</c:v>
                </c:pt>
                <c:pt idx="3432">
                  <c:v>-82.000772991524784</c:v>
                </c:pt>
                <c:pt idx="3433">
                  <c:v>-82.336888502894993</c:v>
                </c:pt>
                <c:pt idx="3434">
                  <c:v>-82.670515426316854</c:v>
                </c:pt>
                <c:pt idx="3435">
                  <c:v>-83.001671186240884</c:v>
                </c:pt>
                <c:pt idx="3436">
                  <c:v>-83.330373473767779</c:v>
                </c:pt>
                <c:pt idx="3437">
                  <c:v>-83.656640227999873</c:v>
                </c:pt>
                <c:pt idx="3438">
                  <c:v>-83.980489617934836</c:v>
                </c:pt>
                <c:pt idx="3439">
                  <c:v>-84.301940024904738</c:v>
                </c:pt>
                <c:pt idx="3440">
                  <c:v>-84.621010025551229</c:v>
                </c:pt>
                <c:pt idx="3441">
                  <c:v>-84.937718375334001</c:v>
                </c:pt>
                <c:pt idx="3442">
                  <c:v>-85.252083992567364</c:v>
                </c:pt>
                <c:pt idx="3443">
                  <c:v>-85.564125942976261</c:v>
                </c:pt>
                <c:pt idx="3444">
                  <c:v>-85.873863424767208</c:v>
                </c:pt>
                <c:pt idx="3445">
                  <c:v>-86.181315754207247</c:v>
                </c:pt>
                <c:pt idx="3446">
                  <c:v>-86.486502351700096</c:v>
                </c:pt>
                <c:pt idx="3447">
                  <c:v>-86.789442728355255</c:v>
                </c:pt>
                <c:pt idx="3448">
                  <c:v>-87.090156473037396</c:v>
                </c:pt>
                <c:pt idx="3449">
                  <c:v>-87.388663239891699</c:v>
                </c:pt>
                <c:pt idx="3450">
                  <c:v>-87.684982736331648</c:v>
                </c:pt>
                <c:pt idx="3451">
                  <c:v>-87.979134711483567</c:v>
                </c:pt>
                <c:pt idx="3452">
                  <c:v>-88.271138945076416</c:v>
                </c:pt>
                <c:pt idx="3453">
                  <c:v>-88.561015236766266</c:v>
                </c:pt>
                <c:pt idx="3454">
                  <c:v>-88.848783395888503</c:v>
                </c:pt>
                <c:pt idx="3455">
                  <c:v>-89.13446323162654</c:v>
                </c:pt>
                <c:pt idx="3456">
                  <c:v>-89.418074543584169</c:v>
                </c:pt>
                <c:pt idx="3457">
                  <c:v>-89.699637112756704</c:v>
                </c:pt>
                <c:pt idx="3458">
                  <c:v>-89.979170692887607</c:v>
                </c:pt>
                <c:pt idx="3459">
                  <c:v>-90.256695002199123</c:v>
                </c:pt>
                <c:pt idx="3460">
                  <c:v>-90.532229715491781</c:v>
                </c:pt>
                <c:pt idx="3461">
                  <c:v>-90.805794456597042</c:v>
                </c:pt>
                <c:pt idx="3462">
                  <c:v>-91.077408791178271</c:v>
                </c:pt>
                <c:pt idx="3463">
                  <c:v>-91.347092219866497</c:v>
                </c:pt>
                <c:pt idx="3464">
                  <c:v>-91.614864171721266</c:v>
                </c:pt>
                <c:pt idx="3465">
                  <c:v>-91.880743998011468</c:v>
                </c:pt>
                <c:pt idx="3466">
                  <c:v>-92.144750966299313</c:v>
                </c:pt>
                <c:pt idx="3467">
                  <c:v>-92.40690425482336</c:v>
                </c:pt>
                <c:pt idx="3468">
                  <c:v>-92.667222947171908</c:v>
                </c:pt>
                <c:pt idx="3469">
                  <c:v>-92.925726027230724</c:v>
                </c:pt>
                <c:pt idx="3470">
                  <c:v>-93.182432374404385</c:v>
                </c:pt>
                <c:pt idx="3471">
                  <c:v>-93.437360759098254</c:v>
                </c:pt>
                <c:pt idx="3472">
                  <c:v>-93.69052983845134</c:v>
                </c:pt>
                <c:pt idx="3473">
                  <c:v>-93.941958152313759</c:v>
                </c:pt>
                <c:pt idx="3474">
                  <c:v>-94.191664119460185</c:v>
                </c:pt>
                <c:pt idx="3475">
                  <c:v>-94.439666034029401</c:v>
                </c:pt>
                <c:pt idx="3476">
                  <c:v>-94.685982062184408</c:v>
                </c:pt>
                <c:pt idx="3477">
                  <c:v>-94.930630238982587</c:v>
                </c:pt>
                <c:pt idx="3478">
                  <c:v>-95.173628465450719</c:v>
                </c:pt>
                <c:pt idx="3479">
                  <c:v>-95.414994505855532</c:v>
                </c:pt>
                <c:pt idx="3480">
                  <c:v>-95.654745985163643</c:v>
                </c:pt>
                <c:pt idx="3481">
                  <c:v>-95.892900386683436</c:v>
                </c:pt>
                <c:pt idx="3482">
                  <c:v>-96.129475049880512</c:v>
                </c:pt>
                <c:pt idx="3483">
                  <c:v>-96.364487168364619</c:v>
                </c:pt>
                <c:pt idx="3484">
                  <c:v>-96.597953788034403</c:v>
                </c:pt>
                <c:pt idx="3485">
                  <c:v>-96.829891805379845</c:v>
                </c:pt>
                <c:pt idx="3486">
                  <c:v>-97.060317965933834</c:v>
                </c:pt>
                <c:pt idx="3487">
                  <c:v>-97.289248862865918</c:v>
                </c:pt>
                <c:pt idx="3488">
                  <c:v>-97.516700935713345</c:v>
                </c:pt>
                <c:pt idx="3489">
                  <c:v>-97.742690469244366</c:v>
                </c:pt>
                <c:pt idx="3490">
                  <c:v>-97.967233592448153</c:v>
                </c:pt>
                <c:pt idx="3491">
                  <c:v>-98.190346277644153</c:v>
                </c:pt>
                <c:pt idx="3492">
                  <c:v>-98.412044339707791</c:v>
                </c:pt>
                <c:pt idx="3493">
                  <c:v>-98.632343435406753</c:v>
                </c:pt>
                <c:pt idx="3494">
                  <c:v>-98.851259062844534</c:v>
                </c:pt>
                <c:pt idx="3495">
                  <c:v>-99.06880656100212</c:v>
                </c:pt>
                <c:pt idx="3496">
                  <c:v>-99.285001109380346</c:v>
                </c:pt>
                <c:pt idx="3497">
                  <c:v>-99.499857727729193</c:v>
                </c:pt>
                <c:pt idx="3498">
                  <c:v>-99.713391275872297</c:v>
                </c:pt>
                <c:pt idx="3499">
                  <c:v>-99.925616453608228</c:v>
                </c:pt>
                <c:pt idx="3500">
                  <c:v>-100.1365478006979</c:v>
                </c:pt>
                <c:pt idx="3501">
                  <c:v>-100.34619969692277</c:v>
                </c:pt>
                <c:pt idx="3502">
                  <c:v>-100.55458636222085</c:v>
                </c:pt>
                <c:pt idx="3503">
                  <c:v>-100.7617218568885</c:v>
                </c:pt>
                <c:pt idx="3504">
                  <c:v>-100.96762008184908</c:v>
                </c:pt>
                <c:pt idx="3505">
                  <c:v>-101.17229477898314</c:v>
                </c:pt>
                <c:pt idx="3506">
                  <c:v>-101.37575953151887</c:v>
                </c:pt>
                <c:pt idx="3507">
                  <c:v>-101.5780277644797</c:v>
                </c:pt>
                <c:pt idx="3508">
                  <c:v>-101.77911274518087</c:v>
                </c:pt>
                <c:pt idx="3509">
                  <c:v>-101.97902758378336</c:v>
                </c:pt>
                <c:pt idx="3510">
                  <c:v>-102.17778523388816</c:v>
                </c:pt>
                <c:pt idx="3511">
                  <c:v>-102.37539849318146</c:v>
                </c:pt>
                <c:pt idx="3512">
                  <c:v>-102.57188000411878</c:v>
                </c:pt>
                <c:pt idx="3513">
                  <c:v>-102.7672422546524</c:v>
                </c:pt>
                <c:pt idx="3514">
                  <c:v>-102.96149757899273</c:v>
                </c:pt>
                <c:pt idx="3515">
                  <c:v>-103.154658158411</c:v>
                </c:pt>
                <c:pt idx="3516">
                  <c:v>-103.34673602206819</c:v>
                </c:pt>
                <c:pt idx="3517">
                  <c:v>-103.53774304788276</c:v>
                </c:pt>
                <c:pt idx="3518">
                  <c:v>-103.72769096342346</c:v>
                </c:pt>
                <c:pt idx="3519">
                  <c:v>-103.91659134682978</c:v>
                </c:pt>
                <c:pt idx="3520">
                  <c:v>-104.10445562776201</c:v>
                </c:pt>
                <c:pt idx="3521">
                  <c:v>-104.29129508837032</c:v>
                </c:pt>
                <c:pt idx="3522">
                  <c:v>-104.47712086429061</c:v>
                </c:pt>
                <c:pt idx="3523">
                  <c:v>-104.66194394565851</c:v>
                </c:pt>
                <c:pt idx="3524">
                  <c:v>-104.84577517814368</c:v>
                </c:pt>
                <c:pt idx="3525">
                  <c:v>-105.02862526400239</c:v>
                </c:pt>
                <c:pt idx="3526">
                  <c:v>-105.21050476314653</c:v>
                </c:pt>
                <c:pt idx="3527">
                  <c:v>-105.39142409422638</c:v>
                </c:pt>
                <c:pt idx="3528">
                  <c:v>-105.57139353572943</c:v>
                </c:pt>
                <c:pt idx="3529">
                  <c:v>-105.75042322709051</c:v>
                </c:pt>
                <c:pt idx="3530">
                  <c:v>-105.92852316981376</c:v>
                </c:pt>
                <c:pt idx="3531">
                  <c:v>-106.1057032286047</c:v>
                </c:pt>
                <c:pt idx="3532">
                  <c:v>-106.28197313251286</c:v>
                </c:pt>
                <c:pt idx="3533">
                  <c:v>-106.45734247608148</c:v>
                </c:pt>
                <c:pt idx="3534">
                  <c:v>-106.63182072050465</c:v>
                </c:pt>
                <c:pt idx="3535">
                  <c:v>-106.8054171947918</c:v>
                </c:pt>
                <c:pt idx="3536">
                  <c:v>-106.97814109693709</c:v>
                </c:pt>
                <c:pt idx="3537">
                  <c:v>-107.15000149509473</c:v>
                </c:pt>
                <c:pt idx="3538">
                  <c:v>-107.32100732875497</c:v>
                </c:pt>
                <c:pt idx="3539">
                  <c:v>-107.49116740992903</c:v>
                </c:pt>
                <c:pt idx="3540">
                  <c:v>-107.66049042433002</c:v>
                </c:pt>
                <c:pt idx="3541">
                  <c:v>-107.8289849325608</c:v>
                </c:pt>
                <c:pt idx="3542">
                  <c:v>-107.99665937130055</c:v>
                </c:pt>
                <c:pt idx="3543">
                  <c:v>-108.16352205449246</c:v>
                </c:pt>
                <c:pt idx="3544">
                  <c:v>-108.32958117453127</c:v>
                </c:pt>
                <c:pt idx="3545">
                  <c:v>-108.49484480345073</c:v>
                </c:pt>
                <c:pt idx="3546">
                  <c:v>-108.6593208941095</c:v>
                </c:pt>
                <c:pt idx="3547">
                  <c:v>-108.82301728137445</c:v>
                </c:pt>
                <c:pt idx="3548">
                  <c:v>-108.98594168330564</c:v>
                </c:pt>
                <c:pt idx="3549">
                  <c:v>-109.1481017023339</c:v>
                </c:pt>
                <c:pt idx="3550">
                  <c:v>-109.30950482643867</c:v>
                </c:pt>
                <c:pt idx="3551">
                  <c:v>-109.47015843032192</c:v>
                </c:pt>
                <c:pt idx="3552">
                  <c:v>-109.63006977657753</c:v>
                </c:pt>
                <c:pt idx="3553">
                  <c:v>-109.78924601685836</c:v>
                </c:pt>
                <c:pt idx="3554">
                  <c:v>-109.94769419303667</c:v>
                </c:pt>
                <c:pt idx="3555">
                  <c:v>-110.10542123836194</c:v>
                </c:pt>
                <c:pt idx="3556">
                  <c:v>-110.26243397861316</c:v>
                </c:pt>
                <c:pt idx="3557">
                  <c:v>-110.41873913324437</c:v>
                </c:pt>
                <c:pt idx="3558">
                  <c:v>-110.57434331652792</c:v>
                </c:pt>
                <c:pt idx="3559">
                  <c:v>-110.72925303868811</c:v>
                </c:pt>
                <c:pt idx="3560">
                  <c:v>-110.88347470703199</c:v>
                </c:pt>
                <c:pt idx="3561">
                  <c:v>-111.03701462707399</c:v>
                </c:pt>
                <c:pt idx="3562">
                  <c:v>-111.18987900364972</c:v>
                </c:pt>
                <c:pt idx="3563">
                  <c:v>-111.34207394203119</c:v>
                </c:pt>
                <c:pt idx="3564">
                  <c:v>-111.49360544902642</c:v>
                </c:pt>
                <c:pt idx="3565">
                  <c:v>-111.64447943408021</c:v>
                </c:pt>
                <c:pt idx="3566">
                  <c:v>-111.79470171036199</c:v>
                </c:pt>
                <c:pt idx="3567">
                  <c:v>-111.94427799585014</c:v>
                </c:pt>
                <c:pt idx="3568">
                  <c:v>-112.09321391440709</c:v>
                </c:pt>
                <c:pt idx="3569">
                  <c:v>-112.24151499684754</c:v>
                </c:pt>
                <c:pt idx="3570">
                  <c:v>-112.38918668200166</c:v>
                </c:pt>
                <c:pt idx="3571">
                  <c:v>-112.5362343177658</c:v>
                </c:pt>
                <c:pt idx="3572">
                  <c:v>-112.68266316214964</c:v>
                </c:pt>
                <c:pt idx="3573">
                  <c:v>-112.82847838431553</c:v>
                </c:pt>
                <c:pt idx="3574">
                  <c:v>-112.97368506560645</c:v>
                </c:pt>
                <c:pt idx="3575">
                  <c:v>-113.11828820057111</c:v>
                </c:pt>
                <c:pt idx="3576">
                  <c:v>-113.26229269797786</c:v>
                </c:pt>
                <c:pt idx="3577">
                  <c:v>-113.40570338182079</c:v>
                </c:pt>
                <c:pt idx="3578">
                  <c:v>-113.54852499232025</c:v>
                </c:pt>
                <c:pt idx="3579">
                  <c:v>-113.69076218691197</c:v>
                </c:pt>
                <c:pt idx="3580">
                  <c:v>-113.83241954123241</c:v>
                </c:pt>
                <c:pt idx="3581">
                  <c:v>-113.97350155009241</c:v>
                </c:pt>
                <c:pt idx="3582">
                  <c:v>-114.11401262844339</c:v>
                </c:pt>
                <c:pt idx="3583">
                  <c:v>-114.25395711233843</c:v>
                </c:pt>
                <c:pt idx="3584">
                  <c:v>-114.393339259881</c:v>
                </c:pt>
                <c:pt idx="3585">
                  <c:v>-114.53216325216918</c:v>
                </c:pt>
                <c:pt idx="3586">
                  <c:v>-114.67043319423068</c:v>
                </c:pt>
                <c:pt idx="3587">
                  <c:v>-114.80815311594884</c:v>
                </c:pt>
                <c:pt idx="3588">
                  <c:v>-114.94532697298179</c:v>
                </c:pt>
                <c:pt idx="3589">
                  <c:v>-115.08195864767323</c:v>
                </c:pt>
                <c:pt idx="3590">
                  <c:v>-115.21805194995542</c:v>
                </c:pt>
                <c:pt idx="3591">
                  <c:v>-115.35361061824429</c:v>
                </c:pt>
                <c:pt idx="3592">
                  <c:v>-115.48863832032647</c:v>
                </c:pt>
                <c:pt idx="3593">
                  <c:v>-115.62313865423663</c:v>
                </c:pt>
                <c:pt idx="3594">
                  <c:v>-115.75711514913139</c:v>
                </c:pt>
                <c:pt idx="3595">
                  <c:v>-115.89057126615073</c:v>
                </c:pt>
                <c:pt idx="3596">
                  <c:v>-116.02351039927456</c:v>
                </c:pt>
                <c:pt idx="3597">
                  <c:v>-116.15593587617064</c:v>
                </c:pt>
                <c:pt idx="3598">
                  <c:v>-116.28785095903243</c:v>
                </c:pt>
                <c:pt idx="3599">
                  <c:v>-116.41925884541455</c:v>
                </c:pt>
                <c:pt idx="3600">
                  <c:v>-116.55016266905636</c:v>
                </c:pt>
                <c:pt idx="3601">
                  <c:v>-116.68056550069751</c:v>
                </c:pt>
                <c:pt idx="3602">
                  <c:v>-116.81047034888985</c:v>
                </c:pt>
                <c:pt idx="3603">
                  <c:v>-116.93988016079834</c:v>
                </c:pt>
                <c:pt idx="3604">
                  <c:v>-117.06879782299497</c:v>
                </c:pt>
                <c:pt idx="3605">
                  <c:v>-117.19722616224766</c:v>
                </c:pt>
                <c:pt idx="3606">
                  <c:v>-117.32516794629808</c:v>
                </c:pt>
                <c:pt idx="3607">
                  <c:v>-117.45262588463601</c:v>
                </c:pt>
                <c:pt idx="3608">
                  <c:v>-117.57960262926271</c:v>
                </c:pt>
                <c:pt idx="3609">
                  <c:v>-117.70610077545049</c:v>
                </c:pt>
                <c:pt idx="3610">
                  <c:v>-117.83212286249204</c:v>
                </c:pt>
                <c:pt idx="3611">
                  <c:v>-117.95767137444543</c:v>
                </c:pt>
                <c:pt idx="3612">
                  <c:v>-118.08274874086976</c:v>
                </c:pt>
                <c:pt idx="3613">
                  <c:v>-118.20735733755589</c:v>
                </c:pt>
                <c:pt idx="3614">
                  <c:v>-118.33149948724797</c:v>
                </c:pt>
                <c:pt idx="3615">
                  <c:v>-118.45517746035898</c:v>
                </c:pt>
                <c:pt idx="3616">
                  <c:v>-118.57839347568139</c:v>
                </c:pt>
                <c:pt idx="3617">
                  <c:v>-118.70114970108753</c:v>
                </c:pt>
                <c:pt idx="3618">
                  <c:v>-118.82344825422587</c:v>
                </c:pt>
                <c:pt idx="3619">
                  <c:v>-118.94529120320917</c:v>
                </c:pt>
                <c:pt idx="3620">
                  <c:v>-119.06668056729691</c:v>
                </c:pt>
                <c:pt idx="3621">
                  <c:v>-119.18761831757087</c:v>
                </c:pt>
                <c:pt idx="3622">
                  <c:v>-119.30810637760368</c:v>
                </c:pt>
                <c:pt idx="3623">
                  <c:v>-119.42814662412145</c:v>
                </c:pt>
                <c:pt idx="3624">
                  <c:v>-119.54774088766018</c:v>
                </c:pt>
                <c:pt idx="3625">
                  <c:v>-119.66689095321472</c:v>
                </c:pt>
                <c:pt idx="3626">
                  <c:v>-119.78559856088266</c:v>
                </c:pt>
                <c:pt idx="3627">
                  <c:v>-119.90386540650212</c:v>
                </c:pt>
                <c:pt idx="3628">
                  <c:v>-120.02169314228107</c:v>
                </c:pt>
                <c:pt idx="3629">
                  <c:v>-120.13908337742367</c:v>
                </c:pt>
                <c:pt idx="3630">
                  <c:v>-120.25603767874735</c:v>
                </c:pt>
                <c:pt idx="3631">
                  <c:v>-120.37255757129796</c:v>
                </c:pt>
                <c:pt idx="3632">
                  <c:v>-120.48864453895278</c:v>
                </c:pt>
                <c:pt idx="3633">
                  <c:v>-120.60430002502559</c:v>
                </c:pt>
                <c:pt idx="3634">
                  <c:v>-120.71952543285695</c:v>
                </c:pt>
                <c:pt idx="3635">
                  <c:v>-120.83432212640663</c:v>
                </c:pt>
                <c:pt idx="3636">
                  <c:v>-120.94869143083537</c:v>
                </c:pt>
                <c:pt idx="3637">
                  <c:v>-121.0626346330813</c:v>
                </c:pt>
                <c:pt idx="3638">
                  <c:v>-121.17615298243406</c:v>
                </c:pt>
                <c:pt idx="3639">
                  <c:v>-121.28924769109889</c:v>
                </c:pt>
                <c:pt idx="3640">
                  <c:v>-121.40191993475779</c:v>
                </c:pt>
                <c:pt idx="3641">
                  <c:v>-121.51417085312454</c:v>
                </c:pt>
                <c:pt idx="3642">
                  <c:v>-121.62600155049407</c:v>
                </c:pt>
                <c:pt idx="3643">
                  <c:v>-121.73741309628561</c:v>
                </c:pt>
                <c:pt idx="3644">
                  <c:v>-121.84840652558239</c:v>
                </c:pt>
                <c:pt idx="3645">
                  <c:v>-121.95898283966463</c:v>
                </c:pt>
                <c:pt idx="3646">
                  <c:v>-122.06914300653651</c:v>
                </c:pt>
                <c:pt idx="3647">
                  <c:v>-122.17888796144982</c:v>
                </c:pt>
                <c:pt idx="3648">
                  <c:v>-122.28821860742028</c:v>
                </c:pt>
                <c:pt idx="3649">
                  <c:v>-122.39713581574051</c:v>
                </c:pt>
                <c:pt idx="3650">
                  <c:v>-122.50564042648675</c:v>
                </c:pt>
                <c:pt idx="3651">
                  <c:v>-122.61373324902087</c:v>
                </c:pt>
                <c:pt idx="3652">
                  <c:v>-122.72141506248717</c:v>
                </c:pt>
                <c:pt idx="3653">
                  <c:v>-122.82868661630329</c:v>
                </c:pt>
                <c:pt idx="3654">
                  <c:v>-122.93554863064912</c:v>
                </c:pt>
                <c:pt idx="3655">
                  <c:v>-123.04200179694577</c:v>
                </c:pt>
                <c:pt idx="3656">
                  <c:v>-123.14804677833752</c:v>
                </c:pt>
                <c:pt idx="3657">
                  <c:v>-123.25368421015631</c:v>
                </c:pt>
                <c:pt idx="3658">
                  <c:v>-123.35891470039846</c:v>
                </c:pt>
                <c:pt idx="3659">
                  <c:v>-123.46373883017772</c:v>
                </c:pt>
                <c:pt idx="3660">
                  <c:v>-123.56815715419046</c:v>
                </c:pt>
                <c:pt idx="3661">
                  <c:v>-123.67217020116578</c:v>
                </c:pt>
                <c:pt idx="3662">
                  <c:v>-123.77577847431371</c:v>
                </c:pt>
                <c:pt idx="3663">
                  <c:v>-123.87898245176913</c:v>
                </c:pt>
                <c:pt idx="3664">
                  <c:v>-123.98178258703271</c:v>
                </c:pt>
                <c:pt idx="3665">
                  <c:v>-124.08417930940345</c:v>
                </c:pt>
                <c:pt idx="3666">
                  <c:v>-124.18617302440967</c:v>
                </c:pt>
                <c:pt idx="3667">
                  <c:v>-124.28776411423527</c:v>
                </c:pt>
                <c:pt idx="3668">
                  <c:v>-124.38895293814065</c:v>
                </c:pt>
                <c:pt idx="3669">
                  <c:v>-124.48973983287851</c:v>
                </c:pt>
                <c:pt idx="3670">
                  <c:v>-124.59012511310812</c:v>
                </c:pt>
                <c:pt idx="3671">
                  <c:v>-124.69010907180231</c:v>
                </c:pt>
                <c:pt idx="3672">
                  <c:v>-124.78969198065121</c:v>
                </c:pt>
                <c:pt idx="3673">
                  <c:v>-124.88887409046214</c:v>
                </c:pt>
                <c:pt idx="3674">
                  <c:v>-124.98765563155536</c:v>
                </c:pt>
                <c:pt idx="3675">
                  <c:v>-125.0860368141536</c:v>
                </c:pt>
                <c:pt idx="3676">
                  <c:v>-125.18401782877103</c:v>
                </c:pt>
                <c:pt idx="3677">
                  <c:v>-125.28159884659414</c:v>
                </c:pt>
                <c:pt idx="3678">
                  <c:v>-125.37878001986145</c:v>
                </c:pt>
                <c:pt idx="3679">
                  <c:v>-125.47556148223819</c:v>
                </c:pt>
                <c:pt idx="3680">
                  <c:v>-125.57194334918596</c:v>
                </c:pt>
                <c:pt idx="3681">
                  <c:v>-125.66792571832991</c:v>
                </c:pt>
                <c:pt idx="3682">
                  <c:v>-125.7635086698204</c:v>
                </c:pt>
                <c:pt idx="3683">
                  <c:v>-125.85869226669278</c:v>
                </c:pt>
                <c:pt idx="3684">
                  <c:v>-125.95347655522154</c:v>
                </c:pt>
                <c:pt idx="3685">
                  <c:v>-126.04786156526961</c:v>
                </c:pt>
                <c:pt idx="3686">
                  <c:v>-126.14184731063727</c:v>
                </c:pt>
                <c:pt idx="3687">
                  <c:v>-126.2354337894036</c:v>
                </c:pt>
                <c:pt idx="3688">
                  <c:v>-126.32862098426656</c:v>
                </c:pt>
                <c:pt idx="3689">
                  <c:v>-126.42140886287763</c:v>
                </c:pt>
                <c:pt idx="3690">
                  <c:v>-126.51379737817406</c:v>
                </c:pt>
                <c:pt idx="3691">
                  <c:v>-126.60578646870619</c:v>
                </c:pt>
                <c:pt idx="3692">
                  <c:v>-126.69737605896206</c:v>
                </c:pt>
                <c:pt idx="3693">
                  <c:v>-126.78856605968765</c:v>
                </c:pt>
                <c:pt idx="3694">
                  <c:v>-126.87935636820359</c:v>
                </c:pt>
                <c:pt idx="3695">
                  <c:v>-126.96974686871857</c:v>
                </c:pt>
                <c:pt idx="3696">
                  <c:v>-127.05973743263965</c:v>
                </c:pt>
                <c:pt idx="3697">
                  <c:v>-127.14932791887654</c:v>
                </c:pt>
                <c:pt idx="3698">
                  <c:v>-127.23851817414595</c:v>
                </c:pt>
                <c:pt idx="3699">
                  <c:v>-127.32730803326939</c:v>
                </c:pt>
                <c:pt idx="3700">
                  <c:v>-127.41569731946959</c:v>
                </c:pt>
                <c:pt idx="3701">
                  <c:v>-127.50368584466185</c:v>
                </c:pt>
                <c:pt idx="3702">
                  <c:v>-127.59127340974251</c:v>
                </c:pt>
                <c:pt idx="3703">
                  <c:v>-127.67845980487554</c:v>
                </c:pt>
                <c:pt idx="3704">
                  <c:v>-127.76524480977257</c:v>
                </c:pt>
                <c:pt idx="3705">
                  <c:v>-127.85162819397206</c:v>
                </c:pt>
                <c:pt idx="3706">
                  <c:v>-127.93760971711507</c:v>
                </c:pt>
                <c:pt idx="3707">
                  <c:v>-128.02318912921618</c:v>
                </c:pt>
                <c:pt idx="3708">
                  <c:v>-128.10836617093261</c:v>
                </c:pt>
                <c:pt idx="3709">
                  <c:v>-128.19314057382891</c:v>
                </c:pt>
                <c:pt idx="3710">
                  <c:v>-128.27751206063965</c:v>
                </c:pt>
                <c:pt idx="3711">
                  <c:v>-128.36148034552758</c:v>
                </c:pt>
                <c:pt idx="3712">
                  <c:v>-128.44504513434046</c:v>
                </c:pt>
                <c:pt idx="3713">
                  <c:v>-128.52820612486187</c:v>
                </c:pt>
                <c:pt idx="3714">
                  <c:v>-128.61096300706186</c:v>
                </c:pt>
                <c:pt idx="3715">
                  <c:v>-128.69331546334297</c:v>
                </c:pt>
                <c:pt idx="3716">
                  <c:v>-128.77526316878325</c:v>
                </c:pt>
                <c:pt idx="3717">
                  <c:v>-128.85680579137525</c:v>
                </c:pt>
                <c:pt idx="3718">
                  <c:v>-128.93794299226641</c:v>
                </c:pt>
                <c:pt idx="3719">
                  <c:v>-129.01867442598862</c:v>
                </c:pt>
                <c:pt idx="3720">
                  <c:v>-129.09899974069364</c:v>
                </c:pt>
                <c:pt idx="3721">
                  <c:v>-129.17891857837685</c:v>
                </c:pt>
                <c:pt idx="3722">
                  <c:v>-129.25843057510741</c:v>
                </c:pt>
                <c:pt idx="3723">
                  <c:v>-129.33753536124485</c:v>
                </c:pt>
                <c:pt idx="3724">
                  <c:v>-129.41623256166437</c:v>
                </c:pt>
                <c:pt idx="3725">
                  <c:v>-129.49452179596835</c:v>
                </c:pt>
                <c:pt idx="3726">
                  <c:v>-129.57240267870299</c:v>
                </c:pt>
                <c:pt idx="3727">
                  <c:v>-129.64987481956746</c:v>
                </c:pt>
                <c:pt idx="3728">
                  <c:v>-129.72693782362396</c:v>
                </c:pt>
                <c:pt idx="3729">
                  <c:v>-129.80359129149986</c:v>
                </c:pt>
                <c:pt idx="3730">
                  <c:v>-129.87983481959373</c:v>
                </c:pt>
                <c:pt idx="3731">
                  <c:v>-129.95566800027257</c:v>
                </c:pt>
                <c:pt idx="3732">
                  <c:v>-130.03109042207035</c:v>
                </c:pt>
                <c:pt idx="3733">
                  <c:v>-130.10610166988118</c:v>
                </c:pt>
                <c:pt idx="3734">
                  <c:v>-130.18070132515194</c:v>
                </c:pt>
                <c:pt idx="3735">
                  <c:v>-130.25488896607149</c:v>
                </c:pt>
                <c:pt idx="3736">
                  <c:v>-130.32866416775704</c:v>
                </c:pt>
                <c:pt idx="3737">
                  <c:v>-130.40202650243728</c:v>
                </c:pt>
                <c:pt idx="3738">
                  <c:v>-130.47497553963561</c:v>
                </c:pt>
                <c:pt idx="3739">
                  <c:v>-130.54751084634626</c:v>
                </c:pt>
                <c:pt idx="3740">
                  <c:v>-130.61963198721341</c:v>
                </c:pt>
                <c:pt idx="3741">
                  <c:v>-130.69133852470324</c:v>
                </c:pt>
                <c:pt idx="3742">
                  <c:v>-130.76263001927617</c:v>
                </c:pt>
                <c:pt idx="3743">
                  <c:v>-130.83350602955539</c:v>
                </c:pt>
                <c:pt idx="3744">
                  <c:v>-130.90396611249321</c:v>
                </c:pt>
                <c:pt idx="3745">
                  <c:v>-130.97400982353543</c:v>
                </c:pt>
                <c:pt idx="3746">
                  <c:v>-131.0436367167832</c:v>
                </c:pt>
                <c:pt idx="3747">
                  <c:v>-131.11284634515232</c:v>
                </c:pt>
                <c:pt idx="3748">
                  <c:v>-131.18163826053024</c:v>
                </c:pt>
                <c:pt idx="3749">
                  <c:v>-131.25001201393087</c:v>
                </c:pt>
                <c:pt idx="3750">
                  <c:v>-131.31796715564639</c:v>
                </c:pt>
                <c:pt idx="3751">
                  <c:v>-131.38550323539843</c:v>
                </c:pt>
                <c:pt idx="3752">
                  <c:v>-131.45261980248659</c:v>
                </c:pt>
                <c:pt idx="3753">
                  <c:v>-131.5193164059321</c:v>
                </c:pt>
                <c:pt idx="3754">
                  <c:v>-131.58559259462285</c:v>
                </c:pt>
                <c:pt idx="3755">
                  <c:v>-131.65144791745487</c:v>
                </c:pt>
                <c:pt idx="3756">
                  <c:v>-131.71688192347145</c:v>
                </c:pt>
                <c:pt idx="3757">
                  <c:v>-131.78189416199973</c:v>
                </c:pt>
                <c:pt idx="3758">
                  <c:v>-131.84648418278636</c:v>
                </c:pt>
                <c:pt idx="3759">
                  <c:v>-131.91065153613022</c:v>
                </c:pt>
                <c:pt idx="3760">
                  <c:v>-131.97439577301384</c:v>
                </c:pt>
                <c:pt idx="3761">
                  <c:v>-132.03771644523087</c:v>
                </c:pt>
                <c:pt idx="3762">
                  <c:v>-132.10061310551535</c:v>
                </c:pt>
                <c:pt idx="3763">
                  <c:v>-132.16308530766429</c:v>
                </c:pt>
                <c:pt idx="3764">
                  <c:v>-132.22513260666227</c:v>
                </c:pt>
                <c:pt idx="3765">
                  <c:v>-132.28675455880133</c:v>
                </c:pt>
                <c:pt idx="3766">
                  <c:v>-132.34795072180029</c:v>
                </c:pt>
                <c:pt idx="3767">
                  <c:v>-132.40872065492289</c:v>
                </c:pt>
                <c:pt idx="3768">
                  <c:v>-132.46906391909198</c:v>
                </c:pt>
                <c:pt idx="3769">
                  <c:v>-132.52898007700406</c:v>
                </c:pt>
                <c:pt idx="3770">
                  <c:v>-132.58846869323995</c:v>
                </c:pt>
                <c:pt idx="3771">
                  <c:v>-132.64752933437427</c:v>
                </c:pt>
                <c:pt idx="3772">
                  <c:v>-132.70616156908608</c:v>
                </c:pt>
                <c:pt idx="3773">
                  <c:v>-132.76436496826227</c:v>
                </c:pt>
                <c:pt idx="3774">
                  <c:v>-132.8221391051037</c:v>
                </c:pt>
                <c:pt idx="3775">
                  <c:v>-132.87948355522749</c:v>
                </c:pt>
                <c:pt idx="3776">
                  <c:v>-132.93639789676854</c:v>
                </c:pt>
                <c:pt idx="3777">
                  <c:v>-132.99288171047942</c:v>
                </c:pt>
                <c:pt idx="3778">
                  <c:v>-133.04893457982666</c:v>
                </c:pt>
                <c:pt idx="3779">
                  <c:v>-133.10455609108931</c:v>
                </c:pt>
                <c:pt idx="3780">
                  <c:v>-133.15974583345192</c:v>
                </c:pt>
                <c:pt idx="3781">
                  <c:v>-133.21450339909751</c:v>
                </c:pt>
                <c:pt idx="3782">
                  <c:v>-133.26882838330047</c:v>
                </c:pt>
                <c:pt idx="3783">
                  <c:v>-133.32272038451526</c:v>
                </c:pt>
                <c:pt idx="3784">
                  <c:v>-133.37617900446509</c:v>
                </c:pt>
                <c:pt idx="3785">
                  <c:v>-133.42920384822929</c:v>
                </c:pt>
                <c:pt idx="3786">
                  <c:v>-133.48179452432842</c:v>
                </c:pt>
                <c:pt idx="3787">
                  <c:v>-133.53395064480827</c:v>
                </c:pt>
                <c:pt idx="3788">
                  <c:v>-133.58567182532309</c:v>
                </c:pt>
                <c:pt idx="3789">
                  <c:v>-133.63695768521524</c:v>
                </c:pt>
                <c:pt idx="3790">
                  <c:v>-133.68780784759707</c:v>
                </c:pt>
                <c:pt idx="3791">
                  <c:v>-133.73822193942758</c:v>
                </c:pt>
                <c:pt idx="3792">
                  <c:v>-133.78819959159011</c:v>
                </c:pt>
                <c:pt idx="3793">
                  <c:v>-133.83774043896847</c:v>
                </c:pt>
                <c:pt idx="3794">
                  <c:v>-133.88684412052106</c:v>
                </c:pt>
                <c:pt idx="3795">
                  <c:v>-133.93551027935348</c:v>
                </c:pt>
                <c:pt idx="3796">
                  <c:v>-133.98373856279147</c:v>
                </c:pt>
                <c:pt idx="3797">
                  <c:v>-134.03152862245085</c:v>
                </c:pt>
                <c:pt idx="3798">
                  <c:v>-134.07888011430651</c:v>
                </c:pt>
                <c:pt idx="3799">
                  <c:v>-134.12579269876221</c:v>
                </c:pt>
                <c:pt idx="3800">
                  <c:v>-134.17226604071544</c:v>
                </c:pt>
                <c:pt idx="3801">
                  <c:v>-134.21829980962542</c:v>
                </c:pt>
              </c:numCache>
            </c:numRef>
          </c:yVal>
          <c:smooth val="0"/>
          <c:extLst>
            <c:ext xmlns:c16="http://schemas.microsoft.com/office/drawing/2014/chart" uri="{C3380CC4-5D6E-409C-BE32-E72D297353CC}">
              <c16:uniqueId val="{00000000-213C-4A10-90D7-1B0C87AC8502}"/>
            </c:ext>
          </c:extLst>
        </c:ser>
        <c:dLbls>
          <c:showLegendKey val="0"/>
          <c:showVal val="0"/>
          <c:showCatName val="0"/>
          <c:showSerName val="0"/>
          <c:showPercent val="0"/>
          <c:showBubbleSize val="0"/>
        </c:dLbls>
        <c:axId val="211506688"/>
        <c:axId val="211508608"/>
      </c:scatterChart>
      <c:valAx>
        <c:axId val="211506688"/>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211508608"/>
        <c:crosses val="autoZero"/>
        <c:crossBetween val="midCat"/>
      </c:valAx>
      <c:valAx>
        <c:axId val="211508608"/>
        <c:scaling>
          <c:orientation val="minMax"/>
        </c:scaling>
        <c:delete val="0"/>
        <c:axPos val="l"/>
        <c:majorGridlines/>
        <c:title>
          <c:tx>
            <c:rich>
              <a:bodyPr/>
              <a:lstStyle/>
              <a:p>
                <a:pPr>
                  <a:defRPr/>
                </a:pPr>
                <a:r>
                  <a:rPr lang="en-IN"/>
                  <a:t>Total_phase</a:t>
                </a:r>
              </a:p>
            </c:rich>
          </c:tx>
          <c:overlay val="0"/>
        </c:title>
        <c:numFmt formatCode="General" sourceLinked="1"/>
        <c:majorTickMark val="out"/>
        <c:minorTickMark val="none"/>
        <c:tickLblPos val="low"/>
        <c:crossAx val="21150668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164</xdr:row>
          <xdr:rowOff>175260</xdr:rowOff>
        </xdr:from>
        <xdr:to>
          <xdr:col>8</xdr:col>
          <xdr:colOff>0</xdr:colOff>
          <xdr:row>193</xdr:row>
          <xdr:rowOff>137160</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169</xdr:row>
      <xdr:rowOff>8467</xdr:rowOff>
    </xdr:from>
    <xdr:to>
      <xdr:col>4</xdr:col>
      <xdr:colOff>1096433</xdr:colOff>
      <xdr:row>190</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6132286</xdr:colOff>
      <xdr:row>39</xdr:row>
      <xdr:rowOff>133353</xdr:rowOff>
    </xdr:from>
    <xdr:to>
      <xdr:col>5</xdr:col>
      <xdr:colOff>495301</xdr:colOff>
      <xdr:row>57</xdr:row>
      <xdr:rowOff>129270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217941/Documents/Design/CatFish/Tools/Compensation%20Table%20Produ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og Lookup"/>
      <sheetName val="Validation"/>
      <sheetName val="Array"/>
      <sheetName val="Verilog"/>
      <sheetName val="275 KHz"/>
      <sheetName val="325 KHz"/>
      <sheetName val="450 KHz"/>
      <sheetName val="550 KHz"/>
      <sheetName val="650 KHz"/>
      <sheetName val="900 KHz"/>
      <sheetName val="1100 KHz"/>
      <sheetName val="1500 KHz"/>
      <sheetName val="Index Values"/>
      <sheetName val="Analog Values"/>
      <sheetName val="Sheet1"/>
    </sheetNames>
    <sheetDataSet>
      <sheetData sheetId="0"/>
      <sheetData sheetId="1"/>
      <sheetData sheetId="2"/>
      <sheetData sheetId="3"/>
      <sheetData sheetId="4">
        <row r="4">
          <cell r="A4" t="str">
            <v>COMP</v>
          </cell>
          <cell r="B4" t="str">
            <v>Scale</v>
          </cell>
          <cell r="C4" t="str">
            <v>all bits</v>
          </cell>
          <cell r="D4" t="str">
            <v>rsvd</v>
          </cell>
          <cell r="E4" t="str">
            <v>SEL_GMV</v>
          </cell>
          <cell r="F4" t="str">
            <v>rsvd</v>
          </cell>
          <cell r="G4" t="str">
            <v>SEL_GMI</v>
          </cell>
          <cell r="H4" t="str">
            <v>all bits</v>
          </cell>
          <cell r="I4" t="str">
            <v>SEL_RVV</v>
          </cell>
          <cell r="J4" t="str">
            <v>SEL_INTV</v>
          </cell>
          <cell r="K4" t="str">
            <v>all bits</v>
          </cell>
          <cell r="L4" t="str">
            <v>SEL_INTV</v>
          </cell>
          <cell r="M4" t="str">
            <v>SEL_CPV</v>
          </cell>
          <cell r="N4" t="str">
            <v>rsvd</v>
          </cell>
          <cell r="O4" t="str">
            <v>all bits</v>
          </cell>
          <cell r="P4" t="str">
            <v>SEL_RVI</v>
          </cell>
          <cell r="Q4" t="str">
            <v>SEL_INTI</v>
          </cell>
          <cell r="R4" t="str">
            <v>all bits</v>
          </cell>
          <cell r="S4" t="str">
            <v>SEL_INTI</v>
          </cell>
          <cell r="T4" t="str">
            <v>SEL_CPI</v>
          </cell>
          <cell r="U4" t="str">
            <v>SEL_RINTI</v>
          </cell>
        </row>
        <row r="6">
          <cell r="A6" t="str">
            <v>00000</v>
          </cell>
          <cell r="B6">
            <v>6</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6</v>
          </cell>
          <cell r="C7" t="str">
            <v>12</v>
          </cell>
          <cell r="D7" t="str">
            <v>00</v>
          </cell>
          <cell r="E7" t="str">
            <v>01</v>
          </cell>
          <cell r="F7" t="str">
            <v>00</v>
          </cell>
          <cell r="G7" t="str">
            <v>10</v>
          </cell>
          <cell r="H7" t="str">
            <v>0B</v>
          </cell>
          <cell r="I7" t="str">
            <v>000010</v>
          </cell>
          <cell r="J7" t="str">
            <v>11</v>
          </cell>
          <cell r="K7" t="str">
            <v>F0</v>
          </cell>
          <cell r="L7" t="str">
            <v>11</v>
          </cell>
          <cell r="M7" t="str">
            <v>11000</v>
          </cell>
          <cell r="N7" t="str">
            <v>0</v>
          </cell>
          <cell r="O7" t="str">
            <v>13</v>
          </cell>
          <cell r="P7" t="str">
            <v>000100</v>
          </cell>
          <cell r="Q7" t="str">
            <v>11</v>
          </cell>
          <cell r="R7" t="str">
            <v>19</v>
          </cell>
          <cell r="S7" t="str">
            <v>00</v>
          </cell>
          <cell r="T7" t="str">
            <v>01100</v>
          </cell>
          <cell r="U7" t="str">
            <v>1</v>
          </cell>
        </row>
        <row r="8">
          <cell r="A8" t="str">
            <v>00010</v>
          </cell>
          <cell r="B8">
            <v>6</v>
          </cell>
          <cell r="C8" t="str">
            <v>12</v>
          </cell>
          <cell r="D8" t="str">
            <v>00</v>
          </cell>
          <cell r="E8" t="str">
            <v>01</v>
          </cell>
          <cell r="F8" t="str">
            <v>00</v>
          </cell>
          <cell r="G8" t="str">
            <v>10</v>
          </cell>
          <cell r="H8" t="str">
            <v>13</v>
          </cell>
          <cell r="I8" t="str">
            <v>000100</v>
          </cell>
          <cell r="J8" t="str">
            <v>11</v>
          </cell>
          <cell r="K8" t="str">
            <v>18</v>
          </cell>
          <cell r="L8" t="str">
            <v>00</v>
          </cell>
          <cell r="M8" t="str">
            <v>01100</v>
          </cell>
          <cell r="N8" t="str">
            <v>0</v>
          </cell>
          <cell r="O8" t="str">
            <v>13</v>
          </cell>
          <cell r="P8" t="str">
            <v>000100</v>
          </cell>
          <cell r="Q8" t="str">
            <v>11</v>
          </cell>
          <cell r="R8" t="str">
            <v>19</v>
          </cell>
          <cell r="S8" t="str">
            <v>00</v>
          </cell>
          <cell r="T8" t="str">
            <v>01100</v>
          </cell>
          <cell r="U8" t="str">
            <v>1</v>
          </cell>
        </row>
        <row r="9">
          <cell r="A9" t="str">
            <v>00011</v>
          </cell>
          <cell r="B9">
            <v>6</v>
          </cell>
          <cell r="C9" t="str">
            <v>12</v>
          </cell>
          <cell r="D9" t="str">
            <v>00</v>
          </cell>
          <cell r="E9" t="str">
            <v>01</v>
          </cell>
          <cell r="F9" t="str">
            <v>00</v>
          </cell>
          <cell r="G9" t="str">
            <v>10</v>
          </cell>
          <cell r="H9" t="str">
            <v>21</v>
          </cell>
          <cell r="I9" t="str">
            <v>001000</v>
          </cell>
          <cell r="J9" t="str">
            <v>01</v>
          </cell>
          <cell r="K9" t="str">
            <v>8C</v>
          </cell>
          <cell r="L9" t="str">
            <v>10</v>
          </cell>
          <cell r="M9" t="str">
            <v>00110</v>
          </cell>
          <cell r="N9" t="str">
            <v>0</v>
          </cell>
          <cell r="O9" t="str">
            <v>13</v>
          </cell>
          <cell r="P9" t="str">
            <v>000100</v>
          </cell>
          <cell r="Q9" t="str">
            <v>11</v>
          </cell>
          <cell r="R9" t="str">
            <v>19</v>
          </cell>
          <cell r="S9" t="str">
            <v>00</v>
          </cell>
          <cell r="T9" t="str">
            <v>01100</v>
          </cell>
          <cell r="U9" t="str">
            <v>1</v>
          </cell>
        </row>
        <row r="10">
          <cell r="A10" t="str">
            <v>00100</v>
          </cell>
          <cell r="B10">
            <v>6</v>
          </cell>
          <cell r="C10" t="str">
            <v>12</v>
          </cell>
          <cell r="D10" t="str">
            <v>00</v>
          </cell>
          <cell r="E10" t="str">
            <v>01</v>
          </cell>
          <cell r="F10" t="str">
            <v>00</v>
          </cell>
          <cell r="G10" t="str">
            <v>10</v>
          </cell>
          <cell r="H10" t="str">
            <v>40</v>
          </cell>
          <cell r="I10" t="str">
            <v>010000</v>
          </cell>
          <cell r="J10" t="str">
            <v>00</v>
          </cell>
          <cell r="K10" t="str">
            <v>C6</v>
          </cell>
          <cell r="L10" t="str">
            <v>11</v>
          </cell>
          <cell r="M10" t="str">
            <v>00011</v>
          </cell>
          <cell r="N10" t="str">
            <v>0</v>
          </cell>
          <cell r="O10" t="str">
            <v>13</v>
          </cell>
          <cell r="P10" t="str">
            <v>000100</v>
          </cell>
          <cell r="Q10" t="str">
            <v>11</v>
          </cell>
          <cell r="R10" t="str">
            <v>19</v>
          </cell>
          <cell r="S10" t="str">
            <v>00</v>
          </cell>
          <cell r="T10" t="str">
            <v>01100</v>
          </cell>
          <cell r="U10" t="str">
            <v>1</v>
          </cell>
        </row>
        <row r="11">
          <cell r="A11" t="str">
            <v>00101</v>
          </cell>
          <cell r="B11">
            <v>6</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19</v>
          </cell>
          <cell r="S11" t="str">
            <v>00</v>
          </cell>
          <cell r="T11" t="str">
            <v>01100</v>
          </cell>
          <cell r="U11" t="str">
            <v>1</v>
          </cell>
        </row>
        <row r="12">
          <cell r="A12" t="str">
            <v>00110</v>
          </cell>
          <cell r="B12">
            <v>6</v>
          </cell>
          <cell r="C12" t="str">
            <v>12</v>
          </cell>
          <cell r="D12" t="str">
            <v>00</v>
          </cell>
          <cell r="E12" t="str">
            <v>01</v>
          </cell>
          <cell r="F12" t="str">
            <v>00</v>
          </cell>
          <cell r="G12" t="str">
            <v>10</v>
          </cell>
          <cell r="H12" t="str">
            <v>0B</v>
          </cell>
          <cell r="I12" t="str">
            <v>000010</v>
          </cell>
          <cell r="J12" t="str">
            <v>11</v>
          </cell>
          <cell r="K12" t="str">
            <v>F0</v>
          </cell>
          <cell r="L12" t="str">
            <v>11</v>
          </cell>
          <cell r="M12" t="str">
            <v>11000</v>
          </cell>
          <cell r="N12" t="str">
            <v>0</v>
          </cell>
          <cell r="O12" t="str">
            <v>1A</v>
          </cell>
          <cell r="P12" t="str">
            <v>000110</v>
          </cell>
          <cell r="Q12" t="str">
            <v>10</v>
          </cell>
          <cell r="R12" t="str">
            <v>59</v>
          </cell>
          <cell r="S12" t="str">
            <v>01</v>
          </cell>
          <cell r="T12" t="str">
            <v>01100</v>
          </cell>
          <cell r="U12" t="str">
            <v>1</v>
          </cell>
        </row>
        <row r="13">
          <cell r="A13" t="str">
            <v>00111</v>
          </cell>
          <cell r="B13">
            <v>6</v>
          </cell>
          <cell r="C13" t="str">
            <v>12</v>
          </cell>
          <cell r="D13" t="str">
            <v>00</v>
          </cell>
          <cell r="E13" t="str">
            <v>01</v>
          </cell>
          <cell r="F13" t="str">
            <v>00</v>
          </cell>
          <cell r="G13" t="str">
            <v>10</v>
          </cell>
          <cell r="H13" t="str">
            <v>13</v>
          </cell>
          <cell r="I13" t="str">
            <v>000100</v>
          </cell>
          <cell r="J13" t="str">
            <v>11</v>
          </cell>
          <cell r="K13" t="str">
            <v>18</v>
          </cell>
          <cell r="L13" t="str">
            <v>00</v>
          </cell>
          <cell r="M13" t="str">
            <v>01100</v>
          </cell>
          <cell r="N13" t="str">
            <v>0</v>
          </cell>
          <cell r="O13" t="str">
            <v>1A</v>
          </cell>
          <cell r="P13" t="str">
            <v>000110</v>
          </cell>
          <cell r="Q13" t="str">
            <v>10</v>
          </cell>
          <cell r="R13" t="str">
            <v>59</v>
          </cell>
          <cell r="S13" t="str">
            <v>01</v>
          </cell>
          <cell r="T13" t="str">
            <v>01100</v>
          </cell>
          <cell r="U13" t="str">
            <v>1</v>
          </cell>
        </row>
        <row r="14">
          <cell r="A14" t="str">
            <v>01000</v>
          </cell>
          <cell r="B14">
            <v>6</v>
          </cell>
          <cell r="C14" t="str">
            <v>12</v>
          </cell>
          <cell r="D14" t="str">
            <v>00</v>
          </cell>
          <cell r="E14" t="str">
            <v>01</v>
          </cell>
          <cell r="F14" t="str">
            <v>00</v>
          </cell>
          <cell r="G14" t="str">
            <v>10</v>
          </cell>
          <cell r="H14" t="str">
            <v>21</v>
          </cell>
          <cell r="I14" t="str">
            <v>001000</v>
          </cell>
          <cell r="J14" t="str">
            <v>01</v>
          </cell>
          <cell r="K14" t="str">
            <v>8C</v>
          </cell>
          <cell r="L14" t="str">
            <v>10</v>
          </cell>
          <cell r="M14" t="str">
            <v>00110</v>
          </cell>
          <cell r="N14" t="str">
            <v>0</v>
          </cell>
          <cell r="O14" t="str">
            <v>1A</v>
          </cell>
          <cell r="P14" t="str">
            <v>000110</v>
          </cell>
          <cell r="Q14" t="str">
            <v>10</v>
          </cell>
          <cell r="R14" t="str">
            <v>59</v>
          </cell>
          <cell r="S14" t="str">
            <v>01</v>
          </cell>
          <cell r="T14" t="str">
            <v>01100</v>
          </cell>
          <cell r="U14" t="str">
            <v>1</v>
          </cell>
        </row>
        <row r="15">
          <cell r="A15" t="str">
            <v>01001</v>
          </cell>
          <cell r="B15">
            <v>6</v>
          </cell>
          <cell r="C15" t="str">
            <v>12</v>
          </cell>
          <cell r="D15" t="str">
            <v>00</v>
          </cell>
          <cell r="E15" t="str">
            <v>01</v>
          </cell>
          <cell r="F15" t="str">
            <v>00</v>
          </cell>
          <cell r="G15" t="str">
            <v>10</v>
          </cell>
          <cell r="H15" t="str">
            <v>40</v>
          </cell>
          <cell r="I15" t="str">
            <v>010000</v>
          </cell>
          <cell r="J15" t="str">
            <v>00</v>
          </cell>
          <cell r="K15" t="str">
            <v>C6</v>
          </cell>
          <cell r="L15" t="str">
            <v>11</v>
          </cell>
          <cell r="M15" t="str">
            <v>00011</v>
          </cell>
          <cell r="N15" t="str">
            <v>0</v>
          </cell>
          <cell r="O15" t="str">
            <v>1A</v>
          </cell>
          <cell r="P15" t="str">
            <v>000110</v>
          </cell>
          <cell r="Q15" t="str">
            <v>10</v>
          </cell>
          <cell r="R15" t="str">
            <v>59</v>
          </cell>
          <cell r="S15" t="str">
            <v>01</v>
          </cell>
          <cell r="T15" t="str">
            <v>01100</v>
          </cell>
          <cell r="U15" t="str">
            <v>1</v>
          </cell>
        </row>
        <row r="16">
          <cell r="A16" t="str">
            <v>01010</v>
          </cell>
          <cell r="B16">
            <v>6</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59</v>
          </cell>
          <cell r="S16" t="str">
            <v>01</v>
          </cell>
          <cell r="T16" t="str">
            <v>01100</v>
          </cell>
          <cell r="U16" t="str">
            <v>1</v>
          </cell>
        </row>
        <row r="17">
          <cell r="A17" t="str">
            <v>01011</v>
          </cell>
          <cell r="B17">
            <v>6</v>
          </cell>
          <cell r="C17" t="str">
            <v>12</v>
          </cell>
          <cell r="D17" t="str">
            <v>00</v>
          </cell>
          <cell r="E17" t="str">
            <v>01</v>
          </cell>
          <cell r="F17" t="str">
            <v>00</v>
          </cell>
          <cell r="G17" t="str">
            <v>10</v>
          </cell>
          <cell r="H17" t="str">
            <v>0B</v>
          </cell>
          <cell r="I17" t="str">
            <v>000010</v>
          </cell>
          <cell r="J17" t="str">
            <v>11</v>
          </cell>
          <cell r="K17" t="str">
            <v>F0</v>
          </cell>
          <cell r="L17" t="str">
            <v>11</v>
          </cell>
          <cell r="M17" t="str">
            <v>11000</v>
          </cell>
          <cell r="N17" t="str">
            <v>0</v>
          </cell>
          <cell r="O17" t="str">
            <v>22</v>
          </cell>
          <cell r="P17" t="str">
            <v>001000</v>
          </cell>
          <cell r="Q17" t="str">
            <v>10</v>
          </cell>
          <cell r="R17" t="str">
            <v>4D</v>
          </cell>
          <cell r="S17" t="str">
            <v>01</v>
          </cell>
          <cell r="T17" t="str">
            <v>00110</v>
          </cell>
          <cell r="U17" t="str">
            <v>1</v>
          </cell>
        </row>
        <row r="18">
          <cell r="A18" t="str">
            <v>01100</v>
          </cell>
          <cell r="B18">
            <v>6</v>
          </cell>
          <cell r="C18" t="str">
            <v>12</v>
          </cell>
          <cell r="D18" t="str">
            <v>00</v>
          </cell>
          <cell r="E18" t="str">
            <v>01</v>
          </cell>
          <cell r="F18" t="str">
            <v>00</v>
          </cell>
          <cell r="G18" t="str">
            <v>10</v>
          </cell>
          <cell r="H18" t="str">
            <v>13</v>
          </cell>
          <cell r="I18" t="str">
            <v>000100</v>
          </cell>
          <cell r="J18" t="str">
            <v>11</v>
          </cell>
          <cell r="K18" t="str">
            <v>18</v>
          </cell>
          <cell r="L18" t="str">
            <v>00</v>
          </cell>
          <cell r="M18" t="str">
            <v>01100</v>
          </cell>
          <cell r="N18" t="str">
            <v>0</v>
          </cell>
          <cell r="O18" t="str">
            <v>22</v>
          </cell>
          <cell r="P18" t="str">
            <v>001000</v>
          </cell>
          <cell r="Q18" t="str">
            <v>10</v>
          </cell>
          <cell r="R18" t="str">
            <v>4D</v>
          </cell>
          <cell r="S18" t="str">
            <v>01</v>
          </cell>
          <cell r="T18" t="str">
            <v>00110</v>
          </cell>
          <cell r="U18" t="str">
            <v>1</v>
          </cell>
        </row>
        <row r="19">
          <cell r="A19" t="str">
            <v>01101</v>
          </cell>
          <cell r="B19">
            <v>6</v>
          </cell>
          <cell r="C19" t="str">
            <v>12</v>
          </cell>
          <cell r="D19" t="str">
            <v>00</v>
          </cell>
          <cell r="E19" t="str">
            <v>01</v>
          </cell>
          <cell r="F19" t="str">
            <v>00</v>
          </cell>
          <cell r="G19" t="str">
            <v>10</v>
          </cell>
          <cell r="H19" t="str">
            <v>21</v>
          </cell>
          <cell r="I19" t="str">
            <v>001000</v>
          </cell>
          <cell r="J19" t="str">
            <v>01</v>
          </cell>
          <cell r="K19" t="str">
            <v>8C</v>
          </cell>
          <cell r="L19" t="str">
            <v>10</v>
          </cell>
          <cell r="M19" t="str">
            <v>00110</v>
          </cell>
          <cell r="N19" t="str">
            <v>0</v>
          </cell>
          <cell r="O19" t="str">
            <v>22</v>
          </cell>
          <cell r="P19" t="str">
            <v>001000</v>
          </cell>
          <cell r="Q19" t="str">
            <v>10</v>
          </cell>
          <cell r="R19" t="str">
            <v>4D</v>
          </cell>
          <cell r="S19" t="str">
            <v>01</v>
          </cell>
          <cell r="T19" t="str">
            <v>00110</v>
          </cell>
          <cell r="U19" t="str">
            <v>1</v>
          </cell>
        </row>
        <row r="20">
          <cell r="A20" t="str">
            <v>01110</v>
          </cell>
          <cell r="B20">
            <v>6</v>
          </cell>
          <cell r="C20" t="str">
            <v>12</v>
          </cell>
          <cell r="D20" t="str">
            <v>00</v>
          </cell>
          <cell r="E20" t="str">
            <v>01</v>
          </cell>
          <cell r="F20" t="str">
            <v>00</v>
          </cell>
          <cell r="G20" t="str">
            <v>10</v>
          </cell>
          <cell r="H20" t="str">
            <v>40</v>
          </cell>
          <cell r="I20" t="str">
            <v>010000</v>
          </cell>
          <cell r="J20" t="str">
            <v>00</v>
          </cell>
          <cell r="K20" t="str">
            <v>C6</v>
          </cell>
          <cell r="L20" t="str">
            <v>11</v>
          </cell>
          <cell r="M20" t="str">
            <v>00011</v>
          </cell>
          <cell r="N20" t="str">
            <v>0</v>
          </cell>
          <cell r="O20" t="str">
            <v>22</v>
          </cell>
          <cell r="P20" t="str">
            <v>001000</v>
          </cell>
          <cell r="Q20" t="str">
            <v>10</v>
          </cell>
          <cell r="R20" t="str">
            <v>4D</v>
          </cell>
          <cell r="S20" t="str">
            <v>01</v>
          </cell>
          <cell r="T20" t="str">
            <v>00110</v>
          </cell>
          <cell r="U20" t="str">
            <v>1</v>
          </cell>
        </row>
        <row r="21">
          <cell r="A21" t="str">
            <v>01111</v>
          </cell>
          <cell r="B21">
            <v>6</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4D</v>
          </cell>
          <cell r="S21" t="str">
            <v>01</v>
          </cell>
          <cell r="T21" t="str">
            <v>00110</v>
          </cell>
          <cell r="U21" t="str">
            <v>1</v>
          </cell>
        </row>
        <row r="22">
          <cell r="A22" t="str">
            <v>10000</v>
          </cell>
          <cell r="B22">
            <v>6</v>
          </cell>
          <cell r="C22" t="str">
            <v>12</v>
          </cell>
          <cell r="D22" t="str">
            <v>00</v>
          </cell>
          <cell r="E22" t="str">
            <v>01</v>
          </cell>
          <cell r="F22" t="str">
            <v>00</v>
          </cell>
          <cell r="G22" t="str">
            <v>10</v>
          </cell>
          <cell r="H22" t="str">
            <v>0B</v>
          </cell>
          <cell r="I22" t="str">
            <v>000010</v>
          </cell>
          <cell r="J22" t="str">
            <v>11</v>
          </cell>
          <cell r="K22" t="str">
            <v>F0</v>
          </cell>
          <cell r="L22" t="str">
            <v>11</v>
          </cell>
          <cell r="M22" t="str">
            <v>11000</v>
          </cell>
          <cell r="N22" t="str">
            <v>0</v>
          </cell>
          <cell r="O22" t="str">
            <v>29</v>
          </cell>
          <cell r="P22" t="str">
            <v>001010</v>
          </cell>
          <cell r="Q22" t="str">
            <v>01</v>
          </cell>
          <cell r="R22" t="str">
            <v>8D</v>
          </cell>
          <cell r="S22" t="str">
            <v>10</v>
          </cell>
          <cell r="T22" t="str">
            <v>00110</v>
          </cell>
          <cell r="U22" t="str">
            <v>1</v>
          </cell>
        </row>
        <row r="23">
          <cell r="A23" t="str">
            <v>10001</v>
          </cell>
          <cell r="B23">
            <v>6</v>
          </cell>
          <cell r="C23" t="str">
            <v>12</v>
          </cell>
          <cell r="D23" t="str">
            <v>00</v>
          </cell>
          <cell r="E23" t="str">
            <v>01</v>
          </cell>
          <cell r="F23" t="str">
            <v>00</v>
          </cell>
          <cell r="G23" t="str">
            <v>10</v>
          </cell>
          <cell r="H23" t="str">
            <v>13</v>
          </cell>
          <cell r="I23" t="str">
            <v>000100</v>
          </cell>
          <cell r="J23" t="str">
            <v>11</v>
          </cell>
          <cell r="K23" t="str">
            <v>18</v>
          </cell>
          <cell r="L23" t="str">
            <v>00</v>
          </cell>
          <cell r="M23" t="str">
            <v>01100</v>
          </cell>
          <cell r="N23" t="str">
            <v>0</v>
          </cell>
          <cell r="O23" t="str">
            <v>29</v>
          </cell>
          <cell r="P23" t="str">
            <v>001010</v>
          </cell>
          <cell r="Q23" t="str">
            <v>01</v>
          </cell>
          <cell r="R23" t="str">
            <v>8D</v>
          </cell>
          <cell r="S23" t="str">
            <v>10</v>
          </cell>
          <cell r="T23" t="str">
            <v>00110</v>
          </cell>
          <cell r="U23" t="str">
            <v>1</v>
          </cell>
        </row>
        <row r="24">
          <cell r="A24" t="str">
            <v>10010</v>
          </cell>
          <cell r="B24">
            <v>6</v>
          </cell>
          <cell r="C24" t="str">
            <v>12</v>
          </cell>
          <cell r="D24" t="str">
            <v>00</v>
          </cell>
          <cell r="E24" t="str">
            <v>01</v>
          </cell>
          <cell r="F24" t="str">
            <v>00</v>
          </cell>
          <cell r="G24" t="str">
            <v>10</v>
          </cell>
          <cell r="H24" t="str">
            <v>21</v>
          </cell>
          <cell r="I24" t="str">
            <v>001000</v>
          </cell>
          <cell r="J24" t="str">
            <v>01</v>
          </cell>
          <cell r="K24" t="str">
            <v>8C</v>
          </cell>
          <cell r="L24" t="str">
            <v>10</v>
          </cell>
          <cell r="M24" t="str">
            <v>00110</v>
          </cell>
          <cell r="N24" t="str">
            <v>0</v>
          </cell>
          <cell r="O24" t="str">
            <v>29</v>
          </cell>
          <cell r="P24" t="str">
            <v>001010</v>
          </cell>
          <cell r="Q24" t="str">
            <v>01</v>
          </cell>
          <cell r="R24" t="str">
            <v>8D</v>
          </cell>
          <cell r="S24" t="str">
            <v>10</v>
          </cell>
          <cell r="T24" t="str">
            <v>00110</v>
          </cell>
          <cell r="U24" t="str">
            <v>1</v>
          </cell>
        </row>
        <row r="25">
          <cell r="A25" t="str">
            <v>10011</v>
          </cell>
          <cell r="B25">
            <v>6</v>
          </cell>
          <cell r="C25" t="str">
            <v>12</v>
          </cell>
          <cell r="D25" t="str">
            <v>00</v>
          </cell>
          <cell r="E25" t="str">
            <v>01</v>
          </cell>
          <cell r="F25" t="str">
            <v>00</v>
          </cell>
          <cell r="G25" t="str">
            <v>10</v>
          </cell>
          <cell r="H25" t="str">
            <v>40</v>
          </cell>
          <cell r="I25" t="str">
            <v>010000</v>
          </cell>
          <cell r="J25" t="str">
            <v>00</v>
          </cell>
          <cell r="K25" t="str">
            <v>C6</v>
          </cell>
          <cell r="L25" t="str">
            <v>11</v>
          </cell>
          <cell r="M25" t="str">
            <v>00011</v>
          </cell>
          <cell r="N25" t="str">
            <v>0</v>
          </cell>
          <cell r="O25" t="str">
            <v>29</v>
          </cell>
          <cell r="P25" t="str">
            <v>001010</v>
          </cell>
          <cell r="Q25" t="str">
            <v>01</v>
          </cell>
          <cell r="R25" t="str">
            <v>8D</v>
          </cell>
          <cell r="S25" t="str">
            <v>10</v>
          </cell>
          <cell r="T25" t="str">
            <v>00110</v>
          </cell>
          <cell r="U25" t="str">
            <v>1</v>
          </cell>
        </row>
        <row r="26">
          <cell r="A26" t="str">
            <v>10100</v>
          </cell>
          <cell r="B26">
            <v>6</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8D</v>
          </cell>
          <cell r="S26" t="str">
            <v>10</v>
          </cell>
          <cell r="T26" t="str">
            <v>00110</v>
          </cell>
          <cell r="U26" t="str">
            <v>1</v>
          </cell>
        </row>
        <row r="27">
          <cell r="A27" t="str">
            <v>10101</v>
          </cell>
          <cell r="B27">
            <v>6</v>
          </cell>
          <cell r="C27" t="str">
            <v>13</v>
          </cell>
          <cell r="D27" t="str">
            <v>00</v>
          </cell>
          <cell r="E27" t="str">
            <v>01</v>
          </cell>
          <cell r="F27" t="str">
            <v>00</v>
          </cell>
          <cell r="G27" t="str">
            <v>11</v>
          </cell>
          <cell r="H27" t="str">
            <v>0B</v>
          </cell>
          <cell r="I27" t="str">
            <v>000010</v>
          </cell>
          <cell r="J27" t="str">
            <v>11</v>
          </cell>
          <cell r="K27" t="str">
            <v>F0</v>
          </cell>
          <cell r="L27" t="str">
            <v>11</v>
          </cell>
          <cell r="M27" t="str">
            <v>11000</v>
          </cell>
          <cell r="N27" t="str">
            <v>0</v>
          </cell>
          <cell r="O27" t="str">
            <v>19</v>
          </cell>
          <cell r="P27" t="str">
            <v>000110</v>
          </cell>
          <cell r="Q27" t="str">
            <v>01</v>
          </cell>
          <cell r="R27" t="str">
            <v>8D</v>
          </cell>
          <cell r="S27" t="str">
            <v>10</v>
          </cell>
          <cell r="T27" t="str">
            <v>00110</v>
          </cell>
          <cell r="U27" t="str">
            <v>1</v>
          </cell>
        </row>
        <row r="28">
          <cell r="A28" t="str">
            <v>10110</v>
          </cell>
          <cell r="B28">
            <v>6</v>
          </cell>
          <cell r="C28" t="str">
            <v>13</v>
          </cell>
          <cell r="D28" t="str">
            <v>00</v>
          </cell>
          <cell r="E28" t="str">
            <v>01</v>
          </cell>
          <cell r="F28" t="str">
            <v>00</v>
          </cell>
          <cell r="G28" t="str">
            <v>11</v>
          </cell>
          <cell r="H28" t="str">
            <v>13</v>
          </cell>
          <cell r="I28" t="str">
            <v>000100</v>
          </cell>
          <cell r="J28" t="str">
            <v>11</v>
          </cell>
          <cell r="K28" t="str">
            <v>18</v>
          </cell>
          <cell r="L28" t="str">
            <v>00</v>
          </cell>
          <cell r="M28" t="str">
            <v>01100</v>
          </cell>
          <cell r="N28" t="str">
            <v>0</v>
          </cell>
          <cell r="O28" t="str">
            <v>19</v>
          </cell>
          <cell r="P28" t="str">
            <v>000110</v>
          </cell>
          <cell r="Q28" t="str">
            <v>01</v>
          </cell>
          <cell r="R28" t="str">
            <v>8D</v>
          </cell>
          <cell r="S28" t="str">
            <v>10</v>
          </cell>
          <cell r="T28" t="str">
            <v>00110</v>
          </cell>
          <cell r="U28" t="str">
            <v>1</v>
          </cell>
        </row>
        <row r="29">
          <cell r="A29" t="str">
            <v>10111</v>
          </cell>
          <cell r="B29">
            <v>6</v>
          </cell>
          <cell r="C29" t="str">
            <v>13</v>
          </cell>
          <cell r="D29" t="str">
            <v>00</v>
          </cell>
          <cell r="E29" t="str">
            <v>01</v>
          </cell>
          <cell r="F29" t="str">
            <v>00</v>
          </cell>
          <cell r="G29" t="str">
            <v>11</v>
          </cell>
          <cell r="H29" t="str">
            <v>21</v>
          </cell>
          <cell r="I29" t="str">
            <v>001000</v>
          </cell>
          <cell r="J29" t="str">
            <v>01</v>
          </cell>
          <cell r="K29" t="str">
            <v>8C</v>
          </cell>
          <cell r="L29" t="str">
            <v>10</v>
          </cell>
          <cell r="M29" t="str">
            <v>00110</v>
          </cell>
          <cell r="N29" t="str">
            <v>0</v>
          </cell>
          <cell r="O29" t="str">
            <v>19</v>
          </cell>
          <cell r="P29" t="str">
            <v>000110</v>
          </cell>
          <cell r="Q29" t="str">
            <v>01</v>
          </cell>
          <cell r="R29" t="str">
            <v>8D</v>
          </cell>
          <cell r="S29" t="str">
            <v>10</v>
          </cell>
          <cell r="T29" t="str">
            <v>00110</v>
          </cell>
          <cell r="U29" t="str">
            <v>1</v>
          </cell>
        </row>
        <row r="30">
          <cell r="A30" t="str">
            <v>11000</v>
          </cell>
          <cell r="B30">
            <v>6</v>
          </cell>
          <cell r="C30" t="str">
            <v>13</v>
          </cell>
          <cell r="D30" t="str">
            <v>00</v>
          </cell>
          <cell r="E30" t="str">
            <v>01</v>
          </cell>
          <cell r="F30" t="str">
            <v>00</v>
          </cell>
          <cell r="G30" t="str">
            <v>11</v>
          </cell>
          <cell r="H30" t="str">
            <v>40</v>
          </cell>
          <cell r="I30" t="str">
            <v>010000</v>
          </cell>
          <cell r="J30" t="str">
            <v>00</v>
          </cell>
          <cell r="K30" t="str">
            <v>C6</v>
          </cell>
          <cell r="L30" t="str">
            <v>11</v>
          </cell>
          <cell r="M30" t="str">
            <v>00011</v>
          </cell>
          <cell r="N30" t="str">
            <v>0</v>
          </cell>
          <cell r="O30" t="str">
            <v>19</v>
          </cell>
          <cell r="P30" t="str">
            <v>000110</v>
          </cell>
          <cell r="Q30" t="str">
            <v>01</v>
          </cell>
          <cell r="R30" t="str">
            <v>8D</v>
          </cell>
          <cell r="S30" t="str">
            <v>10</v>
          </cell>
          <cell r="T30" t="str">
            <v>00110</v>
          </cell>
          <cell r="U30" t="str">
            <v>1</v>
          </cell>
        </row>
        <row r="31">
          <cell r="A31" t="str">
            <v>11001</v>
          </cell>
          <cell r="B31">
            <v>6</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8D</v>
          </cell>
          <cell r="S31" t="str">
            <v>10</v>
          </cell>
          <cell r="T31" t="str">
            <v>00110</v>
          </cell>
          <cell r="U31" t="str">
            <v>1</v>
          </cell>
        </row>
        <row r="32">
          <cell r="A32" t="str">
            <v>11010</v>
          </cell>
          <cell r="B32">
            <v>6</v>
          </cell>
          <cell r="C32" t="str">
            <v>13</v>
          </cell>
          <cell r="D32" t="str">
            <v>00</v>
          </cell>
          <cell r="E32" t="str">
            <v>01</v>
          </cell>
          <cell r="F32" t="str">
            <v>00</v>
          </cell>
          <cell r="G32" t="str">
            <v>11</v>
          </cell>
          <cell r="H32" t="str">
            <v>0B</v>
          </cell>
          <cell r="I32" t="str">
            <v>000010</v>
          </cell>
          <cell r="J32" t="str">
            <v>11</v>
          </cell>
          <cell r="K32" t="str">
            <v>F0</v>
          </cell>
          <cell r="L32" t="str">
            <v>11</v>
          </cell>
          <cell r="M32" t="str">
            <v>11000</v>
          </cell>
          <cell r="N32" t="str">
            <v>0</v>
          </cell>
          <cell r="O32" t="str">
            <v>1C</v>
          </cell>
          <cell r="P32" t="str">
            <v>000111</v>
          </cell>
          <cell r="Q32" t="str">
            <v>00</v>
          </cell>
          <cell r="R32" t="str">
            <v>CD</v>
          </cell>
          <cell r="S32" t="str">
            <v>11</v>
          </cell>
          <cell r="T32" t="str">
            <v>00110</v>
          </cell>
          <cell r="U32" t="str">
            <v>1</v>
          </cell>
        </row>
        <row r="33">
          <cell r="A33" t="str">
            <v>11011</v>
          </cell>
          <cell r="B33">
            <v>6</v>
          </cell>
          <cell r="C33" t="str">
            <v>13</v>
          </cell>
          <cell r="D33" t="str">
            <v>00</v>
          </cell>
          <cell r="E33" t="str">
            <v>01</v>
          </cell>
          <cell r="F33" t="str">
            <v>00</v>
          </cell>
          <cell r="G33" t="str">
            <v>11</v>
          </cell>
          <cell r="H33" t="str">
            <v>13</v>
          </cell>
          <cell r="I33" t="str">
            <v>000100</v>
          </cell>
          <cell r="J33" t="str">
            <v>11</v>
          </cell>
          <cell r="K33" t="str">
            <v>18</v>
          </cell>
          <cell r="L33" t="str">
            <v>00</v>
          </cell>
          <cell r="M33" t="str">
            <v>01100</v>
          </cell>
          <cell r="N33" t="str">
            <v>0</v>
          </cell>
          <cell r="O33" t="str">
            <v>1C</v>
          </cell>
          <cell r="P33" t="str">
            <v>000111</v>
          </cell>
          <cell r="Q33" t="str">
            <v>00</v>
          </cell>
          <cell r="R33" t="str">
            <v>CD</v>
          </cell>
          <cell r="S33" t="str">
            <v>11</v>
          </cell>
          <cell r="T33" t="str">
            <v>00110</v>
          </cell>
          <cell r="U33" t="str">
            <v>1</v>
          </cell>
        </row>
        <row r="34">
          <cell r="A34" t="str">
            <v>11100</v>
          </cell>
          <cell r="B34">
            <v>6</v>
          </cell>
          <cell r="C34" t="str">
            <v>13</v>
          </cell>
          <cell r="D34" t="str">
            <v>00</v>
          </cell>
          <cell r="E34" t="str">
            <v>01</v>
          </cell>
          <cell r="F34" t="str">
            <v>00</v>
          </cell>
          <cell r="G34" t="str">
            <v>11</v>
          </cell>
          <cell r="H34" t="str">
            <v>21</v>
          </cell>
          <cell r="I34" t="str">
            <v>001000</v>
          </cell>
          <cell r="J34" t="str">
            <v>01</v>
          </cell>
          <cell r="K34" t="str">
            <v>8C</v>
          </cell>
          <cell r="L34" t="str">
            <v>10</v>
          </cell>
          <cell r="M34" t="str">
            <v>00110</v>
          </cell>
          <cell r="N34" t="str">
            <v>0</v>
          </cell>
          <cell r="O34" t="str">
            <v>1C</v>
          </cell>
          <cell r="P34" t="str">
            <v>000111</v>
          </cell>
          <cell r="Q34" t="str">
            <v>00</v>
          </cell>
          <cell r="R34" t="str">
            <v>CD</v>
          </cell>
          <cell r="S34" t="str">
            <v>11</v>
          </cell>
          <cell r="T34" t="str">
            <v>00110</v>
          </cell>
          <cell r="U34" t="str">
            <v>1</v>
          </cell>
        </row>
        <row r="35">
          <cell r="A35" t="str">
            <v>11101</v>
          </cell>
          <cell r="B35">
            <v>6</v>
          </cell>
          <cell r="C35" t="str">
            <v>13</v>
          </cell>
          <cell r="D35" t="str">
            <v>00</v>
          </cell>
          <cell r="E35" t="str">
            <v>01</v>
          </cell>
          <cell r="F35" t="str">
            <v>00</v>
          </cell>
          <cell r="G35" t="str">
            <v>11</v>
          </cell>
          <cell r="H35" t="str">
            <v>40</v>
          </cell>
          <cell r="I35" t="str">
            <v>010000</v>
          </cell>
          <cell r="J35" t="str">
            <v>00</v>
          </cell>
          <cell r="K35" t="str">
            <v>C6</v>
          </cell>
          <cell r="L35" t="str">
            <v>11</v>
          </cell>
          <cell r="M35" t="str">
            <v>00011</v>
          </cell>
          <cell r="N35" t="str">
            <v>0</v>
          </cell>
          <cell r="O35" t="str">
            <v>1C</v>
          </cell>
          <cell r="P35" t="str">
            <v>000111</v>
          </cell>
          <cell r="Q35" t="str">
            <v>00</v>
          </cell>
          <cell r="R35" t="str">
            <v>CD</v>
          </cell>
          <cell r="S35" t="str">
            <v>11</v>
          </cell>
          <cell r="T35" t="str">
            <v>00110</v>
          </cell>
          <cell r="U35" t="str">
            <v>1</v>
          </cell>
        </row>
        <row r="36">
          <cell r="A36" t="str">
            <v>11110</v>
          </cell>
          <cell r="B36">
            <v>6</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CD</v>
          </cell>
          <cell r="S36" t="str">
            <v>11</v>
          </cell>
          <cell r="T36" t="str">
            <v>00110</v>
          </cell>
          <cell r="U36" t="str">
            <v>1</v>
          </cell>
        </row>
        <row r="37">
          <cell r="A37" t="str">
            <v>11111</v>
          </cell>
          <cell r="B37">
            <v>6</v>
          </cell>
          <cell r="C37" t="str">
            <v>13</v>
          </cell>
          <cell r="D37" t="str">
            <v>00</v>
          </cell>
          <cell r="E37" t="str">
            <v>01</v>
          </cell>
          <cell r="F37" t="str">
            <v>00</v>
          </cell>
          <cell r="G37" t="str">
            <v>11</v>
          </cell>
          <cell r="H37" t="str">
            <v>21</v>
          </cell>
          <cell r="I37" t="str">
            <v>001000</v>
          </cell>
          <cell r="J37" t="str">
            <v>01</v>
          </cell>
          <cell r="K37" t="str">
            <v>8C</v>
          </cell>
          <cell r="L37" t="str">
            <v>10</v>
          </cell>
          <cell r="M37" t="str">
            <v>00110</v>
          </cell>
          <cell r="N37" t="str">
            <v>0</v>
          </cell>
          <cell r="O37" t="str">
            <v>28</v>
          </cell>
          <cell r="P37" t="str">
            <v>001010</v>
          </cell>
          <cell r="Q37" t="str">
            <v>00</v>
          </cell>
          <cell r="R37" t="str">
            <v>CD</v>
          </cell>
          <cell r="S37" t="str">
            <v>11</v>
          </cell>
          <cell r="T37" t="str">
            <v>00110</v>
          </cell>
          <cell r="U37" t="str">
            <v>1</v>
          </cell>
        </row>
      </sheetData>
      <sheetData sheetId="5">
        <row r="6">
          <cell r="A6" t="str">
            <v>00000</v>
          </cell>
          <cell r="B6">
            <v>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01</v>
          </cell>
          <cell r="S6" t="str">
            <v>00</v>
          </cell>
          <cell r="T6" t="str">
            <v>00000</v>
          </cell>
          <cell r="U6" t="str">
            <v>1</v>
          </cell>
        </row>
        <row r="7">
          <cell r="A7" t="str">
            <v>00001</v>
          </cell>
          <cell r="B7">
            <v>5</v>
          </cell>
          <cell r="C7" t="str">
            <v>12</v>
          </cell>
          <cell r="D7" t="str">
            <v>00</v>
          </cell>
          <cell r="E7" t="str">
            <v>01</v>
          </cell>
          <cell r="F7" t="str">
            <v>00</v>
          </cell>
          <cell r="G7" t="str">
            <v>10</v>
          </cell>
          <cell r="H7" t="str">
            <v>0B</v>
          </cell>
          <cell r="I7" t="str">
            <v>000010</v>
          </cell>
          <cell r="J7" t="str">
            <v>11</v>
          </cell>
          <cell r="K7" t="str">
            <v>E8</v>
          </cell>
          <cell r="L7" t="str">
            <v>11</v>
          </cell>
          <cell r="M7" t="str">
            <v>10100</v>
          </cell>
          <cell r="N7" t="str">
            <v>0</v>
          </cell>
          <cell r="O7" t="str">
            <v>12</v>
          </cell>
          <cell r="P7" t="str">
            <v>000100</v>
          </cell>
          <cell r="Q7" t="str">
            <v>10</v>
          </cell>
          <cell r="R7" t="str">
            <v>95</v>
          </cell>
          <cell r="S7" t="str">
            <v>10</v>
          </cell>
          <cell r="T7" t="str">
            <v>01010</v>
          </cell>
          <cell r="U7" t="str">
            <v>1</v>
          </cell>
        </row>
        <row r="8">
          <cell r="A8" t="str">
            <v>00010</v>
          </cell>
          <cell r="B8">
            <v>5</v>
          </cell>
          <cell r="C8" t="str">
            <v>12</v>
          </cell>
          <cell r="D8" t="str">
            <v>00</v>
          </cell>
          <cell r="E8" t="str">
            <v>01</v>
          </cell>
          <cell r="F8" t="str">
            <v>00</v>
          </cell>
          <cell r="G8" t="str">
            <v>10</v>
          </cell>
          <cell r="H8" t="str">
            <v>12</v>
          </cell>
          <cell r="I8" t="str">
            <v>000100</v>
          </cell>
          <cell r="J8" t="str">
            <v>10</v>
          </cell>
          <cell r="K8" t="str">
            <v>94</v>
          </cell>
          <cell r="L8" t="str">
            <v>10</v>
          </cell>
          <cell r="M8" t="str">
            <v>01010</v>
          </cell>
          <cell r="N8" t="str">
            <v>0</v>
          </cell>
          <cell r="O8" t="str">
            <v>12</v>
          </cell>
          <cell r="P8" t="str">
            <v>000100</v>
          </cell>
          <cell r="Q8" t="str">
            <v>10</v>
          </cell>
          <cell r="R8" t="str">
            <v>95</v>
          </cell>
          <cell r="S8" t="str">
            <v>10</v>
          </cell>
          <cell r="T8" t="str">
            <v>01010</v>
          </cell>
          <cell r="U8" t="str">
            <v>1</v>
          </cell>
        </row>
        <row r="9">
          <cell r="A9" t="str">
            <v>00011</v>
          </cell>
          <cell r="B9">
            <v>5</v>
          </cell>
          <cell r="C9" t="str">
            <v>12</v>
          </cell>
          <cell r="D9" t="str">
            <v>00</v>
          </cell>
          <cell r="E9" t="str">
            <v>01</v>
          </cell>
          <cell r="F9" t="str">
            <v>00</v>
          </cell>
          <cell r="G9" t="str">
            <v>10</v>
          </cell>
          <cell r="H9" t="str">
            <v>21</v>
          </cell>
          <cell r="I9" t="str">
            <v>001000</v>
          </cell>
          <cell r="J9" t="str">
            <v>01</v>
          </cell>
          <cell r="K9" t="str">
            <v>4A</v>
          </cell>
          <cell r="L9" t="str">
            <v>01</v>
          </cell>
          <cell r="M9" t="str">
            <v>00101</v>
          </cell>
          <cell r="N9" t="str">
            <v>0</v>
          </cell>
          <cell r="O9" t="str">
            <v>12</v>
          </cell>
          <cell r="P9" t="str">
            <v>000100</v>
          </cell>
          <cell r="Q9" t="str">
            <v>10</v>
          </cell>
          <cell r="R9" t="str">
            <v>95</v>
          </cell>
          <cell r="S9" t="str">
            <v>10</v>
          </cell>
          <cell r="T9" t="str">
            <v>01010</v>
          </cell>
          <cell r="U9" t="str">
            <v>1</v>
          </cell>
        </row>
        <row r="10">
          <cell r="A10" t="str">
            <v>00100</v>
          </cell>
          <cell r="B10">
            <v>5</v>
          </cell>
          <cell r="C10" t="str">
            <v>12</v>
          </cell>
          <cell r="D10" t="str">
            <v>00</v>
          </cell>
          <cell r="E10" t="str">
            <v>01</v>
          </cell>
          <cell r="F10" t="str">
            <v>00</v>
          </cell>
          <cell r="G10" t="str">
            <v>10</v>
          </cell>
          <cell r="H10" t="str">
            <v>40</v>
          </cell>
          <cell r="I10" t="str">
            <v>010000</v>
          </cell>
          <cell r="J10" t="str">
            <v>00</v>
          </cell>
          <cell r="K10" t="str">
            <v>84</v>
          </cell>
          <cell r="L10" t="str">
            <v>10</v>
          </cell>
          <cell r="M10" t="str">
            <v>00010</v>
          </cell>
          <cell r="N10" t="str">
            <v>0</v>
          </cell>
          <cell r="O10" t="str">
            <v>12</v>
          </cell>
          <cell r="P10" t="str">
            <v>000100</v>
          </cell>
          <cell r="Q10" t="str">
            <v>10</v>
          </cell>
          <cell r="R10" t="str">
            <v>95</v>
          </cell>
          <cell r="S10" t="str">
            <v>10</v>
          </cell>
          <cell r="T10" t="str">
            <v>01010</v>
          </cell>
          <cell r="U10" t="str">
            <v>1</v>
          </cell>
        </row>
        <row r="11">
          <cell r="A11" t="str">
            <v>00101</v>
          </cell>
          <cell r="B11">
            <v>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95</v>
          </cell>
          <cell r="S11" t="str">
            <v>10</v>
          </cell>
          <cell r="T11" t="str">
            <v>01010</v>
          </cell>
          <cell r="U11" t="str">
            <v>1</v>
          </cell>
        </row>
        <row r="12">
          <cell r="A12" t="str">
            <v>00110</v>
          </cell>
          <cell r="B12">
            <v>5</v>
          </cell>
          <cell r="C12" t="str">
            <v>12</v>
          </cell>
          <cell r="D12" t="str">
            <v>00</v>
          </cell>
          <cell r="E12" t="str">
            <v>01</v>
          </cell>
          <cell r="F12" t="str">
            <v>00</v>
          </cell>
          <cell r="G12" t="str">
            <v>10</v>
          </cell>
          <cell r="H12" t="str">
            <v>0B</v>
          </cell>
          <cell r="I12" t="str">
            <v>000010</v>
          </cell>
          <cell r="J12" t="str">
            <v>11</v>
          </cell>
          <cell r="K12" t="str">
            <v>E8</v>
          </cell>
          <cell r="L12" t="str">
            <v>11</v>
          </cell>
          <cell r="M12" t="str">
            <v>10100</v>
          </cell>
          <cell r="N12" t="str">
            <v>0</v>
          </cell>
          <cell r="O12" t="str">
            <v>19</v>
          </cell>
          <cell r="P12" t="str">
            <v>000110</v>
          </cell>
          <cell r="Q12" t="str">
            <v>01</v>
          </cell>
          <cell r="R12" t="str">
            <v>D5</v>
          </cell>
          <cell r="S12" t="str">
            <v>11</v>
          </cell>
          <cell r="T12" t="str">
            <v>01010</v>
          </cell>
          <cell r="U12" t="str">
            <v>1</v>
          </cell>
        </row>
        <row r="13">
          <cell r="A13" t="str">
            <v>00111</v>
          </cell>
          <cell r="B13">
            <v>5</v>
          </cell>
          <cell r="C13" t="str">
            <v>12</v>
          </cell>
          <cell r="D13" t="str">
            <v>00</v>
          </cell>
          <cell r="E13" t="str">
            <v>01</v>
          </cell>
          <cell r="F13" t="str">
            <v>00</v>
          </cell>
          <cell r="G13" t="str">
            <v>10</v>
          </cell>
          <cell r="H13" t="str">
            <v>12</v>
          </cell>
          <cell r="I13" t="str">
            <v>000100</v>
          </cell>
          <cell r="J13" t="str">
            <v>10</v>
          </cell>
          <cell r="K13" t="str">
            <v>94</v>
          </cell>
          <cell r="L13" t="str">
            <v>10</v>
          </cell>
          <cell r="M13" t="str">
            <v>01010</v>
          </cell>
          <cell r="N13" t="str">
            <v>0</v>
          </cell>
          <cell r="O13" t="str">
            <v>19</v>
          </cell>
          <cell r="P13" t="str">
            <v>000110</v>
          </cell>
          <cell r="Q13" t="str">
            <v>01</v>
          </cell>
          <cell r="R13" t="str">
            <v>D5</v>
          </cell>
          <cell r="S13" t="str">
            <v>11</v>
          </cell>
          <cell r="T13" t="str">
            <v>01010</v>
          </cell>
          <cell r="U13" t="str">
            <v>1</v>
          </cell>
        </row>
        <row r="14">
          <cell r="A14" t="str">
            <v>01000</v>
          </cell>
          <cell r="B14">
            <v>5</v>
          </cell>
          <cell r="C14" t="str">
            <v>12</v>
          </cell>
          <cell r="D14" t="str">
            <v>00</v>
          </cell>
          <cell r="E14" t="str">
            <v>01</v>
          </cell>
          <cell r="F14" t="str">
            <v>00</v>
          </cell>
          <cell r="G14" t="str">
            <v>10</v>
          </cell>
          <cell r="H14" t="str">
            <v>21</v>
          </cell>
          <cell r="I14" t="str">
            <v>001000</v>
          </cell>
          <cell r="J14" t="str">
            <v>01</v>
          </cell>
          <cell r="K14" t="str">
            <v>4A</v>
          </cell>
          <cell r="L14" t="str">
            <v>01</v>
          </cell>
          <cell r="M14" t="str">
            <v>00101</v>
          </cell>
          <cell r="N14" t="str">
            <v>0</v>
          </cell>
          <cell r="O14" t="str">
            <v>19</v>
          </cell>
          <cell r="P14" t="str">
            <v>000110</v>
          </cell>
          <cell r="Q14" t="str">
            <v>01</v>
          </cell>
          <cell r="R14" t="str">
            <v>D5</v>
          </cell>
          <cell r="S14" t="str">
            <v>11</v>
          </cell>
          <cell r="T14" t="str">
            <v>01010</v>
          </cell>
          <cell r="U14" t="str">
            <v>1</v>
          </cell>
        </row>
        <row r="15">
          <cell r="A15" t="str">
            <v>01001</v>
          </cell>
          <cell r="B15">
            <v>5</v>
          </cell>
          <cell r="C15" t="str">
            <v>12</v>
          </cell>
          <cell r="D15" t="str">
            <v>00</v>
          </cell>
          <cell r="E15" t="str">
            <v>01</v>
          </cell>
          <cell r="F15" t="str">
            <v>00</v>
          </cell>
          <cell r="G15" t="str">
            <v>10</v>
          </cell>
          <cell r="H15" t="str">
            <v>40</v>
          </cell>
          <cell r="I15" t="str">
            <v>010000</v>
          </cell>
          <cell r="J15" t="str">
            <v>00</v>
          </cell>
          <cell r="K15" t="str">
            <v>84</v>
          </cell>
          <cell r="L15" t="str">
            <v>10</v>
          </cell>
          <cell r="M15" t="str">
            <v>00010</v>
          </cell>
          <cell r="N15" t="str">
            <v>0</v>
          </cell>
          <cell r="O15" t="str">
            <v>19</v>
          </cell>
          <cell r="P15" t="str">
            <v>000110</v>
          </cell>
          <cell r="Q15" t="str">
            <v>01</v>
          </cell>
          <cell r="R15" t="str">
            <v>D5</v>
          </cell>
          <cell r="S15" t="str">
            <v>11</v>
          </cell>
          <cell r="T15" t="str">
            <v>01010</v>
          </cell>
          <cell r="U15" t="str">
            <v>1</v>
          </cell>
        </row>
        <row r="16">
          <cell r="A16" t="str">
            <v>01010</v>
          </cell>
          <cell r="B16">
            <v>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D5</v>
          </cell>
          <cell r="S16" t="str">
            <v>11</v>
          </cell>
          <cell r="T16" t="str">
            <v>01010</v>
          </cell>
          <cell r="U16" t="str">
            <v>1</v>
          </cell>
        </row>
        <row r="17">
          <cell r="A17" t="str">
            <v>01011</v>
          </cell>
          <cell r="B17">
            <v>5</v>
          </cell>
          <cell r="C17" t="str">
            <v>12</v>
          </cell>
          <cell r="D17" t="str">
            <v>00</v>
          </cell>
          <cell r="E17" t="str">
            <v>01</v>
          </cell>
          <cell r="F17" t="str">
            <v>00</v>
          </cell>
          <cell r="G17" t="str">
            <v>10</v>
          </cell>
          <cell r="H17" t="str">
            <v>0B</v>
          </cell>
          <cell r="I17" t="str">
            <v>000010</v>
          </cell>
          <cell r="J17" t="str">
            <v>11</v>
          </cell>
          <cell r="K17" t="str">
            <v>E8</v>
          </cell>
          <cell r="L17" t="str">
            <v>11</v>
          </cell>
          <cell r="M17" t="str">
            <v>10100</v>
          </cell>
          <cell r="N17" t="str">
            <v>0</v>
          </cell>
          <cell r="O17" t="str">
            <v>21</v>
          </cell>
          <cell r="P17" t="str">
            <v>001000</v>
          </cell>
          <cell r="Q17" t="str">
            <v>01</v>
          </cell>
          <cell r="R17" t="str">
            <v>CB</v>
          </cell>
          <cell r="S17" t="str">
            <v>11</v>
          </cell>
          <cell r="T17" t="str">
            <v>00101</v>
          </cell>
          <cell r="U17" t="str">
            <v>1</v>
          </cell>
        </row>
        <row r="18">
          <cell r="A18" t="str">
            <v>01100</v>
          </cell>
          <cell r="B18">
            <v>5</v>
          </cell>
          <cell r="C18" t="str">
            <v>12</v>
          </cell>
          <cell r="D18" t="str">
            <v>00</v>
          </cell>
          <cell r="E18" t="str">
            <v>01</v>
          </cell>
          <cell r="F18" t="str">
            <v>00</v>
          </cell>
          <cell r="G18" t="str">
            <v>10</v>
          </cell>
          <cell r="H18" t="str">
            <v>12</v>
          </cell>
          <cell r="I18" t="str">
            <v>000100</v>
          </cell>
          <cell r="J18" t="str">
            <v>10</v>
          </cell>
          <cell r="K18" t="str">
            <v>94</v>
          </cell>
          <cell r="L18" t="str">
            <v>10</v>
          </cell>
          <cell r="M18" t="str">
            <v>01010</v>
          </cell>
          <cell r="N18" t="str">
            <v>0</v>
          </cell>
          <cell r="O18" t="str">
            <v>21</v>
          </cell>
          <cell r="P18" t="str">
            <v>001000</v>
          </cell>
          <cell r="Q18" t="str">
            <v>01</v>
          </cell>
          <cell r="R18" t="str">
            <v>CB</v>
          </cell>
          <cell r="S18" t="str">
            <v>11</v>
          </cell>
          <cell r="T18" t="str">
            <v>00101</v>
          </cell>
          <cell r="U18" t="str">
            <v>1</v>
          </cell>
        </row>
        <row r="19">
          <cell r="A19" t="str">
            <v>01101</v>
          </cell>
          <cell r="B19">
            <v>5</v>
          </cell>
          <cell r="C19" t="str">
            <v>12</v>
          </cell>
          <cell r="D19" t="str">
            <v>00</v>
          </cell>
          <cell r="E19" t="str">
            <v>01</v>
          </cell>
          <cell r="F19" t="str">
            <v>00</v>
          </cell>
          <cell r="G19" t="str">
            <v>10</v>
          </cell>
          <cell r="H19" t="str">
            <v>21</v>
          </cell>
          <cell r="I19" t="str">
            <v>001000</v>
          </cell>
          <cell r="J19" t="str">
            <v>01</v>
          </cell>
          <cell r="K19" t="str">
            <v>4A</v>
          </cell>
          <cell r="L19" t="str">
            <v>01</v>
          </cell>
          <cell r="M19" t="str">
            <v>00101</v>
          </cell>
          <cell r="N19" t="str">
            <v>0</v>
          </cell>
          <cell r="O19" t="str">
            <v>21</v>
          </cell>
          <cell r="P19" t="str">
            <v>001000</v>
          </cell>
          <cell r="Q19" t="str">
            <v>01</v>
          </cell>
          <cell r="R19" t="str">
            <v>CB</v>
          </cell>
          <cell r="S19" t="str">
            <v>11</v>
          </cell>
          <cell r="T19" t="str">
            <v>00101</v>
          </cell>
          <cell r="U19" t="str">
            <v>1</v>
          </cell>
        </row>
        <row r="20">
          <cell r="A20" t="str">
            <v>01110</v>
          </cell>
          <cell r="B20">
            <v>5</v>
          </cell>
          <cell r="C20" t="str">
            <v>12</v>
          </cell>
          <cell r="D20" t="str">
            <v>00</v>
          </cell>
          <cell r="E20" t="str">
            <v>01</v>
          </cell>
          <cell r="F20" t="str">
            <v>00</v>
          </cell>
          <cell r="G20" t="str">
            <v>10</v>
          </cell>
          <cell r="H20" t="str">
            <v>40</v>
          </cell>
          <cell r="I20" t="str">
            <v>010000</v>
          </cell>
          <cell r="J20" t="str">
            <v>00</v>
          </cell>
          <cell r="K20" t="str">
            <v>84</v>
          </cell>
          <cell r="L20" t="str">
            <v>10</v>
          </cell>
          <cell r="M20" t="str">
            <v>00010</v>
          </cell>
          <cell r="N20" t="str">
            <v>0</v>
          </cell>
          <cell r="O20" t="str">
            <v>21</v>
          </cell>
          <cell r="P20" t="str">
            <v>001000</v>
          </cell>
          <cell r="Q20" t="str">
            <v>01</v>
          </cell>
          <cell r="R20" t="str">
            <v>CB</v>
          </cell>
          <cell r="S20" t="str">
            <v>11</v>
          </cell>
          <cell r="T20" t="str">
            <v>00101</v>
          </cell>
          <cell r="U20" t="str">
            <v>1</v>
          </cell>
        </row>
        <row r="21">
          <cell r="A21" t="str">
            <v>01111</v>
          </cell>
          <cell r="B21">
            <v>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CB</v>
          </cell>
          <cell r="S21" t="str">
            <v>11</v>
          </cell>
          <cell r="T21" t="str">
            <v>00101</v>
          </cell>
          <cell r="U21" t="str">
            <v>1</v>
          </cell>
        </row>
        <row r="22">
          <cell r="A22" t="str">
            <v>10000</v>
          </cell>
          <cell r="B22">
            <v>5</v>
          </cell>
          <cell r="C22" t="str">
            <v>12</v>
          </cell>
          <cell r="D22" t="str">
            <v>00</v>
          </cell>
          <cell r="E22" t="str">
            <v>01</v>
          </cell>
          <cell r="F22" t="str">
            <v>00</v>
          </cell>
          <cell r="G22" t="str">
            <v>10</v>
          </cell>
          <cell r="H22" t="str">
            <v>0B</v>
          </cell>
          <cell r="I22" t="str">
            <v>000010</v>
          </cell>
          <cell r="J22" t="str">
            <v>11</v>
          </cell>
          <cell r="K22" t="str">
            <v>E8</v>
          </cell>
          <cell r="L22" t="str">
            <v>11</v>
          </cell>
          <cell r="M22" t="str">
            <v>10100</v>
          </cell>
          <cell r="N22" t="str">
            <v>0</v>
          </cell>
          <cell r="O22" t="str">
            <v>29</v>
          </cell>
          <cell r="P22" t="str">
            <v>001010</v>
          </cell>
          <cell r="Q22" t="str">
            <v>01</v>
          </cell>
          <cell r="R22" t="str">
            <v>4B</v>
          </cell>
          <cell r="S22" t="str">
            <v>01</v>
          </cell>
          <cell r="T22" t="str">
            <v>00101</v>
          </cell>
          <cell r="U22" t="str">
            <v>1</v>
          </cell>
        </row>
        <row r="23">
          <cell r="A23" t="str">
            <v>10001</v>
          </cell>
          <cell r="B23">
            <v>5</v>
          </cell>
          <cell r="C23" t="str">
            <v>12</v>
          </cell>
          <cell r="D23" t="str">
            <v>00</v>
          </cell>
          <cell r="E23" t="str">
            <v>01</v>
          </cell>
          <cell r="F23" t="str">
            <v>00</v>
          </cell>
          <cell r="G23" t="str">
            <v>10</v>
          </cell>
          <cell r="H23" t="str">
            <v>12</v>
          </cell>
          <cell r="I23" t="str">
            <v>000100</v>
          </cell>
          <cell r="J23" t="str">
            <v>10</v>
          </cell>
          <cell r="K23" t="str">
            <v>94</v>
          </cell>
          <cell r="L23" t="str">
            <v>10</v>
          </cell>
          <cell r="M23" t="str">
            <v>01010</v>
          </cell>
          <cell r="N23" t="str">
            <v>0</v>
          </cell>
          <cell r="O23" t="str">
            <v>29</v>
          </cell>
          <cell r="P23" t="str">
            <v>001010</v>
          </cell>
          <cell r="Q23" t="str">
            <v>01</v>
          </cell>
          <cell r="R23" t="str">
            <v>4B</v>
          </cell>
          <cell r="S23" t="str">
            <v>01</v>
          </cell>
          <cell r="T23" t="str">
            <v>00101</v>
          </cell>
          <cell r="U23" t="str">
            <v>1</v>
          </cell>
        </row>
        <row r="24">
          <cell r="A24" t="str">
            <v>10010</v>
          </cell>
          <cell r="B24">
            <v>5</v>
          </cell>
          <cell r="C24" t="str">
            <v>12</v>
          </cell>
          <cell r="D24" t="str">
            <v>00</v>
          </cell>
          <cell r="E24" t="str">
            <v>01</v>
          </cell>
          <cell r="F24" t="str">
            <v>00</v>
          </cell>
          <cell r="G24" t="str">
            <v>10</v>
          </cell>
          <cell r="H24" t="str">
            <v>21</v>
          </cell>
          <cell r="I24" t="str">
            <v>001000</v>
          </cell>
          <cell r="J24" t="str">
            <v>01</v>
          </cell>
          <cell r="K24" t="str">
            <v>4A</v>
          </cell>
          <cell r="L24" t="str">
            <v>01</v>
          </cell>
          <cell r="M24" t="str">
            <v>00101</v>
          </cell>
          <cell r="N24" t="str">
            <v>0</v>
          </cell>
          <cell r="O24" t="str">
            <v>29</v>
          </cell>
          <cell r="P24" t="str">
            <v>001010</v>
          </cell>
          <cell r="Q24" t="str">
            <v>01</v>
          </cell>
          <cell r="R24" t="str">
            <v>4B</v>
          </cell>
          <cell r="S24" t="str">
            <v>01</v>
          </cell>
          <cell r="T24" t="str">
            <v>00101</v>
          </cell>
          <cell r="U24" t="str">
            <v>1</v>
          </cell>
        </row>
        <row r="25">
          <cell r="A25" t="str">
            <v>10011</v>
          </cell>
          <cell r="B25">
            <v>5</v>
          </cell>
          <cell r="C25" t="str">
            <v>12</v>
          </cell>
          <cell r="D25" t="str">
            <v>00</v>
          </cell>
          <cell r="E25" t="str">
            <v>01</v>
          </cell>
          <cell r="F25" t="str">
            <v>00</v>
          </cell>
          <cell r="G25" t="str">
            <v>10</v>
          </cell>
          <cell r="H25" t="str">
            <v>40</v>
          </cell>
          <cell r="I25" t="str">
            <v>010000</v>
          </cell>
          <cell r="J25" t="str">
            <v>00</v>
          </cell>
          <cell r="K25" t="str">
            <v>84</v>
          </cell>
          <cell r="L25" t="str">
            <v>10</v>
          </cell>
          <cell r="M25" t="str">
            <v>00010</v>
          </cell>
          <cell r="N25" t="str">
            <v>0</v>
          </cell>
          <cell r="O25" t="str">
            <v>29</v>
          </cell>
          <cell r="P25" t="str">
            <v>001010</v>
          </cell>
          <cell r="Q25" t="str">
            <v>01</v>
          </cell>
          <cell r="R25" t="str">
            <v>4B</v>
          </cell>
          <cell r="S25" t="str">
            <v>01</v>
          </cell>
          <cell r="T25" t="str">
            <v>00101</v>
          </cell>
          <cell r="U25" t="str">
            <v>1</v>
          </cell>
        </row>
        <row r="26">
          <cell r="A26" t="str">
            <v>10100</v>
          </cell>
          <cell r="B26">
            <v>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4B</v>
          </cell>
          <cell r="S26" t="str">
            <v>01</v>
          </cell>
          <cell r="T26" t="str">
            <v>00101</v>
          </cell>
          <cell r="U26" t="str">
            <v>1</v>
          </cell>
        </row>
        <row r="27">
          <cell r="A27" t="str">
            <v>10101</v>
          </cell>
          <cell r="B27">
            <v>5</v>
          </cell>
          <cell r="C27" t="str">
            <v>13</v>
          </cell>
          <cell r="D27" t="str">
            <v>00</v>
          </cell>
          <cell r="E27" t="str">
            <v>01</v>
          </cell>
          <cell r="F27" t="str">
            <v>00</v>
          </cell>
          <cell r="G27" t="str">
            <v>11</v>
          </cell>
          <cell r="H27" t="str">
            <v>0B</v>
          </cell>
          <cell r="I27" t="str">
            <v>000010</v>
          </cell>
          <cell r="J27" t="str">
            <v>11</v>
          </cell>
          <cell r="K27" t="str">
            <v>E8</v>
          </cell>
          <cell r="L27" t="str">
            <v>11</v>
          </cell>
          <cell r="M27" t="str">
            <v>10100</v>
          </cell>
          <cell r="N27" t="str">
            <v>0</v>
          </cell>
          <cell r="O27" t="str">
            <v>19</v>
          </cell>
          <cell r="P27" t="str">
            <v>000110</v>
          </cell>
          <cell r="Q27" t="str">
            <v>01</v>
          </cell>
          <cell r="R27" t="str">
            <v>4B</v>
          </cell>
          <cell r="S27" t="str">
            <v>01</v>
          </cell>
          <cell r="T27" t="str">
            <v>00101</v>
          </cell>
          <cell r="U27" t="str">
            <v>1</v>
          </cell>
        </row>
        <row r="28">
          <cell r="A28" t="str">
            <v>10110</v>
          </cell>
          <cell r="B28">
            <v>5</v>
          </cell>
          <cell r="C28" t="str">
            <v>13</v>
          </cell>
          <cell r="D28" t="str">
            <v>00</v>
          </cell>
          <cell r="E28" t="str">
            <v>01</v>
          </cell>
          <cell r="F28" t="str">
            <v>00</v>
          </cell>
          <cell r="G28" t="str">
            <v>11</v>
          </cell>
          <cell r="H28" t="str">
            <v>12</v>
          </cell>
          <cell r="I28" t="str">
            <v>000100</v>
          </cell>
          <cell r="J28" t="str">
            <v>10</v>
          </cell>
          <cell r="K28" t="str">
            <v>94</v>
          </cell>
          <cell r="L28" t="str">
            <v>10</v>
          </cell>
          <cell r="M28" t="str">
            <v>01010</v>
          </cell>
          <cell r="N28" t="str">
            <v>0</v>
          </cell>
          <cell r="O28" t="str">
            <v>19</v>
          </cell>
          <cell r="P28" t="str">
            <v>000110</v>
          </cell>
          <cell r="Q28" t="str">
            <v>01</v>
          </cell>
          <cell r="R28" t="str">
            <v>4B</v>
          </cell>
          <cell r="S28" t="str">
            <v>01</v>
          </cell>
          <cell r="T28" t="str">
            <v>00101</v>
          </cell>
          <cell r="U28" t="str">
            <v>1</v>
          </cell>
        </row>
        <row r="29">
          <cell r="A29" t="str">
            <v>10111</v>
          </cell>
          <cell r="B29">
            <v>5</v>
          </cell>
          <cell r="C29" t="str">
            <v>13</v>
          </cell>
          <cell r="D29" t="str">
            <v>00</v>
          </cell>
          <cell r="E29" t="str">
            <v>01</v>
          </cell>
          <cell r="F29" t="str">
            <v>00</v>
          </cell>
          <cell r="G29" t="str">
            <v>11</v>
          </cell>
          <cell r="H29" t="str">
            <v>21</v>
          </cell>
          <cell r="I29" t="str">
            <v>001000</v>
          </cell>
          <cell r="J29" t="str">
            <v>01</v>
          </cell>
          <cell r="K29" t="str">
            <v>4A</v>
          </cell>
          <cell r="L29" t="str">
            <v>01</v>
          </cell>
          <cell r="M29" t="str">
            <v>00101</v>
          </cell>
          <cell r="N29" t="str">
            <v>0</v>
          </cell>
          <cell r="O29" t="str">
            <v>19</v>
          </cell>
          <cell r="P29" t="str">
            <v>000110</v>
          </cell>
          <cell r="Q29" t="str">
            <v>01</v>
          </cell>
          <cell r="R29" t="str">
            <v>4B</v>
          </cell>
          <cell r="S29" t="str">
            <v>01</v>
          </cell>
          <cell r="T29" t="str">
            <v>00101</v>
          </cell>
          <cell r="U29" t="str">
            <v>1</v>
          </cell>
        </row>
        <row r="30">
          <cell r="A30" t="str">
            <v>11000</v>
          </cell>
          <cell r="B30">
            <v>5</v>
          </cell>
          <cell r="C30" t="str">
            <v>13</v>
          </cell>
          <cell r="D30" t="str">
            <v>00</v>
          </cell>
          <cell r="E30" t="str">
            <v>01</v>
          </cell>
          <cell r="F30" t="str">
            <v>00</v>
          </cell>
          <cell r="G30" t="str">
            <v>11</v>
          </cell>
          <cell r="H30" t="str">
            <v>40</v>
          </cell>
          <cell r="I30" t="str">
            <v>010000</v>
          </cell>
          <cell r="J30" t="str">
            <v>00</v>
          </cell>
          <cell r="K30" t="str">
            <v>84</v>
          </cell>
          <cell r="L30" t="str">
            <v>10</v>
          </cell>
          <cell r="M30" t="str">
            <v>00010</v>
          </cell>
          <cell r="N30" t="str">
            <v>0</v>
          </cell>
          <cell r="O30" t="str">
            <v>19</v>
          </cell>
          <cell r="P30" t="str">
            <v>000110</v>
          </cell>
          <cell r="Q30" t="str">
            <v>01</v>
          </cell>
          <cell r="R30" t="str">
            <v>4B</v>
          </cell>
          <cell r="S30" t="str">
            <v>01</v>
          </cell>
          <cell r="T30" t="str">
            <v>00101</v>
          </cell>
          <cell r="U30" t="str">
            <v>1</v>
          </cell>
        </row>
        <row r="31">
          <cell r="A31" t="str">
            <v>11001</v>
          </cell>
          <cell r="B31">
            <v>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4B</v>
          </cell>
          <cell r="S31" t="str">
            <v>01</v>
          </cell>
          <cell r="T31" t="str">
            <v>00101</v>
          </cell>
          <cell r="U31" t="str">
            <v>1</v>
          </cell>
        </row>
        <row r="32">
          <cell r="A32" t="str">
            <v>11010</v>
          </cell>
          <cell r="B32">
            <v>5</v>
          </cell>
          <cell r="C32" t="str">
            <v>13</v>
          </cell>
          <cell r="D32" t="str">
            <v>00</v>
          </cell>
          <cell r="E32" t="str">
            <v>01</v>
          </cell>
          <cell r="F32" t="str">
            <v>00</v>
          </cell>
          <cell r="G32" t="str">
            <v>11</v>
          </cell>
          <cell r="H32" t="str">
            <v>0B</v>
          </cell>
          <cell r="I32" t="str">
            <v>000010</v>
          </cell>
          <cell r="J32" t="str">
            <v>11</v>
          </cell>
          <cell r="K32" t="str">
            <v>E8</v>
          </cell>
          <cell r="L32" t="str">
            <v>11</v>
          </cell>
          <cell r="M32" t="str">
            <v>10100</v>
          </cell>
          <cell r="N32" t="str">
            <v>0</v>
          </cell>
          <cell r="O32" t="str">
            <v>1C</v>
          </cell>
          <cell r="P32" t="str">
            <v>000111</v>
          </cell>
          <cell r="Q32" t="str">
            <v>00</v>
          </cell>
          <cell r="R32" t="str">
            <v>8B</v>
          </cell>
          <cell r="S32" t="str">
            <v>10</v>
          </cell>
          <cell r="T32" t="str">
            <v>00101</v>
          </cell>
          <cell r="U32" t="str">
            <v>1</v>
          </cell>
        </row>
        <row r="33">
          <cell r="A33" t="str">
            <v>11011</v>
          </cell>
          <cell r="B33">
            <v>5</v>
          </cell>
          <cell r="C33" t="str">
            <v>13</v>
          </cell>
          <cell r="D33" t="str">
            <v>00</v>
          </cell>
          <cell r="E33" t="str">
            <v>01</v>
          </cell>
          <cell r="F33" t="str">
            <v>00</v>
          </cell>
          <cell r="G33" t="str">
            <v>11</v>
          </cell>
          <cell r="H33" t="str">
            <v>12</v>
          </cell>
          <cell r="I33" t="str">
            <v>000100</v>
          </cell>
          <cell r="J33" t="str">
            <v>10</v>
          </cell>
          <cell r="K33" t="str">
            <v>94</v>
          </cell>
          <cell r="L33" t="str">
            <v>10</v>
          </cell>
          <cell r="M33" t="str">
            <v>01010</v>
          </cell>
          <cell r="N33" t="str">
            <v>0</v>
          </cell>
          <cell r="O33" t="str">
            <v>1C</v>
          </cell>
          <cell r="P33" t="str">
            <v>000111</v>
          </cell>
          <cell r="Q33" t="str">
            <v>00</v>
          </cell>
          <cell r="R33" t="str">
            <v>8B</v>
          </cell>
          <cell r="S33" t="str">
            <v>10</v>
          </cell>
          <cell r="T33" t="str">
            <v>00101</v>
          </cell>
          <cell r="U33" t="str">
            <v>1</v>
          </cell>
        </row>
        <row r="34">
          <cell r="A34" t="str">
            <v>11100</v>
          </cell>
          <cell r="B34">
            <v>5</v>
          </cell>
          <cell r="C34" t="str">
            <v>13</v>
          </cell>
          <cell r="D34" t="str">
            <v>00</v>
          </cell>
          <cell r="E34" t="str">
            <v>01</v>
          </cell>
          <cell r="F34" t="str">
            <v>00</v>
          </cell>
          <cell r="G34" t="str">
            <v>11</v>
          </cell>
          <cell r="H34" t="str">
            <v>21</v>
          </cell>
          <cell r="I34" t="str">
            <v>001000</v>
          </cell>
          <cell r="J34" t="str">
            <v>01</v>
          </cell>
          <cell r="K34" t="str">
            <v>4A</v>
          </cell>
          <cell r="L34" t="str">
            <v>01</v>
          </cell>
          <cell r="M34" t="str">
            <v>00101</v>
          </cell>
          <cell r="N34" t="str">
            <v>0</v>
          </cell>
          <cell r="O34" t="str">
            <v>1C</v>
          </cell>
          <cell r="P34" t="str">
            <v>000111</v>
          </cell>
          <cell r="Q34" t="str">
            <v>00</v>
          </cell>
          <cell r="R34" t="str">
            <v>8B</v>
          </cell>
          <cell r="S34" t="str">
            <v>10</v>
          </cell>
          <cell r="T34" t="str">
            <v>00101</v>
          </cell>
          <cell r="U34" t="str">
            <v>1</v>
          </cell>
        </row>
        <row r="35">
          <cell r="A35" t="str">
            <v>11101</v>
          </cell>
          <cell r="B35">
            <v>5</v>
          </cell>
          <cell r="C35" t="str">
            <v>13</v>
          </cell>
          <cell r="D35" t="str">
            <v>00</v>
          </cell>
          <cell r="E35" t="str">
            <v>01</v>
          </cell>
          <cell r="F35" t="str">
            <v>00</v>
          </cell>
          <cell r="G35" t="str">
            <v>11</v>
          </cell>
          <cell r="H35" t="str">
            <v>40</v>
          </cell>
          <cell r="I35" t="str">
            <v>010000</v>
          </cell>
          <cell r="J35" t="str">
            <v>00</v>
          </cell>
          <cell r="K35" t="str">
            <v>84</v>
          </cell>
          <cell r="L35" t="str">
            <v>10</v>
          </cell>
          <cell r="M35" t="str">
            <v>00010</v>
          </cell>
          <cell r="N35" t="str">
            <v>0</v>
          </cell>
          <cell r="O35" t="str">
            <v>1C</v>
          </cell>
          <cell r="P35" t="str">
            <v>000111</v>
          </cell>
          <cell r="Q35" t="str">
            <v>00</v>
          </cell>
          <cell r="R35" t="str">
            <v>8B</v>
          </cell>
          <cell r="S35" t="str">
            <v>10</v>
          </cell>
          <cell r="T35" t="str">
            <v>00101</v>
          </cell>
          <cell r="U35" t="str">
            <v>1</v>
          </cell>
        </row>
        <row r="36">
          <cell r="A36" t="str">
            <v>11110</v>
          </cell>
          <cell r="B36">
            <v>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8B</v>
          </cell>
          <cell r="S36" t="str">
            <v>10</v>
          </cell>
          <cell r="T36" t="str">
            <v>00101</v>
          </cell>
          <cell r="U36" t="str">
            <v>1</v>
          </cell>
        </row>
        <row r="37">
          <cell r="A37" t="str">
            <v>11111</v>
          </cell>
          <cell r="B37">
            <v>5</v>
          </cell>
          <cell r="C37" t="str">
            <v>13</v>
          </cell>
          <cell r="D37" t="str">
            <v>00</v>
          </cell>
          <cell r="E37" t="str">
            <v>01</v>
          </cell>
          <cell r="F37" t="str">
            <v>00</v>
          </cell>
          <cell r="G37" t="str">
            <v>11</v>
          </cell>
          <cell r="H37" t="str">
            <v>21</v>
          </cell>
          <cell r="I37" t="str">
            <v>001000</v>
          </cell>
          <cell r="J37" t="str">
            <v>01</v>
          </cell>
          <cell r="K37" t="str">
            <v>4A</v>
          </cell>
          <cell r="L37" t="str">
            <v>01</v>
          </cell>
          <cell r="M37" t="str">
            <v>00101</v>
          </cell>
          <cell r="N37" t="str">
            <v>0</v>
          </cell>
          <cell r="O37" t="str">
            <v>28</v>
          </cell>
          <cell r="P37" t="str">
            <v>001010</v>
          </cell>
          <cell r="Q37" t="str">
            <v>00</v>
          </cell>
          <cell r="R37" t="str">
            <v>8B</v>
          </cell>
          <cell r="S37" t="str">
            <v>10</v>
          </cell>
          <cell r="T37" t="str">
            <v>00101</v>
          </cell>
          <cell r="U37" t="str">
            <v>1</v>
          </cell>
        </row>
      </sheetData>
      <sheetData sheetId="6">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7">
        <row r="6">
          <cell r="A6" t="str">
            <v>00000</v>
          </cell>
          <cell r="B6">
            <v>3</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3</v>
          </cell>
          <cell r="C7" t="str">
            <v>12</v>
          </cell>
          <cell r="D7" t="str">
            <v>00</v>
          </cell>
          <cell r="E7" t="str">
            <v>01</v>
          </cell>
          <cell r="F7" t="str">
            <v>00</v>
          </cell>
          <cell r="G7" t="str">
            <v>10</v>
          </cell>
          <cell r="H7" t="str">
            <v>0B</v>
          </cell>
          <cell r="I7" t="str">
            <v>000010</v>
          </cell>
          <cell r="J7" t="str">
            <v>11</v>
          </cell>
          <cell r="K7" t="str">
            <v>18</v>
          </cell>
          <cell r="L7" t="str">
            <v>00</v>
          </cell>
          <cell r="M7" t="str">
            <v>01100</v>
          </cell>
          <cell r="N7" t="str">
            <v>0</v>
          </cell>
          <cell r="O7" t="str">
            <v>13</v>
          </cell>
          <cell r="P7" t="str">
            <v>000100</v>
          </cell>
          <cell r="Q7" t="str">
            <v>11</v>
          </cell>
          <cell r="R7" t="str">
            <v>0C</v>
          </cell>
          <cell r="S7" t="str">
            <v>00</v>
          </cell>
          <cell r="T7" t="str">
            <v>00110</v>
          </cell>
          <cell r="U7" t="str">
            <v>0</v>
          </cell>
        </row>
        <row r="8">
          <cell r="A8" t="str">
            <v>00010</v>
          </cell>
          <cell r="B8">
            <v>3</v>
          </cell>
          <cell r="C8" t="str">
            <v>12</v>
          </cell>
          <cell r="D8" t="str">
            <v>00</v>
          </cell>
          <cell r="E8" t="str">
            <v>01</v>
          </cell>
          <cell r="F8" t="str">
            <v>00</v>
          </cell>
          <cell r="G8" t="str">
            <v>10</v>
          </cell>
          <cell r="H8" t="str">
            <v>11</v>
          </cell>
          <cell r="I8" t="str">
            <v>000100</v>
          </cell>
          <cell r="J8" t="str">
            <v>01</v>
          </cell>
          <cell r="K8" t="str">
            <v>8C</v>
          </cell>
          <cell r="L8" t="str">
            <v>10</v>
          </cell>
          <cell r="M8" t="str">
            <v>00110</v>
          </cell>
          <cell r="N8" t="str">
            <v>0</v>
          </cell>
          <cell r="O8" t="str">
            <v>13</v>
          </cell>
          <cell r="P8" t="str">
            <v>000100</v>
          </cell>
          <cell r="Q8" t="str">
            <v>11</v>
          </cell>
          <cell r="R8" t="str">
            <v>0C</v>
          </cell>
          <cell r="S8" t="str">
            <v>00</v>
          </cell>
          <cell r="T8" t="str">
            <v>00110</v>
          </cell>
          <cell r="U8" t="str">
            <v>0</v>
          </cell>
        </row>
        <row r="9">
          <cell r="A9" t="str">
            <v>00011</v>
          </cell>
          <cell r="B9">
            <v>3</v>
          </cell>
          <cell r="C9" t="str">
            <v>12</v>
          </cell>
          <cell r="D9" t="str">
            <v>00</v>
          </cell>
          <cell r="E9" t="str">
            <v>01</v>
          </cell>
          <cell r="F9" t="str">
            <v>00</v>
          </cell>
          <cell r="G9" t="str">
            <v>10</v>
          </cell>
          <cell r="H9" t="str">
            <v>20</v>
          </cell>
          <cell r="I9" t="str">
            <v>001000</v>
          </cell>
          <cell r="J9" t="str">
            <v>00</v>
          </cell>
          <cell r="K9" t="str">
            <v>C6</v>
          </cell>
          <cell r="L9" t="str">
            <v>11</v>
          </cell>
          <cell r="M9" t="str">
            <v>00011</v>
          </cell>
          <cell r="N9" t="str">
            <v>0</v>
          </cell>
          <cell r="O9" t="str">
            <v>13</v>
          </cell>
          <cell r="P9" t="str">
            <v>000100</v>
          </cell>
          <cell r="Q9" t="str">
            <v>11</v>
          </cell>
          <cell r="R9" t="str">
            <v>0C</v>
          </cell>
          <cell r="S9" t="str">
            <v>00</v>
          </cell>
          <cell r="T9" t="str">
            <v>00110</v>
          </cell>
          <cell r="U9" t="str">
            <v>0</v>
          </cell>
        </row>
        <row r="10">
          <cell r="A10" t="str">
            <v>00100</v>
          </cell>
          <cell r="B10">
            <v>3</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13</v>
          </cell>
          <cell r="P10" t="str">
            <v>000100</v>
          </cell>
          <cell r="Q10" t="str">
            <v>11</v>
          </cell>
          <cell r="R10" t="str">
            <v>0C</v>
          </cell>
          <cell r="S10" t="str">
            <v>00</v>
          </cell>
          <cell r="T10" t="str">
            <v>00110</v>
          </cell>
          <cell r="U10" t="str">
            <v>0</v>
          </cell>
        </row>
        <row r="11">
          <cell r="A11" t="str">
            <v>00101</v>
          </cell>
          <cell r="B11">
            <v>3</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13</v>
          </cell>
          <cell r="P11" t="str">
            <v>000100</v>
          </cell>
          <cell r="Q11" t="str">
            <v>11</v>
          </cell>
          <cell r="R11" t="str">
            <v>0C</v>
          </cell>
          <cell r="S11" t="str">
            <v>00</v>
          </cell>
          <cell r="T11" t="str">
            <v>00110</v>
          </cell>
          <cell r="U11" t="str">
            <v>0</v>
          </cell>
        </row>
        <row r="12">
          <cell r="A12" t="str">
            <v>00110</v>
          </cell>
          <cell r="B12">
            <v>3</v>
          </cell>
          <cell r="C12" t="str">
            <v>12</v>
          </cell>
          <cell r="D12" t="str">
            <v>00</v>
          </cell>
          <cell r="E12" t="str">
            <v>01</v>
          </cell>
          <cell r="F12" t="str">
            <v>00</v>
          </cell>
          <cell r="G12" t="str">
            <v>10</v>
          </cell>
          <cell r="H12" t="str">
            <v>0B</v>
          </cell>
          <cell r="I12" t="str">
            <v>000010</v>
          </cell>
          <cell r="J12" t="str">
            <v>11</v>
          </cell>
          <cell r="K12" t="str">
            <v>18</v>
          </cell>
          <cell r="L12" t="str">
            <v>00</v>
          </cell>
          <cell r="M12" t="str">
            <v>01100</v>
          </cell>
          <cell r="N12" t="str">
            <v>0</v>
          </cell>
          <cell r="O12" t="str">
            <v>1A</v>
          </cell>
          <cell r="P12" t="str">
            <v>000110</v>
          </cell>
          <cell r="Q12" t="str">
            <v>10</v>
          </cell>
          <cell r="R12" t="str">
            <v>4C</v>
          </cell>
          <cell r="S12" t="str">
            <v>01</v>
          </cell>
          <cell r="T12" t="str">
            <v>00110</v>
          </cell>
          <cell r="U12" t="str">
            <v>0</v>
          </cell>
        </row>
        <row r="13">
          <cell r="A13" t="str">
            <v>00111</v>
          </cell>
          <cell r="B13">
            <v>3</v>
          </cell>
          <cell r="C13" t="str">
            <v>12</v>
          </cell>
          <cell r="D13" t="str">
            <v>00</v>
          </cell>
          <cell r="E13" t="str">
            <v>01</v>
          </cell>
          <cell r="F13" t="str">
            <v>00</v>
          </cell>
          <cell r="G13" t="str">
            <v>10</v>
          </cell>
          <cell r="H13" t="str">
            <v>11</v>
          </cell>
          <cell r="I13" t="str">
            <v>000100</v>
          </cell>
          <cell r="J13" t="str">
            <v>01</v>
          </cell>
          <cell r="K13" t="str">
            <v>8C</v>
          </cell>
          <cell r="L13" t="str">
            <v>10</v>
          </cell>
          <cell r="M13" t="str">
            <v>00110</v>
          </cell>
          <cell r="N13" t="str">
            <v>0</v>
          </cell>
          <cell r="O13" t="str">
            <v>1A</v>
          </cell>
          <cell r="P13" t="str">
            <v>000110</v>
          </cell>
          <cell r="Q13" t="str">
            <v>10</v>
          </cell>
          <cell r="R13" t="str">
            <v>4C</v>
          </cell>
          <cell r="S13" t="str">
            <v>01</v>
          </cell>
          <cell r="T13" t="str">
            <v>00110</v>
          </cell>
          <cell r="U13" t="str">
            <v>0</v>
          </cell>
        </row>
        <row r="14">
          <cell r="A14" t="str">
            <v>01000</v>
          </cell>
          <cell r="B14">
            <v>3</v>
          </cell>
          <cell r="C14" t="str">
            <v>12</v>
          </cell>
          <cell r="D14" t="str">
            <v>00</v>
          </cell>
          <cell r="E14" t="str">
            <v>01</v>
          </cell>
          <cell r="F14" t="str">
            <v>00</v>
          </cell>
          <cell r="G14" t="str">
            <v>10</v>
          </cell>
          <cell r="H14" t="str">
            <v>20</v>
          </cell>
          <cell r="I14" t="str">
            <v>001000</v>
          </cell>
          <cell r="J14" t="str">
            <v>00</v>
          </cell>
          <cell r="K14" t="str">
            <v>C6</v>
          </cell>
          <cell r="L14" t="str">
            <v>11</v>
          </cell>
          <cell r="M14" t="str">
            <v>00011</v>
          </cell>
          <cell r="N14" t="str">
            <v>0</v>
          </cell>
          <cell r="O14" t="str">
            <v>1A</v>
          </cell>
          <cell r="P14" t="str">
            <v>000110</v>
          </cell>
          <cell r="Q14" t="str">
            <v>10</v>
          </cell>
          <cell r="R14" t="str">
            <v>4C</v>
          </cell>
          <cell r="S14" t="str">
            <v>01</v>
          </cell>
          <cell r="T14" t="str">
            <v>00110</v>
          </cell>
          <cell r="U14" t="str">
            <v>0</v>
          </cell>
        </row>
        <row r="15">
          <cell r="A15" t="str">
            <v>01001</v>
          </cell>
          <cell r="B15">
            <v>3</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1A</v>
          </cell>
          <cell r="P15" t="str">
            <v>000110</v>
          </cell>
          <cell r="Q15" t="str">
            <v>10</v>
          </cell>
          <cell r="R15" t="str">
            <v>4C</v>
          </cell>
          <cell r="S15" t="str">
            <v>01</v>
          </cell>
          <cell r="T15" t="str">
            <v>00110</v>
          </cell>
          <cell r="U15" t="str">
            <v>0</v>
          </cell>
        </row>
        <row r="16">
          <cell r="A16" t="str">
            <v>01010</v>
          </cell>
          <cell r="B16">
            <v>3</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1A</v>
          </cell>
          <cell r="P16" t="str">
            <v>000110</v>
          </cell>
          <cell r="Q16" t="str">
            <v>10</v>
          </cell>
          <cell r="R16" t="str">
            <v>4C</v>
          </cell>
          <cell r="S16" t="str">
            <v>01</v>
          </cell>
          <cell r="T16" t="str">
            <v>00110</v>
          </cell>
          <cell r="U16" t="str">
            <v>0</v>
          </cell>
        </row>
        <row r="17">
          <cell r="A17" t="str">
            <v>01011</v>
          </cell>
          <cell r="B17">
            <v>3</v>
          </cell>
          <cell r="C17" t="str">
            <v>12</v>
          </cell>
          <cell r="D17" t="str">
            <v>00</v>
          </cell>
          <cell r="E17" t="str">
            <v>01</v>
          </cell>
          <cell r="F17" t="str">
            <v>00</v>
          </cell>
          <cell r="G17" t="str">
            <v>10</v>
          </cell>
          <cell r="H17" t="str">
            <v>0B</v>
          </cell>
          <cell r="I17" t="str">
            <v>000010</v>
          </cell>
          <cell r="J17" t="str">
            <v>11</v>
          </cell>
          <cell r="K17" t="str">
            <v>18</v>
          </cell>
          <cell r="L17" t="str">
            <v>00</v>
          </cell>
          <cell r="M17" t="str">
            <v>01100</v>
          </cell>
          <cell r="N17" t="str">
            <v>0</v>
          </cell>
          <cell r="O17" t="str">
            <v>22</v>
          </cell>
          <cell r="P17" t="str">
            <v>001000</v>
          </cell>
          <cell r="Q17" t="str">
            <v>10</v>
          </cell>
          <cell r="R17" t="str">
            <v>46</v>
          </cell>
          <cell r="S17" t="str">
            <v>01</v>
          </cell>
          <cell r="T17" t="str">
            <v>00011</v>
          </cell>
          <cell r="U17" t="str">
            <v>0</v>
          </cell>
        </row>
        <row r="18">
          <cell r="A18" t="str">
            <v>01100</v>
          </cell>
          <cell r="B18">
            <v>3</v>
          </cell>
          <cell r="C18" t="str">
            <v>12</v>
          </cell>
          <cell r="D18" t="str">
            <v>00</v>
          </cell>
          <cell r="E18" t="str">
            <v>01</v>
          </cell>
          <cell r="F18" t="str">
            <v>00</v>
          </cell>
          <cell r="G18" t="str">
            <v>10</v>
          </cell>
          <cell r="H18" t="str">
            <v>11</v>
          </cell>
          <cell r="I18" t="str">
            <v>000100</v>
          </cell>
          <cell r="J18" t="str">
            <v>01</v>
          </cell>
          <cell r="K18" t="str">
            <v>8C</v>
          </cell>
          <cell r="L18" t="str">
            <v>10</v>
          </cell>
          <cell r="M18" t="str">
            <v>00110</v>
          </cell>
          <cell r="N18" t="str">
            <v>0</v>
          </cell>
          <cell r="O18" t="str">
            <v>22</v>
          </cell>
          <cell r="P18" t="str">
            <v>001000</v>
          </cell>
          <cell r="Q18" t="str">
            <v>10</v>
          </cell>
          <cell r="R18" t="str">
            <v>46</v>
          </cell>
          <cell r="S18" t="str">
            <v>01</v>
          </cell>
          <cell r="T18" t="str">
            <v>00011</v>
          </cell>
          <cell r="U18" t="str">
            <v>0</v>
          </cell>
        </row>
        <row r="19">
          <cell r="A19" t="str">
            <v>01101</v>
          </cell>
          <cell r="B19">
            <v>3</v>
          </cell>
          <cell r="C19" t="str">
            <v>12</v>
          </cell>
          <cell r="D19" t="str">
            <v>00</v>
          </cell>
          <cell r="E19" t="str">
            <v>01</v>
          </cell>
          <cell r="F19" t="str">
            <v>00</v>
          </cell>
          <cell r="G19" t="str">
            <v>10</v>
          </cell>
          <cell r="H19" t="str">
            <v>20</v>
          </cell>
          <cell r="I19" t="str">
            <v>001000</v>
          </cell>
          <cell r="J19" t="str">
            <v>00</v>
          </cell>
          <cell r="K19" t="str">
            <v>C6</v>
          </cell>
          <cell r="L19" t="str">
            <v>11</v>
          </cell>
          <cell r="M19" t="str">
            <v>00011</v>
          </cell>
          <cell r="N19" t="str">
            <v>0</v>
          </cell>
          <cell r="O19" t="str">
            <v>22</v>
          </cell>
          <cell r="P19" t="str">
            <v>001000</v>
          </cell>
          <cell r="Q19" t="str">
            <v>10</v>
          </cell>
          <cell r="R19" t="str">
            <v>46</v>
          </cell>
          <cell r="S19" t="str">
            <v>01</v>
          </cell>
          <cell r="T19" t="str">
            <v>00011</v>
          </cell>
          <cell r="U19" t="str">
            <v>0</v>
          </cell>
        </row>
        <row r="20">
          <cell r="A20" t="str">
            <v>01110</v>
          </cell>
          <cell r="B20">
            <v>3</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22</v>
          </cell>
          <cell r="P20" t="str">
            <v>001000</v>
          </cell>
          <cell r="Q20" t="str">
            <v>10</v>
          </cell>
          <cell r="R20" t="str">
            <v>46</v>
          </cell>
          <cell r="S20" t="str">
            <v>01</v>
          </cell>
          <cell r="T20" t="str">
            <v>00011</v>
          </cell>
          <cell r="U20" t="str">
            <v>0</v>
          </cell>
        </row>
        <row r="21">
          <cell r="A21" t="str">
            <v>01111</v>
          </cell>
          <cell r="B21">
            <v>3</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22</v>
          </cell>
          <cell r="P21" t="str">
            <v>001000</v>
          </cell>
          <cell r="Q21" t="str">
            <v>10</v>
          </cell>
          <cell r="R21" t="str">
            <v>46</v>
          </cell>
          <cell r="S21" t="str">
            <v>01</v>
          </cell>
          <cell r="T21" t="str">
            <v>00011</v>
          </cell>
          <cell r="U21" t="str">
            <v>0</v>
          </cell>
        </row>
        <row r="22">
          <cell r="A22" t="str">
            <v>10000</v>
          </cell>
          <cell r="B22">
            <v>3</v>
          </cell>
          <cell r="C22" t="str">
            <v>12</v>
          </cell>
          <cell r="D22" t="str">
            <v>00</v>
          </cell>
          <cell r="E22" t="str">
            <v>01</v>
          </cell>
          <cell r="F22" t="str">
            <v>00</v>
          </cell>
          <cell r="G22" t="str">
            <v>10</v>
          </cell>
          <cell r="H22" t="str">
            <v>0B</v>
          </cell>
          <cell r="I22" t="str">
            <v>000010</v>
          </cell>
          <cell r="J22" t="str">
            <v>11</v>
          </cell>
          <cell r="K22" t="str">
            <v>18</v>
          </cell>
          <cell r="L22" t="str">
            <v>00</v>
          </cell>
          <cell r="M22" t="str">
            <v>01100</v>
          </cell>
          <cell r="N22" t="str">
            <v>0</v>
          </cell>
          <cell r="O22" t="str">
            <v>29</v>
          </cell>
          <cell r="P22" t="str">
            <v>001010</v>
          </cell>
          <cell r="Q22" t="str">
            <v>01</v>
          </cell>
          <cell r="R22" t="str">
            <v>86</v>
          </cell>
          <cell r="S22" t="str">
            <v>10</v>
          </cell>
          <cell r="T22" t="str">
            <v>00011</v>
          </cell>
          <cell r="U22" t="str">
            <v>0</v>
          </cell>
        </row>
        <row r="23">
          <cell r="A23" t="str">
            <v>10001</v>
          </cell>
          <cell r="B23">
            <v>3</v>
          </cell>
          <cell r="C23" t="str">
            <v>12</v>
          </cell>
          <cell r="D23" t="str">
            <v>00</v>
          </cell>
          <cell r="E23" t="str">
            <v>01</v>
          </cell>
          <cell r="F23" t="str">
            <v>00</v>
          </cell>
          <cell r="G23" t="str">
            <v>10</v>
          </cell>
          <cell r="H23" t="str">
            <v>11</v>
          </cell>
          <cell r="I23" t="str">
            <v>000100</v>
          </cell>
          <cell r="J23" t="str">
            <v>01</v>
          </cell>
          <cell r="K23" t="str">
            <v>8C</v>
          </cell>
          <cell r="L23" t="str">
            <v>10</v>
          </cell>
          <cell r="M23" t="str">
            <v>00110</v>
          </cell>
          <cell r="N23" t="str">
            <v>0</v>
          </cell>
          <cell r="O23" t="str">
            <v>29</v>
          </cell>
          <cell r="P23" t="str">
            <v>001010</v>
          </cell>
          <cell r="Q23" t="str">
            <v>01</v>
          </cell>
          <cell r="R23" t="str">
            <v>86</v>
          </cell>
          <cell r="S23" t="str">
            <v>10</v>
          </cell>
          <cell r="T23" t="str">
            <v>00011</v>
          </cell>
          <cell r="U23" t="str">
            <v>0</v>
          </cell>
        </row>
        <row r="24">
          <cell r="A24" t="str">
            <v>10010</v>
          </cell>
          <cell r="B24">
            <v>3</v>
          </cell>
          <cell r="C24" t="str">
            <v>12</v>
          </cell>
          <cell r="D24" t="str">
            <v>00</v>
          </cell>
          <cell r="E24" t="str">
            <v>01</v>
          </cell>
          <cell r="F24" t="str">
            <v>00</v>
          </cell>
          <cell r="G24" t="str">
            <v>10</v>
          </cell>
          <cell r="H24" t="str">
            <v>20</v>
          </cell>
          <cell r="I24" t="str">
            <v>001000</v>
          </cell>
          <cell r="J24" t="str">
            <v>00</v>
          </cell>
          <cell r="K24" t="str">
            <v>C6</v>
          </cell>
          <cell r="L24" t="str">
            <v>11</v>
          </cell>
          <cell r="M24" t="str">
            <v>00011</v>
          </cell>
          <cell r="N24" t="str">
            <v>0</v>
          </cell>
          <cell r="O24" t="str">
            <v>29</v>
          </cell>
          <cell r="P24" t="str">
            <v>001010</v>
          </cell>
          <cell r="Q24" t="str">
            <v>01</v>
          </cell>
          <cell r="R24" t="str">
            <v>86</v>
          </cell>
          <cell r="S24" t="str">
            <v>10</v>
          </cell>
          <cell r="T24" t="str">
            <v>00011</v>
          </cell>
          <cell r="U24" t="str">
            <v>0</v>
          </cell>
        </row>
        <row r="25">
          <cell r="A25" t="str">
            <v>10011</v>
          </cell>
          <cell r="B25">
            <v>3</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86</v>
          </cell>
          <cell r="S25" t="str">
            <v>10</v>
          </cell>
          <cell r="T25" t="str">
            <v>00011</v>
          </cell>
          <cell r="U25" t="str">
            <v>0</v>
          </cell>
        </row>
        <row r="26">
          <cell r="A26" t="str">
            <v>10100</v>
          </cell>
          <cell r="B26">
            <v>3</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86</v>
          </cell>
          <cell r="S26" t="str">
            <v>10</v>
          </cell>
          <cell r="T26" t="str">
            <v>00011</v>
          </cell>
          <cell r="U26" t="str">
            <v>0</v>
          </cell>
        </row>
        <row r="27">
          <cell r="A27" t="str">
            <v>10101</v>
          </cell>
          <cell r="B27">
            <v>3</v>
          </cell>
          <cell r="C27" t="str">
            <v>13</v>
          </cell>
          <cell r="D27" t="str">
            <v>00</v>
          </cell>
          <cell r="E27" t="str">
            <v>01</v>
          </cell>
          <cell r="F27" t="str">
            <v>00</v>
          </cell>
          <cell r="G27" t="str">
            <v>11</v>
          </cell>
          <cell r="H27" t="str">
            <v>0B</v>
          </cell>
          <cell r="I27" t="str">
            <v>000010</v>
          </cell>
          <cell r="J27" t="str">
            <v>11</v>
          </cell>
          <cell r="K27" t="str">
            <v>18</v>
          </cell>
          <cell r="L27" t="str">
            <v>00</v>
          </cell>
          <cell r="M27" t="str">
            <v>01100</v>
          </cell>
          <cell r="N27" t="str">
            <v>0</v>
          </cell>
          <cell r="O27" t="str">
            <v>19</v>
          </cell>
          <cell r="P27" t="str">
            <v>000110</v>
          </cell>
          <cell r="Q27" t="str">
            <v>01</v>
          </cell>
          <cell r="R27" t="str">
            <v>86</v>
          </cell>
          <cell r="S27" t="str">
            <v>10</v>
          </cell>
          <cell r="T27" t="str">
            <v>00011</v>
          </cell>
          <cell r="U27" t="str">
            <v>0</v>
          </cell>
        </row>
        <row r="28">
          <cell r="A28" t="str">
            <v>10110</v>
          </cell>
          <cell r="B28">
            <v>3</v>
          </cell>
          <cell r="C28" t="str">
            <v>13</v>
          </cell>
          <cell r="D28" t="str">
            <v>00</v>
          </cell>
          <cell r="E28" t="str">
            <v>01</v>
          </cell>
          <cell r="F28" t="str">
            <v>00</v>
          </cell>
          <cell r="G28" t="str">
            <v>11</v>
          </cell>
          <cell r="H28" t="str">
            <v>11</v>
          </cell>
          <cell r="I28" t="str">
            <v>000100</v>
          </cell>
          <cell r="J28" t="str">
            <v>01</v>
          </cell>
          <cell r="K28" t="str">
            <v>8C</v>
          </cell>
          <cell r="L28" t="str">
            <v>10</v>
          </cell>
          <cell r="M28" t="str">
            <v>00110</v>
          </cell>
          <cell r="N28" t="str">
            <v>0</v>
          </cell>
          <cell r="O28" t="str">
            <v>19</v>
          </cell>
          <cell r="P28" t="str">
            <v>000110</v>
          </cell>
          <cell r="Q28" t="str">
            <v>01</v>
          </cell>
          <cell r="R28" t="str">
            <v>86</v>
          </cell>
          <cell r="S28" t="str">
            <v>10</v>
          </cell>
          <cell r="T28" t="str">
            <v>00011</v>
          </cell>
          <cell r="U28" t="str">
            <v>0</v>
          </cell>
        </row>
        <row r="29">
          <cell r="A29" t="str">
            <v>10111</v>
          </cell>
          <cell r="B29">
            <v>3</v>
          </cell>
          <cell r="C29" t="str">
            <v>13</v>
          </cell>
          <cell r="D29" t="str">
            <v>00</v>
          </cell>
          <cell r="E29" t="str">
            <v>01</v>
          </cell>
          <cell r="F29" t="str">
            <v>00</v>
          </cell>
          <cell r="G29" t="str">
            <v>11</v>
          </cell>
          <cell r="H29" t="str">
            <v>20</v>
          </cell>
          <cell r="I29" t="str">
            <v>001000</v>
          </cell>
          <cell r="J29" t="str">
            <v>00</v>
          </cell>
          <cell r="K29" t="str">
            <v>C6</v>
          </cell>
          <cell r="L29" t="str">
            <v>11</v>
          </cell>
          <cell r="M29" t="str">
            <v>00011</v>
          </cell>
          <cell r="N29" t="str">
            <v>0</v>
          </cell>
          <cell r="O29" t="str">
            <v>19</v>
          </cell>
          <cell r="P29" t="str">
            <v>000110</v>
          </cell>
          <cell r="Q29" t="str">
            <v>01</v>
          </cell>
          <cell r="R29" t="str">
            <v>86</v>
          </cell>
          <cell r="S29" t="str">
            <v>10</v>
          </cell>
          <cell r="T29" t="str">
            <v>00011</v>
          </cell>
          <cell r="U29" t="str">
            <v>0</v>
          </cell>
        </row>
        <row r="30">
          <cell r="A30" t="str">
            <v>11000</v>
          </cell>
          <cell r="B30">
            <v>3</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86</v>
          </cell>
          <cell r="S30" t="str">
            <v>10</v>
          </cell>
          <cell r="T30" t="str">
            <v>00011</v>
          </cell>
          <cell r="U30" t="str">
            <v>0</v>
          </cell>
        </row>
        <row r="31">
          <cell r="A31" t="str">
            <v>11001</v>
          </cell>
          <cell r="B31">
            <v>3</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86</v>
          </cell>
          <cell r="S31" t="str">
            <v>10</v>
          </cell>
          <cell r="T31" t="str">
            <v>00011</v>
          </cell>
          <cell r="U31" t="str">
            <v>0</v>
          </cell>
        </row>
        <row r="32">
          <cell r="A32" t="str">
            <v>11010</v>
          </cell>
          <cell r="B32">
            <v>3</v>
          </cell>
          <cell r="C32" t="str">
            <v>13</v>
          </cell>
          <cell r="D32" t="str">
            <v>00</v>
          </cell>
          <cell r="E32" t="str">
            <v>01</v>
          </cell>
          <cell r="F32" t="str">
            <v>00</v>
          </cell>
          <cell r="G32" t="str">
            <v>11</v>
          </cell>
          <cell r="H32" t="str">
            <v>0B</v>
          </cell>
          <cell r="I32" t="str">
            <v>000010</v>
          </cell>
          <cell r="J32" t="str">
            <v>11</v>
          </cell>
          <cell r="K32" t="str">
            <v>18</v>
          </cell>
          <cell r="L32" t="str">
            <v>00</v>
          </cell>
          <cell r="M32" t="str">
            <v>01100</v>
          </cell>
          <cell r="N32" t="str">
            <v>0</v>
          </cell>
          <cell r="O32" t="str">
            <v>1C</v>
          </cell>
          <cell r="P32" t="str">
            <v>000111</v>
          </cell>
          <cell r="Q32" t="str">
            <v>00</v>
          </cell>
          <cell r="R32" t="str">
            <v>C6</v>
          </cell>
          <cell r="S32" t="str">
            <v>11</v>
          </cell>
          <cell r="T32" t="str">
            <v>00011</v>
          </cell>
          <cell r="U32" t="str">
            <v>0</v>
          </cell>
        </row>
        <row r="33">
          <cell r="A33" t="str">
            <v>11011</v>
          </cell>
          <cell r="B33">
            <v>3</v>
          </cell>
          <cell r="C33" t="str">
            <v>13</v>
          </cell>
          <cell r="D33" t="str">
            <v>00</v>
          </cell>
          <cell r="E33" t="str">
            <v>01</v>
          </cell>
          <cell r="F33" t="str">
            <v>00</v>
          </cell>
          <cell r="G33" t="str">
            <v>11</v>
          </cell>
          <cell r="H33" t="str">
            <v>11</v>
          </cell>
          <cell r="I33" t="str">
            <v>000100</v>
          </cell>
          <cell r="J33" t="str">
            <v>01</v>
          </cell>
          <cell r="K33" t="str">
            <v>8C</v>
          </cell>
          <cell r="L33" t="str">
            <v>10</v>
          </cell>
          <cell r="M33" t="str">
            <v>00110</v>
          </cell>
          <cell r="N33" t="str">
            <v>0</v>
          </cell>
          <cell r="O33" t="str">
            <v>1C</v>
          </cell>
          <cell r="P33" t="str">
            <v>000111</v>
          </cell>
          <cell r="Q33" t="str">
            <v>00</v>
          </cell>
          <cell r="R33" t="str">
            <v>C6</v>
          </cell>
          <cell r="S33" t="str">
            <v>11</v>
          </cell>
          <cell r="T33" t="str">
            <v>00011</v>
          </cell>
          <cell r="U33" t="str">
            <v>0</v>
          </cell>
        </row>
        <row r="34">
          <cell r="A34" t="str">
            <v>11100</v>
          </cell>
          <cell r="B34">
            <v>3</v>
          </cell>
          <cell r="C34" t="str">
            <v>13</v>
          </cell>
          <cell r="D34" t="str">
            <v>00</v>
          </cell>
          <cell r="E34" t="str">
            <v>01</v>
          </cell>
          <cell r="F34" t="str">
            <v>00</v>
          </cell>
          <cell r="G34" t="str">
            <v>11</v>
          </cell>
          <cell r="H34" t="str">
            <v>20</v>
          </cell>
          <cell r="I34" t="str">
            <v>001000</v>
          </cell>
          <cell r="J34" t="str">
            <v>00</v>
          </cell>
          <cell r="K34" t="str">
            <v>C6</v>
          </cell>
          <cell r="L34" t="str">
            <v>11</v>
          </cell>
          <cell r="M34" t="str">
            <v>00011</v>
          </cell>
          <cell r="N34" t="str">
            <v>0</v>
          </cell>
          <cell r="O34" t="str">
            <v>1C</v>
          </cell>
          <cell r="P34" t="str">
            <v>000111</v>
          </cell>
          <cell r="Q34" t="str">
            <v>00</v>
          </cell>
          <cell r="R34" t="str">
            <v>C6</v>
          </cell>
          <cell r="S34" t="str">
            <v>11</v>
          </cell>
          <cell r="T34" t="str">
            <v>00011</v>
          </cell>
          <cell r="U34" t="str">
            <v>0</v>
          </cell>
        </row>
        <row r="35">
          <cell r="A35" t="str">
            <v>11101</v>
          </cell>
          <cell r="B35">
            <v>3</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C6</v>
          </cell>
          <cell r="S35" t="str">
            <v>11</v>
          </cell>
          <cell r="T35" t="str">
            <v>00011</v>
          </cell>
          <cell r="U35" t="str">
            <v>0</v>
          </cell>
        </row>
        <row r="36">
          <cell r="A36" t="str">
            <v>11110</v>
          </cell>
          <cell r="B36">
            <v>3</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C6</v>
          </cell>
          <cell r="S36" t="str">
            <v>11</v>
          </cell>
          <cell r="T36" t="str">
            <v>00011</v>
          </cell>
          <cell r="U36" t="str">
            <v>0</v>
          </cell>
        </row>
        <row r="37">
          <cell r="A37" t="str">
            <v>11111</v>
          </cell>
          <cell r="B37">
            <v>3</v>
          </cell>
          <cell r="C37" t="str">
            <v>13</v>
          </cell>
          <cell r="D37" t="str">
            <v>00</v>
          </cell>
          <cell r="E37" t="str">
            <v>01</v>
          </cell>
          <cell r="F37" t="str">
            <v>00</v>
          </cell>
          <cell r="G37" t="str">
            <v>11</v>
          </cell>
          <cell r="H37" t="str">
            <v>20</v>
          </cell>
          <cell r="I37" t="str">
            <v>001000</v>
          </cell>
          <cell r="J37" t="str">
            <v>00</v>
          </cell>
          <cell r="K37" t="str">
            <v>C6</v>
          </cell>
          <cell r="L37" t="str">
            <v>11</v>
          </cell>
          <cell r="M37" t="str">
            <v>00011</v>
          </cell>
          <cell r="N37" t="str">
            <v>0</v>
          </cell>
          <cell r="O37" t="str">
            <v>28</v>
          </cell>
          <cell r="P37" t="str">
            <v>001010</v>
          </cell>
          <cell r="Q37" t="str">
            <v>00</v>
          </cell>
          <cell r="R37" t="str">
            <v>C6</v>
          </cell>
          <cell r="S37" t="str">
            <v>11</v>
          </cell>
          <cell r="T37" t="str">
            <v>00011</v>
          </cell>
          <cell r="U37" t="str">
            <v>0</v>
          </cell>
        </row>
      </sheetData>
      <sheetData sheetId="8">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9">
        <row r="6">
          <cell r="A6" t="str">
            <v>00000</v>
          </cell>
          <cell r="B6">
            <v>2</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2</v>
          </cell>
          <cell r="C7" t="str">
            <v>12</v>
          </cell>
          <cell r="D7" t="str">
            <v>00</v>
          </cell>
          <cell r="E7" t="str">
            <v>01</v>
          </cell>
          <cell r="F7" t="str">
            <v>00</v>
          </cell>
          <cell r="G7" t="str">
            <v>10</v>
          </cell>
          <cell r="H7" t="str">
            <v>0A</v>
          </cell>
          <cell r="I7" t="str">
            <v>000010</v>
          </cell>
          <cell r="J7" t="str">
            <v>10</v>
          </cell>
          <cell r="K7" t="str">
            <v>10</v>
          </cell>
          <cell r="L7" t="str">
            <v>00</v>
          </cell>
          <cell r="M7" t="str">
            <v>01000</v>
          </cell>
          <cell r="N7" t="str">
            <v>0</v>
          </cell>
          <cell r="O7" t="str">
            <v>12</v>
          </cell>
          <cell r="P7" t="str">
            <v>000100</v>
          </cell>
          <cell r="Q7" t="str">
            <v>10</v>
          </cell>
          <cell r="R7" t="str">
            <v>08</v>
          </cell>
          <cell r="S7" t="str">
            <v>00</v>
          </cell>
          <cell r="T7" t="str">
            <v>00100</v>
          </cell>
          <cell r="U7" t="str">
            <v>0</v>
          </cell>
        </row>
        <row r="8">
          <cell r="A8" t="str">
            <v>00010</v>
          </cell>
          <cell r="B8">
            <v>2</v>
          </cell>
          <cell r="C8" t="str">
            <v>12</v>
          </cell>
          <cell r="D8" t="str">
            <v>00</v>
          </cell>
          <cell r="E8" t="str">
            <v>01</v>
          </cell>
          <cell r="F8" t="str">
            <v>00</v>
          </cell>
          <cell r="G8" t="str">
            <v>10</v>
          </cell>
          <cell r="H8" t="str">
            <v>11</v>
          </cell>
          <cell r="I8" t="str">
            <v>000100</v>
          </cell>
          <cell r="J8" t="str">
            <v>01</v>
          </cell>
          <cell r="K8" t="str">
            <v>08</v>
          </cell>
          <cell r="L8" t="str">
            <v>00</v>
          </cell>
          <cell r="M8" t="str">
            <v>00100</v>
          </cell>
          <cell r="N8" t="str">
            <v>0</v>
          </cell>
          <cell r="O8" t="str">
            <v>12</v>
          </cell>
          <cell r="P8" t="str">
            <v>000100</v>
          </cell>
          <cell r="Q8" t="str">
            <v>10</v>
          </cell>
          <cell r="R8" t="str">
            <v>08</v>
          </cell>
          <cell r="S8" t="str">
            <v>00</v>
          </cell>
          <cell r="T8" t="str">
            <v>00100</v>
          </cell>
          <cell r="U8" t="str">
            <v>0</v>
          </cell>
        </row>
        <row r="9">
          <cell r="A9" t="str">
            <v>00011</v>
          </cell>
          <cell r="B9">
            <v>2</v>
          </cell>
          <cell r="C9" t="str">
            <v>12</v>
          </cell>
          <cell r="D9" t="str">
            <v>00</v>
          </cell>
          <cell r="E9" t="str">
            <v>01</v>
          </cell>
          <cell r="F9" t="str">
            <v>00</v>
          </cell>
          <cell r="G9" t="str">
            <v>10</v>
          </cell>
          <cell r="H9" t="str">
            <v>20</v>
          </cell>
          <cell r="I9" t="str">
            <v>001000</v>
          </cell>
          <cell r="J9" t="str">
            <v>00</v>
          </cell>
          <cell r="K9" t="str">
            <v>84</v>
          </cell>
          <cell r="L9" t="str">
            <v>10</v>
          </cell>
          <cell r="M9" t="str">
            <v>00010</v>
          </cell>
          <cell r="N9" t="str">
            <v>0</v>
          </cell>
          <cell r="O9" t="str">
            <v>12</v>
          </cell>
          <cell r="P9" t="str">
            <v>000100</v>
          </cell>
          <cell r="Q9" t="str">
            <v>10</v>
          </cell>
          <cell r="R9" t="str">
            <v>08</v>
          </cell>
          <cell r="S9" t="str">
            <v>00</v>
          </cell>
          <cell r="T9" t="str">
            <v>00100</v>
          </cell>
          <cell r="U9" t="str">
            <v>0</v>
          </cell>
        </row>
        <row r="10">
          <cell r="A10" t="str">
            <v>00100</v>
          </cell>
          <cell r="B10">
            <v>2</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12</v>
          </cell>
          <cell r="P10" t="str">
            <v>000100</v>
          </cell>
          <cell r="Q10" t="str">
            <v>10</v>
          </cell>
          <cell r="R10" t="str">
            <v>08</v>
          </cell>
          <cell r="S10" t="str">
            <v>00</v>
          </cell>
          <cell r="T10" t="str">
            <v>00100</v>
          </cell>
          <cell r="U10" t="str">
            <v>0</v>
          </cell>
        </row>
        <row r="11">
          <cell r="A11" t="str">
            <v>00101</v>
          </cell>
          <cell r="B11">
            <v>2</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12</v>
          </cell>
          <cell r="P11" t="str">
            <v>000100</v>
          </cell>
          <cell r="Q11" t="str">
            <v>10</v>
          </cell>
          <cell r="R11" t="str">
            <v>08</v>
          </cell>
          <cell r="S11" t="str">
            <v>00</v>
          </cell>
          <cell r="T11" t="str">
            <v>00100</v>
          </cell>
          <cell r="U11" t="str">
            <v>0</v>
          </cell>
        </row>
        <row r="12">
          <cell r="A12" t="str">
            <v>00110</v>
          </cell>
          <cell r="B12">
            <v>2</v>
          </cell>
          <cell r="C12" t="str">
            <v>12</v>
          </cell>
          <cell r="D12" t="str">
            <v>00</v>
          </cell>
          <cell r="E12" t="str">
            <v>01</v>
          </cell>
          <cell r="F12" t="str">
            <v>00</v>
          </cell>
          <cell r="G12" t="str">
            <v>10</v>
          </cell>
          <cell r="H12" t="str">
            <v>0A</v>
          </cell>
          <cell r="I12" t="str">
            <v>000010</v>
          </cell>
          <cell r="J12" t="str">
            <v>10</v>
          </cell>
          <cell r="K12" t="str">
            <v>10</v>
          </cell>
          <cell r="L12" t="str">
            <v>00</v>
          </cell>
          <cell r="M12" t="str">
            <v>01000</v>
          </cell>
          <cell r="N12" t="str">
            <v>0</v>
          </cell>
          <cell r="O12" t="str">
            <v>19</v>
          </cell>
          <cell r="P12" t="str">
            <v>000110</v>
          </cell>
          <cell r="Q12" t="str">
            <v>01</v>
          </cell>
          <cell r="R12" t="str">
            <v>88</v>
          </cell>
          <cell r="S12" t="str">
            <v>10</v>
          </cell>
          <cell r="T12" t="str">
            <v>00100</v>
          </cell>
          <cell r="U12" t="str">
            <v>0</v>
          </cell>
        </row>
        <row r="13">
          <cell r="A13" t="str">
            <v>00111</v>
          </cell>
          <cell r="B13">
            <v>2</v>
          </cell>
          <cell r="C13" t="str">
            <v>12</v>
          </cell>
          <cell r="D13" t="str">
            <v>00</v>
          </cell>
          <cell r="E13" t="str">
            <v>01</v>
          </cell>
          <cell r="F13" t="str">
            <v>00</v>
          </cell>
          <cell r="G13" t="str">
            <v>10</v>
          </cell>
          <cell r="H13" t="str">
            <v>11</v>
          </cell>
          <cell r="I13" t="str">
            <v>000100</v>
          </cell>
          <cell r="J13" t="str">
            <v>01</v>
          </cell>
          <cell r="K13" t="str">
            <v>08</v>
          </cell>
          <cell r="L13" t="str">
            <v>00</v>
          </cell>
          <cell r="M13" t="str">
            <v>00100</v>
          </cell>
          <cell r="N13" t="str">
            <v>0</v>
          </cell>
          <cell r="O13" t="str">
            <v>19</v>
          </cell>
          <cell r="P13" t="str">
            <v>000110</v>
          </cell>
          <cell r="Q13" t="str">
            <v>01</v>
          </cell>
          <cell r="R13" t="str">
            <v>88</v>
          </cell>
          <cell r="S13" t="str">
            <v>10</v>
          </cell>
          <cell r="T13" t="str">
            <v>00100</v>
          </cell>
          <cell r="U13" t="str">
            <v>0</v>
          </cell>
        </row>
        <row r="14">
          <cell r="A14" t="str">
            <v>01000</v>
          </cell>
          <cell r="B14">
            <v>2</v>
          </cell>
          <cell r="C14" t="str">
            <v>12</v>
          </cell>
          <cell r="D14" t="str">
            <v>00</v>
          </cell>
          <cell r="E14" t="str">
            <v>01</v>
          </cell>
          <cell r="F14" t="str">
            <v>00</v>
          </cell>
          <cell r="G14" t="str">
            <v>10</v>
          </cell>
          <cell r="H14" t="str">
            <v>20</v>
          </cell>
          <cell r="I14" t="str">
            <v>001000</v>
          </cell>
          <cell r="J14" t="str">
            <v>00</v>
          </cell>
          <cell r="K14" t="str">
            <v>84</v>
          </cell>
          <cell r="L14" t="str">
            <v>10</v>
          </cell>
          <cell r="M14" t="str">
            <v>00010</v>
          </cell>
          <cell r="N14" t="str">
            <v>0</v>
          </cell>
          <cell r="O14" t="str">
            <v>19</v>
          </cell>
          <cell r="P14" t="str">
            <v>000110</v>
          </cell>
          <cell r="Q14" t="str">
            <v>01</v>
          </cell>
          <cell r="R14" t="str">
            <v>88</v>
          </cell>
          <cell r="S14" t="str">
            <v>10</v>
          </cell>
          <cell r="T14" t="str">
            <v>00100</v>
          </cell>
          <cell r="U14" t="str">
            <v>0</v>
          </cell>
        </row>
        <row r="15">
          <cell r="A15" t="str">
            <v>01001</v>
          </cell>
          <cell r="B15">
            <v>2</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88</v>
          </cell>
          <cell r="S15" t="str">
            <v>10</v>
          </cell>
          <cell r="T15" t="str">
            <v>00100</v>
          </cell>
          <cell r="U15" t="str">
            <v>0</v>
          </cell>
        </row>
        <row r="16">
          <cell r="A16" t="str">
            <v>01010</v>
          </cell>
          <cell r="B16">
            <v>2</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88</v>
          </cell>
          <cell r="S16" t="str">
            <v>10</v>
          </cell>
          <cell r="T16" t="str">
            <v>00100</v>
          </cell>
          <cell r="U16" t="str">
            <v>0</v>
          </cell>
        </row>
        <row r="17">
          <cell r="A17" t="str">
            <v>01011</v>
          </cell>
          <cell r="B17">
            <v>2</v>
          </cell>
          <cell r="C17" t="str">
            <v>12</v>
          </cell>
          <cell r="D17" t="str">
            <v>00</v>
          </cell>
          <cell r="E17" t="str">
            <v>01</v>
          </cell>
          <cell r="F17" t="str">
            <v>00</v>
          </cell>
          <cell r="G17" t="str">
            <v>10</v>
          </cell>
          <cell r="H17" t="str">
            <v>0A</v>
          </cell>
          <cell r="I17" t="str">
            <v>000010</v>
          </cell>
          <cell r="J17" t="str">
            <v>10</v>
          </cell>
          <cell r="K17" t="str">
            <v>10</v>
          </cell>
          <cell r="L17" t="str">
            <v>00</v>
          </cell>
          <cell r="M17" t="str">
            <v>01000</v>
          </cell>
          <cell r="N17" t="str">
            <v>0</v>
          </cell>
          <cell r="O17" t="str">
            <v>21</v>
          </cell>
          <cell r="P17" t="str">
            <v>001000</v>
          </cell>
          <cell r="Q17" t="str">
            <v>01</v>
          </cell>
          <cell r="R17" t="str">
            <v>84</v>
          </cell>
          <cell r="S17" t="str">
            <v>10</v>
          </cell>
          <cell r="T17" t="str">
            <v>00010</v>
          </cell>
          <cell r="U17" t="str">
            <v>0</v>
          </cell>
        </row>
        <row r="18">
          <cell r="A18" t="str">
            <v>01100</v>
          </cell>
          <cell r="B18">
            <v>2</v>
          </cell>
          <cell r="C18" t="str">
            <v>12</v>
          </cell>
          <cell r="D18" t="str">
            <v>00</v>
          </cell>
          <cell r="E18" t="str">
            <v>01</v>
          </cell>
          <cell r="F18" t="str">
            <v>00</v>
          </cell>
          <cell r="G18" t="str">
            <v>10</v>
          </cell>
          <cell r="H18" t="str">
            <v>11</v>
          </cell>
          <cell r="I18" t="str">
            <v>000100</v>
          </cell>
          <cell r="J18" t="str">
            <v>01</v>
          </cell>
          <cell r="K18" t="str">
            <v>08</v>
          </cell>
          <cell r="L18" t="str">
            <v>00</v>
          </cell>
          <cell r="M18" t="str">
            <v>00100</v>
          </cell>
          <cell r="N18" t="str">
            <v>0</v>
          </cell>
          <cell r="O18" t="str">
            <v>21</v>
          </cell>
          <cell r="P18" t="str">
            <v>001000</v>
          </cell>
          <cell r="Q18" t="str">
            <v>01</v>
          </cell>
          <cell r="R18" t="str">
            <v>84</v>
          </cell>
          <cell r="S18" t="str">
            <v>10</v>
          </cell>
          <cell r="T18" t="str">
            <v>00010</v>
          </cell>
          <cell r="U18" t="str">
            <v>0</v>
          </cell>
        </row>
        <row r="19">
          <cell r="A19" t="str">
            <v>01101</v>
          </cell>
          <cell r="B19">
            <v>2</v>
          </cell>
          <cell r="C19" t="str">
            <v>12</v>
          </cell>
          <cell r="D19" t="str">
            <v>00</v>
          </cell>
          <cell r="E19" t="str">
            <v>01</v>
          </cell>
          <cell r="F19" t="str">
            <v>00</v>
          </cell>
          <cell r="G19" t="str">
            <v>10</v>
          </cell>
          <cell r="H19" t="str">
            <v>20</v>
          </cell>
          <cell r="I19" t="str">
            <v>001000</v>
          </cell>
          <cell r="J19" t="str">
            <v>00</v>
          </cell>
          <cell r="K19" t="str">
            <v>84</v>
          </cell>
          <cell r="L19" t="str">
            <v>10</v>
          </cell>
          <cell r="M19" t="str">
            <v>00010</v>
          </cell>
          <cell r="N19" t="str">
            <v>0</v>
          </cell>
          <cell r="O19" t="str">
            <v>21</v>
          </cell>
          <cell r="P19" t="str">
            <v>001000</v>
          </cell>
          <cell r="Q19" t="str">
            <v>01</v>
          </cell>
          <cell r="R19" t="str">
            <v>84</v>
          </cell>
          <cell r="S19" t="str">
            <v>10</v>
          </cell>
          <cell r="T19" t="str">
            <v>00010</v>
          </cell>
          <cell r="U19" t="str">
            <v>0</v>
          </cell>
        </row>
        <row r="20">
          <cell r="A20" t="str">
            <v>01110</v>
          </cell>
          <cell r="B20">
            <v>2</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84</v>
          </cell>
          <cell r="S20" t="str">
            <v>10</v>
          </cell>
          <cell r="T20" t="str">
            <v>00010</v>
          </cell>
          <cell r="U20" t="str">
            <v>0</v>
          </cell>
        </row>
        <row r="21">
          <cell r="A21" t="str">
            <v>01111</v>
          </cell>
          <cell r="B21">
            <v>2</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84</v>
          </cell>
          <cell r="S21" t="str">
            <v>10</v>
          </cell>
          <cell r="T21" t="str">
            <v>00010</v>
          </cell>
          <cell r="U21" t="str">
            <v>0</v>
          </cell>
        </row>
        <row r="22">
          <cell r="A22" t="str">
            <v>10000</v>
          </cell>
          <cell r="B22">
            <v>2</v>
          </cell>
          <cell r="C22" t="str">
            <v>12</v>
          </cell>
          <cell r="D22" t="str">
            <v>00</v>
          </cell>
          <cell r="E22" t="str">
            <v>01</v>
          </cell>
          <cell r="F22" t="str">
            <v>00</v>
          </cell>
          <cell r="G22" t="str">
            <v>10</v>
          </cell>
          <cell r="H22" t="str">
            <v>0A</v>
          </cell>
          <cell r="I22" t="str">
            <v>000010</v>
          </cell>
          <cell r="J22" t="str">
            <v>10</v>
          </cell>
          <cell r="K22" t="str">
            <v>10</v>
          </cell>
          <cell r="L22" t="str">
            <v>00</v>
          </cell>
          <cell r="M22" t="str">
            <v>01000</v>
          </cell>
          <cell r="N22" t="str">
            <v>0</v>
          </cell>
          <cell r="O22" t="str">
            <v>29</v>
          </cell>
          <cell r="P22" t="str">
            <v>001010</v>
          </cell>
          <cell r="Q22" t="str">
            <v>01</v>
          </cell>
          <cell r="R22" t="str">
            <v>04</v>
          </cell>
          <cell r="S22" t="str">
            <v>00</v>
          </cell>
          <cell r="T22" t="str">
            <v>00010</v>
          </cell>
          <cell r="U22" t="str">
            <v>0</v>
          </cell>
        </row>
        <row r="23">
          <cell r="A23" t="str">
            <v>10001</v>
          </cell>
          <cell r="B23">
            <v>2</v>
          </cell>
          <cell r="C23" t="str">
            <v>12</v>
          </cell>
          <cell r="D23" t="str">
            <v>00</v>
          </cell>
          <cell r="E23" t="str">
            <v>01</v>
          </cell>
          <cell r="F23" t="str">
            <v>00</v>
          </cell>
          <cell r="G23" t="str">
            <v>10</v>
          </cell>
          <cell r="H23" t="str">
            <v>11</v>
          </cell>
          <cell r="I23" t="str">
            <v>000100</v>
          </cell>
          <cell r="J23" t="str">
            <v>01</v>
          </cell>
          <cell r="K23" t="str">
            <v>08</v>
          </cell>
          <cell r="L23" t="str">
            <v>00</v>
          </cell>
          <cell r="M23" t="str">
            <v>00100</v>
          </cell>
          <cell r="N23" t="str">
            <v>0</v>
          </cell>
          <cell r="O23" t="str">
            <v>29</v>
          </cell>
          <cell r="P23" t="str">
            <v>001010</v>
          </cell>
          <cell r="Q23" t="str">
            <v>01</v>
          </cell>
          <cell r="R23" t="str">
            <v>04</v>
          </cell>
          <cell r="S23" t="str">
            <v>00</v>
          </cell>
          <cell r="T23" t="str">
            <v>00010</v>
          </cell>
          <cell r="U23" t="str">
            <v>0</v>
          </cell>
        </row>
        <row r="24">
          <cell r="A24" t="str">
            <v>10010</v>
          </cell>
          <cell r="B24">
            <v>2</v>
          </cell>
          <cell r="C24" t="str">
            <v>12</v>
          </cell>
          <cell r="D24" t="str">
            <v>00</v>
          </cell>
          <cell r="E24" t="str">
            <v>01</v>
          </cell>
          <cell r="F24" t="str">
            <v>00</v>
          </cell>
          <cell r="G24" t="str">
            <v>10</v>
          </cell>
          <cell r="H24" t="str">
            <v>20</v>
          </cell>
          <cell r="I24" t="str">
            <v>001000</v>
          </cell>
          <cell r="J24" t="str">
            <v>00</v>
          </cell>
          <cell r="K24" t="str">
            <v>84</v>
          </cell>
          <cell r="L24" t="str">
            <v>10</v>
          </cell>
          <cell r="M24" t="str">
            <v>00010</v>
          </cell>
          <cell r="N24" t="str">
            <v>0</v>
          </cell>
          <cell r="O24" t="str">
            <v>29</v>
          </cell>
          <cell r="P24" t="str">
            <v>001010</v>
          </cell>
          <cell r="Q24" t="str">
            <v>01</v>
          </cell>
          <cell r="R24" t="str">
            <v>04</v>
          </cell>
          <cell r="S24" t="str">
            <v>00</v>
          </cell>
          <cell r="T24" t="str">
            <v>00010</v>
          </cell>
          <cell r="U24" t="str">
            <v>0</v>
          </cell>
        </row>
        <row r="25">
          <cell r="A25" t="str">
            <v>10011</v>
          </cell>
          <cell r="B25">
            <v>2</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29</v>
          </cell>
          <cell r="P25" t="str">
            <v>001010</v>
          </cell>
          <cell r="Q25" t="str">
            <v>01</v>
          </cell>
          <cell r="R25" t="str">
            <v>04</v>
          </cell>
          <cell r="S25" t="str">
            <v>00</v>
          </cell>
          <cell r="T25" t="str">
            <v>00010</v>
          </cell>
          <cell r="U25" t="str">
            <v>0</v>
          </cell>
        </row>
        <row r="26">
          <cell r="A26" t="str">
            <v>10100</v>
          </cell>
          <cell r="B26">
            <v>2</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29</v>
          </cell>
          <cell r="P26" t="str">
            <v>001010</v>
          </cell>
          <cell r="Q26" t="str">
            <v>01</v>
          </cell>
          <cell r="R26" t="str">
            <v>04</v>
          </cell>
          <cell r="S26" t="str">
            <v>00</v>
          </cell>
          <cell r="T26" t="str">
            <v>00010</v>
          </cell>
          <cell r="U26" t="str">
            <v>0</v>
          </cell>
        </row>
        <row r="27">
          <cell r="A27" t="str">
            <v>10101</v>
          </cell>
          <cell r="B27">
            <v>2</v>
          </cell>
          <cell r="C27" t="str">
            <v>13</v>
          </cell>
          <cell r="D27" t="str">
            <v>00</v>
          </cell>
          <cell r="E27" t="str">
            <v>01</v>
          </cell>
          <cell r="F27" t="str">
            <v>00</v>
          </cell>
          <cell r="G27" t="str">
            <v>11</v>
          </cell>
          <cell r="H27" t="str">
            <v>0A</v>
          </cell>
          <cell r="I27" t="str">
            <v>000010</v>
          </cell>
          <cell r="J27" t="str">
            <v>10</v>
          </cell>
          <cell r="K27" t="str">
            <v>10</v>
          </cell>
          <cell r="L27" t="str">
            <v>00</v>
          </cell>
          <cell r="M27" t="str">
            <v>01000</v>
          </cell>
          <cell r="N27" t="str">
            <v>0</v>
          </cell>
          <cell r="O27" t="str">
            <v>19</v>
          </cell>
          <cell r="P27" t="str">
            <v>000110</v>
          </cell>
          <cell r="Q27" t="str">
            <v>01</v>
          </cell>
          <cell r="R27" t="str">
            <v>04</v>
          </cell>
          <cell r="S27" t="str">
            <v>00</v>
          </cell>
          <cell r="T27" t="str">
            <v>00010</v>
          </cell>
          <cell r="U27" t="str">
            <v>0</v>
          </cell>
        </row>
        <row r="28">
          <cell r="A28" t="str">
            <v>10110</v>
          </cell>
          <cell r="B28">
            <v>2</v>
          </cell>
          <cell r="C28" t="str">
            <v>13</v>
          </cell>
          <cell r="D28" t="str">
            <v>00</v>
          </cell>
          <cell r="E28" t="str">
            <v>01</v>
          </cell>
          <cell r="F28" t="str">
            <v>00</v>
          </cell>
          <cell r="G28" t="str">
            <v>11</v>
          </cell>
          <cell r="H28" t="str">
            <v>11</v>
          </cell>
          <cell r="I28" t="str">
            <v>000100</v>
          </cell>
          <cell r="J28" t="str">
            <v>01</v>
          </cell>
          <cell r="K28" t="str">
            <v>08</v>
          </cell>
          <cell r="L28" t="str">
            <v>00</v>
          </cell>
          <cell r="M28" t="str">
            <v>00100</v>
          </cell>
          <cell r="N28" t="str">
            <v>0</v>
          </cell>
          <cell r="O28" t="str">
            <v>19</v>
          </cell>
          <cell r="P28" t="str">
            <v>000110</v>
          </cell>
          <cell r="Q28" t="str">
            <v>01</v>
          </cell>
          <cell r="R28" t="str">
            <v>04</v>
          </cell>
          <cell r="S28" t="str">
            <v>00</v>
          </cell>
          <cell r="T28" t="str">
            <v>00010</v>
          </cell>
          <cell r="U28" t="str">
            <v>0</v>
          </cell>
        </row>
        <row r="29">
          <cell r="A29" t="str">
            <v>10111</v>
          </cell>
          <cell r="B29">
            <v>2</v>
          </cell>
          <cell r="C29" t="str">
            <v>13</v>
          </cell>
          <cell r="D29" t="str">
            <v>00</v>
          </cell>
          <cell r="E29" t="str">
            <v>01</v>
          </cell>
          <cell r="F29" t="str">
            <v>00</v>
          </cell>
          <cell r="G29" t="str">
            <v>11</v>
          </cell>
          <cell r="H29" t="str">
            <v>20</v>
          </cell>
          <cell r="I29" t="str">
            <v>001000</v>
          </cell>
          <cell r="J29" t="str">
            <v>00</v>
          </cell>
          <cell r="K29" t="str">
            <v>84</v>
          </cell>
          <cell r="L29" t="str">
            <v>10</v>
          </cell>
          <cell r="M29" t="str">
            <v>00010</v>
          </cell>
          <cell r="N29" t="str">
            <v>0</v>
          </cell>
          <cell r="O29" t="str">
            <v>19</v>
          </cell>
          <cell r="P29" t="str">
            <v>000110</v>
          </cell>
          <cell r="Q29" t="str">
            <v>01</v>
          </cell>
          <cell r="R29" t="str">
            <v>04</v>
          </cell>
          <cell r="S29" t="str">
            <v>00</v>
          </cell>
          <cell r="T29" t="str">
            <v>00010</v>
          </cell>
          <cell r="U29" t="str">
            <v>0</v>
          </cell>
        </row>
        <row r="30">
          <cell r="A30" t="str">
            <v>11000</v>
          </cell>
          <cell r="B30">
            <v>2</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19</v>
          </cell>
          <cell r="P30" t="str">
            <v>000110</v>
          </cell>
          <cell r="Q30" t="str">
            <v>01</v>
          </cell>
          <cell r="R30" t="str">
            <v>04</v>
          </cell>
          <cell r="S30" t="str">
            <v>00</v>
          </cell>
          <cell r="T30" t="str">
            <v>00010</v>
          </cell>
          <cell r="U30" t="str">
            <v>0</v>
          </cell>
        </row>
        <row r="31">
          <cell r="A31" t="str">
            <v>11001</v>
          </cell>
          <cell r="B31">
            <v>2</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19</v>
          </cell>
          <cell r="P31" t="str">
            <v>000110</v>
          </cell>
          <cell r="Q31" t="str">
            <v>01</v>
          </cell>
          <cell r="R31" t="str">
            <v>04</v>
          </cell>
          <cell r="S31" t="str">
            <v>00</v>
          </cell>
          <cell r="T31" t="str">
            <v>00010</v>
          </cell>
          <cell r="U31" t="str">
            <v>0</v>
          </cell>
        </row>
        <row r="32">
          <cell r="A32" t="str">
            <v>11010</v>
          </cell>
          <cell r="B32">
            <v>2</v>
          </cell>
          <cell r="C32" t="str">
            <v>13</v>
          </cell>
          <cell r="D32" t="str">
            <v>00</v>
          </cell>
          <cell r="E32" t="str">
            <v>01</v>
          </cell>
          <cell r="F32" t="str">
            <v>00</v>
          </cell>
          <cell r="G32" t="str">
            <v>11</v>
          </cell>
          <cell r="H32" t="str">
            <v>0A</v>
          </cell>
          <cell r="I32" t="str">
            <v>000010</v>
          </cell>
          <cell r="J32" t="str">
            <v>10</v>
          </cell>
          <cell r="K32" t="str">
            <v>10</v>
          </cell>
          <cell r="L32" t="str">
            <v>00</v>
          </cell>
          <cell r="M32" t="str">
            <v>01000</v>
          </cell>
          <cell r="N32" t="str">
            <v>0</v>
          </cell>
          <cell r="O32" t="str">
            <v>1C</v>
          </cell>
          <cell r="P32" t="str">
            <v>000111</v>
          </cell>
          <cell r="Q32" t="str">
            <v>00</v>
          </cell>
          <cell r="R32" t="str">
            <v>84</v>
          </cell>
          <cell r="S32" t="str">
            <v>10</v>
          </cell>
          <cell r="T32" t="str">
            <v>00010</v>
          </cell>
          <cell r="U32" t="str">
            <v>0</v>
          </cell>
        </row>
        <row r="33">
          <cell r="A33" t="str">
            <v>11011</v>
          </cell>
          <cell r="B33">
            <v>2</v>
          </cell>
          <cell r="C33" t="str">
            <v>13</v>
          </cell>
          <cell r="D33" t="str">
            <v>00</v>
          </cell>
          <cell r="E33" t="str">
            <v>01</v>
          </cell>
          <cell r="F33" t="str">
            <v>00</v>
          </cell>
          <cell r="G33" t="str">
            <v>11</v>
          </cell>
          <cell r="H33" t="str">
            <v>11</v>
          </cell>
          <cell r="I33" t="str">
            <v>000100</v>
          </cell>
          <cell r="J33" t="str">
            <v>01</v>
          </cell>
          <cell r="K33" t="str">
            <v>08</v>
          </cell>
          <cell r="L33" t="str">
            <v>00</v>
          </cell>
          <cell r="M33" t="str">
            <v>00100</v>
          </cell>
          <cell r="N33" t="str">
            <v>0</v>
          </cell>
          <cell r="O33" t="str">
            <v>1C</v>
          </cell>
          <cell r="P33" t="str">
            <v>000111</v>
          </cell>
          <cell r="Q33" t="str">
            <v>00</v>
          </cell>
          <cell r="R33" t="str">
            <v>84</v>
          </cell>
          <cell r="S33" t="str">
            <v>10</v>
          </cell>
          <cell r="T33" t="str">
            <v>00010</v>
          </cell>
          <cell r="U33" t="str">
            <v>0</v>
          </cell>
        </row>
        <row r="34">
          <cell r="A34" t="str">
            <v>11100</v>
          </cell>
          <cell r="B34">
            <v>2</v>
          </cell>
          <cell r="C34" t="str">
            <v>13</v>
          </cell>
          <cell r="D34" t="str">
            <v>00</v>
          </cell>
          <cell r="E34" t="str">
            <v>01</v>
          </cell>
          <cell r="F34" t="str">
            <v>00</v>
          </cell>
          <cell r="G34" t="str">
            <v>11</v>
          </cell>
          <cell r="H34" t="str">
            <v>20</v>
          </cell>
          <cell r="I34" t="str">
            <v>001000</v>
          </cell>
          <cell r="J34" t="str">
            <v>00</v>
          </cell>
          <cell r="K34" t="str">
            <v>84</v>
          </cell>
          <cell r="L34" t="str">
            <v>10</v>
          </cell>
          <cell r="M34" t="str">
            <v>00010</v>
          </cell>
          <cell r="N34" t="str">
            <v>0</v>
          </cell>
          <cell r="O34" t="str">
            <v>1C</v>
          </cell>
          <cell r="P34" t="str">
            <v>000111</v>
          </cell>
          <cell r="Q34" t="str">
            <v>00</v>
          </cell>
          <cell r="R34" t="str">
            <v>84</v>
          </cell>
          <cell r="S34" t="str">
            <v>10</v>
          </cell>
          <cell r="T34" t="str">
            <v>00010</v>
          </cell>
          <cell r="U34" t="str">
            <v>0</v>
          </cell>
        </row>
        <row r="35">
          <cell r="A35" t="str">
            <v>11101</v>
          </cell>
          <cell r="B35">
            <v>2</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84</v>
          </cell>
          <cell r="S35" t="str">
            <v>10</v>
          </cell>
          <cell r="T35" t="str">
            <v>00010</v>
          </cell>
          <cell r="U35" t="str">
            <v>0</v>
          </cell>
        </row>
        <row r="36">
          <cell r="A36" t="str">
            <v>11110</v>
          </cell>
          <cell r="B36">
            <v>2</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84</v>
          </cell>
          <cell r="S36" t="str">
            <v>10</v>
          </cell>
          <cell r="T36" t="str">
            <v>00010</v>
          </cell>
          <cell r="U36" t="str">
            <v>0</v>
          </cell>
        </row>
        <row r="37">
          <cell r="A37" t="str">
            <v>11111</v>
          </cell>
          <cell r="B37">
            <v>2</v>
          </cell>
          <cell r="C37" t="str">
            <v>13</v>
          </cell>
          <cell r="D37" t="str">
            <v>00</v>
          </cell>
          <cell r="E37" t="str">
            <v>01</v>
          </cell>
          <cell r="F37" t="str">
            <v>00</v>
          </cell>
          <cell r="G37" t="str">
            <v>11</v>
          </cell>
          <cell r="H37" t="str">
            <v>20</v>
          </cell>
          <cell r="I37" t="str">
            <v>001000</v>
          </cell>
          <cell r="J37" t="str">
            <v>00</v>
          </cell>
          <cell r="K37" t="str">
            <v>84</v>
          </cell>
          <cell r="L37" t="str">
            <v>10</v>
          </cell>
          <cell r="M37" t="str">
            <v>00010</v>
          </cell>
          <cell r="N37" t="str">
            <v>0</v>
          </cell>
          <cell r="O37" t="str">
            <v>28</v>
          </cell>
          <cell r="P37" t="str">
            <v>001010</v>
          </cell>
          <cell r="Q37" t="str">
            <v>00</v>
          </cell>
          <cell r="R37" t="str">
            <v>84</v>
          </cell>
          <cell r="S37" t="str">
            <v>10</v>
          </cell>
          <cell r="T37" t="str">
            <v>00010</v>
          </cell>
          <cell r="U37" t="str">
            <v>0</v>
          </cell>
        </row>
      </sheetData>
      <sheetData sheetId="10">
        <row r="6">
          <cell r="A6" t="str">
            <v>00000</v>
          </cell>
          <cell r="B6">
            <v>1.5</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1.5</v>
          </cell>
          <cell r="C7" t="str">
            <v>12</v>
          </cell>
          <cell r="D7" t="str">
            <v>00</v>
          </cell>
          <cell r="E7" t="str">
            <v>01</v>
          </cell>
          <cell r="F7" t="str">
            <v>00</v>
          </cell>
          <cell r="G7" t="str">
            <v>10</v>
          </cell>
          <cell r="H7" t="str">
            <v>09</v>
          </cell>
          <cell r="I7" t="str">
            <v>000010</v>
          </cell>
          <cell r="J7" t="str">
            <v>01</v>
          </cell>
          <cell r="K7" t="str">
            <v>8C</v>
          </cell>
          <cell r="L7" t="str">
            <v>10</v>
          </cell>
          <cell r="M7" t="str">
            <v>00110</v>
          </cell>
          <cell r="N7" t="str">
            <v>0</v>
          </cell>
          <cell r="O7" t="str">
            <v>11</v>
          </cell>
          <cell r="P7" t="str">
            <v>000100</v>
          </cell>
          <cell r="Q7" t="str">
            <v>01</v>
          </cell>
          <cell r="R7" t="str">
            <v>86</v>
          </cell>
          <cell r="S7" t="str">
            <v>10</v>
          </cell>
          <cell r="T7" t="str">
            <v>00011</v>
          </cell>
          <cell r="U7" t="str">
            <v>0</v>
          </cell>
        </row>
        <row r="8">
          <cell r="A8" t="str">
            <v>00010</v>
          </cell>
          <cell r="B8">
            <v>1.5</v>
          </cell>
          <cell r="C8" t="str">
            <v>12</v>
          </cell>
          <cell r="D8" t="str">
            <v>00</v>
          </cell>
          <cell r="E8" t="str">
            <v>01</v>
          </cell>
          <cell r="F8" t="str">
            <v>00</v>
          </cell>
          <cell r="G8" t="str">
            <v>10</v>
          </cell>
          <cell r="H8" t="str">
            <v>10</v>
          </cell>
          <cell r="I8" t="str">
            <v>000100</v>
          </cell>
          <cell r="J8" t="str">
            <v>00</v>
          </cell>
          <cell r="K8" t="str">
            <v>C6</v>
          </cell>
          <cell r="L8" t="str">
            <v>11</v>
          </cell>
          <cell r="M8" t="str">
            <v>00011</v>
          </cell>
          <cell r="N8" t="str">
            <v>0</v>
          </cell>
          <cell r="O8" t="str">
            <v>11</v>
          </cell>
          <cell r="P8" t="str">
            <v>000100</v>
          </cell>
          <cell r="Q8" t="str">
            <v>01</v>
          </cell>
          <cell r="R8" t="str">
            <v>86</v>
          </cell>
          <cell r="S8" t="str">
            <v>10</v>
          </cell>
          <cell r="T8" t="str">
            <v>00011</v>
          </cell>
          <cell r="U8" t="str">
            <v>0</v>
          </cell>
        </row>
        <row r="9">
          <cell r="A9" t="str">
            <v>00011</v>
          </cell>
          <cell r="B9">
            <v>1.5</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86</v>
          </cell>
          <cell r="S9" t="str">
            <v>10</v>
          </cell>
          <cell r="T9" t="str">
            <v>00011</v>
          </cell>
          <cell r="U9" t="str">
            <v>0</v>
          </cell>
        </row>
        <row r="10">
          <cell r="A10" t="str">
            <v>00100</v>
          </cell>
          <cell r="B10">
            <v>1.5</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86</v>
          </cell>
          <cell r="S10" t="str">
            <v>10</v>
          </cell>
          <cell r="T10" t="str">
            <v>00011</v>
          </cell>
          <cell r="U10" t="str">
            <v>0</v>
          </cell>
        </row>
        <row r="11">
          <cell r="A11" t="str">
            <v>00101</v>
          </cell>
          <cell r="B11">
            <v>1.5</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86</v>
          </cell>
          <cell r="S11" t="str">
            <v>10</v>
          </cell>
          <cell r="T11" t="str">
            <v>00011</v>
          </cell>
          <cell r="U11" t="str">
            <v>0</v>
          </cell>
        </row>
        <row r="12">
          <cell r="A12" t="str">
            <v>00110</v>
          </cell>
          <cell r="B12">
            <v>1.5</v>
          </cell>
          <cell r="C12" t="str">
            <v>12</v>
          </cell>
          <cell r="D12" t="str">
            <v>00</v>
          </cell>
          <cell r="E12" t="str">
            <v>01</v>
          </cell>
          <cell r="F12" t="str">
            <v>00</v>
          </cell>
          <cell r="G12" t="str">
            <v>10</v>
          </cell>
          <cell r="H12" t="str">
            <v>09</v>
          </cell>
          <cell r="I12" t="str">
            <v>000010</v>
          </cell>
          <cell r="J12" t="str">
            <v>01</v>
          </cell>
          <cell r="K12" t="str">
            <v>8C</v>
          </cell>
          <cell r="L12" t="str">
            <v>10</v>
          </cell>
          <cell r="M12" t="str">
            <v>00110</v>
          </cell>
          <cell r="N12" t="str">
            <v>0</v>
          </cell>
          <cell r="O12" t="str">
            <v>19</v>
          </cell>
          <cell r="P12" t="str">
            <v>000110</v>
          </cell>
          <cell r="Q12" t="str">
            <v>01</v>
          </cell>
          <cell r="R12" t="str">
            <v>06</v>
          </cell>
          <cell r="S12" t="str">
            <v>00</v>
          </cell>
          <cell r="T12" t="str">
            <v>00011</v>
          </cell>
          <cell r="U12" t="str">
            <v>0</v>
          </cell>
        </row>
        <row r="13">
          <cell r="A13" t="str">
            <v>00111</v>
          </cell>
          <cell r="B13">
            <v>1.5</v>
          </cell>
          <cell r="C13" t="str">
            <v>12</v>
          </cell>
          <cell r="D13" t="str">
            <v>00</v>
          </cell>
          <cell r="E13" t="str">
            <v>01</v>
          </cell>
          <cell r="F13" t="str">
            <v>00</v>
          </cell>
          <cell r="G13" t="str">
            <v>10</v>
          </cell>
          <cell r="H13" t="str">
            <v>10</v>
          </cell>
          <cell r="I13" t="str">
            <v>000100</v>
          </cell>
          <cell r="J13" t="str">
            <v>00</v>
          </cell>
          <cell r="K13" t="str">
            <v>C6</v>
          </cell>
          <cell r="L13" t="str">
            <v>11</v>
          </cell>
          <cell r="M13" t="str">
            <v>00011</v>
          </cell>
          <cell r="N13" t="str">
            <v>0</v>
          </cell>
          <cell r="O13" t="str">
            <v>19</v>
          </cell>
          <cell r="P13" t="str">
            <v>000110</v>
          </cell>
          <cell r="Q13" t="str">
            <v>01</v>
          </cell>
          <cell r="R13" t="str">
            <v>06</v>
          </cell>
          <cell r="S13" t="str">
            <v>00</v>
          </cell>
          <cell r="T13" t="str">
            <v>00011</v>
          </cell>
          <cell r="U13" t="str">
            <v>0</v>
          </cell>
        </row>
        <row r="14">
          <cell r="A14" t="str">
            <v>01000</v>
          </cell>
          <cell r="B14">
            <v>1.5</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19</v>
          </cell>
          <cell r="P14" t="str">
            <v>000110</v>
          </cell>
          <cell r="Q14" t="str">
            <v>01</v>
          </cell>
          <cell r="R14" t="str">
            <v>06</v>
          </cell>
          <cell r="S14" t="str">
            <v>00</v>
          </cell>
          <cell r="T14" t="str">
            <v>00011</v>
          </cell>
          <cell r="U14" t="str">
            <v>0</v>
          </cell>
        </row>
        <row r="15">
          <cell r="A15" t="str">
            <v>01001</v>
          </cell>
          <cell r="B15">
            <v>1.5</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19</v>
          </cell>
          <cell r="P15" t="str">
            <v>000110</v>
          </cell>
          <cell r="Q15" t="str">
            <v>01</v>
          </cell>
          <cell r="R15" t="str">
            <v>06</v>
          </cell>
          <cell r="S15" t="str">
            <v>00</v>
          </cell>
          <cell r="T15" t="str">
            <v>00011</v>
          </cell>
          <cell r="U15" t="str">
            <v>0</v>
          </cell>
        </row>
        <row r="16">
          <cell r="A16" t="str">
            <v>01010</v>
          </cell>
          <cell r="B16">
            <v>1.5</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19</v>
          </cell>
          <cell r="P16" t="str">
            <v>000110</v>
          </cell>
          <cell r="Q16" t="str">
            <v>01</v>
          </cell>
          <cell r="R16" t="str">
            <v>06</v>
          </cell>
          <cell r="S16" t="str">
            <v>00</v>
          </cell>
          <cell r="T16" t="str">
            <v>00011</v>
          </cell>
          <cell r="U16" t="str">
            <v>0</v>
          </cell>
        </row>
        <row r="17">
          <cell r="A17" t="str">
            <v>01011</v>
          </cell>
          <cell r="B17">
            <v>1.5</v>
          </cell>
          <cell r="C17" t="str">
            <v>12</v>
          </cell>
          <cell r="D17" t="str">
            <v>00</v>
          </cell>
          <cell r="E17" t="str">
            <v>01</v>
          </cell>
          <cell r="F17" t="str">
            <v>00</v>
          </cell>
          <cell r="G17" t="str">
            <v>10</v>
          </cell>
          <cell r="H17" t="str">
            <v>09</v>
          </cell>
          <cell r="I17" t="str">
            <v>000010</v>
          </cell>
          <cell r="J17" t="str">
            <v>01</v>
          </cell>
          <cell r="K17" t="str">
            <v>8C</v>
          </cell>
          <cell r="L17" t="str">
            <v>10</v>
          </cell>
          <cell r="M17" t="str">
            <v>00110</v>
          </cell>
          <cell r="N17" t="str">
            <v>0</v>
          </cell>
          <cell r="O17" t="str">
            <v>21</v>
          </cell>
          <cell r="P17" t="str">
            <v>001000</v>
          </cell>
          <cell r="Q17" t="str">
            <v>01</v>
          </cell>
          <cell r="R17" t="str">
            <v>02</v>
          </cell>
          <cell r="S17" t="str">
            <v>00</v>
          </cell>
          <cell r="T17" t="str">
            <v>00001</v>
          </cell>
          <cell r="U17" t="str">
            <v>0</v>
          </cell>
        </row>
        <row r="18">
          <cell r="A18" t="str">
            <v>01100</v>
          </cell>
          <cell r="B18">
            <v>1.5</v>
          </cell>
          <cell r="C18" t="str">
            <v>12</v>
          </cell>
          <cell r="D18" t="str">
            <v>00</v>
          </cell>
          <cell r="E18" t="str">
            <v>01</v>
          </cell>
          <cell r="F18" t="str">
            <v>00</v>
          </cell>
          <cell r="G18" t="str">
            <v>10</v>
          </cell>
          <cell r="H18" t="str">
            <v>10</v>
          </cell>
          <cell r="I18" t="str">
            <v>000100</v>
          </cell>
          <cell r="J18" t="str">
            <v>00</v>
          </cell>
          <cell r="K18" t="str">
            <v>C6</v>
          </cell>
          <cell r="L18" t="str">
            <v>11</v>
          </cell>
          <cell r="M18" t="str">
            <v>00011</v>
          </cell>
          <cell r="N18" t="str">
            <v>0</v>
          </cell>
          <cell r="O18" t="str">
            <v>21</v>
          </cell>
          <cell r="P18" t="str">
            <v>001000</v>
          </cell>
          <cell r="Q18" t="str">
            <v>01</v>
          </cell>
          <cell r="R18" t="str">
            <v>02</v>
          </cell>
          <cell r="S18" t="str">
            <v>00</v>
          </cell>
          <cell r="T18" t="str">
            <v>00001</v>
          </cell>
          <cell r="U18" t="str">
            <v>0</v>
          </cell>
        </row>
        <row r="19">
          <cell r="A19" t="str">
            <v>01101</v>
          </cell>
          <cell r="B19">
            <v>1.5</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21</v>
          </cell>
          <cell r="P19" t="str">
            <v>001000</v>
          </cell>
          <cell r="Q19" t="str">
            <v>01</v>
          </cell>
          <cell r="R19" t="str">
            <v>02</v>
          </cell>
          <cell r="S19" t="str">
            <v>00</v>
          </cell>
          <cell r="T19" t="str">
            <v>00001</v>
          </cell>
          <cell r="U19" t="str">
            <v>0</v>
          </cell>
        </row>
        <row r="20">
          <cell r="A20" t="str">
            <v>01110</v>
          </cell>
          <cell r="B20">
            <v>1.5</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21</v>
          </cell>
          <cell r="P20" t="str">
            <v>001000</v>
          </cell>
          <cell r="Q20" t="str">
            <v>01</v>
          </cell>
          <cell r="R20" t="str">
            <v>02</v>
          </cell>
          <cell r="S20" t="str">
            <v>00</v>
          </cell>
          <cell r="T20" t="str">
            <v>00001</v>
          </cell>
          <cell r="U20" t="str">
            <v>0</v>
          </cell>
        </row>
        <row r="21">
          <cell r="A21" t="str">
            <v>01111</v>
          </cell>
          <cell r="B21">
            <v>1.5</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21</v>
          </cell>
          <cell r="P21" t="str">
            <v>001000</v>
          </cell>
          <cell r="Q21" t="str">
            <v>01</v>
          </cell>
          <cell r="R21" t="str">
            <v>02</v>
          </cell>
          <cell r="S21" t="str">
            <v>00</v>
          </cell>
          <cell r="T21" t="str">
            <v>00001</v>
          </cell>
          <cell r="U21" t="str">
            <v>0</v>
          </cell>
        </row>
        <row r="22">
          <cell r="A22" t="str">
            <v>10000</v>
          </cell>
          <cell r="B22">
            <v>1.5</v>
          </cell>
          <cell r="C22" t="str">
            <v>12</v>
          </cell>
          <cell r="D22" t="str">
            <v>00</v>
          </cell>
          <cell r="E22" t="str">
            <v>01</v>
          </cell>
          <cell r="F22" t="str">
            <v>00</v>
          </cell>
          <cell r="G22" t="str">
            <v>10</v>
          </cell>
          <cell r="H22" t="str">
            <v>09</v>
          </cell>
          <cell r="I22" t="str">
            <v>000010</v>
          </cell>
          <cell r="J22" t="str">
            <v>01</v>
          </cell>
          <cell r="K22" t="str">
            <v>8C</v>
          </cell>
          <cell r="L22" t="str">
            <v>10</v>
          </cell>
          <cell r="M22" t="str">
            <v>00110</v>
          </cell>
          <cell r="N22" t="str">
            <v>0</v>
          </cell>
          <cell r="O22" t="str">
            <v>28</v>
          </cell>
          <cell r="P22" t="str">
            <v>001010</v>
          </cell>
          <cell r="Q22" t="str">
            <v>00</v>
          </cell>
          <cell r="R22" t="str">
            <v>C2</v>
          </cell>
          <cell r="S22" t="str">
            <v>11</v>
          </cell>
          <cell r="T22" t="str">
            <v>00001</v>
          </cell>
          <cell r="U22" t="str">
            <v>0</v>
          </cell>
        </row>
        <row r="23">
          <cell r="A23" t="str">
            <v>10001</v>
          </cell>
          <cell r="B23">
            <v>1.5</v>
          </cell>
          <cell r="C23" t="str">
            <v>12</v>
          </cell>
          <cell r="D23" t="str">
            <v>00</v>
          </cell>
          <cell r="E23" t="str">
            <v>01</v>
          </cell>
          <cell r="F23" t="str">
            <v>00</v>
          </cell>
          <cell r="G23" t="str">
            <v>10</v>
          </cell>
          <cell r="H23" t="str">
            <v>10</v>
          </cell>
          <cell r="I23" t="str">
            <v>000100</v>
          </cell>
          <cell r="J23" t="str">
            <v>00</v>
          </cell>
          <cell r="K23" t="str">
            <v>C6</v>
          </cell>
          <cell r="L23" t="str">
            <v>11</v>
          </cell>
          <cell r="M23" t="str">
            <v>00011</v>
          </cell>
          <cell r="N23" t="str">
            <v>0</v>
          </cell>
          <cell r="O23" t="str">
            <v>28</v>
          </cell>
          <cell r="P23" t="str">
            <v>001010</v>
          </cell>
          <cell r="Q23" t="str">
            <v>00</v>
          </cell>
          <cell r="R23" t="str">
            <v>C2</v>
          </cell>
          <cell r="S23" t="str">
            <v>11</v>
          </cell>
          <cell r="T23" t="str">
            <v>00001</v>
          </cell>
          <cell r="U23" t="str">
            <v>0</v>
          </cell>
        </row>
        <row r="24">
          <cell r="A24" t="str">
            <v>10010</v>
          </cell>
          <cell r="B24">
            <v>1.5</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C2</v>
          </cell>
          <cell r="S24" t="str">
            <v>11</v>
          </cell>
          <cell r="T24" t="str">
            <v>00001</v>
          </cell>
          <cell r="U24" t="str">
            <v>0</v>
          </cell>
        </row>
        <row r="25">
          <cell r="A25" t="str">
            <v>10011</v>
          </cell>
          <cell r="B25">
            <v>1.5</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C2</v>
          </cell>
          <cell r="S25" t="str">
            <v>11</v>
          </cell>
          <cell r="T25" t="str">
            <v>00001</v>
          </cell>
          <cell r="U25" t="str">
            <v>0</v>
          </cell>
        </row>
        <row r="26">
          <cell r="A26" t="str">
            <v>10100</v>
          </cell>
          <cell r="B26">
            <v>1.5</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C2</v>
          </cell>
          <cell r="S26" t="str">
            <v>11</v>
          </cell>
          <cell r="T26" t="str">
            <v>00001</v>
          </cell>
          <cell r="U26" t="str">
            <v>0</v>
          </cell>
        </row>
        <row r="27">
          <cell r="A27" t="str">
            <v>10101</v>
          </cell>
          <cell r="B27">
            <v>1.5</v>
          </cell>
          <cell r="C27" t="str">
            <v>13</v>
          </cell>
          <cell r="D27" t="str">
            <v>00</v>
          </cell>
          <cell r="E27" t="str">
            <v>01</v>
          </cell>
          <cell r="F27" t="str">
            <v>00</v>
          </cell>
          <cell r="G27" t="str">
            <v>11</v>
          </cell>
          <cell r="H27" t="str">
            <v>09</v>
          </cell>
          <cell r="I27" t="str">
            <v>000010</v>
          </cell>
          <cell r="J27" t="str">
            <v>01</v>
          </cell>
          <cell r="K27" t="str">
            <v>8C</v>
          </cell>
          <cell r="L27" t="str">
            <v>10</v>
          </cell>
          <cell r="M27" t="str">
            <v>00110</v>
          </cell>
          <cell r="N27" t="str">
            <v>0</v>
          </cell>
          <cell r="O27" t="str">
            <v>18</v>
          </cell>
          <cell r="P27" t="str">
            <v>000110</v>
          </cell>
          <cell r="Q27" t="str">
            <v>00</v>
          </cell>
          <cell r="R27" t="str">
            <v>C2</v>
          </cell>
          <cell r="S27" t="str">
            <v>11</v>
          </cell>
          <cell r="T27" t="str">
            <v>00001</v>
          </cell>
          <cell r="U27" t="str">
            <v>0</v>
          </cell>
        </row>
        <row r="28">
          <cell r="A28" t="str">
            <v>10110</v>
          </cell>
          <cell r="B28">
            <v>1.5</v>
          </cell>
          <cell r="C28" t="str">
            <v>13</v>
          </cell>
          <cell r="D28" t="str">
            <v>00</v>
          </cell>
          <cell r="E28" t="str">
            <v>01</v>
          </cell>
          <cell r="F28" t="str">
            <v>00</v>
          </cell>
          <cell r="G28" t="str">
            <v>11</v>
          </cell>
          <cell r="H28" t="str">
            <v>10</v>
          </cell>
          <cell r="I28" t="str">
            <v>000100</v>
          </cell>
          <cell r="J28" t="str">
            <v>00</v>
          </cell>
          <cell r="K28" t="str">
            <v>C6</v>
          </cell>
          <cell r="L28" t="str">
            <v>11</v>
          </cell>
          <cell r="M28" t="str">
            <v>00011</v>
          </cell>
          <cell r="N28" t="str">
            <v>0</v>
          </cell>
          <cell r="O28" t="str">
            <v>18</v>
          </cell>
          <cell r="P28" t="str">
            <v>000110</v>
          </cell>
          <cell r="Q28" t="str">
            <v>00</v>
          </cell>
          <cell r="R28" t="str">
            <v>C2</v>
          </cell>
          <cell r="S28" t="str">
            <v>11</v>
          </cell>
          <cell r="T28" t="str">
            <v>00001</v>
          </cell>
          <cell r="U28" t="str">
            <v>0</v>
          </cell>
        </row>
        <row r="29">
          <cell r="A29" t="str">
            <v>10111</v>
          </cell>
          <cell r="B29">
            <v>1.5</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C2</v>
          </cell>
          <cell r="S29" t="str">
            <v>11</v>
          </cell>
          <cell r="T29" t="str">
            <v>00001</v>
          </cell>
          <cell r="U29" t="str">
            <v>0</v>
          </cell>
        </row>
        <row r="30">
          <cell r="A30" t="str">
            <v>11000</v>
          </cell>
          <cell r="B30">
            <v>1.5</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C2</v>
          </cell>
          <cell r="S30" t="str">
            <v>11</v>
          </cell>
          <cell r="T30" t="str">
            <v>00001</v>
          </cell>
          <cell r="U30" t="str">
            <v>0</v>
          </cell>
        </row>
        <row r="31">
          <cell r="A31" t="str">
            <v>11001</v>
          </cell>
          <cell r="B31">
            <v>1.5</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C2</v>
          </cell>
          <cell r="S31" t="str">
            <v>11</v>
          </cell>
          <cell r="T31" t="str">
            <v>00001</v>
          </cell>
          <cell r="U31" t="str">
            <v>0</v>
          </cell>
        </row>
        <row r="32">
          <cell r="A32" t="str">
            <v>11010</v>
          </cell>
          <cell r="B32">
            <v>1.5</v>
          </cell>
          <cell r="C32" t="str">
            <v>13</v>
          </cell>
          <cell r="D32" t="str">
            <v>00</v>
          </cell>
          <cell r="E32" t="str">
            <v>01</v>
          </cell>
          <cell r="F32" t="str">
            <v>00</v>
          </cell>
          <cell r="G32" t="str">
            <v>11</v>
          </cell>
          <cell r="H32" t="str">
            <v>09</v>
          </cell>
          <cell r="I32" t="str">
            <v>000010</v>
          </cell>
          <cell r="J32" t="str">
            <v>01</v>
          </cell>
          <cell r="K32" t="str">
            <v>8C</v>
          </cell>
          <cell r="L32" t="str">
            <v>10</v>
          </cell>
          <cell r="M32" t="str">
            <v>00110</v>
          </cell>
          <cell r="N32" t="str">
            <v>0</v>
          </cell>
          <cell r="O32" t="str">
            <v>1C</v>
          </cell>
          <cell r="P32" t="str">
            <v>000111</v>
          </cell>
          <cell r="Q32" t="str">
            <v>00</v>
          </cell>
          <cell r="R32" t="str">
            <v>42</v>
          </cell>
          <cell r="S32" t="str">
            <v>01</v>
          </cell>
          <cell r="T32" t="str">
            <v>00001</v>
          </cell>
          <cell r="U32" t="str">
            <v>0</v>
          </cell>
        </row>
        <row r="33">
          <cell r="A33" t="str">
            <v>11011</v>
          </cell>
          <cell r="B33">
            <v>1.5</v>
          </cell>
          <cell r="C33" t="str">
            <v>13</v>
          </cell>
          <cell r="D33" t="str">
            <v>00</v>
          </cell>
          <cell r="E33" t="str">
            <v>01</v>
          </cell>
          <cell r="F33" t="str">
            <v>00</v>
          </cell>
          <cell r="G33" t="str">
            <v>11</v>
          </cell>
          <cell r="H33" t="str">
            <v>10</v>
          </cell>
          <cell r="I33" t="str">
            <v>000100</v>
          </cell>
          <cell r="J33" t="str">
            <v>00</v>
          </cell>
          <cell r="K33" t="str">
            <v>C6</v>
          </cell>
          <cell r="L33" t="str">
            <v>11</v>
          </cell>
          <cell r="M33" t="str">
            <v>00011</v>
          </cell>
          <cell r="N33" t="str">
            <v>0</v>
          </cell>
          <cell r="O33" t="str">
            <v>1C</v>
          </cell>
          <cell r="P33" t="str">
            <v>000111</v>
          </cell>
          <cell r="Q33" t="str">
            <v>00</v>
          </cell>
          <cell r="R33" t="str">
            <v>42</v>
          </cell>
          <cell r="S33" t="str">
            <v>01</v>
          </cell>
          <cell r="T33" t="str">
            <v>00001</v>
          </cell>
          <cell r="U33" t="str">
            <v>0</v>
          </cell>
        </row>
        <row r="34">
          <cell r="A34" t="str">
            <v>11100</v>
          </cell>
          <cell r="B34">
            <v>1.5</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1.5</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1.5</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1.5</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1">
        <row r="6">
          <cell r="A6" t="str">
            <v>00000</v>
          </cell>
          <cell r="B6">
            <v>1</v>
          </cell>
          <cell r="C6" t="e">
            <v>#NUM!</v>
          </cell>
          <cell r="D6" t="str">
            <v>00</v>
          </cell>
          <cell r="E6" t="e">
            <v>#NUM!</v>
          </cell>
          <cell r="F6" t="str">
            <v>00</v>
          </cell>
          <cell r="G6" t="e">
            <v>#NUM!</v>
          </cell>
          <cell r="H6" t="str">
            <v>00</v>
          </cell>
          <cell r="I6" t="str">
            <v>000000</v>
          </cell>
          <cell r="J6" t="str">
            <v>00</v>
          </cell>
          <cell r="K6" t="str">
            <v>42</v>
          </cell>
          <cell r="L6" t="str">
            <v>01</v>
          </cell>
          <cell r="M6" t="str">
            <v>00001</v>
          </cell>
          <cell r="N6" t="str">
            <v>0</v>
          </cell>
          <cell r="O6" t="str">
            <v>00</v>
          </cell>
          <cell r="P6" t="str">
            <v>000000</v>
          </cell>
          <cell r="Q6" t="str">
            <v>00</v>
          </cell>
          <cell r="R6" t="str">
            <v>00</v>
          </cell>
          <cell r="S6" t="str">
            <v>00</v>
          </cell>
          <cell r="T6" t="str">
            <v>00000</v>
          </cell>
          <cell r="U6" t="str">
            <v>0</v>
          </cell>
        </row>
        <row r="7">
          <cell r="A7" t="str">
            <v>00001</v>
          </cell>
          <cell r="B7">
            <v>1</v>
          </cell>
          <cell r="C7" t="str">
            <v>12</v>
          </cell>
          <cell r="D7" t="str">
            <v>00</v>
          </cell>
          <cell r="E7" t="str">
            <v>01</v>
          </cell>
          <cell r="F7" t="str">
            <v>00</v>
          </cell>
          <cell r="G7" t="str">
            <v>10</v>
          </cell>
          <cell r="H7" t="str">
            <v>09</v>
          </cell>
          <cell r="I7" t="str">
            <v>000010</v>
          </cell>
          <cell r="J7" t="str">
            <v>01</v>
          </cell>
          <cell r="K7" t="str">
            <v>08</v>
          </cell>
          <cell r="L7" t="str">
            <v>00</v>
          </cell>
          <cell r="M7" t="str">
            <v>00100</v>
          </cell>
          <cell r="N7" t="str">
            <v>0</v>
          </cell>
          <cell r="O7" t="str">
            <v>11</v>
          </cell>
          <cell r="P7" t="str">
            <v>000100</v>
          </cell>
          <cell r="Q7" t="str">
            <v>01</v>
          </cell>
          <cell r="R7" t="str">
            <v>04</v>
          </cell>
          <cell r="S7" t="str">
            <v>00</v>
          </cell>
          <cell r="T7" t="str">
            <v>00010</v>
          </cell>
          <cell r="U7" t="str">
            <v>0</v>
          </cell>
        </row>
        <row r="8">
          <cell r="A8" t="str">
            <v>00010</v>
          </cell>
          <cell r="B8">
            <v>1</v>
          </cell>
          <cell r="C8" t="str">
            <v>12</v>
          </cell>
          <cell r="D8" t="str">
            <v>00</v>
          </cell>
          <cell r="E8" t="str">
            <v>01</v>
          </cell>
          <cell r="F8" t="str">
            <v>00</v>
          </cell>
          <cell r="G8" t="str">
            <v>10</v>
          </cell>
          <cell r="H8" t="str">
            <v>10</v>
          </cell>
          <cell r="I8" t="str">
            <v>000100</v>
          </cell>
          <cell r="J8" t="str">
            <v>00</v>
          </cell>
          <cell r="K8" t="str">
            <v>84</v>
          </cell>
          <cell r="L8" t="str">
            <v>10</v>
          </cell>
          <cell r="M8" t="str">
            <v>00010</v>
          </cell>
          <cell r="N8" t="str">
            <v>0</v>
          </cell>
          <cell r="O8" t="str">
            <v>11</v>
          </cell>
          <cell r="P8" t="str">
            <v>000100</v>
          </cell>
          <cell r="Q8" t="str">
            <v>01</v>
          </cell>
          <cell r="R8" t="str">
            <v>04</v>
          </cell>
          <cell r="S8" t="str">
            <v>00</v>
          </cell>
          <cell r="T8" t="str">
            <v>00010</v>
          </cell>
          <cell r="U8" t="str">
            <v>0</v>
          </cell>
        </row>
        <row r="9">
          <cell r="A9" t="str">
            <v>00011</v>
          </cell>
          <cell r="B9">
            <v>1</v>
          </cell>
          <cell r="C9" t="str">
            <v>12</v>
          </cell>
          <cell r="D9" t="str">
            <v>00</v>
          </cell>
          <cell r="E9" t="str">
            <v>01</v>
          </cell>
          <cell r="F9" t="str">
            <v>00</v>
          </cell>
          <cell r="G9" t="str">
            <v>10</v>
          </cell>
          <cell r="H9" t="str">
            <v>20</v>
          </cell>
          <cell r="I9" t="str">
            <v>001000</v>
          </cell>
          <cell r="J9" t="str">
            <v>00</v>
          </cell>
          <cell r="K9" t="str">
            <v>42</v>
          </cell>
          <cell r="L9" t="str">
            <v>01</v>
          </cell>
          <cell r="M9" t="str">
            <v>00001</v>
          </cell>
          <cell r="N9" t="str">
            <v>0</v>
          </cell>
          <cell r="O9" t="str">
            <v>11</v>
          </cell>
          <cell r="P9" t="str">
            <v>000100</v>
          </cell>
          <cell r="Q9" t="str">
            <v>01</v>
          </cell>
          <cell r="R9" t="str">
            <v>04</v>
          </cell>
          <cell r="S9" t="str">
            <v>00</v>
          </cell>
          <cell r="T9" t="str">
            <v>00010</v>
          </cell>
          <cell r="U9" t="str">
            <v>0</v>
          </cell>
        </row>
        <row r="10">
          <cell r="A10" t="str">
            <v>00100</v>
          </cell>
          <cell r="B10">
            <v>1</v>
          </cell>
          <cell r="C10" t="str">
            <v>12</v>
          </cell>
          <cell r="D10" t="str">
            <v>00</v>
          </cell>
          <cell r="E10" t="str">
            <v>01</v>
          </cell>
          <cell r="F10" t="str">
            <v>00</v>
          </cell>
          <cell r="G10" t="str">
            <v>10</v>
          </cell>
          <cell r="H10" t="str">
            <v>40</v>
          </cell>
          <cell r="I10" t="str">
            <v>010000</v>
          </cell>
          <cell r="J10" t="str">
            <v>00</v>
          </cell>
          <cell r="K10" t="str">
            <v>42</v>
          </cell>
          <cell r="L10" t="str">
            <v>01</v>
          </cell>
          <cell r="M10" t="str">
            <v>00001</v>
          </cell>
          <cell r="N10" t="str">
            <v>0</v>
          </cell>
          <cell r="O10" t="str">
            <v>11</v>
          </cell>
          <cell r="P10" t="str">
            <v>000100</v>
          </cell>
          <cell r="Q10" t="str">
            <v>01</v>
          </cell>
          <cell r="R10" t="str">
            <v>04</v>
          </cell>
          <cell r="S10" t="str">
            <v>00</v>
          </cell>
          <cell r="T10" t="str">
            <v>00010</v>
          </cell>
          <cell r="U10" t="str">
            <v>0</v>
          </cell>
        </row>
        <row r="11">
          <cell r="A11" t="str">
            <v>00101</v>
          </cell>
          <cell r="B11">
            <v>1</v>
          </cell>
          <cell r="C11" t="str">
            <v>12</v>
          </cell>
          <cell r="D11" t="str">
            <v>00</v>
          </cell>
          <cell r="E11" t="str">
            <v>01</v>
          </cell>
          <cell r="F11" t="str">
            <v>00</v>
          </cell>
          <cell r="G11" t="str">
            <v>10</v>
          </cell>
          <cell r="H11" t="str">
            <v>80</v>
          </cell>
          <cell r="I11" t="str">
            <v>100000</v>
          </cell>
          <cell r="J11" t="str">
            <v>00</v>
          </cell>
          <cell r="K11" t="str">
            <v>42</v>
          </cell>
          <cell r="L11" t="str">
            <v>01</v>
          </cell>
          <cell r="M11" t="str">
            <v>00001</v>
          </cell>
          <cell r="N11" t="str">
            <v>0</v>
          </cell>
          <cell r="O11" t="str">
            <v>11</v>
          </cell>
          <cell r="P11" t="str">
            <v>000100</v>
          </cell>
          <cell r="Q11" t="str">
            <v>01</v>
          </cell>
          <cell r="R11" t="str">
            <v>04</v>
          </cell>
          <cell r="S11" t="str">
            <v>00</v>
          </cell>
          <cell r="T11" t="str">
            <v>00010</v>
          </cell>
          <cell r="U11" t="str">
            <v>0</v>
          </cell>
        </row>
        <row r="12">
          <cell r="A12" t="str">
            <v>00110</v>
          </cell>
          <cell r="B12">
            <v>1</v>
          </cell>
          <cell r="C12" t="str">
            <v>12</v>
          </cell>
          <cell r="D12" t="str">
            <v>00</v>
          </cell>
          <cell r="E12" t="str">
            <v>01</v>
          </cell>
          <cell r="F12" t="str">
            <v>00</v>
          </cell>
          <cell r="G12" t="str">
            <v>10</v>
          </cell>
          <cell r="H12" t="str">
            <v>09</v>
          </cell>
          <cell r="I12" t="str">
            <v>000010</v>
          </cell>
          <cell r="J12" t="str">
            <v>01</v>
          </cell>
          <cell r="K12" t="str">
            <v>08</v>
          </cell>
          <cell r="L12" t="str">
            <v>00</v>
          </cell>
          <cell r="M12" t="str">
            <v>00100</v>
          </cell>
          <cell r="N12" t="str">
            <v>0</v>
          </cell>
          <cell r="O12" t="str">
            <v>18</v>
          </cell>
          <cell r="P12" t="str">
            <v>000110</v>
          </cell>
          <cell r="Q12" t="str">
            <v>00</v>
          </cell>
          <cell r="R12" t="str">
            <v>C4</v>
          </cell>
          <cell r="S12" t="str">
            <v>11</v>
          </cell>
          <cell r="T12" t="str">
            <v>00010</v>
          </cell>
          <cell r="U12" t="str">
            <v>0</v>
          </cell>
        </row>
        <row r="13">
          <cell r="A13" t="str">
            <v>00111</v>
          </cell>
          <cell r="B13">
            <v>1</v>
          </cell>
          <cell r="C13" t="str">
            <v>12</v>
          </cell>
          <cell r="D13" t="str">
            <v>00</v>
          </cell>
          <cell r="E13" t="str">
            <v>01</v>
          </cell>
          <cell r="F13" t="str">
            <v>00</v>
          </cell>
          <cell r="G13" t="str">
            <v>10</v>
          </cell>
          <cell r="H13" t="str">
            <v>10</v>
          </cell>
          <cell r="I13" t="str">
            <v>000100</v>
          </cell>
          <cell r="J13" t="str">
            <v>00</v>
          </cell>
          <cell r="K13" t="str">
            <v>84</v>
          </cell>
          <cell r="L13" t="str">
            <v>10</v>
          </cell>
          <cell r="M13" t="str">
            <v>00010</v>
          </cell>
          <cell r="N13" t="str">
            <v>0</v>
          </cell>
          <cell r="O13" t="str">
            <v>18</v>
          </cell>
          <cell r="P13" t="str">
            <v>000110</v>
          </cell>
          <cell r="Q13" t="str">
            <v>00</v>
          </cell>
          <cell r="R13" t="str">
            <v>C4</v>
          </cell>
          <cell r="S13" t="str">
            <v>11</v>
          </cell>
          <cell r="T13" t="str">
            <v>00010</v>
          </cell>
          <cell r="U13" t="str">
            <v>0</v>
          </cell>
        </row>
        <row r="14">
          <cell r="A14" t="str">
            <v>01000</v>
          </cell>
          <cell r="B14">
            <v>1</v>
          </cell>
          <cell r="C14" t="str">
            <v>12</v>
          </cell>
          <cell r="D14" t="str">
            <v>00</v>
          </cell>
          <cell r="E14" t="str">
            <v>01</v>
          </cell>
          <cell r="F14" t="str">
            <v>00</v>
          </cell>
          <cell r="G14" t="str">
            <v>10</v>
          </cell>
          <cell r="H14" t="str">
            <v>20</v>
          </cell>
          <cell r="I14" t="str">
            <v>001000</v>
          </cell>
          <cell r="J14" t="str">
            <v>00</v>
          </cell>
          <cell r="K14" t="str">
            <v>42</v>
          </cell>
          <cell r="L14" t="str">
            <v>01</v>
          </cell>
          <cell r="M14" t="str">
            <v>00001</v>
          </cell>
          <cell r="N14" t="str">
            <v>0</v>
          </cell>
          <cell r="O14" t="str">
            <v>18</v>
          </cell>
          <cell r="P14" t="str">
            <v>000110</v>
          </cell>
          <cell r="Q14" t="str">
            <v>00</v>
          </cell>
          <cell r="R14" t="str">
            <v>C4</v>
          </cell>
          <cell r="S14" t="str">
            <v>11</v>
          </cell>
          <cell r="T14" t="str">
            <v>00010</v>
          </cell>
          <cell r="U14" t="str">
            <v>0</v>
          </cell>
        </row>
        <row r="15">
          <cell r="A15" t="str">
            <v>01001</v>
          </cell>
          <cell r="B15">
            <v>1</v>
          </cell>
          <cell r="C15" t="str">
            <v>12</v>
          </cell>
          <cell r="D15" t="str">
            <v>00</v>
          </cell>
          <cell r="E15" t="str">
            <v>01</v>
          </cell>
          <cell r="F15" t="str">
            <v>00</v>
          </cell>
          <cell r="G15" t="str">
            <v>10</v>
          </cell>
          <cell r="H15" t="str">
            <v>40</v>
          </cell>
          <cell r="I15" t="str">
            <v>010000</v>
          </cell>
          <cell r="J15" t="str">
            <v>00</v>
          </cell>
          <cell r="K15" t="str">
            <v>42</v>
          </cell>
          <cell r="L15" t="str">
            <v>01</v>
          </cell>
          <cell r="M15" t="str">
            <v>00001</v>
          </cell>
          <cell r="N15" t="str">
            <v>0</v>
          </cell>
          <cell r="O15" t="str">
            <v>18</v>
          </cell>
          <cell r="P15" t="str">
            <v>000110</v>
          </cell>
          <cell r="Q15" t="str">
            <v>00</v>
          </cell>
          <cell r="R15" t="str">
            <v>C4</v>
          </cell>
          <cell r="S15" t="str">
            <v>11</v>
          </cell>
          <cell r="T15" t="str">
            <v>00010</v>
          </cell>
          <cell r="U15" t="str">
            <v>0</v>
          </cell>
        </row>
        <row r="16">
          <cell r="A16" t="str">
            <v>01010</v>
          </cell>
          <cell r="B16">
            <v>1</v>
          </cell>
          <cell r="C16" t="str">
            <v>12</v>
          </cell>
          <cell r="D16" t="str">
            <v>00</v>
          </cell>
          <cell r="E16" t="str">
            <v>01</v>
          </cell>
          <cell r="F16" t="str">
            <v>00</v>
          </cell>
          <cell r="G16" t="str">
            <v>10</v>
          </cell>
          <cell r="H16" t="str">
            <v>80</v>
          </cell>
          <cell r="I16" t="str">
            <v>100000</v>
          </cell>
          <cell r="J16" t="str">
            <v>00</v>
          </cell>
          <cell r="K16" t="str">
            <v>42</v>
          </cell>
          <cell r="L16" t="str">
            <v>01</v>
          </cell>
          <cell r="M16" t="str">
            <v>00001</v>
          </cell>
          <cell r="N16" t="str">
            <v>0</v>
          </cell>
          <cell r="O16" t="str">
            <v>18</v>
          </cell>
          <cell r="P16" t="str">
            <v>000110</v>
          </cell>
          <cell r="Q16" t="str">
            <v>00</v>
          </cell>
          <cell r="R16" t="str">
            <v>C4</v>
          </cell>
          <cell r="S16" t="str">
            <v>11</v>
          </cell>
          <cell r="T16" t="str">
            <v>00010</v>
          </cell>
          <cell r="U16" t="str">
            <v>0</v>
          </cell>
        </row>
        <row r="17">
          <cell r="A17" t="str">
            <v>01011</v>
          </cell>
          <cell r="B17">
            <v>1</v>
          </cell>
          <cell r="C17" t="str">
            <v>12</v>
          </cell>
          <cell r="D17" t="str">
            <v>00</v>
          </cell>
          <cell r="E17" t="str">
            <v>01</v>
          </cell>
          <cell r="F17" t="str">
            <v>00</v>
          </cell>
          <cell r="G17" t="str">
            <v>10</v>
          </cell>
          <cell r="H17" t="str">
            <v>09</v>
          </cell>
          <cell r="I17" t="str">
            <v>000010</v>
          </cell>
          <cell r="J17" t="str">
            <v>01</v>
          </cell>
          <cell r="K17" t="str">
            <v>08</v>
          </cell>
          <cell r="L17" t="str">
            <v>00</v>
          </cell>
          <cell r="M17" t="str">
            <v>00100</v>
          </cell>
          <cell r="N17" t="str">
            <v>0</v>
          </cell>
          <cell r="O17" t="str">
            <v>20</v>
          </cell>
          <cell r="P17" t="str">
            <v>001000</v>
          </cell>
          <cell r="Q17" t="str">
            <v>00</v>
          </cell>
          <cell r="R17" t="str">
            <v>C2</v>
          </cell>
          <cell r="S17" t="str">
            <v>11</v>
          </cell>
          <cell r="T17" t="str">
            <v>00001</v>
          </cell>
          <cell r="U17" t="str">
            <v>0</v>
          </cell>
        </row>
        <row r="18">
          <cell r="A18" t="str">
            <v>01100</v>
          </cell>
          <cell r="B18">
            <v>1</v>
          </cell>
          <cell r="C18" t="str">
            <v>12</v>
          </cell>
          <cell r="D18" t="str">
            <v>00</v>
          </cell>
          <cell r="E18" t="str">
            <v>01</v>
          </cell>
          <cell r="F18" t="str">
            <v>00</v>
          </cell>
          <cell r="G18" t="str">
            <v>10</v>
          </cell>
          <cell r="H18" t="str">
            <v>10</v>
          </cell>
          <cell r="I18" t="str">
            <v>000100</v>
          </cell>
          <cell r="J18" t="str">
            <v>00</v>
          </cell>
          <cell r="K18" t="str">
            <v>84</v>
          </cell>
          <cell r="L18" t="str">
            <v>10</v>
          </cell>
          <cell r="M18" t="str">
            <v>00010</v>
          </cell>
          <cell r="N18" t="str">
            <v>0</v>
          </cell>
          <cell r="O18" t="str">
            <v>20</v>
          </cell>
          <cell r="P18" t="str">
            <v>001000</v>
          </cell>
          <cell r="Q18" t="str">
            <v>00</v>
          </cell>
          <cell r="R18" t="str">
            <v>C2</v>
          </cell>
          <cell r="S18" t="str">
            <v>11</v>
          </cell>
          <cell r="T18" t="str">
            <v>00001</v>
          </cell>
          <cell r="U18" t="str">
            <v>0</v>
          </cell>
        </row>
        <row r="19">
          <cell r="A19" t="str">
            <v>01101</v>
          </cell>
          <cell r="B19">
            <v>1</v>
          </cell>
          <cell r="C19" t="str">
            <v>12</v>
          </cell>
          <cell r="D19" t="str">
            <v>00</v>
          </cell>
          <cell r="E19" t="str">
            <v>01</v>
          </cell>
          <cell r="F19" t="str">
            <v>00</v>
          </cell>
          <cell r="G19" t="str">
            <v>10</v>
          </cell>
          <cell r="H19" t="str">
            <v>20</v>
          </cell>
          <cell r="I19" t="str">
            <v>001000</v>
          </cell>
          <cell r="J19" t="str">
            <v>00</v>
          </cell>
          <cell r="K19" t="str">
            <v>42</v>
          </cell>
          <cell r="L19" t="str">
            <v>01</v>
          </cell>
          <cell r="M19" t="str">
            <v>00001</v>
          </cell>
          <cell r="N19" t="str">
            <v>0</v>
          </cell>
          <cell r="O19" t="str">
            <v>20</v>
          </cell>
          <cell r="P19" t="str">
            <v>001000</v>
          </cell>
          <cell r="Q19" t="str">
            <v>00</v>
          </cell>
          <cell r="R19" t="str">
            <v>C2</v>
          </cell>
          <cell r="S19" t="str">
            <v>11</v>
          </cell>
          <cell r="T19" t="str">
            <v>00001</v>
          </cell>
          <cell r="U19" t="str">
            <v>0</v>
          </cell>
        </row>
        <row r="20">
          <cell r="A20" t="str">
            <v>01110</v>
          </cell>
          <cell r="B20">
            <v>1</v>
          </cell>
          <cell r="C20" t="str">
            <v>12</v>
          </cell>
          <cell r="D20" t="str">
            <v>00</v>
          </cell>
          <cell r="E20" t="str">
            <v>01</v>
          </cell>
          <cell r="F20" t="str">
            <v>00</v>
          </cell>
          <cell r="G20" t="str">
            <v>10</v>
          </cell>
          <cell r="H20" t="str">
            <v>40</v>
          </cell>
          <cell r="I20" t="str">
            <v>010000</v>
          </cell>
          <cell r="J20" t="str">
            <v>00</v>
          </cell>
          <cell r="K20" t="str">
            <v>42</v>
          </cell>
          <cell r="L20" t="str">
            <v>01</v>
          </cell>
          <cell r="M20" t="str">
            <v>00001</v>
          </cell>
          <cell r="N20" t="str">
            <v>0</v>
          </cell>
          <cell r="O20" t="str">
            <v>20</v>
          </cell>
          <cell r="P20" t="str">
            <v>001000</v>
          </cell>
          <cell r="Q20" t="str">
            <v>00</v>
          </cell>
          <cell r="R20" t="str">
            <v>C2</v>
          </cell>
          <cell r="S20" t="str">
            <v>11</v>
          </cell>
          <cell r="T20" t="str">
            <v>00001</v>
          </cell>
          <cell r="U20" t="str">
            <v>0</v>
          </cell>
        </row>
        <row r="21">
          <cell r="A21" t="str">
            <v>01111</v>
          </cell>
          <cell r="B21">
            <v>1</v>
          </cell>
          <cell r="C21" t="str">
            <v>12</v>
          </cell>
          <cell r="D21" t="str">
            <v>00</v>
          </cell>
          <cell r="E21" t="str">
            <v>01</v>
          </cell>
          <cell r="F21" t="str">
            <v>00</v>
          </cell>
          <cell r="G21" t="str">
            <v>10</v>
          </cell>
          <cell r="H21" t="str">
            <v>80</v>
          </cell>
          <cell r="I21" t="str">
            <v>100000</v>
          </cell>
          <cell r="J21" t="str">
            <v>00</v>
          </cell>
          <cell r="K21" t="str">
            <v>42</v>
          </cell>
          <cell r="L21" t="str">
            <v>01</v>
          </cell>
          <cell r="M21" t="str">
            <v>00001</v>
          </cell>
          <cell r="N21" t="str">
            <v>0</v>
          </cell>
          <cell r="O21" t="str">
            <v>20</v>
          </cell>
          <cell r="P21" t="str">
            <v>001000</v>
          </cell>
          <cell r="Q21" t="str">
            <v>00</v>
          </cell>
          <cell r="R21" t="str">
            <v>C2</v>
          </cell>
          <cell r="S21" t="str">
            <v>11</v>
          </cell>
          <cell r="T21" t="str">
            <v>00001</v>
          </cell>
          <cell r="U21" t="str">
            <v>0</v>
          </cell>
        </row>
        <row r="22">
          <cell r="A22" t="str">
            <v>10000</v>
          </cell>
          <cell r="B22">
            <v>1</v>
          </cell>
          <cell r="C22" t="str">
            <v>12</v>
          </cell>
          <cell r="D22" t="str">
            <v>00</v>
          </cell>
          <cell r="E22" t="str">
            <v>01</v>
          </cell>
          <cell r="F22" t="str">
            <v>00</v>
          </cell>
          <cell r="G22" t="str">
            <v>10</v>
          </cell>
          <cell r="H22" t="str">
            <v>09</v>
          </cell>
          <cell r="I22" t="str">
            <v>000010</v>
          </cell>
          <cell r="J22" t="str">
            <v>01</v>
          </cell>
          <cell r="K22" t="str">
            <v>08</v>
          </cell>
          <cell r="L22" t="str">
            <v>00</v>
          </cell>
          <cell r="M22" t="str">
            <v>00100</v>
          </cell>
          <cell r="N22" t="str">
            <v>0</v>
          </cell>
          <cell r="O22" t="str">
            <v>28</v>
          </cell>
          <cell r="P22" t="str">
            <v>001010</v>
          </cell>
          <cell r="Q22" t="str">
            <v>00</v>
          </cell>
          <cell r="R22" t="str">
            <v>82</v>
          </cell>
          <cell r="S22" t="str">
            <v>10</v>
          </cell>
          <cell r="T22" t="str">
            <v>00001</v>
          </cell>
          <cell r="U22" t="str">
            <v>0</v>
          </cell>
        </row>
        <row r="23">
          <cell r="A23" t="str">
            <v>10001</v>
          </cell>
          <cell r="B23">
            <v>1</v>
          </cell>
          <cell r="C23" t="str">
            <v>12</v>
          </cell>
          <cell r="D23" t="str">
            <v>00</v>
          </cell>
          <cell r="E23" t="str">
            <v>01</v>
          </cell>
          <cell r="F23" t="str">
            <v>00</v>
          </cell>
          <cell r="G23" t="str">
            <v>10</v>
          </cell>
          <cell r="H23" t="str">
            <v>10</v>
          </cell>
          <cell r="I23" t="str">
            <v>000100</v>
          </cell>
          <cell r="J23" t="str">
            <v>00</v>
          </cell>
          <cell r="K23" t="str">
            <v>84</v>
          </cell>
          <cell r="L23" t="str">
            <v>10</v>
          </cell>
          <cell r="M23" t="str">
            <v>00010</v>
          </cell>
          <cell r="N23" t="str">
            <v>0</v>
          </cell>
          <cell r="O23" t="str">
            <v>28</v>
          </cell>
          <cell r="P23" t="str">
            <v>001010</v>
          </cell>
          <cell r="Q23" t="str">
            <v>00</v>
          </cell>
          <cell r="R23" t="str">
            <v>82</v>
          </cell>
          <cell r="S23" t="str">
            <v>10</v>
          </cell>
          <cell r="T23" t="str">
            <v>00001</v>
          </cell>
          <cell r="U23" t="str">
            <v>0</v>
          </cell>
        </row>
        <row r="24">
          <cell r="A24" t="str">
            <v>10010</v>
          </cell>
          <cell r="B24">
            <v>1</v>
          </cell>
          <cell r="C24" t="str">
            <v>12</v>
          </cell>
          <cell r="D24" t="str">
            <v>00</v>
          </cell>
          <cell r="E24" t="str">
            <v>01</v>
          </cell>
          <cell r="F24" t="str">
            <v>00</v>
          </cell>
          <cell r="G24" t="str">
            <v>10</v>
          </cell>
          <cell r="H24" t="str">
            <v>20</v>
          </cell>
          <cell r="I24" t="str">
            <v>001000</v>
          </cell>
          <cell r="J24" t="str">
            <v>00</v>
          </cell>
          <cell r="K24" t="str">
            <v>42</v>
          </cell>
          <cell r="L24" t="str">
            <v>01</v>
          </cell>
          <cell r="M24" t="str">
            <v>00001</v>
          </cell>
          <cell r="N24" t="str">
            <v>0</v>
          </cell>
          <cell r="O24" t="str">
            <v>28</v>
          </cell>
          <cell r="P24" t="str">
            <v>001010</v>
          </cell>
          <cell r="Q24" t="str">
            <v>00</v>
          </cell>
          <cell r="R24" t="str">
            <v>82</v>
          </cell>
          <cell r="S24" t="str">
            <v>10</v>
          </cell>
          <cell r="T24" t="str">
            <v>00001</v>
          </cell>
          <cell r="U24" t="str">
            <v>0</v>
          </cell>
        </row>
        <row r="25">
          <cell r="A25" t="str">
            <v>10011</v>
          </cell>
          <cell r="B25">
            <v>1</v>
          </cell>
          <cell r="C25" t="str">
            <v>12</v>
          </cell>
          <cell r="D25" t="str">
            <v>00</v>
          </cell>
          <cell r="E25" t="str">
            <v>01</v>
          </cell>
          <cell r="F25" t="str">
            <v>00</v>
          </cell>
          <cell r="G25" t="str">
            <v>10</v>
          </cell>
          <cell r="H25" t="str">
            <v>40</v>
          </cell>
          <cell r="I25" t="str">
            <v>010000</v>
          </cell>
          <cell r="J25" t="str">
            <v>00</v>
          </cell>
          <cell r="K25" t="str">
            <v>42</v>
          </cell>
          <cell r="L25" t="str">
            <v>01</v>
          </cell>
          <cell r="M25" t="str">
            <v>00001</v>
          </cell>
          <cell r="N25" t="str">
            <v>0</v>
          </cell>
          <cell r="O25" t="str">
            <v>28</v>
          </cell>
          <cell r="P25" t="str">
            <v>001010</v>
          </cell>
          <cell r="Q25" t="str">
            <v>00</v>
          </cell>
          <cell r="R25" t="str">
            <v>82</v>
          </cell>
          <cell r="S25" t="str">
            <v>10</v>
          </cell>
          <cell r="T25" t="str">
            <v>00001</v>
          </cell>
          <cell r="U25" t="str">
            <v>0</v>
          </cell>
        </row>
        <row r="26">
          <cell r="A26" t="str">
            <v>10100</v>
          </cell>
          <cell r="B26">
            <v>1</v>
          </cell>
          <cell r="C26" t="str">
            <v>12</v>
          </cell>
          <cell r="D26" t="str">
            <v>00</v>
          </cell>
          <cell r="E26" t="str">
            <v>01</v>
          </cell>
          <cell r="F26" t="str">
            <v>00</v>
          </cell>
          <cell r="G26" t="str">
            <v>10</v>
          </cell>
          <cell r="H26" t="str">
            <v>80</v>
          </cell>
          <cell r="I26" t="str">
            <v>100000</v>
          </cell>
          <cell r="J26" t="str">
            <v>00</v>
          </cell>
          <cell r="K26" t="str">
            <v>42</v>
          </cell>
          <cell r="L26" t="str">
            <v>01</v>
          </cell>
          <cell r="M26" t="str">
            <v>00001</v>
          </cell>
          <cell r="N26" t="str">
            <v>0</v>
          </cell>
          <cell r="O26" t="str">
            <v>28</v>
          </cell>
          <cell r="P26" t="str">
            <v>001010</v>
          </cell>
          <cell r="Q26" t="str">
            <v>00</v>
          </cell>
          <cell r="R26" t="str">
            <v>82</v>
          </cell>
          <cell r="S26" t="str">
            <v>10</v>
          </cell>
          <cell r="T26" t="str">
            <v>00001</v>
          </cell>
          <cell r="U26" t="str">
            <v>0</v>
          </cell>
        </row>
        <row r="27">
          <cell r="A27" t="str">
            <v>10101</v>
          </cell>
          <cell r="B27">
            <v>1</v>
          </cell>
          <cell r="C27" t="str">
            <v>13</v>
          </cell>
          <cell r="D27" t="str">
            <v>00</v>
          </cell>
          <cell r="E27" t="str">
            <v>01</v>
          </cell>
          <cell r="F27" t="str">
            <v>00</v>
          </cell>
          <cell r="G27" t="str">
            <v>11</v>
          </cell>
          <cell r="H27" t="str">
            <v>09</v>
          </cell>
          <cell r="I27" t="str">
            <v>000010</v>
          </cell>
          <cell r="J27" t="str">
            <v>01</v>
          </cell>
          <cell r="K27" t="str">
            <v>08</v>
          </cell>
          <cell r="L27" t="str">
            <v>00</v>
          </cell>
          <cell r="M27" t="str">
            <v>00100</v>
          </cell>
          <cell r="N27" t="str">
            <v>0</v>
          </cell>
          <cell r="O27" t="str">
            <v>18</v>
          </cell>
          <cell r="P27" t="str">
            <v>000110</v>
          </cell>
          <cell r="Q27" t="str">
            <v>00</v>
          </cell>
          <cell r="R27" t="str">
            <v>82</v>
          </cell>
          <cell r="S27" t="str">
            <v>10</v>
          </cell>
          <cell r="T27" t="str">
            <v>00001</v>
          </cell>
          <cell r="U27" t="str">
            <v>0</v>
          </cell>
        </row>
        <row r="28">
          <cell r="A28" t="str">
            <v>10110</v>
          </cell>
          <cell r="B28">
            <v>1</v>
          </cell>
          <cell r="C28" t="str">
            <v>13</v>
          </cell>
          <cell r="D28" t="str">
            <v>00</v>
          </cell>
          <cell r="E28" t="str">
            <v>01</v>
          </cell>
          <cell r="F28" t="str">
            <v>00</v>
          </cell>
          <cell r="G28" t="str">
            <v>11</v>
          </cell>
          <cell r="H28" t="str">
            <v>10</v>
          </cell>
          <cell r="I28" t="str">
            <v>000100</v>
          </cell>
          <cell r="J28" t="str">
            <v>00</v>
          </cell>
          <cell r="K28" t="str">
            <v>84</v>
          </cell>
          <cell r="L28" t="str">
            <v>10</v>
          </cell>
          <cell r="M28" t="str">
            <v>00010</v>
          </cell>
          <cell r="N28" t="str">
            <v>0</v>
          </cell>
          <cell r="O28" t="str">
            <v>18</v>
          </cell>
          <cell r="P28" t="str">
            <v>000110</v>
          </cell>
          <cell r="Q28" t="str">
            <v>00</v>
          </cell>
          <cell r="R28" t="str">
            <v>82</v>
          </cell>
          <cell r="S28" t="str">
            <v>10</v>
          </cell>
          <cell r="T28" t="str">
            <v>00001</v>
          </cell>
          <cell r="U28" t="str">
            <v>0</v>
          </cell>
        </row>
        <row r="29">
          <cell r="A29" t="str">
            <v>10111</v>
          </cell>
          <cell r="B29">
            <v>1</v>
          </cell>
          <cell r="C29" t="str">
            <v>13</v>
          </cell>
          <cell r="D29" t="str">
            <v>00</v>
          </cell>
          <cell r="E29" t="str">
            <v>01</v>
          </cell>
          <cell r="F29" t="str">
            <v>00</v>
          </cell>
          <cell r="G29" t="str">
            <v>11</v>
          </cell>
          <cell r="H29" t="str">
            <v>20</v>
          </cell>
          <cell r="I29" t="str">
            <v>001000</v>
          </cell>
          <cell r="J29" t="str">
            <v>00</v>
          </cell>
          <cell r="K29" t="str">
            <v>42</v>
          </cell>
          <cell r="L29" t="str">
            <v>01</v>
          </cell>
          <cell r="M29" t="str">
            <v>00001</v>
          </cell>
          <cell r="N29" t="str">
            <v>0</v>
          </cell>
          <cell r="O29" t="str">
            <v>18</v>
          </cell>
          <cell r="P29" t="str">
            <v>000110</v>
          </cell>
          <cell r="Q29" t="str">
            <v>00</v>
          </cell>
          <cell r="R29" t="str">
            <v>82</v>
          </cell>
          <cell r="S29" t="str">
            <v>10</v>
          </cell>
          <cell r="T29" t="str">
            <v>00001</v>
          </cell>
          <cell r="U29" t="str">
            <v>0</v>
          </cell>
        </row>
        <row r="30">
          <cell r="A30" t="str">
            <v>11000</v>
          </cell>
          <cell r="B30">
            <v>1</v>
          </cell>
          <cell r="C30" t="str">
            <v>13</v>
          </cell>
          <cell r="D30" t="str">
            <v>00</v>
          </cell>
          <cell r="E30" t="str">
            <v>01</v>
          </cell>
          <cell r="F30" t="str">
            <v>00</v>
          </cell>
          <cell r="G30" t="str">
            <v>11</v>
          </cell>
          <cell r="H30" t="str">
            <v>40</v>
          </cell>
          <cell r="I30" t="str">
            <v>010000</v>
          </cell>
          <cell r="J30" t="str">
            <v>00</v>
          </cell>
          <cell r="K30" t="str">
            <v>42</v>
          </cell>
          <cell r="L30" t="str">
            <v>01</v>
          </cell>
          <cell r="M30" t="str">
            <v>00001</v>
          </cell>
          <cell r="N30" t="str">
            <v>0</v>
          </cell>
          <cell r="O30" t="str">
            <v>18</v>
          </cell>
          <cell r="P30" t="str">
            <v>000110</v>
          </cell>
          <cell r="Q30" t="str">
            <v>00</v>
          </cell>
          <cell r="R30" t="str">
            <v>82</v>
          </cell>
          <cell r="S30" t="str">
            <v>10</v>
          </cell>
          <cell r="T30" t="str">
            <v>00001</v>
          </cell>
          <cell r="U30" t="str">
            <v>0</v>
          </cell>
        </row>
        <row r="31">
          <cell r="A31" t="str">
            <v>11001</v>
          </cell>
          <cell r="B31">
            <v>1</v>
          </cell>
          <cell r="C31" t="str">
            <v>13</v>
          </cell>
          <cell r="D31" t="str">
            <v>00</v>
          </cell>
          <cell r="E31" t="str">
            <v>01</v>
          </cell>
          <cell r="F31" t="str">
            <v>00</v>
          </cell>
          <cell r="G31" t="str">
            <v>11</v>
          </cell>
          <cell r="H31" t="str">
            <v>80</v>
          </cell>
          <cell r="I31" t="str">
            <v>100000</v>
          </cell>
          <cell r="J31" t="str">
            <v>00</v>
          </cell>
          <cell r="K31" t="str">
            <v>42</v>
          </cell>
          <cell r="L31" t="str">
            <v>01</v>
          </cell>
          <cell r="M31" t="str">
            <v>00001</v>
          </cell>
          <cell r="N31" t="str">
            <v>0</v>
          </cell>
          <cell r="O31" t="str">
            <v>18</v>
          </cell>
          <cell r="P31" t="str">
            <v>000110</v>
          </cell>
          <cell r="Q31" t="str">
            <v>00</v>
          </cell>
          <cell r="R31" t="str">
            <v>82</v>
          </cell>
          <cell r="S31" t="str">
            <v>10</v>
          </cell>
          <cell r="T31" t="str">
            <v>00001</v>
          </cell>
          <cell r="U31" t="str">
            <v>0</v>
          </cell>
        </row>
        <row r="32">
          <cell r="A32" t="str">
            <v>11010</v>
          </cell>
          <cell r="B32">
            <v>1</v>
          </cell>
          <cell r="C32" t="str">
            <v>13</v>
          </cell>
          <cell r="D32" t="str">
            <v>00</v>
          </cell>
          <cell r="E32" t="str">
            <v>01</v>
          </cell>
          <cell r="F32" t="str">
            <v>00</v>
          </cell>
          <cell r="G32" t="str">
            <v>11</v>
          </cell>
          <cell r="H32" t="str">
            <v>09</v>
          </cell>
          <cell r="I32" t="str">
            <v>000010</v>
          </cell>
          <cell r="J32" t="str">
            <v>01</v>
          </cell>
          <cell r="K32" t="str">
            <v>08</v>
          </cell>
          <cell r="L32" t="str">
            <v>00</v>
          </cell>
          <cell r="M32" t="str">
            <v>00100</v>
          </cell>
          <cell r="N32" t="str">
            <v>0</v>
          </cell>
          <cell r="O32" t="str">
            <v>1C</v>
          </cell>
          <cell r="P32" t="str">
            <v>000111</v>
          </cell>
          <cell r="Q32" t="str">
            <v>00</v>
          </cell>
          <cell r="R32" t="str">
            <v>42</v>
          </cell>
          <cell r="S32" t="str">
            <v>01</v>
          </cell>
          <cell r="T32" t="str">
            <v>00001</v>
          </cell>
          <cell r="U32" t="str">
            <v>0</v>
          </cell>
        </row>
        <row r="33">
          <cell r="A33" t="str">
            <v>11011</v>
          </cell>
          <cell r="B33">
            <v>1</v>
          </cell>
          <cell r="C33" t="str">
            <v>13</v>
          </cell>
          <cell r="D33" t="str">
            <v>00</v>
          </cell>
          <cell r="E33" t="str">
            <v>01</v>
          </cell>
          <cell r="F33" t="str">
            <v>00</v>
          </cell>
          <cell r="G33" t="str">
            <v>11</v>
          </cell>
          <cell r="H33" t="str">
            <v>10</v>
          </cell>
          <cell r="I33" t="str">
            <v>000100</v>
          </cell>
          <cell r="J33" t="str">
            <v>00</v>
          </cell>
          <cell r="K33" t="str">
            <v>84</v>
          </cell>
          <cell r="L33" t="str">
            <v>10</v>
          </cell>
          <cell r="M33" t="str">
            <v>00010</v>
          </cell>
          <cell r="N33" t="str">
            <v>0</v>
          </cell>
          <cell r="O33" t="str">
            <v>1C</v>
          </cell>
          <cell r="P33" t="str">
            <v>000111</v>
          </cell>
          <cell r="Q33" t="str">
            <v>00</v>
          </cell>
          <cell r="R33" t="str">
            <v>42</v>
          </cell>
          <cell r="S33" t="str">
            <v>01</v>
          </cell>
          <cell r="T33" t="str">
            <v>00001</v>
          </cell>
          <cell r="U33" t="str">
            <v>0</v>
          </cell>
        </row>
        <row r="34">
          <cell r="A34" t="str">
            <v>11100</v>
          </cell>
          <cell r="B34">
            <v>1</v>
          </cell>
          <cell r="C34" t="str">
            <v>13</v>
          </cell>
          <cell r="D34" t="str">
            <v>00</v>
          </cell>
          <cell r="E34" t="str">
            <v>01</v>
          </cell>
          <cell r="F34" t="str">
            <v>00</v>
          </cell>
          <cell r="G34" t="str">
            <v>11</v>
          </cell>
          <cell r="H34" t="str">
            <v>20</v>
          </cell>
          <cell r="I34" t="str">
            <v>001000</v>
          </cell>
          <cell r="J34" t="str">
            <v>00</v>
          </cell>
          <cell r="K34" t="str">
            <v>42</v>
          </cell>
          <cell r="L34" t="str">
            <v>01</v>
          </cell>
          <cell r="M34" t="str">
            <v>00001</v>
          </cell>
          <cell r="N34" t="str">
            <v>0</v>
          </cell>
          <cell r="O34" t="str">
            <v>1C</v>
          </cell>
          <cell r="P34" t="str">
            <v>000111</v>
          </cell>
          <cell r="Q34" t="str">
            <v>00</v>
          </cell>
          <cell r="R34" t="str">
            <v>42</v>
          </cell>
          <cell r="S34" t="str">
            <v>01</v>
          </cell>
          <cell r="T34" t="str">
            <v>00001</v>
          </cell>
          <cell r="U34" t="str">
            <v>0</v>
          </cell>
        </row>
        <row r="35">
          <cell r="A35" t="str">
            <v>11101</v>
          </cell>
          <cell r="B35">
            <v>1</v>
          </cell>
          <cell r="C35" t="str">
            <v>13</v>
          </cell>
          <cell r="D35" t="str">
            <v>00</v>
          </cell>
          <cell r="E35" t="str">
            <v>01</v>
          </cell>
          <cell r="F35" t="str">
            <v>00</v>
          </cell>
          <cell r="G35" t="str">
            <v>11</v>
          </cell>
          <cell r="H35" t="str">
            <v>40</v>
          </cell>
          <cell r="I35" t="str">
            <v>010000</v>
          </cell>
          <cell r="J35" t="str">
            <v>00</v>
          </cell>
          <cell r="K35" t="str">
            <v>42</v>
          </cell>
          <cell r="L35" t="str">
            <v>01</v>
          </cell>
          <cell r="M35" t="str">
            <v>00001</v>
          </cell>
          <cell r="N35" t="str">
            <v>0</v>
          </cell>
          <cell r="O35" t="str">
            <v>1C</v>
          </cell>
          <cell r="P35" t="str">
            <v>000111</v>
          </cell>
          <cell r="Q35" t="str">
            <v>00</v>
          </cell>
          <cell r="R35" t="str">
            <v>42</v>
          </cell>
          <cell r="S35" t="str">
            <v>01</v>
          </cell>
          <cell r="T35" t="str">
            <v>00001</v>
          </cell>
          <cell r="U35" t="str">
            <v>0</v>
          </cell>
        </row>
        <row r="36">
          <cell r="A36" t="str">
            <v>11110</v>
          </cell>
          <cell r="B36">
            <v>1</v>
          </cell>
          <cell r="C36" t="str">
            <v>13</v>
          </cell>
          <cell r="D36" t="str">
            <v>00</v>
          </cell>
          <cell r="E36" t="str">
            <v>01</v>
          </cell>
          <cell r="F36" t="str">
            <v>00</v>
          </cell>
          <cell r="G36" t="str">
            <v>11</v>
          </cell>
          <cell r="H36" t="str">
            <v>80</v>
          </cell>
          <cell r="I36" t="str">
            <v>100000</v>
          </cell>
          <cell r="J36" t="str">
            <v>00</v>
          </cell>
          <cell r="K36" t="str">
            <v>42</v>
          </cell>
          <cell r="L36" t="str">
            <v>01</v>
          </cell>
          <cell r="M36" t="str">
            <v>00001</v>
          </cell>
          <cell r="N36" t="str">
            <v>0</v>
          </cell>
          <cell r="O36" t="str">
            <v>1C</v>
          </cell>
          <cell r="P36" t="str">
            <v>000111</v>
          </cell>
          <cell r="Q36" t="str">
            <v>00</v>
          </cell>
          <cell r="R36" t="str">
            <v>42</v>
          </cell>
          <cell r="S36" t="str">
            <v>01</v>
          </cell>
          <cell r="T36" t="str">
            <v>00001</v>
          </cell>
          <cell r="U36" t="str">
            <v>0</v>
          </cell>
        </row>
        <row r="37">
          <cell r="A37" t="str">
            <v>11111</v>
          </cell>
          <cell r="B37">
            <v>1</v>
          </cell>
          <cell r="C37" t="str">
            <v>13</v>
          </cell>
          <cell r="D37" t="str">
            <v>00</v>
          </cell>
          <cell r="E37" t="str">
            <v>01</v>
          </cell>
          <cell r="F37" t="str">
            <v>00</v>
          </cell>
          <cell r="G37" t="str">
            <v>11</v>
          </cell>
          <cell r="H37" t="str">
            <v>20</v>
          </cell>
          <cell r="I37" t="str">
            <v>001000</v>
          </cell>
          <cell r="J37" t="str">
            <v>00</v>
          </cell>
          <cell r="K37" t="str">
            <v>42</v>
          </cell>
          <cell r="L37" t="str">
            <v>01</v>
          </cell>
          <cell r="M37" t="str">
            <v>00001</v>
          </cell>
          <cell r="N37" t="str">
            <v>0</v>
          </cell>
          <cell r="O37" t="str">
            <v>28</v>
          </cell>
          <cell r="P37" t="str">
            <v>001010</v>
          </cell>
          <cell r="Q37" t="str">
            <v>00</v>
          </cell>
          <cell r="R37" t="str">
            <v>42</v>
          </cell>
          <cell r="S37" t="str">
            <v>01</v>
          </cell>
          <cell r="T37" t="str">
            <v>00001</v>
          </cell>
          <cell r="U37" t="str">
            <v>0</v>
          </cell>
        </row>
      </sheetData>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68"/>
  <sheetViews>
    <sheetView tabSelected="1" zoomScale="55" zoomScaleNormal="55" workbookViewId="0">
      <pane ySplit="2" topLeftCell="A3" activePane="bottomLeft" state="frozen"/>
      <selection activeCell="T16" sqref="T16"/>
      <selection pane="bottomLeft" activeCell="C10" sqref="C10"/>
    </sheetView>
  </sheetViews>
  <sheetFormatPr defaultColWidth="9.21875" defaultRowHeight="13.8" x14ac:dyDescent="0.25"/>
  <cols>
    <col min="1" max="1" width="2.77734375" style="37" customWidth="1"/>
    <col min="2" max="2" width="28.21875" style="37" customWidth="1"/>
    <col min="3" max="6" width="15.77734375" style="37" customWidth="1"/>
    <col min="7" max="7" width="10.21875" style="37" bestFit="1" customWidth="1"/>
    <col min="8" max="8" width="113.21875" style="37" customWidth="1"/>
    <col min="9" max="9" width="13.5546875" style="37" customWidth="1"/>
    <col min="10" max="10" width="37.77734375" style="37" customWidth="1"/>
    <col min="11" max="11" width="12" style="37" customWidth="1"/>
    <col min="12" max="12" width="13.21875" style="37" customWidth="1"/>
    <col min="13" max="16384" width="9.21875" style="37"/>
  </cols>
  <sheetData>
    <row r="1" spans="2:17" ht="23.4" thickBot="1" x14ac:dyDescent="0.3">
      <c r="B1" s="313" t="s">
        <v>544</v>
      </c>
      <c r="C1" s="313"/>
      <c r="D1" s="313"/>
      <c r="E1" s="313"/>
      <c r="F1" s="313"/>
      <c r="G1" s="313"/>
      <c r="H1" s="313"/>
    </row>
    <row r="2" spans="2:17" ht="27" thickBot="1" x14ac:dyDescent="0.3">
      <c r="B2" s="134" t="s">
        <v>20</v>
      </c>
      <c r="C2" s="134" t="s">
        <v>545</v>
      </c>
      <c r="D2" s="134" t="s">
        <v>546</v>
      </c>
      <c r="E2" s="134" t="s">
        <v>547</v>
      </c>
      <c r="F2" s="134" t="s">
        <v>548</v>
      </c>
      <c r="G2" s="135" t="s">
        <v>208</v>
      </c>
      <c r="H2" s="134" t="s">
        <v>549</v>
      </c>
      <c r="I2" s="136">
        <f>Vout*0.98</f>
        <v>4.9000000000000004</v>
      </c>
      <c r="J2" s="136">
        <f>Vout*1.02</f>
        <v>5.0999999999999996</v>
      </c>
      <c r="L2" s="137"/>
      <c r="M2" s="137"/>
      <c r="N2" s="137"/>
      <c r="O2" s="138"/>
      <c r="P2" s="137"/>
      <c r="Q2" s="137"/>
    </row>
    <row r="3" spans="2:17" x14ac:dyDescent="0.25">
      <c r="B3" s="45" t="s">
        <v>190</v>
      </c>
      <c r="C3" s="38" t="s">
        <v>192</v>
      </c>
      <c r="D3" s="40"/>
      <c r="E3" s="39"/>
      <c r="F3" s="40"/>
      <c r="G3" s="41" t="s">
        <v>197</v>
      </c>
      <c r="H3" s="139" t="s">
        <v>190</v>
      </c>
      <c r="I3" s="136"/>
      <c r="J3" s="140" t="s">
        <v>16</v>
      </c>
      <c r="L3" s="137"/>
      <c r="M3" s="137"/>
      <c r="N3" s="137"/>
      <c r="O3" s="138"/>
      <c r="P3" s="137"/>
      <c r="Q3" s="137"/>
    </row>
    <row r="4" spans="2:17" ht="15" x14ac:dyDescent="0.25">
      <c r="B4" s="45" t="s">
        <v>203</v>
      </c>
      <c r="D4" s="198">
        <f>VLOOKUP(C3,'Compensation References'!A2:C7,2,FALSE)</f>
        <v>40</v>
      </c>
      <c r="E4" s="39"/>
      <c r="F4" s="40"/>
      <c r="G4" s="41" t="s">
        <v>25</v>
      </c>
      <c r="H4" s="139" t="s">
        <v>198</v>
      </c>
      <c r="I4" s="136"/>
      <c r="J4" s="31" t="s">
        <v>541</v>
      </c>
      <c r="L4" s="137"/>
      <c r="M4" s="137"/>
      <c r="N4" s="137"/>
      <c r="O4" s="138"/>
      <c r="P4" s="137"/>
      <c r="Q4" s="137"/>
    </row>
    <row r="5" spans="2:17" ht="15" customHeight="1" x14ac:dyDescent="0.25">
      <c r="B5" s="45" t="s">
        <v>181</v>
      </c>
      <c r="C5" s="38">
        <v>13</v>
      </c>
      <c r="D5" s="40"/>
      <c r="E5" s="39"/>
      <c r="F5" s="40"/>
      <c r="G5" s="41" t="s">
        <v>22</v>
      </c>
      <c r="H5" s="139" t="s">
        <v>180</v>
      </c>
      <c r="I5" s="136">
        <f>Iout/2</f>
        <v>17.5</v>
      </c>
      <c r="J5" s="32" t="s">
        <v>542</v>
      </c>
      <c r="L5" s="137"/>
      <c r="M5" s="137"/>
      <c r="N5" s="137"/>
      <c r="O5" s="138"/>
      <c r="P5" s="137"/>
      <c r="Q5" s="137"/>
    </row>
    <row r="6" spans="2:17" ht="15" x14ac:dyDescent="0.25">
      <c r="B6" s="45" t="s">
        <v>23</v>
      </c>
      <c r="C6" s="38">
        <v>5</v>
      </c>
      <c r="D6" s="40"/>
      <c r="E6" s="39"/>
      <c r="F6" s="40"/>
      <c r="G6" s="41" t="s">
        <v>22</v>
      </c>
      <c r="H6" s="139" t="s">
        <v>1024</v>
      </c>
      <c r="J6" s="33" t="s">
        <v>543</v>
      </c>
      <c r="L6" s="137"/>
      <c r="M6" s="137"/>
      <c r="N6" s="137"/>
      <c r="O6" s="138"/>
      <c r="P6" s="137"/>
      <c r="Q6" s="137"/>
    </row>
    <row r="7" spans="2:17" ht="15" x14ac:dyDescent="0.25">
      <c r="B7" s="45" t="s">
        <v>15</v>
      </c>
      <c r="C7" s="39"/>
      <c r="D7" s="40"/>
      <c r="E7" s="38">
        <v>0.125</v>
      </c>
      <c r="F7" s="137"/>
      <c r="G7" s="41" t="s">
        <v>22</v>
      </c>
      <c r="H7" s="139" t="s">
        <v>77</v>
      </c>
      <c r="J7" s="34" t="s">
        <v>17</v>
      </c>
      <c r="L7" s="137"/>
      <c r="M7" s="137"/>
      <c r="N7" s="137"/>
      <c r="O7" s="138"/>
      <c r="P7" s="137"/>
      <c r="Q7" s="137"/>
    </row>
    <row r="8" spans="2:17" ht="15" x14ac:dyDescent="0.25">
      <c r="B8" s="45" t="s">
        <v>169</v>
      </c>
      <c r="C8" s="39"/>
      <c r="D8" s="40"/>
      <c r="E8" s="39"/>
      <c r="F8" s="141">
        <f>VOSL*Vout</f>
        <v>0.625</v>
      </c>
      <c r="G8" s="41" t="s">
        <v>22</v>
      </c>
      <c r="H8" s="139" t="s">
        <v>540</v>
      </c>
      <c r="J8" s="35" t="s">
        <v>18</v>
      </c>
      <c r="L8" s="137"/>
      <c r="M8" s="137"/>
      <c r="N8" s="137"/>
      <c r="O8" s="138"/>
      <c r="P8" s="137"/>
      <c r="Q8" s="137"/>
    </row>
    <row r="9" spans="2:17" ht="15" x14ac:dyDescent="0.25">
      <c r="B9" s="45" t="s">
        <v>24</v>
      </c>
      <c r="C9" s="38">
        <v>35</v>
      </c>
      <c r="D9" s="40"/>
      <c r="E9" s="39"/>
      <c r="F9" s="40"/>
      <c r="G9" s="41" t="s">
        <v>25</v>
      </c>
      <c r="H9" s="139" t="s">
        <v>136</v>
      </c>
      <c r="J9" s="36" t="s">
        <v>19</v>
      </c>
      <c r="L9" s="137"/>
      <c r="M9" s="137"/>
      <c r="N9" s="137"/>
      <c r="O9" s="138"/>
      <c r="P9" s="137"/>
      <c r="Q9" s="137"/>
    </row>
    <row r="10" spans="2:17" x14ac:dyDescent="0.25">
      <c r="B10" s="45" t="s">
        <v>127</v>
      </c>
      <c r="C10" s="38">
        <v>2</v>
      </c>
      <c r="D10" s="40"/>
      <c r="E10" s="39"/>
      <c r="F10" s="40"/>
      <c r="G10" s="41" t="s">
        <v>129</v>
      </c>
      <c r="H10" s="139" t="s">
        <v>128</v>
      </c>
      <c r="K10" s="137"/>
      <c r="L10" s="137"/>
      <c r="M10" s="137"/>
      <c r="N10" s="137"/>
      <c r="O10" s="138"/>
      <c r="P10" s="137"/>
      <c r="Q10" s="137"/>
    </row>
    <row r="11" spans="2:17" ht="14.4" thickBot="1" x14ac:dyDescent="0.3">
      <c r="B11" s="45" t="s">
        <v>137</v>
      </c>
      <c r="C11" s="39"/>
      <c r="D11" s="142">
        <f>Iout/Phases</f>
        <v>17.5</v>
      </c>
      <c r="E11" s="39"/>
      <c r="F11" s="40"/>
      <c r="G11" s="41" t="s">
        <v>25</v>
      </c>
      <c r="H11" s="139" t="s">
        <v>199</v>
      </c>
      <c r="K11" s="137"/>
      <c r="L11" s="137"/>
      <c r="M11" s="137"/>
      <c r="N11" s="137"/>
      <c r="O11" s="138"/>
      <c r="P11" s="137"/>
      <c r="Q11" s="137"/>
    </row>
    <row r="12" spans="2:17" ht="15" customHeight="1" x14ac:dyDescent="0.25">
      <c r="B12" s="45" t="s">
        <v>26</v>
      </c>
      <c r="C12" s="38">
        <v>4</v>
      </c>
      <c r="D12" s="40"/>
      <c r="E12" s="39"/>
      <c r="F12" s="40"/>
      <c r="G12" s="41" t="s">
        <v>25</v>
      </c>
      <c r="H12" s="139" t="s">
        <v>27</v>
      </c>
      <c r="J12" s="314" t="s">
        <v>1021</v>
      </c>
      <c r="K12" s="137"/>
      <c r="L12" s="137"/>
      <c r="M12" s="137"/>
      <c r="N12" s="137"/>
      <c r="O12" s="138"/>
      <c r="P12" s="137"/>
      <c r="Q12" s="137"/>
    </row>
    <row r="13" spans="2:17" x14ac:dyDescent="0.25">
      <c r="B13" s="45" t="s">
        <v>28</v>
      </c>
      <c r="C13" s="38">
        <v>30</v>
      </c>
      <c r="D13" s="40"/>
      <c r="E13" s="39"/>
      <c r="F13" s="40"/>
      <c r="G13" s="41" t="s">
        <v>29</v>
      </c>
      <c r="H13" s="139" t="s">
        <v>30</v>
      </c>
      <c r="J13" s="315"/>
      <c r="K13" s="143"/>
      <c r="L13" s="137"/>
      <c r="M13" s="137"/>
      <c r="N13" s="137"/>
      <c r="O13" s="138"/>
      <c r="P13" s="137"/>
      <c r="Q13" s="137"/>
    </row>
    <row r="14" spans="2:17" x14ac:dyDescent="0.25">
      <c r="B14" s="45" t="s">
        <v>31</v>
      </c>
      <c r="C14" s="38">
        <v>300</v>
      </c>
      <c r="D14" s="40"/>
      <c r="E14" s="39"/>
      <c r="F14" s="40"/>
      <c r="G14" s="41" t="s">
        <v>29</v>
      </c>
      <c r="H14" s="139" t="s">
        <v>32</v>
      </c>
      <c r="J14" s="315"/>
      <c r="K14" s="144"/>
      <c r="L14" s="137"/>
      <c r="M14" s="137"/>
      <c r="N14" s="137"/>
      <c r="O14" s="138"/>
      <c r="P14" s="137"/>
      <c r="Q14" s="137"/>
    </row>
    <row r="15" spans="2:17" x14ac:dyDescent="0.25">
      <c r="B15" s="45" t="s">
        <v>33</v>
      </c>
      <c r="C15" s="38">
        <v>300</v>
      </c>
      <c r="D15" s="40"/>
      <c r="E15" s="39"/>
      <c r="F15" s="40"/>
      <c r="G15" s="41" t="s">
        <v>29</v>
      </c>
      <c r="H15" s="139" t="s">
        <v>34</v>
      </c>
      <c r="J15" s="315"/>
      <c r="K15" s="144"/>
      <c r="L15" s="137"/>
      <c r="M15" s="137"/>
      <c r="N15" s="137"/>
      <c r="O15" s="138"/>
      <c r="P15" s="137"/>
      <c r="Q15" s="137"/>
    </row>
    <row r="16" spans="2:17" ht="14.4" thickBot="1" x14ac:dyDescent="0.3">
      <c r="B16" s="45" t="s">
        <v>35</v>
      </c>
      <c r="C16" s="38">
        <v>1100</v>
      </c>
      <c r="D16" s="40"/>
      <c r="E16" s="39"/>
      <c r="F16" s="40"/>
      <c r="G16" s="41" t="s">
        <v>11</v>
      </c>
      <c r="H16" s="139" t="s">
        <v>1025</v>
      </c>
      <c r="J16" s="315"/>
      <c r="K16" s="144"/>
    </row>
    <row r="17" spans="2:11" ht="15.6" x14ac:dyDescent="0.25">
      <c r="B17" s="342" t="s">
        <v>664</v>
      </c>
      <c r="C17" s="343"/>
      <c r="D17" s="343"/>
      <c r="E17" s="343"/>
      <c r="F17" s="343"/>
      <c r="G17" s="343"/>
      <c r="H17" s="344"/>
      <c r="J17" s="315"/>
      <c r="K17" s="144"/>
    </row>
    <row r="18" spans="2:11" ht="14.4" thickBot="1" x14ac:dyDescent="0.3">
      <c r="B18" s="345" t="s">
        <v>665</v>
      </c>
      <c r="C18" s="346"/>
      <c r="D18" s="346"/>
      <c r="E18" s="346"/>
      <c r="F18" s="346"/>
      <c r="G18" s="346"/>
      <c r="H18" s="347"/>
      <c r="J18" s="315"/>
      <c r="K18" s="144"/>
    </row>
    <row r="19" spans="2:11" x14ac:dyDescent="0.25">
      <c r="B19" s="44" t="s">
        <v>43</v>
      </c>
      <c r="C19" s="115"/>
      <c r="D19" s="255">
        <f>(Pvin-Vout)*(Vout/Pvin)/(fsw*10^3)*10^6</f>
        <v>2.7972027972027975</v>
      </c>
      <c r="E19" s="256"/>
      <c r="F19" s="257"/>
      <c r="G19" s="42" t="s">
        <v>44</v>
      </c>
      <c r="H19" s="258" t="s">
        <v>45</v>
      </c>
      <c r="J19" s="315"/>
      <c r="K19" s="144"/>
    </row>
    <row r="20" spans="2:11" x14ac:dyDescent="0.25">
      <c r="B20" s="45" t="s">
        <v>46</v>
      </c>
      <c r="C20" s="39"/>
      <c r="D20" s="145">
        <f>D19/(0.1*Iout/Phases)</f>
        <v>1.5984015984015987</v>
      </c>
      <c r="E20" s="118"/>
      <c r="F20" s="47"/>
      <c r="G20" s="41" t="s">
        <v>40</v>
      </c>
      <c r="H20" s="139" t="s">
        <v>47</v>
      </c>
      <c r="J20" s="315"/>
      <c r="K20" s="144"/>
    </row>
    <row r="21" spans="2:11" x14ac:dyDescent="0.25">
      <c r="B21" s="45" t="s">
        <v>41</v>
      </c>
      <c r="C21" s="39"/>
      <c r="D21" s="145">
        <f>D19/(0.4*Iout/Phases)</f>
        <v>0.39960039960039967</v>
      </c>
      <c r="E21" s="118"/>
      <c r="F21" s="47"/>
      <c r="G21" s="41" t="s">
        <v>40</v>
      </c>
      <c r="H21" s="139" t="s">
        <v>42</v>
      </c>
      <c r="J21" s="315"/>
      <c r="K21" s="137"/>
    </row>
    <row r="22" spans="2:11" x14ac:dyDescent="0.25">
      <c r="B22" s="45" t="s">
        <v>687</v>
      </c>
      <c r="C22" s="39"/>
      <c r="D22" s="145">
        <f>D19/(0.3*Iout/Phases)</f>
        <v>0.53280053280053286</v>
      </c>
      <c r="E22" s="118"/>
      <c r="F22" s="47"/>
      <c r="G22" s="41" t="s">
        <v>40</v>
      </c>
      <c r="H22" s="139" t="s">
        <v>688</v>
      </c>
      <c r="J22" s="315"/>
      <c r="K22" s="137"/>
    </row>
    <row r="23" spans="2:11" x14ac:dyDescent="0.25">
      <c r="B23" s="45" t="s">
        <v>308</v>
      </c>
      <c r="C23" s="41"/>
      <c r="D23" s="40"/>
      <c r="E23" s="38">
        <v>0.33</v>
      </c>
      <c r="F23" s="40"/>
      <c r="G23" s="41" t="s">
        <v>40</v>
      </c>
      <c r="H23" s="139" t="s">
        <v>309</v>
      </c>
      <c r="J23" s="315"/>
      <c r="K23" s="137"/>
    </row>
    <row r="24" spans="2:11" x14ac:dyDescent="0.25">
      <c r="B24" s="45" t="s">
        <v>310</v>
      </c>
      <c r="C24" s="41"/>
      <c r="D24" s="40"/>
      <c r="E24" s="38">
        <v>80</v>
      </c>
      <c r="F24" s="40"/>
      <c r="G24" s="41" t="s">
        <v>166</v>
      </c>
      <c r="H24" s="139" t="s">
        <v>357</v>
      </c>
      <c r="J24" s="315"/>
      <c r="K24" s="137"/>
    </row>
    <row r="25" spans="2:11" ht="14.4" thickBot="1" x14ac:dyDescent="0.3">
      <c r="B25" s="45" t="s">
        <v>38</v>
      </c>
      <c r="C25" s="39"/>
      <c r="D25" s="41"/>
      <c r="E25" s="39"/>
      <c r="F25" s="141">
        <f>E23*E24/100</f>
        <v>0.26400000000000001</v>
      </c>
      <c r="G25" s="41" t="s">
        <v>40</v>
      </c>
      <c r="H25" s="139" t="s">
        <v>672</v>
      </c>
      <c r="J25" s="316"/>
      <c r="K25" s="137"/>
    </row>
    <row r="26" spans="2:11" x14ac:dyDescent="0.25">
      <c r="B26" s="45" t="s">
        <v>48</v>
      </c>
      <c r="C26" s="39"/>
      <c r="D26" s="41"/>
      <c r="E26" s="50"/>
      <c r="F26" s="156">
        <f>D19/Lout</f>
        <v>10.595465140919687</v>
      </c>
      <c r="G26" s="41" t="s">
        <v>25</v>
      </c>
      <c r="H26" s="139" t="s">
        <v>153</v>
      </c>
    </row>
    <row r="27" spans="2:11" x14ac:dyDescent="0.25">
      <c r="B27" s="45" t="s">
        <v>150</v>
      </c>
      <c r="C27" s="39"/>
      <c r="D27" s="41"/>
      <c r="E27" s="50"/>
      <c r="F27" s="156">
        <f>1/(fsw*10^3)/(Lout*10^-6)</f>
        <v>3.443526170798898</v>
      </c>
      <c r="G27" s="41" t="s">
        <v>151</v>
      </c>
      <c r="H27" s="139" t="s">
        <v>152</v>
      </c>
    </row>
    <row r="28" spans="2:11" x14ac:dyDescent="0.25">
      <c r="B28" s="45" t="s">
        <v>49</v>
      </c>
      <c r="C28" s="39"/>
      <c r="D28" s="41"/>
      <c r="E28" s="118"/>
      <c r="F28" s="152">
        <f>Iripple/Iphase</f>
        <v>0.60545515090969637</v>
      </c>
      <c r="G28" s="41" t="s">
        <v>50</v>
      </c>
      <c r="H28" s="139" t="s">
        <v>51</v>
      </c>
    </row>
    <row r="29" spans="2:11" x14ac:dyDescent="0.25">
      <c r="B29" s="45" t="s">
        <v>52</v>
      </c>
      <c r="C29" s="39"/>
      <c r="D29" s="41"/>
      <c r="E29" s="50"/>
      <c r="F29" s="156">
        <f>Iphase+Iripple/2</f>
        <v>22.797732570459843</v>
      </c>
      <c r="G29" s="41" t="s">
        <v>50</v>
      </c>
      <c r="H29" s="139" t="s">
        <v>53</v>
      </c>
    </row>
    <row r="30" spans="2:11" ht="14.4" thickBot="1" x14ac:dyDescent="0.3">
      <c r="B30" s="72" t="s">
        <v>54</v>
      </c>
      <c r="C30" s="114"/>
      <c r="D30" s="43"/>
      <c r="E30" s="259"/>
      <c r="F30" s="260">
        <f>SQRT(Iphase^2+1/12*(Iripple)^2)</f>
        <v>17.765284221275596</v>
      </c>
      <c r="G30" s="43" t="s">
        <v>55</v>
      </c>
      <c r="H30" s="261" t="s">
        <v>56</v>
      </c>
    </row>
    <row r="31" spans="2:11" ht="15.6" x14ac:dyDescent="0.25">
      <c r="B31" s="348" t="s">
        <v>666</v>
      </c>
      <c r="C31" s="349"/>
      <c r="D31" s="349"/>
      <c r="E31" s="349"/>
      <c r="F31" s="349"/>
      <c r="G31" s="349"/>
      <c r="H31" s="350"/>
      <c r="J31" s="274"/>
    </row>
    <row r="32" spans="2:11" ht="14.4" thickBot="1" x14ac:dyDescent="0.3">
      <c r="B32" s="345" t="s">
        <v>667</v>
      </c>
      <c r="C32" s="346"/>
      <c r="D32" s="346"/>
      <c r="E32" s="346"/>
      <c r="F32" s="346"/>
      <c r="G32" s="346"/>
      <c r="H32" s="347"/>
    </row>
    <row r="33" spans="2:10" x14ac:dyDescent="0.25">
      <c r="B33" s="45" t="s">
        <v>57</v>
      </c>
      <c r="C33" s="39"/>
      <c r="D33" s="146">
        <f>Iripple/(8*fsw*C13)*10^6</f>
        <v>40.134337654998816</v>
      </c>
      <c r="E33" s="50"/>
      <c r="F33" s="147"/>
      <c r="G33" s="41" t="s">
        <v>39</v>
      </c>
      <c r="H33" s="139" t="s">
        <v>177</v>
      </c>
    </row>
    <row r="34" spans="2:10" x14ac:dyDescent="0.25">
      <c r="B34" s="45" t="s">
        <v>58</v>
      </c>
      <c r="C34" s="39"/>
      <c r="D34" s="148">
        <f>1/(2*PI()*(C14*10^-3)/(C12/Phases)*(fsw*10^3)/10)*10^6</f>
        <v>9.6457541267815365</v>
      </c>
      <c r="E34" s="199"/>
      <c r="F34" s="149"/>
      <c r="G34" s="41" t="s">
        <v>39</v>
      </c>
      <c r="H34" s="139" t="s">
        <v>178</v>
      </c>
    </row>
    <row r="35" spans="2:10" x14ac:dyDescent="0.25">
      <c r="B35" s="45" t="s">
        <v>59</v>
      </c>
      <c r="C35" s="39"/>
      <c r="D35" s="148">
        <f>1/(2*PI()*(C15*10^-3)/(C12/Phases)*(fsw*10^3)/10)*10^6</f>
        <v>9.6457541267815365</v>
      </c>
      <c r="E35" s="199"/>
      <c r="F35" s="149"/>
      <c r="G35" s="41" t="s">
        <v>39</v>
      </c>
      <c r="H35" s="139" t="s">
        <v>179</v>
      </c>
    </row>
    <row r="36" spans="2:10" x14ac:dyDescent="0.25">
      <c r="B36" s="45" t="s">
        <v>311</v>
      </c>
      <c r="C36" s="41"/>
      <c r="D36" s="40"/>
      <c r="E36" s="38">
        <v>39</v>
      </c>
      <c r="F36" s="40"/>
      <c r="G36" s="41" t="s">
        <v>39</v>
      </c>
      <c r="H36" s="139" t="s">
        <v>312</v>
      </c>
    </row>
    <row r="37" spans="2:10" x14ac:dyDescent="0.25">
      <c r="B37" s="45" t="s">
        <v>362</v>
      </c>
      <c r="C37" s="41"/>
      <c r="D37" s="40"/>
      <c r="E37" s="38">
        <v>50</v>
      </c>
      <c r="F37" s="40"/>
      <c r="G37" s="41" t="s">
        <v>166</v>
      </c>
      <c r="H37" s="139" t="s">
        <v>356</v>
      </c>
    </row>
    <row r="38" spans="2:10" x14ac:dyDescent="0.25">
      <c r="B38" s="45" t="s">
        <v>60</v>
      </c>
      <c r="C38" s="39"/>
      <c r="E38" s="39"/>
      <c r="F38" s="141">
        <f>E36*E37/100</f>
        <v>19.5</v>
      </c>
      <c r="G38" s="41" t="s">
        <v>39</v>
      </c>
      <c r="H38" s="139" t="s">
        <v>63</v>
      </c>
    </row>
    <row r="39" spans="2:10" x14ac:dyDescent="0.25">
      <c r="B39" s="45" t="s">
        <v>61</v>
      </c>
      <c r="C39" s="41"/>
      <c r="D39" s="40"/>
      <c r="E39" s="38">
        <v>27</v>
      </c>
      <c r="F39" s="40"/>
      <c r="G39" s="41" t="s">
        <v>115</v>
      </c>
      <c r="H39" s="139" t="s">
        <v>64</v>
      </c>
    </row>
    <row r="40" spans="2:10" x14ac:dyDescent="0.25">
      <c r="B40" s="45" t="s">
        <v>62</v>
      </c>
      <c r="C40" s="41"/>
      <c r="D40" s="252"/>
      <c r="E40" s="38">
        <v>2</v>
      </c>
      <c r="F40" s="40"/>
      <c r="G40" s="41"/>
      <c r="H40" s="139" t="s">
        <v>374</v>
      </c>
    </row>
    <row r="41" spans="2:10" x14ac:dyDescent="0.25">
      <c r="B41" s="45" t="s">
        <v>65</v>
      </c>
      <c r="C41" s="39"/>
      <c r="D41" s="253"/>
      <c r="E41" s="199"/>
      <c r="F41" s="151">
        <f>IF(E40=0,0.001,E40*F38)</f>
        <v>39</v>
      </c>
      <c r="G41" s="41" t="s">
        <v>39</v>
      </c>
      <c r="H41" s="139" t="s">
        <v>67</v>
      </c>
    </row>
    <row r="42" spans="2:10" x14ac:dyDescent="0.25">
      <c r="B42" s="45" t="s">
        <v>66</v>
      </c>
      <c r="C42" s="39"/>
      <c r="D42" s="253"/>
      <c r="E42" s="39"/>
      <c r="F42" s="141">
        <f>IF(E40=0,0,E39/E40)</f>
        <v>13.5</v>
      </c>
      <c r="G42" s="41" t="s">
        <v>115</v>
      </c>
      <c r="H42" s="139" t="s">
        <v>68</v>
      </c>
    </row>
    <row r="43" spans="2:10" x14ac:dyDescent="0.25">
      <c r="B43" s="45" t="s">
        <v>313</v>
      </c>
      <c r="C43" s="39"/>
      <c r="D43" s="252"/>
      <c r="E43" s="38">
        <v>10</v>
      </c>
      <c r="F43" s="40"/>
      <c r="G43" s="41" t="s">
        <v>39</v>
      </c>
      <c r="H43" s="139" t="s">
        <v>363</v>
      </c>
    </row>
    <row r="44" spans="2:10" x14ac:dyDescent="0.25">
      <c r="B44" s="45" t="s">
        <v>314</v>
      </c>
      <c r="C44" s="39"/>
      <c r="D44" s="252"/>
      <c r="E44" s="38">
        <v>80</v>
      </c>
      <c r="F44" s="40"/>
      <c r="G44" s="41" t="s">
        <v>166</v>
      </c>
      <c r="H44" s="139" t="s">
        <v>358</v>
      </c>
    </row>
    <row r="45" spans="2:10" x14ac:dyDescent="0.25">
      <c r="B45" s="45" t="s">
        <v>371</v>
      </c>
      <c r="C45" s="39"/>
      <c r="D45" s="40"/>
      <c r="E45" s="38">
        <v>3</v>
      </c>
      <c r="F45" s="40"/>
      <c r="G45" s="41" t="s">
        <v>115</v>
      </c>
      <c r="H45" s="139" t="s">
        <v>365</v>
      </c>
    </row>
    <row r="46" spans="2:10" x14ac:dyDescent="0.25">
      <c r="B46" s="45" t="s">
        <v>372</v>
      </c>
      <c r="C46" s="39"/>
      <c r="D46" s="40"/>
      <c r="E46" s="38">
        <v>2</v>
      </c>
      <c r="F46" s="40"/>
      <c r="G46" s="41"/>
      <c r="H46" s="139" t="s">
        <v>373</v>
      </c>
    </row>
    <row r="47" spans="2:10" x14ac:dyDescent="0.25">
      <c r="B47" s="45" t="s">
        <v>370</v>
      </c>
      <c r="C47" s="39"/>
      <c r="D47" s="40"/>
      <c r="E47" s="39"/>
      <c r="F47" s="141">
        <f>E43*E44/100</f>
        <v>8</v>
      </c>
      <c r="G47" s="41" t="s">
        <v>39</v>
      </c>
      <c r="H47" s="139" t="s">
        <v>364</v>
      </c>
      <c r="J47" s="150"/>
    </row>
    <row r="48" spans="2:10" x14ac:dyDescent="0.25">
      <c r="B48" s="45" t="s">
        <v>366</v>
      </c>
      <c r="C48" s="39"/>
      <c r="D48" s="149"/>
      <c r="E48" s="199"/>
      <c r="F48" s="151">
        <f>IF(E46=0,0.001,E46*F47)</f>
        <v>16</v>
      </c>
      <c r="G48" s="41" t="s">
        <v>39</v>
      </c>
      <c r="H48" s="139" t="s">
        <v>367</v>
      </c>
    </row>
    <row r="49" spans="2:8" x14ac:dyDescent="0.25">
      <c r="B49" s="45" t="s">
        <v>368</v>
      </c>
      <c r="C49" s="39"/>
      <c r="D49" s="47"/>
      <c r="E49" s="118"/>
      <c r="F49" s="152">
        <f>IF(E46=0,0,E45/E46)</f>
        <v>1.5</v>
      </c>
      <c r="G49" s="41" t="s">
        <v>115</v>
      </c>
      <c r="H49" s="139" t="s">
        <v>369</v>
      </c>
    </row>
    <row r="50" spans="2:8" x14ac:dyDescent="0.25">
      <c r="B50" s="45" t="s">
        <v>120</v>
      </c>
      <c r="C50" s="39"/>
      <c r="D50" s="41"/>
      <c r="E50" s="199"/>
      <c r="F50" s="151">
        <f>Cout_bulk+Cout_cer</f>
        <v>55</v>
      </c>
      <c r="G50" s="41" t="s">
        <v>39</v>
      </c>
      <c r="H50" s="139" t="s">
        <v>121</v>
      </c>
    </row>
    <row r="51" spans="2:8" ht="15" customHeight="1" x14ac:dyDescent="0.25">
      <c r="B51" s="45" t="s">
        <v>361</v>
      </c>
      <c r="C51" s="38">
        <v>10</v>
      </c>
      <c r="D51" s="40"/>
      <c r="E51" s="39"/>
      <c r="F51" s="40"/>
      <c r="G51" s="41" t="s">
        <v>39</v>
      </c>
      <c r="H51" s="153" t="s">
        <v>377</v>
      </c>
    </row>
    <row r="52" spans="2:8" ht="27.6" x14ac:dyDescent="0.25">
      <c r="B52" s="154" t="s">
        <v>94</v>
      </c>
      <c r="C52" s="39"/>
      <c r="D52" s="155">
        <f>MAX(C51,Cout_cer+Cout_bulk,E36*E40+E43*E46)</f>
        <v>98</v>
      </c>
      <c r="E52" s="199"/>
      <c r="F52" s="149"/>
      <c r="G52" s="41" t="s">
        <v>39</v>
      </c>
      <c r="H52" s="153" t="s">
        <v>360</v>
      </c>
    </row>
    <row r="53" spans="2:8" x14ac:dyDescent="0.25">
      <c r="B53" s="45" t="s">
        <v>119</v>
      </c>
      <c r="C53" s="39"/>
      <c r="D53" s="145">
        <f>IF(Cout_total&lt;Cout_max,1/(2*PI()*(Cout_max*10^-6)/GM_PS),1/(2*PI()*(Cout_total*10^-6)/GM_PS))/1000</f>
        <v>527.71081447602023</v>
      </c>
      <c r="E53" s="118"/>
      <c r="F53" s="47"/>
      <c r="G53" s="41" t="s">
        <v>11</v>
      </c>
      <c r="H53" s="139" t="s">
        <v>378</v>
      </c>
    </row>
    <row r="54" spans="2:8" x14ac:dyDescent="0.25">
      <c r="B54" s="45" t="s">
        <v>69</v>
      </c>
      <c r="C54" s="39"/>
      <c r="D54" s="145">
        <f>1/(1/(SQRT((ESR_bulk*10^-3)^2+1/(2*PI()*fsw*10^3*Cout_bulk*10^-6)^2))+1/(SQRT((ESR_cer*10^-3)^2+1/(2*PI()*fsw*10^3*Cout_cer*10^-6)^2)))*1000</f>
        <v>5.5395668254799961</v>
      </c>
      <c r="E54" s="118"/>
      <c r="F54" s="47"/>
      <c r="G54" s="41" t="s">
        <v>115</v>
      </c>
      <c r="H54" s="139" t="s">
        <v>113</v>
      </c>
    </row>
    <row r="55" spans="2:8" x14ac:dyDescent="0.25">
      <c r="B55" s="45" t="s">
        <v>175</v>
      </c>
      <c r="C55" s="39"/>
      <c r="D55" s="145">
        <f>D54*Iripple</f>
        <v>58.694287195168435</v>
      </c>
      <c r="E55" s="118"/>
      <c r="F55" s="47"/>
      <c r="G55" s="41" t="s">
        <v>29</v>
      </c>
      <c r="H55" s="139" t="s">
        <v>176</v>
      </c>
    </row>
    <row r="56" spans="2:8" ht="14.4" thickBot="1" x14ac:dyDescent="0.3">
      <c r="B56" s="45" t="s">
        <v>70</v>
      </c>
      <c r="C56" s="39"/>
      <c r="D56" s="146">
        <f>1/(1/(SQRT((ESR_bulk*10^-3)^2+1/(2*PI()*fsw*10^2*Cout_bulk*10^-6)^2))+1/(SQRT((ESR_cer*10^-3)^2+1/(2*PI()*fsw*10^2*Cout_cer*10^-6)^2)))*1000</f>
        <v>27.482478236874787</v>
      </c>
      <c r="E56" s="50"/>
      <c r="F56" s="147"/>
      <c r="G56" s="41" t="s">
        <v>115</v>
      </c>
      <c r="H56" s="139" t="s">
        <v>114</v>
      </c>
    </row>
    <row r="57" spans="2:8" ht="15.6" x14ac:dyDescent="0.25">
      <c r="B57" s="342" t="s">
        <v>668</v>
      </c>
      <c r="C57" s="343"/>
      <c r="D57" s="343"/>
      <c r="E57" s="343"/>
      <c r="F57" s="343"/>
      <c r="G57" s="343"/>
      <c r="H57" s="344"/>
    </row>
    <row r="58" spans="2:8" ht="14.4" thickBot="1" x14ac:dyDescent="0.3">
      <c r="B58" s="345" t="s">
        <v>669</v>
      </c>
      <c r="C58" s="346"/>
      <c r="D58" s="346"/>
      <c r="E58" s="346"/>
      <c r="F58" s="346"/>
      <c r="G58" s="346"/>
      <c r="H58" s="347"/>
    </row>
    <row r="59" spans="2:8" x14ac:dyDescent="0.25">
      <c r="B59" s="45" t="s">
        <v>71</v>
      </c>
      <c r="C59" s="40"/>
      <c r="D59" s="142">
        <f>Iout*(Vout/Pvin*1/(fsw*10^3))*10^6</f>
        <v>12.237762237762238</v>
      </c>
      <c r="E59" s="39"/>
      <c r="F59" s="40"/>
      <c r="G59" s="41" t="s">
        <v>72</v>
      </c>
      <c r="H59" s="139" t="s">
        <v>73</v>
      </c>
    </row>
    <row r="60" spans="2:8" x14ac:dyDescent="0.25">
      <c r="B60" s="45" t="s">
        <v>74</v>
      </c>
      <c r="C60" s="40"/>
      <c r="D60" s="142">
        <f>D59*4</f>
        <v>48.951048951048953</v>
      </c>
      <c r="E60" s="39"/>
      <c r="F60" s="40"/>
      <c r="G60" s="41" t="s">
        <v>39</v>
      </c>
      <c r="H60" s="139" t="s">
        <v>170</v>
      </c>
    </row>
    <row r="61" spans="2:8" x14ac:dyDescent="0.25">
      <c r="B61" s="45" t="s">
        <v>75</v>
      </c>
      <c r="C61" s="40"/>
      <c r="D61" s="40"/>
      <c r="E61" s="38">
        <v>280</v>
      </c>
      <c r="F61" s="40"/>
      <c r="G61" s="41" t="s">
        <v>39</v>
      </c>
      <c r="H61" s="139" t="s">
        <v>689</v>
      </c>
    </row>
    <row r="62" spans="2:8" x14ac:dyDescent="0.25">
      <c r="B62" s="45" t="s">
        <v>76</v>
      </c>
      <c r="C62" s="40"/>
      <c r="D62" s="147"/>
      <c r="E62" s="50"/>
      <c r="F62" s="156">
        <f>D59/Cin_cer*1000</f>
        <v>43.706293706293714</v>
      </c>
      <c r="G62" s="41" t="s">
        <v>29</v>
      </c>
      <c r="H62" s="139" t="s">
        <v>690</v>
      </c>
    </row>
    <row r="63" spans="2:8" ht="28.2" thickBot="1" x14ac:dyDescent="0.3">
      <c r="B63" s="154" t="s">
        <v>188</v>
      </c>
      <c r="C63" s="40"/>
      <c r="D63" s="157"/>
      <c r="E63" s="200"/>
      <c r="F63" s="158">
        <f>(Iout-(Iout*Vout/Pvin))*SQRT(Vout/Pvin)+Iout*(Vout/Pvin)*SQRT(1-(Vout/Pvin))</f>
        <v>23.917686386278515</v>
      </c>
      <c r="G63" s="159" t="s">
        <v>25</v>
      </c>
      <c r="H63" s="160" t="s">
        <v>189</v>
      </c>
    </row>
    <row r="64" spans="2:8" ht="15.6" x14ac:dyDescent="0.25">
      <c r="B64" s="342" t="s">
        <v>668</v>
      </c>
      <c r="C64" s="343"/>
      <c r="D64" s="343"/>
      <c r="E64" s="343"/>
      <c r="F64" s="343"/>
      <c r="G64" s="343"/>
      <c r="H64" s="344"/>
    </row>
    <row r="65" spans="2:13" ht="14.4" thickBot="1" x14ac:dyDescent="0.3">
      <c r="B65" s="345" t="s">
        <v>669</v>
      </c>
      <c r="C65" s="346"/>
      <c r="D65" s="346"/>
      <c r="E65" s="346"/>
      <c r="F65" s="346"/>
      <c r="G65" s="346"/>
      <c r="H65" s="347"/>
    </row>
    <row r="66" spans="2:13" x14ac:dyDescent="0.25">
      <c r="B66" s="45" t="s">
        <v>78</v>
      </c>
      <c r="C66" s="40"/>
      <c r="D66" s="142">
        <v>5.5</v>
      </c>
      <c r="E66" s="39"/>
      <c r="F66" s="40"/>
      <c r="G66" s="41"/>
      <c r="H66" s="139" t="s">
        <v>125</v>
      </c>
    </row>
    <row r="67" spans="2:13" x14ac:dyDescent="0.25">
      <c r="B67" s="45" t="s">
        <v>79</v>
      </c>
      <c r="C67" s="40"/>
      <c r="D67" s="142">
        <f>VLOOKUP(C3,'Compensation References'!A2:C7,3,FALSE)</f>
        <v>6.1550000000000002</v>
      </c>
      <c r="E67" s="39"/>
      <c r="F67" s="40"/>
      <c r="G67" s="41" t="s">
        <v>12</v>
      </c>
      <c r="H67" s="139" t="s">
        <v>132</v>
      </c>
    </row>
    <row r="68" spans="2:13" x14ac:dyDescent="0.25">
      <c r="B68" s="45" t="s">
        <v>133</v>
      </c>
      <c r="C68" s="40"/>
      <c r="D68" s="161">
        <f>Phases/CSA*1000</f>
        <v>324.93907392363928</v>
      </c>
      <c r="E68" s="201"/>
      <c r="F68" s="162"/>
      <c r="G68" s="41" t="s">
        <v>134</v>
      </c>
      <c r="H68" s="139" t="s">
        <v>131</v>
      </c>
    </row>
    <row r="69" spans="2:13" x14ac:dyDescent="0.25">
      <c r="B69" s="45" t="s">
        <v>81</v>
      </c>
      <c r="C69" s="40"/>
      <c r="D69" s="40"/>
      <c r="E69" s="38">
        <v>3.5</v>
      </c>
      <c r="F69" s="40"/>
      <c r="G69" s="41"/>
      <c r="H69" s="139" t="s">
        <v>117</v>
      </c>
    </row>
    <row r="70" spans="2:13" x14ac:dyDescent="0.25">
      <c r="B70" s="45" t="s">
        <v>82</v>
      </c>
      <c r="C70" s="40"/>
      <c r="D70" s="147"/>
      <c r="E70" s="50"/>
      <c r="F70" s="156">
        <f>fsw/E69</f>
        <v>314.28571428571428</v>
      </c>
      <c r="G70" s="41" t="s">
        <v>11</v>
      </c>
      <c r="H70" s="139" t="s">
        <v>83</v>
      </c>
    </row>
    <row r="71" spans="2:13" x14ac:dyDescent="0.25">
      <c r="B71" s="45" t="s">
        <v>124</v>
      </c>
      <c r="C71" s="40"/>
      <c r="D71" s="147"/>
      <c r="E71" s="50"/>
      <c r="F71" s="156">
        <f>Mod_ratio/(fcoi_trgt*10^3*Lout*10^-6)</f>
        <v>66.287878787878796</v>
      </c>
      <c r="G71" s="41" t="s">
        <v>80</v>
      </c>
      <c r="H71" s="139" t="s">
        <v>124</v>
      </c>
      <c r="J71" s="326" t="s">
        <v>171</v>
      </c>
      <c r="K71" s="327"/>
      <c r="L71" s="328"/>
    </row>
    <row r="72" spans="2:13" x14ac:dyDescent="0.25">
      <c r="B72" s="45" t="s">
        <v>95</v>
      </c>
      <c r="C72" s="40"/>
      <c r="D72" s="40"/>
      <c r="E72" s="38">
        <v>10</v>
      </c>
      <c r="F72" s="40"/>
      <c r="G72" s="41"/>
      <c r="H72" s="139" t="s">
        <v>118</v>
      </c>
      <c r="J72" s="329"/>
      <c r="K72" s="330"/>
      <c r="L72" s="331"/>
    </row>
    <row r="73" spans="2:13" x14ac:dyDescent="0.25">
      <c r="B73" s="45" t="s">
        <v>96</v>
      </c>
      <c r="C73" s="40"/>
      <c r="D73" s="40"/>
      <c r="E73" s="39"/>
      <c r="F73" s="141">
        <f>fsw/E72</f>
        <v>110</v>
      </c>
      <c r="G73" s="41" t="s">
        <v>11</v>
      </c>
      <c r="H73" s="139" t="s">
        <v>97</v>
      </c>
      <c r="J73" s="329"/>
      <c r="K73" s="330"/>
      <c r="L73" s="331"/>
    </row>
    <row r="74" spans="2:13" ht="15" customHeight="1" x14ac:dyDescent="0.25">
      <c r="B74" s="45" t="s">
        <v>108</v>
      </c>
      <c r="C74" s="40"/>
      <c r="D74" s="147"/>
      <c r="E74" s="50"/>
      <c r="F74" s="156">
        <f>1/(1/(SQRT((ESR_bulk*10^-3)^2+1/(2*PI()*fcov_trgt*10^3*Cout_bulk*10^-6)^2))+1/(SQRT((ESR_cer*10^-3)^2+1/(2*PI()*fcov_trgt*10^3*Cout_cer*10^-6)^2)))*1000</f>
        <v>27.482478236874787</v>
      </c>
      <c r="G74" s="41" t="s">
        <v>115</v>
      </c>
      <c r="H74" s="139" t="s">
        <v>109</v>
      </c>
      <c r="J74" s="329"/>
      <c r="K74" s="330"/>
      <c r="L74" s="331"/>
    </row>
    <row r="75" spans="2:13" ht="14.4" thickBot="1" x14ac:dyDescent="0.3">
      <c r="B75" s="163"/>
      <c r="H75" s="164"/>
      <c r="J75" s="329"/>
      <c r="K75" s="330"/>
      <c r="L75" s="331"/>
    </row>
    <row r="76" spans="2:13" ht="15" customHeight="1" thickBot="1" x14ac:dyDescent="0.3">
      <c r="B76" s="336" t="s">
        <v>200</v>
      </c>
      <c r="C76" s="337"/>
      <c r="D76" s="337"/>
      <c r="E76" s="337"/>
      <c r="F76" s="337"/>
      <c r="G76" s="337"/>
      <c r="H76" s="338"/>
      <c r="J76" s="329"/>
      <c r="K76" s="330"/>
      <c r="L76" s="331"/>
    </row>
    <row r="77" spans="2:13" ht="14.4" thickBot="1" x14ac:dyDescent="0.3">
      <c r="B77" s="334" t="s">
        <v>376</v>
      </c>
      <c r="C77" s="335"/>
      <c r="D77" s="335"/>
      <c r="E77" s="335"/>
      <c r="F77" s="335"/>
      <c r="G77" s="335"/>
      <c r="H77" s="335"/>
      <c r="I77" s="165" t="s">
        <v>201</v>
      </c>
      <c r="J77" s="332" t="s">
        <v>158</v>
      </c>
      <c r="K77" s="332"/>
      <c r="L77" s="333"/>
    </row>
    <row r="78" spans="2:13" ht="15" thickBot="1" x14ac:dyDescent="0.3">
      <c r="B78" s="81" t="s">
        <v>349</v>
      </c>
      <c r="C78" s="166"/>
      <c r="D78" s="167"/>
      <c r="E78" s="288">
        <v>28</v>
      </c>
      <c r="F78" s="167"/>
      <c r="G78" s="168"/>
      <c r="H78" s="169" t="s">
        <v>359</v>
      </c>
      <c r="J78" s="170" t="s">
        <v>155</v>
      </c>
      <c r="K78" s="171" t="s">
        <v>156</v>
      </c>
      <c r="L78" s="172" t="s">
        <v>157</v>
      </c>
    </row>
    <row r="79" spans="2:13" ht="14.4" x14ac:dyDescent="0.25">
      <c r="B79" s="81" t="s">
        <v>990</v>
      </c>
      <c r="C79" s="167"/>
      <c r="D79" s="167"/>
      <c r="E79" s="305"/>
      <c r="F79" s="174">
        <f>VLOOKUP(fsw,'Resistor References'!K3:L10,2,FALSE)</f>
        <v>6</v>
      </c>
      <c r="G79" s="168"/>
      <c r="H79" s="169" t="s">
        <v>991</v>
      </c>
      <c r="J79" s="175">
        <v>0</v>
      </c>
      <c r="K79" s="306" t="s">
        <v>37</v>
      </c>
      <c r="L79" s="175" t="s">
        <v>37</v>
      </c>
    </row>
    <row r="80" spans="2:13" x14ac:dyDescent="0.25">
      <c r="B80" s="45" t="s">
        <v>327</v>
      </c>
      <c r="C80" s="173"/>
      <c r="D80" s="173"/>
      <c r="E80" s="202"/>
      <c r="F80" s="174">
        <f>VLOOKUP(Comp_Code,J79:L110,2)</f>
        <v>7</v>
      </c>
      <c r="G80" s="41"/>
      <c r="H80" s="139" t="s">
        <v>353</v>
      </c>
      <c r="J80" s="176">
        <v>1</v>
      </c>
      <c r="K80" s="177">
        <v>2</v>
      </c>
      <c r="L80" s="176">
        <v>0.5</v>
      </c>
      <c r="M80" s="136">
        <f t="shared" ref="M80:M110" si="0">MIN(K80*D$135/D$117,VLOOP_trgt)</f>
        <v>0.13687544260729256</v>
      </c>
    </row>
    <row r="81" spans="2:13" ht="14.4" thickBot="1" x14ac:dyDescent="0.3">
      <c r="B81" s="78" t="s">
        <v>340</v>
      </c>
      <c r="C81" s="291"/>
      <c r="D81" s="291"/>
      <c r="E81" s="292"/>
      <c r="F81" s="293">
        <f>VLOOKUP(Comp_Code,J79:L110,3)</f>
        <v>2</v>
      </c>
      <c r="G81" s="294"/>
      <c r="H81" s="295" t="s">
        <v>352</v>
      </c>
      <c r="J81" s="176">
        <v>2</v>
      </c>
      <c r="K81" s="177">
        <v>2</v>
      </c>
      <c r="L81" s="176">
        <v>1</v>
      </c>
      <c r="M81" s="136">
        <f t="shared" si="0"/>
        <v>0.13687544260729256</v>
      </c>
    </row>
    <row r="82" spans="2:13" x14ac:dyDescent="0.25">
      <c r="B82" s="44" t="s">
        <v>159</v>
      </c>
      <c r="C82" s="166"/>
      <c r="D82" s="296"/>
      <c r="E82" s="297"/>
      <c r="F82" s="298">
        <f>fcoi_trgt/ILOOP_trgt*F80</f>
        <v>168.06840007633119</v>
      </c>
      <c r="G82" s="42" t="s">
        <v>11</v>
      </c>
      <c r="H82" s="258" t="s">
        <v>354</v>
      </c>
      <c r="J82" s="176">
        <v>3</v>
      </c>
      <c r="K82" s="177">
        <v>2</v>
      </c>
      <c r="L82" s="176">
        <v>2</v>
      </c>
      <c r="M82" s="136">
        <f t="shared" si="0"/>
        <v>0.13687544260729256</v>
      </c>
    </row>
    <row r="83" spans="2:13" x14ac:dyDescent="0.25">
      <c r="B83" s="45" t="s">
        <v>160</v>
      </c>
      <c r="C83" s="173"/>
      <c r="D83" s="178"/>
      <c r="E83" s="203"/>
      <c r="F83" s="179">
        <f>fcov_trgt/VLOOP_trgt*F81</f>
        <v>245.57860325395825</v>
      </c>
      <c r="G83" s="41" t="s">
        <v>11</v>
      </c>
      <c r="H83" s="139" t="s">
        <v>355</v>
      </c>
      <c r="J83" s="176">
        <v>4</v>
      </c>
      <c r="K83" s="177">
        <v>2</v>
      </c>
      <c r="L83" s="176">
        <v>4</v>
      </c>
      <c r="M83" s="136">
        <f t="shared" si="0"/>
        <v>0.13687544260729256</v>
      </c>
    </row>
    <row r="84" spans="2:13" x14ac:dyDescent="0.25">
      <c r="B84" s="45" t="s">
        <v>161</v>
      </c>
      <c r="C84" s="173"/>
      <c r="D84" s="180"/>
      <c r="E84" s="204"/>
      <c r="F84" s="181">
        <f>F82/F83</f>
        <v>0.68437721303646293</v>
      </c>
      <c r="G84" s="41"/>
      <c r="H84" s="139" t="s">
        <v>172</v>
      </c>
      <c r="J84" s="176">
        <v>5</v>
      </c>
      <c r="K84" s="177">
        <v>2</v>
      </c>
      <c r="L84" s="176">
        <v>8</v>
      </c>
      <c r="M84" s="136">
        <f t="shared" si="0"/>
        <v>0.13687544260729256</v>
      </c>
    </row>
    <row r="85" spans="2:13" x14ac:dyDescent="0.25">
      <c r="B85" s="45" t="s">
        <v>162</v>
      </c>
      <c r="C85" s="173"/>
      <c r="D85" s="182"/>
      <c r="E85" s="205"/>
      <c r="F85" s="183">
        <f>1/(1/(SQRT((ESR_bulk*10^-3)^2+1/(2*PI()*F83*10^3*Cout_bulk*10^-6)^2))+1/(SQRT((ESR_cer*10^-3)^2+1/(2*PI()*F83*10^3*Cout_cer*10^-6)^2)))*1000</f>
        <v>14.009846391814252</v>
      </c>
      <c r="G85" s="41" t="s">
        <v>115</v>
      </c>
      <c r="H85" s="139" t="s">
        <v>163</v>
      </c>
      <c r="J85" s="176">
        <v>6</v>
      </c>
      <c r="K85" s="177">
        <v>3</v>
      </c>
      <c r="L85" s="176">
        <v>0.5</v>
      </c>
      <c r="M85" s="136">
        <f t="shared" si="0"/>
        <v>0.20531316391093887</v>
      </c>
    </row>
    <row r="86" spans="2:13" x14ac:dyDescent="0.25">
      <c r="B86" s="45" t="s">
        <v>164</v>
      </c>
      <c r="C86" s="173"/>
      <c r="D86" s="178"/>
      <c r="E86" s="203"/>
      <c r="F86" s="179">
        <f>F85*C12</f>
        <v>56.039385567257007</v>
      </c>
      <c r="G86" s="41" t="s">
        <v>29</v>
      </c>
      <c r="H86" s="139" t="s">
        <v>167</v>
      </c>
      <c r="J86" s="176">
        <v>7</v>
      </c>
      <c r="K86" s="177">
        <v>3</v>
      </c>
      <c r="L86" s="176">
        <v>1</v>
      </c>
      <c r="M86" s="136">
        <f t="shared" si="0"/>
        <v>0.20531316391093887</v>
      </c>
    </row>
    <row r="87" spans="2:13" ht="15" customHeight="1" thickBot="1" x14ac:dyDescent="0.3">
      <c r="B87" s="78" t="s">
        <v>165</v>
      </c>
      <c r="C87" s="291"/>
      <c r="D87" s="299"/>
      <c r="E87" s="300"/>
      <c r="F87" s="301">
        <f>F86/Vout/10</f>
        <v>1.1207877113451401</v>
      </c>
      <c r="G87" s="294" t="s">
        <v>166</v>
      </c>
      <c r="H87" s="295" t="s">
        <v>168</v>
      </c>
      <c r="J87" s="176">
        <v>8</v>
      </c>
      <c r="K87" s="177">
        <v>3</v>
      </c>
      <c r="L87" s="176">
        <v>2</v>
      </c>
      <c r="M87" s="136">
        <f t="shared" si="0"/>
        <v>0.20531316391093887</v>
      </c>
    </row>
    <row r="88" spans="2:13" ht="15.75" customHeight="1" x14ac:dyDescent="0.25">
      <c r="B88" s="351" t="s">
        <v>988</v>
      </c>
      <c r="C88" s="352"/>
      <c r="D88" s="352"/>
      <c r="E88" s="352"/>
      <c r="F88" s="352"/>
      <c r="G88" s="352"/>
      <c r="H88" s="353"/>
      <c r="J88" s="176">
        <v>9</v>
      </c>
      <c r="K88" s="177">
        <v>3</v>
      </c>
      <c r="L88" s="176">
        <v>4</v>
      </c>
      <c r="M88" s="136">
        <f t="shared" si="0"/>
        <v>0.20531316391093887</v>
      </c>
    </row>
    <row r="89" spans="2:13" ht="14.4" thickBot="1" x14ac:dyDescent="0.3">
      <c r="B89" s="354" t="s">
        <v>989</v>
      </c>
      <c r="C89" s="355"/>
      <c r="D89" s="355"/>
      <c r="E89" s="355"/>
      <c r="F89" s="355"/>
      <c r="G89" s="355"/>
      <c r="H89" s="356"/>
      <c r="J89" s="176">
        <v>10</v>
      </c>
      <c r="K89" s="177">
        <v>3</v>
      </c>
      <c r="L89" s="176">
        <v>8</v>
      </c>
      <c r="M89" s="136">
        <f t="shared" si="0"/>
        <v>0.20531316391093887</v>
      </c>
    </row>
    <row r="90" spans="2:13" ht="15.75" customHeight="1" thickBot="1" x14ac:dyDescent="0.3">
      <c r="B90" s="357" t="s">
        <v>1001</v>
      </c>
      <c r="C90" s="358"/>
      <c r="D90" s="358"/>
      <c r="E90" s="358"/>
      <c r="F90" s="358"/>
      <c r="G90" s="358"/>
      <c r="H90" s="359"/>
      <c r="J90" s="176">
        <v>11</v>
      </c>
      <c r="K90" s="177">
        <v>4</v>
      </c>
      <c r="L90" s="176">
        <v>0.5</v>
      </c>
      <c r="M90" s="136">
        <f t="shared" si="0"/>
        <v>0.27375088521458513</v>
      </c>
    </row>
    <row r="91" spans="2:13" x14ac:dyDescent="0.25">
      <c r="B91" s="81" t="s">
        <v>122</v>
      </c>
      <c r="C91" s="167"/>
      <c r="D91" s="302"/>
      <c r="E91" s="303"/>
      <c r="F91" s="304" t="str">
        <f>VLOOKUP(32*fsw_code+Comp_Code,Array!A1:AI257,25,FALSE)</f>
        <v>1320421C42</v>
      </c>
      <c r="G91" s="168" t="s">
        <v>995</v>
      </c>
      <c r="H91" s="169" t="s">
        <v>1002</v>
      </c>
      <c r="J91" s="176">
        <v>12</v>
      </c>
      <c r="K91" s="177">
        <v>4</v>
      </c>
      <c r="L91" s="176">
        <v>1</v>
      </c>
      <c r="M91" s="136">
        <f t="shared" si="0"/>
        <v>0.27375088521458513</v>
      </c>
    </row>
    <row r="92" spans="2:13" x14ac:dyDescent="0.25">
      <c r="B92" s="45" t="s">
        <v>1</v>
      </c>
      <c r="C92" s="173"/>
      <c r="D92" s="180"/>
      <c r="E92" s="204"/>
      <c r="F92" s="307">
        <f>VLOOKUP(32*fsw_code+Comp_Code,Array!A1:AI257,26,FALSE)</f>
        <v>200</v>
      </c>
      <c r="G92" s="41" t="s">
        <v>9</v>
      </c>
      <c r="H92" s="139" t="s">
        <v>1003</v>
      </c>
      <c r="J92" s="176">
        <v>13</v>
      </c>
      <c r="K92" s="177">
        <v>4</v>
      </c>
      <c r="L92" s="176">
        <v>2</v>
      </c>
      <c r="M92" s="136">
        <f t="shared" si="0"/>
        <v>0.27375088521458513</v>
      </c>
    </row>
    <row r="93" spans="2:13" x14ac:dyDescent="0.25">
      <c r="B93" s="45" t="s">
        <v>5</v>
      </c>
      <c r="C93" s="173"/>
      <c r="D93" s="180"/>
      <c r="E93" s="204"/>
      <c r="F93" s="307">
        <f>VLOOKUP(32*fsw_code+Comp_Code,Array!A1:AI257,27,FALSE)</f>
        <v>35</v>
      </c>
      <c r="G93" s="41" t="s">
        <v>93</v>
      </c>
      <c r="H93" s="139" t="s">
        <v>1004</v>
      </c>
      <c r="J93" s="176">
        <v>14</v>
      </c>
      <c r="K93" s="177">
        <v>4</v>
      </c>
      <c r="L93" s="176">
        <v>4</v>
      </c>
      <c r="M93" s="136">
        <f t="shared" si="0"/>
        <v>0.27375088521458513</v>
      </c>
    </row>
    <row r="94" spans="2:13" x14ac:dyDescent="0.25">
      <c r="B94" s="45" t="s">
        <v>6</v>
      </c>
      <c r="C94" s="173"/>
      <c r="D94" s="180"/>
      <c r="E94" s="204"/>
      <c r="F94" s="309">
        <f>VLOOKUP(32*fsw_code+Comp_Code,Array!A1:AI257,28,FALSE)</f>
        <v>0.33329999999999999</v>
      </c>
      <c r="G94" s="41" t="s">
        <v>10</v>
      </c>
      <c r="H94" s="139" t="s">
        <v>1005</v>
      </c>
      <c r="J94" s="176">
        <v>15</v>
      </c>
      <c r="K94" s="177">
        <v>4</v>
      </c>
      <c r="L94" s="176">
        <v>8</v>
      </c>
      <c r="M94" s="136">
        <f t="shared" si="0"/>
        <v>0.27375088521458513</v>
      </c>
    </row>
    <row r="95" spans="2:13" x14ac:dyDescent="0.25">
      <c r="B95" s="45" t="s">
        <v>996</v>
      </c>
      <c r="C95" s="173"/>
      <c r="D95" s="180"/>
      <c r="E95" s="204"/>
      <c r="F95" s="307">
        <f>VLOOKUP(32*fsw_code+Comp_Code,Array!A1:AI257,30,FALSE)</f>
        <v>800</v>
      </c>
      <c r="G95" s="41" t="s">
        <v>93</v>
      </c>
      <c r="H95" s="139" t="s">
        <v>1006</v>
      </c>
      <c r="J95" s="176">
        <v>16</v>
      </c>
      <c r="K95" s="177">
        <v>5</v>
      </c>
      <c r="L95" s="176">
        <v>0.5</v>
      </c>
      <c r="M95" s="136">
        <f t="shared" si="0"/>
        <v>0.34218860651823141</v>
      </c>
    </row>
    <row r="96" spans="2:13" x14ac:dyDescent="0.25">
      <c r="B96" s="45" t="s">
        <v>992</v>
      </c>
      <c r="C96" s="173"/>
      <c r="D96" s="180"/>
      <c r="E96" s="204"/>
      <c r="F96" s="307">
        <f>F95*F92/1000</f>
        <v>160</v>
      </c>
      <c r="G96" s="41"/>
      <c r="H96" s="139" t="s">
        <v>1007</v>
      </c>
      <c r="J96" s="176">
        <v>17</v>
      </c>
      <c r="K96" s="177">
        <v>5</v>
      </c>
      <c r="L96" s="176">
        <v>1</v>
      </c>
      <c r="M96" s="136">
        <f t="shared" si="0"/>
        <v>0.34218860651823141</v>
      </c>
    </row>
    <row r="97" spans="2:13" x14ac:dyDescent="0.25">
      <c r="B97" s="45" t="s">
        <v>84</v>
      </c>
      <c r="C97" s="173"/>
      <c r="D97" s="180"/>
      <c r="E97" s="204"/>
      <c r="F97" s="181">
        <f>F94*F96</f>
        <v>53.327999999999996</v>
      </c>
      <c r="G97" s="41" t="s">
        <v>10</v>
      </c>
      <c r="H97" s="139" t="s">
        <v>1009</v>
      </c>
      <c r="J97" s="176">
        <v>18</v>
      </c>
      <c r="K97" s="177">
        <v>5</v>
      </c>
      <c r="L97" s="176">
        <v>2</v>
      </c>
      <c r="M97" s="136">
        <f t="shared" si="0"/>
        <v>0.34218860651823141</v>
      </c>
    </row>
    <row r="98" spans="2:13" x14ac:dyDescent="0.25">
      <c r="B98" s="45" t="s">
        <v>7</v>
      </c>
      <c r="C98" s="173"/>
      <c r="D98" s="180"/>
      <c r="E98" s="204"/>
      <c r="F98" s="179">
        <f>VLOOKUP(32*fsw_code+Comp_Code,Array!A1:AI257,29,FALSE)</f>
        <v>3.2</v>
      </c>
      <c r="G98" s="41" t="s">
        <v>10</v>
      </c>
      <c r="H98" s="139" t="s">
        <v>1008</v>
      </c>
      <c r="J98" s="176">
        <v>19</v>
      </c>
      <c r="K98" s="177">
        <v>5</v>
      </c>
      <c r="L98" s="176">
        <v>4</v>
      </c>
      <c r="M98" s="136">
        <f t="shared" si="0"/>
        <v>0.34218860651823141</v>
      </c>
    </row>
    <row r="99" spans="2:13" x14ac:dyDescent="0.25">
      <c r="B99" s="45" t="s">
        <v>793</v>
      </c>
      <c r="C99" s="173"/>
      <c r="D99" s="180"/>
      <c r="E99" s="204"/>
      <c r="F99" s="307">
        <f>F92*F93/1000</f>
        <v>7</v>
      </c>
      <c r="G99" s="41"/>
      <c r="H99" s="139" t="s">
        <v>353</v>
      </c>
      <c r="J99" s="176">
        <v>20</v>
      </c>
      <c r="K99" s="177">
        <v>5</v>
      </c>
      <c r="L99" s="176">
        <v>8</v>
      </c>
      <c r="M99" s="136">
        <f t="shared" si="0"/>
        <v>0.34218860651823141</v>
      </c>
    </row>
    <row r="100" spans="2:13" x14ac:dyDescent="0.25">
      <c r="B100" s="45" t="s">
        <v>993</v>
      </c>
      <c r="C100" s="173"/>
      <c r="D100" s="180"/>
      <c r="E100" s="204"/>
      <c r="F100" s="179">
        <f>1/(2*PI()*F93*10^-12*F97*10^3)/1000</f>
        <v>85.270103666739189</v>
      </c>
      <c r="G100" s="41" t="s">
        <v>11</v>
      </c>
      <c r="H100" s="139" t="s">
        <v>1010</v>
      </c>
      <c r="J100" s="176">
        <v>21</v>
      </c>
      <c r="K100" s="177">
        <v>6</v>
      </c>
      <c r="L100" s="176">
        <v>0.5</v>
      </c>
      <c r="M100" s="136">
        <f t="shared" si="0"/>
        <v>0.41062632782187775</v>
      </c>
    </row>
    <row r="101" spans="2:13" ht="14.4" thickBot="1" x14ac:dyDescent="0.3">
      <c r="B101" s="78" t="s">
        <v>994</v>
      </c>
      <c r="C101" s="291"/>
      <c r="D101" s="299"/>
      <c r="E101" s="300"/>
      <c r="F101" s="308">
        <f>1/(2*PI()*F93*10^-12*F98*10^3)/1000</f>
        <v>1421.0262776062084</v>
      </c>
      <c r="G101" s="294" t="s">
        <v>11</v>
      </c>
      <c r="H101" s="295" t="s">
        <v>1011</v>
      </c>
      <c r="J101" s="176">
        <v>22</v>
      </c>
      <c r="K101" s="177">
        <v>6</v>
      </c>
      <c r="L101" s="176">
        <v>1</v>
      </c>
      <c r="M101" s="136">
        <f t="shared" si="0"/>
        <v>0.41062632782187775</v>
      </c>
    </row>
    <row r="102" spans="2:13" ht="14.4" thickBot="1" x14ac:dyDescent="0.3">
      <c r="B102" s="357" t="s">
        <v>1000</v>
      </c>
      <c r="C102" s="358"/>
      <c r="D102" s="358"/>
      <c r="E102" s="358"/>
      <c r="F102" s="358"/>
      <c r="G102" s="358"/>
      <c r="H102" s="359"/>
      <c r="J102" s="176">
        <v>23</v>
      </c>
      <c r="K102" s="177">
        <v>6</v>
      </c>
      <c r="L102" s="176">
        <v>2</v>
      </c>
      <c r="M102" s="136">
        <f t="shared" si="0"/>
        <v>0.41062632782187775</v>
      </c>
    </row>
    <row r="103" spans="2:13" x14ac:dyDescent="0.25">
      <c r="B103" s="81" t="s">
        <v>0</v>
      </c>
      <c r="C103" s="167"/>
      <c r="D103" s="302"/>
      <c r="E103" s="303"/>
      <c r="F103" s="310">
        <f>VLOOKUP(32*fsw_code+Comp_Code,Array!A1:AI257,31,FALSE)</f>
        <v>50</v>
      </c>
      <c r="G103" s="168" t="s">
        <v>9</v>
      </c>
      <c r="H103" s="169" t="s">
        <v>1012</v>
      </c>
      <c r="J103" s="176">
        <v>24</v>
      </c>
      <c r="K103" s="177">
        <v>6</v>
      </c>
      <c r="L103" s="176">
        <v>4</v>
      </c>
      <c r="M103" s="136">
        <f t="shared" si="0"/>
        <v>0.41062632782187775</v>
      </c>
    </row>
    <row r="104" spans="2:13" x14ac:dyDescent="0.25">
      <c r="B104" s="45" t="s">
        <v>2</v>
      </c>
      <c r="C104" s="173"/>
      <c r="D104" s="180"/>
      <c r="E104" s="204"/>
      <c r="F104" s="307">
        <f>VLOOKUP(32*fsw_code+Comp_Code,Array!A1:AI257,32,FALSE)</f>
        <v>40</v>
      </c>
      <c r="G104" s="41" t="s">
        <v>93</v>
      </c>
      <c r="H104" s="139" t="s">
        <v>1013</v>
      </c>
      <c r="J104" s="176">
        <v>25</v>
      </c>
      <c r="K104" s="177">
        <v>6</v>
      </c>
      <c r="L104" s="176">
        <v>8</v>
      </c>
      <c r="M104" s="136">
        <f t="shared" si="0"/>
        <v>0.41062632782187775</v>
      </c>
    </row>
    <row r="105" spans="2:13" x14ac:dyDescent="0.25">
      <c r="B105" s="45" t="s">
        <v>3</v>
      </c>
      <c r="C105" s="173"/>
      <c r="D105" s="180"/>
      <c r="E105" s="204"/>
      <c r="F105" s="181">
        <f>VLOOKUP(32*fsw_code+Comp_Code,Array!A1:AI257,33,FALSE)</f>
        <v>1.25</v>
      </c>
      <c r="G105" s="41" t="s">
        <v>10</v>
      </c>
      <c r="H105" s="139" t="s">
        <v>1005</v>
      </c>
      <c r="J105" s="176">
        <v>26</v>
      </c>
      <c r="K105" s="177">
        <v>7</v>
      </c>
      <c r="L105" s="176">
        <v>0.5</v>
      </c>
      <c r="M105" s="136">
        <f t="shared" si="0"/>
        <v>0.47906404912552403</v>
      </c>
    </row>
    <row r="106" spans="2:13" x14ac:dyDescent="0.25">
      <c r="B106" s="45" t="s">
        <v>997</v>
      </c>
      <c r="C106" s="173"/>
      <c r="D106" s="180"/>
      <c r="E106" s="204"/>
      <c r="F106" s="181">
        <v>4000</v>
      </c>
      <c r="G106" s="41" t="s">
        <v>93</v>
      </c>
      <c r="H106" s="139" t="s">
        <v>1006</v>
      </c>
      <c r="J106" s="176">
        <v>27</v>
      </c>
      <c r="K106" s="177">
        <v>7</v>
      </c>
      <c r="L106" s="176">
        <v>1</v>
      </c>
      <c r="M106" s="136">
        <f t="shared" si="0"/>
        <v>0.47906404912552403</v>
      </c>
    </row>
    <row r="107" spans="2:13" x14ac:dyDescent="0.25">
      <c r="B107" s="45" t="s">
        <v>110</v>
      </c>
      <c r="C107" s="173"/>
      <c r="D107" s="180"/>
      <c r="E107" s="204"/>
      <c r="F107" s="181">
        <f>F103*F106*F105/1000</f>
        <v>250</v>
      </c>
      <c r="G107" s="41" t="s">
        <v>10</v>
      </c>
      <c r="H107" s="139" t="s">
        <v>1014</v>
      </c>
      <c r="J107" s="176">
        <v>28</v>
      </c>
      <c r="K107" s="177">
        <v>7</v>
      </c>
      <c r="L107" s="176">
        <v>2</v>
      </c>
      <c r="M107" s="136">
        <f t="shared" si="0"/>
        <v>0.47906404912552403</v>
      </c>
    </row>
    <row r="108" spans="2:13" x14ac:dyDescent="0.25">
      <c r="B108" s="45" t="s">
        <v>4</v>
      </c>
      <c r="C108" s="173"/>
      <c r="D108" s="180"/>
      <c r="E108" s="204"/>
      <c r="F108" s="181">
        <f>VLOOKUP(32*fsw_code+Comp_Code,Array!A1:AI257,34,FALSE)</f>
        <v>6.25</v>
      </c>
      <c r="G108" s="41" t="s">
        <v>10</v>
      </c>
      <c r="H108" s="139" t="s">
        <v>1015</v>
      </c>
      <c r="J108" s="176">
        <v>29</v>
      </c>
      <c r="K108" s="177">
        <v>7</v>
      </c>
      <c r="L108" s="176">
        <v>4</v>
      </c>
      <c r="M108" s="136">
        <f t="shared" si="0"/>
        <v>0.47906404912552403</v>
      </c>
    </row>
    <row r="109" spans="2:13" x14ac:dyDescent="0.25">
      <c r="B109" s="45" t="s">
        <v>796</v>
      </c>
      <c r="C109" s="173"/>
      <c r="D109" s="180"/>
      <c r="E109" s="204"/>
      <c r="F109" s="307">
        <f>F103*F104/1000</f>
        <v>2</v>
      </c>
      <c r="G109" s="41"/>
      <c r="H109" s="139" t="s">
        <v>352</v>
      </c>
      <c r="J109" s="176">
        <v>30</v>
      </c>
      <c r="K109" s="177">
        <v>7</v>
      </c>
      <c r="L109" s="176">
        <v>8</v>
      </c>
      <c r="M109" s="136">
        <f t="shared" si="0"/>
        <v>0.47906404912552403</v>
      </c>
    </row>
    <row r="110" spans="2:13" ht="14.4" thickBot="1" x14ac:dyDescent="0.3">
      <c r="B110" s="45" t="s">
        <v>998</v>
      </c>
      <c r="C110" s="173"/>
      <c r="D110" s="180"/>
      <c r="E110" s="204"/>
      <c r="F110" s="181">
        <f>1/(2*PI()*F107*10^-12*F104*10^3)/1000</f>
        <v>15.915494309189539</v>
      </c>
      <c r="G110" s="41" t="s">
        <v>11</v>
      </c>
      <c r="H110" s="139" t="s">
        <v>1016</v>
      </c>
      <c r="J110" s="188">
        <v>31</v>
      </c>
      <c r="K110" s="189">
        <v>10</v>
      </c>
      <c r="L110" s="188">
        <v>2</v>
      </c>
      <c r="M110" s="136">
        <f t="shared" si="0"/>
        <v>0.68437721303646282</v>
      </c>
    </row>
    <row r="111" spans="2:13" x14ac:dyDescent="0.25">
      <c r="B111" s="45" t="s">
        <v>999</v>
      </c>
      <c r="C111" s="173"/>
      <c r="D111" s="180"/>
      <c r="E111" s="204"/>
      <c r="F111" s="307">
        <f>1/(2*PI()*F108*10^-12*F104*10^3)/1000</f>
        <v>636.61977236758128</v>
      </c>
      <c r="G111" s="41" t="s">
        <v>11</v>
      </c>
      <c r="H111" s="139" t="s">
        <v>1017</v>
      </c>
      <c r="M111" s="136">
        <f>MIN(K108*D$135/D$117,VLOOP_trgt)</f>
        <v>0.47906404912552403</v>
      </c>
    </row>
    <row r="112" spans="2:13" ht="16.2" thickBot="1" x14ac:dyDescent="0.35">
      <c r="B112" s="339" t="s">
        <v>550</v>
      </c>
      <c r="C112" s="340"/>
      <c r="D112" s="340"/>
      <c r="E112" s="340"/>
      <c r="F112" s="340"/>
      <c r="G112" s="340"/>
      <c r="H112" s="341"/>
      <c r="M112" s="136">
        <f>MIN(K110*D$135/D$117,VLOOP_trgt)</f>
        <v>0.68437721303646282</v>
      </c>
    </row>
    <row r="113" spans="2:8" x14ac:dyDescent="0.25">
      <c r="B113" s="317" t="s">
        <v>375</v>
      </c>
      <c r="C113" s="318"/>
      <c r="D113" s="318"/>
      <c r="E113" s="318"/>
      <c r="F113" s="318"/>
      <c r="G113" s="318"/>
      <c r="H113" s="319"/>
    </row>
    <row r="114" spans="2:8" x14ac:dyDescent="0.25">
      <c r="B114" s="320"/>
      <c r="C114" s="321"/>
      <c r="D114" s="321"/>
      <c r="E114" s="321"/>
      <c r="F114" s="321"/>
      <c r="G114" s="321"/>
      <c r="H114" s="322"/>
    </row>
    <row r="115" spans="2:8" ht="14.4" thickBot="1" x14ac:dyDescent="0.3">
      <c r="B115" s="323"/>
      <c r="C115" s="324"/>
      <c r="D115" s="324"/>
      <c r="E115" s="324"/>
      <c r="F115" s="324"/>
      <c r="G115" s="324"/>
      <c r="H115" s="325"/>
    </row>
    <row r="116" spans="2:8" x14ac:dyDescent="0.25">
      <c r="B116" s="184"/>
      <c r="C116" s="185"/>
      <c r="D116" s="185"/>
      <c r="E116" s="185"/>
      <c r="F116" s="185"/>
      <c r="G116" s="185"/>
      <c r="H116" s="186"/>
    </row>
    <row r="117" spans="2:8" x14ac:dyDescent="0.25">
      <c r="B117" s="45" t="s">
        <v>343</v>
      </c>
      <c r="C117" s="40"/>
      <c r="D117" s="146">
        <f>1.7/(F71*CSA/1000)*PI()</f>
        <v>13.089908626492736</v>
      </c>
      <c r="E117" s="147"/>
      <c r="F117" s="147"/>
      <c r="G117" s="41"/>
      <c r="H117" s="139" t="s">
        <v>86</v>
      </c>
    </row>
    <row r="118" spans="2:8" x14ac:dyDescent="0.25">
      <c r="B118" s="45" t="s">
        <v>87</v>
      </c>
      <c r="C118" s="40"/>
      <c r="D118" s="145">
        <f>fsw/12</f>
        <v>91.666666666666671</v>
      </c>
      <c r="E118" s="47"/>
      <c r="F118" s="47"/>
      <c r="G118" s="41" t="s">
        <v>11</v>
      </c>
      <c r="H118" s="139" t="s">
        <v>88</v>
      </c>
    </row>
    <row r="119" spans="2:8" ht="14.4" thickBot="1" x14ac:dyDescent="0.3">
      <c r="B119" s="45" t="s">
        <v>89</v>
      </c>
      <c r="C119" s="40"/>
      <c r="D119" s="142">
        <f>fsw</f>
        <v>1100</v>
      </c>
      <c r="E119" s="40"/>
      <c r="F119" s="40"/>
      <c r="G119" s="41" t="s">
        <v>11</v>
      </c>
      <c r="H119" s="139" t="s">
        <v>90</v>
      </c>
    </row>
    <row r="120" spans="2:8" ht="15.6" x14ac:dyDescent="0.25">
      <c r="B120" s="342" t="s">
        <v>670</v>
      </c>
      <c r="C120" s="343"/>
      <c r="D120" s="343"/>
      <c r="E120" s="343"/>
      <c r="F120" s="343"/>
      <c r="G120" s="343"/>
      <c r="H120" s="344"/>
    </row>
    <row r="121" spans="2:8" ht="14.4" thickBot="1" x14ac:dyDescent="0.3">
      <c r="B121" s="345"/>
      <c r="C121" s="346"/>
      <c r="D121" s="346"/>
      <c r="E121" s="346"/>
      <c r="F121" s="346"/>
      <c r="G121" s="346"/>
      <c r="H121" s="347"/>
    </row>
    <row r="122" spans="2:8" x14ac:dyDescent="0.25">
      <c r="B122" s="45" t="s">
        <v>1</v>
      </c>
      <c r="C122" s="40"/>
      <c r="D122" s="40"/>
      <c r="E122" s="311">
        <v>100</v>
      </c>
      <c r="F122" s="40"/>
      <c r="G122" s="41" t="s">
        <v>9</v>
      </c>
      <c r="H122" s="139" t="s">
        <v>92</v>
      </c>
    </row>
    <row r="123" spans="2:8" x14ac:dyDescent="0.25">
      <c r="B123" s="45" t="s">
        <v>323</v>
      </c>
      <c r="C123" s="40"/>
      <c r="D123" s="146">
        <f>ILOOP_trgt/(E122*10^-6)/1000</f>
        <v>130.89908626492738</v>
      </c>
      <c r="E123" s="50"/>
      <c r="F123" s="254"/>
      <c r="G123" s="41" t="s">
        <v>93</v>
      </c>
      <c r="H123" s="139" t="s">
        <v>91</v>
      </c>
    </row>
    <row r="124" spans="2:8" x14ac:dyDescent="0.25">
      <c r="B124" s="45" t="s">
        <v>5</v>
      </c>
      <c r="C124" s="40"/>
      <c r="D124" s="40"/>
      <c r="E124" s="311">
        <v>180</v>
      </c>
      <c r="F124" s="252"/>
      <c r="G124" s="41" t="s">
        <v>93</v>
      </c>
      <c r="H124" s="139" t="s">
        <v>315</v>
      </c>
    </row>
    <row r="125" spans="2:8" x14ac:dyDescent="0.25">
      <c r="B125" s="45" t="s">
        <v>324</v>
      </c>
      <c r="C125" s="40"/>
      <c r="D125" s="146">
        <f>1/(2*PI()*E124*10^3*fzi_trgt*10^3)*10^12</f>
        <v>9.645754126781533</v>
      </c>
      <c r="E125" s="50"/>
      <c r="F125" s="254"/>
      <c r="G125" s="41" t="s">
        <v>10</v>
      </c>
      <c r="H125" s="139" t="s">
        <v>85</v>
      </c>
    </row>
    <row r="126" spans="2:8" x14ac:dyDescent="0.25">
      <c r="B126" s="45" t="s">
        <v>326</v>
      </c>
      <c r="C126" s="40"/>
      <c r="D126" s="147"/>
      <c r="E126" s="311">
        <v>80</v>
      </c>
      <c r="F126" s="254"/>
      <c r="G126" s="41"/>
      <c r="H126" s="139" t="s">
        <v>348</v>
      </c>
    </row>
    <row r="127" spans="2:8" x14ac:dyDescent="0.25">
      <c r="B127" s="45" t="s">
        <v>84</v>
      </c>
      <c r="C127" s="40"/>
      <c r="D127" s="40"/>
      <c r="E127" s="38">
        <v>106.56</v>
      </c>
      <c r="F127" s="252"/>
      <c r="G127" s="41" t="s">
        <v>10</v>
      </c>
      <c r="H127" s="139" t="s">
        <v>316</v>
      </c>
    </row>
    <row r="128" spans="2:8" x14ac:dyDescent="0.25">
      <c r="B128" s="45" t="s">
        <v>325</v>
      </c>
      <c r="C128" s="40"/>
      <c r="D128" s="146">
        <f>1/(2*PI()*E124*10^3*fpi_trgt*10^3)*10^12</f>
        <v>0.80381284389846119</v>
      </c>
      <c r="E128" s="50"/>
      <c r="F128" s="254"/>
      <c r="G128" s="41" t="s">
        <v>10</v>
      </c>
      <c r="H128" s="139" t="s">
        <v>107</v>
      </c>
    </row>
    <row r="129" spans="2:8" x14ac:dyDescent="0.25">
      <c r="B129" s="45" t="s">
        <v>7</v>
      </c>
      <c r="C129" s="40"/>
      <c r="D129" s="40"/>
      <c r="E129" s="38">
        <v>3.2</v>
      </c>
      <c r="F129" s="40"/>
      <c r="G129" s="41" t="s">
        <v>10</v>
      </c>
      <c r="H129" s="139" t="s">
        <v>317</v>
      </c>
    </row>
    <row r="130" spans="2:8" x14ac:dyDescent="0.25">
      <c r="B130" s="45" t="s">
        <v>327</v>
      </c>
      <c r="C130" s="40"/>
      <c r="D130" s="40"/>
      <c r="E130" s="39"/>
      <c r="F130" s="141">
        <f>E124*E122/1000</f>
        <v>18</v>
      </c>
      <c r="G130" s="41"/>
      <c r="H130" s="139" t="s">
        <v>330</v>
      </c>
    </row>
    <row r="131" spans="2:8" x14ac:dyDescent="0.25">
      <c r="B131" s="45" t="s">
        <v>328</v>
      </c>
      <c r="C131" s="40"/>
      <c r="D131" s="162"/>
      <c r="E131" s="201"/>
      <c r="F131" s="187">
        <f>1/(2*PI()*E127*E124*10^-6)</f>
        <v>8.2976175702731574</v>
      </c>
      <c r="G131" s="41" t="s">
        <v>11</v>
      </c>
      <c r="H131" s="139" t="s">
        <v>331</v>
      </c>
    </row>
    <row r="132" spans="2:8" x14ac:dyDescent="0.25">
      <c r="B132" s="45" t="s">
        <v>329</v>
      </c>
      <c r="C132" s="40"/>
      <c r="D132" s="162"/>
      <c r="E132" s="201"/>
      <c r="F132" s="187">
        <f>1/(2*PI()*E124*E129*10^-6)</f>
        <v>276.31066509009605</v>
      </c>
      <c r="G132" s="41" t="s">
        <v>11</v>
      </c>
      <c r="H132" s="139" t="s">
        <v>332</v>
      </c>
    </row>
    <row r="133" spans="2:8" x14ac:dyDescent="0.25">
      <c r="B133" s="45" t="s">
        <v>159</v>
      </c>
      <c r="C133" s="40"/>
      <c r="D133" s="162"/>
      <c r="E133" s="201"/>
      <c r="F133" s="187">
        <f>fcoi_trgt/ILOOP_trgt*ILOOP</f>
        <v>432.17588591056591</v>
      </c>
      <c r="G133" s="41" t="s">
        <v>11</v>
      </c>
      <c r="H133" s="139" t="s">
        <v>336</v>
      </c>
    </row>
    <row r="134" spans="2:8" x14ac:dyDescent="0.25">
      <c r="B134" s="45" t="s">
        <v>135</v>
      </c>
      <c r="C134" s="40"/>
      <c r="D134" s="147"/>
      <c r="E134" s="50"/>
      <c r="F134" s="156">
        <f>Zout_fco_trgt*GM_PS/1000</f>
        <v>8.9301310274166639</v>
      </c>
      <c r="G134" s="41"/>
      <c r="H134" s="139" t="s">
        <v>202</v>
      </c>
    </row>
    <row r="135" spans="2:8" x14ac:dyDescent="0.25">
      <c r="B135" s="45" t="s">
        <v>344</v>
      </c>
      <c r="C135" s="40"/>
      <c r="D135" s="146">
        <f>1/(F134*VOSL)</f>
        <v>0.89584351847010524</v>
      </c>
      <c r="E135" s="50"/>
      <c r="F135" s="41"/>
      <c r="G135" s="41"/>
      <c r="H135" s="139" t="s">
        <v>100</v>
      </c>
    </row>
    <row r="136" spans="2:8" x14ac:dyDescent="0.25">
      <c r="B136" s="45" t="s">
        <v>98</v>
      </c>
      <c r="C136" s="40"/>
      <c r="D136" s="146">
        <f>IF(D53*F134&lt;fcov_trgt/3,D53*F134,fcov_trgt/3)</f>
        <v>36.666666666666664</v>
      </c>
      <c r="E136" s="50"/>
      <c r="F136" s="41"/>
      <c r="G136" s="41" t="s">
        <v>11</v>
      </c>
      <c r="H136" s="139" t="s">
        <v>101</v>
      </c>
    </row>
    <row r="137" spans="2:8" x14ac:dyDescent="0.25">
      <c r="B137" s="45" t="s">
        <v>99</v>
      </c>
      <c r="C137" s="40"/>
      <c r="D137" s="142">
        <f>fsw/2</f>
        <v>550</v>
      </c>
      <c r="E137" s="39"/>
      <c r="F137" s="41"/>
      <c r="G137" s="41" t="s">
        <v>11</v>
      </c>
      <c r="H137" s="139" t="s">
        <v>102</v>
      </c>
    </row>
    <row r="138" spans="2:8" x14ac:dyDescent="0.25">
      <c r="B138" s="45" t="s">
        <v>0</v>
      </c>
      <c r="C138" s="40"/>
      <c r="D138" s="252"/>
      <c r="E138" s="311">
        <v>50</v>
      </c>
      <c r="F138" s="40"/>
      <c r="G138" s="41" t="s">
        <v>9</v>
      </c>
      <c r="H138" s="139" t="s">
        <v>103</v>
      </c>
    </row>
    <row r="139" spans="2:8" x14ac:dyDescent="0.25">
      <c r="B139" s="45" t="s">
        <v>333</v>
      </c>
      <c r="C139" s="40"/>
      <c r="D139" s="146">
        <f>VLOOP_trgt/E138*1000</f>
        <v>17.916870369402105</v>
      </c>
      <c r="E139" s="50"/>
      <c r="F139" s="41"/>
      <c r="G139" s="41" t="s">
        <v>93</v>
      </c>
      <c r="H139" s="139" t="s">
        <v>104</v>
      </c>
    </row>
    <row r="140" spans="2:8" x14ac:dyDescent="0.25">
      <c r="B140" s="45" t="s">
        <v>2</v>
      </c>
      <c r="C140" s="40"/>
      <c r="D140" s="40"/>
      <c r="E140" s="311">
        <v>315</v>
      </c>
      <c r="F140" s="40"/>
      <c r="G140" s="41" t="s">
        <v>93</v>
      </c>
      <c r="H140" s="139" t="s">
        <v>318</v>
      </c>
    </row>
    <row r="141" spans="2:8" x14ac:dyDescent="0.25">
      <c r="B141" s="45" t="s">
        <v>334</v>
      </c>
      <c r="C141" s="40"/>
      <c r="D141" s="146">
        <f>1/(2*PI()*E140*10^3*D136*10^3)*10^12</f>
        <v>13.779648752545052</v>
      </c>
      <c r="E141" s="50"/>
      <c r="F141" s="41"/>
      <c r="G141" s="41" t="s">
        <v>10</v>
      </c>
      <c r="H141" s="139" t="s">
        <v>105</v>
      </c>
    </row>
    <row r="142" spans="2:8" x14ac:dyDescent="0.25">
      <c r="B142" s="45" t="s">
        <v>110</v>
      </c>
      <c r="C142" s="40"/>
      <c r="D142" s="40"/>
      <c r="E142" s="51">
        <v>250</v>
      </c>
      <c r="F142" s="40"/>
      <c r="G142" s="41" t="s">
        <v>10</v>
      </c>
      <c r="H142" s="139" t="s">
        <v>319</v>
      </c>
    </row>
    <row r="143" spans="2:8" x14ac:dyDescent="0.25">
      <c r="B143" s="45" t="s">
        <v>335</v>
      </c>
      <c r="C143" s="40"/>
      <c r="D143" s="146">
        <f>1/(2*PI()*E140*10^3*D137*10^3)*10^12</f>
        <v>0.91864325016967008</v>
      </c>
      <c r="E143" s="50"/>
      <c r="F143" s="41"/>
      <c r="G143" s="41" t="s">
        <v>10</v>
      </c>
      <c r="H143" s="139" t="s">
        <v>106</v>
      </c>
    </row>
    <row r="144" spans="2:8" x14ac:dyDescent="0.25">
      <c r="B144" s="45" t="s">
        <v>4</v>
      </c>
      <c r="C144" s="40"/>
      <c r="D144" s="40"/>
      <c r="E144" s="51">
        <v>6.25</v>
      </c>
      <c r="F144" s="40"/>
      <c r="G144" s="41" t="s">
        <v>10</v>
      </c>
      <c r="H144" s="139" t="s">
        <v>320</v>
      </c>
    </row>
    <row r="145" spans="2:8" x14ac:dyDescent="0.25">
      <c r="B145" s="45" t="s">
        <v>340</v>
      </c>
      <c r="C145" s="40"/>
      <c r="D145" s="40"/>
      <c r="E145" s="39"/>
      <c r="F145" s="141">
        <f>E140*E138/1000</f>
        <v>15.75</v>
      </c>
      <c r="G145" s="41"/>
      <c r="H145" s="139" t="s">
        <v>339</v>
      </c>
    </row>
    <row r="146" spans="2:8" x14ac:dyDescent="0.25">
      <c r="B146" s="45" t="s">
        <v>341</v>
      </c>
      <c r="C146" s="40"/>
      <c r="D146" s="162"/>
      <c r="E146" s="201"/>
      <c r="F146" s="187">
        <f>1/(2*PI()*E142*E140*10^-6)</f>
        <v>2.0210151503732745</v>
      </c>
      <c r="G146" s="41" t="s">
        <v>11</v>
      </c>
      <c r="H146" s="139" t="s">
        <v>338</v>
      </c>
    </row>
    <row r="147" spans="2:8" x14ac:dyDescent="0.25">
      <c r="B147" s="45" t="s">
        <v>342</v>
      </c>
      <c r="C147" s="40"/>
      <c r="D147" s="162"/>
      <c r="E147" s="201"/>
      <c r="F147" s="187">
        <f>1/(2*PI()*E140*E144*10^-6)</f>
        <v>80.840606014930955</v>
      </c>
      <c r="G147" s="41" t="s">
        <v>11</v>
      </c>
      <c r="H147" s="139" t="s">
        <v>337</v>
      </c>
    </row>
    <row r="148" spans="2:8" x14ac:dyDescent="0.25">
      <c r="B148" s="45" t="s">
        <v>160</v>
      </c>
      <c r="C148" s="40"/>
      <c r="D148" s="162"/>
      <c r="E148" s="201"/>
      <c r="F148" s="187">
        <f>fcov_trgt/VLOOP_trgt*VLOOP</f>
        <v>1933.9315006249212</v>
      </c>
      <c r="G148" s="41" t="s">
        <v>11</v>
      </c>
      <c r="H148" s="139" t="s">
        <v>790</v>
      </c>
    </row>
    <row r="149" spans="2:8" x14ac:dyDescent="0.25">
      <c r="B149" s="45" t="s">
        <v>161</v>
      </c>
      <c r="C149" s="40"/>
      <c r="D149" s="147"/>
      <c r="E149" s="50"/>
      <c r="F149" s="156">
        <f>F133/F148</f>
        <v>0.22347011037925318</v>
      </c>
      <c r="G149" s="41"/>
      <c r="H149" s="139" t="s">
        <v>172</v>
      </c>
    </row>
    <row r="150" spans="2:8" x14ac:dyDescent="0.25">
      <c r="B150" s="45" t="s">
        <v>162</v>
      </c>
      <c r="C150" s="40"/>
      <c r="D150" s="147"/>
      <c r="E150" s="50"/>
      <c r="F150" s="156">
        <f>1/(1/(SQRT((ESR_bulk*10^-3)^2+1/(2*PI()*F148*10^3*Cout_bulk*10^-6)^2))+1/(SQRT((ESR_cer*10^-3)^2+1/(2*PI()*F148*10^3*Cout_cer*10^-6)^2)))*1000</f>
        <v>3.8486633152073919</v>
      </c>
      <c r="G150" s="41" t="s">
        <v>115</v>
      </c>
      <c r="H150" s="139" t="s">
        <v>163</v>
      </c>
    </row>
    <row r="151" spans="2:8" x14ac:dyDescent="0.25">
      <c r="B151" s="45" t="s">
        <v>164</v>
      </c>
      <c r="C151" s="40"/>
      <c r="D151" s="162"/>
      <c r="E151" s="201"/>
      <c r="F151" s="187">
        <f>F150*C12</f>
        <v>15.394653260829568</v>
      </c>
      <c r="G151" s="41" t="s">
        <v>29</v>
      </c>
      <c r="H151" s="139" t="s">
        <v>167</v>
      </c>
    </row>
    <row r="152" spans="2:8" ht="14.4" thickBot="1" x14ac:dyDescent="0.3">
      <c r="B152" s="45" t="s">
        <v>165</v>
      </c>
      <c r="C152" s="40"/>
      <c r="D152" s="147"/>
      <c r="E152" s="50"/>
      <c r="F152" s="156">
        <f>F151/Vout/10</f>
        <v>0.30789306521659132</v>
      </c>
      <c r="G152" s="41" t="s">
        <v>166</v>
      </c>
      <c r="H152" s="139" t="s">
        <v>168</v>
      </c>
    </row>
    <row r="153" spans="2:8" ht="15.6" x14ac:dyDescent="0.25">
      <c r="B153" s="342"/>
      <c r="C153" s="343"/>
      <c r="D153" s="343"/>
      <c r="E153" s="343"/>
      <c r="F153" s="343"/>
      <c r="G153" s="343"/>
      <c r="H153" s="344"/>
    </row>
    <row r="154" spans="2:8" ht="14.4" thickBot="1" x14ac:dyDescent="0.3">
      <c r="B154" s="345"/>
      <c r="C154" s="346"/>
      <c r="D154" s="346"/>
      <c r="E154" s="346"/>
      <c r="F154" s="346"/>
      <c r="G154" s="346"/>
      <c r="H154" s="347"/>
    </row>
    <row r="155" spans="2:8" x14ac:dyDescent="0.25">
      <c r="B155" s="154" t="s">
        <v>122</v>
      </c>
      <c r="C155" s="40"/>
      <c r="D155" s="190"/>
      <c r="E155" s="190"/>
      <c r="F155" s="191" t="str">
        <f>DEC2HEX(F158+2*F160+2^6*F159+2^10*F157+2^17*F164+2^22*F163+2^26*F162+2^32*F156+2^36*F161,10)</f>
        <v>12FC429102</v>
      </c>
      <c r="G155" s="159" t="s">
        <v>123</v>
      </c>
      <c r="H155" s="192"/>
    </row>
    <row r="156" spans="2:8" x14ac:dyDescent="0.25">
      <c r="B156" s="154" t="str">
        <f>"GMI = " &amp; REPT(" ",15) &amp; E122 &amp; " µS"</f>
        <v>GMI =                100 µS</v>
      </c>
      <c r="C156" s="40"/>
      <c r="D156" s="190"/>
      <c r="E156" s="190"/>
      <c r="F156" s="191">
        <f>VLOOKUP(E122,'Compensation References'!E1:P9,12,FALSE)</f>
        <v>2</v>
      </c>
      <c r="G156" s="159" t="s">
        <v>14</v>
      </c>
      <c r="H156" s="192"/>
    </row>
    <row r="157" spans="2:8" x14ac:dyDescent="0.25">
      <c r="B157" s="154" t="str">
        <f>"RVI = " &amp; REPT(" ",16) &amp; E124 &amp; " kΩ"</f>
        <v>RVI =                 180 kΩ</v>
      </c>
      <c r="C157" s="40"/>
      <c r="D157" s="190"/>
      <c r="E157" s="190"/>
      <c r="F157" s="191">
        <f>VLOOKUP(E124,'Compensation References'!I2:P65,8,FALSE)</f>
        <v>36</v>
      </c>
      <c r="G157" s="159" t="s">
        <v>14</v>
      </c>
      <c r="H157" s="192"/>
    </row>
    <row r="158" spans="2:8" ht="27.6" x14ac:dyDescent="0.25">
      <c r="B158" s="154" t="str">
        <f>"CZI_MULT = " &amp; REPT(" ",3) &amp; E126</f>
        <v>CZI_MULT =    80</v>
      </c>
      <c r="C158" s="40"/>
      <c r="D158" s="190"/>
      <c r="E158" s="190"/>
      <c r="F158" s="191">
        <f>VLOOKUP(E126,'Compensation References'!M2:P3,4,FALSE)</f>
        <v>0</v>
      </c>
      <c r="G158" s="159" t="s">
        <v>14</v>
      </c>
      <c r="H158" s="160" t="s">
        <v>347</v>
      </c>
    </row>
    <row r="159" spans="2:8" x14ac:dyDescent="0.25">
      <c r="B159" s="154" t="str">
        <f>"CZI = " &amp; REPT(" ",16) &amp; E127 &amp; " pF"</f>
        <v>CZI =                 106.56 pF</v>
      </c>
      <c r="C159" s="40"/>
      <c r="D159" s="190"/>
      <c r="E159" s="190"/>
      <c r="F159" s="191">
        <f>VLOOKUP(E127,'Compensation References'!N2:P17,3,FALSE)</f>
        <v>4</v>
      </c>
      <c r="G159" s="159" t="s">
        <v>14</v>
      </c>
      <c r="H159" s="192" t="s">
        <v>173</v>
      </c>
    </row>
    <row r="160" spans="2:8" x14ac:dyDescent="0.25">
      <c r="B160" s="154" t="str">
        <f>"CPI = " &amp; REPT(" ",16) &amp; E129 &amp; " pF"</f>
        <v>CPI =                 3.2 pF</v>
      </c>
      <c r="C160" s="40"/>
      <c r="D160" s="190"/>
      <c r="E160" s="190"/>
      <c r="F160" s="191">
        <f>VLOOKUP(E129,'Compensation References'!K2:P33,6,FALSE)</f>
        <v>1</v>
      </c>
      <c r="G160" s="159" t="s">
        <v>14</v>
      </c>
      <c r="H160" s="192"/>
    </row>
    <row r="161" spans="2:8" x14ac:dyDescent="0.25">
      <c r="B161" s="154" t="str">
        <f>"GMV = " &amp; REPT(" ",13) &amp; E138 &amp; " µS"</f>
        <v>GMV =              50 µS</v>
      </c>
      <c r="C161" s="40"/>
      <c r="D161" s="190"/>
      <c r="E161" s="190"/>
      <c r="F161" s="191">
        <f>VLOOKUP(E138,'Compensation References'!D1:P9,13,FALSE)</f>
        <v>1</v>
      </c>
      <c r="G161" s="159" t="s">
        <v>14</v>
      </c>
      <c r="H161" s="192"/>
    </row>
    <row r="162" spans="2:8" x14ac:dyDescent="0.25">
      <c r="B162" s="154" t="str">
        <f>"RVV = " &amp; REPT(" ",14) &amp; E140 &amp; " kΩ"</f>
        <v>RVV =               315 kΩ</v>
      </c>
      <c r="C162" s="40"/>
      <c r="D162" s="190"/>
      <c r="E162" s="190"/>
      <c r="F162" s="191">
        <f>VLOOKUP(E140,'Compensation References'!F2:P65,11,FALSE)</f>
        <v>63</v>
      </c>
      <c r="G162" s="159" t="s">
        <v>14</v>
      </c>
      <c r="H162" s="192"/>
    </row>
    <row r="163" spans="2:8" x14ac:dyDescent="0.25">
      <c r="B163" s="154" t="str">
        <f>"CZV = " &amp; REPT(" ",15) &amp; E142 &amp; " pF"</f>
        <v>CZV =                250 pF</v>
      </c>
      <c r="C163" s="40"/>
      <c r="D163" s="190"/>
      <c r="E163" s="190"/>
      <c r="F163" s="191">
        <f>VLOOKUP(E142,'Compensation References'!O2:P17,2,FALSE)</f>
        <v>1</v>
      </c>
      <c r="G163" s="159" t="s">
        <v>14</v>
      </c>
      <c r="H163" s="192" t="s">
        <v>174</v>
      </c>
    </row>
    <row r="164" spans="2:8" ht="14.4" thickBot="1" x14ac:dyDescent="0.3">
      <c r="B164" s="193" t="str">
        <f>"CPV = " &amp; REPT(" ",14) &amp; E144 &amp; " pF"</f>
        <v>CPV =               6.25 pF</v>
      </c>
      <c r="C164" s="52"/>
      <c r="D164" s="194"/>
      <c r="E164" s="194"/>
      <c r="F164" s="195">
        <f>VLOOKUP(E144,'Compensation References'!H2:P33,9,FALSE)</f>
        <v>1</v>
      </c>
      <c r="G164" s="196" t="s">
        <v>14</v>
      </c>
      <c r="H164" s="197"/>
    </row>
    <row r="165" spans="2:8" x14ac:dyDescent="0.25">
      <c r="B165" s="312" t="s">
        <v>789</v>
      </c>
      <c r="C165" s="312"/>
      <c r="D165" s="312"/>
      <c r="E165" s="312"/>
    </row>
    <row r="166" spans="2:8" x14ac:dyDescent="0.25">
      <c r="B166" s="37" t="s">
        <v>784</v>
      </c>
      <c r="C166" s="283">
        <f>'BODE PLOT'!$P$40</f>
        <v>418.66250151011155</v>
      </c>
      <c r="D166" s="37" t="s">
        <v>11</v>
      </c>
    </row>
    <row r="167" spans="2:8" x14ac:dyDescent="0.25">
      <c r="B167" s="37" t="s">
        <v>785</v>
      </c>
      <c r="C167" s="283">
        <f>'BODE PLOT'!$Q$40</f>
        <v>-75.121223679641659</v>
      </c>
      <c r="D167" s="37" t="s">
        <v>788</v>
      </c>
    </row>
    <row r="168" spans="2:8" x14ac:dyDescent="0.25">
      <c r="B168" s="37" t="s">
        <v>786</v>
      </c>
      <c r="C168" s="283">
        <f>'BODE PLOT'!$R$40</f>
        <v>12.701664747531101</v>
      </c>
      <c r="D168" s="37" t="s">
        <v>787</v>
      </c>
    </row>
  </sheetData>
  <sheetProtection sheet="1" objects="1" scenarios="1"/>
  <mergeCells count="25">
    <mergeCell ref="B121:H121"/>
    <mergeCell ref="B120:H120"/>
    <mergeCell ref="B154:H154"/>
    <mergeCell ref="B153:H153"/>
    <mergeCell ref="B65:H65"/>
    <mergeCell ref="B88:H88"/>
    <mergeCell ref="B89:H89"/>
    <mergeCell ref="B102:H102"/>
    <mergeCell ref="B90:H90"/>
    <mergeCell ref="B165:E165"/>
    <mergeCell ref="B1:H1"/>
    <mergeCell ref="J12:J25"/>
    <mergeCell ref="B113:H115"/>
    <mergeCell ref="J71:L76"/>
    <mergeCell ref="J77:L77"/>
    <mergeCell ref="B77:H77"/>
    <mergeCell ref="B76:H76"/>
    <mergeCell ref="B112:H112"/>
    <mergeCell ref="B17:H17"/>
    <mergeCell ref="B18:H18"/>
    <mergeCell ref="B31:H31"/>
    <mergeCell ref="B32:H32"/>
    <mergeCell ref="B58:H58"/>
    <mergeCell ref="B57:H57"/>
    <mergeCell ref="B64:H64"/>
  </mergeCells>
  <conditionalFormatting sqref="C5">
    <cfRule type="cellIs" dxfId="96" priority="78" operator="between">
      <formula>1.8</formula>
      <formula>4</formula>
    </cfRule>
    <cfRule type="cellIs" dxfId="95" priority="79" operator="greaterThan">
      <formula>16</formula>
    </cfRule>
    <cfRule type="cellIs" dxfId="94" priority="83" operator="lessThan">
      <formula>1.8</formula>
    </cfRule>
  </conditionalFormatting>
  <conditionalFormatting sqref="C6">
    <cfRule type="cellIs" dxfId="93" priority="1" operator="lessThan">
      <formula>0.5</formula>
    </cfRule>
    <cfRule type="cellIs" dxfId="92" priority="76" operator="greaterThan">
      <formula>5.5</formula>
    </cfRule>
    <cfRule type="cellIs" dxfId="91" priority="77" operator="lessThan">
      <formula>0.25</formula>
    </cfRule>
  </conditionalFormatting>
  <conditionalFormatting sqref="D11">
    <cfRule type="cellIs" dxfId="90" priority="182" operator="greaterThan">
      <formula>$D$4</formula>
    </cfRule>
  </conditionalFormatting>
  <conditionalFormatting sqref="D55">
    <cfRule type="cellIs" dxfId="89" priority="74" operator="greaterThan">
      <formula>$C$13</formula>
    </cfRule>
  </conditionalFormatting>
  <conditionalFormatting sqref="D130:F130">
    <cfRule type="cellIs" dxfId="88" priority="68" operator="greaterThan">
      <formula>$D$117</formula>
    </cfRule>
  </conditionalFormatting>
  <conditionalFormatting sqref="E72">
    <cfRule type="cellIs" dxfId="87" priority="64" operator="lessThan">
      <formula>$E$69*2</formula>
    </cfRule>
  </conditionalFormatting>
  <conditionalFormatting sqref="E124">
    <cfRule type="cellIs" dxfId="86" priority="139" operator="greaterThan">
      <formula>$D$123</formula>
    </cfRule>
  </conditionalFormatting>
  <conditionalFormatting sqref="E140">
    <cfRule type="cellIs" dxfId="83" priority="181" operator="greaterThan">
      <formula>$D$139</formula>
    </cfRule>
  </conditionalFormatting>
  <conditionalFormatting sqref="F8">
    <cfRule type="cellIs" dxfId="82" priority="80" operator="greaterThan">
      <formula>0.7</formula>
    </cfRule>
    <cfRule type="cellIs" dxfId="81" priority="81" operator="lessThan">
      <formula>0.25</formula>
    </cfRule>
  </conditionalFormatting>
  <conditionalFormatting sqref="F26">
    <cfRule type="cellIs" dxfId="80" priority="183" operator="lessThan">
      <formula>$D$4*0.05</formula>
    </cfRule>
  </conditionalFormatting>
  <conditionalFormatting sqref="F82">
    <cfRule type="cellIs" dxfId="79" priority="96" operator="greaterThan">
      <formula>$C$16/3</formula>
    </cfRule>
  </conditionalFormatting>
  <conditionalFormatting sqref="F84">
    <cfRule type="cellIs" dxfId="78" priority="72" operator="lessThan">
      <formula>2</formula>
    </cfRule>
  </conditionalFormatting>
  <conditionalFormatting sqref="F86">
    <cfRule type="cellIs" dxfId="77" priority="105" operator="greaterThan">
      <formula>$C$15</formula>
    </cfRule>
    <cfRule type="cellIs" dxfId="76" priority="106" operator="greaterThan">
      <formula>$C$14</formula>
    </cfRule>
  </conditionalFormatting>
  <conditionalFormatting sqref="F133">
    <cfRule type="cellIs" dxfId="75" priority="69" operator="greaterThan">
      <formula>$C$16/3</formula>
    </cfRule>
  </conditionalFormatting>
  <conditionalFormatting sqref="F149">
    <cfRule type="cellIs" dxfId="74" priority="67" operator="lessThan">
      <formula>2</formula>
    </cfRule>
  </conditionalFormatting>
  <conditionalFormatting sqref="F151">
    <cfRule type="cellIs" dxfId="73" priority="65" operator="greaterThan">
      <formula>$C$15</formula>
    </cfRule>
    <cfRule type="cellIs" dxfId="72" priority="66" operator="greaterThan">
      <formula>$C$14</formula>
    </cfRule>
  </conditionalFormatting>
  <conditionalFormatting sqref="K80:K110">
    <cfRule type="cellIs" dxfId="71" priority="136" operator="lessThan">
      <formula>$D$117</formula>
    </cfRule>
    <cfRule type="cellIs" dxfId="70" priority="137" operator="greaterThan">
      <formula>$D$117</formula>
    </cfRule>
  </conditionalFormatting>
  <conditionalFormatting sqref="L80:L110">
    <cfRule type="cellIs" dxfId="69" priority="2" operator="greaterThan">
      <formula>M80</formula>
    </cfRule>
    <cfRule type="cellIs" dxfId="68" priority="3" operator="lessThan">
      <formula>M80</formula>
    </cfRule>
  </conditionalFormatting>
  <dataValidations count="2">
    <dataValidation type="whole" allowBlank="1" showInputMessage="1" showErrorMessage="1" sqref="E79" xr:uid="{177BBE53-E7BF-4E19-A473-FCC97FA2754D}">
      <formula1>0</formula1>
      <formula2>7</formula2>
    </dataValidation>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164</xdr:row>
                <xdr:rowOff>175260</xdr:rowOff>
              </from>
              <to>
                <xdr:col>8</xdr:col>
                <xdr:colOff>0</xdr:colOff>
                <xdr:row>193</xdr:row>
                <xdr:rowOff>137160</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0" operator="greaterThan" id="{F8388281-D9AC-4009-B657-0FFF0AB56577}">
            <xm:f>'Compensation References'!$M$2</xm:f>
            <x14:dxf>
              <font>
                <color rgb="FF9C0006"/>
              </font>
              <fill>
                <patternFill>
                  <bgColor rgb="FFFFC7CE"/>
                </patternFill>
              </fill>
            </x14:dxf>
          </x14:cfRule>
          <x14:cfRule type="cellIs" priority="71" operator="lessThan" id="{BC1B7E67-7631-4540-87D5-FEB3526BE421}">
            <xm:f>'Compensation References'!$M$2</xm:f>
            <x14:dxf>
              <font>
                <color rgb="FF9C0006"/>
              </font>
              <fill>
                <patternFill>
                  <bgColor rgb="FFFFC7CE"/>
                </patternFill>
              </fill>
            </x14:dxf>
          </x14:cfRule>
          <xm:sqref>E126</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E122</xm:sqref>
        </x14:dataValidation>
        <x14:dataValidation type="list" allowBlank="1" showInputMessage="1" showErrorMessage="1" xr:uid="{00000000-0002-0000-0000-000003000000}">
          <x14:formula1>
            <xm:f>'Compensation References'!$I$2:$I$65</xm:f>
          </x14:formula1>
          <xm:sqref>E124</xm:sqref>
        </x14:dataValidation>
        <x14:dataValidation type="list" allowBlank="1" showInputMessage="1" showErrorMessage="1" xr:uid="{00000000-0002-0000-0000-000004000000}">
          <x14:formula1>
            <xm:f>'Compensation References'!$K$2:$K$33</xm:f>
          </x14:formula1>
          <xm:sqref>E129</xm:sqref>
        </x14:dataValidation>
        <x14:dataValidation type="list" allowBlank="1" showInputMessage="1" showErrorMessage="1" xr:uid="{00000000-0002-0000-0000-000005000000}">
          <x14:formula1>
            <xm:f>'Compensation References'!$N$2:$N$17</xm:f>
          </x14:formula1>
          <xm:sqref>E127</xm:sqref>
        </x14:dataValidation>
        <x14:dataValidation type="list" allowBlank="1" showInputMessage="1" showErrorMessage="1" xr:uid="{00000000-0002-0000-0000-000006000000}">
          <x14:formula1>
            <xm:f>'Compensation References'!$D$2:$D$5</xm:f>
          </x14:formula1>
          <xm:sqref>E138</xm:sqref>
        </x14:dataValidation>
        <x14:dataValidation type="list" allowBlank="1" showInputMessage="1" showErrorMessage="1" xr:uid="{00000000-0002-0000-0000-000007000000}">
          <x14:formula1>
            <xm:f>'Compensation References'!$F$2:$F$65</xm:f>
          </x14:formula1>
          <xm:sqref>E140</xm:sqref>
        </x14:dataValidation>
        <x14:dataValidation type="list" allowBlank="1" showInputMessage="1" showErrorMessage="1" xr:uid="{00000000-0002-0000-0000-000008000000}">
          <x14:formula1>
            <xm:f>'Compensation References'!$O$2:$O$17</xm:f>
          </x14:formula1>
          <xm:sqref>E142</xm:sqref>
        </x14:dataValidation>
        <x14:dataValidation type="list" allowBlank="1" showInputMessage="1" showErrorMessage="1" xr:uid="{00000000-0002-0000-0000-000009000000}">
          <x14:formula1>
            <xm:f>'Compensation References'!$H$2:$H$33</xm:f>
          </x14:formula1>
          <xm:sqref>E144</xm:sqref>
        </x14:dataValidation>
        <x14:dataValidation type="list" allowBlank="1" showInputMessage="1" showErrorMessage="1" xr:uid="{00000000-0002-0000-0000-00000A000000}">
          <x14:formula1>
            <xm:f>'Compensation References'!$M$2:$M$3</xm:f>
          </x14:formula1>
          <xm:sqref>E126</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References'!$A$2:$A$7</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15" sqref="C15"/>
    </sheetView>
  </sheetViews>
  <sheetFormatPr defaultRowHeight="14.4" x14ac:dyDescent="0.3"/>
  <cols>
    <col min="1" max="1" width="11.77734375" bestFit="1" customWidth="1"/>
    <col min="2" max="3" width="11.77734375" customWidth="1"/>
    <col min="18" max="18" width="10.77734375" customWidth="1"/>
  </cols>
  <sheetData>
    <row r="1" spans="1:21" x14ac:dyDescent="0.3">
      <c r="A1" t="s">
        <v>191</v>
      </c>
      <c r="B1" t="s">
        <v>195</v>
      </c>
      <c r="C1" t="s">
        <v>196</v>
      </c>
      <c r="D1" t="s">
        <v>13</v>
      </c>
      <c r="E1" t="s">
        <v>1</v>
      </c>
      <c r="F1" t="s">
        <v>2</v>
      </c>
      <c r="G1" t="s">
        <v>3</v>
      </c>
      <c r="H1" t="s">
        <v>4</v>
      </c>
      <c r="I1" t="s">
        <v>5</v>
      </c>
      <c r="J1" t="s">
        <v>6</v>
      </c>
      <c r="K1" t="s">
        <v>7</v>
      </c>
      <c r="L1" t="s">
        <v>8</v>
      </c>
      <c r="M1" t="s">
        <v>126</v>
      </c>
      <c r="N1" t="s">
        <v>111</v>
      </c>
      <c r="O1" t="s">
        <v>112</v>
      </c>
      <c r="P1" t="s">
        <v>14</v>
      </c>
      <c r="Q1" t="s">
        <v>130</v>
      </c>
      <c r="R1" t="s">
        <v>36</v>
      </c>
      <c r="T1" t="s">
        <v>15</v>
      </c>
      <c r="U1" t="s">
        <v>129</v>
      </c>
    </row>
    <row r="2" spans="1:21" x14ac:dyDescent="0.3">
      <c r="A2" t="s">
        <v>192</v>
      </c>
      <c r="B2">
        <v>40</v>
      </c>
      <c r="C2">
        <v>6.1550000000000002</v>
      </c>
      <c r="D2">
        <v>25</v>
      </c>
      <c r="E2">
        <v>25</v>
      </c>
      <c r="F2">
        <v>0</v>
      </c>
      <c r="G2">
        <v>0</v>
      </c>
      <c r="H2">
        <v>0</v>
      </c>
      <c r="I2">
        <v>0</v>
      </c>
      <c r="J2">
        <v>0</v>
      </c>
      <c r="K2">
        <v>0</v>
      </c>
      <c r="L2">
        <v>800</v>
      </c>
      <c r="M2">
        <f>L2*'Device Calculator'!E$122/10^3</f>
        <v>80</v>
      </c>
      <c r="N2">
        <f>J2*('Device Calculator'!E$126)</f>
        <v>0</v>
      </c>
      <c r="O2">
        <f>G2*4*10^6*'Device Calculator'!E$138*10^-6</f>
        <v>0</v>
      </c>
      <c r="P2">
        <v>0</v>
      </c>
      <c r="Q2">
        <v>1</v>
      </c>
      <c r="R2">
        <v>225</v>
      </c>
      <c r="T2">
        <v>1</v>
      </c>
      <c r="U2">
        <v>1</v>
      </c>
    </row>
    <row r="3" spans="1:21" x14ac:dyDescent="0.3">
      <c r="A3" t="s">
        <v>193</v>
      </c>
      <c r="B3">
        <v>20</v>
      </c>
      <c r="C3">
        <f>6.155*2</f>
        <v>12.31</v>
      </c>
      <c r="D3">
        <v>50</v>
      </c>
      <c r="E3">
        <v>50</v>
      </c>
      <c r="F3">
        <f>F2+5</f>
        <v>5</v>
      </c>
      <c r="G3">
        <f>G2+1.25</f>
        <v>1.25</v>
      </c>
      <c r="H3">
        <f>H2+6.25</f>
        <v>6.25</v>
      </c>
      <c r="I3">
        <f>I2+5</f>
        <v>5</v>
      </c>
      <c r="J3">
        <f>J2+0.333</f>
        <v>0.33300000000000002</v>
      </c>
      <c r="K3">
        <f>K2+3.2</f>
        <v>3.2</v>
      </c>
      <c r="L3">
        <v>1600</v>
      </c>
      <c r="M3">
        <f>L3*'Device Calculator'!E$122/10^3</f>
        <v>160</v>
      </c>
      <c r="N3">
        <f>J3*('Device Calculator'!E$126)</f>
        <v>26.64</v>
      </c>
      <c r="O3">
        <f>G3*4*10^6*'Device Calculator'!E$138*10^-6</f>
        <v>250</v>
      </c>
      <c r="P3">
        <f>P2+1</f>
        <v>1</v>
      </c>
      <c r="Q3">
        <v>2</v>
      </c>
      <c r="R3">
        <v>275</v>
      </c>
      <c r="T3">
        <v>0.5</v>
      </c>
      <c r="U3">
        <v>2</v>
      </c>
    </row>
    <row r="4" spans="1:21" x14ac:dyDescent="0.3">
      <c r="A4" t="s">
        <v>194</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Calculator'!E$126)</f>
        <v>53.28</v>
      </c>
      <c r="O4">
        <f>G4*4*10^6*'Device Calculator'!E$138*10^-6</f>
        <v>500</v>
      </c>
      <c r="P4">
        <f t="shared" ref="P4:P65" si="6">P3+1</f>
        <v>2</v>
      </c>
      <c r="Q4">
        <v>3</v>
      </c>
      <c r="R4">
        <v>325</v>
      </c>
      <c r="T4">
        <v>0.25</v>
      </c>
      <c r="U4">
        <v>3</v>
      </c>
    </row>
    <row r="5" spans="1:21" x14ac:dyDescent="0.3">
      <c r="A5" t="s">
        <v>1018</v>
      </c>
      <c r="B5">
        <v>40</v>
      </c>
      <c r="C5">
        <v>6.1550000000000002</v>
      </c>
      <c r="D5">
        <v>200</v>
      </c>
      <c r="E5">
        <v>200</v>
      </c>
      <c r="F5">
        <f t="shared" si="0"/>
        <v>15</v>
      </c>
      <c r="G5">
        <f t="shared" si="1"/>
        <v>3.75</v>
      </c>
      <c r="H5">
        <f t="shared" si="2"/>
        <v>18.75</v>
      </c>
      <c r="I5">
        <f t="shared" si="3"/>
        <v>15</v>
      </c>
      <c r="J5">
        <f t="shared" si="4"/>
        <v>0.99900000000000011</v>
      </c>
      <c r="K5">
        <f t="shared" si="5"/>
        <v>9.6000000000000014</v>
      </c>
      <c r="N5">
        <f>J5*('Device Calculator'!E$126)</f>
        <v>79.920000000000016</v>
      </c>
      <c r="O5">
        <f>G5*4*10^6*'Device Calculator'!E$138*10^-6</f>
        <v>750</v>
      </c>
      <c r="P5">
        <f t="shared" si="6"/>
        <v>3</v>
      </c>
      <c r="Q5">
        <v>4</v>
      </c>
      <c r="R5">
        <v>375</v>
      </c>
      <c r="T5">
        <v>0.125</v>
      </c>
      <c r="U5">
        <v>4</v>
      </c>
    </row>
    <row r="6" spans="1:21" x14ac:dyDescent="0.3">
      <c r="A6" t="s">
        <v>1019</v>
      </c>
      <c r="B6">
        <v>20</v>
      </c>
      <c r="C6">
        <f>6.155*2</f>
        <v>12.31</v>
      </c>
      <c r="F6">
        <f t="shared" si="0"/>
        <v>20</v>
      </c>
      <c r="G6">
        <f t="shared" si="1"/>
        <v>5</v>
      </c>
      <c r="H6">
        <f t="shared" si="2"/>
        <v>25</v>
      </c>
      <c r="I6">
        <f t="shared" si="3"/>
        <v>20</v>
      </c>
      <c r="J6">
        <f t="shared" si="4"/>
        <v>1.3320000000000001</v>
      </c>
      <c r="K6">
        <f t="shared" si="5"/>
        <v>12.8</v>
      </c>
      <c r="N6">
        <f>J6*('Device Calculator'!E$126)</f>
        <v>106.56</v>
      </c>
      <c r="O6">
        <f>G6*4*10^6*'Device Calculator'!E$138*10^-6</f>
        <v>1000</v>
      </c>
      <c r="P6">
        <f t="shared" si="6"/>
        <v>4</v>
      </c>
      <c r="R6">
        <f>R2*2</f>
        <v>450</v>
      </c>
    </row>
    <row r="7" spans="1:21" x14ac:dyDescent="0.3">
      <c r="A7" t="s">
        <v>1020</v>
      </c>
      <c r="B7">
        <v>10</v>
      </c>
      <c r="C7">
        <f>6.155*2</f>
        <v>12.31</v>
      </c>
      <c r="F7">
        <f t="shared" si="0"/>
        <v>25</v>
      </c>
      <c r="G7">
        <f t="shared" si="1"/>
        <v>6.25</v>
      </c>
      <c r="H7">
        <f t="shared" si="2"/>
        <v>31.25</v>
      </c>
      <c r="I7">
        <f t="shared" si="3"/>
        <v>25</v>
      </c>
      <c r="J7">
        <f t="shared" si="4"/>
        <v>1.665</v>
      </c>
      <c r="K7">
        <f t="shared" si="5"/>
        <v>16</v>
      </c>
      <c r="N7">
        <f>J7*('Device Calculator'!E$126)</f>
        <v>133.19999999999999</v>
      </c>
      <c r="O7">
        <f>G7*4*10^6*'Device Calculator'!E$138*10^-6</f>
        <v>1250</v>
      </c>
      <c r="P7">
        <f t="shared" si="6"/>
        <v>5</v>
      </c>
      <c r="R7">
        <f t="shared" ref="R7:R17" si="7">R3*2</f>
        <v>550</v>
      </c>
    </row>
    <row r="8" spans="1:21" x14ac:dyDescent="0.3">
      <c r="F8">
        <f t="shared" si="0"/>
        <v>30</v>
      </c>
      <c r="G8">
        <f t="shared" si="1"/>
        <v>7.5</v>
      </c>
      <c r="H8">
        <f t="shared" si="2"/>
        <v>37.5</v>
      </c>
      <c r="I8">
        <f t="shared" si="3"/>
        <v>30</v>
      </c>
      <c r="J8">
        <f t="shared" si="4"/>
        <v>1.998</v>
      </c>
      <c r="K8">
        <f t="shared" si="5"/>
        <v>19.2</v>
      </c>
      <c r="N8">
        <f>J8*('Device Calculator'!E$126)</f>
        <v>159.84</v>
      </c>
      <c r="O8">
        <f>G8*4*10^6*'Device Calculator'!E$138*10^-6</f>
        <v>1500</v>
      </c>
      <c r="P8">
        <f t="shared" si="6"/>
        <v>6</v>
      </c>
      <c r="R8">
        <f t="shared" si="7"/>
        <v>650</v>
      </c>
    </row>
    <row r="9" spans="1:21" x14ac:dyDescent="0.3">
      <c r="F9">
        <f t="shared" si="0"/>
        <v>35</v>
      </c>
      <c r="G9">
        <f t="shared" si="1"/>
        <v>8.75</v>
      </c>
      <c r="H9">
        <f t="shared" si="2"/>
        <v>43.75</v>
      </c>
      <c r="I9">
        <f t="shared" si="3"/>
        <v>35</v>
      </c>
      <c r="J9">
        <f t="shared" si="4"/>
        <v>2.331</v>
      </c>
      <c r="K9">
        <f t="shared" si="5"/>
        <v>22.4</v>
      </c>
      <c r="N9">
        <f>J9*('Device Calculator'!E$126)</f>
        <v>186.48</v>
      </c>
      <c r="O9">
        <f>G9*4*10^6*'Device Calculator'!E$138*10^-6</f>
        <v>1750</v>
      </c>
      <c r="P9">
        <f t="shared" si="6"/>
        <v>7</v>
      </c>
      <c r="R9">
        <f t="shared" si="7"/>
        <v>750</v>
      </c>
    </row>
    <row r="10" spans="1:21" x14ac:dyDescent="0.3">
      <c r="F10">
        <f t="shared" si="0"/>
        <v>40</v>
      </c>
      <c r="G10">
        <f t="shared" si="1"/>
        <v>10</v>
      </c>
      <c r="H10">
        <f t="shared" si="2"/>
        <v>50</v>
      </c>
      <c r="I10">
        <f t="shared" si="3"/>
        <v>40</v>
      </c>
      <c r="J10">
        <f t="shared" si="4"/>
        <v>2.6640000000000001</v>
      </c>
      <c r="K10">
        <f t="shared" si="5"/>
        <v>25.599999999999998</v>
      </c>
      <c r="N10">
        <f>J10*('Device Calculator'!E$126)</f>
        <v>213.12</v>
      </c>
      <c r="O10">
        <f>G10*4*10^6*'Device Calculator'!E$138*10^-6</f>
        <v>2000</v>
      </c>
      <c r="P10">
        <f t="shared" si="6"/>
        <v>8</v>
      </c>
      <c r="R10">
        <f t="shared" si="7"/>
        <v>900</v>
      </c>
    </row>
    <row r="11" spans="1:21" x14ac:dyDescent="0.3">
      <c r="F11">
        <f t="shared" si="0"/>
        <v>45</v>
      </c>
      <c r="G11">
        <f t="shared" si="1"/>
        <v>11.25</v>
      </c>
      <c r="H11">
        <f t="shared" si="2"/>
        <v>56.25</v>
      </c>
      <c r="I11">
        <f t="shared" si="3"/>
        <v>45</v>
      </c>
      <c r="J11">
        <f t="shared" si="4"/>
        <v>2.9970000000000003</v>
      </c>
      <c r="K11">
        <f t="shared" si="5"/>
        <v>28.799999999999997</v>
      </c>
      <c r="N11">
        <f>J11*('Device Calculator'!E$126)</f>
        <v>239.76000000000002</v>
      </c>
      <c r="O11">
        <f>G11*4*10^6*'Device Calculator'!E$138*10^-6</f>
        <v>2250</v>
      </c>
      <c r="P11">
        <f t="shared" si="6"/>
        <v>9</v>
      </c>
      <c r="R11">
        <f t="shared" si="7"/>
        <v>1100</v>
      </c>
    </row>
    <row r="12" spans="1:21" x14ac:dyDescent="0.3">
      <c r="F12">
        <f t="shared" si="0"/>
        <v>50</v>
      </c>
      <c r="G12">
        <f t="shared" si="1"/>
        <v>12.5</v>
      </c>
      <c r="H12">
        <f t="shared" si="2"/>
        <v>62.5</v>
      </c>
      <c r="I12">
        <f t="shared" si="3"/>
        <v>50</v>
      </c>
      <c r="J12">
        <f t="shared" si="4"/>
        <v>3.3300000000000005</v>
      </c>
      <c r="K12">
        <f t="shared" si="5"/>
        <v>31.999999999999996</v>
      </c>
      <c r="N12">
        <f>J12*('Device Calculator'!E$126)</f>
        <v>266.40000000000003</v>
      </c>
      <c r="O12">
        <f>G12*4*10^6*'Device Calculator'!E$138*10^-6</f>
        <v>2500</v>
      </c>
      <c r="P12">
        <f t="shared" si="6"/>
        <v>10</v>
      </c>
      <c r="R12">
        <f t="shared" si="7"/>
        <v>1300</v>
      </c>
    </row>
    <row r="13" spans="1:21" x14ac:dyDescent="0.3">
      <c r="F13">
        <f t="shared" si="0"/>
        <v>55</v>
      </c>
      <c r="G13">
        <f t="shared" si="1"/>
        <v>13.75</v>
      </c>
      <c r="H13">
        <f t="shared" si="2"/>
        <v>68.75</v>
      </c>
      <c r="I13">
        <f t="shared" si="3"/>
        <v>55</v>
      </c>
      <c r="J13">
        <f t="shared" si="4"/>
        <v>3.6630000000000007</v>
      </c>
      <c r="K13">
        <f t="shared" si="5"/>
        <v>35.199999999999996</v>
      </c>
      <c r="N13">
        <f>J13*('Device Calculator'!E$126)</f>
        <v>293.04000000000008</v>
      </c>
      <c r="O13">
        <f>G13*4*10^6*'Device Calculator'!E$138*10^-6</f>
        <v>2750</v>
      </c>
      <c r="P13">
        <f t="shared" si="6"/>
        <v>11</v>
      </c>
      <c r="R13">
        <f t="shared" si="7"/>
        <v>1500</v>
      </c>
    </row>
    <row r="14" spans="1:21" x14ac:dyDescent="0.3">
      <c r="F14">
        <f t="shared" si="0"/>
        <v>60</v>
      </c>
      <c r="G14">
        <f t="shared" si="1"/>
        <v>15</v>
      </c>
      <c r="H14">
        <f t="shared" si="2"/>
        <v>75</v>
      </c>
      <c r="I14">
        <f t="shared" si="3"/>
        <v>60</v>
      </c>
      <c r="J14">
        <f t="shared" si="4"/>
        <v>3.9960000000000009</v>
      </c>
      <c r="K14">
        <f t="shared" si="5"/>
        <v>38.4</v>
      </c>
      <c r="N14">
        <f>J14*('Device Calculator'!E$126)</f>
        <v>319.68000000000006</v>
      </c>
      <c r="O14">
        <f>G14*4*10^6*'Device Calculator'!E$138*10^-6</f>
        <v>3000</v>
      </c>
      <c r="P14">
        <f t="shared" si="6"/>
        <v>12</v>
      </c>
      <c r="R14">
        <f t="shared" si="7"/>
        <v>1800</v>
      </c>
    </row>
    <row r="15" spans="1:21" x14ac:dyDescent="0.3">
      <c r="F15">
        <f t="shared" si="0"/>
        <v>65</v>
      </c>
      <c r="G15">
        <f t="shared" si="1"/>
        <v>16.25</v>
      </c>
      <c r="H15">
        <f t="shared" si="2"/>
        <v>81.25</v>
      </c>
      <c r="I15">
        <f t="shared" si="3"/>
        <v>65</v>
      </c>
      <c r="J15">
        <f t="shared" si="4"/>
        <v>4.3290000000000006</v>
      </c>
      <c r="K15">
        <f t="shared" si="5"/>
        <v>41.6</v>
      </c>
      <c r="N15">
        <f>J15*('Device Calculator'!E$126)</f>
        <v>346.32000000000005</v>
      </c>
      <c r="O15">
        <f>G15*4*10^6*'Device Calculator'!E$138*10^-6</f>
        <v>3250</v>
      </c>
      <c r="P15">
        <f t="shared" si="6"/>
        <v>13</v>
      </c>
      <c r="R15">
        <f t="shared" si="7"/>
        <v>2200</v>
      </c>
    </row>
    <row r="16" spans="1:21" x14ac:dyDescent="0.3">
      <c r="F16">
        <f t="shared" si="0"/>
        <v>70</v>
      </c>
      <c r="G16">
        <f t="shared" si="1"/>
        <v>17.5</v>
      </c>
      <c r="H16">
        <f t="shared" si="2"/>
        <v>87.5</v>
      </c>
      <c r="I16">
        <f t="shared" si="3"/>
        <v>70</v>
      </c>
      <c r="J16">
        <f t="shared" si="4"/>
        <v>4.6620000000000008</v>
      </c>
      <c r="K16">
        <f t="shared" si="5"/>
        <v>44.800000000000004</v>
      </c>
      <c r="N16">
        <f>J16*('Device Calculator'!E$126)</f>
        <v>372.96000000000004</v>
      </c>
      <c r="O16">
        <f>G16*4*10^6*'Device Calculator'!E$138*10^-6</f>
        <v>3500</v>
      </c>
      <c r="P16">
        <f t="shared" si="6"/>
        <v>14</v>
      </c>
      <c r="R16">
        <f t="shared" si="7"/>
        <v>2600</v>
      </c>
    </row>
    <row r="17" spans="6:18" x14ac:dyDescent="0.3">
      <c r="F17">
        <f t="shared" si="0"/>
        <v>75</v>
      </c>
      <c r="G17">
        <f t="shared" si="1"/>
        <v>18.75</v>
      </c>
      <c r="H17">
        <f t="shared" si="2"/>
        <v>93.75</v>
      </c>
      <c r="I17">
        <f t="shared" si="3"/>
        <v>75</v>
      </c>
      <c r="J17">
        <f t="shared" si="4"/>
        <v>4.995000000000001</v>
      </c>
      <c r="K17">
        <f t="shared" si="5"/>
        <v>48.000000000000007</v>
      </c>
      <c r="N17">
        <f>J17*('Device Calculator'!E$126)</f>
        <v>399.60000000000008</v>
      </c>
      <c r="O17">
        <f>G17*4*10^6*'Device Calculator'!E$138*10^-6</f>
        <v>3750</v>
      </c>
      <c r="P17">
        <f t="shared" si="6"/>
        <v>15</v>
      </c>
      <c r="R17">
        <f t="shared" si="7"/>
        <v>3000</v>
      </c>
    </row>
    <row r="18" spans="6:18" x14ac:dyDescent="0.3">
      <c r="F18">
        <f t="shared" si="0"/>
        <v>80</v>
      </c>
      <c r="H18">
        <f t="shared" si="2"/>
        <v>100</v>
      </c>
      <c r="I18">
        <f t="shared" si="3"/>
        <v>80</v>
      </c>
      <c r="K18">
        <f t="shared" si="5"/>
        <v>51.20000000000001</v>
      </c>
      <c r="P18">
        <f t="shared" si="6"/>
        <v>16</v>
      </c>
    </row>
    <row r="19" spans="6:18" x14ac:dyDescent="0.3">
      <c r="F19">
        <f t="shared" si="0"/>
        <v>85</v>
      </c>
      <c r="H19">
        <f t="shared" si="2"/>
        <v>106.25</v>
      </c>
      <c r="I19">
        <f t="shared" si="3"/>
        <v>85</v>
      </c>
      <c r="K19">
        <f t="shared" si="5"/>
        <v>54.400000000000013</v>
      </c>
      <c r="P19">
        <f t="shared" si="6"/>
        <v>17</v>
      </c>
    </row>
    <row r="20" spans="6:18" x14ac:dyDescent="0.3">
      <c r="F20">
        <f t="shared" si="0"/>
        <v>90</v>
      </c>
      <c r="H20">
        <f t="shared" si="2"/>
        <v>112.5</v>
      </c>
      <c r="I20">
        <f t="shared" si="3"/>
        <v>90</v>
      </c>
      <c r="K20">
        <f t="shared" si="5"/>
        <v>57.600000000000016</v>
      </c>
      <c r="P20">
        <f t="shared" si="6"/>
        <v>18</v>
      </c>
    </row>
    <row r="21" spans="6:18" x14ac:dyDescent="0.3">
      <c r="F21">
        <f t="shared" si="0"/>
        <v>95</v>
      </c>
      <c r="H21">
        <f t="shared" si="2"/>
        <v>118.75</v>
      </c>
      <c r="I21">
        <f t="shared" si="3"/>
        <v>95</v>
      </c>
      <c r="K21">
        <f t="shared" si="5"/>
        <v>60.800000000000018</v>
      </c>
      <c r="P21">
        <f t="shared" si="6"/>
        <v>19</v>
      </c>
    </row>
    <row r="22" spans="6:18" x14ac:dyDescent="0.3">
      <c r="F22">
        <f t="shared" si="0"/>
        <v>100</v>
      </c>
      <c r="H22">
        <f t="shared" si="2"/>
        <v>125</v>
      </c>
      <c r="I22">
        <f t="shared" si="3"/>
        <v>100</v>
      </c>
      <c r="K22">
        <f t="shared" si="5"/>
        <v>64.000000000000014</v>
      </c>
      <c r="P22">
        <f t="shared" si="6"/>
        <v>20</v>
      </c>
    </row>
    <row r="23" spans="6:18" x14ac:dyDescent="0.3">
      <c r="F23">
        <f t="shared" si="0"/>
        <v>105</v>
      </c>
      <c r="H23">
        <f t="shared" si="2"/>
        <v>131.25</v>
      </c>
      <c r="I23">
        <f t="shared" si="3"/>
        <v>105</v>
      </c>
      <c r="K23">
        <f t="shared" si="5"/>
        <v>67.200000000000017</v>
      </c>
      <c r="P23">
        <f t="shared" si="6"/>
        <v>21</v>
      </c>
    </row>
    <row r="24" spans="6:18" x14ac:dyDescent="0.3">
      <c r="F24">
        <f t="shared" si="0"/>
        <v>110</v>
      </c>
      <c r="H24">
        <f t="shared" si="2"/>
        <v>137.5</v>
      </c>
      <c r="I24">
        <f t="shared" si="3"/>
        <v>110</v>
      </c>
      <c r="K24">
        <f t="shared" si="5"/>
        <v>70.40000000000002</v>
      </c>
      <c r="P24">
        <f t="shared" si="6"/>
        <v>22</v>
      </c>
    </row>
    <row r="25" spans="6:18" x14ac:dyDescent="0.3">
      <c r="F25">
        <f t="shared" si="0"/>
        <v>115</v>
      </c>
      <c r="H25">
        <f t="shared" si="2"/>
        <v>143.75</v>
      </c>
      <c r="I25">
        <f t="shared" si="3"/>
        <v>115</v>
      </c>
      <c r="K25">
        <f t="shared" si="5"/>
        <v>73.600000000000023</v>
      </c>
      <c r="P25">
        <f t="shared" si="6"/>
        <v>23</v>
      </c>
    </row>
    <row r="26" spans="6:18" x14ac:dyDescent="0.3">
      <c r="F26">
        <f t="shared" si="0"/>
        <v>120</v>
      </c>
      <c r="H26">
        <f t="shared" si="2"/>
        <v>150</v>
      </c>
      <c r="I26">
        <f t="shared" si="3"/>
        <v>120</v>
      </c>
      <c r="K26">
        <f t="shared" si="5"/>
        <v>76.800000000000026</v>
      </c>
      <c r="P26">
        <f t="shared" si="6"/>
        <v>24</v>
      </c>
    </row>
    <row r="27" spans="6:18" x14ac:dyDescent="0.3">
      <c r="F27">
        <f t="shared" si="0"/>
        <v>125</v>
      </c>
      <c r="H27">
        <f t="shared" si="2"/>
        <v>156.25</v>
      </c>
      <c r="I27">
        <f t="shared" si="3"/>
        <v>125</v>
      </c>
      <c r="K27">
        <f t="shared" si="5"/>
        <v>80.000000000000028</v>
      </c>
      <c r="P27">
        <f t="shared" si="6"/>
        <v>25</v>
      </c>
    </row>
    <row r="28" spans="6:18" x14ac:dyDescent="0.3">
      <c r="F28">
        <f t="shared" si="0"/>
        <v>130</v>
      </c>
      <c r="H28">
        <f t="shared" si="2"/>
        <v>162.5</v>
      </c>
      <c r="I28">
        <f t="shared" si="3"/>
        <v>130</v>
      </c>
      <c r="K28">
        <f t="shared" si="5"/>
        <v>83.200000000000031</v>
      </c>
      <c r="P28">
        <f t="shared" si="6"/>
        <v>26</v>
      </c>
    </row>
    <row r="29" spans="6:18" x14ac:dyDescent="0.3">
      <c r="F29">
        <f t="shared" si="0"/>
        <v>135</v>
      </c>
      <c r="H29">
        <f t="shared" si="2"/>
        <v>168.75</v>
      </c>
      <c r="I29">
        <f t="shared" si="3"/>
        <v>135</v>
      </c>
      <c r="K29">
        <f t="shared" si="5"/>
        <v>86.400000000000034</v>
      </c>
      <c r="P29">
        <f t="shared" si="6"/>
        <v>27</v>
      </c>
    </row>
    <row r="30" spans="6:18" x14ac:dyDescent="0.3">
      <c r="F30">
        <f t="shared" si="0"/>
        <v>140</v>
      </c>
      <c r="H30">
        <f t="shared" si="2"/>
        <v>175</v>
      </c>
      <c r="I30">
        <f t="shared" si="3"/>
        <v>140</v>
      </c>
      <c r="K30">
        <f t="shared" si="5"/>
        <v>89.600000000000037</v>
      </c>
      <c r="P30">
        <f t="shared" si="6"/>
        <v>28</v>
      </c>
    </row>
    <row r="31" spans="6:18" x14ac:dyDescent="0.3">
      <c r="F31">
        <f t="shared" si="0"/>
        <v>145</v>
      </c>
      <c r="H31">
        <f t="shared" si="2"/>
        <v>181.25</v>
      </c>
      <c r="I31">
        <f t="shared" si="3"/>
        <v>145</v>
      </c>
      <c r="K31">
        <f t="shared" si="5"/>
        <v>92.80000000000004</v>
      </c>
      <c r="P31">
        <f t="shared" si="6"/>
        <v>29</v>
      </c>
    </row>
    <row r="32" spans="6:18" x14ac:dyDescent="0.3">
      <c r="F32">
        <f t="shared" si="0"/>
        <v>150</v>
      </c>
      <c r="H32">
        <f t="shared" si="2"/>
        <v>187.5</v>
      </c>
      <c r="I32">
        <f t="shared" si="3"/>
        <v>150</v>
      </c>
      <c r="K32">
        <f t="shared" si="5"/>
        <v>96.000000000000043</v>
      </c>
      <c r="P32">
        <f t="shared" si="6"/>
        <v>30</v>
      </c>
    </row>
    <row r="33" spans="6:16" x14ac:dyDescent="0.3">
      <c r="F33">
        <f t="shared" si="0"/>
        <v>155</v>
      </c>
      <c r="H33">
        <f t="shared" si="2"/>
        <v>193.75</v>
      </c>
      <c r="I33">
        <f t="shared" si="3"/>
        <v>155</v>
      </c>
      <c r="K33">
        <f t="shared" si="5"/>
        <v>99.200000000000045</v>
      </c>
      <c r="P33">
        <f t="shared" si="6"/>
        <v>31</v>
      </c>
    </row>
    <row r="34" spans="6:16" x14ac:dyDescent="0.3">
      <c r="F34">
        <f t="shared" si="0"/>
        <v>160</v>
      </c>
      <c r="I34">
        <f t="shared" si="3"/>
        <v>160</v>
      </c>
      <c r="P34">
        <f t="shared" si="6"/>
        <v>32</v>
      </c>
    </row>
    <row r="35" spans="6:16" x14ac:dyDescent="0.3">
      <c r="F35">
        <f t="shared" si="0"/>
        <v>165</v>
      </c>
      <c r="I35">
        <f t="shared" si="3"/>
        <v>165</v>
      </c>
      <c r="P35">
        <f t="shared" si="6"/>
        <v>33</v>
      </c>
    </row>
    <row r="36" spans="6:16" x14ac:dyDescent="0.3">
      <c r="F36">
        <f t="shared" si="0"/>
        <v>170</v>
      </c>
      <c r="I36">
        <f t="shared" si="3"/>
        <v>170</v>
      </c>
      <c r="P36">
        <f t="shared" si="6"/>
        <v>34</v>
      </c>
    </row>
    <row r="37" spans="6:16" x14ac:dyDescent="0.3">
      <c r="F37">
        <f t="shared" si="0"/>
        <v>175</v>
      </c>
      <c r="I37">
        <f t="shared" si="3"/>
        <v>175</v>
      </c>
      <c r="P37">
        <f t="shared" si="6"/>
        <v>35</v>
      </c>
    </row>
    <row r="38" spans="6:16" x14ac:dyDescent="0.3">
      <c r="F38">
        <f t="shared" si="0"/>
        <v>180</v>
      </c>
      <c r="I38">
        <f t="shared" si="3"/>
        <v>180</v>
      </c>
      <c r="P38">
        <f t="shared" si="6"/>
        <v>36</v>
      </c>
    </row>
    <row r="39" spans="6:16" x14ac:dyDescent="0.3">
      <c r="F39">
        <f t="shared" si="0"/>
        <v>185</v>
      </c>
      <c r="I39">
        <f t="shared" si="3"/>
        <v>185</v>
      </c>
      <c r="P39">
        <f t="shared" si="6"/>
        <v>37</v>
      </c>
    </row>
    <row r="40" spans="6:16" x14ac:dyDescent="0.3">
      <c r="F40">
        <f t="shared" si="0"/>
        <v>190</v>
      </c>
      <c r="I40">
        <f t="shared" si="3"/>
        <v>190</v>
      </c>
      <c r="P40">
        <f t="shared" si="6"/>
        <v>38</v>
      </c>
    </row>
    <row r="41" spans="6:16" x14ac:dyDescent="0.3">
      <c r="F41">
        <f t="shared" si="0"/>
        <v>195</v>
      </c>
      <c r="I41">
        <f t="shared" si="3"/>
        <v>195</v>
      </c>
      <c r="P41">
        <f t="shared" si="6"/>
        <v>39</v>
      </c>
    </row>
    <row r="42" spans="6:16" x14ac:dyDescent="0.3">
      <c r="F42">
        <f t="shared" si="0"/>
        <v>200</v>
      </c>
      <c r="I42">
        <f t="shared" si="3"/>
        <v>200</v>
      </c>
      <c r="P42">
        <f t="shared" si="6"/>
        <v>40</v>
      </c>
    </row>
    <row r="43" spans="6:16" x14ac:dyDescent="0.3">
      <c r="F43">
        <f t="shared" si="0"/>
        <v>205</v>
      </c>
      <c r="I43">
        <f t="shared" si="3"/>
        <v>205</v>
      </c>
      <c r="P43">
        <f t="shared" si="6"/>
        <v>41</v>
      </c>
    </row>
    <row r="44" spans="6:16" x14ac:dyDescent="0.3">
      <c r="F44">
        <f t="shared" si="0"/>
        <v>210</v>
      </c>
      <c r="I44">
        <f t="shared" si="3"/>
        <v>210</v>
      </c>
      <c r="P44">
        <f t="shared" si="6"/>
        <v>42</v>
      </c>
    </row>
    <row r="45" spans="6:16" x14ac:dyDescent="0.3">
      <c r="F45">
        <f t="shared" si="0"/>
        <v>215</v>
      </c>
      <c r="I45">
        <f t="shared" si="3"/>
        <v>215</v>
      </c>
      <c r="P45">
        <f t="shared" si="6"/>
        <v>43</v>
      </c>
    </row>
    <row r="46" spans="6:16" x14ac:dyDescent="0.3">
      <c r="F46">
        <f t="shared" si="0"/>
        <v>220</v>
      </c>
      <c r="I46">
        <f t="shared" si="3"/>
        <v>220</v>
      </c>
      <c r="P46">
        <f t="shared" si="6"/>
        <v>44</v>
      </c>
    </row>
    <row r="47" spans="6:16" x14ac:dyDescent="0.3">
      <c r="F47">
        <f t="shared" si="0"/>
        <v>225</v>
      </c>
      <c r="I47">
        <f t="shared" si="3"/>
        <v>225</v>
      </c>
      <c r="P47">
        <f t="shared" si="6"/>
        <v>45</v>
      </c>
    </row>
    <row r="48" spans="6:16" x14ac:dyDescent="0.3">
      <c r="F48">
        <f t="shared" si="0"/>
        <v>230</v>
      </c>
      <c r="I48">
        <f t="shared" si="3"/>
        <v>230</v>
      </c>
      <c r="P48">
        <f t="shared" si="6"/>
        <v>46</v>
      </c>
    </row>
    <row r="49" spans="6:16" x14ac:dyDescent="0.3">
      <c r="F49">
        <f t="shared" si="0"/>
        <v>235</v>
      </c>
      <c r="I49">
        <f t="shared" si="3"/>
        <v>235</v>
      </c>
      <c r="P49">
        <f t="shared" si="6"/>
        <v>47</v>
      </c>
    </row>
    <row r="50" spans="6:16" x14ac:dyDescent="0.3">
      <c r="F50">
        <f t="shared" si="0"/>
        <v>240</v>
      </c>
      <c r="I50">
        <f t="shared" si="3"/>
        <v>240</v>
      </c>
      <c r="P50">
        <f t="shared" si="6"/>
        <v>48</v>
      </c>
    </row>
    <row r="51" spans="6:16" x14ac:dyDescent="0.3">
      <c r="F51">
        <f t="shared" si="0"/>
        <v>245</v>
      </c>
      <c r="I51">
        <f t="shared" si="3"/>
        <v>245</v>
      </c>
      <c r="P51">
        <f t="shared" si="6"/>
        <v>49</v>
      </c>
    </row>
    <row r="52" spans="6:16" x14ac:dyDescent="0.3">
      <c r="F52">
        <f t="shared" si="0"/>
        <v>250</v>
      </c>
      <c r="I52">
        <f t="shared" si="3"/>
        <v>250</v>
      </c>
      <c r="P52">
        <f t="shared" si="6"/>
        <v>50</v>
      </c>
    </row>
    <row r="53" spans="6:16" x14ac:dyDescent="0.3">
      <c r="F53">
        <f t="shared" si="0"/>
        <v>255</v>
      </c>
      <c r="I53">
        <f t="shared" si="3"/>
        <v>255</v>
      </c>
      <c r="P53">
        <f t="shared" si="6"/>
        <v>51</v>
      </c>
    </row>
    <row r="54" spans="6:16" x14ac:dyDescent="0.3">
      <c r="F54">
        <f t="shared" si="0"/>
        <v>260</v>
      </c>
      <c r="I54">
        <f t="shared" si="3"/>
        <v>260</v>
      </c>
      <c r="P54">
        <f t="shared" si="6"/>
        <v>52</v>
      </c>
    </row>
    <row r="55" spans="6:16" x14ac:dyDescent="0.3">
      <c r="F55">
        <f t="shared" si="0"/>
        <v>265</v>
      </c>
      <c r="I55">
        <f t="shared" si="3"/>
        <v>265</v>
      </c>
      <c r="P55">
        <f t="shared" si="6"/>
        <v>53</v>
      </c>
    </row>
    <row r="56" spans="6:16" x14ac:dyDescent="0.3">
      <c r="F56">
        <f t="shared" si="0"/>
        <v>270</v>
      </c>
      <c r="I56">
        <f t="shared" si="3"/>
        <v>270</v>
      </c>
      <c r="P56">
        <f t="shared" si="6"/>
        <v>54</v>
      </c>
    </row>
    <row r="57" spans="6:16" x14ac:dyDescent="0.3">
      <c r="F57">
        <f t="shared" si="0"/>
        <v>275</v>
      </c>
      <c r="I57">
        <f t="shared" si="3"/>
        <v>275</v>
      </c>
      <c r="P57">
        <f t="shared" si="6"/>
        <v>55</v>
      </c>
    </row>
    <row r="58" spans="6:16" x14ac:dyDescent="0.3">
      <c r="F58">
        <f t="shared" si="0"/>
        <v>280</v>
      </c>
      <c r="I58">
        <f t="shared" si="3"/>
        <v>280</v>
      </c>
      <c r="P58">
        <f t="shared" si="6"/>
        <v>56</v>
      </c>
    </row>
    <row r="59" spans="6:16" x14ac:dyDescent="0.3">
      <c r="F59">
        <f t="shared" si="0"/>
        <v>285</v>
      </c>
      <c r="I59">
        <f t="shared" si="3"/>
        <v>285</v>
      </c>
      <c r="P59">
        <f t="shared" si="6"/>
        <v>57</v>
      </c>
    </row>
    <row r="60" spans="6:16" x14ac:dyDescent="0.3">
      <c r="F60">
        <f t="shared" si="0"/>
        <v>290</v>
      </c>
      <c r="I60">
        <f t="shared" si="3"/>
        <v>290</v>
      </c>
      <c r="P60">
        <f t="shared" si="6"/>
        <v>58</v>
      </c>
    </row>
    <row r="61" spans="6:16" x14ac:dyDescent="0.3">
      <c r="F61">
        <f t="shared" si="0"/>
        <v>295</v>
      </c>
      <c r="I61">
        <f t="shared" si="3"/>
        <v>295</v>
      </c>
      <c r="P61">
        <f t="shared" si="6"/>
        <v>59</v>
      </c>
    </row>
    <row r="62" spans="6:16" x14ac:dyDescent="0.3">
      <c r="F62">
        <f t="shared" si="0"/>
        <v>300</v>
      </c>
      <c r="I62">
        <f t="shared" si="3"/>
        <v>300</v>
      </c>
      <c r="P62">
        <f t="shared" si="6"/>
        <v>60</v>
      </c>
    </row>
    <row r="63" spans="6:16" x14ac:dyDescent="0.3">
      <c r="F63">
        <f t="shared" si="0"/>
        <v>305</v>
      </c>
      <c r="I63">
        <f t="shared" si="3"/>
        <v>305</v>
      </c>
      <c r="P63">
        <f t="shared" si="6"/>
        <v>61</v>
      </c>
    </row>
    <row r="64" spans="6:16" x14ac:dyDescent="0.3">
      <c r="F64">
        <f t="shared" si="0"/>
        <v>310</v>
      </c>
      <c r="I64">
        <f t="shared" si="3"/>
        <v>310</v>
      </c>
      <c r="P64">
        <f t="shared" si="6"/>
        <v>62</v>
      </c>
    </row>
    <row r="65" spans="6:16" x14ac:dyDescent="0.3">
      <c r="F65">
        <f t="shared" si="0"/>
        <v>315</v>
      </c>
      <c r="I65">
        <f t="shared" si="3"/>
        <v>315</v>
      </c>
      <c r="P65">
        <f t="shared" si="6"/>
        <v>63</v>
      </c>
    </row>
  </sheetData>
  <sheetProtection algorithmName="SHA-512" hashValue="JhT4fWsde6PqJMnhoOUFA06uBxpn+BgvcpG4Qu4QXWXtmRsj3PGIgavAbrtjj5lHR3iqApc/aKrnqbs+7q3Z1A==" saltValue="k+UEad5c2b1gOugoqK+eNg==" spinCount="100000"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topLeftCell="V2" workbookViewId="0">
      <selection activeCell="G1" sqref="G1"/>
    </sheetView>
  </sheetViews>
  <sheetFormatPr defaultRowHeight="14.4" x14ac:dyDescent="0.3"/>
  <cols>
    <col min="1" max="1" width="11.77734375" bestFit="1" customWidth="1"/>
    <col min="2" max="5" width="11.77734375" customWidth="1"/>
    <col min="7" max="7" width="18.44140625" bestFit="1" customWidth="1"/>
    <col min="8" max="10" width="18.44140625" customWidth="1"/>
    <col min="11" max="11" width="19.5546875" bestFit="1" customWidth="1"/>
    <col min="12" max="12" width="19.5546875" customWidth="1"/>
    <col min="13" max="13" width="9.5546875" bestFit="1" customWidth="1"/>
    <col min="14" max="14" width="9.5546875" customWidth="1"/>
    <col min="15" max="15" width="14.77734375" bestFit="1" customWidth="1"/>
    <col min="16" max="16" width="14.77734375" customWidth="1"/>
    <col min="17" max="17" width="11.5546875" bestFit="1" customWidth="1"/>
    <col min="18" max="18" width="11.5546875" customWidth="1"/>
    <col min="19" max="19" width="18.44140625" bestFit="1" customWidth="1"/>
    <col min="20" max="23" width="18.44140625" customWidth="1"/>
    <col min="24" max="25" width="18.21875" bestFit="1" customWidth="1"/>
    <col min="26" max="26" width="16.44140625" bestFit="1" customWidth="1"/>
    <col min="27" max="27" width="16.44140625" customWidth="1"/>
    <col min="28" max="28" width="15.21875" bestFit="1" customWidth="1"/>
    <col min="32" max="32" width="11.21875" bestFit="1" customWidth="1"/>
    <col min="34" max="34" width="10.77734375" customWidth="1"/>
    <col min="41" max="41" width="14" bestFit="1" customWidth="1"/>
  </cols>
  <sheetData>
    <row r="1" spans="1:41" x14ac:dyDescent="0.3">
      <c r="A1" t="s">
        <v>252</v>
      </c>
      <c r="B1" t="s">
        <v>253</v>
      </c>
      <c r="C1" t="s">
        <v>254</v>
      </c>
      <c r="D1" t="s">
        <v>255</v>
      </c>
      <c r="E1" t="s">
        <v>256</v>
      </c>
      <c r="G1" t="s">
        <v>257</v>
      </c>
      <c r="I1" t="s">
        <v>257</v>
      </c>
      <c r="K1" t="s">
        <v>36</v>
      </c>
      <c r="M1" t="s">
        <v>215</v>
      </c>
      <c r="O1" t="s">
        <v>258</v>
      </c>
      <c r="Q1" t="s">
        <v>259</v>
      </c>
      <c r="S1" t="s">
        <v>222</v>
      </c>
      <c r="U1" t="s">
        <v>260</v>
      </c>
      <c r="V1" t="s">
        <v>261</v>
      </c>
      <c r="W1" t="s">
        <v>262</v>
      </c>
      <c r="X1" t="s">
        <v>263</v>
      </c>
      <c r="Z1" t="s">
        <v>264</v>
      </c>
      <c r="AB1" t="s">
        <v>265</v>
      </c>
      <c r="AD1" t="s">
        <v>266</v>
      </c>
      <c r="AL1" t="s">
        <v>15</v>
      </c>
      <c r="AM1" t="s">
        <v>219</v>
      </c>
      <c r="AN1" t="s">
        <v>14</v>
      </c>
      <c r="AO1" t="s">
        <v>267</v>
      </c>
    </row>
    <row r="2" spans="1:41" x14ac:dyDescent="0.3">
      <c r="A2" t="s">
        <v>192</v>
      </c>
      <c r="B2" s="7" t="s">
        <v>218</v>
      </c>
      <c r="C2" s="7" t="s">
        <v>243</v>
      </c>
      <c r="D2" s="7" t="s">
        <v>268</v>
      </c>
      <c r="E2" s="7" t="s">
        <v>269</v>
      </c>
      <c r="F2" t="s">
        <v>270</v>
      </c>
      <c r="G2" t="s">
        <v>37</v>
      </c>
      <c r="H2">
        <v>0</v>
      </c>
      <c r="I2">
        <v>7</v>
      </c>
      <c r="J2">
        <v>0</v>
      </c>
      <c r="K2" t="s">
        <v>37</v>
      </c>
      <c r="S2" t="s">
        <v>37</v>
      </c>
      <c r="T2" t="s">
        <v>209</v>
      </c>
      <c r="U2">
        <v>0.5</v>
      </c>
      <c r="V2" t="s">
        <v>219</v>
      </c>
      <c r="W2" t="s">
        <v>219</v>
      </c>
      <c r="X2" t="s">
        <v>37</v>
      </c>
      <c r="Y2" t="s">
        <v>209</v>
      </c>
      <c r="Z2" t="s">
        <v>37</v>
      </c>
      <c r="AA2" t="s">
        <v>210</v>
      </c>
      <c r="AD2" t="s">
        <v>681</v>
      </c>
      <c r="AE2" t="str">
        <f>IF('Pin Detect Programming'!$D$9=2,'Resistor References'!AD2,"N/A")</f>
        <v>180°, 2</v>
      </c>
      <c r="AF2" t="s">
        <v>681</v>
      </c>
      <c r="AG2" t="s">
        <v>209</v>
      </c>
      <c r="AH2" t="s">
        <v>37</v>
      </c>
      <c r="AI2" t="s">
        <v>209</v>
      </c>
      <c r="AJ2" t="s">
        <v>37</v>
      </c>
      <c r="AK2" t="s">
        <v>209</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209</v>
      </c>
      <c r="AO2" t="s">
        <v>271</v>
      </c>
    </row>
    <row r="3" spans="1:41" x14ac:dyDescent="0.3">
      <c r="A3" t="s">
        <v>193</v>
      </c>
      <c r="B3" s="7" t="s">
        <v>268</v>
      </c>
      <c r="C3" s="7" t="s">
        <v>272</v>
      </c>
      <c r="D3" s="7" t="s">
        <v>269</v>
      </c>
      <c r="E3" s="7" t="s">
        <v>273</v>
      </c>
      <c r="F3">
        <f>0</f>
        <v>0</v>
      </c>
      <c r="G3" t="s">
        <v>209</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References'!A2:E7,2,FALSE)</f>
        <v>40/52</v>
      </c>
      <c r="P3">
        <f>0</f>
        <v>0</v>
      </c>
      <c r="Q3">
        <v>1</v>
      </c>
      <c r="R3">
        <f>0</f>
        <v>0</v>
      </c>
      <c r="S3" t="s">
        <v>223</v>
      </c>
      <c r="T3" t="s">
        <v>210</v>
      </c>
      <c r="U3">
        <v>0.5</v>
      </c>
      <c r="V3">
        <v>0.5</v>
      </c>
      <c r="W3">
        <v>0.05</v>
      </c>
      <c r="X3" s="8">
        <f>IF('Pin Detect Programming'!D$10='Resistor References'!S$2,'Resistor References'!S$2,VLOOKUP('Pin Detect Programming'!D$10,'Resistor References'!S$3:W$17,4,FALSE)+Y3*VLOOKUP('Pin Detect Programming'!D$10,'Resistor References'!S$3:W$17,5,FALSE))</f>
        <v>4.8</v>
      </c>
      <c r="Y3">
        <f>0</f>
        <v>0</v>
      </c>
      <c r="Z3">
        <f>AA3+16</f>
        <v>16</v>
      </c>
      <c r="AA3">
        <f>0</f>
        <v>0</v>
      </c>
      <c r="AB3" t="str">
        <f>IF('Pin Detect Programming'!D13&gt;31.5,"N/A",IF('Pin Detect Programming'!D13='Resistor References'!Z2,"Auto-Detect",IF('Pin Detect Programming'!D9=1,"0, Auto", "Auto-Detect")))</f>
        <v>N/A</v>
      </c>
      <c r="AC3" t="s">
        <v>246</v>
      </c>
      <c r="AD3" t="s">
        <v>682</v>
      </c>
      <c r="AE3" t="str">
        <f>IF('Pin Detect Programming'!$D$9=3,'Resistor References'!AD3,"N/A")</f>
        <v>N/A</v>
      </c>
      <c r="AF3" t="s">
        <v>681</v>
      </c>
      <c r="AG3" t="s">
        <v>210</v>
      </c>
      <c r="AH3" t="s">
        <v>274</v>
      </c>
      <c r="AI3" t="s">
        <v>210</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210</v>
      </c>
      <c r="AO3" t="s">
        <v>37</v>
      </c>
    </row>
    <row r="4" spans="1:41" x14ac:dyDescent="0.3">
      <c r="A4" t="s">
        <v>194</v>
      </c>
      <c r="B4" s="7" t="s">
        <v>269</v>
      </c>
      <c r="C4" s="7" t="s">
        <v>275</v>
      </c>
      <c r="D4" s="7" t="s">
        <v>273</v>
      </c>
      <c r="E4" s="7" t="s">
        <v>276</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References'!A2:E7,3,FALSE)</f>
        <v>30/39</v>
      </c>
      <c r="P4">
        <f>P3+1</f>
        <v>1</v>
      </c>
      <c r="Q4">
        <v>2</v>
      </c>
      <c r="R4">
        <f>R3+1</f>
        <v>1</v>
      </c>
      <c r="S4" t="s">
        <v>277</v>
      </c>
      <c r="T4">
        <v>0</v>
      </c>
      <c r="U4">
        <v>0.5</v>
      </c>
      <c r="V4">
        <v>0.6</v>
      </c>
      <c r="W4">
        <v>0.01</v>
      </c>
      <c r="X4" s="8">
        <f>IF('Pin Detect Programming'!D$10='Resistor References'!S$2,'Resistor References'!S$2,VLOOKUP('Pin Detect Programming'!D$10,'Resistor References'!S$3:W$17,4,FALSE)+Y4*VLOOKUP('Pin Detect Programming'!D$10,'Resistor References'!S$3:W$17,5,FALSE))</f>
        <v>4.84</v>
      </c>
      <c r="Y4">
        <f>Y3+1</f>
        <v>1</v>
      </c>
      <c r="Z4">
        <f t="shared" ref="Z4:Z32" si="1">AA4+16</f>
        <v>17</v>
      </c>
      <c r="AA4">
        <f>AA3+1</f>
        <v>1</v>
      </c>
      <c r="AB4" t="str">
        <f>IF('Pin Detect Programming'!D13='Resistor References'!Z2,"Auto-Detect",IF('Pin Detect Programming'!D9=1,"0, In","SYNC In"))</f>
        <v>SYNC In</v>
      </c>
      <c r="AC4">
        <v>0</v>
      </c>
      <c r="AD4" t="s">
        <v>683</v>
      </c>
      <c r="AE4" t="str">
        <f>IF('Pin Detect Programming'!$D$9=4,'Resistor References'!AD4,"N/A")</f>
        <v>N/A</v>
      </c>
      <c r="AF4" t="s">
        <v>219</v>
      </c>
      <c r="AG4" t="s">
        <v>219</v>
      </c>
      <c r="AH4" t="s">
        <v>278</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3">
      <c r="A5" t="s">
        <v>1018</v>
      </c>
      <c r="B5" s="7" t="s">
        <v>218</v>
      </c>
      <c r="C5" s="7" t="s">
        <v>243</v>
      </c>
      <c r="D5" s="7" t="s">
        <v>268</v>
      </c>
      <c r="E5" s="7" t="s">
        <v>269</v>
      </c>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References'!A2:E7,4,FALSE)</f>
        <v>20/26</v>
      </c>
      <c r="P5">
        <f t="shared" si="2"/>
        <v>2</v>
      </c>
      <c r="Q5">
        <v>3</v>
      </c>
      <c r="R5">
        <f t="shared" ref="R5:R6" si="3">R4+1</f>
        <v>2</v>
      </c>
      <c r="S5" t="s">
        <v>279</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4.88</v>
      </c>
      <c r="Y5">
        <f t="shared" ref="Y5:Y18" si="5">Y4+1</f>
        <v>2</v>
      </c>
      <c r="Z5">
        <f t="shared" si="1"/>
        <v>18</v>
      </c>
      <c r="AA5">
        <f t="shared" ref="AA5:AA32" si="6">AA4+1</f>
        <v>2</v>
      </c>
      <c r="AB5" t="str">
        <f>IF('Pin Detect Programming'!D13='Resistor References'!Z2,"Auto-Detect",IF('Pin Detect Programming'!D9=1,"90, In","SYNC In"))</f>
        <v>SYNC In</v>
      </c>
      <c r="AC5">
        <f t="shared" ref="AC5:AC11" si="7">AC4+1</f>
        <v>1</v>
      </c>
      <c r="AD5" t="s">
        <v>684</v>
      </c>
      <c r="AE5" t="str">
        <f>IF('Pin Detect Programming'!$D$9=3,'Resistor References'!AD5,"N/A")</f>
        <v>N/A</v>
      </c>
      <c r="AF5" t="s">
        <v>683</v>
      </c>
      <c r="AG5">
        <v>1</v>
      </c>
      <c r="AH5" t="s">
        <v>280</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3">
      <c r="A6" t="s">
        <v>1019</v>
      </c>
      <c r="B6" s="7" t="s">
        <v>268</v>
      </c>
      <c r="C6" s="7" t="s">
        <v>272</v>
      </c>
      <c r="D6" s="7" t="s">
        <v>269</v>
      </c>
      <c r="E6" s="7" t="s">
        <v>273</v>
      </c>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References'!A2:E7,5,FALSE)</f>
        <v>10/14</v>
      </c>
      <c r="P6">
        <f t="shared" si="2"/>
        <v>3</v>
      </c>
      <c r="Q6">
        <v>4</v>
      </c>
      <c r="R6">
        <f t="shared" si="3"/>
        <v>3</v>
      </c>
      <c r="S6" t="s">
        <v>281</v>
      </c>
      <c r="T6">
        <f t="shared" si="4"/>
        <v>2</v>
      </c>
      <c r="U6">
        <v>0.5</v>
      </c>
      <c r="V6">
        <v>0.9</v>
      </c>
      <c r="W6">
        <v>0.01</v>
      </c>
      <c r="X6" s="8">
        <f>IF('Pin Detect Programming'!D$10='Resistor References'!S$2,'Resistor References'!S$2,VLOOKUP('Pin Detect Programming'!D$10,'Resistor References'!S$3:W$17,4,FALSE)+Y6*VLOOKUP('Pin Detect Programming'!D$10,'Resistor References'!S$3:W$17,5,FALSE))</f>
        <v>4.92</v>
      </c>
      <c r="Y6">
        <f t="shared" si="5"/>
        <v>3</v>
      </c>
      <c r="Z6">
        <f t="shared" si="1"/>
        <v>19</v>
      </c>
      <c r="AA6">
        <f t="shared" si="6"/>
        <v>3</v>
      </c>
      <c r="AB6" t="str">
        <f>IF('Pin Detect Programming'!D13='Resistor References'!Z2,"Auto-Detect",IF('Pin Detect Programming'!D9=1,"120, In","SYNC In"))</f>
        <v>SYNC In</v>
      </c>
      <c r="AC6">
        <f t="shared" si="7"/>
        <v>2</v>
      </c>
      <c r="AD6" t="s">
        <v>685</v>
      </c>
      <c r="AE6" t="str">
        <f>IF('Pin Detect Programming'!$D$9=4,'Resistor References'!AD6,"N/A")</f>
        <v>N/A</v>
      </c>
      <c r="AF6" t="s">
        <v>682</v>
      </c>
      <c r="AG6">
        <v>2</v>
      </c>
      <c r="AH6" t="s">
        <v>282</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3">
      <c r="A7" t="s">
        <v>1020</v>
      </c>
      <c r="B7" s="7" t="s">
        <v>269</v>
      </c>
      <c r="C7" s="7" t="s">
        <v>275</v>
      </c>
      <c r="D7" s="7" t="s">
        <v>273</v>
      </c>
      <c r="E7" s="7" t="s">
        <v>276</v>
      </c>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283</v>
      </c>
      <c r="T7">
        <f t="shared" si="4"/>
        <v>3</v>
      </c>
      <c r="U7">
        <v>0.5</v>
      </c>
      <c r="V7">
        <v>1.05</v>
      </c>
      <c r="W7">
        <v>0.01</v>
      </c>
      <c r="X7" s="8">
        <f>IF('Pin Detect Programming'!D$10='Resistor References'!S$2,'Resistor References'!S$2,VLOOKUP('Pin Detect Programming'!D$10,'Resistor References'!S$3:W$17,4,FALSE)+Y7*VLOOKUP('Pin Detect Programming'!D$10,'Resistor References'!S$3:W$17,5,FALSE))</f>
        <v>4.96</v>
      </c>
      <c r="Y7">
        <f t="shared" si="5"/>
        <v>4</v>
      </c>
      <c r="Z7">
        <f t="shared" si="1"/>
        <v>20</v>
      </c>
      <c r="AA7">
        <f t="shared" si="6"/>
        <v>4</v>
      </c>
      <c r="AB7" t="str">
        <f>IF('Pin Detect Programming'!D13='Resistor References'!Z2,"Auto-Detect",IF('Pin Detect Programming'!D9=1,"180, In","SYNC In"))</f>
        <v>SYNC In</v>
      </c>
      <c r="AC7">
        <f t="shared" si="7"/>
        <v>3</v>
      </c>
      <c r="AD7" t="s">
        <v>686</v>
      </c>
      <c r="AE7" t="str">
        <f>IF('Pin Detect Programming'!$D$9=4,'Resistor References'!AD7,"N/A")</f>
        <v>N/A</v>
      </c>
      <c r="AF7" t="s">
        <v>681</v>
      </c>
      <c r="AG7">
        <v>3</v>
      </c>
      <c r="AH7" t="s">
        <v>284</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3">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285</v>
      </c>
      <c r="T8">
        <f t="shared" si="4"/>
        <v>4</v>
      </c>
      <c r="U8">
        <v>0.25</v>
      </c>
      <c r="V8">
        <v>1.2</v>
      </c>
      <c r="W8">
        <v>0.02</v>
      </c>
      <c r="X8" s="8">
        <f>IF('Pin Detect Programming'!D$10='Resistor References'!S$2,'Resistor References'!S$2,VLOOKUP('Pin Detect Programming'!D$10,'Resistor References'!S$3:W$17,4,FALSE)+Y8*VLOOKUP('Pin Detect Programming'!D$10,'Resistor References'!S$3:W$17,5,FALSE))</f>
        <v>5</v>
      </c>
      <c r="Y8">
        <f t="shared" si="5"/>
        <v>5</v>
      </c>
      <c r="Z8">
        <f t="shared" si="1"/>
        <v>21</v>
      </c>
      <c r="AA8">
        <f t="shared" si="6"/>
        <v>5</v>
      </c>
      <c r="AB8" t="str">
        <f>IF('Pin Detect Programming'!D13='Resistor References'!Z2,"Auto-Detect",IF('Pin Detect Programming'!D9=1,"240, In","SYNC In"))</f>
        <v>SYNC In</v>
      </c>
      <c r="AC8">
        <f t="shared" si="7"/>
        <v>4</v>
      </c>
      <c r="AF8" t="s">
        <v>684</v>
      </c>
      <c r="AG8">
        <v>4</v>
      </c>
      <c r="AH8" t="s">
        <v>286</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3">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287</v>
      </c>
      <c r="T9">
        <f t="shared" si="4"/>
        <v>5</v>
      </c>
      <c r="U9">
        <v>0.25</v>
      </c>
      <c r="V9">
        <v>1.5</v>
      </c>
      <c r="W9">
        <v>0.02</v>
      </c>
      <c r="X9" s="8">
        <f>IF('Pin Detect Programming'!D$10='Resistor References'!S$2,'Resistor References'!S$2,VLOOKUP('Pin Detect Programming'!D$10,'Resistor References'!S$3:W$17,4,FALSE)+Y9*VLOOKUP('Pin Detect Programming'!D$10,'Resistor References'!S$3:W$17,5,FALSE))</f>
        <v>5.04</v>
      </c>
      <c r="Y9">
        <f t="shared" si="5"/>
        <v>6</v>
      </c>
      <c r="Z9">
        <f t="shared" si="1"/>
        <v>22</v>
      </c>
      <c r="AA9">
        <f t="shared" si="6"/>
        <v>6</v>
      </c>
      <c r="AB9" t="str">
        <f>IF('Pin Detect Programming'!D13='Resistor References'!Z2,"Auto-Detect",IF('Pin Detect Programming'!D9=1,"270, In","SYNC In"))</f>
        <v>SYNC In</v>
      </c>
      <c r="AC9">
        <f t="shared" si="7"/>
        <v>5</v>
      </c>
      <c r="AF9" t="s">
        <v>686</v>
      </c>
      <c r="AG9">
        <v>5</v>
      </c>
      <c r="AH9" t="s">
        <v>288</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3">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289</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5.08</v>
      </c>
      <c r="Y10">
        <f t="shared" si="5"/>
        <v>7</v>
      </c>
      <c r="Z10">
        <f t="shared" si="1"/>
        <v>23</v>
      </c>
      <c r="AA10">
        <f t="shared" si="6"/>
        <v>7</v>
      </c>
      <c r="AB10" t="str">
        <f>IF('Pin Detect Programming'!D13='Resistor References'!Z2,"Auto-Detect",IF('Pin Detect Programming'!D9=1,"0, Out","SYNC Out"))</f>
        <v>SYNC Out</v>
      </c>
      <c r="AC10">
        <f t="shared" si="7"/>
        <v>6</v>
      </c>
      <c r="AF10" t="s">
        <v>219</v>
      </c>
      <c r="AG10" t="s">
        <v>219</v>
      </c>
      <c r="AH10" t="s">
        <v>290</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3">
      <c r="F11">
        <f t="shared" si="2"/>
        <v>8</v>
      </c>
      <c r="G11">
        <f t="shared" si="2"/>
        <v>7</v>
      </c>
      <c r="H11">
        <f t="shared" si="2"/>
        <v>7</v>
      </c>
      <c r="I11">
        <f t="shared" si="11"/>
        <v>18</v>
      </c>
      <c r="J11">
        <f t="shared" si="0"/>
        <v>9</v>
      </c>
      <c r="S11" t="s">
        <v>291</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5.12</v>
      </c>
      <c r="Y11">
        <f t="shared" si="5"/>
        <v>8</v>
      </c>
      <c r="Z11">
        <f t="shared" si="1"/>
        <v>24</v>
      </c>
      <c r="AA11">
        <f t="shared" si="6"/>
        <v>8</v>
      </c>
      <c r="AB11" t="str">
        <f>IF('Pin Detect Programming'!D13='Resistor References'!Z2,"Auto-Detect",IF('Pin Detect Programming'!D9=1,"180, Out","SYNC Out"))</f>
        <v>SYNC Out</v>
      </c>
      <c r="AC11">
        <f t="shared" si="7"/>
        <v>7</v>
      </c>
      <c r="AF11" t="s">
        <v>685</v>
      </c>
      <c r="AG11">
        <v>7</v>
      </c>
      <c r="AH11" t="s">
        <v>292</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3">
      <c r="F12">
        <f t="shared" si="2"/>
        <v>9</v>
      </c>
      <c r="G12">
        <f t="shared" si="2"/>
        <v>8</v>
      </c>
      <c r="H12">
        <f t="shared" si="2"/>
        <v>8</v>
      </c>
      <c r="I12">
        <f t="shared" si="11"/>
        <v>19</v>
      </c>
      <c r="J12">
        <f t="shared" si="0"/>
        <v>10</v>
      </c>
      <c r="S12" t="s">
        <v>293</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5.16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3">
      <c r="F13">
        <f t="shared" si="2"/>
        <v>10</v>
      </c>
      <c r="G13">
        <f t="shared" si="2"/>
        <v>9</v>
      </c>
      <c r="H13">
        <f t="shared" si="2"/>
        <v>9</v>
      </c>
      <c r="I13">
        <f t="shared" si="11"/>
        <v>20</v>
      </c>
      <c r="J13">
        <f t="shared" si="0"/>
        <v>11</v>
      </c>
      <c r="S13" t="s">
        <v>294</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5.2</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3">
      <c r="F14">
        <f t="shared" si="2"/>
        <v>11</v>
      </c>
      <c r="G14">
        <f t="shared" si="2"/>
        <v>10</v>
      </c>
      <c r="H14">
        <f t="shared" si="2"/>
        <v>10</v>
      </c>
      <c r="I14">
        <f t="shared" si="11"/>
        <v>22</v>
      </c>
      <c r="J14">
        <f t="shared" si="0"/>
        <v>12</v>
      </c>
      <c r="S14" t="s">
        <v>295</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5.24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3">
      <c r="F15">
        <f t="shared" si="2"/>
        <v>12</v>
      </c>
      <c r="G15">
        <f t="shared" si="2"/>
        <v>11</v>
      </c>
      <c r="H15">
        <f t="shared" si="2"/>
        <v>11</v>
      </c>
      <c r="I15">
        <f t="shared" si="11"/>
        <v>23</v>
      </c>
      <c r="J15">
        <f t="shared" si="0"/>
        <v>13</v>
      </c>
      <c r="S15" t="s">
        <v>296</v>
      </c>
      <c r="T15">
        <v>11</v>
      </c>
      <c r="U15">
        <v>0.125</v>
      </c>
      <c r="V15">
        <v>4.2</v>
      </c>
      <c r="W15">
        <v>0.04</v>
      </c>
      <c r="X15" s="8">
        <f>IF('Pin Detect Programming'!D$10='Resistor References'!S$2,'Resistor References'!S$2,VLOOKUP('Pin Detect Programming'!D$10,'Resistor References'!S$3:W$17,4,FALSE)+Y15*VLOOKUP('Pin Detect Programming'!D$10,'Resistor References'!S$3:W$17,5,FALSE))</f>
        <v>5.2799999999999994</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3">
      <c r="F16">
        <f t="shared" si="2"/>
        <v>13</v>
      </c>
      <c r="G16">
        <f t="shared" si="2"/>
        <v>12</v>
      </c>
      <c r="H16">
        <f t="shared" si="2"/>
        <v>12</v>
      </c>
      <c r="I16">
        <f t="shared" si="11"/>
        <v>24</v>
      </c>
      <c r="J16">
        <f t="shared" si="0"/>
        <v>14</v>
      </c>
      <c r="S16" t="s">
        <v>297</v>
      </c>
      <c r="T16">
        <v>14</v>
      </c>
      <c r="U16">
        <v>0.125</v>
      </c>
      <c r="V16">
        <v>4.8</v>
      </c>
      <c r="W16">
        <v>0.04</v>
      </c>
      <c r="X16" s="8">
        <f>IF('Pin Detect Programming'!D$10='Resistor References'!S$2,'Resistor References'!S$2,VLOOKUP('Pin Detect Programming'!D$10,'Resistor References'!S$3:W$17,4,FALSE)+Y16*VLOOKUP('Pin Detect Programming'!D$10,'Resistor References'!S$3:W$17,5,FALSE))</f>
        <v>5.32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3">
      <c r="F17">
        <f t="shared" si="2"/>
        <v>14</v>
      </c>
      <c r="G17">
        <f t="shared" si="2"/>
        <v>13</v>
      </c>
      <c r="H17">
        <f t="shared" si="2"/>
        <v>13</v>
      </c>
      <c r="I17">
        <f t="shared" si="11"/>
        <v>25</v>
      </c>
      <c r="J17">
        <f t="shared" si="0"/>
        <v>15</v>
      </c>
      <c r="S17" t="s">
        <v>298</v>
      </c>
      <c r="T17">
        <v>15</v>
      </c>
      <c r="U17">
        <v>0.125</v>
      </c>
      <c r="V17">
        <v>5.4</v>
      </c>
      <c r="W17">
        <v>0.04</v>
      </c>
      <c r="X17" s="8">
        <f>IF('Pin Detect Programming'!D$10='Resistor References'!S$2,'Resistor References'!S$2,VLOOKUP('Pin Detect Programming'!D$10,'Resistor References'!S$3:W$17,4,FALSE)+Y17*VLOOKUP('Pin Detect Programming'!D$10,'Resistor References'!S$3:W$17,5,FALSE))</f>
        <v>5.3599999999999994</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3">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5.3999999999999995</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3">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3">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3">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3">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3">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3">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3">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3">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3">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3">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3">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3">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3">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3">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3">
      <c r="F33">
        <f t="shared" si="12"/>
        <v>30</v>
      </c>
      <c r="G33">
        <f t="shared" si="12"/>
        <v>29</v>
      </c>
      <c r="H33">
        <f t="shared" si="12"/>
        <v>29</v>
      </c>
      <c r="X33" s="8"/>
    </row>
    <row r="34" spans="6:24" x14ac:dyDescent="0.3">
      <c r="G34">
        <f t="shared" si="12"/>
        <v>30</v>
      </c>
      <c r="H34">
        <f t="shared" si="12"/>
        <v>30</v>
      </c>
      <c r="X34" s="8"/>
    </row>
    <row r="35" spans="6:24" x14ac:dyDescent="0.3">
      <c r="G35">
        <f t="shared" si="12"/>
        <v>31</v>
      </c>
      <c r="H35">
        <f t="shared" si="12"/>
        <v>31</v>
      </c>
      <c r="X35" s="8"/>
    </row>
    <row r="36" spans="6:24" x14ac:dyDescent="0.3">
      <c r="X36" s="8"/>
    </row>
    <row r="37" spans="6:24" x14ac:dyDescent="0.3">
      <c r="X37" s="8"/>
    </row>
    <row r="38" spans="6:24" x14ac:dyDescent="0.3">
      <c r="X38" s="8"/>
    </row>
    <row r="39" spans="6:24" x14ac:dyDescent="0.3">
      <c r="X39" s="8"/>
    </row>
    <row r="40" spans="6:24" x14ac:dyDescent="0.3">
      <c r="X40" s="8"/>
    </row>
    <row r="41" spans="6:24" x14ac:dyDescent="0.3">
      <c r="X41" s="8"/>
    </row>
    <row r="42" spans="6:24" x14ac:dyDescent="0.3">
      <c r="X42" s="8"/>
    </row>
    <row r="43" spans="6:24" x14ac:dyDescent="0.3">
      <c r="X43" s="8"/>
    </row>
    <row r="44" spans="6:24" x14ac:dyDescent="0.3">
      <c r="X44" s="8"/>
    </row>
    <row r="45" spans="6:24" x14ac:dyDescent="0.3">
      <c r="X45" s="8"/>
    </row>
    <row r="46" spans="6:24" x14ac:dyDescent="0.3">
      <c r="X46" s="8"/>
    </row>
    <row r="47" spans="6:24" x14ac:dyDescent="0.3">
      <c r="X47" s="8"/>
    </row>
    <row r="48" spans="6:24" x14ac:dyDescent="0.3">
      <c r="X48" s="8"/>
    </row>
    <row r="49" spans="24:24" x14ac:dyDescent="0.3">
      <c r="X49" s="8"/>
    </row>
    <row r="50" spans="24:24" x14ac:dyDescent="0.3">
      <c r="X50" s="8"/>
    </row>
    <row r="51" spans="24:24" x14ac:dyDescent="0.3">
      <c r="X51" s="8"/>
    </row>
    <row r="52" spans="24:24" x14ac:dyDescent="0.3">
      <c r="X52" s="8"/>
    </row>
    <row r="53" spans="24:24" x14ac:dyDescent="0.3">
      <c r="X53" s="8"/>
    </row>
    <row r="54" spans="24:24" x14ac:dyDescent="0.3">
      <c r="X54" s="8"/>
    </row>
    <row r="55" spans="24:24" x14ac:dyDescent="0.3">
      <c r="X55" s="8"/>
    </row>
    <row r="56" spans="24:24" x14ac:dyDescent="0.3">
      <c r="X56" s="8"/>
    </row>
    <row r="57" spans="24:24" x14ac:dyDescent="0.3">
      <c r="X57" s="8"/>
    </row>
    <row r="58" spans="24:24" x14ac:dyDescent="0.3">
      <c r="X58" s="8"/>
    </row>
    <row r="59" spans="24:24" x14ac:dyDescent="0.3">
      <c r="X59" s="8"/>
    </row>
    <row r="60" spans="24:24" x14ac:dyDescent="0.3">
      <c r="X60" s="8"/>
    </row>
    <row r="61" spans="24:24" x14ac:dyDescent="0.3">
      <c r="X61" s="8"/>
    </row>
    <row r="62" spans="24:24" x14ac:dyDescent="0.3">
      <c r="X62" s="8"/>
    </row>
    <row r="63" spans="24:24" x14ac:dyDescent="0.3">
      <c r="X63" s="8"/>
    </row>
    <row r="64" spans="24:24" x14ac:dyDescent="0.3">
      <c r="X64" s="8"/>
    </row>
    <row r="65" spans="20:24" x14ac:dyDescent="0.3">
      <c r="X65" s="8"/>
    </row>
    <row r="66" spans="20:24" x14ac:dyDescent="0.3">
      <c r="T66">
        <v>1.18</v>
      </c>
      <c r="X66" s="8"/>
    </row>
  </sheetData>
  <sheetProtection algorithmName="SHA-512" hashValue="ZFCVIBfhdopJFwfP0LCwf8+jqO/ar9Cf2T8tl1tflxv7tMYFcYoN7WTFM3wF0PKqe/+5b+cGRWrFkqGx+s5LNw==" saltValue="MWeYpfOKUksOBX2M7abGP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4.4" x14ac:dyDescent="0.3"/>
  <sheetData>
    <row r="1" spans="1:43" x14ac:dyDescent="0.3">
      <c r="A1" s="9"/>
      <c r="B1" s="452" t="s">
        <v>321</v>
      </c>
      <c r="C1" s="452"/>
      <c r="D1" s="452"/>
      <c r="E1" s="452"/>
      <c r="F1" s="452"/>
      <c r="G1" s="452"/>
      <c r="H1" s="452"/>
      <c r="I1" s="452"/>
      <c r="J1" s="452"/>
      <c r="K1" s="452"/>
      <c r="L1" s="452"/>
      <c r="M1" s="452"/>
      <c r="N1" s="452"/>
      <c r="O1" s="452"/>
      <c r="P1" s="452"/>
      <c r="Q1" s="452"/>
      <c r="R1" s="452"/>
      <c r="S1" s="452"/>
      <c r="T1" s="452"/>
      <c r="U1" s="452"/>
      <c r="V1" s="452"/>
      <c r="W1" s="452"/>
      <c r="X1" s="452"/>
      <c r="Y1" s="452"/>
      <c r="Z1" s="452"/>
      <c r="AA1" s="452"/>
      <c r="AB1" s="452"/>
      <c r="AC1" s="452"/>
      <c r="AD1" s="452"/>
      <c r="AE1" s="452"/>
      <c r="AF1" s="452"/>
      <c r="AG1" s="452"/>
      <c r="AH1" s="452"/>
    </row>
    <row r="2" spans="1:43" x14ac:dyDescent="0.3">
      <c r="A2" s="9"/>
      <c r="B2" s="9" t="s">
        <v>250</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213</v>
      </c>
      <c r="AN2" t="s">
        <v>214</v>
      </c>
      <c r="AO2" t="s">
        <v>221</v>
      </c>
      <c r="AP2" t="s">
        <v>227</v>
      </c>
      <c r="AQ2" t="s">
        <v>14</v>
      </c>
    </row>
    <row r="3" spans="1:43" x14ac:dyDescent="0.3">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209</v>
      </c>
      <c r="AL3">
        <v>0</v>
      </c>
      <c r="AM3" t="s">
        <v>246</v>
      </c>
      <c r="AN3" t="s">
        <v>246</v>
      </c>
      <c r="AO3" t="s">
        <v>246</v>
      </c>
      <c r="AP3" t="s">
        <v>246</v>
      </c>
      <c r="AQ3" t="str">
        <f>AJ3</f>
        <v>SHORT</v>
      </c>
    </row>
    <row r="4" spans="1:43" x14ac:dyDescent="0.3">
      <c r="A4" s="9" t="s">
        <v>251</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210</v>
      </c>
      <c r="AL4" t="s">
        <v>246</v>
      </c>
      <c r="AM4" t="s">
        <v>246</v>
      </c>
      <c r="AN4" t="s">
        <v>246</v>
      </c>
      <c r="AO4" t="s">
        <v>246</v>
      </c>
      <c r="AP4" t="s">
        <v>246</v>
      </c>
      <c r="AQ4" t="str">
        <f t="shared" ref="AQ4:AQ36" si="0">AJ4</f>
        <v>FLOAT</v>
      </c>
    </row>
    <row r="5" spans="1:43" x14ac:dyDescent="0.3">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3">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3">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3">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3">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3">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3">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3">
      <c r="B12" s="453" t="s">
        <v>322</v>
      </c>
      <c r="C12" s="453"/>
      <c r="D12" s="453"/>
      <c r="E12" s="453"/>
      <c r="F12" s="453"/>
      <c r="G12" s="453"/>
      <c r="H12" s="453"/>
      <c r="I12" s="453"/>
      <c r="J12" s="453"/>
      <c r="K12" s="453"/>
      <c r="L12" s="453"/>
      <c r="M12" s="453"/>
      <c r="N12" s="453"/>
      <c r="O12" s="453"/>
      <c r="P12" s="453"/>
      <c r="Q12" s="453"/>
      <c r="R12" s="45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3">
      <c r="B13" t="s">
        <v>250</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3">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3">
      <c r="A15" t="s">
        <v>251</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3">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3">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3">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3">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3">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3">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3">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3">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3">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3">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3">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3">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3">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3">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3">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3">
      <c r="AJ31">
        <f t="shared" si="3"/>
        <v>26</v>
      </c>
      <c r="AK31">
        <f t="shared" si="1"/>
        <v>53600</v>
      </c>
      <c r="AQ31">
        <f t="shared" si="0"/>
        <v>26</v>
      </c>
    </row>
    <row r="32" spans="2:43" x14ac:dyDescent="0.3">
      <c r="AJ32">
        <f t="shared" si="3"/>
        <v>27</v>
      </c>
      <c r="AK32">
        <f t="shared" si="1"/>
        <v>59000</v>
      </c>
      <c r="AQ32">
        <f t="shared" si="0"/>
        <v>27</v>
      </c>
    </row>
    <row r="33" spans="36:43" x14ac:dyDescent="0.3">
      <c r="AJ33">
        <f t="shared" si="3"/>
        <v>28</v>
      </c>
      <c r="AK33">
        <f t="shared" si="1"/>
        <v>64900</v>
      </c>
      <c r="AQ33">
        <f t="shared" si="0"/>
        <v>28</v>
      </c>
    </row>
    <row r="34" spans="36:43" x14ac:dyDescent="0.3">
      <c r="AJ34">
        <f t="shared" si="3"/>
        <v>29</v>
      </c>
      <c r="AK34">
        <f t="shared" si="1"/>
        <v>71500</v>
      </c>
      <c r="AQ34">
        <f t="shared" si="0"/>
        <v>29</v>
      </c>
    </row>
    <row r="35" spans="36:43" x14ac:dyDescent="0.3">
      <c r="AJ35">
        <f t="shared" si="3"/>
        <v>30</v>
      </c>
      <c r="AK35">
        <f t="shared" si="1"/>
        <v>78700</v>
      </c>
      <c r="AQ35">
        <f t="shared" si="0"/>
        <v>30</v>
      </c>
    </row>
    <row r="36" spans="36:43" x14ac:dyDescent="0.3">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4.4" x14ac:dyDescent="0.3"/>
  <cols>
    <col min="3" max="3" width="67.21875" bestFit="1" customWidth="1"/>
    <col min="23" max="23" width="12.77734375" bestFit="1" customWidth="1"/>
    <col min="26" max="27" width="9.21875"/>
  </cols>
  <sheetData>
    <row r="4" spans="3:40" x14ac:dyDescent="0.3">
      <c r="C4" t="s">
        <v>556</v>
      </c>
      <c r="G4" t="s">
        <v>590</v>
      </c>
      <c r="M4" t="s">
        <v>591</v>
      </c>
      <c r="Q4" t="s">
        <v>596</v>
      </c>
      <c r="T4" t="s">
        <v>597</v>
      </c>
      <c r="W4" t="s">
        <v>602</v>
      </c>
      <c r="AB4" t="s">
        <v>603</v>
      </c>
      <c r="AF4" t="s">
        <v>604</v>
      </c>
      <c r="AJ4" t="s">
        <v>605</v>
      </c>
      <c r="AN4" t="s">
        <v>606</v>
      </c>
    </row>
    <row r="5" spans="3:40" x14ac:dyDescent="0.3">
      <c r="C5" t="s">
        <v>557</v>
      </c>
      <c r="G5">
        <v>275</v>
      </c>
      <c r="M5" t="s">
        <v>592</v>
      </c>
      <c r="Q5" s="2">
        <v>0.5</v>
      </c>
      <c r="T5" t="s">
        <v>598</v>
      </c>
      <c r="W5" t="s">
        <v>37</v>
      </c>
      <c r="AB5" t="s">
        <v>37</v>
      </c>
      <c r="AJ5" t="s">
        <v>623</v>
      </c>
      <c r="AN5" t="s">
        <v>624</v>
      </c>
    </row>
    <row r="6" spans="3:40" x14ac:dyDescent="0.3">
      <c r="C6" t="s">
        <v>558</v>
      </c>
      <c r="G6">
        <v>325</v>
      </c>
      <c r="M6" t="s">
        <v>593</v>
      </c>
      <c r="Q6" s="2">
        <v>1</v>
      </c>
      <c r="T6" t="s">
        <v>599</v>
      </c>
      <c r="W6" t="s">
        <v>633</v>
      </c>
      <c r="X6">
        <v>0.5</v>
      </c>
      <c r="Y6">
        <v>0.55000000000000004</v>
      </c>
      <c r="AB6">
        <v>0.5</v>
      </c>
      <c r="AJ6" t="s">
        <v>607</v>
      </c>
      <c r="AN6" t="s">
        <v>625</v>
      </c>
    </row>
    <row r="7" spans="3:40" x14ac:dyDescent="0.3">
      <c r="C7" t="s">
        <v>559</v>
      </c>
      <c r="G7">
        <v>450</v>
      </c>
      <c r="M7" t="s">
        <v>594</v>
      </c>
      <c r="Q7" s="2">
        <v>3</v>
      </c>
      <c r="T7" t="s">
        <v>600</v>
      </c>
      <c r="W7" t="s">
        <v>634</v>
      </c>
      <c r="X7">
        <v>0.6</v>
      </c>
      <c r="Y7">
        <v>0.74</v>
      </c>
      <c r="AB7">
        <v>0.51</v>
      </c>
      <c r="AJ7" t="s">
        <v>608</v>
      </c>
      <c r="AN7" t="s">
        <v>626</v>
      </c>
    </row>
    <row r="8" spans="3:40" x14ac:dyDescent="0.3">
      <c r="C8" t="s">
        <v>560</v>
      </c>
      <c r="G8">
        <v>550</v>
      </c>
      <c r="M8" t="s">
        <v>595</v>
      </c>
      <c r="Q8" s="2">
        <v>5</v>
      </c>
      <c r="T8" t="s">
        <v>601</v>
      </c>
      <c r="W8" t="s">
        <v>635</v>
      </c>
      <c r="X8">
        <v>0.75</v>
      </c>
      <c r="Y8">
        <v>0.89</v>
      </c>
      <c r="AB8">
        <v>0.52</v>
      </c>
      <c r="AJ8" t="s">
        <v>609</v>
      </c>
      <c r="AN8" t="s">
        <v>627</v>
      </c>
    </row>
    <row r="9" spans="3:40" x14ac:dyDescent="0.3">
      <c r="C9" t="s">
        <v>561</v>
      </c>
      <c r="G9">
        <v>650</v>
      </c>
      <c r="Q9" s="2">
        <v>7</v>
      </c>
      <c r="W9" t="s">
        <v>636</v>
      </c>
      <c r="X9">
        <v>0.9</v>
      </c>
      <c r="Y9">
        <v>1.04</v>
      </c>
      <c r="AB9">
        <v>0.53</v>
      </c>
      <c r="AJ9" t="s">
        <v>610</v>
      </c>
      <c r="AN9" t="s">
        <v>628</v>
      </c>
    </row>
    <row r="10" spans="3:40" x14ac:dyDescent="0.3">
      <c r="C10" t="s">
        <v>562</v>
      </c>
      <c r="G10">
        <v>900</v>
      </c>
      <c r="Q10" s="2">
        <v>10</v>
      </c>
      <c r="W10" t="s">
        <v>637</v>
      </c>
      <c r="X10">
        <v>1.05</v>
      </c>
      <c r="Y10">
        <v>1.19</v>
      </c>
      <c r="AB10">
        <v>0.54</v>
      </c>
      <c r="AJ10" t="s">
        <v>611</v>
      </c>
      <c r="AN10" t="s">
        <v>630</v>
      </c>
    </row>
    <row r="11" spans="3:40" x14ac:dyDescent="0.3">
      <c r="C11" t="s">
        <v>563</v>
      </c>
      <c r="G11">
        <v>1100</v>
      </c>
      <c r="Q11" s="2">
        <v>20</v>
      </c>
      <c r="W11" t="s">
        <v>638</v>
      </c>
      <c r="X11">
        <v>1.2</v>
      </c>
      <c r="Y11">
        <v>1.49</v>
      </c>
      <c r="AB11">
        <v>0.55000000000000004</v>
      </c>
      <c r="AJ11" t="s">
        <v>612</v>
      </c>
      <c r="AN11" t="s">
        <v>629</v>
      </c>
    </row>
    <row r="12" spans="3:40" x14ac:dyDescent="0.3">
      <c r="C12" t="s">
        <v>564</v>
      </c>
      <c r="G12">
        <v>1500</v>
      </c>
      <c r="Q12" s="2">
        <v>31.5</v>
      </c>
      <c r="W12" t="s">
        <v>639</v>
      </c>
      <c r="X12">
        <v>1.5</v>
      </c>
      <c r="Y12">
        <v>1.79</v>
      </c>
      <c r="AB12">
        <v>0.56000000000000005</v>
      </c>
      <c r="AJ12" t="s">
        <v>613</v>
      </c>
      <c r="AN12" t="s">
        <v>631</v>
      </c>
    </row>
    <row r="13" spans="3:40" x14ac:dyDescent="0.3">
      <c r="C13" t="s">
        <v>565</v>
      </c>
      <c r="W13" t="s">
        <v>640</v>
      </c>
      <c r="X13">
        <v>1.8</v>
      </c>
      <c r="Y13">
        <v>2.09</v>
      </c>
      <c r="AB13">
        <v>0.56999999999999995</v>
      </c>
      <c r="AJ13" t="s">
        <v>614</v>
      </c>
      <c r="AN13" t="s">
        <v>632</v>
      </c>
    </row>
    <row r="14" spans="3:40" x14ac:dyDescent="0.3">
      <c r="C14" t="s">
        <v>566</v>
      </c>
      <c r="W14" t="s">
        <v>641</v>
      </c>
      <c r="X14">
        <v>2.1</v>
      </c>
      <c r="Y14">
        <v>2.39</v>
      </c>
      <c r="AB14">
        <v>0.57999999999999996</v>
      </c>
      <c r="AJ14" t="s">
        <v>615</v>
      </c>
    </row>
    <row r="15" spans="3:40" x14ac:dyDescent="0.3">
      <c r="C15" t="s">
        <v>567</v>
      </c>
      <c r="W15" t="s">
        <v>651</v>
      </c>
      <c r="X15">
        <v>2.4</v>
      </c>
      <c r="Y15">
        <v>2.99</v>
      </c>
      <c r="AB15">
        <v>0.59</v>
      </c>
      <c r="AJ15" t="s">
        <v>616</v>
      </c>
    </row>
    <row r="16" spans="3:40" x14ac:dyDescent="0.3">
      <c r="C16" t="s">
        <v>568</v>
      </c>
      <c r="W16" t="s">
        <v>652</v>
      </c>
      <c r="X16">
        <v>3</v>
      </c>
      <c r="Y16">
        <v>3.59</v>
      </c>
      <c r="AB16">
        <v>0.6</v>
      </c>
      <c r="AH16" s="119"/>
      <c r="AJ16" t="s">
        <v>617</v>
      </c>
    </row>
    <row r="17" spans="3:36" x14ac:dyDescent="0.3">
      <c r="C17" t="s">
        <v>569</v>
      </c>
      <c r="W17" t="s">
        <v>653</v>
      </c>
      <c r="X17">
        <v>3.6</v>
      </c>
      <c r="Y17">
        <v>4.1900000000000004</v>
      </c>
      <c r="AB17">
        <v>0.61</v>
      </c>
      <c r="AH17" s="119"/>
      <c r="AJ17" t="s">
        <v>618</v>
      </c>
    </row>
    <row r="18" spans="3:36" x14ac:dyDescent="0.3">
      <c r="C18" t="s">
        <v>570</v>
      </c>
      <c r="W18" t="s">
        <v>654</v>
      </c>
      <c r="X18">
        <v>4.2</v>
      </c>
      <c r="Y18">
        <v>4.76</v>
      </c>
      <c r="AB18">
        <v>0.62</v>
      </c>
      <c r="AH18" s="119"/>
      <c r="AJ18" t="s">
        <v>619</v>
      </c>
    </row>
    <row r="19" spans="3:36" x14ac:dyDescent="0.3">
      <c r="C19" t="s">
        <v>571</v>
      </c>
      <c r="W19" t="s">
        <v>655</v>
      </c>
      <c r="X19">
        <v>4.8</v>
      </c>
      <c r="Y19">
        <v>5.39</v>
      </c>
      <c r="AB19">
        <v>0.63</v>
      </c>
      <c r="AH19" s="119"/>
      <c r="AJ19" t="s">
        <v>620</v>
      </c>
    </row>
    <row r="20" spans="3:36" x14ac:dyDescent="0.3">
      <c r="C20" t="s">
        <v>572</v>
      </c>
      <c r="W20" t="s">
        <v>656</v>
      </c>
      <c r="X20">
        <v>5.4</v>
      </c>
      <c r="Y20">
        <v>6</v>
      </c>
      <c r="AB20">
        <v>0.64</v>
      </c>
      <c r="AH20" s="119"/>
      <c r="AJ20" t="s">
        <v>621</v>
      </c>
    </row>
    <row r="21" spans="3:36" x14ac:dyDescent="0.3">
      <c r="C21" t="s">
        <v>573</v>
      </c>
      <c r="AB21">
        <v>0.65</v>
      </c>
      <c r="AH21" s="119"/>
      <c r="AJ21" t="s">
        <v>622</v>
      </c>
    </row>
    <row r="22" spans="3:36" x14ac:dyDescent="0.3">
      <c r="C22" t="s">
        <v>574</v>
      </c>
      <c r="AB22">
        <v>0.66</v>
      </c>
      <c r="AH22" s="119"/>
    </row>
    <row r="23" spans="3:36" x14ac:dyDescent="0.3">
      <c r="C23" t="s">
        <v>575</v>
      </c>
      <c r="AB23">
        <v>0.67</v>
      </c>
    </row>
    <row r="24" spans="3:36" x14ac:dyDescent="0.3">
      <c r="C24" t="s">
        <v>576</v>
      </c>
      <c r="AB24">
        <v>0.68</v>
      </c>
    </row>
    <row r="25" spans="3:36" x14ac:dyDescent="0.3">
      <c r="C25" t="s">
        <v>577</v>
      </c>
      <c r="AB25">
        <v>0.69</v>
      </c>
    </row>
    <row r="26" spans="3:36" x14ac:dyDescent="0.3">
      <c r="C26" t="s">
        <v>578</v>
      </c>
      <c r="AB26">
        <v>0.7</v>
      </c>
    </row>
    <row r="27" spans="3:36" x14ac:dyDescent="0.3">
      <c r="C27" t="s">
        <v>579</v>
      </c>
      <c r="AB27">
        <v>0.71</v>
      </c>
      <c r="AH27" s="119"/>
      <c r="AI27" s="119"/>
    </row>
    <row r="28" spans="3:36" x14ac:dyDescent="0.3">
      <c r="C28" t="s">
        <v>580</v>
      </c>
      <c r="AB28">
        <v>0.72</v>
      </c>
      <c r="AH28" s="119"/>
      <c r="AI28" s="119"/>
    </row>
    <row r="29" spans="3:36" x14ac:dyDescent="0.3">
      <c r="C29" t="s">
        <v>581</v>
      </c>
      <c r="AB29">
        <v>0.73</v>
      </c>
      <c r="AH29" s="119"/>
      <c r="AI29" s="119"/>
    </row>
    <row r="30" spans="3:36" x14ac:dyDescent="0.3">
      <c r="C30" t="s">
        <v>582</v>
      </c>
      <c r="AB30">
        <v>0.74</v>
      </c>
      <c r="AH30" s="119"/>
      <c r="AI30" s="119"/>
    </row>
    <row r="31" spans="3:36" x14ac:dyDescent="0.3">
      <c r="C31" t="s">
        <v>583</v>
      </c>
      <c r="AB31">
        <v>0.75</v>
      </c>
      <c r="AH31" s="119"/>
      <c r="AI31" s="119"/>
    </row>
    <row r="32" spans="3:36" x14ac:dyDescent="0.3">
      <c r="C32" t="s">
        <v>584</v>
      </c>
      <c r="AB32">
        <v>0.76</v>
      </c>
      <c r="AH32" s="119"/>
      <c r="AI32" s="119"/>
    </row>
    <row r="33" spans="3:35" x14ac:dyDescent="0.3">
      <c r="C33" t="s">
        <v>585</v>
      </c>
      <c r="AB33">
        <v>0.77</v>
      </c>
      <c r="AH33" s="119"/>
      <c r="AI33" s="119"/>
    </row>
    <row r="34" spans="3:35" x14ac:dyDescent="0.3">
      <c r="C34" t="s">
        <v>586</v>
      </c>
      <c r="AB34">
        <v>0.78</v>
      </c>
      <c r="AH34" s="119"/>
      <c r="AI34" s="119"/>
    </row>
    <row r="35" spans="3:35" x14ac:dyDescent="0.3">
      <c r="C35" t="s">
        <v>587</v>
      </c>
      <c r="AB35">
        <v>0.79</v>
      </c>
      <c r="AH35" s="119"/>
      <c r="AI35" s="119"/>
    </row>
    <row r="36" spans="3:35" x14ac:dyDescent="0.3">
      <c r="C36" t="s">
        <v>588</v>
      </c>
      <c r="AB36">
        <v>0.8</v>
      </c>
      <c r="AH36" s="119"/>
      <c r="AI36" s="119"/>
    </row>
    <row r="37" spans="3:35" x14ac:dyDescent="0.3">
      <c r="C37" t="s">
        <v>589</v>
      </c>
      <c r="AB37">
        <v>0.81</v>
      </c>
      <c r="AH37" s="119"/>
      <c r="AI37" s="119"/>
    </row>
    <row r="38" spans="3:35" x14ac:dyDescent="0.3">
      <c r="AB38">
        <v>0.82</v>
      </c>
      <c r="AH38" s="119"/>
      <c r="AI38" s="119"/>
    </row>
    <row r="39" spans="3:35" x14ac:dyDescent="0.3">
      <c r="AB39">
        <v>0.83</v>
      </c>
      <c r="AH39" s="119"/>
      <c r="AI39" s="119"/>
    </row>
    <row r="40" spans="3:35" x14ac:dyDescent="0.3">
      <c r="AB40">
        <v>0.84</v>
      </c>
      <c r="AH40" s="119"/>
      <c r="AI40" s="119"/>
    </row>
    <row r="41" spans="3:35" x14ac:dyDescent="0.3">
      <c r="D41" t="s">
        <v>657</v>
      </c>
      <c r="F41" t="s">
        <v>658</v>
      </c>
      <c r="AB41">
        <v>0.85</v>
      </c>
      <c r="AH41" s="119"/>
      <c r="AI41" s="119"/>
    </row>
    <row r="42" spans="3:35" x14ac:dyDescent="0.3">
      <c r="D42" t="s">
        <v>14</v>
      </c>
      <c r="E42" t="s">
        <v>21</v>
      </c>
      <c r="F42" t="s">
        <v>14</v>
      </c>
      <c r="G42" t="s">
        <v>21</v>
      </c>
      <c r="AB42">
        <v>0.86</v>
      </c>
      <c r="AH42" s="119"/>
      <c r="AI42" s="119"/>
    </row>
    <row r="43" spans="3:35" x14ac:dyDescent="0.3">
      <c r="C43" t="str">
        <f t="shared" ref="C43:C75" si="0">CONCATENATE($G$5, C5)</f>
        <v>275ILOOP gain mb = EEPROM; VLOOP gain mb = EEPROM, FSW = EEPROM</v>
      </c>
      <c r="F43" t="s">
        <v>246</v>
      </c>
      <c r="AB43">
        <v>0.87</v>
      </c>
    </row>
    <row r="44" spans="3:35" x14ac:dyDescent="0.3">
      <c r="C44" t="str">
        <f t="shared" si="0"/>
        <v>275ILOOP gain mb = EEPROM, VLOOP gain mb = EEPROM</v>
      </c>
      <c r="F44">
        <v>0</v>
      </c>
      <c r="AB44">
        <v>0.88</v>
      </c>
    </row>
    <row r="45" spans="3:35" x14ac:dyDescent="0.3">
      <c r="C45" t="str">
        <f t="shared" si="0"/>
        <v>275ILOOP gain mb = 2, VLOOP gain mb = 0.5</v>
      </c>
      <c r="F45">
        <v>1</v>
      </c>
      <c r="AB45">
        <v>0.89</v>
      </c>
    </row>
    <row r="46" spans="3:35" x14ac:dyDescent="0.3">
      <c r="C46" t="str">
        <f t="shared" si="0"/>
        <v>275ILOOP gain mb = 2, VLOOP gain mb = 1</v>
      </c>
      <c r="F46">
        <v>2</v>
      </c>
      <c r="AB46">
        <v>0.9</v>
      </c>
    </row>
    <row r="47" spans="3:35" x14ac:dyDescent="0.3">
      <c r="C47" t="str">
        <f t="shared" si="0"/>
        <v>275ILOOP gain mb = 2, VLOOP gain mb = 2</v>
      </c>
      <c r="F47">
        <v>3</v>
      </c>
      <c r="AB47">
        <v>0.91</v>
      </c>
    </row>
    <row r="48" spans="3:35" x14ac:dyDescent="0.3">
      <c r="C48" t="str">
        <f t="shared" si="0"/>
        <v>275ILOOP gain mb = 2, VLOOP gain mb = 4</v>
      </c>
      <c r="F48">
        <v>4</v>
      </c>
      <c r="AB48">
        <v>0.92</v>
      </c>
    </row>
    <row r="49" spans="3:28" x14ac:dyDescent="0.3">
      <c r="C49" t="str">
        <f t="shared" si="0"/>
        <v>275ILOOP gain mb = 2, VLOOP gain mb = 8</v>
      </c>
      <c r="F49">
        <v>5</v>
      </c>
      <c r="AB49">
        <v>0.93</v>
      </c>
    </row>
    <row r="50" spans="3:28" x14ac:dyDescent="0.3">
      <c r="C50" t="str">
        <f t="shared" si="0"/>
        <v>275ILOOP gain mb = 3, VLOOP gain mb = 0.5</v>
      </c>
      <c r="F50">
        <v>6</v>
      </c>
      <c r="AB50">
        <v>0.94</v>
      </c>
    </row>
    <row r="51" spans="3:28" x14ac:dyDescent="0.3">
      <c r="C51" t="str">
        <f t="shared" si="0"/>
        <v>275ILOOP gain mb = 3, VLOOP gain mb = 1</v>
      </c>
      <c r="F51">
        <v>0</v>
      </c>
      <c r="AB51">
        <v>0.95</v>
      </c>
    </row>
    <row r="52" spans="3:28" x14ac:dyDescent="0.3">
      <c r="C52" t="str">
        <f t="shared" si="0"/>
        <v>275ILOOP gain mb = 3, VLOOP gain mb = 2</v>
      </c>
      <c r="F52">
        <v>1</v>
      </c>
      <c r="AB52">
        <v>0.96</v>
      </c>
    </row>
    <row r="53" spans="3:28" x14ac:dyDescent="0.3">
      <c r="C53" t="str">
        <f t="shared" si="0"/>
        <v>275ILOOP gain mb = 3, VLOOP gain mb = 4</v>
      </c>
      <c r="F53">
        <v>2</v>
      </c>
      <c r="AB53">
        <v>0.97</v>
      </c>
    </row>
    <row r="54" spans="3:28" x14ac:dyDescent="0.3">
      <c r="C54" t="str">
        <f t="shared" si="0"/>
        <v>275ILOOP gain mb = 3, VLOOP gain mb = 8</v>
      </c>
      <c r="F54">
        <v>3</v>
      </c>
      <c r="AB54">
        <v>0.98</v>
      </c>
    </row>
    <row r="55" spans="3:28" x14ac:dyDescent="0.3">
      <c r="C55" t="str">
        <f t="shared" si="0"/>
        <v>275ILOOP gain mb = 4, VLOOP gain mb = 0.5</v>
      </c>
      <c r="F55">
        <v>11</v>
      </c>
      <c r="AB55">
        <v>0.99</v>
      </c>
    </row>
    <row r="56" spans="3:28" x14ac:dyDescent="0.3">
      <c r="C56" t="str">
        <f t="shared" si="0"/>
        <v>275ILOOP gain mb = 4, VLOOP gain mb = 1</v>
      </c>
      <c r="F56">
        <v>4</v>
      </c>
      <c r="AB56">
        <v>1</v>
      </c>
    </row>
    <row r="57" spans="3:28" x14ac:dyDescent="0.3">
      <c r="C57" t="str">
        <f t="shared" si="0"/>
        <v>275ILOOP gain mb = 4, VLOOP gain mb = 2</v>
      </c>
      <c r="F57">
        <v>5</v>
      </c>
      <c r="AB57">
        <v>1.01</v>
      </c>
    </row>
    <row r="58" spans="3:28" x14ac:dyDescent="0.3">
      <c r="C58" t="str">
        <f t="shared" si="0"/>
        <v>275ILOOP gain mb = 4, VLOOP gain mb = 4</v>
      </c>
      <c r="F58">
        <v>6</v>
      </c>
      <c r="AB58">
        <v>1.02</v>
      </c>
    </row>
    <row r="59" spans="3:28" x14ac:dyDescent="0.3">
      <c r="C59" t="str">
        <f t="shared" si="0"/>
        <v>275ILOOP gain mb = 4, VLOOP gain mb = 8</v>
      </c>
      <c r="F59">
        <v>7</v>
      </c>
      <c r="AB59">
        <v>1.03</v>
      </c>
    </row>
    <row r="60" spans="3:28" x14ac:dyDescent="0.3">
      <c r="C60" t="str">
        <f t="shared" si="0"/>
        <v>275ILOOP gain mb = 5, VLOOP gain mb = 0.5</v>
      </c>
      <c r="F60">
        <v>0</v>
      </c>
      <c r="AB60">
        <v>1.04</v>
      </c>
    </row>
    <row r="61" spans="3:28" x14ac:dyDescent="0.3">
      <c r="C61" t="str">
        <f t="shared" si="0"/>
        <v>275ILOOP gain mb = 5, VLOOP gain mb = 1</v>
      </c>
      <c r="F61">
        <v>8</v>
      </c>
      <c r="AB61">
        <v>1.05</v>
      </c>
    </row>
    <row r="62" spans="3:28" x14ac:dyDescent="0.3">
      <c r="C62" t="str">
        <f t="shared" si="0"/>
        <v>275ILOOP gain mb = 5, VLOOP gain mb = 2</v>
      </c>
      <c r="F62">
        <v>9</v>
      </c>
      <c r="AB62">
        <v>1.06</v>
      </c>
    </row>
    <row r="63" spans="3:28" x14ac:dyDescent="0.3">
      <c r="C63" t="str">
        <f t="shared" si="0"/>
        <v>275ILOOP gain mb = 5, VLOOP gain mb = 4</v>
      </c>
      <c r="F63">
        <v>10</v>
      </c>
      <c r="AB63">
        <v>1.07</v>
      </c>
    </row>
    <row r="64" spans="3:28" x14ac:dyDescent="0.3">
      <c r="C64" t="str">
        <f t="shared" si="0"/>
        <v>275ILOOP gain mb = 5, VLOOP gain mb = 8</v>
      </c>
      <c r="F64">
        <v>11</v>
      </c>
      <c r="AB64">
        <v>1.08</v>
      </c>
    </row>
    <row r="65" spans="3:28" x14ac:dyDescent="0.3">
      <c r="C65" t="str">
        <f t="shared" si="0"/>
        <v>275ILOOP gain mb = 6, VLOOP gain mb = 0.5</v>
      </c>
      <c r="F65">
        <v>5</v>
      </c>
      <c r="AB65">
        <v>1.0900000000000001</v>
      </c>
    </row>
    <row r="66" spans="3:28" x14ac:dyDescent="0.3">
      <c r="C66" t="str">
        <f t="shared" si="0"/>
        <v>275ILOOP gain mb = 6, VLOOP gain mb = 1</v>
      </c>
      <c r="F66">
        <v>12</v>
      </c>
      <c r="AB66">
        <v>1.1000000000000001</v>
      </c>
    </row>
    <row r="67" spans="3:28" x14ac:dyDescent="0.3">
      <c r="C67" t="str">
        <f t="shared" si="0"/>
        <v>275ILOOP gain mb = 6, VLOOP gain mb = 2</v>
      </c>
      <c r="F67">
        <v>13</v>
      </c>
      <c r="AB67">
        <v>1.1100000000000001</v>
      </c>
    </row>
    <row r="68" spans="3:28" x14ac:dyDescent="0.3">
      <c r="C68" t="str">
        <f t="shared" si="0"/>
        <v>275ILOOP gain mb = 6, VLOOP gain mb = 4</v>
      </c>
      <c r="F68">
        <v>14</v>
      </c>
      <c r="AB68">
        <v>1.1200000000000001</v>
      </c>
    </row>
    <row r="69" spans="3:28" x14ac:dyDescent="0.3">
      <c r="C69" t="str">
        <f t="shared" si="0"/>
        <v>275ILOOP gain mb = 6, VLOOP gain mb = 8</v>
      </c>
      <c r="F69">
        <v>15</v>
      </c>
      <c r="AB69">
        <v>1.1299999999999999</v>
      </c>
    </row>
    <row r="70" spans="3:28" x14ac:dyDescent="0.3">
      <c r="C70" t="str">
        <f t="shared" si="0"/>
        <v>275ILOOP gain mb = 7, VLOOP gain mb = 0.5</v>
      </c>
      <c r="F70">
        <v>10</v>
      </c>
      <c r="AB70">
        <v>1.1399999999999999</v>
      </c>
    </row>
    <row r="71" spans="3:28" x14ac:dyDescent="0.3">
      <c r="C71" t="str">
        <f t="shared" si="0"/>
        <v>275ILOOP gain mb = 7, VLOOP gain mb = 1</v>
      </c>
      <c r="F71">
        <v>11</v>
      </c>
      <c r="AB71">
        <v>1.1499999999999999</v>
      </c>
    </row>
    <row r="72" spans="3:28" x14ac:dyDescent="0.3">
      <c r="C72" t="str">
        <f t="shared" si="0"/>
        <v>275ILOOP gain mb = 7, VLOOP gain mb = 2</v>
      </c>
      <c r="F72">
        <v>12</v>
      </c>
      <c r="AB72">
        <v>1.1599999999999999</v>
      </c>
    </row>
    <row r="73" spans="3:28" x14ac:dyDescent="0.3">
      <c r="C73" t="str">
        <f t="shared" si="0"/>
        <v>275ILOOP gain mb = 7, VLOOP gain mb = 4</v>
      </c>
      <c r="F73">
        <v>13</v>
      </c>
      <c r="AB73">
        <v>1.17</v>
      </c>
    </row>
    <row r="74" spans="3:28" x14ac:dyDescent="0.3">
      <c r="C74" t="str">
        <f t="shared" si="0"/>
        <v>275ILOOP gain mb = 7, VLOOP gain mb = 8</v>
      </c>
      <c r="F74">
        <v>14</v>
      </c>
      <c r="AB74">
        <v>1.18</v>
      </c>
    </row>
    <row r="75" spans="3:28" x14ac:dyDescent="0.3">
      <c r="C75" t="str">
        <f t="shared" si="0"/>
        <v>275ILOOP gain mb = 10, VLOOP gain mb = 2</v>
      </c>
      <c r="F75">
        <v>15</v>
      </c>
      <c r="AB75">
        <v>1.19</v>
      </c>
    </row>
    <row r="76" spans="3:28" x14ac:dyDescent="0.3">
      <c r="C76" t="str">
        <f t="shared" ref="C76:C108" si="1">CONCATENATE($G$6, C5)</f>
        <v>325ILOOP gain mb = EEPROM; VLOOP gain mb = EEPROM, FSW = EEPROM</v>
      </c>
      <c r="AB76">
        <v>1.2</v>
      </c>
    </row>
    <row r="77" spans="3:28" x14ac:dyDescent="0.3">
      <c r="C77" t="str">
        <f t="shared" si="1"/>
        <v>325ILOOP gain mb = EEPROM, VLOOP gain mb = EEPROM</v>
      </c>
      <c r="AB77">
        <v>1.22</v>
      </c>
    </row>
    <row r="78" spans="3:28" x14ac:dyDescent="0.3">
      <c r="C78" t="str">
        <f t="shared" si="1"/>
        <v>325ILOOP gain mb = 2, VLOOP gain mb = 0.5</v>
      </c>
      <c r="AB78">
        <v>1.24</v>
      </c>
    </row>
    <row r="79" spans="3:28" x14ac:dyDescent="0.3">
      <c r="C79" t="str">
        <f t="shared" si="1"/>
        <v>325ILOOP gain mb = 2, VLOOP gain mb = 1</v>
      </c>
      <c r="AB79">
        <v>1.26</v>
      </c>
    </row>
    <row r="80" spans="3:28" x14ac:dyDescent="0.3">
      <c r="C80" t="str">
        <f t="shared" si="1"/>
        <v>325ILOOP gain mb = 2, VLOOP gain mb = 2</v>
      </c>
      <c r="AB80">
        <v>1.28</v>
      </c>
    </row>
    <row r="81" spans="3:28" x14ac:dyDescent="0.3">
      <c r="C81" t="str">
        <f t="shared" si="1"/>
        <v>325ILOOP gain mb = 2, VLOOP gain mb = 4</v>
      </c>
      <c r="AB81">
        <v>1.3</v>
      </c>
    </row>
    <row r="82" spans="3:28" x14ac:dyDescent="0.3">
      <c r="C82" t="str">
        <f t="shared" si="1"/>
        <v>325ILOOP gain mb = 2, VLOOP gain mb = 8</v>
      </c>
      <c r="AB82">
        <v>1.32</v>
      </c>
    </row>
    <row r="83" spans="3:28" x14ac:dyDescent="0.3">
      <c r="C83" t="str">
        <f t="shared" si="1"/>
        <v>325ILOOP gain mb = 3, VLOOP gain mb = 0.5</v>
      </c>
      <c r="AB83">
        <v>1.34</v>
      </c>
    </row>
    <row r="84" spans="3:28" x14ac:dyDescent="0.3">
      <c r="C84" t="str">
        <f t="shared" si="1"/>
        <v>325ILOOP gain mb = 3, VLOOP gain mb = 1</v>
      </c>
      <c r="AB84">
        <v>1.36</v>
      </c>
    </row>
    <row r="85" spans="3:28" x14ac:dyDescent="0.3">
      <c r="C85" t="str">
        <f t="shared" si="1"/>
        <v>325ILOOP gain mb = 3, VLOOP gain mb = 2</v>
      </c>
      <c r="AB85">
        <v>1.38</v>
      </c>
    </row>
    <row r="86" spans="3:28" x14ac:dyDescent="0.3">
      <c r="C86" t="str">
        <f t="shared" si="1"/>
        <v>325ILOOP gain mb = 3, VLOOP gain mb = 4</v>
      </c>
      <c r="AB86">
        <v>1.4</v>
      </c>
    </row>
    <row r="87" spans="3:28" x14ac:dyDescent="0.3">
      <c r="C87" t="str">
        <f t="shared" si="1"/>
        <v>325ILOOP gain mb = 3, VLOOP gain mb = 8</v>
      </c>
      <c r="AB87">
        <v>1.42</v>
      </c>
    </row>
    <row r="88" spans="3:28" x14ac:dyDescent="0.3">
      <c r="C88" t="str">
        <f t="shared" si="1"/>
        <v>325ILOOP gain mb = 4, VLOOP gain mb = 0.5</v>
      </c>
      <c r="AB88">
        <v>1.44</v>
      </c>
    </row>
    <row r="89" spans="3:28" x14ac:dyDescent="0.3">
      <c r="C89" t="str">
        <f t="shared" si="1"/>
        <v>325ILOOP gain mb = 4, VLOOP gain mb = 1</v>
      </c>
      <c r="AB89">
        <v>1.46</v>
      </c>
    </row>
    <row r="90" spans="3:28" x14ac:dyDescent="0.3">
      <c r="C90" t="str">
        <f t="shared" si="1"/>
        <v>325ILOOP gain mb = 4, VLOOP gain mb = 2</v>
      </c>
      <c r="AB90">
        <v>1.48</v>
      </c>
    </row>
    <row r="91" spans="3:28" x14ac:dyDescent="0.3">
      <c r="C91" t="str">
        <f t="shared" si="1"/>
        <v>325ILOOP gain mb = 4, VLOOP gain mb = 4</v>
      </c>
      <c r="AB91">
        <v>1.5</v>
      </c>
    </row>
    <row r="92" spans="3:28" x14ac:dyDescent="0.3">
      <c r="C92" t="str">
        <f t="shared" si="1"/>
        <v>325ILOOP gain mb = 4, VLOOP gain mb = 8</v>
      </c>
      <c r="AB92">
        <v>1.52</v>
      </c>
    </row>
    <row r="93" spans="3:28" x14ac:dyDescent="0.3">
      <c r="C93" t="str">
        <f t="shared" si="1"/>
        <v>325ILOOP gain mb = 5, VLOOP gain mb = 0.5</v>
      </c>
      <c r="AB93">
        <v>1.54</v>
      </c>
    </row>
    <row r="94" spans="3:28" x14ac:dyDescent="0.3">
      <c r="C94" t="str">
        <f t="shared" si="1"/>
        <v>325ILOOP gain mb = 5, VLOOP gain mb = 1</v>
      </c>
      <c r="AB94">
        <v>1.56</v>
      </c>
    </row>
    <row r="95" spans="3:28" x14ac:dyDescent="0.3">
      <c r="C95" t="str">
        <f t="shared" si="1"/>
        <v>325ILOOP gain mb = 5, VLOOP gain mb = 2</v>
      </c>
      <c r="AB95">
        <v>1.58</v>
      </c>
    </row>
    <row r="96" spans="3:28" x14ac:dyDescent="0.3">
      <c r="C96" t="str">
        <f t="shared" si="1"/>
        <v>325ILOOP gain mb = 5, VLOOP gain mb = 4</v>
      </c>
      <c r="AB96">
        <v>1.6</v>
      </c>
    </row>
    <row r="97" spans="3:28" x14ac:dyDescent="0.3">
      <c r="C97" t="str">
        <f t="shared" si="1"/>
        <v>325ILOOP gain mb = 5, VLOOP gain mb = 8</v>
      </c>
      <c r="AB97">
        <v>1.62</v>
      </c>
    </row>
    <row r="98" spans="3:28" x14ac:dyDescent="0.3">
      <c r="C98" t="str">
        <f t="shared" si="1"/>
        <v>325ILOOP gain mb = 6, VLOOP gain mb = 0.5</v>
      </c>
      <c r="AB98">
        <v>1.64</v>
      </c>
    </row>
    <row r="99" spans="3:28" x14ac:dyDescent="0.3">
      <c r="C99" t="str">
        <f t="shared" si="1"/>
        <v>325ILOOP gain mb = 6, VLOOP gain mb = 1</v>
      </c>
      <c r="AB99">
        <v>1.66</v>
      </c>
    </row>
    <row r="100" spans="3:28" x14ac:dyDescent="0.3">
      <c r="C100" t="str">
        <f t="shared" si="1"/>
        <v>325ILOOP gain mb = 6, VLOOP gain mb = 2</v>
      </c>
      <c r="AB100">
        <v>1.68</v>
      </c>
    </row>
    <row r="101" spans="3:28" x14ac:dyDescent="0.3">
      <c r="C101" t="str">
        <f t="shared" si="1"/>
        <v>325ILOOP gain mb = 6, VLOOP gain mb = 4</v>
      </c>
      <c r="AB101">
        <v>1.7</v>
      </c>
    </row>
    <row r="102" spans="3:28" x14ac:dyDescent="0.3">
      <c r="C102" t="str">
        <f t="shared" si="1"/>
        <v>325ILOOP gain mb = 6, VLOOP gain mb = 8</v>
      </c>
      <c r="AB102">
        <v>1.72</v>
      </c>
    </row>
    <row r="103" spans="3:28" x14ac:dyDescent="0.3">
      <c r="C103" t="str">
        <f t="shared" si="1"/>
        <v>325ILOOP gain mb = 7, VLOOP gain mb = 0.5</v>
      </c>
      <c r="AB103">
        <v>1.74</v>
      </c>
    </row>
    <row r="104" spans="3:28" x14ac:dyDescent="0.3">
      <c r="C104" t="str">
        <f t="shared" si="1"/>
        <v>325ILOOP gain mb = 7, VLOOP gain mb = 1</v>
      </c>
      <c r="AB104">
        <v>1.76</v>
      </c>
    </row>
    <row r="105" spans="3:28" x14ac:dyDescent="0.3">
      <c r="C105" t="str">
        <f t="shared" si="1"/>
        <v>325ILOOP gain mb = 7, VLOOP gain mb = 2</v>
      </c>
      <c r="AB105">
        <v>1.78</v>
      </c>
    </row>
    <row r="106" spans="3:28" x14ac:dyDescent="0.3">
      <c r="C106" t="str">
        <f t="shared" si="1"/>
        <v>325ILOOP gain mb = 7, VLOOP gain mb = 4</v>
      </c>
      <c r="AB106">
        <v>1.8</v>
      </c>
    </row>
    <row r="107" spans="3:28" x14ac:dyDescent="0.3">
      <c r="C107" t="str">
        <f t="shared" si="1"/>
        <v>325ILOOP gain mb = 7, VLOOP gain mb = 8</v>
      </c>
      <c r="AB107">
        <v>1.82</v>
      </c>
    </row>
    <row r="108" spans="3:28" x14ac:dyDescent="0.3">
      <c r="C108" t="str">
        <f t="shared" si="1"/>
        <v>325ILOOP gain mb = 10, VLOOP gain mb = 2</v>
      </c>
      <c r="AB108">
        <v>1.84</v>
      </c>
    </row>
    <row r="109" spans="3:28" x14ac:dyDescent="0.3">
      <c r="C109" t="str">
        <f t="shared" ref="C109:C141" si="2">CONCATENATE($G$7, C5)</f>
        <v>450ILOOP gain mb = EEPROM; VLOOP gain mb = EEPROM, FSW = EEPROM</v>
      </c>
      <c r="AB109">
        <v>1.86</v>
      </c>
    </row>
    <row r="110" spans="3:28" x14ac:dyDescent="0.3">
      <c r="C110" t="str">
        <f t="shared" si="2"/>
        <v>450ILOOP gain mb = EEPROM, VLOOP gain mb = EEPROM</v>
      </c>
      <c r="AB110">
        <v>1.88</v>
      </c>
    </row>
    <row r="111" spans="3:28" x14ac:dyDescent="0.3">
      <c r="C111" t="str">
        <f t="shared" si="2"/>
        <v>450ILOOP gain mb = 2, VLOOP gain mb = 0.5</v>
      </c>
      <c r="AB111">
        <v>1.9</v>
      </c>
    </row>
    <row r="112" spans="3:28" x14ac:dyDescent="0.3">
      <c r="C112" t="str">
        <f t="shared" si="2"/>
        <v>450ILOOP gain mb = 2, VLOOP gain mb = 1</v>
      </c>
      <c r="AB112">
        <v>1.92</v>
      </c>
    </row>
    <row r="113" spans="3:28" x14ac:dyDescent="0.3">
      <c r="C113" t="str">
        <f t="shared" si="2"/>
        <v>450ILOOP gain mb = 2, VLOOP gain mb = 2</v>
      </c>
      <c r="AB113">
        <v>1.94</v>
      </c>
    </row>
    <row r="114" spans="3:28" x14ac:dyDescent="0.3">
      <c r="C114" t="str">
        <f t="shared" si="2"/>
        <v>450ILOOP gain mb = 2, VLOOP gain mb = 4</v>
      </c>
      <c r="AB114">
        <v>1.96</v>
      </c>
    </row>
    <row r="115" spans="3:28" x14ac:dyDescent="0.3">
      <c r="C115" t="str">
        <f t="shared" si="2"/>
        <v>450ILOOP gain mb = 2, VLOOP gain mb = 8</v>
      </c>
      <c r="AB115">
        <v>1.98</v>
      </c>
    </row>
    <row r="116" spans="3:28" x14ac:dyDescent="0.3">
      <c r="C116" t="str">
        <f t="shared" si="2"/>
        <v>450ILOOP gain mb = 3, VLOOP gain mb = 0.5</v>
      </c>
      <c r="AB116">
        <v>2</v>
      </c>
    </row>
    <row r="117" spans="3:28" x14ac:dyDescent="0.3">
      <c r="C117" t="str">
        <f t="shared" si="2"/>
        <v>450ILOOP gain mb = 3, VLOOP gain mb = 1</v>
      </c>
      <c r="AB117">
        <v>2.02</v>
      </c>
    </row>
    <row r="118" spans="3:28" x14ac:dyDescent="0.3">
      <c r="C118" t="str">
        <f t="shared" si="2"/>
        <v>450ILOOP gain mb = 3, VLOOP gain mb = 2</v>
      </c>
      <c r="AB118">
        <v>2.04</v>
      </c>
    </row>
    <row r="119" spans="3:28" x14ac:dyDescent="0.3">
      <c r="C119" t="str">
        <f t="shared" si="2"/>
        <v>450ILOOP gain mb = 3, VLOOP gain mb = 4</v>
      </c>
      <c r="AB119">
        <v>2.06</v>
      </c>
    </row>
    <row r="120" spans="3:28" x14ac:dyDescent="0.3">
      <c r="C120" t="str">
        <f t="shared" si="2"/>
        <v>450ILOOP gain mb = 3, VLOOP gain mb = 8</v>
      </c>
      <c r="AB120">
        <v>2.08</v>
      </c>
    </row>
    <row r="121" spans="3:28" x14ac:dyDescent="0.3">
      <c r="C121" t="str">
        <f t="shared" si="2"/>
        <v>450ILOOP gain mb = 4, VLOOP gain mb = 0.5</v>
      </c>
      <c r="AB121">
        <v>2.1</v>
      </c>
    </row>
    <row r="122" spans="3:28" x14ac:dyDescent="0.3">
      <c r="C122" t="str">
        <f t="shared" si="2"/>
        <v>450ILOOP gain mb = 4, VLOOP gain mb = 1</v>
      </c>
      <c r="AB122">
        <v>2.12</v>
      </c>
    </row>
    <row r="123" spans="3:28" x14ac:dyDescent="0.3">
      <c r="C123" t="str">
        <f t="shared" si="2"/>
        <v>450ILOOP gain mb = 4, VLOOP gain mb = 2</v>
      </c>
      <c r="AB123">
        <v>2.14</v>
      </c>
    </row>
    <row r="124" spans="3:28" x14ac:dyDescent="0.3">
      <c r="C124" t="str">
        <f t="shared" si="2"/>
        <v>450ILOOP gain mb = 4, VLOOP gain mb = 4</v>
      </c>
      <c r="AB124">
        <v>2.16</v>
      </c>
    </row>
    <row r="125" spans="3:28" x14ac:dyDescent="0.3">
      <c r="C125" t="str">
        <f t="shared" si="2"/>
        <v>450ILOOP gain mb = 4, VLOOP gain mb = 8</v>
      </c>
      <c r="AB125">
        <v>2.1800000000000002</v>
      </c>
    </row>
    <row r="126" spans="3:28" x14ac:dyDescent="0.3">
      <c r="C126" t="str">
        <f t="shared" si="2"/>
        <v>450ILOOP gain mb = 5, VLOOP gain mb = 0.5</v>
      </c>
      <c r="AB126">
        <v>2.2000000000000002</v>
      </c>
    </row>
    <row r="127" spans="3:28" x14ac:dyDescent="0.3">
      <c r="C127" t="str">
        <f t="shared" si="2"/>
        <v>450ILOOP gain mb = 5, VLOOP gain mb = 1</v>
      </c>
      <c r="AB127">
        <v>2.2200000000000002</v>
      </c>
    </row>
    <row r="128" spans="3:28" x14ac:dyDescent="0.3">
      <c r="C128" t="str">
        <f t="shared" si="2"/>
        <v>450ILOOP gain mb = 5, VLOOP gain mb = 2</v>
      </c>
      <c r="AB128">
        <v>2.2400000000000002</v>
      </c>
    </row>
    <row r="129" spans="3:28" x14ac:dyDescent="0.3">
      <c r="C129" t="str">
        <f t="shared" si="2"/>
        <v>450ILOOP gain mb = 5, VLOOP gain mb = 4</v>
      </c>
      <c r="AB129">
        <v>2.2599999999999998</v>
      </c>
    </row>
    <row r="130" spans="3:28" x14ac:dyDescent="0.3">
      <c r="C130" t="str">
        <f t="shared" si="2"/>
        <v>450ILOOP gain mb = 5, VLOOP gain mb = 8</v>
      </c>
      <c r="AB130">
        <v>2.2799999999999998</v>
      </c>
    </row>
    <row r="131" spans="3:28" x14ac:dyDescent="0.3">
      <c r="C131" t="str">
        <f t="shared" si="2"/>
        <v>450ILOOP gain mb = 6, VLOOP gain mb = 0.5</v>
      </c>
      <c r="AB131">
        <v>2.2999999999999998</v>
      </c>
    </row>
    <row r="132" spans="3:28" x14ac:dyDescent="0.3">
      <c r="C132" t="str">
        <f t="shared" si="2"/>
        <v>450ILOOP gain mb = 6, VLOOP gain mb = 1</v>
      </c>
      <c r="AB132">
        <v>2.3199999999999998</v>
      </c>
    </row>
    <row r="133" spans="3:28" x14ac:dyDescent="0.3">
      <c r="C133" t="str">
        <f t="shared" si="2"/>
        <v>450ILOOP gain mb = 6, VLOOP gain mb = 2</v>
      </c>
      <c r="AB133">
        <v>2.34</v>
      </c>
    </row>
    <row r="134" spans="3:28" x14ac:dyDescent="0.3">
      <c r="C134" t="str">
        <f t="shared" si="2"/>
        <v>450ILOOP gain mb = 6, VLOOP gain mb = 4</v>
      </c>
      <c r="AB134">
        <v>2.36</v>
      </c>
    </row>
    <row r="135" spans="3:28" x14ac:dyDescent="0.3">
      <c r="C135" t="str">
        <f t="shared" si="2"/>
        <v>450ILOOP gain mb = 6, VLOOP gain mb = 8</v>
      </c>
      <c r="AB135">
        <v>2.38</v>
      </c>
    </row>
    <row r="136" spans="3:28" x14ac:dyDescent="0.3">
      <c r="C136" t="str">
        <f t="shared" si="2"/>
        <v>450ILOOP gain mb = 7, VLOOP gain mb = 0.5</v>
      </c>
      <c r="AB136">
        <v>2.4</v>
      </c>
    </row>
    <row r="137" spans="3:28" x14ac:dyDescent="0.3">
      <c r="C137" t="str">
        <f t="shared" si="2"/>
        <v>450ILOOP gain mb = 7, VLOOP gain mb = 1</v>
      </c>
      <c r="AB137">
        <v>2.44</v>
      </c>
    </row>
    <row r="138" spans="3:28" x14ac:dyDescent="0.3">
      <c r="C138" t="str">
        <f t="shared" si="2"/>
        <v>450ILOOP gain mb = 7, VLOOP gain mb = 2</v>
      </c>
      <c r="AB138">
        <v>2.48</v>
      </c>
    </row>
    <row r="139" spans="3:28" x14ac:dyDescent="0.3">
      <c r="C139" t="str">
        <f t="shared" si="2"/>
        <v>450ILOOP gain mb = 7, VLOOP gain mb = 4</v>
      </c>
      <c r="AB139">
        <v>2.52</v>
      </c>
    </row>
    <row r="140" spans="3:28" x14ac:dyDescent="0.3">
      <c r="C140" t="str">
        <f t="shared" si="2"/>
        <v>450ILOOP gain mb = 7, VLOOP gain mb = 8</v>
      </c>
      <c r="AB140">
        <v>2.56</v>
      </c>
    </row>
    <row r="141" spans="3:28" x14ac:dyDescent="0.3">
      <c r="C141" t="str">
        <f t="shared" si="2"/>
        <v>450ILOOP gain mb = 10, VLOOP gain mb = 2</v>
      </c>
      <c r="AB141">
        <v>2.6</v>
      </c>
    </row>
    <row r="142" spans="3:28" x14ac:dyDescent="0.3">
      <c r="C142" t="str">
        <f t="shared" ref="C142:C174" si="3">CONCATENATE($G$8, C5)</f>
        <v>550ILOOP gain mb = EEPROM; VLOOP gain mb = EEPROM, FSW = EEPROM</v>
      </c>
      <c r="AB142">
        <v>2.64</v>
      </c>
    </row>
    <row r="143" spans="3:28" x14ac:dyDescent="0.3">
      <c r="C143" t="str">
        <f t="shared" si="3"/>
        <v>550ILOOP gain mb = EEPROM, VLOOP gain mb = EEPROM</v>
      </c>
      <c r="AB143">
        <v>2.68</v>
      </c>
    </row>
    <row r="144" spans="3:28" x14ac:dyDescent="0.3">
      <c r="C144" t="str">
        <f t="shared" si="3"/>
        <v>550ILOOP gain mb = 2, VLOOP gain mb = 0.5</v>
      </c>
      <c r="AB144">
        <v>2.72</v>
      </c>
    </row>
    <row r="145" spans="3:28" x14ac:dyDescent="0.3">
      <c r="C145" t="str">
        <f t="shared" si="3"/>
        <v>550ILOOP gain mb = 2, VLOOP gain mb = 1</v>
      </c>
      <c r="AB145">
        <v>2.76</v>
      </c>
    </row>
    <row r="146" spans="3:28" x14ac:dyDescent="0.3">
      <c r="C146" t="str">
        <f t="shared" si="3"/>
        <v>550ILOOP gain mb = 2, VLOOP gain mb = 2</v>
      </c>
      <c r="AB146">
        <v>2.8</v>
      </c>
    </row>
    <row r="147" spans="3:28" x14ac:dyDescent="0.3">
      <c r="C147" t="str">
        <f t="shared" si="3"/>
        <v>550ILOOP gain mb = 2, VLOOP gain mb = 4</v>
      </c>
      <c r="AB147">
        <v>2.84</v>
      </c>
    </row>
    <row r="148" spans="3:28" x14ac:dyDescent="0.3">
      <c r="C148" t="str">
        <f t="shared" si="3"/>
        <v>550ILOOP gain mb = 2, VLOOP gain mb = 8</v>
      </c>
      <c r="AB148">
        <v>2.88</v>
      </c>
    </row>
    <row r="149" spans="3:28" x14ac:dyDescent="0.3">
      <c r="C149" t="str">
        <f t="shared" si="3"/>
        <v>550ILOOP gain mb = 3, VLOOP gain mb = 0.5</v>
      </c>
      <c r="AB149">
        <v>2.92</v>
      </c>
    </row>
    <row r="150" spans="3:28" x14ac:dyDescent="0.3">
      <c r="C150" t="str">
        <f t="shared" si="3"/>
        <v>550ILOOP gain mb = 3, VLOOP gain mb = 1</v>
      </c>
      <c r="AB150">
        <v>2.96</v>
      </c>
    </row>
    <row r="151" spans="3:28" x14ac:dyDescent="0.3">
      <c r="C151" t="str">
        <f t="shared" si="3"/>
        <v>550ILOOP gain mb = 3, VLOOP gain mb = 2</v>
      </c>
      <c r="AB151">
        <v>3</v>
      </c>
    </row>
    <row r="152" spans="3:28" x14ac:dyDescent="0.3">
      <c r="C152" t="str">
        <f t="shared" si="3"/>
        <v>550ILOOP gain mb = 3, VLOOP gain mb = 4</v>
      </c>
      <c r="AB152">
        <v>3.04</v>
      </c>
    </row>
    <row r="153" spans="3:28" x14ac:dyDescent="0.3">
      <c r="C153" t="str">
        <f t="shared" si="3"/>
        <v>550ILOOP gain mb = 3, VLOOP gain mb = 8</v>
      </c>
      <c r="AB153">
        <v>3.08</v>
      </c>
    </row>
    <row r="154" spans="3:28" x14ac:dyDescent="0.3">
      <c r="C154" t="str">
        <f t="shared" si="3"/>
        <v>550ILOOP gain mb = 4, VLOOP gain mb = 0.5</v>
      </c>
      <c r="AB154">
        <v>3.12</v>
      </c>
    </row>
    <row r="155" spans="3:28" x14ac:dyDescent="0.3">
      <c r="C155" t="str">
        <f t="shared" si="3"/>
        <v>550ILOOP gain mb = 4, VLOOP gain mb = 1</v>
      </c>
      <c r="AB155">
        <v>3.16</v>
      </c>
    </row>
    <row r="156" spans="3:28" x14ac:dyDescent="0.3">
      <c r="C156" t="str">
        <f t="shared" si="3"/>
        <v>550ILOOP gain mb = 4, VLOOP gain mb = 2</v>
      </c>
      <c r="AB156">
        <v>3.2</v>
      </c>
    </row>
    <row r="157" spans="3:28" x14ac:dyDescent="0.3">
      <c r="C157" t="str">
        <f t="shared" si="3"/>
        <v>550ILOOP gain mb = 4, VLOOP gain mb = 4</v>
      </c>
      <c r="AB157">
        <v>3.24</v>
      </c>
    </row>
    <row r="158" spans="3:28" x14ac:dyDescent="0.3">
      <c r="C158" t="str">
        <f t="shared" si="3"/>
        <v>550ILOOP gain mb = 4, VLOOP gain mb = 8</v>
      </c>
      <c r="AB158">
        <v>3.28</v>
      </c>
    </row>
    <row r="159" spans="3:28" x14ac:dyDescent="0.3">
      <c r="C159" t="str">
        <f t="shared" si="3"/>
        <v>550ILOOP gain mb = 5, VLOOP gain mb = 0.5</v>
      </c>
      <c r="AB159">
        <v>3.32</v>
      </c>
    </row>
    <row r="160" spans="3:28" x14ac:dyDescent="0.3">
      <c r="C160" t="str">
        <f t="shared" si="3"/>
        <v>550ILOOP gain mb = 5, VLOOP gain mb = 1</v>
      </c>
      <c r="AB160">
        <v>3.36</v>
      </c>
    </row>
    <row r="161" spans="3:28" x14ac:dyDescent="0.3">
      <c r="C161" t="str">
        <f t="shared" si="3"/>
        <v>550ILOOP gain mb = 5, VLOOP gain mb = 2</v>
      </c>
      <c r="AB161">
        <v>3.4</v>
      </c>
    </row>
    <row r="162" spans="3:28" x14ac:dyDescent="0.3">
      <c r="C162" t="str">
        <f t="shared" si="3"/>
        <v>550ILOOP gain mb = 5, VLOOP gain mb = 4</v>
      </c>
      <c r="AB162">
        <v>3.44</v>
      </c>
    </row>
    <row r="163" spans="3:28" x14ac:dyDescent="0.3">
      <c r="C163" t="str">
        <f t="shared" si="3"/>
        <v>550ILOOP gain mb = 5, VLOOP gain mb = 8</v>
      </c>
      <c r="AB163">
        <v>3.48</v>
      </c>
    </row>
    <row r="164" spans="3:28" x14ac:dyDescent="0.3">
      <c r="C164" t="str">
        <f t="shared" si="3"/>
        <v>550ILOOP gain mb = 6, VLOOP gain mb = 0.5</v>
      </c>
      <c r="AB164">
        <v>3.52</v>
      </c>
    </row>
    <row r="165" spans="3:28" x14ac:dyDescent="0.3">
      <c r="C165" t="str">
        <f t="shared" si="3"/>
        <v>550ILOOP gain mb = 6, VLOOP gain mb = 1</v>
      </c>
      <c r="AB165">
        <v>3.56</v>
      </c>
    </row>
    <row r="166" spans="3:28" x14ac:dyDescent="0.3">
      <c r="C166" t="str">
        <f t="shared" si="3"/>
        <v>550ILOOP gain mb = 6, VLOOP gain mb = 2</v>
      </c>
      <c r="AB166">
        <v>3.6</v>
      </c>
    </row>
    <row r="167" spans="3:28" x14ac:dyDescent="0.3">
      <c r="C167" t="str">
        <f t="shared" si="3"/>
        <v>550ILOOP gain mb = 6, VLOOP gain mb = 4</v>
      </c>
      <c r="AB167">
        <v>3.64</v>
      </c>
    </row>
    <row r="168" spans="3:28" x14ac:dyDescent="0.3">
      <c r="C168" t="str">
        <f t="shared" si="3"/>
        <v>550ILOOP gain mb = 6, VLOOP gain mb = 8</v>
      </c>
      <c r="AB168">
        <v>3.68</v>
      </c>
    </row>
    <row r="169" spans="3:28" x14ac:dyDescent="0.3">
      <c r="C169" t="str">
        <f t="shared" si="3"/>
        <v>550ILOOP gain mb = 7, VLOOP gain mb = 0.5</v>
      </c>
      <c r="AB169">
        <v>3.72</v>
      </c>
    </row>
    <row r="170" spans="3:28" x14ac:dyDescent="0.3">
      <c r="C170" t="str">
        <f t="shared" si="3"/>
        <v>550ILOOP gain mb = 7, VLOOP gain mb = 1</v>
      </c>
      <c r="AB170">
        <v>3.76</v>
      </c>
    </row>
    <row r="171" spans="3:28" x14ac:dyDescent="0.3">
      <c r="C171" t="str">
        <f t="shared" si="3"/>
        <v>550ILOOP gain mb = 7, VLOOP gain mb = 2</v>
      </c>
      <c r="AB171">
        <v>3.8</v>
      </c>
    </row>
    <row r="172" spans="3:28" x14ac:dyDescent="0.3">
      <c r="C172" t="str">
        <f t="shared" si="3"/>
        <v>550ILOOP gain mb = 7, VLOOP gain mb = 4</v>
      </c>
      <c r="AB172">
        <v>3.84</v>
      </c>
    </row>
    <row r="173" spans="3:28" x14ac:dyDescent="0.3">
      <c r="C173" t="str">
        <f t="shared" si="3"/>
        <v>550ILOOP gain mb = 7, VLOOP gain mb = 8</v>
      </c>
      <c r="AB173">
        <v>3.88</v>
      </c>
    </row>
    <row r="174" spans="3:28" x14ac:dyDescent="0.3">
      <c r="C174" t="str">
        <f t="shared" si="3"/>
        <v>550ILOOP gain mb = 10, VLOOP gain mb = 2</v>
      </c>
      <c r="AB174">
        <v>3.92</v>
      </c>
    </row>
    <row r="175" spans="3:28" x14ac:dyDescent="0.3">
      <c r="C175" t="str">
        <f t="shared" ref="C175:C207" si="4">CONCATENATE($G$9, C5)</f>
        <v>650ILOOP gain mb = EEPROM; VLOOP gain mb = EEPROM, FSW = EEPROM</v>
      </c>
      <c r="AB175">
        <v>3.96</v>
      </c>
    </row>
    <row r="176" spans="3:28" x14ac:dyDescent="0.3">
      <c r="C176" t="str">
        <f t="shared" si="4"/>
        <v>650ILOOP gain mb = EEPROM, VLOOP gain mb = EEPROM</v>
      </c>
      <c r="AB176">
        <v>4</v>
      </c>
    </row>
    <row r="177" spans="3:28" x14ac:dyDescent="0.3">
      <c r="C177" t="str">
        <f t="shared" si="4"/>
        <v>650ILOOP gain mb = 2, VLOOP gain mb = 0.5</v>
      </c>
      <c r="AB177">
        <v>4.04</v>
      </c>
    </row>
    <row r="178" spans="3:28" x14ac:dyDescent="0.3">
      <c r="C178" t="str">
        <f t="shared" si="4"/>
        <v>650ILOOP gain mb = 2, VLOOP gain mb = 1</v>
      </c>
      <c r="AB178">
        <v>4.08</v>
      </c>
    </row>
    <row r="179" spans="3:28" x14ac:dyDescent="0.3">
      <c r="C179" t="str">
        <f t="shared" si="4"/>
        <v>650ILOOP gain mb = 2, VLOOP gain mb = 2</v>
      </c>
      <c r="AB179">
        <v>4.12</v>
      </c>
    </row>
    <row r="180" spans="3:28" x14ac:dyDescent="0.3">
      <c r="C180" t="str">
        <f t="shared" si="4"/>
        <v>650ILOOP gain mb = 2, VLOOP gain mb = 4</v>
      </c>
      <c r="AB180">
        <v>4.16</v>
      </c>
    </row>
    <row r="181" spans="3:28" x14ac:dyDescent="0.3">
      <c r="C181" t="str">
        <f t="shared" si="4"/>
        <v>650ILOOP gain mb = 2, VLOOP gain mb = 8</v>
      </c>
      <c r="AB181">
        <v>4.2</v>
      </c>
    </row>
    <row r="182" spans="3:28" x14ac:dyDescent="0.3">
      <c r="C182" t="str">
        <f t="shared" si="4"/>
        <v>650ILOOP gain mb = 3, VLOOP gain mb = 0.5</v>
      </c>
      <c r="AB182">
        <v>4.24</v>
      </c>
    </row>
    <row r="183" spans="3:28" x14ac:dyDescent="0.3">
      <c r="C183" t="str">
        <f t="shared" si="4"/>
        <v>650ILOOP gain mb = 3, VLOOP gain mb = 1</v>
      </c>
      <c r="AB183">
        <v>4.28</v>
      </c>
    </row>
    <row r="184" spans="3:28" x14ac:dyDescent="0.3">
      <c r="C184" t="str">
        <f t="shared" si="4"/>
        <v>650ILOOP gain mb = 3, VLOOP gain mb = 2</v>
      </c>
      <c r="AB184">
        <v>4.32</v>
      </c>
    </row>
    <row r="185" spans="3:28" x14ac:dyDescent="0.3">
      <c r="C185" t="str">
        <f t="shared" si="4"/>
        <v>650ILOOP gain mb = 3, VLOOP gain mb = 4</v>
      </c>
      <c r="AB185">
        <v>4.3600000000000003</v>
      </c>
    </row>
    <row r="186" spans="3:28" x14ac:dyDescent="0.3">
      <c r="C186" t="str">
        <f t="shared" si="4"/>
        <v>650ILOOP gain mb = 3, VLOOP gain mb = 8</v>
      </c>
      <c r="AB186">
        <v>4.4000000000000004</v>
      </c>
    </row>
    <row r="187" spans="3:28" x14ac:dyDescent="0.3">
      <c r="C187" t="str">
        <f t="shared" si="4"/>
        <v>650ILOOP gain mb = 4, VLOOP gain mb = 0.5</v>
      </c>
      <c r="AB187">
        <v>4.4400000000000004</v>
      </c>
    </row>
    <row r="188" spans="3:28" x14ac:dyDescent="0.3">
      <c r="C188" t="str">
        <f t="shared" si="4"/>
        <v>650ILOOP gain mb = 4, VLOOP gain mb = 1</v>
      </c>
      <c r="AB188">
        <v>4.4800000000000004</v>
      </c>
    </row>
    <row r="189" spans="3:28" x14ac:dyDescent="0.3">
      <c r="C189" t="str">
        <f t="shared" si="4"/>
        <v>650ILOOP gain mb = 4, VLOOP gain mb = 2</v>
      </c>
      <c r="AB189">
        <v>4.5199999999999996</v>
      </c>
    </row>
    <row r="190" spans="3:28" x14ac:dyDescent="0.3">
      <c r="C190" t="str">
        <f t="shared" si="4"/>
        <v>650ILOOP gain mb = 4, VLOOP gain mb = 4</v>
      </c>
      <c r="AB190">
        <v>4.5599999999999996</v>
      </c>
    </row>
    <row r="191" spans="3:28" x14ac:dyDescent="0.3">
      <c r="C191" t="str">
        <f t="shared" si="4"/>
        <v>650ILOOP gain mb = 4, VLOOP gain mb = 8</v>
      </c>
      <c r="AB191">
        <v>4.5999999999999996</v>
      </c>
    </row>
    <row r="192" spans="3:28" x14ac:dyDescent="0.3">
      <c r="C192" t="str">
        <f t="shared" si="4"/>
        <v>650ILOOP gain mb = 5, VLOOP gain mb = 0.5</v>
      </c>
      <c r="AB192">
        <v>4.6399999999999997</v>
      </c>
    </row>
    <row r="193" spans="3:28" x14ac:dyDescent="0.3">
      <c r="C193" t="str">
        <f t="shared" si="4"/>
        <v>650ILOOP gain mb = 5, VLOOP gain mb = 1</v>
      </c>
      <c r="AB193">
        <v>4.68</v>
      </c>
    </row>
    <row r="194" spans="3:28" x14ac:dyDescent="0.3">
      <c r="C194" t="str">
        <f t="shared" si="4"/>
        <v>650ILOOP gain mb = 5, VLOOP gain mb = 2</v>
      </c>
      <c r="AB194">
        <v>4.72</v>
      </c>
    </row>
    <row r="195" spans="3:28" x14ac:dyDescent="0.3">
      <c r="C195" t="str">
        <f t="shared" si="4"/>
        <v>650ILOOP gain mb = 5, VLOOP gain mb = 4</v>
      </c>
      <c r="AB195">
        <v>4.76</v>
      </c>
    </row>
    <row r="196" spans="3:28" x14ac:dyDescent="0.3">
      <c r="C196" t="str">
        <f t="shared" si="4"/>
        <v>650ILOOP gain mb = 5, VLOOP gain mb = 8</v>
      </c>
      <c r="AB196">
        <v>4.8</v>
      </c>
    </row>
    <row r="197" spans="3:28" x14ac:dyDescent="0.3">
      <c r="C197" t="str">
        <f t="shared" si="4"/>
        <v>650ILOOP gain mb = 6, VLOOP gain mb = 0.5</v>
      </c>
      <c r="AB197">
        <v>4.84</v>
      </c>
    </row>
    <row r="198" spans="3:28" x14ac:dyDescent="0.3">
      <c r="C198" t="str">
        <f t="shared" si="4"/>
        <v>650ILOOP gain mb = 6, VLOOP gain mb = 1</v>
      </c>
      <c r="AB198">
        <v>4.88</v>
      </c>
    </row>
    <row r="199" spans="3:28" x14ac:dyDescent="0.3">
      <c r="C199" t="str">
        <f t="shared" si="4"/>
        <v>650ILOOP gain mb = 6, VLOOP gain mb = 2</v>
      </c>
      <c r="AB199">
        <v>4.92</v>
      </c>
    </row>
    <row r="200" spans="3:28" x14ac:dyDescent="0.3">
      <c r="C200" t="str">
        <f t="shared" si="4"/>
        <v>650ILOOP gain mb = 6, VLOOP gain mb = 4</v>
      </c>
      <c r="AB200">
        <v>4.96</v>
      </c>
    </row>
    <row r="201" spans="3:28" x14ac:dyDescent="0.3">
      <c r="C201" t="str">
        <f t="shared" si="4"/>
        <v>650ILOOP gain mb = 6, VLOOP gain mb = 8</v>
      </c>
      <c r="AB201">
        <v>5</v>
      </c>
    </row>
    <row r="202" spans="3:28" x14ac:dyDescent="0.3">
      <c r="C202" t="str">
        <f t="shared" si="4"/>
        <v>650ILOOP gain mb = 7, VLOOP gain mb = 0.5</v>
      </c>
      <c r="AB202">
        <v>5.04</v>
      </c>
    </row>
    <row r="203" spans="3:28" x14ac:dyDescent="0.3">
      <c r="C203" t="str">
        <f t="shared" si="4"/>
        <v>650ILOOP gain mb = 7, VLOOP gain mb = 1</v>
      </c>
      <c r="AB203">
        <v>5.08</v>
      </c>
    </row>
    <row r="204" spans="3:28" x14ac:dyDescent="0.3">
      <c r="C204" t="str">
        <f t="shared" si="4"/>
        <v>650ILOOP gain mb = 7, VLOOP gain mb = 2</v>
      </c>
      <c r="AB204">
        <v>5.12</v>
      </c>
    </row>
    <row r="205" spans="3:28" x14ac:dyDescent="0.3">
      <c r="C205" t="str">
        <f t="shared" si="4"/>
        <v>650ILOOP gain mb = 7, VLOOP gain mb = 4</v>
      </c>
      <c r="AB205">
        <v>5.16</v>
      </c>
    </row>
    <row r="206" spans="3:28" x14ac:dyDescent="0.3">
      <c r="C206" t="str">
        <f t="shared" si="4"/>
        <v>650ILOOP gain mb = 7, VLOOP gain mb = 8</v>
      </c>
      <c r="AB206">
        <v>5.2</v>
      </c>
    </row>
    <row r="207" spans="3:28" x14ac:dyDescent="0.3">
      <c r="C207" t="str">
        <f t="shared" si="4"/>
        <v>650ILOOP gain mb = 10, VLOOP gain mb = 2</v>
      </c>
      <c r="AB207">
        <v>5.24</v>
      </c>
    </row>
    <row r="208" spans="3:28" x14ac:dyDescent="0.3">
      <c r="C208" t="str">
        <f t="shared" ref="C208:C240" si="5">CONCATENATE($G$10, C5)</f>
        <v>900ILOOP gain mb = EEPROM; VLOOP gain mb = EEPROM, FSW = EEPROM</v>
      </c>
      <c r="AB208">
        <v>5.28</v>
      </c>
    </row>
    <row r="209" spans="3:28" x14ac:dyDescent="0.3">
      <c r="C209" t="str">
        <f t="shared" si="5"/>
        <v>900ILOOP gain mb = EEPROM, VLOOP gain mb = EEPROM</v>
      </c>
      <c r="AB209">
        <v>5.32</v>
      </c>
    </row>
    <row r="210" spans="3:28" x14ac:dyDescent="0.3">
      <c r="C210" t="str">
        <f t="shared" si="5"/>
        <v>900ILOOP gain mb = 2, VLOOP gain mb = 0.5</v>
      </c>
      <c r="AB210">
        <v>5.36</v>
      </c>
    </row>
    <row r="211" spans="3:28" x14ac:dyDescent="0.3">
      <c r="C211" t="str">
        <f t="shared" si="5"/>
        <v>900ILOOP gain mb = 2, VLOOP gain mb = 1</v>
      </c>
      <c r="AB211">
        <v>5.4</v>
      </c>
    </row>
    <row r="212" spans="3:28" x14ac:dyDescent="0.3">
      <c r="C212" t="str">
        <f t="shared" si="5"/>
        <v>900ILOOP gain mb = 2, VLOOP gain mb = 2</v>
      </c>
      <c r="AB212">
        <v>5.44</v>
      </c>
    </row>
    <row r="213" spans="3:28" x14ac:dyDescent="0.3">
      <c r="C213" t="str">
        <f t="shared" si="5"/>
        <v>900ILOOP gain mb = 2, VLOOP gain mb = 4</v>
      </c>
      <c r="AB213">
        <v>5.48</v>
      </c>
    </row>
    <row r="214" spans="3:28" x14ac:dyDescent="0.3">
      <c r="C214" t="str">
        <f t="shared" si="5"/>
        <v>900ILOOP gain mb = 2, VLOOP gain mb = 8</v>
      </c>
      <c r="AB214">
        <v>5.52</v>
      </c>
    </row>
    <row r="215" spans="3:28" x14ac:dyDescent="0.3">
      <c r="C215" t="str">
        <f t="shared" si="5"/>
        <v>900ILOOP gain mb = 3, VLOOP gain mb = 0.5</v>
      </c>
      <c r="AB215">
        <v>5.56</v>
      </c>
    </row>
    <row r="216" spans="3:28" x14ac:dyDescent="0.3">
      <c r="C216" t="str">
        <f t="shared" si="5"/>
        <v>900ILOOP gain mb = 3, VLOOP gain mb = 1</v>
      </c>
      <c r="AB216">
        <v>5.6</v>
      </c>
    </row>
    <row r="217" spans="3:28" x14ac:dyDescent="0.3">
      <c r="C217" t="str">
        <f t="shared" si="5"/>
        <v>900ILOOP gain mb = 3, VLOOP gain mb = 2</v>
      </c>
      <c r="AB217">
        <v>5.64</v>
      </c>
    </row>
    <row r="218" spans="3:28" x14ac:dyDescent="0.3">
      <c r="C218" t="str">
        <f t="shared" si="5"/>
        <v>900ILOOP gain mb = 3, VLOOP gain mb = 4</v>
      </c>
      <c r="AB218">
        <v>5.68</v>
      </c>
    </row>
    <row r="219" spans="3:28" x14ac:dyDescent="0.3">
      <c r="C219" t="str">
        <f t="shared" si="5"/>
        <v>900ILOOP gain mb = 3, VLOOP gain mb = 8</v>
      </c>
      <c r="AB219">
        <v>5.72</v>
      </c>
    </row>
    <row r="220" spans="3:28" x14ac:dyDescent="0.3">
      <c r="C220" t="str">
        <f t="shared" si="5"/>
        <v>900ILOOP gain mb = 4, VLOOP gain mb = 0.5</v>
      </c>
      <c r="AB220">
        <v>5.76</v>
      </c>
    </row>
    <row r="221" spans="3:28" x14ac:dyDescent="0.3">
      <c r="C221" t="str">
        <f t="shared" si="5"/>
        <v>900ILOOP gain mb = 4, VLOOP gain mb = 1</v>
      </c>
      <c r="AB221">
        <v>5.8</v>
      </c>
    </row>
    <row r="222" spans="3:28" x14ac:dyDescent="0.3">
      <c r="C222" t="str">
        <f t="shared" si="5"/>
        <v>900ILOOP gain mb = 4, VLOOP gain mb = 2</v>
      </c>
      <c r="AB222">
        <v>5.84</v>
      </c>
    </row>
    <row r="223" spans="3:28" x14ac:dyDescent="0.3">
      <c r="C223" t="str">
        <f t="shared" si="5"/>
        <v>900ILOOP gain mb = 4, VLOOP gain mb = 4</v>
      </c>
      <c r="AB223">
        <v>5.88</v>
      </c>
    </row>
    <row r="224" spans="3:28" x14ac:dyDescent="0.3">
      <c r="C224" t="str">
        <f t="shared" si="5"/>
        <v>900ILOOP gain mb = 4, VLOOP gain mb = 8</v>
      </c>
      <c r="AB224">
        <v>5.92</v>
      </c>
    </row>
    <row r="225" spans="3:28" x14ac:dyDescent="0.3">
      <c r="C225" t="str">
        <f t="shared" si="5"/>
        <v>900ILOOP gain mb = 5, VLOOP gain mb = 0.5</v>
      </c>
      <c r="AB225">
        <v>5.96</v>
      </c>
    </row>
    <row r="226" spans="3:28" x14ac:dyDescent="0.3">
      <c r="C226" t="str">
        <f t="shared" si="5"/>
        <v>900ILOOP gain mb = 5, VLOOP gain mb = 1</v>
      </c>
      <c r="AB226">
        <v>6</v>
      </c>
    </row>
    <row r="227" spans="3:28" x14ac:dyDescent="0.3">
      <c r="C227" t="str">
        <f t="shared" si="5"/>
        <v>900ILOOP gain mb = 5, VLOOP gain mb = 2</v>
      </c>
    </row>
    <row r="228" spans="3:28" x14ac:dyDescent="0.3">
      <c r="C228" t="str">
        <f t="shared" si="5"/>
        <v>900ILOOP gain mb = 5, VLOOP gain mb = 4</v>
      </c>
    </row>
    <row r="229" spans="3:28" x14ac:dyDescent="0.3">
      <c r="C229" t="str">
        <f t="shared" si="5"/>
        <v>900ILOOP gain mb = 5, VLOOP gain mb = 8</v>
      </c>
    </row>
    <row r="230" spans="3:28" x14ac:dyDescent="0.3">
      <c r="C230" t="str">
        <f t="shared" si="5"/>
        <v>900ILOOP gain mb = 6, VLOOP gain mb = 0.5</v>
      </c>
    </row>
    <row r="231" spans="3:28" x14ac:dyDescent="0.3">
      <c r="C231" t="str">
        <f t="shared" si="5"/>
        <v>900ILOOP gain mb = 6, VLOOP gain mb = 1</v>
      </c>
    </row>
    <row r="232" spans="3:28" x14ac:dyDescent="0.3">
      <c r="C232" t="str">
        <f t="shared" si="5"/>
        <v>900ILOOP gain mb = 6, VLOOP gain mb = 2</v>
      </c>
    </row>
    <row r="233" spans="3:28" x14ac:dyDescent="0.3">
      <c r="C233" t="str">
        <f t="shared" si="5"/>
        <v>900ILOOP gain mb = 6, VLOOP gain mb = 4</v>
      </c>
    </row>
    <row r="234" spans="3:28" x14ac:dyDescent="0.3">
      <c r="C234" t="str">
        <f t="shared" si="5"/>
        <v>900ILOOP gain mb = 6, VLOOP gain mb = 8</v>
      </c>
    </row>
    <row r="235" spans="3:28" x14ac:dyDescent="0.3">
      <c r="C235" t="str">
        <f t="shared" si="5"/>
        <v>900ILOOP gain mb = 7, VLOOP gain mb = 0.5</v>
      </c>
    </row>
    <row r="236" spans="3:28" x14ac:dyDescent="0.3">
      <c r="C236" t="str">
        <f t="shared" si="5"/>
        <v>900ILOOP gain mb = 7, VLOOP gain mb = 1</v>
      </c>
    </row>
    <row r="237" spans="3:28" x14ac:dyDescent="0.3">
      <c r="C237" t="str">
        <f t="shared" si="5"/>
        <v>900ILOOP gain mb = 7, VLOOP gain mb = 2</v>
      </c>
    </row>
    <row r="238" spans="3:28" x14ac:dyDescent="0.3">
      <c r="C238" t="str">
        <f t="shared" si="5"/>
        <v>900ILOOP gain mb = 7, VLOOP gain mb = 4</v>
      </c>
    </row>
    <row r="239" spans="3:28" x14ac:dyDescent="0.3">
      <c r="C239" t="str">
        <f t="shared" si="5"/>
        <v>900ILOOP gain mb = 7, VLOOP gain mb = 8</v>
      </c>
    </row>
    <row r="240" spans="3:28" x14ac:dyDescent="0.3">
      <c r="C240" t="str">
        <f t="shared" si="5"/>
        <v>900ILOOP gain mb = 10, VLOOP gain mb = 2</v>
      </c>
    </row>
    <row r="241" spans="3:3" x14ac:dyDescent="0.3">
      <c r="C241" t="str">
        <f t="shared" ref="C241:C273" si="6">CONCATENATE($G$11, C5)</f>
        <v>1100ILOOP gain mb = EEPROM; VLOOP gain mb = EEPROM, FSW = EEPROM</v>
      </c>
    </row>
    <row r="242" spans="3:3" x14ac:dyDescent="0.3">
      <c r="C242" t="str">
        <f t="shared" si="6"/>
        <v>1100ILOOP gain mb = EEPROM, VLOOP gain mb = EEPROM</v>
      </c>
    </row>
    <row r="243" spans="3:3" x14ac:dyDescent="0.3">
      <c r="C243" t="str">
        <f t="shared" si="6"/>
        <v>1100ILOOP gain mb = 2, VLOOP gain mb = 0.5</v>
      </c>
    </row>
    <row r="244" spans="3:3" x14ac:dyDescent="0.3">
      <c r="C244" t="str">
        <f t="shared" si="6"/>
        <v>1100ILOOP gain mb = 2, VLOOP gain mb = 1</v>
      </c>
    </row>
    <row r="245" spans="3:3" x14ac:dyDescent="0.3">
      <c r="C245" t="str">
        <f t="shared" si="6"/>
        <v>1100ILOOP gain mb = 2, VLOOP gain mb = 2</v>
      </c>
    </row>
    <row r="246" spans="3:3" x14ac:dyDescent="0.3">
      <c r="C246" t="str">
        <f t="shared" si="6"/>
        <v>1100ILOOP gain mb = 2, VLOOP gain mb = 4</v>
      </c>
    </row>
    <row r="247" spans="3:3" x14ac:dyDescent="0.3">
      <c r="C247" t="str">
        <f t="shared" si="6"/>
        <v>1100ILOOP gain mb = 2, VLOOP gain mb = 8</v>
      </c>
    </row>
    <row r="248" spans="3:3" x14ac:dyDescent="0.3">
      <c r="C248" t="str">
        <f t="shared" si="6"/>
        <v>1100ILOOP gain mb = 3, VLOOP gain mb = 0.5</v>
      </c>
    </row>
    <row r="249" spans="3:3" x14ac:dyDescent="0.3">
      <c r="C249" t="str">
        <f t="shared" si="6"/>
        <v>1100ILOOP gain mb = 3, VLOOP gain mb = 1</v>
      </c>
    </row>
    <row r="250" spans="3:3" x14ac:dyDescent="0.3">
      <c r="C250" t="str">
        <f t="shared" si="6"/>
        <v>1100ILOOP gain mb = 3, VLOOP gain mb = 2</v>
      </c>
    </row>
    <row r="251" spans="3:3" x14ac:dyDescent="0.3">
      <c r="C251" t="str">
        <f t="shared" si="6"/>
        <v>1100ILOOP gain mb = 3, VLOOP gain mb = 4</v>
      </c>
    </row>
    <row r="252" spans="3:3" x14ac:dyDescent="0.3">
      <c r="C252" t="str">
        <f t="shared" si="6"/>
        <v>1100ILOOP gain mb = 3, VLOOP gain mb = 8</v>
      </c>
    </row>
    <row r="253" spans="3:3" x14ac:dyDescent="0.3">
      <c r="C253" t="str">
        <f t="shared" si="6"/>
        <v>1100ILOOP gain mb = 4, VLOOP gain mb = 0.5</v>
      </c>
    </row>
    <row r="254" spans="3:3" x14ac:dyDescent="0.3">
      <c r="C254" t="str">
        <f t="shared" si="6"/>
        <v>1100ILOOP gain mb = 4, VLOOP gain mb = 1</v>
      </c>
    </row>
    <row r="255" spans="3:3" x14ac:dyDescent="0.3">
      <c r="C255" t="str">
        <f t="shared" si="6"/>
        <v>1100ILOOP gain mb = 4, VLOOP gain mb = 2</v>
      </c>
    </row>
    <row r="256" spans="3:3" x14ac:dyDescent="0.3">
      <c r="C256" t="str">
        <f t="shared" si="6"/>
        <v>1100ILOOP gain mb = 4, VLOOP gain mb = 4</v>
      </c>
    </row>
    <row r="257" spans="3:3" x14ac:dyDescent="0.3">
      <c r="C257" t="str">
        <f t="shared" si="6"/>
        <v>1100ILOOP gain mb = 4, VLOOP gain mb = 8</v>
      </c>
    </row>
    <row r="258" spans="3:3" x14ac:dyDescent="0.3">
      <c r="C258" t="str">
        <f t="shared" si="6"/>
        <v>1100ILOOP gain mb = 5, VLOOP gain mb = 0.5</v>
      </c>
    </row>
    <row r="259" spans="3:3" x14ac:dyDescent="0.3">
      <c r="C259" t="str">
        <f t="shared" si="6"/>
        <v>1100ILOOP gain mb = 5, VLOOP gain mb = 1</v>
      </c>
    </row>
    <row r="260" spans="3:3" x14ac:dyDescent="0.3">
      <c r="C260" t="str">
        <f t="shared" si="6"/>
        <v>1100ILOOP gain mb = 5, VLOOP gain mb = 2</v>
      </c>
    </row>
    <row r="261" spans="3:3" x14ac:dyDescent="0.3">
      <c r="C261" t="str">
        <f t="shared" si="6"/>
        <v>1100ILOOP gain mb = 5, VLOOP gain mb = 4</v>
      </c>
    </row>
    <row r="262" spans="3:3" x14ac:dyDescent="0.3">
      <c r="C262" t="str">
        <f t="shared" si="6"/>
        <v>1100ILOOP gain mb = 5, VLOOP gain mb = 8</v>
      </c>
    </row>
    <row r="263" spans="3:3" x14ac:dyDescent="0.3">
      <c r="C263" t="str">
        <f t="shared" si="6"/>
        <v>1100ILOOP gain mb = 6, VLOOP gain mb = 0.5</v>
      </c>
    </row>
    <row r="264" spans="3:3" x14ac:dyDescent="0.3">
      <c r="C264" t="str">
        <f t="shared" si="6"/>
        <v>1100ILOOP gain mb = 6, VLOOP gain mb = 1</v>
      </c>
    </row>
    <row r="265" spans="3:3" x14ac:dyDescent="0.3">
      <c r="C265" t="str">
        <f t="shared" si="6"/>
        <v>1100ILOOP gain mb = 6, VLOOP gain mb = 2</v>
      </c>
    </row>
    <row r="266" spans="3:3" x14ac:dyDescent="0.3">
      <c r="C266" t="str">
        <f t="shared" si="6"/>
        <v>1100ILOOP gain mb = 6, VLOOP gain mb = 4</v>
      </c>
    </row>
    <row r="267" spans="3:3" x14ac:dyDescent="0.3">
      <c r="C267" t="str">
        <f t="shared" si="6"/>
        <v>1100ILOOP gain mb = 6, VLOOP gain mb = 8</v>
      </c>
    </row>
    <row r="268" spans="3:3" x14ac:dyDescent="0.3">
      <c r="C268" t="str">
        <f t="shared" si="6"/>
        <v>1100ILOOP gain mb = 7, VLOOP gain mb = 0.5</v>
      </c>
    </row>
    <row r="269" spans="3:3" x14ac:dyDescent="0.3">
      <c r="C269" t="str">
        <f t="shared" si="6"/>
        <v>1100ILOOP gain mb = 7, VLOOP gain mb = 1</v>
      </c>
    </row>
    <row r="270" spans="3:3" x14ac:dyDescent="0.3">
      <c r="C270" t="str">
        <f t="shared" si="6"/>
        <v>1100ILOOP gain mb = 7, VLOOP gain mb = 2</v>
      </c>
    </row>
    <row r="271" spans="3:3" x14ac:dyDescent="0.3">
      <c r="C271" t="str">
        <f t="shared" si="6"/>
        <v>1100ILOOP gain mb = 7, VLOOP gain mb = 4</v>
      </c>
    </row>
    <row r="272" spans="3:3" x14ac:dyDescent="0.3">
      <c r="C272" t="str">
        <f t="shared" si="6"/>
        <v>1100ILOOP gain mb = 7, VLOOP gain mb = 8</v>
      </c>
    </row>
    <row r="273" spans="3:3" x14ac:dyDescent="0.3">
      <c r="C273" t="str">
        <f t="shared" si="6"/>
        <v>1100ILOOP gain mb = 10, VLOOP gain mb = 2</v>
      </c>
    </row>
    <row r="274" spans="3:3" x14ac:dyDescent="0.3">
      <c r="C274" t="str">
        <f t="shared" ref="C274:C306" si="7">CONCATENATE($G$12, C5)</f>
        <v>1500ILOOP gain mb = EEPROM; VLOOP gain mb = EEPROM, FSW = EEPROM</v>
      </c>
    </row>
    <row r="275" spans="3:3" x14ac:dyDescent="0.3">
      <c r="C275" t="str">
        <f t="shared" si="7"/>
        <v>1500ILOOP gain mb = EEPROM, VLOOP gain mb = EEPROM</v>
      </c>
    </row>
    <row r="276" spans="3:3" x14ac:dyDescent="0.3">
      <c r="C276" t="str">
        <f t="shared" si="7"/>
        <v>1500ILOOP gain mb = 2, VLOOP gain mb = 0.5</v>
      </c>
    </row>
    <row r="277" spans="3:3" x14ac:dyDescent="0.3">
      <c r="C277" t="str">
        <f t="shared" si="7"/>
        <v>1500ILOOP gain mb = 2, VLOOP gain mb = 1</v>
      </c>
    </row>
    <row r="278" spans="3:3" x14ac:dyDescent="0.3">
      <c r="C278" t="str">
        <f t="shared" si="7"/>
        <v>1500ILOOP gain mb = 2, VLOOP gain mb = 2</v>
      </c>
    </row>
    <row r="279" spans="3:3" x14ac:dyDescent="0.3">
      <c r="C279" t="str">
        <f t="shared" si="7"/>
        <v>1500ILOOP gain mb = 2, VLOOP gain mb = 4</v>
      </c>
    </row>
    <row r="280" spans="3:3" x14ac:dyDescent="0.3">
      <c r="C280" t="str">
        <f t="shared" si="7"/>
        <v>1500ILOOP gain mb = 2, VLOOP gain mb = 8</v>
      </c>
    </row>
    <row r="281" spans="3:3" x14ac:dyDescent="0.3">
      <c r="C281" t="str">
        <f t="shared" si="7"/>
        <v>1500ILOOP gain mb = 3, VLOOP gain mb = 0.5</v>
      </c>
    </row>
    <row r="282" spans="3:3" x14ac:dyDescent="0.3">
      <c r="C282" t="str">
        <f t="shared" si="7"/>
        <v>1500ILOOP gain mb = 3, VLOOP gain mb = 1</v>
      </c>
    </row>
    <row r="283" spans="3:3" x14ac:dyDescent="0.3">
      <c r="C283" t="str">
        <f t="shared" si="7"/>
        <v>1500ILOOP gain mb = 3, VLOOP gain mb = 2</v>
      </c>
    </row>
    <row r="284" spans="3:3" x14ac:dyDescent="0.3">
      <c r="C284" t="str">
        <f t="shared" si="7"/>
        <v>1500ILOOP gain mb = 3, VLOOP gain mb = 4</v>
      </c>
    </row>
    <row r="285" spans="3:3" x14ac:dyDescent="0.3">
      <c r="C285" t="str">
        <f t="shared" si="7"/>
        <v>1500ILOOP gain mb = 3, VLOOP gain mb = 8</v>
      </c>
    </row>
    <row r="286" spans="3:3" x14ac:dyDescent="0.3">
      <c r="C286" t="str">
        <f t="shared" si="7"/>
        <v>1500ILOOP gain mb = 4, VLOOP gain mb = 0.5</v>
      </c>
    </row>
    <row r="287" spans="3:3" x14ac:dyDescent="0.3">
      <c r="C287" t="str">
        <f t="shared" si="7"/>
        <v>1500ILOOP gain mb = 4, VLOOP gain mb = 1</v>
      </c>
    </row>
    <row r="288" spans="3:3" x14ac:dyDescent="0.3">
      <c r="C288" t="str">
        <f t="shared" si="7"/>
        <v>1500ILOOP gain mb = 4, VLOOP gain mb = 2</v>
      </c>
    </row>
    <row r="289" spans="3:3" x14ac:dyDescent="0.3">
      <c r="C289" t="str">
        <f t="shared" si="7"/>
        <v>1500ILOOP gain mb = 4, VLOOP gain mb = 4</v>
      </c>
    </row>
    <row r="290" spans="3:3" x14ac:dyDescent="0.3">
      <c r="C290" t="str">
        <f t="shared" si="7"/>
        <v>1500ILOOP gain mb = 4, VLOOP gain mb = 8</v>
      </c>
    </row>
    <row r="291" spans="3:3" x14ac:dyDescent="0.3">
      <c r="C291" t="str">
        <f t="shared" si="7"/>
        <v>1500ILOOP gain mb = 5, VLOOP gain mb = 0.5</v>
      </c>
    </row>
    <row r="292" spans="3:3" x14ac:dyDescent="0.3">
      <c r="C292" t="str">
        <f t="shared" si="7"/>
        <v>1500ILOOP gain mb = 5, VLOOP gain mb = 1</v>
      </c>
    </row>
    <row r="293" spans="3:3" x14ac:dyDescent="0.3">
      <c r="C293" t="str">
        <f t="shared" si="7"/>
        <v>1500ILOOP gain mb = 5, VLOOP gain mb = 2</v>
      </c>
    </row>
    <row r="294" spans="3:3" x14ac:dyDescent="0.3">
      <c r="C294" t="str">
        <f t="shared" si="7"/>
        <v>1500ILOOP gain mb = 5, VLOOP gain mb = 4</v>
      </c>
    </row>
    <row r="295" spans="3:3" x14ac:dyDescent="0.3">
      <c r="C295" t="str">
        <f t="shared" si="7"/>
        <v>1500ILOOP gain mb = 5, VLOOP gain mb = 8</v>
      </c>
    </row>
    <row r="296" spans="3:3" x14ac:dyDescent="0.3">
      <c r="C296" t="str">
        <f t="shared" si="7"/>
        <v>1500ILOOP gain mb = 6, VLOOP gain mb = 0.5</v>
      </c>
    </row>
    <row r="297" spans="3:3" x14ac:dyDescent="0.3">
      <c r="C297" t="str">
        <f t="shared" si="7"/>
        <v>1500ILOOP gain mb = 6, VLOOP gain mb = 1</v>
      </c>
    </row>
    <row r="298" spans="3:3" x14ac:dyDescent="0.3">
      <c r="C298" t="str">
        <f t="shared" si="7"/>
        <v>1500ILOOP gain mb = 6, VLOOP gain mb = 2</v>
      </c>
    </row>
    <row r="299" spans="3:3" x14ac:dyDescent="0.3">
      <c r="C299" t="str">
        <f t="shared" si="7"/>
        <v>1500ILOOP gain mb = 6, VLOOP gain mb = 4</v>
      </c>
    </row>
    <row r="300" spans="3:3" x14ac:dyDescent="0.3">
      <c r="C300" t="str">
        <f t="shared" si="7"/>
        <v>1500ILOOP gain mb = 6, VLOOP gain mb = 8</v>
      </c>
    </row>
    <row r="301" spans="3:3" x14ac:dyDescent="0.3">
      <c r="C301" t="str">
        <f t="shared" si="7"/>
        <v>1500ILOOP gain mb = 7, VLOOP gain mb = 0.5</v>
      </c>
    </row>
    <row r="302" spans="3:3" x14ac:dyDescent="0.3">
      <c r="C302" t="str">
        <f t="shared" si="7"/>
        <v>1500ILOOP gain mb = 7, VLOOP gain mb = 1</v>
      </c>
    </row>
    <row r="303" spans="3:3" x14ac:dyDescent="0.3">
      <c r="C303" t="str">
        <f t="shared" si="7"/>
        <v>1500ILOOP gain mb = 7, VLOOP gain mb = 2</v>
      </c>
    </row>
    <row r="304" spans="3:3" x14ac:dyDescent="0.3">
      <c r="C304" t="str">
        <f t="shared" si="7"/>
        <v>1500ILOOP gain mb = 7, VLOOP gain mb = 4</v>
      </c>
    </row>
    <row r="305" spans="3:3" x14ac:dyDescent="0.3">
      <c r="C305" t="str">
        <f t="shared" si="7"/>
        <v>1500ILOOP gain mb = 7, VLOOP gain mb = 8</v>
      </c>
    </row>
    <row r="306" spans="3:3" x14ac:dyDescent="0.3">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4.4" x14ac:dyDescent="0.3"/>
  <cols>
    <col min="2" max="2" width="9.5546875" bestFit="1" customWidth="1"/>
    <col min="10" max="10" width="9.5546875" bestFit="1" customWidth="1"/>
  </cols>
  <sheetData>
    <row r="1" spans="2:18" s="18" customFormat="1" x14ac:dyDescent="0.3">
      <c r="B1" s="18" t="s">
        <v>221</v>
      </c>
      <c r="F1" s="18" t="s">
        <v>213</v>
      </c>
      <c r="J1" s="18" t="s">
        <v>214</v>
      </c>
      <c r="N1" s="18" t="s">
        <v>227</v>
      </c>
      <c r="R1" s="18" t="s">
        <v>38</v>
      </c>
    </row>
    <row r="2" spans="2:18" s="18" customFormat="1" x14ac:dyDescent="0.3">
      <c r="B2" s="122">
        <f>'Pin Detect Programming'!H20</f>
        <v>1870</v>
      </c>
      <c r="C2" s="124"/>
      <c r="D2" s="124"/>
      <c r="F2" s="122">
        <f>'Pin Detect Programming'!H18</f>
        <v>9530</v>
      </c>
      <c r="G2" s="121"/>
      <c r="H2" s="121"/>
      <c r="I2" s="121"/>
      <c r="J2" s="122" t="str">
        <f>'Pin Detect Programming'!H19</f>
        <v>Open</v>
      </c>
      <c r="K2" s="121"/>
      <c r="L2" s="121"/>
      <c r="M2" s="121"/>
      <c r="N2" s="122">
        <f>'Pin Detect Programming'!H21</f>
        <v>2490</v>
      </c>
      <c r="R2" s="18">
        <f>ROUND('Device Calculator'!D20, 3)</f>
        <v>1.5980000000000001</v>
      </c>
    </row>
    <row r="3" spans="2:18" s="18" customFormat="1" x14ac:dyDescent="0.3">
      <c r="B3" s="122">
        <f>'Pin Detect Programming'!G20</f>
        <v>12100</v>
      </c>
      <c r="C3" s="122"/>
      <c r="D3" s="122"/>
      <c r="E3" s="121"/>
      <c r="F3" s="122">
        <f>'Pin Detect Programming'!G18</f>
        <v>46400</v>
      </c>
      <c r="G3" s="121"/>
      <c r="H3" s="121"/>
      <c r="I3" s="121"/>
      <c r="J3" s="122" t="str">
        <f>'Pin Detect Programming'!G19</f>
        <v>FLOAT</v>
      </c>
      <c r="K3" s="121"/>
      <c r="L3" s="121"/>
      <c r="M3" s="121"/>
      <c r="N3" s="122">
        <f>'Pin Detect Programming'!G21</f>
        <v>12100</v>
      </c>
      <c r="R3" s="18">
        <f>ROUND('Device Calculator'!D21, 3)</f>
        <v>0.4</v>
      </c>
    </row>
    <row r="4" spans="2:18" s="18" customFormat="1" x14ac:dyDescent="0.3">
      <c r="B4" s="129" t="s">
        <v>659</v>
      </c>
      <c r="C4" s="130"/>
      <c r="D4" s="123"/>
      <c r="F4" s="129" t="s">
        <v>659</v>
      </c>
      <c r="J4" s="129" t="s">
        <v>659</v>
      </c>
      <c r="N4" s="129" t="s">
        <v>659</v>
      </c>
      <c r="R4" s="18" t="s">
        <v>663</v>
      </c>
    </row>
    <row r="5" spans="2:18" s="18" customFormat="1" x14ac:dyDescent="0.3">
      <c r="B5" s="129" t="s">
        <v>660</v>
      </c>
      <c r="C5" s="130"/>
      <c r="D5" s="124"/>
      <c r="F5" s="129" t="s">
        <v>660</v>
      </c>
      <c r="J5" s="129" t="s">
        <v>660</v>
      </c>
      <c r="N5" s="129" t="s">
        <v>660</v>
      </c>
      <c r="R5" s="18" t="s">
        <v>662</v>
      </c>
    </row>
    <row r="6" spans="2:18" s="18" customFormat="1" x14ac:dyDescent="0.3">
      <c r="B6" s="130" t="str">
        <f>CONCATENATE(B4,B2)</f>
        <v>Top Resistor: 1870</v>
      </c>
      <c r="C6" s="130"/>
      <c r="D6" s="123"/>
      <c r="F6" s="130" t="str">
        <f>CONCATENATE(F4,F2)</f>
        <v>Top Resistor: 9530</v>
      </c>
      <c r="J6" s="130" t="str">
        <f>CONCATENATE(J4,J2)</f>
        <v>Top Resistor: Open</v>
      </c>
      <c r="N6" s="130" t="str">
        <f>CONCATENATE(N4,N2)</f>
        <v>Top Resistor: 2490</v>
      </c>
      <c r="R6" s="130" t="str">
        <f>CONCATENATE(R4,R2)</f>
        <v xml:space="preserve">
Maximum: 1.598</v>
      </c>
    </row>
    <row r="7" spans="2:18" s="18" customFormat="1" x14ac:dyDescent="0.3">
      <c r="B7" s="130" t="str">
        <f>CONCATENATE(B5,B3)</f>
        <v xml:space="preserve">
Bottom Resistor: 12100</v>
      </c>
      <c r="C7" s="130"/>
      <c r="D7" s="123"/>
      <c r="F7" s="130" t="str">
        <f>CONCATENATE(F5,F3)</f>
        <v xml:space="preserve">
Bottom Resistor: 46400</v>
      </c>
      <c r="J7" s="130" t="str">
        <f>CONCATENATE(J5,J3)</f>
        <v xml:space="preserve">
Bottom Resistor: FLOAT</v>
      </c>
      <c r="N7" s="130" t="str">
        <f>CONCATENATE(N5,N3)</f>
        <v xml:space="preserve">
Bottom Resistor: 12100</v>
      </c>
      <c r="R7" s="130" t="str">
        <f>CONCATENATE(R5,R3)</f>
        <v>Minimum: 0.4</v>
      </c>
    </row>
    <row r="8" spans="2:18" x14ac:dyDescent="0.3">
      <c r="B8" s="127"/>
      <c r="C8" s="127"/>
      <c r="D8" s="125"/>
    </row>
    <row r="9" spans="2:18" x14ac:dyDescent="0.3">
      <c r="B9" s="128"/>
      <c r="C9" s="126"/>
      <c r="D9" s="125"/>
    </row>
    <row r="10" spans="2:18" x14ac:dyDescent="0.3">
      <c r="B10" s="130"/>
      <c r="C10" s="126"/>
      <c r="D10" s="125"/>
    </row>
    <row r="11" spans="2:18" x14ac:dyDescent="0.3">
      <c r="B11" s="130"/>
      <c r="C11" s="126"/>
      <c r="D11" s="12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31C7C-DA4B-4681-8608-902610F09EC4}">
  <dimension ref="A1:BB257"/>
  <sheetViews>
    <sheetView workbookViewId="0"/>
  </sheetViews>
  <sheetFormatPr defaultColWidth="9.21875" defaultRowHeight="14.4" x14ac:dyDescent="0.3"/>
  <cols>
    <col min="2" max="2" width="10.21875" bestFit="1" customWidth="1"/>
    <col min="3" max="3" width="10.21875" customWidth="1"/>
    <col min="4" max="4" width="10.44140625" bestFit="1" customWidth="1"/>
    <col min="5" max="5" width="10.44140625" hidden="1" customWidth="1"/>
    <col min="6" max="6" width="10.44140625" customWidth="1"/>
    <col min="7" max="7" width="10.44140625" hidden="1" customWidth="1"/>
    <col min="8" max="8" width="10.44140625" bestFit="1" customWidth="1"/>
    <col min="9" max="9" width="10.44140625" hidden="1" customWidth="1"/>
    <col min="10" max="10" width="10.44140625" bestFit="1" customWidth="1"/>
    <col min="11" max="11" width="10.44140625" customWidth="1"/>
    <col min="12" max="13" width="10.44140625" bestFit="1" customWidth="1"/>
    <col min="14" max="14" width="10.44140625" customWidth="1"/>
    <col min="15" max="16" width="10.44140625" bestFit="1" customWidth="1"/>
    <col min="17" max="17" width="10.44140625" hidden="1" customWidth="1"/>
    <col min="18" max="18" width="10.44140625" customWidth="1"/>
    <col min="19" max="20" width="10.44140625" bestFit="1" customWidth="1"/>
    <col min="21" max="21" width="10.44140625" customWidth="1"/>
    <col min="22" max="24" width="10.44140625" bestFit="1" customWidth="1"/>
    <col min="25" max="25" width="14.44140625" bestFit="1" customWidth="1"/>
    <col min="39" max="39" width="14.44140625" bestFit="1" customWidth="1"/>
  </cols>
  <sheetData>
    <row r="1" spans="1:54" x14ac:dyDescent="0.3">
      <c r="A1" t="s">
        <v>984</v>
      </c>
      <c r="B1" t="s">
        <v>791</v>
      </c>
      <c r="C1" t="s">
        <v>985</v>
      </c>
      <c r="D1" t="str">
        <f>'[3]275 KHz'!A4</f>
        <v>COMP</v>
      </c>
      <c r="E1" t="str">
        <f>'[3]275 KHz'!B4</f>
        <v>Scale</v>
      </c>
      <c r="F1" t="str">
        <f>'[3]275 KHz'!C4</f>
        <v>all bits</v>
      </c>
      <c r="G1" t="str">
        <f>'[3]275 KHz'!D4</f>
        <v>rsvd</v>
      </c>
      <c r="H1" t="str">
        <f>'[3]275 KHz'!E4</f>
        <v>SEL_GMV</v>
      </c>
      <c r="I1" t="str">
        <f>'[3]275 KHz'!F4</f>
        <v>rsvd</v>
      </c>
      <c r="J1" t="str">
        <f>'[3]275 KHz'!G4</f>
        <v>SEL_GMI</v>
      </c>
      <c r="K1" t="str">
        <f>'[3]275 KHz'!H4</f>
        <v>all bits</v>
      </c>
      <c r="L1" t="str">
        <f>'[3]275 KHz'!I4</f>
        <v>SEL_RVV</v>
      </c>
      <c r="M1" t="str">
        <f>'[3]275 KHz'!J4</f>
        <v>SEL_INTV</v>
      </c>
      <c r="N1" t="str">
        <f>'[3]275 KHz'!K4</f>
        <v>all bits</v>
      </c>
      <c r="O1" t="str">
        <f>'[3]275 KHz'!L4</f>
        <v>SEL_INTV</v>
      </c>
      <c r="P1" t="str">
        <f>'[3]275 KHz'!M4</f>
        <v>SEL_CPV</v>
      </c>
      <c r="Q1" t="str">
        <f>'[3]275 KHz'!N4</f>
        <v>rsvd</v>
      </c>
      <c r="R1" t="str">
        <f>'[3]275 KHz'!O4</f>
        <v>all bits</v>
      </c>
      <c r="S1" t="str">
        <f>'[3]275 KHz'!P4</f>
        <v>SEL_RVI</v>
      </c>
      <c r="T1" t="str">
        <f>'[3]275 KHz'!Q4</f>
        <v>SEL_INTI</v>
      </c>
      <c r="U1" t="str">
        <f>'[3]275 KHz'!R4</f>
        <v>all bits</v>
      </c>
      <c r="V1" t="str">
        <f>'[3]275 KHz'!S4</f>
        <v>SEL_INTI</v>
      </c>
      <c r="W1" t="str">
        <f>'[3]275 KHz'!T4</f>
        <v>SEL_CPI</v>
      </c>
      <c r="X1" t="str">
        <f>'[3]275 KHz'!U4</f>
        <v>SEL_RINTI</v>
      </c>
      <c r="Y1" t="s">
        <v>986</v>
      </c>
      <c r="Z1" t="s">
        <v>1</v>
      </c>
      <c r="AA1" t="s">
        <v>5</v>
      </c>
      <c r="AB1" t="s">
        <v>6</v>
      </c>
      <c r="AC1" t="s">
        <v>7</v>
      </c>
      <c r="AD1" t="s">
        <v>116</v>
      </c>
      <c r="AE1" t="s">
        <v>0</v>
      </c>
      <c r="AF1" t="s">
        <v>2</v>
      </c>
      <c r="AG1" t="s">
        <v>3</v>
      </c>
      <c r="AH1" t="s">
        <v>4</v>
      </c>
      <c r="AI1" t="s">
        <v>987</v>
      </c>
      <c r="AK1" t="str">
        <f>B1</f>
        <v>Frequency</v>
      </c>
      <c r="AL1" t="str">
        <f>D1</f>
        <v>COMP</v>
      </c>
      <c r="AM1" t="str">
        <f t="shared" ref="AM1:AO16" si="0">Y1</f>
        <v>COMP_CONFIG</v>
      </c>
      <c r="AN1" t="str">
        <f t="shared" si="0"/>
        <v>GMI</v>
      </c>
      <c r="AO1" t="str">
        <f t="shared" si="0"/>
        <v>RVI</v>
      </c>
      <c r="AP1" t="s">
        <v>799</v>
      </c>
      <c r="AQ1" t="s">
        <v>84</v>
      </c>
      <c r="AR1" t="str">
        <f>AC1</f>
        <v>CPI</v>
      </c>
      <c r="AS1" t="str">
        <f t="shared" ref="AS1:AT16" si="1">AE1</f>
        <v>GMV</v>
      </c>
      <c r="AT1" t="str">
        <f t="shared" si="1"/>
        <v>RVV</v>
      </c>
      <c r="AU1" t="s">
        <v>110</v>
      </c>
      <c r="AV1" t="str">
        <f>AH1</f>
        <v>CPV</v>
      </c>
      <c r="AW1" s="289" t="s">
        <v>156</v>
      </c>
      <c r="AX1" s="289" t="s">
        <v>794</v>
      </c>
      <c r="AY1" s="289" t="s">
        <v>795</v>
      </c>
      <c r="AZ1" s="289" t="s">
        <v>157</v>
      </c>
      <c r="BA1" s="289" t="s">
        <v>797</v>
      </c>
      <c r="BB1" s="289" t="s">
        <v>798</v>
      </c>
    </row>
    <row r="2" spans="1:54" x14ac:dyDescent="0.3">
      <c r="A2">
        <f>32*C2+BIN2DEC(D2)</f>
        <v>0</v>
      </c>
      <c r="B2">
        <v>275</v>
      </c>
      <c r="C2">
        <v>0</v>
      </c>
      <c r="D2" t="str">
        <f>'[3]275 KHz'!A6</f>
        <v>00000</v>
      </c>
      <c r="E2">
        <f>'[3]275 KHz'!B6</f>
        <v>6</v>
      </c>
      <c r="F2" t="e">
        <f>'[3]275 KHz'!C6</f>
        <v>#NUM!</v>
      </c>
      <c r="G2" t="str">
        <f>'[3]275 KHz'!D6</f>
        <v>00</v>
      </c>
      <c r="H2" t="e">
        <f>'[3]275 KHz'!E6</f>
        <v>#NUM!</v>
      </c>
      <c r="I2" t="str">
        <f>'[3]275 KHz'!F6</f>
        <v>00</v>
      </c>
      <c r="J2" t="e">
        <f>'[3]275 KHz'!G6</f>
        <v>#NUM!</v>
      </c>
      <c r="K2" t="str">
        <f>'[3]275 KHz'!H6</f>
        <v>00</v>
      </c>
      <c r="L2" t="str">
        <f>'[3]275 KHz'!I6</f>
        <v>000000</v>
      </c>
      <c r="M2" t="str">
        <f>'[3]275 KHz'!J6</f>
        <v>00</v>
      </c>
      <c r="N2" t="str">
        <f>'[3]275 KHz'!K6</f>
        <v>42</v>
      </c>
      <c r="O2" t="str">
        <f>'[3]275 KHz'!L6</f>
        <v>01</v>
      </c>
      <c r="P2" t="str">
        <f>'[3]275 KHz'!M6</f>
        <v>00001</v>
      </c>
      <c r="Q2" t="str">
        <f>'[3]275 KHz'!N6</f>
        <v>0</v>
      </c>
      <c r="R2" t="str">
        <f>'[3]275 KHz'!O6</f>
        <v>00</v>
      </c>
      <c r="S2" t="str">
        <f>'[3]275 KHz'!P6</f>
        <v>000000</v>
      </c>
      <c r="T2" t="str">
        <f>'[3]275 KHz'!Q6</f>
        <v>00</v>
      </c>
      <c r="U2" t="str">
        <f>'[3]275 KHz'!R6</f>
        <v>01</v>
      </c>
      <c r="V2" t="str">
        <f>'[3]275 KHz'!S6</f>
        <v>00</v>
      </c>
      <c r="W2" t="str">
        <f>'[3]275 KHz'!T6</f>
        <v>00000</v>
      </c>
      <c r="X2" t="str">
        <f>'[3]275 KHz'!U6</f>
        <v>1</v>
      </c>
      <c r="Y2" t="e">
        <f>DEC2HEX(HEX2DEC(U2)+2^8*HEX2DEC(R2)+2^16*HEX2DEC(N2)+2^24*HEX2DEC(K2)+2^32*HEX2DEC(F2),10)</f>
        <v>#NUM!</v>
      </c>
      <c r="Z2" t="e">
        <f>25*2^BIN2DEC(J2)</f>
        <v>#NUM!</v>
      </c>
      <c r="AA2">
        <f>5*BIN2DEC(S2)</f>
        <v>0</v>
      </c>
      <c r="AB2">
        <f>0.3333*(4*BIN2DEC(T2)+BIN2DEC(V2))</f>
        <v>0</v>
      </c>
      <c r="AC2">
        <f>3.2*BIN2DEC(W2)</f>
        <v>0</v>
      </c>
      <c r="AD2">
        <f>800*(1+BIN2DEC(X2))</f>
        <v>1600</v>
      </c>
      <c r="AE2" t="e">
        <f>25*2^BIN2DEC(H2)</f>
        <v>#NUM!</v>
      </c>
      <c r="AF2">
        <f>5*BIN2DEC(L2)</f>
        <v>0</v>
      </c>
      <c r="AG2">
        <f>1.25*(4*BIN2DEC(M2)+BIN2DEC(O2))</f>
        <v>1.25</v>
      </c>
      <c r="AH2">
        <f>6.25*BIN2DEC(P2)</f>
        <v>6.25</v>
      </c>
      <c r="AI2">
        <v>4000</v>
      </c>
      <c r="AK2">
        <f>B2</f>
        <v>275</v>
      </c>
      <c r="AL2">
        <f>BIN2DEC(D2)</f>
        <v>0</v>
      </c>
      <c r="AM2" t="e">
        <f t="shared" si="0"/>
        <v>#NUM!</v>
      </c>
      <c r="AN2" t="e">
        <f t="shared" si="0"/>
        <v>#NUM!</v>
      </c>
      <c r="AO2">
        <f t="shared" si="0"/>
        <v>0</v>
      </c>
      <c r="AP2" t="e">
        <f>AD2*Z2/10^3</f>
        <v>#NUM!</v>
      </c>
      <c r="AQ2" t="e">
        <f>AP2*AB2</f>
        <v>#NUM!</v>
      </c>
      <c r="AR2">
        <f>AC2</f>
        <v>0</v>
      </c>
      <c r="AS2" t="e">
        <f t="shared" si="1"/>
        <v>#NUM!</v>
      </c>
      <c r="AT2">
        <f t="shared" si="1"/>
        <v>0</v>
      </c>
      <c r="AU2" t="e">
        <f>AS2*AI2*AG2/10^3</f>
        <v>#NUM!</v>
      </c>
      <c r="AV2">
        <f>AH2</f>
        <v>6.25</v>
      </c>
      <c r="AW2" t="e">
        <f>AN2*AO2/10^3</f>
        <v>#NUM!</v>
      </c>
      <c r="AX2" s="290" t="e">
        <f>1/(2*PI()*AO2*AQ2*10^-9)/10^3</f>
        <v>#NUM!</v>
      </c>
      <c r="AY2" s="290" t="e">
        <f>1/(2*PI()*AO2*AR2*10^-9)/10^3</f>
        <v>#DIV/0!</v>
      </c>
      <c r="AZ2" t="e">
        <f>AS2*AT2/10^3</f>
        <v>#NUM!</v>
      </c>
      <c r="BA2" s="290" t="e">
        <f>1/(2*PI()*AT2*AU2*10^-9)/10^3</f>
        <v>#NUM!</v>
      </c>
      <c r="BB2" s="290" t="e">
        <f>1/(2*PI()*AT2*AV2*10^-9)/10^3</f>
        <v>#DIV/0!</v>
      </c>
    </row>
    <row r="3" spans="1:54" x14ac:dyDescent="0.3">
      <c r="A3">
        <f t="shared" ref="A3:A66" si="2">32*C3+BIN2DEC(D3)</f>
        <v>1</v>
      </c>
      <c r="B3">
        <v>275</v>
      </c>
      <c r="C3">
        <v>0</v>
      </c>
      <c r="D3" t="str">
        <f>'[3]275 KHz'!A7</f>
        <v>00001</v>
      </c>
      <c r="E3">
        <f>'[3]275 KHz'!B7</f>
        <v>6</v>
      </c>
      <c r="F3" t="str">
        <f>'[3]275 KHz'!C7</f>
        <v>12</v>
      </c>
      <c r="G3" t="str">
        <f>'[3]275 KHz'!D7</f>
        <v>00</v>
      </c>
      <c r="H3" t="str">
        <f>'[3]275 KHz'!E7</f>
        <v>01</v>
      </c>
      <c r="I3" t="str">
        <f>'[3]275 KHz'!F7</f>
        <v>00</v>
      </c>
      <c r="J3" t="str">
        <f>'[3]275 KHz'!G7</f>
        <v>10</v>
      </c>
      <c r="K3" t="str">
        <f>'[3]275 KHz'!H7</f>
        <v>0B</v>
      </c>
      <c r="L3" t="str">
        <f>'[3]275 KHz'!I7</f>
        <v>000010</v>
      </c>
      <c r="M3" t="str">
        <f>'[3]275 KHz'!J7</f>
        <v>11</v>
      </c>
      <c r="N3" t="str">
        <f>'[3]275 KHz'!K7</f>
        <v>F0</v>
      </c>
      <c r="O3" t="str">
        <f>'[3]275 KHz'!L7</f>
        <v>11</v>
      </c>
      <c r="P3" t="str">
        <f>'[3]275 KHz'!M7</f>
        <v>11000</v>
      </c>
      <c r="Q3" t="str">
        <f>'[3]275 KHz'!N7</f>
        <v>0</v>
      </c>
      <c r="R3" t="str">
        <f>'[3]275 KHz'!O7</f>
        <v>13</v>
      </c>
      <c r="S3" t="str">
        <f>'[3]275 KHz'!P7</f>
        <v>000100</v>
      </c>
      <c r="T3" t="str">
        <f>'[3]275 KHz'!Q7</f>
        <v>11</v>
      </c>
      <c r="U3" t="str">
        <f>'[3]275 KHz'!R7</f>
        <v>19</v>
      </c>
      <c r="V3" t="str">
        <f>'[3]275 KHz'!S7</f>
        <v>00</v>
      </c>
      <c r="W3" t="str">
        <f>'[3]275 KHz'!T7</f>
        <v>01100</v>
      </c>
      <c r="X3" t="str">
        <f>'[3]275 KHz'!U7</f>
        <v>1</v>
      </c>
      <c r="Y3" t="str">
        <f>DEC2HEX(HEX2DEC(U3)+2^8*HEX2DEC(R3)+2^16*HEX2DEC(N3)+2^24*HEX2DEC(K3)+2^32*HEX2DEC(F3),10)</f>
        <v>120BF01319</v>
      </c>
      <c r="Z3">
        <f t="shared" ref="Z3:Z66" si="3">25*2^BIN2DEC(J3)</f>
        <v>100</v>
      </c>
      <c r="AA3">
        <f t="shared" ref="AA3:AA66" si="4">5*BIN2DEC(S3)</f>
        <v>20</v>
      </c>
      <c r="AB3">
        <f t="shared" ref="AB3:AB66" si="5">0.3333*(4*BIN2DEC(T3)+BIN2DEC(V3))</f>
        <v>3.9996</v>
      </c>
      <c r="AC3">
        <f t="shared" ref="AC3:AC66" si="6">3.2*BIN2DEC(W3)</f>
        <v>38.400000000000006</v>
      </c>
      <c r="AD3">
        <f t="shared" ref="AD3:AD66" si="7">800*(1+BIN2DEC(X3))</f>
        <v>1600</v>
      </c>
      <c r="AE3">
        <f t="shared" ref="AE3:AE66" si="8">25*2^BIN2DEC(H3)</f>
        <v>50</v>
      </c>
      <c r="AF3">
        <f t="shared" ref="AF3:AF66" si="9">5*BIN2DEC(L3)</f>
        <v>10</v>
      </c>
      <c r="AG3">
        <f t="shared" ref="AG3:AG66" si="10">1.25*(4*BIN2DEC(M3)+BIN2DEC(O3))</f>
        <v>18.75</v>
      </c>
      <c r="AH3">
        <f t="shared" ref="AH3:AH66" si="11">6.25*BIN2DEC(P3)</f>
        <v>150</v>
      </c>
      <c r="AI3">
        <v>4000</v>
      </c>
      <c r="AK3">
        <f>B3</f>
        <v>275</v>
      </c>
      <c r="AL3">
        <f>BIN2DEC(D3)</f>
        <v>1</v>
      </c>
      <c r="AM3" t="str">
        <f t="shared" si="0"/>
        <v>120BF01319</v>
      </c>
      <c r="AN3">
        <f>Z3</f>
        <v>100</v>
      </c>
      <c r="AO3">
        <f>AA3</f>
        <v>20</v>
      </c>
      <c r="AP3">
        <f>AD3*Z3/10^3</f>
        <v>160</v>
      </c>
      <c r="AQ3">
        <f>AP3*AB3</f>
        <v>639.93600000000004</v>
      </c>
      <c r="AR3">
        <f>AC3</f>
        <v>38.400000000000006</v>
      </c>
      <c r="AS3">
        <f t="shared" si="1"/>
        <v>50</v>
      </c>
      <c r="AT3">
        <f t="shared" si="1"/>
        <v>10</v>
      </c>
      <c r="AU3">
        <f>AS3*AI3*AG3/10^3</f>
        <v>3750</v>
      </c>
      <c r="AV3">
        <f>AH3</f>
        <v>150</v>
      </c>
      <c r="AW3">
        <f>AN3*AO3/10^3</f>
        <v>2</v>
      </c>
      <c r="AX3" s="290">
        <f>1/(2*PI()*AO3*AQ3*10^-9)/10^3</f>
        <v>12.435223451399461</v>
      </c>
      <c r="AY3" s="290">
        <f>1/(2*PI()*AO3*AR3*10^-9)/10^3</f>
        <v>207.23299881757202</v>
      </c>
      <c r="AZ3">
        <f>AS3*AT3/10^3</f>
        <v>0.5</v>
      </c>
      <c r="BA3" s="290">
        <f>1/(2*PI()*AT3*AU3*10^-9)/10^3</f>
        <v>4.2441318157838754</v>
      </c>
      <c r="BB3" s="290">
        <f>1/(2*PI()*AT3*AV3*10^-9)/10^3</f>
        <v>106.10329539459688</v>
      </c>
    </row>
    <row r="4" spans="1:54" x14ac:dyDescent="0.3">
      <c r="A4">
        <f t="shared" si="2"/>
        <v>2</v>
      </c>
      <c r="B4">
        <v>275</v>
      </c>
      <c r="C4">
        <v>0</v>
      </c>
      <c r="D4" t="str">
        <f>'[3]275 KHz'!A8</f>
        <v>00010</v>
      </c>
      <c r="E4">
        <f>'[3]275 KHz'!B8</f>
        <v>6</v>
      </c>
      <c r="F4" t="str">
        <f>'[3]275 KHz'!C8</f>
        <v>12</v>
      </c>
      <c r="G4" t="str">
        <f>'[3]275 KHz'!D8</f>
        <v>00</v>
      </c>
      <c r="H4" t="str">
        <f>'[3]275 KHz'!E8</f>
        <v>01</v>
      </c>
      <c r="I4" t="str">
        <f>'[3]275 KHz'!F8</f>
        <v>00</v>
      </c>
      <c r="J4" t="str">
        <f>'[3]275 KHz'!G8</f>
        <v>10</v>
      </c>
      <c r="K4" t="str">
        <f>'[3]275 KHz'!H8</f>
        <v>13</v>
      </c>
      <c r="L4" t="str">
        <f>'[3]275 KHz'!I8</f>
        <v>000100</v>
      </c>
      <c r="M4" t="str">
        <f>'[3]275 KHz'!J8</f>
        <v>11</v>
      </c>
      <c r="N4" t="str">
        <f>'[3]275 KHz'!K8</f>
        <v>18</v>
      </c>
      <c r="O4" t="str">
        <f>'[3]275 KHz'!L8</f>
        <v>00</v>
      </c>
      <c r="P4" t="str">
        <f>'[3]275 KHz'!M8</f>
        <v>01100</v>
      </c>
      <c r="Q4" t="str">
        <f>'[3]275 KHz'!N8</f>
        <v>0</v>
      </c>
      <c r="R4" t="str">
        <f>'[3]275 KHz'!O8</f>
        <v>13</v>
      </c>
      <c r="S4" t="str">
        <f>'[3]275 KHz'!P8</f>
        <v>000100</v>
      </c>
      <c r="T4" t="str">
        <f>'[3]275 KHz'!Q8</f>
        <v>11</v>
      </c>
      <c r="U4" t="str">
        <f>'[3]275 KHz'!R8</f>
        <v>19</v>
      </c>
      <c r="V4" t="str">
        <f>'[3]275 KHz'!S8</f>
        <v>00</v>
      </c>
      <c r="W4" t="str">
        <f>'[3]275 KHz'!T8</f>
        <v>01100</v>
      </c>
      <c r="X4" t="str">
        <f>'[3]275 KHz'!U8</f>
        <v>1</v>
      </c>
      <c r="Y4" t="str">
        <f t="shared" ref="Y4:Y67" si="12">DEC2HEX(HEX2DEC(U4)+2^8*HEX2DEC(R4)+2^16*HEX2DEC(N4)+2^24*HEX2DEC(K4)+2^32*HEX2DEC(F4),10)</f>
        <v>1213181319</v>
      </c>
      <c r="Z4">
        <f t="shared" si="3"/>
        <v>100</v>
      </c>
      <c r="AA4">
        <f t="shared" si="4"/>
        <v>20</v>
      </c>
      <c r="AB4">
        <f t="shared" si="5"/>
        <v>3.9996</v>
      </c>
      <c r="AC4">
        <f t="shared" si="6"/>
        <v>38.400000000000006</v>
      </c>
      <c r="AD4">
        <f t="shared" si="7"/>
        <v>1600</v>
      </c>
      <c r="AE4">
        <f t="shared" si="8"/>
        <v>50</v>
      </c>
      <c r="AF4">
        <f t="shared" si="9"/>
        <v>20</v>
      </c>
      <c r="AG4">
        <f t="shared" si="10"/>
        <v>15</v>
      </c>
      <c r="AH4">
        <f t="shared" si="11"/>
        <v>75</v>
      </c>
      <c r="AI4">
        <v>4000</v>
      </c>
      <c r="AK4">
        <f t="shared" ref="AK4:AK67" si="13">B4</f>
        <v>275</v>
      </c>
      <c r="AL4">
        <f t="shared" ref="AL4:AL67" si="14">BIN2DEC(D4)</f>
        <v>2</v>
      </c>
      <c r="AM4" t="str">
        <f t="shared" si="0"/>
        <v>1213181319</v>
      </c>
      <c r="AN4">
        <f t="shared" si="0"/>
        <v>100</v>
      </c>
      <c r="AO4">
        <f t="shared" si="0"/>
        <v>20</v>
      </c>
      <c r="AP4">
        <f t="shared" ref="AP4:AP67" si="15">AD4*Z4/10^3</f>
        <v>160</v>
      </c>
      <c r="AQ4">
        <f t="shared" ref="AQ4:AQ67" si="16">AP4*AB4</f>
        <v>639.93600000000004</v>
      </c>
      <c r="AR4">
        <f t="shared" ref="AR4:AR67" si="17">AC4</f>
        <v>38.400000000000006</v>
      </c>
      <c r="AS4">
        <f t="shared" si="1"/>
        <v>50</v>
      </c>
      <c r="AT4">
        <f t="shared" si="1"/>
        <v>20</v>
      </c>
      <c r="AU4">
        <f t="shared" ref="AU4:AU67" si="18">AS4*AI4*AG4/10^3</f>
        <v>3000</v>
      </c>
      <c r="AV4">
        <f t="shared" ref="AV4:AV67" si="19">AH4</f>
        <v>75</v>
      </c>
      <c r="AW4">
        <f t="shared" ref="AW4:AW67" si="20">AN4*AO4/10^3</f>
        <v>2</v>
      </c>
      <c r="AX4" s="290">
        <f t="shared" ref="AX4:AX67" si="21">1/(2*PI()*AO4*AQ4*10^-9)/10^3</f>
        <v>12.435223451399461</v>
      </c>
      <c r="AY4" s="290">
        <f t="shared" ref="AY4:AY67" si="22">1/(2*PI()*AO4*AR4*10^-9)/10^3</f>
        <v>207.23299881757202</v>
      </c>
      <c r="AZ4">
        <f t="shared" ref="AZ4:AZ67" si="23">AS4*AT4/10^3</f>
        <v>1</v>
      </c>
      <c r="BA4" s="290">
        <f t="shared" ref="BA4:BA67" si="24">1/(2*PI()*AT4*AU4*10^-9)/10^3</f>
        <v>2.6525823848649224</v>
      </c>
      <c r="BB4" s="290">
        <f t="shared" ref="BB4:BB67" si="25">1/(2*PI()*AT4*AV4*10^-9)/10^3</f>
        <v>106.10329539459688</v>
      </c>
    </row>
    <row r="5" spans="1:54" x14ac:dyDescent="0.3">
      <c r="A5">
        <f t="shared" si="2"/>
        <v>3</v>
      </c>
      <c r="B5">
        <v>275</v>
      </c>
      <c r="C5">
        <v>0</v>
      </c>
      <c r="D5" t="str">
        <f>'[3]275 KHz'!A9</f>
        <v>00011</v>
      </c>
      <c r="E5">
        <f>'[3]275 KHz'!B9</f>
        <v>6</v>
      </c>
      <c r="F5" t="str">
        <f>'[3]275 KHz'!C9</f>
        <v>12</v>
      </c>
      <c r="G5" t="str">
        <f>'[3]275 KHz'!D9</f>
        <v>00</v>
      </c>
      <c r="H5" t="str">
        <f>'[3]275 KHz'!E9</f>
        <v>01</v>
      </c>
      <c r="I5" t="str">
        <f>'[3]275 KHz'!F9</f>
        <v>00</v>
      </c>
      <c r="J5" t="str">
        <f>'[3]275 KHz'!G9</f>
        <v>10</v>
      </c>
      <c r="K5" t="str">
        <f>'[3]275 KHz'!H9</f>
        <v>21</v>
      </c>
      <c r="L5" t="str">
        <f>'[3]275 KHz'!I9</f>
        <v>001000</v>
      </c>
      <c r="M5" t="str">
        <f>'[3]275 KHz'!J9</f>
        <v>01</v>
      </c>
      <c r="N5" t="str">
        <f>'[3]275 KHz'!K9</f>
        <v>8C</v>
      </c>
      <c r="O5" t="str">
        <f>'[3]275 KHz'!L9</f>
        <v>10</v>
      </c>
      <c r="P5" t="str">
        <f>'[3]275 KHz'!M9</f>
        <v>00110</v>
      </c>
      <c r="Q5" t="str">
        <f>'[3]275 KHz'!N9</f>
        <v>0</v>
      </c>
      <c r="R5" t="str">
        <f>'[3]275 KHz'!O9</f>
        <v>13</v>
      </c>
      <c r="S5" t="str">
        <f>'[3]275 KHz'!P9</f>
        <v>000100</v>
      </c>
      <c r="T5" t="str">
        <f>'[3]275 KHz'!Q9</f>
        <v>11</v>
      </c>
      <c r="U5" t="str">
        <f>'[3]275 KHz'!R9</f>
        <v>19</v>
      </c>
      <c r="V5" t="str">
        <f>'[3]275 KHz'!S9</f>
        <v>00</v>
      </c>
      <c r="W5" t="str">
        <f>'[3]275 KHz'!T9</f>
        <v>01100</v>
      </c>
      <c r="X5" t="str">
        <f>'[3]275 KHz'!U9</f>
        <v>1</v>
      </c>
      <c r="Y5" t="str">
        <f t="shared" si="12"/>
        <v>12218C1319</v>
      </c>
      <c r="Z5">
        <f t="shared" si="3"/>
        <v>100</v>
      </c>
      <c r="AA5">
        <f t="shared" si="4"/>
        <v>20</v>
      </c>
      <c r="AB5">
        <f t="shared" si="5"/>
        <v>3.9996</v>
      </c>
      <c r="AC5">
        <f t="shared" si="6"/>
        <v>38.400000000000006</v>
      </c>
      <c r="AD5">
        <f t="shared" si="7"/>
        <v>1600</v>
      </c>
      <c r="AE5">
        <f t="shared" si="8"/>
        <v>50</v>
      </c>
      <c r="AF5">
        <f t="shared" si="9"/>
        <v>40</v>
      </c>
      <c r="AG5">
        <f t="shared" si="10"/>
        <v>7.5</v>
      </c>
      <c r="AH5">
        <f t="shared" si="11"/>
        <v>37.5</v>
      </c>
      <c r="AI5">
        <v>4000</v>
      </c>
      <c r="AK5">
        <f t="shared" si="13"/>
        <v>275</v>
      </c>
      <c r="AL5">
        <f t="shared" si="14"/>
        <v>3</v>
      </c>
      <c r="AM5" t="str">
        <f t="shared" si="0"/>
        <v>12218C1319</v>
      </c>
      <c r="AN5">
        <f t="shared" si="0"/>
        <v>100</v>
      </c>
      <c r="AO5">
        <f t="shared" si="0"/>
        <v>20</v>
      </c>
      <c r="AP5">
        <f t="shared" si="15"/>
        <v>160</v>
      </c>
      <c r="AQ5">
        <f t="shared" si="16"/>
        <v>639.93600000000004</v>
      </c>
      <c r="AR5">
        <f t="shared" si="17"/>
        <v>38.400000000000006</v>
      </c>
      <c r="AS5">
        <f t="shared" si="1"/>
        <v>50</v>
      </c>
      <c r="AT5">
        <f t="shared" si="1"/>
        <v>40</v>
      </c>
      <c r="AU5">
        <f t="shared" si="18"/>
        <v>1500</v>
      </c>
      <c r="AV5">
        <f t="shared" si="19"/>
        <v>37.5</v>
      </c>
      <c r="AW5">
        <f t="shared" si="20"/>
        <v>2</v>
      </c>
      <c r="AX5" s="290">
        <f t="shared" si="21"/>
        <v>12.435223451399461</v>
      </c>
      <c r="AY5" s="290">
        <f t="shared" si="22"/>
        <v>207.23299881757202</v>
      </c>
      <c r="AZ5">
        <f t="shared" si="23"/>
        <v>2</v>
      </c>
      <c r="BA5" s="290">
        <f t="shared" si="24"/>
        <v>2.6525823848649224</v>
      </c>
      <c r="BB5" s="290">
        <f t="shared" si="25"/>
        <v>106.10329539459688</v>
      </c>
    </row>
    <row r="6" spans="1:54" x14ac:dyDescent="0.3">
      <c r="A6">
        <f t="shared" si="2"/>
        <v>4</v>
      </c>
      <c r="B6">
        <v>275</v>
      </c>
      <c r="C6">
        <v>0</v>
      </c>
      <c r="D6" t="str">
        <f>'[3]275 KHz'!A10</f>
        <v>00100</v>
      </c>
      <c r="E6">
        <f>'[3]275 KHz'!B10</f>
        <v>6</v>
      </c>
      <c r="F6" t="str">
        <f>'[3]275 KHz'!C10</f>
        <v>12</v>
      </c>
      <c r="G6" t="str">
        <f>'[3]275 KHz'!D10</f>
        <v>00</v>
      </c>
      <c r="H6" t="str">
        <f>'[3]275 KHz'!E10</f>
        <v>01</v>
      </c>
      <c r="I6" t="str">
        <f>'[3]275 KHz'!F10</f>
        <v>00</v>
      </c>
      <c r="J6" t="str">
        <f>'[3]275 KHz'!G10</f>
        <v>10</v>
      </c>
      <c r="K6" t="str">
        <f>'[3]275 KHz'!H10</f>
        <v>40</v>
      </c>
      <c r="L6" t="str">
        <f>'[3]275 KHz'!I10</f>
        <v>010000</v>
      </c>
      <c r="M6" t="str">
        <f>'[3]275 KHz'!J10</f>
        <v>00</v>
      </c>
      <c r="N6" t="str">
        <f>'[3]275 KHz'!K10</f>
        <v>C6</v>
      </c>
      <c r="O6" t="str">
        <f>'[3]275 KHz'!L10</f>
        <v>11</v>
      </c>
      <c r="P6" t="str">
        <f>'[3]275 KHz'!M10</f>
        <v>00011</v>
      </c>
      <c r="Q6" t="str">
        <f>'[3]275 KHz'!N10</f>
        <v>0</v>
      </c>
      <c r="R6" t="str">
        <f>'[3]275 KHz'!O10</f>
        <v>13</v>
      </c>
      <c r="S6" t="str">
        <f>'[3]275 KHz'!P10</f>
        <v>000100</v>
      </c>
      <c r="T6" t="str">
        <f>'[3]275 KHz'!Q10</f>
        <v>11</v>
      </c>
      <c r="U6" t="str">
        <f>'[3]275 KHz'!R10</f>
        <v>19</v>
      </c>
      <c r="V6" t="str">
        <f>'[3]275 KHz'!S10</f>
        <v>00</v>
      </c>
      <c r="W6" t="str">
        <f>'[3]275 KHz'!T10</f>
        <v>01100</v>
      </c>
      <c r="X6" t="str">
        <f>'[3]275 KHz'!U10</f>
        <v>1</v>
      </c>
      <c r="Y6" t="str">
        <f t="shared" si="12"/>
        <v>1240C61319</v>
      </c>
      <c r="Z6">
        <f t="shared" si="3"/>
        <v>100</v>
      </c>
      <c r="AA6">
        <f t="shared" si="4"/>
        <v>20</v>
      </c>
      <c r="AB6">
        <f t="shared" si="5"/>
        <v>3.9996</v>
      </c>
      <c r="AC6">
        <f t="shared" si="6"/>
        <v>38.400000000000006</v>
      </c>
      <c r="AD6">
        <f t="shared" si="7"/>
        <v>1600</v>
      </c>
      <c r="AE6">
        <f t="shared" si="8"/>
        <v>50</v>
      </c>
      <c r="AF6">
        <f t="shared" si="9"/>
        <v>80</v>
      </c>
      <c r="AG6">
        <f t="shared" si="10"/>
        <v>3.75</v>
      </c>
      <c r="AH6">
        <f t="shared" si="11"/>
        <v>18.75</v>
      </c>
      <c r="AI6">
        <v>4000</v>
      </c>
      <c r="AK6">
        <f t="shared" si="13"/>
        <v>275</v>
      </c>
      <c r="AL6">
        <f t="shared" si="14"/>
        <v>4</v>
      </c>
      <c r="AM6" t="str">
        <f t="shared" si="0"/>
        <v>1240C61319</v>
      </c>
      <c r="AN6">
        <f t="shared" si="0"/>
        <v>100</v>
      </c>
      <c r="AO6">
        <f t="shared" si="0"/>
        <v>20</v>
      </c>
      <c r="AP6">
        <f t="shared" si="15"/>
        <v>160</v>
      </c>
      <c r="AQ6">
        <f t="shared" si="16"/>
        <v>639.93600000000004</v>
      </c>
      <c r="AR6">
        <f t="shared" si="17"/>
        <v>38.400000000000006</v>
      </c>
      <c r="AS6">
        <f t="shared" si="1"/>
        <v>50</v>
      </c>
      <c r="AT6">
        <f t="shared" si="1"/>
        <v>80</v>
      </c>
      <c r="AU6">
        <f t="shared" si="18"/>
        <v>750</v>
      </c>
      <c r="AV6">
        <f t="shared" si="19"/>
        <v>18.75</v>
      </c>
      <c r="AW6">
        <f t="shared" si="20"/>
        <v>2</v>
      </c>
      <c r="AX6" s="290">
        <f t="shared" si="21"/>
        <v>12.435223451399461</v>
      </c>
      <c r="AY6" s="290">
        <f t="shared" si="22"/>
        <v>207.23299881757202</v>
      </c>
      <c r="AZ6">
        <f t="shared" si="23"/>
        <v>4</v>
      </c>
      <c r="BA6" s="290">
        <f t="shared" si="24"/>
        <v>2.6525823848649224</v>
      </c>
      <c r="BB6" s="290">
        <f t="shared" si="25"/>
        <v>106.10329539459688</v>
      </c>
    </row>
    <row r="7" spans="1:54" x14ac:dyDescent="0.3">
      <c r="A7">
        <f t="shared" si="2"/>
        <v>5</v>
      </c>
      <c r="B7">
        <v>275</v>
      </c>
      <c r="C7">
        <v>0</v>
      </c>
      <c r="D7" t="str">
        <f>'[3]275 KHz'!A11</f>
        <v>00101</v>
      </c>
      <c r="E7">
        <f>'[3]275 KHz'!B11</f>
        <v>6</v>
      </c>
      <c r="F7" t="str">
        <f>'[3]275 KHz'!C11</f>
        <v>12</v>
      </c>
      <c r="G7" t="str">
        <f>'[3]275 KHz'!D11</f>
        <v>00</v>
      </c>
      <c r="H7" t="str">
        <f>'[3]275 KHz'!E11</f>
        <v>01</v>
      </c>
      <c r="I7" t="str">
        <f>'[3]275 KHz'!F11</f>
        <v>00</v>
      </c>
      <c r="J7" t="str">
        <f>'[3]275 KHz'!G11</f>
        <v>10</v>
      </c>
      <c r="K7" t="str">
        <f>'[3]275 KHz'!H11</f>
        <v>80</v>
      </c>
      <c r="L7" t="str">
        <f>'[3]275 KHz'!I11</f>
        <v>100000</v>
      </c>
      <c r="M7" t="str">
        <f>'[3]275 KHz'!J11</f>
        <v>00</v>
      </c>
      <c r="N7" t="str">
        <f>'[3]275 KHz'!K11</f>
        <v>42</v>
      </c>
      <c r="O7" t="str">
        <f>'[3]275 KHz'!L11</f>
        <v>01</v>
      </c>
      <c r="P7" t="str">
        <f>'[3]275 KHz'!M11</f>
        <v>00001</v>
      </c>
      <c r="Q7" t="str">
        <f>'[3]275 KHz'!N11</f>
        <v>0</v>
      </c>
      <c r="R7" t="str">
        <f>'[3]275 KHz'!O11</f>
        <v>13</v>
      </c>
      <c r="S7" t="str">
        <f>'[3]275 KHz'!P11</f>
        <v>000100</v>
      </c>
      <c r="T7" t="str">
        <f>'[3]275 KHz'!Q11</f>
        <v>11</v>
      </c>
      <c r="U7" t="str">
        <f>'[3]275 KHz'!R11</f>
        <v>19</v>
      </c>
      <c r="V7" t="str">
        <f>'[3]275 KHz'!S11</f>
        <v>00</v>
      </c>
      <c r="W7" t="str">
        <f>'[3]275 KHz'!T11</f>
        <v>01100</v>
      </c>
      <c r="X7" t="str">
        <f>'[3]275 KHz'!U11</f>
        <v>1</v>
      </c>
      <c r="Y7" t="str">
        <f t="shared" si="12"/>
        <v>1280421319</v>
      </c>
      <c r="Z7">
        <f t="shared" si="3"/>
        <v>100</v>
      </c>
      <c r="AA7">
        <f t="shared" si="4"/>
        <v>20</v>
      </c>
      <c r="AB7">
        <f t="shared" si="5"/>
        <v>3.9996</v>
      </c>
      <c r="AC7">
        <f t="shared" si="6"/>
        <v>38.400000000000006</v>
      </c>
      <c r="AD7">
        <f t="shared" si="7"/>
        <v>1600</v>
      </c>
      <c r="AE7">
        <f t="shared" si="8"/>
        <v>50</v>
      </c>
      <c r="AF7">
        <f t="shared" si="9"/>
        <v>160</v>
      </c>
      <c r="AG7">
        <f t="shared" si="10"/>
        <v>1.25</v>
      </c>
      <c r="AH7">
        <f t="shared" si="11"/>
        <v>6.25</v>
      </c>
      <c r="AI7">
        <v>4000</v>
      </c>
      <c r="AK7">
        <f t="shared" si="13"/>
        <v>275</v>
      </c>
      <c r="AL7">
        <f t="shared" si="14"/>
        <v>5</v>
      </c>
      <c r="AM7" t="str">
        <f t="shared" si="0"/>
        <v>1280421319</v>
      </c>
      <c r="AN7">
        <f t="shared" si="0"/>
        <v>100</v>
      </c>
      <c r="AO7">
        <f t="shared" si="0"/>
        <v>20</v>
      </c>
      <c r="AP7">
        <f t="shared" si="15"/>
        <v>160</v>
      </c>
      <c r="AQ7">
        <f t="shared" si="16"/>
        <v>639.93600000000004</v>
      </c>
      <c r="AR7">
        <f t="shared" si="17"/>
        <v>38.400000000000006</v>
      </c>
      <c r="AS7">
        <f t="shared" si="1"/>
        <v>50</v>
      </c>
      <c r="AT7">
        <f t="shared" si="1"/>
        <v>160</v>
      </c>
      <c r="AU7">
        <f t="shared" si="18"/>
        <v>250</v>
      </c>
      <c r="AV7">
        <f t="shared" si="19"/>
        <v>6.25</v>
      </c>
      <c r="AW7">
        <f t="shared" si="20"/>
        <v>2</v>
      </c>
      <c r="AX7" s="290">
        <f t="shared" si="21"/>
        <v>12.435223451399461</v>
      </c>
      <c r="AY7" s="290">
        <f t="shared" si="22"/>
        <v>207.23299881757202</v>
      </c>
      <c r="AZ7">
        <f t="shared" si="23"/>
        <v>8</v>
      </c>
      <c r="BA7" s="290">
        <f t="shared" si="24"/>
        <v>3.9788735772973833</v>
      </c>
      <c r="BB7" s="290">
        <f t="shared" si="25"/>
        <v>159.15494309189535</v>
      </c>
    </row>
    <row r="8" spans="1:54" x14ac:dyDescent="0.3">
      <c r="A8">
        <f t="shared" si="2"/>
        <v>6</v>
      </c>
      <c r="B8">
        <v>275</v>
      </c>
      <c r="C8">
        <v>0</v>
      </c>
      <c r="D8" t="str">
        <f>'[3]275 KHz'!A12</f>
        <v>00110</v>
      </c>
      <c r="E8">
        <f>'[3]275 KHz'!B12</f>
        <v>6</v>
      </c>
      <c r="F8" t="str">
        <f>'[3]275 KHz'!C12</f>
        <v>12</v>
      </c>
      <c r="G8" t="str">
        <f>'[3]275 KHz'!D12</f>
        <v>00</v>
      </c>
      <c r="H8" t="str">
        <f>'[3]275 KHz'!E12</f>
        <v>01</v>
      </c>
      <c r="I8" t="str">
        <f>'[3]275 KHz'!F12</f>
        <v>00</v>
      </c>
      <c r="J8" t="str">
        <f>'[3]275 KHz'!G12</f>
        <v>10</v>
      </c>
      <c r="K8" t="str">
        <f>'[3]275 KHz'!H12</f>
        <v>0B</v>
      </c>
      <c r="L8" t="str">
        <f>'[3]275 KHz'!I12</f>
        <v>000010</v>
      </c>
      <c r="M8" t="str">
        <f>'[3]275 KHz'!J12</f>
        <v>11</v>
      </c>
      <c r="N8" t="str">
        <f>'[3]275 KHz'!K12</f>
        <v>F0</v>
      </c>
      <c r="O8" t="str">
        <f>'[3]275 KHz'!L12</f>
        <v>11</v>
      </c>
      <c r="P8" t="str">
        <f>'[3]275 KHz'!M12</f>
        <v>11000</v>
      </c>
      <c r="Q8" t="str">
        <f>'[3]275 KHz'!N12</f>
        <v>0</v>
      </c>
      <c r="R8" t="str">
        <f>'[3]275 KHz'!O12</f>
        <v>1A</v>
      </c>
      <c r="S8" t="str">
        <f>'[3]275 KHz'!P12</f>
        <v>000110</v>
      </c>
      <c r="T8" t="str">
        <f>'[3]275 KHz'!Q12</f>
        <v>10</v>
      </c>
      <c r="U8" t="str">
        <f>'[3]275 KHz'!R12</f>
        <v>59</v>
      </c>
      <c r="V8" t="str">
        <f>'[3]275 KHz'!S12</f>
        <v>01</v>
      </c>
      <c r="W8" t="str">
        <f>'[3]275 KHz'!T12</f>
        <v>01100</v>
      </c>
      <c r="X8" t="str">
        <f>'[3]275 KHz'!U12</f>
        <v>1</v>
      </c>
      <c r="Y8" t="str">
        <f t="shared" si="12"/>
        <v>120BF01A59</v>
      </c>
      <c r="Z8">
        <f t="shared" si="3"/>
        <v>100</v>
      </c>
      <c r="AA8">
        <f t="shared" si="4"/>
        <v>30</v>
      </c>
      <c r="AB8">
        <f t="shared" si="5"/>
        <v>2.9996999999999998</v>
      </c>
      <c r="AC8">
        <f t="shared" si="6"/>
        <v>38.400000000000006</v>
      </c>
      <c r="AD8">
        <f t="shared" si="7"/>
        <v>1600</v>
      </c>
      <c r="AE8">
        <f t="shared" si="8"/>
        <v>50</v>
      </c>
      <c r="AF8">
        <f t="shared" si="9"/>
        <v>10</v>
      </c>
      <c r="AG8">
        <f t="shared" si="10"/>
        <v>18.75</v>
      </c>
      <c r="AH8">
        <f t="shared" si="11"/>
        <v>150</v>
      </c>
      <c r="AI8">
        <v>4000</v>
      </c>
      <c r="AK8">
        <f t="shared" si="13"/>
        <v>275</v>
      </c>
      <c r="AL8">
        <f t="shared" si="14"/>
        <v>6</v>
      </c>
      <c r="AM8" t="str">
        <f t="shared" si="0"/>
        <v>120BF01A59</v>
      </c>
      <c r="AN8">
        <f t="shared" si="0"/>
        <v>100</v>
      </c>
      <c r="AO8">
        <f t="shared" si="0"/>
        <v>30</v>
      </c>
      <c r="AP8">
        <f t="shared" si="15"/>
        <v>160</v>
      </c>
      <c r="AQ8">
        <f t="shared" si="16"/>
        <v>479.952</v>
      </c>
      <c r="AR8">
        <f t="shared" si="17"/>
        <v>38.400000000000006</v>
      </c>
      <c r="AS8">
        <f t="shared" si="1"/>
        <v>50</v>
      </c>
      <c r="AT8">
        <f t="shared" si="1"/>
        <v>10</v>
      </c>
      <c r="AU8">
        <f t="shared" si="18"/>
        <v>3750</v>
      </c>
      <c r="AV8">
        <f t="shared" si="19"/>
        <v>150</v>
      </c>
      <c r="AW8">
        <f t="shared" si="20"/>
        <v>3</v>
      </c>
      <c r="AX8" s="290">
        <f t="shared" si="21"/>
        <v>11.053531956799524</v>
      </c>
      <c r="AY8" s="290">
        <f t="shared" si="22"/>
        <v>138.155332545048</v>
      </c>
      <c r="AZ8">
        <f t="shared" si="23"/>
        <v>0.5</v>
      </c>
      <c r="BA8" s="290">
        <f t="shared" si="24"/>
        <v>4.2441318157838754</v>
      </c>
      <c r="BB8" s="290">
        <f t="shared" si="25"/>
        <v>106.10329539459688</v>
      </c>
    </row>
    <row r="9" spans="1:54" x14ac:dyDescent="0.3">
      <c r="A9">
        <f t="shared" si="2"/>
        <v>7</v>
      </c>
      <c r="B9">
        <v>275</v>
      </c>
      <c r="C9">
        <v>0</v>
      </c>
      <c r="D9" t="str">
        <f>'[3]275 KHz'!A13</f>
        <v>00111</v>
      </c>
      <c r="E9">
        <f>'[3]275 KHz'!B13</f>
        <v>6</v>
      </c>
      <c r="F9" t="str">
        <f>'[3]275 KHz'!C13</f>
        <v>12</v>
      </c>
      <c r="G9" t="str">
        <f>'[3]275 KHz'!D13</f>
        <v>00</v>
      </c>
      <c r="H9" t="str">
        <f>'[3]275 KHz'!E13</f>
        <v>01</v>
      </c>
      <c r="I9" t="str">
        <f>'[3]275 KHz'!F13</f>
        <v>00</v>
      </c>
      <c r="J9" t="str">
        <f>'[3]275 KHz'!G13</f>
        <v>10</v>
      </c>
      <c r="K9" t="str">
        <f>'[3]275 KHz'!H13</f>
        <v>13</v>
      </c>
      <c r="L9" t="str">
        <f>'[3]275 KHz'!I13</f>
        <v>000100</v>
      </c>
      <c r="M9" t="str">
        <f>'[3]275 KHz'!J13</f>
        <v>11</v>
      </c>
      <c r="N9" t="str">
        <f>'[3]275 KHz'!K13</f>
        <v>18</v>
      </c>
      <c r="O9" t="str">
        <f>'[3]275 KHz'!L13</f>
        <v>00</v>
      </c>
      <c r="P9" t="str">
        <f>'[3]275 KHz'!M13</f>
        <v>01100</v>
      </c>
      <c r="Q9" t="str">
        <f>'[3]275 KHz'!N13</f>
        <v>0</v>
      </c>
      <c r="R9" t="str">
        <f>'[3]275 KHz'!O13</f>
        <v>1A</v>
      </c>
      <c r="S9" t="str">
        <f>'[3]275 KHz'!P13</f>
        <v>000110</v>
      </c>
      <c r="T9" t="str">
        <f>'[3]275 KHz'!Q13</f>
        <v>10</v>
      </c>
      <c r="U9" t="str">
        <f>'[3]275 KHz'!R13</f>
        <v>59</v>
      </c>
      <c r="V9" t="str">
        <f>'[3]275 KHz'!S13</f>
        <v>01</v>
      </c>
      <c r="W9" t="str">
        <f>'[3]275 KHz'!T13</f>
        <v>01100</v>
      </c>
      <c r="X9" t="str">
        <f>'[3]275 KHz'!U13</f>
        <v>1</v>
      </c>
      <c r="Y9" t="str">
        <f t="shared" si="12"/>
        <v>1213181A59</v>
      </c>
      <c r="Z9">
        <f t="shared" si="3"/>
        <v>100</v>
      </c>
      <c r="AA9">
        <f t="shared" si="4"/>
        <v>30</v>
      </c>
      <c r="AB9">
        <f t="shared" si="5"/>
        <v>2.9996999999999998</v>
      </c>
      <c r="AC9">
        <f t="shared" si="6"/>
        <v>38.400000000000006</v>
      </c>
      <c r="AD9">
        <f t="shared" si="7"/>
        <v>1600</v>
      </c>
      <c r="AE9">
        <f t="shared" si="8"/>
        <v>50</v>
      </c>
      <c r="AF9">
        <f t="shared" si="9"/>
        <v>20</v>
      </c>
      <c r="AG9">
        <f t="shared" si="10"/>
        <v>15</v>
      </c>
      <c r="AH9">
        <f t="shared" si="11"/>
        <v>75</v>
      </c>
      <c r="AI9">
        <v>4000</v>
      </c>
      <c r="AK9">
        <f t="shared" si="13"/>
        <v>275</v>
      </c>
      <c r="AL9">
        <f t="shared" si="14"/>
        <v>7</v>
      </c>
      <c r="AM9" t="str">
        <f t="shared" si="0"/>
        <v>1213181A59</v>
      </c>
      <c r="AN9">
        <f t="shared" si="0"/>
        <v>100</v>
      </c>
      <c r="AO9">
        <f t="shared" si="0"/>
        <v>30</v>
      </c>
      <c r="AP9">
        <f t="shared" si="15"/>
        <v>160</v>
      </c>
      <c r="AQ9">
        <f t="shared" si="16"/>
        <v>479.952</v>
      </c>
      <c r="AR9">
        <f t="shared" si="17"/>
        <v>38.400000000000006</v>
      </c>
      <c r="AS9">
        <f t="shared" si="1"/>
        <v>50</v>
      </c>
      <c r="AT9">
        <f t="shared" si="1"/>
        <v>20</v>
      </c>
      <c r="AU9">
        <f t="shared" si="18"/>
        <v>3000</v>
      </c>
      <c r="AV9">
        <f t="shared" si="19"/>
        <v>75</v>
      </c>
      <c r="AW9">
        <f t="shared" si="20"/>
        <v>3</v>
      </c>
      <c r="AX9" s="290">
        <f t="shared" si="21"/>
        <v>11.053531956799524</v>
      </c>
      <c r="AY9" s="290">
        <f t="shared" si="22"/>
        <v>138.155332545048</v>
      </c>
      <c r="AZ9">
        <f t="shared" si="23"/>
        <v>1</v>
      </c>
      <c r="BA9" s="290">
        <f t="shared" si="24"/>
        <v>2.6525823848649224</v>
      </c>
      <c r="BB9" s="290">
        <f t="shared" si="25"/>
        <v>106.10329539459688</v>
      </c>
    </row>
    <row r="10" spans="1:54" x14ac:dyDescent="0.3">
      <c r="A10">
        <f t="shared" si="2"/>
        <v>8</v>
      </c>
      <c r="B10">
        <v>275</v>
      </c>
      <c r="C10">
        <v>0</v>
      </c>
      <c r="D10" t="str">
        <f>'[3]275 KHz'!A14</f>
        <v>01000</v>
      </c>
      <c r="E10">
        <f>'[3]275 KHz'!B14</f>
        <v>6</v>
      </c>
      <c r="F10" t="str">
        <f>'[3]275 KHz'!C14</f>
        <v>12</v>
      </c>
      <c r="G10" t="str">
        <f>'[3]275 KHz'!D14</f>
        <v>00</v>
      </c>
      <c r="H10" t="str">
        <f>'[3]275 KHz'!E14</f>
        <v>01</v>
      </c>
      <c r="I10" t="str">
        <f>'[3]275 KHz'!F14</f>
        <v>00</v>
      </c>
      <c r="J10" t="str">
        <f>'[3]275 KHz'!G14</f>
        <v>10</v>
      </c>
      <c r="K10" t="str">
        <f>'[3]275 KHz'!H14</f>
        <v>21</v>
      </c>
      <c r="L10" t="str">
        <f>'[3]275 KHz'!I14</f>
        <v>001000</v>
      </c>
      <c r="M10" t="str">
        <f>'[3]275 KHz'!J14</f>
        <v>01</v>
      </c>
      <c r="N10" t="str">
        <f>'[3]275 KHz'!K14</f>
        <v>8C</v>
      </c>
      <c r="O10" t="str">
        <f>'[3]275 KHz'!L14</f>
        <v>10</v>
      </c>
      <c r="P10" t="str">
        <f>'[3]275 KHz'!M14</f>
        <v>00110</v>
      </c>
      <c r="Q10" t="str">
        <f>'[3]275 KHz'!N14</f>
        <v>0</v>
      </c>
      <c r="R10" t="str">
        <f>'[3]275 KHz'!O14</f>
        <v>1A</v>
      </c>
      <c r="S10" t="str">
        <f>'[3]275 KHz'!P14</f>
        <v>000110</v>
      </c>
      <c r="T10" t="str">
        <f>'[3]275 KHz'!Q14</f>
        <v>10</v>
      </c>
      <c r="U10" t="str">
        <f>'[3]275 KHz'!R14</f>
        <v>59</v>
      </c>
      <c r="V10" t="str">
        <f>'[3]275 KHz'!S14</f>
        <v>01</v>
      </c>
      <c r="W10" t="str">
        <f>'[3]275 KHz'!T14</f>
        <v>01100</v>
      </c>
      <c r="X10" t="str">
        <f>'[3]275 KHz'!U14</f>
        <v>1</v>
      </c>
      <c r="Y10" t="str">
        <f t="shared" si="12"/>
        <v>12218C1A59</v>
      </c>
      <c r="Z10">
        <f t="shared" si="3"/>
        <v>100</v>
      </c>
      <c r="AA10">
        <f t="shared" si="4"/>
        <v>30</v>
      </c>
      <c r="AB10">
        <f t="shared" si="5"/>
        <v>2.9996999999999998</v>
      </c>
      <c r="AC10">
        <f t="shared" si="6"/>
        <v>38.400000000000006</v>
      </c>
      <c r="AD10">
        <f t="shared" si="7"/>
        <v>1600</v>
      </c>
      <c r="AE10">
        <f t="shared" si="8"/>
        <v>50</v>
      </c>
      <c r="AF10">
        <f t="shared" si="9"/>
        <v>40</v>
      </c>
      <c r="AG10">
        <f t="shared" si="10"/>
        <v>7.5</v>
      </c>
      <c r="AH10">
        <f t="shared" si="11"/>
        <v>37.5</v>
      </c>
      <c r="AI10">
        <v>4000</v>
      </c>
      <c r="AK10">
        <f t="shared" si="13"/>
        <v>275</v>
      </c>
      <c r="AL10">
        <f t="shared" si="14"/>
        <v>8</v>
      </c>
      <c r="AM10" t="str">
        <f t="shared" si="0"/>
        <v>12218C1A59</v>
      </c>
      <c r="AN10">
        <f t="shared" si="0"/>
        <v>100</v>
      </c>
      <c r="AO10">
        <f t="shared" si="0"/>
        <v>30</v>
      </c>
      <c r="AP10">
        <f t="shared" si="15"/>
        <v>160</v>
      </c>
      <c r="AQ10">
        <f t="shared" si="16"/>
        <v>479.952</v>
      </c>
      <c r="AR10">
        <f t="shared" si="17"/>
        <v>38.400000000000006</v>
      </c>
      <c r="AS10">
        <f t="shared" si="1"/>
        <v>50</v>
      </c>
      <c r="AT10">
        <f t="shared" si="1"/>
        <v>40</v>
      </c>
      <c r="AU10">
        <f t="shared" si="18"/>
        <v>1500</v>
      </c>
      <c r="AV10">
        <f t="shared" si="19"/>
        <v>37.5</v>
      </c>
      <c r="AW10">
        <f t="shared" si="20"/>
        <v>3</v>
      </c>
      <c r="AX10" s="290">
        <f t="shared" si="21"/>
        <v>11.053531956799524</v>
      </c>
      <c r="AY10" s="290">
        <f t="shared" si="22"/>
        <v>138.155332545048</v>
      </c>
      <c r="AZ10">
        <f t="shared" si="23"/>
        <v>2</v>
      </c>
      <c r="BA10" s="290">
        <f t="shared" si="24"/>
        <v>2.6525823848649224</v>
      </c>
      <c r="BB10" s="290">
        <f t="shared" si="25"/>
        <v>106.10329539459688</v>
      </c>
    </row>
    <row r="11" spans="1:54" x14ac:dyDescent="0.3">
      <c r="A11">
        <f t="shared" si="2"/>
        <v>9</v>
      </c>
      <c r="B11">
        <v>275</v>
      </c>
      <c r="C11">
        <v>0</v>
      </c>
      <c r="D11" t="str">
        <f>'[3]275 KHz'!A15</f>
        <v>01001</v>
      </c>
      <c r="E11">
        <f>'[3]275 KHz'!B15</f>
        <v>6</v>
      </c>
      <c r="F11" t="str">
        <f>'[3]275 KHz'!C15</f>
        <v>12</v>
      </c>
      <c r="G11" t="str">
        <f>'[3]275 KHz'!D15</f>
        <v>00</v>
      </c>
      <c r="H11" t="str">
        <f>'[3]275 KHz'!E15</f>
        <v>01</v>
      </c>
      <c r="I11" t="str">
        <f>'[3]275 KHz'!F15</f>
        <v>00</v>
      </c>
      <c r="J11" t="str">
        <f>'[3]275 KHz'!G15</f>
        <v>10</v>
      </c>
      <c r="K11" t="str">
        <f>'[3]275 KHz'!H15</f>
        <v>40</v>
      </c>
      <c r="L11" t="str">
        <f>'[3]275 KHz'!I15</f>
        <v>010000</v>
      </c>
      <c r="M11" t="str">
        <f>'[3]275 KHz'!J15</f>
        <v>00</v>
      </c>
      <c r="N11" t="str">
        <f>'[3]275 KHz'!K15</f>
        <v>C6</v>
      </c>
      <c r="O11" t="str">
        <f>'[3]275 KHz'!L15</f>
        <v>11</v>
      </c>
      <c r="P11" t="str">
        <f>'[3]275 KHz'!M15</f>
        <v>00011</v>
      </c>
      <c r="Q11" t="str">
        <f>'[3]275 KHz'!N15</f>
        <v>0</v>
      </c>
      <c r="R11" t="str">
        <f>'[3]275 KHz'!O15</f>
        <v>1A</v>
      </c>
      <c r="S11" t="str">
        <f>'[3]275 KHz'!P15</f>
        <v>000110</v>
      </c>
      <c r="T11" t="str">
        <f>'[3]275 KHz'!Q15</f>
        <v>10</v>
      </c>
      <c r="U11" t="str">
        <f>'[3]275 KHz'!R15</f>
        <v>59</v>
      </c>
      <c r="V11" t="str">
        <f>'[3]275 KHz'!S15</f>
        <v>01</v>
      </c>
      <c r="W11" t="str">
        <f>'[3]275 KHz'!T15</f>
        <v>01100</v>
      </c>
      <c r="X11" t="str">
        <f>'[3]275 KHz'!U15</f>
        <v>1</v>
      </c>
      <c r="Y11" t="str">
        <f t="shared" si="12"/>
        <v>1240C61A59</v>
      </c>
      <c r="Z11">
        <f t="shared" si="3"/>
        <v>100</v>
      </c>
      <c r="AA11">
        <f t="shared" si="4"/>
        <v>30</v>
      </c>
      <c r="AB11">
        <f t="shared" si="5"/>
        <v>2.9996999999999998</v>
      </c>
      <c r="AC11">
        <f t="shared" si="6"/>
        <v>38.400000000000006</v>
      </c>
      <c r="AD11">
        <f t="shared" si="7"/>
        <v>1600</v>
      </c>
      <c r="AE11">
        <f t="shared" si="8"/>
        <v>50</v>
      </c>
      <c r="AF11">
        <f t="shared" si="9"/>
        <v>80</v>
      </c>
      <c r="AG11">
        <f t="shared" si="10"/>
        <v>3.75</v>
      </c>
      <c r="AH11">
        <f t="shared" si="11"/>
        <v>18.75</v>
      </c>
      <c r="AI11">
        <v>4000</v>
      </c>
      <c r="AK11">
        <f t="shared" si="13"/>
        <v>275</v>
      </c>
      <c r="AL11">
        <f t="shared" si="14"/>
        <v>9</v>
      </c>
      <c r="AM11" t="str">
        <f t="shared" si="0"/>
        <v>1240C61A59</v>
      </c>
      <c r="AN11">
        <f t="shared" si="0"/>
        <v>100</v>
      </c>
      <c r="AO11">
        <f t="shared" si="0"/>
        <v>30</v>
      </c>
      <c r="AP11">
        <f t="shared" si="15"/>
        <v>160</v>
      </c>
      <c r="AQ11">
        <f t="shared" si="16"/>
        <v>479.952</v>
      </c>
      <c r="AR11">
        <f t="shared" si="17"/>
        <v>38.400000000000006</v>
      </c>
      <c r="AS11">
        <f t="shared" si="1"/>
        <v>50</v>
      </c>
      <c r="AT11">
        <f t="shared" si="1"/>
        <v>80</v>
      </c>
      <c r="AU11">
        <f t="shared" si="18"/>
        <v>750</v>
      </c>
      <c r="AV11">
        <f t="shared" si="19"/>
        <v>18.75</v>
      </c>
      <c r="AW11">
        <f t="shared" si="20"/>
        <v>3</v>
      </c>
      <c r="AX11" s="290">
        <f t="shared" si="21"/>
        <v>11.053531956799524</v>
      </c>
      <c r="AY11" s="290">
        <f t="shared" si="22"/>
        <v>138.155332545048</v>
      </c>
      <c r="AZ11">
        <f t="shared" si="23"/>
        <v>4</v>
      </c>
      <c r="BA11" s="290">
        <f t="shared" si="24"/>
        <v>2.6525823848649224</v>
      </c>
      <c r="BB11" s="290">
        <f t="shared" si="25"/>
        <v>106.10329539459688</v>
      </c>
    </row>
    <row r="12" spans="1:54" x14ac:dyDescent="0.3">
      <c r="A12">
        <f t="shared" si="2"/>
        <v>10</v>
      </c>
      <c r="B12">
        <v>275</v>
      </c>
      <c r="C12">
        <v>0</v>
      </c>
      <c r="D12" t="str">
        <f>'[3]275 KHz'!A16</f>
        <v>01010</v>
      </c>
      <c r="E12">
        <f>'[3]275 KHz'!B16</f>
        <v>6</v>
      </c>
      <c r="F12" t="str">
        <f>'[3]275 KHz'!C16</f>
        <v>12</v>
      </c>
      <c r="G12" t="str">
        <f>'[3]275 KHz'!D16</f>
        <v>00</v>
      </c>
      <c r="H12" t="str">
        <f>'[3]275 KHz'!E16</f>
        <v>01</v>
      </c>
      <c r="I12" t="str">
        <f>'[3]275 KHz'!F16</f>
        <v>00</v>
      </c>
      <c r="J12" t="str">
        <f>'[3]275 KHz'!G16</f>
        <v>10</v>
      </c>
      <c r="K12" t="str">
        <f>'[3]275 KHz'!H16</f>
        <v>80</v>
      </c>
      <c r="L12" t="str">
        <f>'[3]275 KHz'!I16</f>
        <v>100000</v>
      </c>
      <c r="M12" t="str">
        <f>'[3]275 KHz'!J16</f>
        <v>00</v>
      </c>
      <c r="N12" t="str">
        <f>'[3]275 KHz'!K16</f>
        <v>42</v>
      </c>
      <c r="O12" t="str">
        <f>'[3]275 KHz'!L16</f>
        <v>01</v>
      </c>
      <c r="P12" t="str">
        <f>'[3]275 KHz'!M16</f>
        <v>00001</v>
      </c>
      <c r="Q12" t="str">
        <f>'[3]275 KHz'!N16</f>
        <v>0</v>
      </c>
      <c r="R12" t="str">
        <f>'[3]275 KHz'!O16</f>
        <v>1A</v>
      </c>
      <c r="S12" t="str">
        <f>'[3]275 KHz'!P16</f>
        <v>000110</v>
      </c>
      <c r="T12" t="str">
        <f>'[3]275 KHz'!Q16</f>
        <v>10</v>
      </c>
      <c r="U12" t="str">
        <f>'[3]275 KHz'!R16</f>
        <v>59</v>
      </c>
      <c r="V12" t="str">
        <f>'[3]275 KHz'!S16</f>
        <v>01</v>
      </c>
      <c r="W12" t="str">
        <f>'[3]275 KHz'!T16</f>
        <v>01100</v>
      </c>
      <c r="X12" t="str">
        <f>'[3]275 KHz'!U16</f>
        <v>1</v>
      </c>
      <c r="Y12" t="str">
        <f t="shared" si="12"/>
        <v>1280421A59</v>
      </c>
      <c r="Z12">
        <f t="shared" si="3"/>
        <v>100</v>
      </c>
      <c r="AA12">
        <f t="shared" si="4"/>
        <v>30</v>
      </c>
      <c r="AB12">
        <f t="shared" si="5"/>
        <v>2.9996999999999998</v>
      </c>
      <c r="AC12">
        <f t="shared" si="6"/>
        <v>38.400000000000006</v>
      </c>
      <c r="AD12">
        <f t="shared" si="7"/>
        <v>1600</v>
      </c>
      <c r="AE12">
        <f t="shared" si="8"/>
        <v>50</v>
      </c>
      <c r="AF12">
        <f t="shared" si="9"/>
        <v>160</v>
      </c>
      <c r="AG12">
        <f t="shared" si="10"/>
        <v>1.25</v>
      </c>
      <c r="AH12">
        <f t="shared" si="11"/>
        <v>6.25</v>
      </c>
      <c r="AI12">
        <v>4000</v>
      </c>
      <c r="AK12">
        <f t="shared" si="13"/>
        <v>275</v>
      </c>
      <c r="AL12">
        <f t="shared" si="14"/>
        <v>10</v>
      </c>
      <c r="AM12" t="str">
        <f t="shared" si="0"/>
        <v>1280421A59</v>
      </c>
      <c r="AN12">
        <f t="shared" si="0"/>
        <v>100</v>
      </c>
      <c r="AO12">
        <f t="shared" si="0"/>
        <v>30</v>
      </c>
      <c r="AP12">
        <f t="shared" si="15"/>
        <v>160</v>
      </c>
      <c r="AQ12">
        <f t="shared" si="16"/>
        <v>479.952</v>
      </c>
      <c r="AR12">
        <f t="shared" si="17"/>
        <v>38.400000000000006</v>
      </c>
      <c r="AS12">
        <f t="shared" si="1"/>
        <v>50</v>
      </c>
      <c r="AT12">
        <f t="shared" si="1"/>
        <v>160</v>
      </c>
      <c r="AU12">
        <f t="shared" si="18"/>
        <v>250</v>
      </c>
      <c r="AV12">
        <f t="shared" si="19"/>
        <v>6.25</v>
      </c>
      <c r="AW12">
        <f t="shared" si="20"/>
        <v>3</v>
      </c>
      <c r="AX12" s="290">
        <f t="shared" si="21"/>
        <v>11.053531956799524</v>
      </c>
      <c r="AY12" s="290">
        <f t="shared" si="22"/>
        <v>138.155332545048</v>
      </c>
      <c r="AZ12">
        <f t="shared" si="23"/>
        <v>8</v>
      </c>
      <c r="BA12" s="290">
        <f t="shared" si="24"/>
        <v>3.9788735772973833</v>
      </c>
      <c r="BB12" s="290">
        <f t="shared" si="25"/>
        <v>159.15494309189535</v>
      </c>
    </row>
    <row r="13" spans="1:54" x14ac:dyDescent="0.3">
      <c r="A13">
        <f t="shared" si="2"/>
        <v>11</v>
      </c>
      <c r="B13">
        <v>275</v>
      </c>
      <c r="C13">
        <v>0</v>
      </c>
      <c r="D13" t="str">
        <f>'[3]275 KHz'!A17</f>
        <v>01011</v>
      </c>
      <c r="E13">
        <f>'[3]275 KHz'!B17</f>
        <v>6</v>
      </c>
      <c r="F13" t="str">
        <f>'[3]275 KHz'!C17</f>
        <v>12</v>
      </c>
      <c r="G13" t="str">
        <f>'[3]275 KHz'!D17</f>
        <v>00</v>
      </c>
      <c r="H13" t="str">
        <f>'[3]275 KHz'!E17</f>
        <v>01</v>
      </c>
      <c r="I13" t="str">
        <f>'[3]275 KHz'!F17</f>
        <v>00</v>
      </c>
      <c r="J13" t="str">
        <f>'[3]275 KHz'!G17</f>
        <v>10</v>
      </c>
      <c r="K13" t="str">
        <f>'[3]275 KHz'!H17</f>
        <v>0B</v>
      </c>
      <c r="L13" t="str">
        <f>'[3]275 KHz'!I17</f>
        <v>000010</v>
      </c>
      <c r="M13" t="str">
        <f>'[3]275 KHz'!J17</f>
        <v>11</v>
      </c>
      <c r="N13" t="str">
        <f>'[3]275 KHz'!K17</f>
        <v>F0</v>
      </c>
      <c r="O13" t="str">
        <f>'[3]275 KHz'!L17</f>
        <v>11</v>
      </c>
      <c r="P13" t="str">
        <f>'[3]275 KHz'!M17</f>
        <v>11000</v>
      </c>
      <c r="Q13" t="str">
        <f>'[3]275 KHz'!N17</f>
        <v>0</v>
      </c>
      <c r="R13" t="str">
        <f>'[3]275 KHz'!O17</f>
        <v>22</v>
      </c>
      <c r="S13" t="str">
        <f>'[3]275 KHz'!P17</f>
        <v>001000</v>
      </c>
      <c r="T13" t="str">
        <f>'[3]275 KHz'!Q17</f>
        <v>10</v>
      </c>
      <c r="U13" t="str">
        <f>'[3]275 KHz'!R17</f>
        <v>4D</v>
      </c>
      <c r="V13" t="str">
        <f>'[3]275 KHz'!S17</f>
        <v>01</v>
      </c>
      <c r="W13" t="str">
        <f>'[3]275 KHz'!T17</f>
        <v>00110</v>
      </c>
      <c r="X13" t="str">
        <f>'[3]275 KHz'!U17</f>
        <v>1</v>
      </c>
      <c r="Y13" t="str">
        <f t="shared" si="12"/>
        <v>120BF0224D</v>
      </c>
      <c r="Z13">
        <f t="shared" si="3"/>
        <v>100</v>
      </c>
      <c r="AA13">
        <f t="shared" si="4"/>
        <v>40</v>
      </c>
      <c r="AB13">
        <f t="shared" si="5"/>
        <v>2.9996999999999998</v>
      </c>
      <c r="AC13">
        <f t="shared" si="6"/>
        <v>19.200000000000003</v>
      </c>
      <c r="AD13">
        <f t="shared" si="7"/>
        <v>1600</v>
      </c>
      <c r="AE13">
        <f t="shared" si="8"/>
        <v>50</v>
      </c>
      <c r="AF13">
        <f t="shared" si="9"/>
        <v>10</v>
      </c>
      <c r="AG13">
        <f t="shared" si="10"/>
        <v>18.75</v>
      </c>
      <c r="AH13">
        <f t="shared" si="11"/>
        <v>150</v>
      </c>
      <c r="AI13">
        <v>4000</v>
      </c>
      <c r="AK13">
        <f t="shared" si="13"/>
        <v>275</v>
      </c>
      <c r="AL13">
        <f t="shared" si="14"/>
        <v>11</v>
      </c>
      <c r="AM13" t="str">
        <f t="shared" si="0"/>
        <v>120BF0224D</v>
      </c>
      <c r="AN13">
        <f t="shared" si="0"/>
        <v>100</v>
      </c>
      <c r="AO13">
        <f t="shared" si="0"/>
        <v>40</v>
      </c>
      <c r="AP13">
        <f t="shared" si="15"/>
        <v>160</v>
      </c>
      <c r="AQ13">
        <f t="shared" si="16"/>
        <v>479.952</v>
      </c>
      <c r="AR13">
        <f t="shared" si="17"/>
        <v>19.200000000000003</v>
      </c>
      <c r="AS13">
        <f t="shared" si="1"/>
        <v>50</v>
      </c>
      <c r="AT13">
        <f t="shared" si="1"/>
        <v>10</v>
      </c>
      <c r="AU13">
        <f t="shared" si="18"/>
        <v>3750</v>
      </c>
      <c r="AV13">
        <f t="shared" si="19"/>
        <v>150</v>
      </c>
      <c r="AW13">
        <f t="shared" si="20"/>
        <v>4</v>
      </c>
      <c r="AX13" s="290">
        <f t="shared" si="21"/>
        <v>8.2901489675996416</v>
      </c>
      <c r="AY13" s="290">
        <f t="shared" si="22"/>
        <v>207.23299881757202</v>
      </c>
      <c r="AZ13">
        <f t="shared" si="23"/>
        <v>0.5</v>
      </c>
      <c r="BA13" s="290">
        <f t="shared" si="24"/>
        <v>4.2441318157838754</v>
      </c>
      <c r="BB13" s="290">
        <f t="shared" si="25"/>
        <v>106.10329539459688</v>
      </c>
    </row>
    <row r="14" spans="1:54" x14ac:dyDescent="0.3">
      <c r="A14">
        <f t="shared" si="2"/>
        <v>12</v>
      </c>
      <c r="B14">
        <v>275</v>
      </c>
      <c r="C14">
        <v>0</v>
      </c>
      <c r="D14" t="str">
        <f>'[3]275 KHz'!A18</f>
        <v>01100</v>
      </c>
      <c r="E14">
        <f>'[3]275 KHz'!B18</f>
        <v>6</v>
      </c>
      <c r="F14" t="str">
        <f>'[3]275 KHz'!C18</f>
        <v>12</v>
      </c>
      <c r="G14" t="str">
        <f>'[3]275 KHz'!D18</f>
        <v>00</v>
      </c>
      <c r="H14" t="str">
        <f>'[3]275 KHz'!E18</f>
        <v>01</v>
      </c>
      <c r="I14" t="str">
        <f>'[3]275 KHz'!F18</f>
        <v>00</v>
      </c>
      <c r="J14" t="str">
        <f>'[3]275 KHz'!G18</f>
        <v>10</v>
      </c>
      <c r="K14" t="str">
        <f>'[3]275 KHz'!H18</f>
        <v>13</v>
      </c>
      <c r="L14" t="str">
        <f>'[3]275 KHz'!I18</f>
        <v>000100</v>
      </c>
      <c r="M14" t="str">
        <f>'[3]275 KHz'!J18</f>
        <v>11</v>
      </c>
      <c r="N14" t="str">
        <f>'[3]275 KHz'!K18</f>
        <v>18</v>
      </c>
      <c r="O14" t="str">
        <f>'[3]275 KHz'!L18</f>
        <v>00</v>
      </c>
      <c r="P14" t="str">
        <f>'[3]275 KHz'!M18</f>
        <v>01100</v>
      </c>
      <c r="Q14" t="str">
        <f>'[3]275 KHz'!N18</f>
        <v>0</v>
      </c>
      <c r="R14" t="str">
        <f>'[3]275 KHz'!O18</f>
        <v>22</v>
      </c>
      <c r="S14" t="str">
        <f>'[3]275 KHz'!P18</f>
        <v>001000</v>
      </c>
      <c r="T14" t="str">
        <f>'[3]275 KHz'!Q18</f>
        <v>10</v>
      </c>
      <c r="U14" t="str">
        <f>'[3]275 KHz'!R18</f>
        <v>4D</v>
      </c>
      <c r="V14" t="str">
        <f>'[3]275 KHz'!S18</f>
        <v>01</v>
      </c>
      <c r="W14" t="str">
        <f>'[3]275 KHz'!T18</f>
        <v>00110</v>
      </c>
      <c r="X14" t="str">
        <f>'[3]275 KHz'!U18</f>
        <v>1</v>
      </c>
      <c r="Y14" t="str">
        <f t="shared" si="12"/>
        <v>121318224D</v>
      </c>
      <c r="Z14">
        <f t="shared" si="3"/>
        <v>100</v>
      </c>
      <c r="AA14">
        <f t="shared" si="4"/>
        <v>40</v>
      </c>
      <c r="AB14">
        <f t="shared" si="5"/>
        <v>2.9996999999999998</v>
      </c>
      <c r="AC14">
        <f t="shared" si="6"/>
        <v>19.200000000000003</v>
      </c>
      <c r="AD14">
        <f t="shared" si="7"/>
        <v>1600</v>
      </c>
      <c r="AE14">
        <f t="shared" si="8"/>
        <v>50</v>
      </c>
      <c r="AF14">
        <f t="shared" si="9"/>
        <v>20</v>
      </c>
      <c r="AG14">
        <f t="shared" si="10"/>
        <v>15</v>
      </c>
      <c r="AH14">
        <f t="shared" si="11"/>
        <v>75</v>
      </c>
      <c r="AI14">
        <v>4000</v>
      </c>
      <c r="AK14">
        <f t="shared" si="13"/>
        <v>275</v>
      </c>
      <c r="AL14">
        <f t="shared" si="14"/>
        <v>12</v>
      </c>
      <c r="AM14" t="str">
        <f t="shared" si="0"/>
        <v>121318224D</v>
      </c>
      <c r="AN14">
        <f t="shared" si="0"/>
        <v>100</v>
      </c>
      <c r="AO14">
        <f t="shared" si="0"/>
        <v>40</v>
      </c>
      <c r="AP14">
        <f t="shared" si="15"/>
        <v>160</v>
      </c>
      <c r="AQ14">
        <f t="shared" si="16"/>
        <v>479.952</v>
      </c>
      <c r="AR14">
        <f t="shared" si="17"/>
        <v>19.200000000000003</v>
      </c>
      <c r="AS14">
        <f t="shared" si="1"/>
        <v>50</v>
      </c>
      <c r="AT14">
        <f t="shared" si="1"/>
        <v>20</v>
      </c>
      <c r="AU14">
        <f t="shared" si="18"/>
        <v>3000</v>
      </c>
      <c r="AV14">
        <f t="shared" si="19"/>
        <v>75</v>
      </c>
      <c r="AW14">
        <f t="shared" si="20"/>
        <v>4</v>
      </c>
      <c r="AX14" s="290">
        <f t="shared" si="21"/>
        <v>8.2901489675996416</v>
      </c>
      <c r="AY14" s="290">
        <f t="shared" si="22"/>
        <v>207.23299881757202</v>
      </c>
      <c r="AZ14">
        <f t="shared" si="23"/>
        <v>1</v>
      </c>
      <c r="BA14" s="290">
        <f t="shared" si="24"/>
        <v>2.6525823848649224</v>
      </c>
      <c r="BB14" s="290">
        <f t="shared" si="25"/>
        <v>106.10329539459688</v>
      </c>
    </row>
    <row r="15" spans="1:54" x14ac:dyDescent="0.3">
      <c r="A15">
        <f t="shared" si="2"/>
        <v>13</v>
      </c>
      <c r="B15">
        <v>275</v>
      </c>
      <c r="C15">
        <v>0</v>
      </c>
      <c r="D15" t="str">
        <f>'[3]275 KHz'!A19</f>
        <v>01101</v>
      </c>
      <c r="E15">
        <f>'[3]275 KHz'!B19</f>
        <v>6</v>
      </c>
      <c r="F15" t="str">
        <f>'[3]275 KHz'!C19</f>
        <v>12</v>
      </c>
      <c r="G15" t="str">
        <f>'[3]275 KHz'!D19</f>
        <v>00</v>
      </c>
      <c r="H15" t="str">
        <f>'[3]275 KHz'!E19</f>
        <v>01</v>
      </c>
      <c r="I15" t="str">
        <f>'[3]275 KHz'!F19</f>
        <v>00</v>
      </c>
      <c r="J15" t="str">
        <f>'[3]275 KHz'!G19</f>
        <v>10</v>
      </c>
      <c r="K15" t="str">
        <f>'[3]275 KHz'!H19</f>
        <v>21</v>
      </c>
      <c r="L15" t="str">
        <f>'[3]275 KHz'!I19</f>
        <v>001000</v>
      </c>
      <c r="M15" t="str">
        <f>'[3]275 KHz'!J19</f>
        <v>01</v>
      </c>
      <c r="N15" t="str">
        <f>'[3]275 KHz'!K19</f>
        <v>8C</v>
      </c>
      <c r="O15" t="str">
        <f>'[3]275 KHz'!L19</f>
        <v>10</v>
      </c>
      <c r="P15" t="str">
        <f>'[3]275 KHz'!M19</f>
        <v>00110</v>
      </c>
      <c r="Q15" t="str">
        <f>'[3]275 KHz'!N19</f>
        <v>0</v>
      </c>
      <c r="R15" t="str">
        <f>'[3]275 KHz'!O19</f>
        <v>22</v>
      </c>
      <c r="S15" t="str">
        <f>'[3]275 KHz'!P19</f>
        <v>001000</v>
      </c>
      <c r="T15" t="str">
        <f>'[3]275 KHz'!Q19</f>
        <v>10</v>
      </c>
      <c r="U15" t="str">
        <f>'[3]275 KHz'!R19</f>
        <v>4D</v>
      </c>
      <c r="V15" t="str">
        <f>'[3]275 KHz'!S19</f>
        <v>01</v>
      </c>
      <c r="W15" t="str">
        <f>'[3]275 KHz'!T19</f>
        <v>00110</v>
      </c>
      <c r="X15" t="str">
        <f>'[3]275 KHz'!U19</f>
        <v>1</v>
      </c>
      <c r="Y15" t="str">
        <f t="shared" si="12"/>
        <v>12218C224D</v>
      </c>
      <c r="Z15">
        <f t="shared" si="3"/>
        <v>100</v>
      </c>
      <c r="AA15">
        <f t="shared" si="4"/>
        <v>40</v>
      </c>
      <c r="AB15">
        <f t="shared" si="5"/>
        <v>2.9996999999999998</v>
      </c>
      <c r="AC15">
        <f t="shared" si="6"/>
        <v>19.200000000000003</v>
      </c>
      <c r="AD15">
        <f t="shared" si="7"/>
        <v>1600</v>
      </c>
      <c r="AE15">
        <f t="shared" si="8"/>
        <v>50</v>
      </c>
      <c r="AF15">
        <f t="shared" si="9"/>
        <v>40</v>
      </c>
      <c r="AG15">
        <f t="shared" si="10"/>
        <v>7.5</v>
      </c>
      <c r="AH15">
        <f t="shared" si="11"/>
        <v>37.5</v>
      </c>
      <c r="AI15">
        <v>4000</v>
      </c>
      <c r="AK15">
        <f t="shared" si="13"/>
        <v>275</v>
      </c>
      <c r="AL15">
        <f t="shared" si="14"/>
        <v>13</v>
      </c>
      <c r="AM15" t="str">
        <f t="shared" si="0"/>
        <v>12218C224D</v>
      </c>
      <c r="AN15">
        <f t="shared" si="0"/>
        <v>100</v>
      </c>
      <c r="AO15">
        <f t="shared" si="0"/>
        <v>40</v>
      </c>
      <c r="AP15">
        <f t="shared" si="15"/>
        <v>160</v>
      </c>
      <c r="AQ15">
        <f t="shared" si="16"/>
        <v>479.952</v>
      </c>
      <c r="AR15">
        <f t="shared" si="17"/>
        <v>19.200000000000003</v>
      </c>
      <c r="AS15">
        <f t="shared" si="1"/>
        <v>50</v>
      </c>
      <c r="AT15">
        <f t="shared" si="1"/>
        <v>40</v>
      </c>
      <c r="AU15">
        <f t="shared" si="18"/>
        <v>1500</v>
      </c>
      <c r="AV15">
        <f t="shared" si="19"/>
        <v>37.5</v>
      </c>
      <c r="AW15">
        <f t="shared" si="20"/>
        <v>4</v>
      </c>
      <c r="AX15" s="290">
        <f t="shared" si="21"/>
        <v>8.2901489675996416</v>
      </c>
      <c r="AY15" s="290">
        <f t="shared" si="22"/>
        <v>207.23299881757202</v>
      </c>
      <c r="AZ15">
        <f t="shared" si="23"/>
        <v>2</v>
      </c>
      <c r="BA15" s="290">
        <f t="shared" si="24"/>
        <v>2.6525823848649224</v>
      </c>
      <c r="BB15" s="290">
        <f t="shared" si="25"/>
        <v>106.10329539459688</v>
      </c>
    </row>
    <row r="16" spans="1:54" x14ac:dyDescent="0.3">
      <c r="A16">
        <f t="shared" si="2"/>
        <v>14</v>
      </c>
      <c r="B16">
        <v>275</v>
      </c>
      <c r="C16">
        <v>0</v>
      </c>
      <c r="D16" t="str">
        <f>'[3]275 KHz'!A20</f>
        <v>01110</v>
      </c>
      <c r="E16">
        <f>'[3]275 KHz'!B20</f>
        <v>6</v>
      </c>
      <c r="F16" t="str">
        <f>'[3]275 KHz'!C20</f>
        <v>12</v>
      </c>
      <c r="G16" t="str">
        <f>'[3]275 KHz'!D20</f>
        <v>00</v>
      </c>
      <c r="H16" t="str">
        <f>'[3]275 KHz'!E20</f>
        <v>01</v>
      </c>
      <c r="I16" t="str">
        <f>'[3]275 KHz'!F20</f>
        <v>00</v>
      </c>
      <c r="J16" t="str">
        <f>'[3]275 KHz'!G20</f>
        <v>10</v>
      </c>
      <c r="K16" t="str">
        <f>'[3]275 KHz'!H20</f>
        <v>40</v>
      </c>
      <c r="L16" t="str">
        <f>'[3]275 KHz'!I20</f>
        <v>010000</v>
      </c>
      <c r="M16" t="str">
        <f>'[3]275 KHz'!J20</f>
        <v>00</v>
      </c>
      <c r="N16" t="str">
        <f>'[3]275 KHz'!K20</f>
        <v>C6</v>
      </c>
      <c r="O16" t="str">
        <f>'[3]275 KHz'!L20</f>
        <v>11</v>
      </c>
      <c r="P16" t="str">
        <f>'[3]275 KHz'!M20</f>
        <v>00011</v>
      </c>
      <c r="Q16" t="str">
        <f>'[3]275 KHz'!N20</f>
        <v>0</v>
      </c>
      <c r="R16" t="str">
        <f>'[3]275 KHz'!O20</f>
        <v>22</v>
      </c>
      <c r="S16" t="str">
        <f>'[3]275 KHz'!P20</f>
        <v>001000</v>
      </c>
      <c r="T16" t="str">
        <f>'[3]275 KHz'!Q20</f>
        <v>10</v>
      </c>
      <c r="U16" t="str">
        <f>'[3]275 KHz'!R20</f>
        <v>4D</v>
      </c>
      <c r="V16" t="str">
        <f>'[3]275 KHz'!S20</f>
        <v>01</v>
      </c>
      <c r="W16" t="str">
        <f>'[3]275 KHz'!T20</f>
        <v>00110</v>
      </c>
      <c r="X16" t="str">
        <f>'[3]275 KHz'!U20</f>
        <v>1</v>
      </c>
      <c r="Y16" t="str">
        <f t="shared" si="12"/>
        <v>1240C6224D</v>
      </c>
      <c r="Z16">
        <f t="shared" si="3"/>
        <v>100</v>
      </c>
      <c r="AA16">
        <f t="shared" si="4"/>
        <v>40</v>
      </c>
      <c r="AB16">
        <f t="shared" si="5"/>
        <v>2.9996999999999998</v>
      </c>
      <c r="AC16">
        <f t="shared" si="6"/>
        <v>19.200000000000003</v>
      </c>
      <c r="AD16">
        <f t="shared" si="7"/>
        <v>1600</v>
      </c>
      <c r="AE16">
        <f t="shared" si="8"/>
        <v>50</v>
      </c>
      <c r="AF16">
        <f t="shared" si="9"/>
        <v>80</v>
      </c>
      <c r="AG16">
        <f t="shared" si="10"/>
        <v>3.75</v>
      </c>
      <c r="AH16">
        <f t="shared" si="11"/>
        <v>18.75</v>
      </c>
      <c r="AI16">
        <v>4000</v>
      </c>
      <c r="AK16">
        <f t="shared" si="13"/>
        <v>275</v>
      </c>
      <c r="AL16">
        <f t="shared" si="14"/>
        <v>14</v>
      </c>
      <c r="AM16" t="str">
        <f t="shared" si="0"/>
        <v>1240C6224D</v>
      </c>
      <c r="AN16">
        <f t="shared" si="0"/>
        <v>100</v>
      </c>
      <c r="AO16">
        <f t="shared" si="0"/>
        <v>40</v>
      </c>
      <c r="AP16">
        <f t="shared" si="15"/>
        <v>160</v>
      </c>
      <c r="AQ16">
        <f t="shared" si="16"/>
        <v>479.952</v>
      </c>
      <c r="AR16">
        <f t="shared" si="17"/>
        <v>19.200000000000003</v>
      </c>
      <c r="AS16">
        <f t="shared" si="1"/>
        <v>50</v>
      </c>
      <c r="AT16">
        <f t="shared" si="1"/>
        <v>80</v>
      </c>
      <c r="AU16">
        <f t="shared" si="18"/>
        <v>750</v>
      </c>
      <c r="AV16">
        <f t="shared" si="19"/>
        <v>18.75</v>
      </c>
      <c r="AW16">
        <f t="shared" si="20"/>
        <v>4</v>
      </c>
      <c r="AX16" s="290">
        <f t="shared" si="21"/>
        <v>8.2901489675996416</v>
      </c>
      <c r="AY16" s="290">
        <f t="shared" si="22"/>
        <v>207.23299881757202</v>
      </c>
      <c r="AZ16">
        <f t="shared" si="23"/>
        <v>4</v>
      </c>
      <c r="BA16" s="290">
        <f t="shared" si="24"/>
        <v>2.6525823848649224</v>
      </c>
      <c r="BB16" s="290">
        <f t="shared" si="25"/>
        <v>106.10329539459688</v>
      </c>
    </row>
    <row r="17" spans="1:54" x14ac:dyDescent="0.3">
      <c r="A17">
        <f t="shared" si="2"/>
        <v>15</v>
      </c>
      <c r="B17">
        <v>275</v>
      </c>
      <c r="C17">
        <v>0</v>
      </c>
      <c r="D17" t="str">
        <f>'[3]275 KHz'!A21</f>
        <v>01111</v>
      </c>
      <c r="E17">
        <f>'[3]275 KHz'!B21</f>
        <v>6</v>
      </c>
      <c r="F17" t="str">
        <f>'[3]275 KHz'!C21</f>
        <v>12</v>
      </c>
      <c r="G17" t="str">
        <f>'[3]275 KHz'!D21</f>
        <v>00</v>
      </c>
      <c r="H17" t="str">
        <f>'[3]275 KHz'!E21</f>
        <v>01</v>
      </c>
      <c r="I17" t="str">
        <f>'[3]275 KHz'!F21</f>
        <v>00</v>
      </c>
      <c r="J17" t="str">
        <f>'[3]275 KHz'!G21</f>
        <v>10</v>
      </c>
      <c r="K17" t="str">
        <f>'[3]275 KHz'!H21</f>
        <v>80</v>
      </c>
      <c r="L17" t="str">
        <f>'[3]275 KHz'!I21</f>
        <v>100000</v>
      </c>
      <c r="M17" t="str">
        <f>'[3]275 KHz'!J21</f>
        <v>00</v>
      </c>
      <c r="N17" t="str">
        <f>'[3]275 KHz'!K21</f>
        <v>42</v>
      </c>
      <c r="O17" t="str">
        <f>'[3]275 KHz'!L21</f>
        <v>01</v>
      </c>
      <c r="P17" t="str">
        <f>'[3]275 KHz'!M21</f>
        <v>00001</v>
      </c>
      <c r="Q17" t="str">
        <f>'[3]275 KHz'!N21</f>
        <v>0</v>
      </c>
      <c r="R17" t="str">
        <f>'[3]275 KHz'!O21</f>
        <v>22</v>
      </c>
      <c r="S17" t="str">
        <f>'[3]275 KHz'!P21</f>
        <v>001000</v>
      </c>
      <c r="T17" t="str">
        <f>'[3]275 KHz'!Q21</f>
        <v>10</v>
      </c>
      <c r="U17" t="str">
        <f>'[3]275 KHz'!R21</f>
        <v>4D</v>
      </c>
      <c r="V17" t="str">
        <f>'[3]275 KHz'!S21</f>
        <v>01</v>
      </c>
      <c r="W17" t="str">
        <f>'[3]275 KHz'!T21</f>
        <v>00110</v>
      </c>
      <c r="X17" t="str">
        <f>'[3]275 KHz'!U21</f>
        <v>1</v>
      </c>
      <c r="Y17" t="str">
        <f t="shared" si="12"/>
        <v>128042224D</v>
      </c>
      <c r="Z17">
        <f t="shared" si="3"/>
        <v>100</v>
      </c>
      <c r="AA17">
        <f t="shared" si="4"/>
        <v>40</v>
      </c>
      <c r="AB17">
        <f t="shared" si="5"/>
        <v>2.9996999999999998</v>
      </c>
      <c r="AC17">
        <f t="shared" si="6"/>
        <v>19.200000000000003</v>
      </c>
      <c r="AD17">
        <f t="shared" si="7"/>
        <v>1600</v>
      </c>
      <c r="AE17">
        <f t="shared" si="8"/>
        <v>50</v>
      </c>
      <c r="AF17">
        <f t="shared" si="9"/>
        <v>160</v>
      </c>
      <c r="AG17">
        <f t="shared" si="10"/>
        <v>1.25</v>
      </c>
      <c r="AH17">
        <f t="shared" si="11"/>
        <v>6.25</v>
      </c>
      <c r="AI17">
        <v>4000</v>
      </c>
      <c r="AK17">
        <f t="shared" si="13"/>
        <v>275</v>
      </c>
      <c r="AL17">
        <f t="shared" si="14"/>
        <v>15</v>
      </c>
      <c r="AM17" t="str">
        <f t="shared" ref="AM17:AO80" si="26">Y17</f>
        <v>128042224D</v>
      </c>
      <c r="AN17">
        <f t="shared" si="26"/>
        <v>100</v>
      </c>
      <c r="AO17">
        <f t="shared" si="26"/>
        <v>40</v>
      </c>
      <c r="AP17">
        <f t="shared" si="15"/>
        <v>160</v>
      </c>
      <c r="AQ17">
        <f t="shared" si="16"/>
        <v>479.952</v>
      </c>
      <c r="AR17">
        <f t="shared" si="17"/>
        <v>19.200000000000003</v>
      </c>
      <c r="AS17">
        <f t="shared" ref="AS17:AT80" si="27">AE17</f>
        <v>50</v>
      </c>
      <c r="AT17">
        <f t="shared" si="27"/>
        <v>160</v>
      </c>
      <c r="AU17">
        <f t="shared" si="18"/>
        <v>250</v>
      </c>
      <c r="AV17">
        <f t="shared" si="19"/>
        <v>6.25</v>
      </c>
      <c r="AW17">
        <f t="shared" si="20"/>
        <v>4</v>
      </c>
      <c r="AX17" s="290">
        <f t="shared" si="21"/>
        <v>8.2901489675996416</v>
      </c>
      <c r="AY17" s="290">
        <f t="shared" si="22"/>
        <v>207.23299881757202</v>
      </c>
      <c r="AZ17">
        <f t="shared" si="23"/>
        <v>8</v>
      </c>
      <c r="BA17" s="290">
        <f t="shared" si="24"/>
        <v>3.9788735772973833</v>
      </c>
      <c r="BB17" s="290">
        <f t="shared" si="25"/>
        <v>159.15494309189535</v>
      </c>
    </row>
    <row r="18" spans="1:54" x14ac:dyDescent="0.3">
      <c r="A18">
        <f t="shared" si="2"/>
        <v>16</v>
      </c>
      <c r="B18">
        <v>275</v>
      </c>
      <c r="C18">
        <v>0</v>
      </c>
      <c r="D18" t="str">
        <f>'[3]275 KHz'!A22</f>
        <v>10000</v>
      </c>
      <c r="E18">
        <f>'[3]275 KHz'!B22</f>
        <v>6</v>
      </c>
      <c r="F18" t="str">
        <f>'[3]275 KHz'!C22</f>
        <v>12</v>
      </c>
      <c r="G18" t="str">
        <f>'[3]275 KHz'!D22</f>
        <v>00</v>
      </c>
      <c r="H18" t="str">
        <f>'[3]275 KHz'!E22</f>
        <v>01</v>
      </c>
      <c r="I18" t="str">
        <f>'[3]275 KHz'!F22</f>
        <v>00</v>
      </c>
      <c r="J18" t="str">
        <f>'[3]275 KHz'!G22</f>
        <v>10</v>
      </c>
      <c r="K18" t="str">
        <f>'[3]275 KHz'!H22</f>
        <v>0B</v>
      </c>
      <c r="L18" t="str">
        <f>'[3]275 KHz'!I22</f>
        <v>000010</v>
      </c>
      <c r="M18" t="str">
        <f>'[3]275 KHz'!J22</f>
        <v>11</v>
      </c>
      <c r="N18" t="str">
        <f>'[3]275 KHz'!K22</f>
        <v>F0</v>
      </c>
      <c r="O18" t="str">
        <f>'[3]275 KHz'!L22</f>
        <v>11</v>
      </c>
      <c r="P18" t="str">
        <f>'[3]275 KHz'!M22</f>
        <v>11000</v>
      </c>
      <c r="Q18" t="str">
        <f>'[3]275 KHz'!N22</f>
        <v>0</v>
      </c>
      <c r="R18" t="str">
        <f>'[3]275 KHz'!O22</f>
        <v>29</v>
      </c>
      <c r="S18" t="str">
        <f>'[3]275 KHz'!P22</f>
        <v>001010</v>
      </c>
      <c r="T18" t="str">
        <f>'[3]275 KHz'!Q22</f>
        <v>01</v>
      </c>
      <c r="U18" t="str">
        <f>'[3]275 KHz'!R22</f>
        <v>8D</v>
      </c>
      <c r="V18" t="str">
        <f>'[3]275 KHz'!S22</f>
        <v>10</v>
      </c>
      <c r="W18" t="str">
        <f>'[3]275 KHz'!T22</f>
        <v>00110</v>
      </c>
      <c r="X18" t="str">
        <f>'[3]275 KHz'!U22</f>
        <v>1</v>
      </c>
      <c r="Y18" t="str">
        <f t="shared" si="12"/>
        <v>120BF0298D</v>
      </c>
      <c r="Z18">
        <f t="shared" si="3"/>
        <v>100</v>
      </c>
      <c r="AA18">
        <f t="shared" si="4"/>
        <v>50</v>
      </c>
      <c r="AB18">
        <f t="shared" si="5"/>
        <v>1.9998</v>
      </c>
      <c r="AC18">
        <f t="shared" si="6"/>
        <v>19.200000000000003</v>
      </c>
      <c r="AD18">
        <f t="shared" si="7"/>
        <v>1600</v>
      </c>
      <c r="AE18">
        <f t="shared" si="8"/>
        <v>50</v>
      </c>
      <c r="AF18">
        <f t="shared" si="9"/>
        <v>10</v>
      </c>
      <c r="AG18">
        <f t="shared" si="10"/>
        <v>18.75</v>
      </c>
      <c r="AH18">
        <f t="shared" si="11"/>
        <v>150</v>
      </c>
      <c r="AI18">
        <v>4000</v>
      </c>
      <c r="AK18">
        <f t="shared" si="13"/>
        <v>275</v>
      </c>
      <c r="AL18">
        <f t="shared" si="14"/>
        <v>16</v>
      </c>
      <c r="AM18" t="str">
        <f t="shared" si="26"/>
        <v>120BF0298D</v>
      </c>
      <c r="AN18">
        <f t="shared" si="26"/>
        <v>100</v>
      </c>
      <c r="AO18">
        <f t="shared" si="26"/>
        <v>50</v>
      </c>
      <c r="AP18">
        <f t="shared" si="15"/>
        <v>160</v>
      </c>
      <c r="AQ18">
        <f t="shared" si="16"/>
        <v>319.96800000000002</v>
      </c>
      <c r="AR18">
        <f t="shared" si="17"/>
        <v>19.200000000000003</v>
      </c>
      <c r="AS18">
        <f t="shared" si="27"/>
        <v>50</v>
      </c>
      <c r="AT18">
        <f t="shared" si="27"/>
        <v>10</v>
      </c>
      <c r="AU18">
        <f t="shared" si="18"/>
        <v>3750</v>
      </c>
      <c r="AV18">
        <f t="shared" si="19"/>
        <v>150</v>
      </c>
      <c r="AW18">
        <f t="shared" si="20"/>
        <v>5</v>
      </c>
      <c r="AX18" s="290">
        <f t="shared" si="21"/>
        <v>9.9481787611195678</v>
      </c>
      <c r="AY18" s="290">
        <f t="shared" si="22"/>
        <v>165.7863990540576</v>
      </c>
      <c r="AZ18">
        <f t="shared" si="23"/>
        <v>0.5</v>
      </c>
      <c r="BA18" s="290">
        <f t="shared" si="24"/>
        <v>4.2441318157838754</v>
      </c>
      <c r="BB18" s="290">
        <f t="shared" si="25"/>
        <v>106.10329539459688</v>
      </c>
    </row>
    <row r="19" spans="1:54" x14ac:dyDescent="0.3">
      <c r="A19">
        <f t="shared" si="2"/>
        <v>17</v>
      </c>
      <c r="B19">
        <v>275</v>
      </c>
      <c r="C19">
        <v>0</v>
      </c>
      <c r="D19" t="str">
        <f>'[3]275 KHz'!A23</f>
        <v>10001</v>
      </c>
      <c r="E19">
        <f>'[3]275 KHz'!B23</f>
        <v>6</v>
      </c>
      <c r="F19" t="str">
        <f>'[3]275 KHz'!C23</f>
        <v>12</v>
      </c>
      <c r="G19" t="str">
        <f>'[3]275 KHz'!D23</f>
        <v>00</v>
      </c>
      <c r="H19" t="str">
        <f>'[3]275 KHz'!E23</f>
        <v>01</v>
      </c>
      <c r="I19" t="str">
        <f>'[3]275 KHz'!F23</f>
        <v>00</v>
      </c>
      <c r="J19" t="str">
        <f>'[3]275 KHz'!G23</f>
        <v>10</v>
      </c>
      <c r="K19" t="str">
        <f>'[3]275 KHz'!H23</f>
        <v>13</v>
      </c>
      <c r="L19" t="str">
        <f>'[3]275 KHz'!I23</f>
        <v>000100</v>
      </c>
      <c r="M19" t="str">
        <f>'[3]275 KHz'!J23</f>
        <v>11</v>
      </c>
      <c r="N19" t="str">
        <f>'[3]275 KHz'!K23</f>
        <v>18</v>
      </c>
      <c r="O19" t="str">
        <f>'[3]275 KHz'!L23</f>
        <v>00</v>
      </c>
      <c r="P19" t="str">
        <f>'[3]275 KHz'!M23</f>
        <v>01100</v>
      </c>
      <c r="Q19" t="str">
        <f>'[3]275 KHz'!N23</f>
        <v>0</v>
      </c>
      <c r="R19" t="str">
        <f>'[3]275 KHz'!O23</f>
        <v>29</v>
      </c>
      <c r="S19" t="str">
        <f>'[3]275 KHz'!P23</f>
        <v>001010</v>
      </c>
      <c r="T19" t="str">
        <f>'[3]275 KHz'!Q23</f>
        <v>01</v>
      </c>
      <c r="U19" t="str">
        <f>'[3]275 KHz'!R23</f>
        <v>8D</v>
      </c>
      <c r="V19" t="str">
        <f>'[3]275 KHz'!S23</f>
        <v>10</v>
      </c>
      <c r="W19" t="str">
        <f>'[3]275 KHz'!T23</f>
        <v>00110</v>
      </c>
      <c r="X19" t="str">
        <f>'[3]275 KHz'!U23</f>
        <v>1</v>
      </c>
      <c r="Y19" t="str">
        <f t="shared" si="12"/>
        <v>121318298D</v>
      </c>
      <c r="Z19">
        <f t="shared" si="3"/>
        <v>100</v>
      </c>
      <c r="AA19">
        <f t="shared" si="4"/>
        <v>50</v>
      </c>
      <c r="AB19">
        <f t="shared" si="5"/>
        <v>1.9998</v>
      </c>
      <c r="AC19">
        <f t="shared" si="6"/>
        <v>19.200000000000003</v>
      </c>
      <c r="AD19">
        <f t="shared" si="7"/>
        <v>1600</v>
      </c>
      <c r="AE19">
        <f t="shared" si="8"/>
        <v>50</v>
      </c>
      <c r="AF19">
        <f t="shared" si="9"/>
        <v>20</v>
      </c>
      <c r="AG19">
        <f t="shared" si="10"/>
        <v>15</v>
      </c>
      <c r="AH19">
        <f t="shared" si="11"/>
        <v>75</v>
      </c>
      <c r="AI19">
        <v>4000</v>
      </c>
      <c r="AK19">
        <f t="shared" si="13"/>
        <v>275</v>
      </c>
      <c r="AL19">
        <f t="shared" si="14"/>
        <v>17</v>
      </c>
      <c r="AM19" t="str">
        <f t="shared" si="26"/>
        <v>121318298D</v>
      </c>
      <c r="AN19">
        <f t="shared" si="26"/>
        <v>100</v>
      </c>
      <c r="AO19">
        <f t="shared" si="26"/>
        <v>50</v>
      </c>
      <c r="AP19">
        <f t="shared" si="15"/>
        <v>160</v>
      </c>
      <c r="AQ19">
        <f t="shared" si="16"/>
        <v>319.96800000000002</v>
      </c>
      <c r="AR19">
        <f t="shared" si="17"/>
        <v>19.200000000000003</v>
      </c>
      <c r="AS19">
        <f t="shared" si="27"/>
        <v>50</v>
      </c>
      <c r="AT19">
        <f t="shared" si="27"/>
        <v>20</v>
      </c>
      <c r="AU19">
        <f t="shared" si="18"/>
        <v>3000</v>
      </c>
      <c r="AV19">
        <f t="shared" si="19"/>
        <v>75</v>
      </c>
      <c r="AW19">
        <f t="shared" si="20"/>
        <v>5</v>
      </c>
      <c r="AX19" s="290">
        <f t="shared" si="21"/>
        <v>9.9481787611195678</v>
      </c>
      <c r="AY19" s="290">
        <f t="shared" si="22"/>
        <v>165.7863990540576</v>
      </c>
      <c r="AZ19">
        <f t="shared" si="23"/>
        <v>1</v>
      </c>
      <c r="BA19" s="290">
        <f t="shared" si="24"/>
        <v>2.6525823848649224</v>
      </c>
      <c r="BB19" s="290">
        <f t="shared" si="25"/>
        <v>106.10329539459688</v>
      </c>
    </row>
    <row r="20" spans="1:54" x14ac:dyDescent="0.3">
      <c r="A20">
        <f t="shared" si="2"/>
        <v>18</v>
      </c>
      <c r="B20">
        <v>275</v>
      </c>
      <c r="C20">
        <v>0</v>
      </c>
      <c r="D20" t="str">
        <f>'[3]275 KHz'!A24</f>
        <v>10010</v>
      </c>
      <c r="E20">
        <f>'[3]275 KHz'!B24</f>
        <v>6</v>
      </c>
      <c r="F20" t="str">
        <f>'[3]275 KHz'!C24</f>
        <v>12</v>
      </c>
      <c r="G20" t="str">
        <f>'[3]275 KHz'!D24</f>
        <v>00</v>
      </c>
      <c r="H20" t="str">
        <f>'[3]275 KHz'!E24</f>
        <v>01</v>
      </c>
      <c r="I20" t="str">
        <f>'[3]275 KHz'!F24</f>
        <v>00</v>
      </c>
      <c r="J20" t="str">
        <f>'[3]275 KHz'!G24</f>
        <v>10</v>
      </c>
      <c r="K20" t="str">
        <f>'[3]275 KHz'!H24</f>
        <v>21</v>
      </c>
      <c r="L20" t="str">
        <f>'[3]275 KHz'!I24</f>
        <v>001000</v>
      </c>
      <c r="M20" t="str">
        <f>'[3]275 KHz'!J24</f>
        <v>01</v>
      </c>
      <c r="N20" t="str">
        <f>'[3]275 KHz'!K24</f>
        <v>8C</v>
      </c>
      <c r="O20" t="str">
        <f>'[3]275 KHz'!L24</f>
        <v>10</v>
      </c>
      <c r="P20" t="str">
        <f>'[3]275 KHz'!M24</f>
        <v>00110</v>
      </c>
      <c r="Q20" t="str">
        <f>'[3]275 KHz'!N24</f>
        <v>0</v>
      </c>
      <c r="R20" t="str">
        <f>'[3]275 KHz'!O24</f>
        <v>29</v>
      </c>
      <c r="S20" t="str">
        <f>'[3]275 KHz'!P24</f>
        <v>001010</v>
      </c>
      <c r="T20" t="str">
        <f>'[3]275 KHz'!Q24</f>
        <v>01</v>
      </c>
      <c r="U20" t="str">
        <f>'[3]275 KHz'!R24</f>
        <v>8D</v>
      </c>
      <c r="V20" t="str">
        <f>'[3]275 KHz'!S24</f>
        <v>10</v>
      </c>
      <c r="W20" t="str">
        <f>'[3]275 KHz'!T24</f>
        <v>00110</v>
      </c>
      <c r="X20" t="str">
        <f>'[3]275 KHz'!U24</f>
        <v>1</v>
      </c>
      <c r="Y20" t="str">
        <f t="shared" si="12"/>
        <v>12218C298D</v>
      </c>
      <c r="Z20">
        <f t="shared" si="3"/>
        <v>100</v>
      </c>
      <c r="AA20">
        <f t="shared" si="4"/>
        <v>50</v>
      </c>
      <c r="AB20">
        <f t="shared" si="5"/>
        <v>1.9998</v>
      </c>
      <c r="AC20">
        <f t="shared" si="6"/>
        <v>19.200000000000003</v>
      </c>
      <c r="AD20">
        <f t="shared" si="7"/>
        <v>1600</v>
      </c>
      <c r="AE20">
        <f t="shared" si="8"/>
        <v>50</v>
      </c>
      <c r="AF20">
        <f t="shared" si="9"/>
        <v>40</v>
      </c>
      <c r="AG20">
        <f t="shared" si="10"/>
        <v>7.5</v>
      </c>
      <c r="AH20">
        <f t="shared" si="11"/>
        <v>37.5</v>
      </c>
      <c r="AI20">
        <v>4000</v>
      </c>
      <c r="AK20">
        <f t="shared" si="13"/>
        <v>275</v>
      </c>
      <c r="AL20">
        <f t="shared" si="14"/>
        <v>18</v>
      </c>
      <c r="AM20" t="str">
        <f t="shared" si="26"/>
        <v>12218C298D</v>
      </c>
      <c r="AN20">
        <f t="shared" si="26"/>
        <v>100</v>
      </c>
      <c r="AO20">
        <f t="shared" si="26"/>
        <v>50</v>
      </c>
      <c r="AP20">
        <f t="shared" si="15"/>
        <v>160</v>
      </c>
      <c r="AQ20">
        <f t="shared" si="16"/>
        <v>319.96800000000002</v>
      </c>
      <c r="AR20">
        <f t="shared" si="17"/>
        <v>19.200000000000003</v>
      </c>
      <c r="AS20">
        <f t="shared" si="27"/>
        <v>50</v>
      </c>
      <c r="AT20">
        <f t="shared" si="27"/>
        <v>40</v>
      </c>
      <c r="AU20">
        <f t="shared" si="18"/>
        <v>1500</v>
      </c>
      <c r="AV20">
        <f t="shared" si="19"/>
        <v>37.5</v>
      </c>
      <c r="AW20">
        <f t="shared" si="20"/>
        <v>5</v>
      </c>
      <c r="AX20" s="290">
        <f t="shared" si="21"/>
        <v>9.9481787611195678</v>
      </c>
      <c r="AY20" s="290">
        <f t="shared" si="22"/>
        <v>165.7863990540576</v>
      </c>
      <c r="AZ20">
        <f t="shared" si="23"/>
        <v>2</v>
      </c>
      <c r="BA20" s="290">
        <f t="shared" si="24"/>
        <v>2.6525823848649224</v>
      </c>
      <c r="BB20" s="290">
        <f t="shared" si="25"/>
        <v>106.10329539459688</v>
      </c>
    </row>
    <row r="21" spans="1:54" x14ac:dyDescent="0.3">
      <c r="A21">
        <f t="shared" si="2"/>
        <v>19</v>
      </c>
      <c r="B21">
        <v>275</v>
      </c>
      <c r="C21">
        <v>0</v>
      </c>
      <c r="D21" t="str">
        <f>'[3]275 KHz'!A25</f>
        <v>10011</v>
      </c>
      <c r="E21">
        <f>'[3]275 KHz'!B25</f>
        <v>6</v>
      </c>
      <c r="F21" t="str">
        <f>'[3]275 KHz'!C25</f>
        <v>12</v>
      </c>
      <c r="G21" t="str">
        <f>'[3]275 KHz'!D25</f>
        <v>00</v>
      </c>
      <c r="H21" t="str">
        <f>'[3]275 KHz'!E25</f>
        <v>01</v>
      </c>
      <c r="I21" t="str">
        <f>'[3]275 KHz'!F25</f>
        <v>00</v>
      </c>
      <c r="J21" t="str">
        <f>'[3]275 KHz'!G25</f>
        <v>10</v>
      </c>
      <c r="K21" t="str">
        <f>'[3]275 KHz'!H25</f>
        <v>40</v>
      </c>
      <c r="L21" t="str">
        <f>'[3]275 KHz'!I25</f>
        <v>010000</v>
      </c>
      <c r="M21" t="str">
        <f>'[3]275 KHz'!J25</f>
        <v>00</v>
      </c>
      <c r="N21" t="str">
        <f>'[3]275 KHz'!K25</f>
        <v>C6</v>
      </c>
      <c r="O21" t="str">
        <f>'[3]275 KHz'!L25</f>
        <v>11</v>
      </c>
      <c r="P21" t="str">
        <f>'[3]275 KHz'!M25</f>
        <v>00011</v>
      </c>
      <c r="Q21" t="str">
        <f>'[3]275 KHz'!N25</f>
        <v>0</v>
      </c>
      <c r="R21" t="str">
        <f>'[3]275 KHz'!O25</f>
        <v>29</v>
      </c>
      <c r="S21" t="str">
        <f>'[3]275 KHz'!P25</f>
        <v>001010</v>
      </c>
      <c r="T21" t="str">
        <f>'[3]275 KHz'!Q25</f>
        <v>01</v>
      </c>
      <c r="U21" t="str">
        <f>'[3]275 KHz'!R25</f>
        <v>8D</v>
      </c>
      <c r="V21" t="str">
        <f>'[3]275 KHz'!S25</f>
        <v>10</v>
      </c>
      <c r="W21" t="str">
        <f>'[3]275 KHz'!T25</f>
        <v>00110</v>
      </c>
      <c r="X21" t="str">
        <f>'[3]275 KHz'!U25</f>
        <v>1</v>
      </c>
      <c r="Y21" t="str">
        <f t="shared" si="12"/>
        <v>1240C6298D</v>
      </c>
      <c r="Z21">
        <f t="shared" si="3"/>
        <v>100</v>
      </c>
      <c r="AA21">
        <f t="shared" si="4"/>
        <v>50</v>
      </c>
      <c r="AB21">
        <f t="shared" si="5"/>
        <v>1.9998</v>
      </c>
      <c r="AC21">
        <f t="shared" si="6"/>
        <v>19.200000000000003</v>
      </c>
      <c r="AD21">
        <f t="shared" si="7"/>
        <v>1600</v>
      </c>
      <c r="AE21">
        <f t="shared" si="8"/>
        <v>50</v>
      </c>
      <c r="AF21">
        <f t="shared" si="9"/>
        <v>80</v>
      </c>
      <c r="AG21">
        <f t="shared" si="10"/>
        <v>3.75</v>
      </c>
      <c r="AH21">
        <f t="shared" si="11"/>
        <v>18.75</v>
      </c>
      <c r="AI21">
        <v>4000</v>
      </c>
      <c r="AK21">
        <f t="shared" si="13"/>
        <v>275</v>
      </c>
      <c r="AL21">
        <f t="shared" si="14"/>
        <v>19</v>
      </c>
      <c r="AM21" t="str">
        <f t="shared" si="26"/>
        <v>1240C6298D</v>
      </c>
      <c r="AN21">
        <f t="shared" si="26"/>
        <v>100</v>
      </c>
      <c r="AO21">
        <f t="shared" si="26"/>
        <v>50</v>
      </c>
      <c r="AP21">
        <f t="shared" si="15"/>
        <v>160</v>
      </c>
      <c r="AQ21">
        <f t="shared" si="16"/>
        <v>319.96800000000002</v>
      </c>
      <c r="AR21">
        <f t="shared" si="17"/>
        <v>19.200000000000003</v>
      </c>
      <c r="AS21">
        <f t="shared" si="27"/>
        <v>50</v>
      </c>
      <c r="AT21">
        <f t="shared" si="27"/>
        <v>80</v>
      </c>
      <c r="AU21">
        <f t="shared" si="18"/>
        <v>750</v>
      </c>
      <c r="AV21">
        <f t="shared" si="19"/>
        <v>18.75</v>
      </c>
      <c r="AW21">
        <f t="shared" si="20"/>
        <v>5</v>
      </c>
      <c r="AX21" s="290">
        <f t="shared" si="21"/>
        <v>9.9481787611195678</v>
      </c>
      <c r="AY21" s="290">
        <f t="shared" si="22"/>
        <v>165.7863990540576</v>
      </c>
      <c r="AZ21">
        <f t="shared" si="23"/>
        <v>4</v>
      </c>
      <c r="BA21" s="290">
        <f t="shared" si="24"/>
        <v>2.6525823848649224</v>
      </c>
      <c r="BB21" s="290">
        <f t="shared" si="25"/>
        <v>106.10329539459688</v>
      </c>
    </row>
    <row r="22" spans="1:54" x14ac:dyDescent="0.3">
      <c r="A22">
        <f t="shared" si="2"/>
        <v>20</v>
      </c>
      <c r="B22">
        <v>275</v>
      </c>
      <c r="C22">
        <v>0</v>
      </c>
      <c r="D22" t="str">
        <f>'[3]275 KHz'!A26</f>
        <v>10100</v>
      </c>
      <c r="E22">
        <f>'[3]275 KHz'!B26</f>
        <v>6</v>
      </c>
      <c r="F22" t="str">
        <f>'[3]275 KHz'!C26</f>
        <v>12</v>
      </c>
      <c r="G22" t="str">
        <f>'[3]275 KHz'!D26</f>
        <v>00</v>
      </c>
      <c r="H22" t="str">
        <f>'[3]275 KHz'!E26</f>
        <v>01</v>
      </c>
      <c r="I22" t="str">
        <f>'[3]275 KHz'!F26</f>
        <v>00</v>
      </c>
      <c r="J22" t="str">
        <f>'[3]275 KHz'!G26</f>
        <v>10</v>
      </c>
      <c r="K22" t="str">
        <f>'[3]275 KHz'!H26</f>
        <v>80</v>
      </c>
      <c r="L22" t="str">
        <f>'[3]275 KHz'!I26</f>
        <v>100000</v>
      </c>
      <c r="M22" t="str">
        <f>'[3]275 KHz'!J26</f>
        <v>00</v>
      </c>
      <c r="N22" t="str">
        <f>'[3]275 KHz'!K26</f>
        <v>42</v>
      </c>
      <c r="O22" t="str">
        <f>'[3]275 KHz'!L26</f>
        <v>01</v>
      </c>
      <c r="P22" t="str">
        <f>'[3]275 KHz'!M26</f>
        <v>00001</v>
      </c>
      <c r="Q22" t="str">
        <f>'[3]275 KHz'!N26</f>
        <v>0</v>
      </c>
      <c r="R22" t="str">
        <f>'[3]275 KHz'!O26</f>
        <v>29</v>
      </c>
      <c r="S22" t="str">
        <f>'[3]275 KHz'!P26</f>
        <v>001010</v>
      </c>
      <c r="T22" t="str">
        <f>'[3]275 KHz'!Q26</f>
        <v>01</v>
      </c>
      <c r="U22" t="str">
        <f>'[3]275 KHz'!R26</f>
        <v>8D</v>
      </c>
      <c r="V22" t="str">
        <f>'[3]275 KHz'!S26</f>
        <v>10</v>
      </c>
      <c r="W22" t="str">
        <f>'[3]275 KHz'!T26</f>
        <v>00110</v>
      </c>
      <c r="X22" t="str">
        <f>'[3]275 KHz'!U26</f>
        <v>1</v>
      </c>
      <c r="Y22" t="str">
        <f t="shared" si="12"/>
        <v>128042298D</v>
      </c>
      <c r="Z22">
        <f t="shared" si="3"/>
        <v>100</v>
      </c>
      <c r="AA22">
        <f t="shared" si="4"/>
        <v>50</v>
      </c>
      <c r="AB22">
        <f t="shared" si="5"/>
        <v>1.9998</v>
      </c>
      <c r="AC22">
        <f t="shared" si="6"/>
        <v>19.200000000000003</v>
      </c>
      <c r="AD22">
        <f t="shared" si="7"/>
        <v>1600</v>
      </c>
      <c r="AE22">
        <f t="shared" si="8"/>
        <v>50</v>
      </c>
      <c r="AF22">
        <f t="shared" si="9"/>
        <v>160</v>
      </c>
      <c r="AG22">
        <f t="shared" si="10"/>
        <v>1.25</v>
      </c>
      <c r="AH22">
        <f t="shared" si="11"/>
        <v>6.25</v>
      </c>
      <c r="AI22">
        <v>4000</v>
      </c>
      <c r="AK22">
        <f t="shared" si="13"/>
        <v>275</v>
      </c>
      <c r="AL22">
        <f t="shared" si="14"/>
        <v>20</v>
      </c>
      <c r="AM22" t="str">
        <f t="shared" si="26"/>
        <v>128042298D</v>
      </c>
      <c r="AN22">
        <f t="shared" si="26"/>
        <v>100</v>
      </c>
      <c r="AO22">
        <f t="shared" si="26"/>
        <v>50</v>
      </c>
      <c r="AP22">
        <f t="shared" si="15"/>
        <v>160</v>
      </c>
      <c r="AQ22">
        <f t="shared" si="16"/>
        <v>319.96800000000002</v>
      </c>
      <c r="AR22">
        <f t="shared" si="17"/>
        <v>19.200000000000003</v>
      </c>
      <c r="AS22">
        <f t="shared" si="27"/>
        <v>50</v>
      </c>
      <c r="AT22">
        <f t="shared" si="27"/>
        <v>160</v>
      </c>
      <c r="AU22">
        <f t="shared" si="18"/>
        <v>250</v>
      </c>
      <c r="AV22">
        <f t="shared" si="19"/>
        <v>6.25</v>
      </c>
      <c r="AW22">
        <f t="shared" si="20"/>
        <v>5</v>
      </c>
      <c r="AX22" s="290">
        <f t="shared" si="21"/>
        <v>9.9481787611195678</v>
      </c>
      <c r="AY22" s="290">
        <f t="shared" si="22"/>
        <v>165.7863990540576</v>
      </c>
      <c r="AZ22">
        <f t="shared" si="23"/>
        <v>8</v>
      </c>
      <c r="BA22" s="290">
        <f t="shared" si="24"/>
        <v>3.9788735772973833</v>
      </c>
      <c r="BB22" s="290">
        <f t="shared" si="25"/>
        <v>159.15494309189535</v>
      </c>
    </row>
    <row r="23" spans="1:54" x14ac:dyDescent="0.3">
      <c r="A23">
        <f t="shared" si="2"/>
        <v>21</v>
      </c>
      <c r="B23">
        <v>275</v>
      </c>
      <c r="C23">
        <v>0</v>
      </c>
      <c r="D23" t="str">
        <f>'[3]275 KHz'!A27</f>
        <v>10101</v>
      </c>
      <c r="E23">
        <f>'[3]275 KHz'!B27</f>
        <v>6</v>
      </c>
      <c r="F23" t="str">
        <f>'[3]275 KHz'!C27</f>
        <v>13</v>
      </c>
      <c r="G23" t="str">
        <f>'[3]275 KHz'!D27</f>
        <v>00</v>
      </c>
      <c r="H23" t="str">
        <f>'[3]275 KHz'!E27</f>
        <v>01</v>
      </c>
      <c r="I23" t="str">
        <f>'[3]275 KHz'!F27</f>
        <v>00</v>
      </c>
      <c r="J23" t="str">
        <f>'[3]275 KHz'!G27</f>
        <v>11</v>
      </c>
      <c r="K23" t="str">
        <f>'[3]275 KHz'!H27</f>
        <v>0B</v>
      </c>
      <c r="L23" t="str">
        <f>'[3]275 KHz'!I27</f>
        <v>000010</v>
      </c>
      <c r="M23" t="str">
        <f>'[3]275 KHz'!J27</f>
        <v>11</v>
      </c>
      <c r="N23" t="str">
        <f>'[3]275 KHz'!K27</f>
        <v>F0</v>
      </c>
      <c r="O23" t="str">
        <f>'[3]275 KHz'!L27</f>
        <v>11</v>
      </c>
      <c r="P23" t="str">
        <f>'[3]275 KHz'!M27</f>
        <v>11000</v>
      </c>
      <c r="Q23" t="str">
        <f>'[3]275 KHz'!N27</f>
        <v>0</v>
      </c>
      <c r="R23" t="str">
        <f>'[3]275 KHz'!O27</f>
        <v>19</v>
      </c>
      <c r="S23" t="str">
        <f>'[3]275 KHz'!P27</f>
        <v>000110</v>
      </c>
      <c r="T23" t="str">
        <f>'[3]275 KHz'!Q27</f>
        <v>01</v>
      </c>
      <c r="U23" t="str">
        <f>'[3]275 KHz'!R27</f>
        <v>8D</v>
      </c>
      <c r="V23" t="str">
        <f>'[3]275 KHz'!S27</f>
        <v>10</v>
      </c>
      <c r="W23" t="str">
        <f>'[3]275 KHz'!T27</f>
        <v>00110</v>
      </c>
      <c r="X23" t="str">
        <f>'[3]275 KHz'!U27</f>
        <v>1</v>
      </c>
      <c r="Y23" t="str">
        <f t="shared" si="12"/>
        <v>130BF0198D</v>
      </c>
      <c r="Z23">
        <f t="shared" si="3"/>
        <v>200</v>
      </c>
      <c r="AA23">
        <f t="shared" si="4"/>
        <v>30</v>
      </c>
      <c r="AB23">
        <f t="shared" si="5"/>
        <v>1.9998</v>
      </c>
      <c r="AC23">
        <f t="shared" si="6"/>
        <v>19.200000000000003</v>
      </c>
      <c r="AD23">
        <f t="shared" si="7"/>
        <v>1600</v>
      </c>
      <c r="AE23">
        <f t="shared" si="8"/>
        <v>50</v>
      </c>
      <c r="AF23">
        <f t="shared" si="9"/>
        <v>10</v>
      </c>
      <c r="AG23">
        <f t="shared" si="10"/>
        <v>18.75</v>
      </c>
      <c r="AH23">
        <f t="shared" si="11"/>
        <v>150</v>
      </c>
      <c r="AI23">
        <v>4000</v>
      </c>
      <c r="AK23">
        <f t="shared" si="13"/>
        <v>275</v>
      </c>
      <c r="AL23">
        <f t="shared" si="14"/>
        <v>21</v>
      </c>
      <c r="AM23" t="str">
        <f t="shared" si="26"/>
        <v>130BF0198D</v>
      </c>
      <c r="AN23">
        <f t="shared" si="26"/>
        <v>200</v>
      </c>
      <c r="AO23">
        <f t="shared" si="26"/>
        <v>30</v>
      </c>
      <c r="AP23">
        <f t="shared" si="15"/>
        <v>320</v>
      </c>
      <c r="AQ23">
        <f t="shared" si="16"/>
        <v>639.93600000000004</v>
      </c>
      <c r="AR23">
        <f t="shared" si="17"/>
        <v>19.200000000000003</v>
      </c>
      <c r="AS23">
        <f t="shared" si="27"/>
        <v>50</v>
      </c>
      <c r="AT23">
        <f t="shared" si="27"/>
        <v>10</v>
      </c>
      <c r="AU23">
        <f t="shared" si="18"/>
        <v>3750</v>
      </c>
      <c r="AV23">
        <f t="shared" si="19"/>
        <v>150</v>
      </c>
      <c r="AW23">
        <f t="shared" si="20"/>
        <v>6</v>
      </c>
      <c r="AX23" s="290">
        <f t="shared" si="21"/>
        <v>8.2901489675996416</v>
      </c>
      <c r="AY23" s="290">
        <f t="shared" si="22"/>
        <v>276.31066509009599</v>
      </c>
      <c r="AZ23">
        <f t="shared" si="23"/>
        <v>0.5</v>
      </c>
      <c r="BA23" s="290">
        <f t="shared" si="24"/>
        <v>4.2441318157838754</v>
      </c>
      <c r="BB23" s="290">
        <f t="shared" si="25"/>
        <v>106.10329539459688</v>
      </c>
    </row>
    <row r="24" spans="1:54" x14ac:dyDescent="0.3">
      <c r="A24">
        <f t="shared" si="2"/>
        <v>22</v>
      </c>
      <c r="B24">
        <v>275</v>
      </c>
      <c r="C24">
        <v>0</v>
      </c>
      <c r="D24" t="str">
        <f>'[3]275 KHz'!A28</f>
        <v>10110</v>
      </c>
      <c r="E24">
        <f>'[3]275 KHz'!B28</f>
        <v>6</v>
      </c>
      <c r="F24" t="str">
        <f>'[3]275 KHz'!C28</f>
        <v>13</v>
      </c>
      <c r="G24" t="str">
        <f>'[3]275 KHz'!D28</f>
        <v>00</v>
      </c>
      <c r="H24" t="str">
        <f>'[3]275 KHz'!E28</f>
        <v>01</v>
      </c>
      <c r="I24" t="str">
        <f>'[3]275 KHz'!F28</f>
        <v>00</v>
      </c>
      <c r="J24" t="str">
        <f>'[3]275 KHz'!G28</f>
        <v>11</v>
      </c>
      <c r="K24" t="str">
        <f>'[3]275 KHz'!H28</f>
        <v>13</v>
      </c>
      <c r="L24" t="str">
        <f>'[3]275 KHz'!I28</f>
        <v>000100</v>
      </c>
      <c r="M24" t="str">
        <f>'[3]275 KHz'!J28</f>
        <v>11</v>
      </c>
      <c r="N24" t="str">
        <f>'[3]275 KHz'!K28</f>
        <v>18</v>
      </c>
      <c r="O24" t="str">
        <f>'[3]275 KHz'!L28</f>
        <v>00</v>
      </c>
      <c r="P24" t="str">
        <f>'[3]275 KHz'!M28</f>
        <v>01100</v>
      </c>
      <c r="Q24" t="str">
        <f>'[3]275 KHz'!N28</f>
        <v>0</v>
      </c>
      <c r="R24" t="str">
        <f>'[3]275 KHz'!O28</f>
        <v>19</v>
      </c>
      <c r="S24" t="str">
        <f>'[3]275 KHz'!P28</f>
        <v>000110</v>
      </c>
      <c r="T24" t="str">
        <f>'[3]275 KHz'!Q28</f>
        <v>01</v>
      </c>
      <c r="U24" t="str">
        <f>'[3]275 KHz'!R28</f>
        <v>8D</v>
      </c>
      <c r="V24" t="str">
        <f>'[3]275 KHz'!S28</f>
        <v>10</v>
      </c>
      <c r="W24" t="str">
        <f>'[3]275 KHz'!T28</f>
        <v>00110</v>
      </c>
      <c r="X24" t="str">
        <f>'[3]275 KHz'!U28</f>
        <v>1</v>
      </c>
      <c r="Y24" t="str">
        <f t="shared" si="12"/>
        <v>131318198D</v>
      </c>
      <c r="Z24">
        <f t="shared" si="3"/>
        <v>200</v>
      </c>
      <c r="AA24">
        <f t="shared" si="4"/>
        <v>30</v>
      </c>
      <c r="AB24">
        <f t="shared" si="5"/>
        <v>1.9998</v>
      </c>
      <c r="AC24">
        <f t="shared" si="6"/>
        <v>19.200000000000003</v>
      </c>
      <c r="AD24">
        <f t="shared" si="7"/>
        <v>1600</v>
      </c>
      <c r="AE24">
        <f t="shared" si="8"/>
        <v>50</v>
      </c>
      <c r="AF24">
        <f t="shared" si="9"/>
        <v>20</v>
      </c>
      <c r="AG24">
        <f t="shared" si="10"/>
        <v>15</v>
      </c>
      <c r="AH24">
        <f t="shared" si="11"/>
        <v>75</v>
      </c>
      <c r="AI24">
        <v>4000</v>
      </c>
      <c r="AK24">
        <f t="shared" si="13"/>
        <v>275</v>
      </c>
      <c r="AL24">
        <f t="shared" si="14"/>
        <v>22</v>
      </c>
      <c r="AM24" t="str">
        <f t="shared" si="26"/>
        <v>131318198D</v>
      </c>
      <c r="AN24">
        <f t="shared" si="26"/>
        <v>200</v>
      </c>
      <c r="AO24">
        <f t="shared" si="26"/>
        <v>30</v>
      </c>
      <c r="AP24">
        <f t="shared" si="15"/>
        <v>320</v>
      </c>
      <c r="AQ24">
        <f t="shared" si="16"/>
        <v>639.93600000000004</v>
      </c>
      <c r="AR24">
        <f t="shared" si="17"/>
        <v>19.200000000000003</v>
      </c>
      <c r="AS24">
        <f t="shared" si="27"/>
        <v>50</v>
      </c>
      <c r="AT24">
        <f t="shared" si="27"/>
        <v>20</v>
      </c>
      <c r="AU24">
        <f t="shared" si="18"/>
        <v>3000</v>
      </c>
      <c r="AV24">
        <f t="shared" si="19"/>
        <v>75</v>
      </c>
      <c r="AW24">
        <f t="shared" si="20"/>
        <v>6</v>
      </c>
      <c r="AX24" s="290">
        <f t="shared" si="21"/>
        <v>8.2901489675996416</v>
      </c>
      <c r="AY24" s="290">
        <f t="shared" si="22"/>
        <v>276.31066509009599</v>
      </c>
      <c r="AZ24">
        <f t="shared" si="23"/>
        <v>1</v>
      </c>
      <c r="BA24" s="290">
        <f t="shared" si="24"/>
        <v>2.6525823848649224</v>
      </c>
      <c r="BB24" s="290">
        <f t="shared" si="25"/>
        <v>106.10329539459688</v>
      </c>
    </row>
    <row r="25" spans="1:54" x14ac:dyDescent="0.3">
      <c r="A25">
        <f t="shared" si="2"/>
        <v>23</v>
      </c>
      <c r="B25">
        <v>275</v>
      </c>
      <c r="C25">
        <v>0</v>
      </c>
      <c r="D25" t="str">
        <f>'[3]275 KHz'!A29</f>
        <v>10111</v>
      </c>
      <c r="E25">
        <f>'[3]275 KHz'!B29</f>
        <v>6</v>
      </c>
      <c r="F25" t="str">
        <f>'[3]275 KHz'!C29</f>
        <v>13</v>
      </c>
      <c r="G25" t="str">
        <f>'[3]275 KHz'!D29</f>
        <v>00</v>
      </c>
      <c r="H25" t="str">
        <f>'[3]275 KHz'!E29</f>
        <v>01</v>
      </c>
      <c r="I25" t="str">
        <f>'[3]275 KHz'!F29</f>
        <v>00</v>
      </c>
      <c r="J25" t="str">
        <f>'[3]275 KHz'!G29</f>
        <v>11</v>
      </c>
      <c r="K25" t="str">
        <f>'[3]275 KHz'!H29</f>
        <v>21</v>
      </c>
      <c r="L25" t="str">
        <f>'[3]275 KHz'!I29</f>
        <v>001000</v>
      </c>
      <c r="M25" t="str">
        <f>'[3]275 KHz'!J29</f>
        <v>01</v>
      </c>
      <c r="N25" t="str">
        <f>'[3]275 KHz'!K29</f>
        <v>8C</v>
      </c>
      <c r="O25" t="str">
        <f>'[3]275 KHz'!L29</f>
        <v>10</v>
      </c>
      <c r="P25" t="str">
        <f>'[3]275 KHz'!M29</f>
        <v>00110</v>
      </c>
      <c r="Q25" t="str">
        <f>'[3]275 KHz'!N29</f>
        <v>0</v>
      </c>
      <c r="R25" t="str">
        <f>'[3]275 KHz'!O29</f>
        <v>19</v>
      </c>
      <c r="S25" t="str">
        <f>'[3]275 KHz'!P29</f>
        <v>000110</v>
      </c>
      <c r="T25" t="str">
        <f>'[3]275 KHz'!Q29</f>
        <v>01</v>
      </c>
      <c r="U25" t="str">
        <f>'[3]275 KHz'!R29</f>
        <v>8D</v>
      </c>
      <c r="V25" t="str">
        <f>'[3]275 KHz'!S29</f>
        <v>10</v>
      </c>
      <c r="W25" t="str">
        <f>'[3]275 KHz'!T29</f>
        <v>00110</v>
      </c>
      <c r="X25" t="str">
        <f>'[3]275 KHz'!U29</f>
        <v>1</v>
      </c>
      <c r="Y25" t="str">
        <f t="shared" si="12"/>
        <v>13218C198D</v>
      </c>
      <c r="Z25">
        <f t="shared" si="3"/>
        <v>200</v>
      </c>
      <c r="AA25">
        <f t="shared" si="4"/>
        <v>30</v>
      </c>
      <c r="AB25">
        <f t="shared" si="5"/>
        <v>1.9998</v>
      </c>
      <c r="AC25">
        <f t="shared" si="6"/>
        <v>19.200000000000003</v>
      </c>
      <c r="AD25">
        <f t="shared" si="7"/>
        <v>1600</v>
      </c>
      <c r="AE25">
        <f t="shared" si="8"/>
        <v>50</v>
      </c>
      <c r="AF25">
        <f t="shared" si="9"/>
        <v>40</v>
      </c>
      <c r="AG25">
        <f t="shared" si="10"/>
        <v>7.5</v>
      </c>
      <c r="AH25">
        <f t="shared" si="11"/>
        <v>37.5</v>
      </c>
      <c r="AI25">
        <v>4000</v>
      </c>
      <c r="AK25">
        <f t="shared" si="13"/>
        <v>275</v>
      </c>
      <c r="AL25">
        <f t="shared" si="14"/>
        <v>23</v>
      </c>
      <c r="AM25" t="str">
        <f t="shared" si="26"/>
        <v>13218C198D</v>
      </c>
      <c r="AN25">
        <f t="shared" si="26"/>
        <v>200</v>
      </c>
      <c r="AO25">
        <f t="shared" si="26"/>
        <v>30</v>
      </c>
      <c r="AP25">
        <f t="shared" si="15"/>
        <v>320</v>
      </c>
      <c r="AQ25">
        <f t="shared" si="16"/>
        <v>639.93600000000004</v>
      </c>
      <c r="AR25">
        <f t="shared" si="17"/>
        <v>19.200000000000003</v>
      </c>
      <c r="AS25">
        <f t="shared" si="27"/>
        <v>50</v>
      </c>
      <c r="AT25">
        <f t="shared" si="27"/>
        <v>40</v>
      </c>
      <c r="AU25">
        <f t="shared" si="18"/>
        <v>1500</v>
      </c>
      <c r="AV25">
        <f t="shared" si="19"/>
        <v>37.5</v>
      </c>
      <c r="AW25">
        <f t="shared" si="20"/>
        <v>6</v>
      </c>
      <c r="AX25" s="290">
        <f t="shared" si="21"/>
        <v>8.2901489675996416</v>
      </c>
      <c r="AY25" s="290">
        <f t="shared" si="22"/>
        <v>276.31066509009599</v>
      </c>
      <c r="AZ25">
        <f t="shared" si="23"/>
        <v>2</v>
      </c>
      <c r="BA25" s="290">
        <f t="shared" si="24"/>
        <v>2.6525823848649224</v>
      </c>
      <c r="BB25" s="290">
        <f t="shared" si="25"/>
        <v>106.10329539459688</v>
      </c>
    </row>
    <row r="26" spans="1:54" x14ac:dyDescent="0.3">
      <c r="A26">
        <f t="shared" si="2"/>
        <v>24</v>
      </c>
      <c r="B26">
        <v>275</v>
      </c>
      <c r="C26">
        <v>0</v>
      </c>
      <c r="D26" t="str">
        <f>'[3]275 KHz'!A30</f>
        <v>11000</v>
      </c>
      <c r="E26">
        <f>'[3]275 KHz'!B30</f>
        <v>6</v>
      </c>
      <c r="F26" t="str">
        <f>'[3]275 KHz'!C30</f>
        <v>13</v>
      </c>
      <c r="G26" t="str">
        <f>'[3]275 KHz'!D30</f>
        <v>00</v>
      </c>
      <c r="H26" t="str">
        <f>'[3]275 KHz'!E30</f>
        <v>01</v>
      </c>
      <c r="I26" t="str">
        <f>'[3]275 KHz'!F30</f>
        <v>00</v>
      </c>
      <c r="J26" t="str">
        <f>'[3]275 KHz'!G30</f>
        <v>11</v>
      </c>
      <c r="K26" t="str">
        <f>'[3]275 KHz'!H30</f>
        <v>40</v>
      </c>
      <c r="L26" t="str">
        <f>'[3]275 KHz'!I30</f>
        <v>010000</v>
      </c>
      <c r="M26" t="str">
        <f>'[3]275 KHz'!J30</f>
        <v>00</v>
      </c>
      <c r="N26" t="str">
        <f>'[3]275 KHz'!K30</f>
        <v>C6</v>
      </c>
      <c r="O26" t="str">
        <f>'[3]275 KHz'!L30</f>
        <v>11</v>
      </c>
      <c r="P26" t="str">
        <f>'[3]275 KHz'!M30</f>
        <v>00011</v>
      </c>
      <c r="Q26" t="str">
        <f>'[3]275 KHz'!N30</f>
        <v>0</v>
      </c>
      <c r="R26" t="str">
        <f>'[3]275 KHz'!O30</f>
        <v>19</v>
      </c>
      <c r="S26" t="str">
        <f>'[3]275 KHz'!P30</f>
        <v>000110</v>
      </c>
      <c r="T26" t="str">
        <f>'[3]275 KHz'!Q30</f>
        <v>01</v>
      </c>
      <c r="U26" t="str">
        <f>'[3]275 KHz'!R30</f>
        <v>8D</v>
      </c>
      <c r="V26" t="str">
        <f>'[3]275 KHz'!S30</f>
        <v>10</v>
      </c>
      <c r="W26" t="str">
        <f>'[3]275 KHz'!T30</f>
        <v>00110</v>
      </c>
      <c r="X26" t="str">
        <f>'[3]275 KHz'!U30</f>
        <v>1</v>
      </c>
      <c r="Y26" t="str">
        <f t="shared" si="12"/>
        <v>1340C6198D</v>
      </c>
      <c r="Z26">
        <f t="shared" si="3"/>
        <v>200</v>
      </c>
      <c r="AA26">
        <f t="shared" si="4"/>
        <v>30</v>
      </c>
      <c r="AB26">
        <f t="shared" si="5"/>
        <v>1.9998</v>
      </c>
      <c r="AC26">
        <f t="shared" si="6"/>
        <v>19.200000000000003</v>
      </c>
      <c r="AD26">
        <f t="shared" si="7"/>
        <v>1600</v>
      </c>
      <c r="AE26">
        <f t="shared" si="8"/>
        <v>50</v>
      </c>
      <c r="AF26">
        <f t="shared" si="9"/>
        <v>80</v>
      </c>
      <c r="AG26">
        <f t="shared" si="10"/>
        <v>3.75</v>
      </c>
      <c r="AH26">
        <f t="shared" si="11"/>
        <v>18.75</v>
      </c>
      <c r="AI26">
        <v>4000</v>
      </c>
      <c r="AK26">
        <f t="shared" si="13"/>
        <v>275</v>
      </c>
      <c r="AL26">
        <f t="shared" si="14"/>
        <v>24</v>
      </c>
      <c r="AM26" t="str">
        <f t="shared" si="26"/>
        <v>1340C6198D</v>
      </c>
      <c r="AN26">
        <f t="shared" si="26"/>
        <v>200</v>
      </c>
      <c r="AO26">
        <f t="shared" si="26"/>
        <v>30</v>
      </c>
      <c r="AP26">
        <f t="shared" si="15"/>
        <v>320</v>
      </c>
      <c r="AQ26">
        <f t="shared" si="16"/>
        <v>639.93600000000004</v>
      </c>
      <c r="AR26">
        <f t="shared" si="17"/>
        <v>19.200000000000003</v>
      </c>
      <c r="AS26">
        <f t="shared" si="27"/>
        <v>50</v>
      </c>
      <c r="AT26">
        <f t="shared" si="27"/>
        <v>80</v>
      </c>
      <c r="AU26">
        <f t="shared" si="18"/>
        <v>750</v>
      </c>
      <c r="AV26">
        <f t="shared" si="19"/>
        <v>18.75</v>
      </c>
      <c r="AW26">
        <f t="shared" si="20"/>
        <v>6</v>
      </c>
      <c r="AX26" s="290">
        <f t="shared" si="21"/>
        <v>8.2901489675996416</v>
      </c>
      <c r="AY26" s="290">
        <f t="shared" si="22"/>
        <v>276.31066509009599</v>
      </c>
      <c r="AZ26">
        <f t="shared" si="23"/>
        <v>4</v>
      </c>
      <c r="BA26" s="290">
        <f t="shared" si="24"/>
        <v>2.6525823848649224</v>
      </c>
      <c r="BB26" s="290">
        <f t="shared" si="25"/>
        <v>106.10329539459688</v>
      </c>
    </row>
    <row r="27" spans="1:54" x14ac:dyDescent="0.3">
      <c r="A27">
        <f t="shared" si="2"/>
        <v>25</v>
      </c>
      <c r="B27">
        <v>275</v>
      </c>
      <c r="C27">
        <v>0</v>
      </c>
      <c r="D27" t="str">
        <f>'[3]275 KHz'!A31</f>
        <v>11001</v>
      </c>
      <c r="E27">
        <f>'[3]275 KHz'!B31</f>
        <v>6</v>
      </c>
      <c r="F27" t="str">
        <f>'[3]275 KHz'!C31</f>
        <v>13</v>
      </c>
      <c r="G27" t="str">
        <f>'[3]275 KHz'!D31</f>
        <v>00</v>
      </c>
      <c r="H27" t="str">
        <f>'[3]275 KHz'!E31</f>
        <v>01</v>
      </c>
      <c r="I27" t="str">
        <f>'[3]275 KHz'!F31</f>
        <v>00</v>
      </c>
      <c r="J27" t="str">
        <f>'[3]275 KHz'!G31</f>
        <v>11</v>
      </c>
      <c r="K27" t="str">
        <f>'[3]275 KHz'!H31</f>
        <v>80</v>
      </c>
      <c r="L27" t="str">
        <f>'[3]275 KHz'!I31</f>
        <v>100000</v>
      </c>
      <c r="M27" t="str">
        <f>'[3]275 KHz'!J31</f>
        <v>00</v>
      </c>
      <c r="N27" t="str">
        <f>'[3]275 KHz'!K31</f>
        <v>42</v>
      </c>
      <c r="O27" t="str">
        <f>'[3]275 KHz'!L31</f>
        <v>01</v>
      </c>
      <c r="P27" t="str">
        <f>'[3]275 KHz'!M31</f>
        <v>00001</v>
      </c>
      <c r="Q27" t="str">
        <f>'[3]275 KHz'!N31</f>
        <v>0</v>
      </c>
      <c r="R27" t="str">
        <f>'[3]275 KHz'!O31</f>
        <v>19</v>
      </c>
      <c r="S27" t="str">
        <f>'[3]275 KHz'!P31</f>
        <v>000110</v>
      </c>
      <c r="T27" t="str">
        <f>'[3]275 KHz'!Q31</f>
        <v>01</v>
      </c>
      <c r="U27" t="str">
        <f>'[3]275 KHz'!R31</f>
        <v>8D</v>
      </c>
      <c r="V27" t="str">
        <f>'[3]275 KHz'!S31</f>
        <v>10</v>
      </c>
      <c r="W27" t="str">
        <f>'[3]275 KHz'!T31</f>
        <v>00110</v>
      </c>
      <c r="X27" t="str">
        <f>'[3]275 KHz'!U31</f>
        <v>1</v>
      </c>
      <c r="Y27" t="str">
        <f t="shared" si="12"/>
        <v>138042198D</v>
      </c>
      <c r="Z27">
        <f t="shared" si="3"/>
        <v>200</v>
      </c>
      <c r="AA27">
        <f t="shared" si="4"/>
        <v>30</v>
      </c>
      <c r="AB27">
        <f t="shared" si="5"/>
        <v>1.9998</v>
      </c>
      <c r="AC27">
        <f t="shared" si="6"/>
        <v>19.200000000000003</v>
      </c>
      <c r="AD27">
        <f t="shared" si="7"/>
        <v>1600</v>
      </c>
      <c r="AE27">
        <f t="shared" si="8"/>
        <v>50</v>
      </c>
      <c r="AF27">
        <f t="shared" si="9"/>
        <v>160</v>
      </c>
      <c r="AG27">
        <f t="shared" si="10"/>
        <v>1.25</v>
      </c>
      <c r="AH27">
        <f t="shared" si="11"/>
        <v>6.25</v>
      </c>
      <c r="AI27">
        <v>4000</v>
      </c>
      <c r="AK27">
        <f t="shared" si="13"/>
        <v>275</v>
      </c>
      <c r="AL27">
        <f t="shared" si="14"/>
        <v>25</v>
      </c>
      <c r="AM27" t="str">
        <f t="shared" si="26"/>
        <v>138042198D</v>
      </c>
      <c r="AN27">
        <f t="shared" si="26"/>
        <v>200</v>
      </c>
      <c r="AO27">
        <f t="shared" si="26"/>
        <v>30</v>
      </c>
      <c r="AP27">
        <f t="shared" si="15"/>
        <v>320</v>
      </c>
      <c r="AQ27">
        <f t="shared" si="16"/>
        <v>639.93600000000004</v>
      </c>
      <c r="AR27">
        <f t="shared" si="17"/>
        <v>19.200000000000003</v>
      </c>
      <c r="AS27">
        <f t="shared" si="27"/>
        <v>50</v>
      </c>
      <c r="AT27">
        <f t="shared" si="27"/>
        <v>160</v>
      </c>
      <c r="AU27">
        <f t="shared" si="18"/>
        <v>250</v>
      </c>
      <c r="AV27">
        <f t="shared" si="19"/>
        <v>6.25</v>
      </c>
      <c r="AW27">
        <f t="shared" si="20"/>
        <v>6</v>
      </c>
      <c r="AX27" s="290">
        <f t="shared" si="21"/>
        <v>8.2901489675996416</v>
      </c>
      <c r="AY27" s="290">
        <f t="shared" si="22"/>
        <v>276.31066509009599</v>
      </c>
      <c r="AZ27">
        <f t="shared" si="23"/>
        <v>8</v>
      </c>
      <c r="BA27" s="290">
        <f t="shared" si="24"/>
        <v>3.9788735772973833</v>
      </c>
      <c r="BB27" s="290">
        <f t="shared" si="25"/>
        <v>159.15494309189535</v>
      </c>
    </row>
    <row r="28" spans="1:54" x14ac:dyDescent="0.3">
      <c r="A28">
        <f t="shared" si="2"/>
        <v>26</v>
      </c>
      <c r="B28">
        <v>275</v>
      </c>
      <c r="C28">
        <v>0</v>
      </c>
      <c r="D28" t="str">
        <f>'[3]275 KHz'!A32</f>
        <v>11010</v>
      </c>
      <c r="E28">
        <f>'[3]275 KHz'!B32</f>
        <v>6</v>
      </c>
      <c r="F28" t="str">
        <f>'[3]275 KHz'!C32</f>
        <v>13</v>
      </c>
      <c r="G28" t="str">
        <f>'[3]275 KHz'!D32</f>
        <v>00</v>
      </c>
      <c r="H28" t="str">
        <f>'[3]275 KHz'!E32</f>
        <v>01</v>
      </c>
      <c r="I28" t="str">
        <f>'[3]275 KHz'!F32</f>
        <v>00</v>
      </c>
      <c r="J28" t="str">
        <f>'[3]275 KHz'!G32</f>
        <v>11</v>
      </c>
      <c r="K28" t="str">
        <f>'[3]275 KHz'!H32</f>
        <v>0B</v>
      </c>
      <c r="L28" t="str">
        <f>'[3]275 KHz'!I32</f>
        <v>000010</v>
      </c>
      <c r="M28" t="str">
        <f>'[3]275 KHz'!J32</f>
        <v>11</v>
      </c>
      <c r="N28" t="str">
        <f>'[3]275 KHz'!K32</f>
        <v>F0</v>
      </c>
      <c r="O28" t="str">
        <f>'[3]275 KHz'!L32</f>
        <v>11</v>
      </c>
      <c r="P28" t="str">
        <f>'[3]275 KHz'!M32</f>
        <v>11000</v>
      </c>
      <c r="Q28" t="str">
        <f>'[3]275 KHz'!N32</f>
        <v>0</v>
      </c>
      <c r="R28" t="str">
        <f>'[3]275 KHz'!O32</f>
        <v>1C</v>
      </c>
      <c r="S28" t="str">
        <f>'[3]275 KHz'!P32</f>
        <v>000111</v>
      </c>
      <c r="T28" t="str">
        <f>'[3]275 KHz'!Q32</f>
        <v>00</v>
      </c>
      <c r="U28" t="str">
        <f>'[3]275 KHz'!R32</f>
        <v>CD</v>
      </c>
      <c r="V28" t="str">
        <f>'[3]275 KHz'!S32</f>
        <v>11</v>
      </c>
      <c r="W28" t="str">
        <f>'[3]275 KHz'!T32</f>
        <v>00110</v>
      </c>
      <c r="X28" t="str">
        <f>'[3]275 KHz'!U32</f>
        <v>1</v>
      </c>
      <c r="Y28" t="str">
        <f t="shared" si="12"/>
        <v>130BF01CCD</v>
      </c>
      <c r="Z28">
        <f t="shared" si="3"/>
        <v>200</v>
      </c>
      <c r="AA28">
        <f t="shared" si="4"/>
        <v>35</v>
      </c>
      <c r="AB28">
        <f t="shared" si="5"/>
        <v>0.99990000000000001</v>
      </c>
      <c r="AC28">
        <f t="shared" si="6"/>
        <v>19.200000000000003</v>
      </c>
      <c r="AD28">
        <f t="shared" si="7"/>
        <v>1600</v>
      </c>
      <c r="AE28">
        <f t="shared" si="8"/>
        <v>50</v>
      </c>
      <c r="AF28">
        <f t="shared" si="9"/>
        <v>10</v>
      </c>
      <c r="AG28">
        <f t="shared" si="10"/>
        <v>18.75</v>
      </c>
      <c r="AH28">
        <f t="shared" si="11"/>
        <v>150</v>
      </c>
      <c r="AI28">
        <v>4000</v>
      </c>
      <c r="AK28">
        <f t="shared" si="13"/>
        <v>275</v>
      </c>
      <c r="AL28">
        <f t="shared" si="14"/>
        <v>26</v>
      </c>
      <c r="AM28" t="str">
        <f t="shared" si="26"/>
        <v>130BF01CCD</v>
      </c>
      <c r="AN28">
        <f t="shared" si="26"/>
        <v>200</v>
      </c>
      <c r="AO28">
        <f t="shared" si="26"/>
        <v>35</v>
      </c>
      <c r="AP28">
        <f t="shared" si="15"/>
        <v>320</v>
      </c>
      <c r="AQ28">
        <f t="shared" si="16"/>
        <v>319.96800000000002</v>
      </c>
      <c r="AR28">
        <f t="shared" si="17"/>
        <v>19.200000000000003</v>
      </c>
      <c r="AS28">
        <f t="shared" si="27"/>
        <v>50</v>
      </c>
      <c r="AT28">
        <f t="shared" si="27"/>
        <v>10</v>
      </c>
      <c r="AU28">
        <f t="shared" si="18"/>
        <v>3750</v>
      </c>
      <c r="AV28">
        <f t="shared" si="19"/>
        <v>150</v>
      </c>
      <c r="AW28">
        <f t="shared" si="20"/>
        <v>7</v>
      </c>
      <c r="AX28" s="290">
        <f t="shared" si="21"/>
        <v>14.21168394445653</v>
      </c>
      <c r="AY28" s="290">
        <f t="shared" si="22"/>
        <v>236.83771293436803</v>
      </c>
      <c r="AZ28">
        <f t="shared" si="23"/>
        <v>0.5</v>
      </c>
      <c r="BA28" s="290">
        <f t="shared" si="24"/>
        <v>4.2441318157838754</v>
      </c>
      <c r="BB28" s="290">
        <f t="shared" si="25"/>
        <v>106.10329539459688</v>
      </c>
    </row>
    <row r="29" spans="1:54" x14ac:dyDescent="0.3">
      <c r="A29">
        <f t="shared" si="2"/>
        <v>27</v>
      </c>
      <c r="B29">
        <v>275</v>
      </c>
      <c r="C29">
        <v>0</v>
      </c>
      <c r="D29" t="str">
        <f>'[3]275 KHz'!A33</f>
        <v>11011</v>
      </c>
      <c r="E29">
        <f>'[3]275 KHz'!B33</f>
        <v>6</v>
      </c>
      <c r="F29" t="str">
        <f>'[3]275 KHz'!C33</f>
        <v>13</v>
      </c>
      <c r="G29" t="str">
        <f>'[3]275 KHz'!D33</f>
        <v>00</v>
      </c>
      <c r="H29" t="str">
        <f>'[3]275 KHz'!E33</f>
        <v>01</v>
      </c>
      <c r="I29" t="str">
        <f>'[3]275 KHz'!F33</f>
        <v>00</v>
      </c>
      <c r="J29" t="str">
        <f>'[3]275 KHz'!G33</f>
        <v>11</v>
      </c>
      <c r="K29" t="str">
        <f>'[3]275 KHz'!H33</f>
        <v>13</v>
      </c>
      <c r="L29" t="str">
        <f>'[3]275 KHz'!I33</f>
        <v>000100</v>
      </c>
      <c r="M29" t="str">
        <f>'[3]275 KHz'!J33</f>
        <v>11</v>
      </c>
      <c r="N29" t="str">
        <f>'[3]275 KHz'!K33</f>
        <v>18</v>
      </c>
      <c r="O29" t="str">
        <f>'[3]275 KHz'!L33</f>
        <v>00</v>
      </c>
      <c r="P29" t="str">
        <f>'[3]275 KHz'!M33</f>
        <v>01100</v>
      </c>
      <c r="Q29" t="str">
        <f>'[3]275 KHz'!N33</f>
        <v>0</v>
      </c>
      <c r="R29" t="str">
        <f>'[3]275 KHz'!O33</f>
        <v>1C</v>
      </c>
      <c r="S29" t="str">
        <f>'[3]275 KHz'!P33</f>
        <v>000111</v>
      </c>
      <c r="T29" t="str">
        <f>'[3]275 KHz'!Q33</f>
        <v>00</v>
      </c>
      <c r="U29" t="str">
        <f>'[3]275 KHz'!R33</f>
        <v>CD</v>
      </c>
      <c r="V29" t="str">
        <f>'[3]275 KHz'!S33</f>
        <v>11</v>
      </c>
      <c r="W29" t="str">
        <f>'[3]275 KHz'!T33</f>
        <v>00110</v>
      </c>
      <c r="X29" t="str">
        <f>'[3]275 KHz'!U33</f>
        <v>1</v>
      </c>
      <c r="Y29" t="str">
        <f t="shared" si="12"/>
        <v>1313181CCD</v>
      </c>
      <c r="Z29">
        <f t="shared" si="3"/>
        <v>200</v>
      </c>
      <c r="AA29">
        <f t="shared" si="4"/>
        <v>35</v>
      </c>
      <c r="AB29">
        <f t="shared" si="5"/>
        <v>0.99990000000000001</v>
      </c>
      <c r="AC29">
        <f t="shared" si="6"/>
        <v>19.200000000000003</v>
      </c>
      <c r="AD29">
        <f t="shared" si="7"/>
        <v>1600</v>
      </c>
      <c r="AE29">
        <f t="shared" si="8"/>
        <v>50</v>
      </c>
      <c r="AF29">
        <f t="shared" si="9"/>
        <v>20</v>
      </c>
      <c r="AG29">
        <f t="shared" si="10"/>
        <v>15</v>
      </c>
      <c r="AH29">
        <f t="shared" si="11"/>
        <v>75</v>
      </c>
      <c r="AI29">
        <v>4000</v>
      </c>
      <c r="AK29">
        <f t="shared" si="13"/>
        <v>275</v>
      </c>
      <c r="AL29">
        <f t="shared" si="14"/>
        <v>27</v>
      </c>
      <c r="AM29" t="str">
        <f t="shared" si="26"/>
        <v>1313181CCD</v>
      </c>
      <c r="AN29">
        <f t="shared" si="26"/>
        <v>200</v>
      </c>
      <c r="AO29">
        <f t="shared" si="26"/>
        <v>35</v>
      </c>
      <c r="AP29">
        <f t="shared" si="15"/>
        <v>320</v>
      </c>
      <c r="AQ29">
        <f t="shared" si="16"/>
        <v>319.96800000000002</v>
      </c>
      <c r="AR29">
        <f t="shared" si="17"/>
        <v>19.200000000000003</v>
      </c>
      <c r="AS29">
        <f t="shared" si="27"/>
        <v>50</v>
      </c>
      <c r="AT29">
        <f t="shared" si="27"/>
        <v>20</v>
      </c>
      <c r="AU29">
        <f t="shared" si="18"/>
        <v>3000</v>
      </c>
      <c r="AV29">
        <f t="shared" si="19"/>
        <v>75</v>
      </c>
      <c r="AW29">
        <f t="shared" si="20"/>
        <v>7</v>
      </c>
      <c r="AX29" s="290">
        <f t="shared" si="21"/>
        <v>14.21168394445653</v>
      </c>
      <c r="AY29" s="290">
        <f t="shared" si="22"/>
        <v>236.83771293436803</v>
      </c>
      <c r="AZ29">
        <f t="shared" si="23"/>
        <v>1</v>
      </c>
      <c r="BA29" s="290">
        <f t="shared" si="24"/>
        <v>2.6525823848649224</v>
      </c>
      <c r="BB29" s="290">
        <f t="shared" si="25"/>
        <v>106.10329539459688</v>
      </c>
    </row>
    <row r="30" spans="1:54" x14ac:dyDescent="0.3">
      <c r="A30">
        <f t="shared" si="2"/>
        <v>28</v>
      </c>
      <c r="B30">
        <v>275</v>
      </c>
      <c r="C30">
        <v>0</v>
      </c>
      <c r="D30" t="str">
        <f>'[3]275 KHz'!A34</f>
        <v>11100</v>
      </c>
      <c r="E30">
        <f>'[3]275 KHz'!B34</f>
        <v>6</v>
      </c>
      <c r="F30" t="str">
        <f>'[3]275 KHz'!C34</f>
        <v>13</v>
      </c>
      <c r="G30" t="str">
        <f>'[3]275 KHz'!D34</f>
        <v>00</v>
      </c>
      <c r="H30" t="str">
        <f>'[3]275 KHz'!E34</f>
        <v>01</v>
      </c>
      <c r="I30" t="str">
        <f>'[3]275 KHz'!F34</f>
        <v>00</v>
      </c>
      <c r="J30" t="str">
        <f>'[3]275 KHz'!G34</f>
        <v>11</v>
      </c>
      <c r="K30" t="str">
        <f>'[3]275 KHz'!H34</f>
        <v>21</v>
      </c>
      <c r="L30" t="str">
        <f>'[3]275 KHz'!I34</f>
        <v>001000</v>
      </c>
      <c r="M30" t="str">
        <f>'[3]275 KHz'!J34</f>
        <v>01</v>
      </c>
      <c r="N30" t="str">
        <f>'[3]275 KHz'!K34</f>
        <v>8C</v>
      </c>
      <c r="O30" t="str">
        <f>'[3]275 KHz'!L34</f>
        <v>10</v>
      </c>
      <c r="P30" t="str">
        <f>'[3]275 KHz'!M34</f>
        <v>00110</v>
      </c>
      <c r="Q30" t="str">
        <f>'[3]275 KHz'!N34</f>
        <v>0</v>
      </c>
      <c r="R30" t="str">
        <f>'[3]275 KHz'!O34</f>
        <v>1C</v>
      </c>
      <c r="S30" t="str">
        <f>'[3]275 KHz'!P34</f>
        <v>000111</v>
      </c>
      <c r="T30" t="str">
        <f>'[3]275 KHz'!Q34</f>
        <v>00</v>
      </c>
      <c r="U30" t="str">
        <f>'[3]275 KHz'!R34</f>
        <v>CD</v>
      </c>
      <c r="V30" t="str">
        <f>'[3]275 KHz'!S34</f>
        <v>11</v>
      </c>
      <c r="W30" t="str">
        <f>'[3]275 KHz'!T34</f>
        <v>00110</v>
      </c>
      <c r="X30" t="str">
        <f>'[3]275 KHz'!U34</f>
        <v>1</v>
      </c>
      <c r="Y30" t="str">
        <f t="shared" si="12"/>
        <v>13218C1CCD</v>
      </c>
      <c r="Z30">
        <f t="shared" si="3"/>
        <v>200</v>
      </c>
      <c r="AA30">
        <f t="shared" si="4"/>
        <v>35</v>
      </c>
      <c r="AB30">
        <f t="shared" si="5"/>
        <v>0.99990000000000001</v>
      </c>
      <c r="AC30">
        <f t="shared" si="6"/>
        <v>19.200000000000003</v>
      </c>
      <c r="AD30">
        <f t="shared" si="7"/>
        <v>1600</v>
      </c>
      <c r="AE30">
        <f t="shared" si="8"/>
        <v>50</v>
      </c>
      <c r="AF30">
        <f t="shared" si="9"/>
        <v>40</v>
      </c>
      <c r="AG30">
        <f t="shared" si="10"/>
        <v>7.5</v>
      </c>
      <c r="AH30">
        <f t="shared" si="11"/>
        <v>37.5</v>
      </c>
      <c r="AI30">
        <v>4000</v>
      </c>
      <c r="AK30">
        <f t="shared" si="13"/>
        <v>275</v>
      </c>
      <c r="AL30">
        <f t="shared" si="14"/>
        <v>28</v>
      </c>
      <c r="AM30" t="str">
        <f t="shared" si="26"/>
        <v>13218C1CCD</v>
      </c>
      <c r="AN30">
        <f t="shared" si="26"/>
        <v>200</v>
      </c>
      <c r="AO30">
        <f t="shared" si="26"/>
        <v>35</v>
      </c>
      <c r="AP30">
        <f t="shared" si="15"/>
        <v>320</v>
      </c>
      <c r="AQ30">
        <f t="shared" si="16"/>
        <v>319.96800000000002</v>
      </c>
      <c r="AR30">
        <f t="shared" si="17"/>
        <v>19.200000000000003</v>
      </c>
      <c r="AS30">
        <f t="shared" si="27"/>
        <v>50</v>
      </c>
      <c r="AT30">
        <f t="shared" si="27"/>
        <v>40</v>
      </c>
      <c r="AU30">
        <f t="shared" si="18"/>
        <v>1500</v>
      </c>
      <c r="AV30">
        <f t="shared" si="19"/>
        <v>37.5</v>
      </c>
      <c r="AW30">
        <f t="shared" si="20"/>
        <v>7</v>
      </c>
      <c r="AX30" s="290">
        <f t="shared" si="21"/>
        <v>14.21168394445653</v>
      </c>
      <c r="AY30" s="290">
        <f t="shared" si="22"/>
        <v>236.83771293436803</v>
      </c>
      <c r="AZ30">
        <f t="shared" si="23"/>
        <v>2</v>
      </c>
      <c r="BA30" s="290">
        <f t="shared" si="24"/>
        <v>2.6525823848649224</v>
      </c>
      <c r="BB30" s="290">
        <f t="shared" si="25"/>
        <v>106.10329539459688</v>
      </c>
    </row>
    <row r="31" spans="1:54" x14ac:dyDescent="0.3">
      <c r="A31">
        <f t="shared" si="2"/>
        <v>29</v>
      </c>
      <c r="B31">
        <v>275</v>
      </c>
      <c r="C31">
        <v>0</v>
      </c>
      <c r="D31" t="str">
        <f>'[3]275 KHz'!A35</f>
        <v>11101</v>
      </c>
      <c r="E31">
        <f>'[3]275 KHz'!B35</f>
        <v>6</v>
      </c>
      <c r="F31" t="str">
        <f>'[3]275 KHz'!C35</f>
        <v>13</v>
      </c>
      <c r="G31" t="str">
        <f>'[3]275 KHz'!D35</f>
        <v>00</v>
      </c>
      <c r="H31" t="str">
        <f>'[3]275 KHz'!E35</f>
        <v>01</v>
      </c>
      <c r="I31" t="str">
        <f>'[3]275 KHz'!F35</f>
        <v>00</v>
      </c>
      <c r="J31" t="str">
        <f>'[3]275 KHz'!G35</f>
        <v>11</v>
      </c>
      <c r="K31" t="str">
        <f>'[3]275 KHz'!H35</f>
        <v>40</v>
      </c>
      <c r="L31" t="str">
        <f>'[3]275 KHz'!I35</f>
        <v>010000</v>
      </c>
      <c r="M31" t="str">
        <f>'[3]275 KHz'!J35</f>
        <v>00</v>
      </c>
      <c r="N31" t="str">
        <f>'[3]275 KHz'!K35</f>
        <v>C6</v>
      </c>
      <c r="O31" t="str">
        <f>'[3]275 KHz'!L35</f>
        <v>11</v>
      </c>
      <c r="P31" t="str">
        <f>'[3]275 KHz'!M35</f>
        <v>00011</v>
      </c>
      <c r="Q31" t="str">
        <f>'[3]275 KHz'!N35</f>
        <v>0</v>
      </c>
      <c r="R31" t="str">
        <f>'[3]275 KHz'!O35</f>
        <v>1C</v>
      </c>
      <c r="S31" t="str">
        <f>'[3]275 KHz'!P35</f>
        <v>000111</v>
      </c>
      <c r="T31" t="str">
        <f>'[3]275 KHz'!Q35</f>
        <v>00</v>
      </c>
      <c r="U31" t="str">
        <f>'[3]275 KHz'!R35</f>
        <v>CD</v>
      </c>
      <c r="V31" t="str">
        <f>'[3]275 KHz'!S35</f>
        <v>11</v>
      </c>
      <c r="W31" t="str">
        <f>'[3]275 KHz'!T35</f>
        <v>00110</v>
      </c>
      <c r="X31" t="str">
        <f>'[3]275 KHz'!U35</f>
        <v>1</v>
      </c>
      <c r="Y31" t="str">
        <f t="shared" si="12"/>
        <v>1340C61CCD</v>
      </c>
      <c r="Z31">
        <f t="shared" si="3"/>
        <v>200</v>
      </c>
      <c r="AA31">
        <f t="shared" si="4"/>
        <v>35</v>
      </c>
      <c r="AB31">
        <f t="shared" si="5"/>
        <v>0.99990000000000001</v>
      </c>
      <c r="AC31">
        <f t="shared" si="6"/>
        <v>19.200000000000003</v>
      </c>
      <c r="AD31">
        <f t="shared" si="7"/>
        <v>1600</v>
      </c>
      <c r="AE31">
        <f t="shared" si="8"/>
        <v>50</v>
      </c>
      <c r="AF31">
        <f t="shared" si="9"/>
        <v>80</v>
      </c>
      <c r="AG31">
        <f t="shared" si="10"/>
        <v>3.75</v>
      </c>
      <c r="AH31">
        <f t="shared" si="11"/>
        <v>18.75</v>
      </c>
      <c r="AI31">
        <v>4000</v>
      </c>
      <c r="AK31">
        <f t="shared" si="13"/>
        <v>275</v>
      </c>
      <c r="AL31">
        <f t="shared" si="14"/>
        <v>29</v>
      </c>
      <c r="AM31" t="str">
        <f t="shared" si="26"/>
        <v>1340C61CCD</v>
      </c>
      <c r="AN31">
        <f t="shared" si="26"/>
        <v>200</v>
      </c>
      <c r="AO31">
        <f t="shared" si="26"/>
        <v>35</v>
      </c>
      <c r="AP31">
        <f t="shared" si="15"/>
        <v>320</v>
      </c>
      <c r="AQ31">
        <f t="shared" si="16"/>
        <v>319.96800000000002</v>
      </c>
      <c r="AR31">
        <f t="shared" si="17"/>
        <v>19.200000000000003</v>
      </c>
      <c r="AS31">
        <f t="shared" si="27"/>
        <v>50</v>
      </c>
      <c r="AT31">
        <f t="shared" si="27"/>
        <v>80</v>
      </c>
      <c r="AU31">
        <f t="shared" si="18"/>
        <v>750</v>
      </c>
      <c r="AV31">
        <f t="shared" si="19"/>
        <v>18.75</v>
      </c>
      <c r="AW31">
        <f t="shared" si="20"/>
        <v>7</v>
      </c>
      <c r="AX31" s="290">
        <f t="shared" si="21"/>
        <v>14.21168394445653</v>
      </c>
      <c r="AY31" s="290">
        <f t="shared" si="22"/>
        <v>236.83771293436803</v>
      </c>
      <c r="AZ31">
        <f t="shared" si="23"/>
        <v>4</v>
      </c>
      <c r="BA31" s="290">
        <f t="shared" si="24"/>
        <v>2.6525823848649224</v>
      </c>
      <c r="BB31" s="290">
        <f t="shared" si="25"/>
        <v>106.10329539459688</v>
      </c>
    </row>
    <row r="32" spans="1:54" x14ac:dyDescent="0.3">
      <c r="A32">
        <f t="shared" si="2"/>
        <v>30</v>
      </c>
      <c r="B32">
        <v>275</v>
      </c>
      <c r="C32">
        <v>0</v>
      </c>
      <c r="D32" t="str">
        <f>'[3]275 KHz'!A36</f>
        <v>11110</v>
      </c>
      <c r="E32">
        <f>'[3]275 KHz'!B36</f>
        <v>6</v>
      </c>
      <c r="F32" t="str">
        <f>'[3]275 KHz'!C36</f>
        <v>13</v>
      </c>
      <c r="G32" t="str">
        <f>'[3]275 KHz'!D36</f>
        <v>00</v>
      </c>
      <c r="H32" t="str">
        <f>'[3]275 KHz'!E36</f>
        <v>01</v>
      </c>
      <c r="I32" t="str">
        <f>'[3]275 KHz'!F36</f>
        <v>00</v>
      </c>
      <c r="J32" t="str">
        <f>'[3]275 KHz'!G36</f>
        <v>11</v>
      </c>
      <c r="K32" t="str">
        <f>'[3]275 KHz'!H36</f>
        <v>80</v>
      </c>
      <c r="L32" t="str">
        <f>'[3]275 KHz'!I36</f>
        <v>100000</v>
      </c>
      <c r="M32" t="str">
        <f>'[3]275 KHz'!J36</f>
        <v>00</v>
      </c>
      <c r="N32" t="str">
        <f>'[3]275 KHz'!K36</f>
        <v>42</v>
      </c>
      <c r="O32" t="str">
        <f>'[3]275 KHz'!L36</f>
        <v>01</v>
      </c>
      <c r="P32" t="str">
        <f>'[3]275 KHz'!M36</f>
        <v>00001</v>
      </c>
      <c r="Q32" t="str">
        <f>'[3]275 KHz'!N36</f>
        <v>0</v>
      </c>
      <c r="R32" t="str">
        <f>'[3]275 KHz'!O36</f>
        <v>1C</v>
      </c>
      <c r="S32" t="str">
        <f>'[3]275 KHz'!P36</f>
        <v>000111</v>
      </c>
      <c r="T32" t="str">
        <f>'[3]275 KHz'!Q36</f>
        <v>00</v>
      </c>
      <c r="U32" t="str">
        <f>'[3]275 KHz'!R36</f>
        <v>CD</v>
      </c>
      <c r="V32" t="str">
        <f>'[3]275 KHz'!S36</f>
        <v>11</v>
      </c>
      <c r="W32" t="str">
        <f>'[3]275 KHz'!T36</f>
        <v>00110</v>
      </c>
      <c r="X32" t="str">
        <f>'[3]275 KHz'!U36</f>
        <v>1</v>
      </c>
      <c r="Y32" t="str">
        <f t="shared" si="12"/>
        <v>1380421CCD</v>
      </c>
      <c r="Z32">
        <f t="shared" si="3"/>
        <v>200</v>
      </c>
      <c r="AA32">
        <f t="shared" si="4"/>
        <v>35</v>
      </c>
      <c r="AB32">
        <f t="shared" si="5"/>
        <v>0.99990000000000001</v>
      </c>
      <c r="AC32">
        <f t="shared" si="6"/>
        <v>19.200000000000003</v>
      </c>
      <c r="AD32">
        <f t="shared" si="7"/>
        <v>1600</v>
      </c>
      <c r="AE32">
        <f t="shared" si="8"/>
        <v>50</v>
      </c>
      <c r="AF32">
        <f t="shared" si="9"/>
        <v>160</v>
      </c>
      <c r="AG32">
        <f t="shared" si="10"/>
        <v>1.25</v>
      </c>
      <c r="AH32">
        <f t="shared" si="11"/>
        <v>6.25</v>
      </c>
      <c r="AI32">
        <v>4000</v>
      </c>
      <c r="AK32">
        <f t="shared" si="13"/>
        <v>275</v>
      </c>
      <c r="AL32">
        <f t="shared" si="14"/>
        <v>30</v>
      </c>
      <c r="AM32" t="str">
        <f t="shared" si="26"/>
        <v>1380421CCD</v>
      </c>
      <c r="AN32">
        <f t="shared" si="26"/>
        <v>200</v>
      </c>
      <c r="AO32">
        <f t="shared" si="26"/>
        <v>35</v>
      </c>
      <c r="AP32">
        <f t="shared" si="15"/>
        <v>320</v>
      </c>
      <c r="AQ32">
        <f t="shared" si="16"/>
        <v>319.96800000000002</v>
      </c>
      <c r="AR32">
        <f t="shared" si="17"/>
        <v>19.200000000000003</v>
      </c>
      <c r="AS32">
        <f t="shared" si="27"/>
        <v>50</v>
      </c>
      <c r="AT32">
        <f t="shared" si="27"/>
        <v>160</v>
      </c>
      <c r="AU32">
        <f t="shared" si="18"/>
        <v>250</v>
      </c>
      <c r="AV32">
        <f t="shared" si="19"/>
        <v>6.25</v>
      </c>
      <c r="AW32">
        <f t="shared" si="20"/>
        <v>7</v>
      </c>
      <c r="AX32" s="290">
        <f t="shared" si="21"/>
        <v>14.21168394445653</v>
      </c>
      <c r="AY32" s="290">
        <f t="shared" si="22"/>
        <v>236.83771293436803</v>
      </c>
      <c r="AZ32">
        <f t="shared" si="23"/>
        <v>8</v>
      </c>
      <c r="BA32" s="290">
        <f t="shared" si="24"/>
        <v>3.9788735772973833</v>
      </c>
      <c r="BB32" s="290">
        <f t="shared" si="25"/>
        <v>159.15494309189535</v>
      </c>
    </row>
    <row r="33" spans="1:54" x14ac:dyDescent="0.3">
      <c r="A33">
        <f t="shared" si="2"/>
        <v>31</v>
      </c>
      <c r="B33">
        <v>275</v>
      </c>
      <c r="C33">
        <v>0</v>
      </c>
      <c r="D33" t="str">
        <f>'[3]275 KHz'!A37</f>
        <v>11111</v>
      </c>
      <c r="E33">
        <f>'[3]275 KHz'!B37</f>
        <v>6</v>
      </c>
      <c r="F33" t="str">
        <f>'[3]275 KHz'!C37</f>
        <v>13</v>
      </c>
      <c r="G33" t="str">
        <f>'[3]275 KHz'!D37</f>
        <v>00</v>
      </c>
      <c r="H33" t="str">
        <f>'[3]275 KHz'!E37</f>
        <v>01</v>
      </c>
      <c r="I33" t="str">
        <f>'[3]275 KHz'!F37</f>
        <v>00</v>
      </c>
      <c r="J33" t="str">
        <f>'[3]275 KHz'!G37</f>
        <v>11</v>
      </c>
      <c r="K33" t="str">
        <f>'[3]275 KHz'!H37</f>
        <v>21</v>
      </c>
      <c r="L33" t="str">
        <f>'[3]275 KHz'!I37</f>
        <v>001000</v>
      </c>
      <c r="M33" t="str">
        <f>'[3]275 KHz'!J37</f>
        <v>01</v>
      </c>
      <c r="N33" t="str">
        <f>'[3]275 KHz'!K37</f>
        <v>8C</v>
      </c>
      <c r="O33" t="str">
        <f>'[3]275 KHz'!L37</f>
        <v>10</v>
      </c>
      <c r="P33" t="str">
        <f>'[3]275 KHz'!M37</f>
        <v>00110</v>
      </c>
      <c r="Q33" t="str">
        <f>'[3]275 KHz'!N37</f>
        <v>0</v>
      </c>
      <c r="R33" t="str">
        <f>'[3]275 KHz'!O37</f>
        <v>28</v>
      </c>
      <c r="S33" t="str">
        <f>'[3]275 KHz'!P37</f>
        <v>001010</v>
      </c>
      <c r="T33" t="str">
        <f>'[3]275 KHz'!Q37</f>
        <v>00</v>
      </c>
      <c r="U33" t="str">
        <f>'[3]275 KHz'!R37</f>
        <v>CD</v>
      </c>
      <c r="V33" t="str">
        <f>'[3]275 KHz'!S37</f>
        <v>11</v>
      </c>
      <c r="W33" t="str">
        <f>'[3]275 KHz'!T37</f>
        <v>00110</v>
      </c>
      <c r="X33" t="str">
        <f>'[3]275 KHz'!U37</f>
        <v>1</v>
      </c>
      <c r="Y33" t="str">
        <f t="shared" si="12"/>
        <v>13218C28CD</v>
      </c>
      <c r="Z33">
        <f t="shared" si="3"/>
        <v>200</v>
      </c>
      <c r="AA33">
        <f t="shared" si="4"/>
        <v>50</v>
      </c>
      <c r="AB33">
        <f t="shared" si="5"/>
        <v>0.99990000000000001</v>
      </c>
      <c r="AC33">
        <f t="shared" si="6"/>
        <v>19.200000000000003</v>
      </c>
      <c r="AD33">
        <f t="shared" si="7"/>
        <v>1600</v>
      </c>
      <c r="AE33">
        <f t="shared" si="8"/>
        <v>50</v>
      </c>
      <c r="AF33">
        <f t="shared" si="9"/>
        <v>40</v>
      </c>
      <c r="AG33">
        <f t="shared" si="10"/>
        <v>7.5</v>
      </c>
      <c r="AH33">
        <f t="shared" si="11"/>
        <v>37.5</v>
      </c>
      <c r="AI33">
        <v>4000</v>
      </c>
      <c r="AK33">
        <f t="shared" si="13"/>
        <v>275</v>
      </c>
      <c r="AL33">
        <f t="shared" si="14"/>
        <v>31</v>
      </c>
      <c r="AM33" t="str">
        <f t="shared" si="26"/>
        <v>13218C28CD</v>
      </c>
      <c r="AN33">
        <f t="shared" si="26"/>
        <v>200</v>
      </c>
      <c r="AO33">
        <f t="shared" si="26"/>
        <v>50</v>
      </c>
      <c r="AP33">
        <f t="shared" si="15"/>
        <v>320</v>
      </c>
      <c r="AQ33">
        <f t="shared" si="16"/>
        <v>319.96800000000002</v>
      </c>
      <c r="AR33">
        <f t="shared" si="17"/>
        <v>19.200000000000003</v>
      </c>
      <c r="AS33">
        <f t="shared" si="27"/>
        <v>50</v>
      </c>
      <c r="AT33">
        <f t="shared" si="27"/>
        <v>40</v>
      </c>
      <c r="AU33">
        <f t="shared" si="18"/>
        <v>1500</v>
      </c>
      <c r="AV33">
        <f t="shared" si="19"/>
        <v>37.5</v>
      </c>
      <c r="AW33">
        <f t="shared" si="20"/>
        <v>10</v>
      </c>
      <c r="AX33" s="290">
        <f t="shared" si="21"/>
        <v>9.9481787611195678</v>
      </c>
      <c r="AY33" s="290">
        <f t="shared" si="22"/>
        <v>165.7863990540576</v>
      </c>
      <c r="AZ33">
        <f t="shared" si="23"/>
        <v>2</v>
      </c>
      <c r="BA33" s="290">
        <f t="shared" si="24"/>
        <v>2.6525823848649224</v>
      </c>
      <c r="BB33" s="290">
        <f t="shared" si="25"/>
        <v>106.10329539459688</v>
      </c>
    </row>
    <row r="34" spans="1:54" x14ac:dyDescent="0.3">
      <c r="A34">
        <f t="shared" si="2"/>
        <v>32</v>
      </c>
      <c r="B34">
        <v>325</v>
      </c>
      <c r="C34">
        <v>1</v>
      </c>
      <c r="D34" t="str">
        <f>'[3]325 KHz'!A6</f>
        <v>00000</v>
      </c>
      <c r="E34">
        <f>'[3]325 KHz'!B6</f>
        <v>5</v>
      </c>
      <c r="F34" t="e">
        <f>'[3]325 KHz'!C6</f>
        <v>#NUM!</v>
      </c>
      <c r="G34" t="str">
        <f>'[3]325 KHz'!D6</f>
        <v>00</v>
      </c>
      <c r="H34" t="e">
        <f>'[3]325 KHz'!E6</f>
        <v>#NUM!</v>
      </c>
      <c r="I34" t="str">
        <f>'[3]325 KHz'!F6</f>
        <v>00</v>
      </c>
      <c r="J34" t="e">
        <f>'[3]325 KHz'!G6</f>
        <v>#NUM!</v>
      </c>
      <c r="K34" t="str">
        <f>'[3]325 KHz'!H6</f>
        <v>00</v>
      </c>
      <c r="L34" t="str">
        <f>'[3]325 KHz'!I6</f>
        <v>000000</v>
      </c>
      <c r="M34" t="str">
        <f>'[3]325 KHz'!J6</f>
        <v>00</v>
      </c>
      <c r="N34" t="str">
        <f>'[3]325 KHz'!K6</f>
        <v>42</v>
      </c>
      <c r="O34" t="str">
        <f>'[3]325 KHz'!L6</f>
        <v>01</v>
      </c>
      <c r="P34" t="str">
        <f>'[3]325 KHz'!M6</f>
        <v>00001</v>
      </c>
      <c r="Q34" t="str">
        <f>'[3]325 KHz'!N6</f>
        <v>0</v>
      </c>
      <c r="R34" t="str">
        <f>'[3]325 KHz'!O6</f>
        <v>00</v>
      </c>
      <c r="S34" t="str">
        <f>'[3]325 KHz'!P6</f>
        <v>000000</v>
      </c>
      <c r="T34" t="str">
        <f>'[3]325 KHz'!Q6</f>
        <v>00</v>
      </c>
      <c r="U34" t="str">
        <f>'[3]325 KHz'!R6</f>
        <v>01</v>
      </c>
      <c r="V34" t="str">
        <f>'[3]325 KHz'!S6</f>
        <v>00</v>
      </c>
      <c r="W34" t="str">
        <f>'[3]325 KHz'!T6</f>
        <v>00000</v>
      </c>
      <c r="X34" t="str">
        <f>'[3]325 KHz'!U6</f>
        <v>1</v>
      </c>
      <c r="Y34" t="e">
        <f t="shared" si="12"/>
        <v>#NUM!</v>
      </c>
      <c r="Z34" t="e">
        <f t="shared" si="3"/>
        <v>#NUM!</v>
      </c>
      <c r="AA34">
        <f t="shared" si="4"/>
        <v>0</v>
      </c>
      <c r="AB34">
        <f t="shared" si="5"/>
        <v>0</v>
      </c>
      <c r="AC34">
        <f t="shared" si="6"/>
        <v>0</v>
      </c>
      <c r="AD34">
        <f t="shared" si="7"/>
        <v>1600</v>
      </c>
      <c r="AE34" t="e">
        <f t="shared" si="8"/>
        <v>#NUM!</v>
      </c>
      <c r="AF34">
        <f t="shared" si="9"/>
        <v>0</v>
      </c>
      <c r="AG34">
        <f t="shared" si="10"/>
        <v>1.25</v>
      </c>
      <c r="AH34">
        <f t="shared" si="11"/>
        <v>6.25</v>
      </c>
      <c r="AI34">
        <v>4000</v>
      </c>
      <c r="AK34">
        <f t="shared" si="13"/>
        <v>325</v>
      </c>
      <c r="AL34">
        <f t="shared" si="14"/>
        <v>0</v>
      </c>
      <c r="AM34" t="e">
        <f t="shared" si="26"/>
        <v>#NUM!</v>
      </c>
      <c r="AN34" t="e">
        <f t="shared" si="26"/>
        <v>#NUM!</v>
      </c>
      <c r="AO34">
        <f t="shared" si="26"/>
        <v>0</v>
      </c>
      <c r="AP34" t="e">
        <f t="shared" si="15"/>
        <v>#NUM!</v>
      </c>
      <c r="AQ34" t="e">
        <f t="shared" si="16"/>
        <v>#NUM!</v>
      </c>
      <c r="AR34">
        <f t="shared" si="17"/>
        <v>0</v>
      </c>
      <c r="AS34" t="e">
        <f t="shared" si="27"/>
        <v>#NUM!</v>
      </c>
      <c r="AT34">
        <f t="shared" si="27"/>
        <v>0</v>
      </c>
      <c r="AU34" t="e">
        <f t="shared" si="18"/>
        <v>#NUM!</v>
      </c>
      <c r="AV34">
        <f t="shared" si="19"/>
        <v>6.25</v>
      </c>
      <c r="AW34" t="e">
        <f t="shared" si="20"/>
        <v>#NUM!</v>
      </c>
      <c r="AX34" s="290" t="e">
        <f t="shared" si="21"/>
        <v>#NUM!</v>
      </c>
      <c r="AY34" s="290" t="e">
        <f t="shared" si="22"/>
        <v>#DIV/0!</v>
      </c>
      <c r="AZ34" t="e">
        <f t="shared" si="23"/>
        <v>#NUM!</v>
      </c>
      <c r="BA34" s="290" t="e">
        <f t="shared" si="24"/>
        <v>#NUM!</v>
      </c>
      <c r="BB34" s="290" t="e">
        <f t="shared" si="25"/>
        <v>#DIV/0!</v>
      </c>
    </row>
    <row r="35" spans="1:54" x14ac:dyDescent="0.3">
      <c r="A35">
        <f t="shared" si="2"/>
        <v>33</v>
      </c>
      <c r="B35">
        <v>325</v>
      </c>
      <c r="C35">
        <v>1</v>
      </c>
      <c r="D35" t="str">
        <f>'[3]325 KHz'!A7</f>
        <v>00001</v>
      </c>
      <c r="E35">
        <f>'[3]325 KHz'!B7</f>
        <v>5</v>
      </c>
      <c r="F35" t="str">
        <f>'[3]325 KHz'!C7</f>
        <v>12</v>
      </c>
      <c r="G35" t="str">
        <f>'[3]325 KHz'!D7</f>
        <v>00</v>
      </c>
      <c r="H35" t="str">
        <f>'[3]325 KHz'!E7</f>
        <v>01</v>
      </c>
      <c r="I35" t="str">
        <f>'[3]325 KHz'!F7</f>
        <v>00</v>
      </c>
      <c r="J35" t="str">
        <f>'[3]325 KHz'!G7</f>
        <v>10</v>
      </c>
      <c r="K35" t="str">
        <f>'[3]325 KHz'!H7</f>
        <v>0B</v>
      </c>
      <c r="L35" t="str">
        <f>'[3]325 KHz'!I7</f>
        <v>000010</v>
      </c>
      <c r="M35" t="str">
        <f>'[3]325 KHz'!J7</f>
        <v>11</v>
      </c>
      <c r="N35" t="str">
        <f>'[3]325 KHz'!K7</f>
        <v>E8</v>
      </c>
      <c r="O35" t="str">
        <f>'[3]325 KHz'!L7</f>
        <v>11</v>
      </c>
      <c r="P35" t="str">
        <f>'[3]325 KHz'!M7</f>
        <v>10100</v>
      </c>
      <c r="Q35" t="str">
        <f>'[3]325 KHz'!N7</f>
        <v>0</v>
      </c>
      <c r="R35" t="str">
        <f>'[3]325 KHz'!O7</f>
        <v>12</v>
      </c>
      <c r="S35" t="str">
        <f>'[3]325 KHz'!P7</f>
        <v>000100</v>
      </c>
      <c r="T35" t="str">
        <f>'[3]325 KHz'!Q7</f>
        <v>10</v>
      </c>
      <c r="U35" t="str">
        <f>'[3]325 KHz'!R7</f>
        <v>95</v>
      </c>
      <c r="V35" t="str">
        <f>'[3]325 KHz'!S7</f>
        <v>10</v>
      </c>
      <c r="W35" t="str">
        <f>'[3]325 KHz'!T7</f>
        <v>01010</v>
      </c>
      <c r="X35" t="str">
        <f>'[3]325 KHz'!U7</f>
        <v>1</v>
      </c>
      <c r="Y35" t="str">
        <f t="shared" si="12"/>
        <v>120BE81295</v>
      </c>
      <c r="Z35">
        <f t="shared" si="3"/>
        <v>100</v>
      </c>
      <c r="AA35">
        <f t="shared" si="4"/>
        <v>20</v>
      </c>
      <c r="AB35">
        <f t="shared" si="5"/>
        <v>3.3329999999999997</v>
      </c>
      <c r="AC35">
        <f t="shared" si="6"/>
        <v>32</v>
      </c>
      <c r="AD35">
        <f t="shared" si="7"/>
        <v>1600</v>
      </c>
      <c r="AE35">
        <f t="shared" si="8"/>
        <v>50</v>
      </c>
      <c r="AF35">
        <f t="shared" si="9"/>
        <v>10</v>
      </c>
      <c r="AG35">
        <f t="shared" si="10"/>
        <v>18.75</v>
      </c>
      <c r="AH35">
        <f t="shared" si="11"/>
        <v>125</v>
      </c>
      <c r="AI35">
        <v>4000</v>
      </c>
      <c r="AK35">
        <f t="shared" si="13"/>
        <v>325</v>
      </c>
      <c r="AL35">
        <f t="shared" si="14"/>
        <v>1</v>
      </c>
      <c r="AM35" t="str">
        <f t="shared" si="26"/>
        <v>120BE81295</v>
      </c>
      <c r="AN35">
        <f t="shared" si="26"/>
        <v>100</v>
      </c>
      <c r="AO35">
        <f t="shared" si="26"/>
        <v>20</v>
      </c>
      <c r="AP35">
        <f t="shared" si="15"/>
        <v>160</v>
      </c>
      <c r="AQ35">
        <f t="shared" si="16"/>
        <v>533.28</v>
      </c>
      <c r="AR35">
        <f t="shared" si="17"/>
        <v>32</v>
      </c>
      <c r="AS35">
        <f t="shared" si="27"/>
        <v>50</v>
      </c>
      <c r="AT35">
        <f t="shared" si="27"/>
        <v>10</v>
      </c>
      <c r="AU35">
        <f t="shared" si="18"/>
        <v>3750</v>
      </c>
      <c r="AV35">
        <f t="shared" si="19"/>
        <v>125</v>
      </c>
      <c r="AW35">
        <f t="shared" si="20"/>
        <v>2</v>
      </c>
      <c r="AX35" s="290">
        <f t="shared" si="21"/>
        <v>14.922268141679357</v>
      </c>
      <c r="AY35" s="290">
        <f t="shared" si="22"/>
        <v>248.67959858108645</v>
      </c>
      <c r="AZ35">
        <f t="shared" si="23"/>
        <v>0.5</v>
      </c>
      <c r="BA35" s="290">
        <f t="shared" si="24"/>
        <v>4.2441318157838754</v>
      </c>
      <c r="BB35" s="290">
        <f t="shared" si="25"/>
        <v>127.32395447351627</v>
      </c>
    </row>
    <row r="36" spans="1:54" x14ac:dyDescent="0.3">
      <c r="A36">
        <f t="shared" si="2"/>
        <v>34</v>
      </c>
      <c r="B36">
        <v>325</v>
      </c>
      <c r="C36">
        <v>1</v>
      </c>
      <c r="D36" t="str">
        <f>'[3]325 KHz'!A8</f>
        <v>00010</v>
      </c>
      <c r="E36">
        <f>'[3]325 KHz'!B8</f>
        <v>5</v>
      </c>
      <c r="F36" t="str">
        <f>'[3]325 KHz'!C8</f>
        <v>12</v>
      </c>
      <c r="G36" t="str">
        <f>'[3]325 KHz'!D8</f>
        <v>00</v>
      </c>
      <c r="H36" t="str">
        <f>'[3]325 KHz'!E8</f>
        <v>01</v>
      </c>
      <c r="I36" t="str">
        <f>'[3]325 KHz'!F8</f>
        <v>00</v>
      </c>
      <c r="J36" t="str">
        <f>'[3]325 KHz'!G8</f>
        <v>10</v>
      </c>
      <c r="K36" t="str">
        <f>'[3]325 KHz'!H8</f>
        <v>12</v>
      </c>
      <c r="L36" t="str">
        <f>'[3]325 KHz'!I8</f>
        <v>000100</v>
      </c>
      <c r="M36" t="str">
        <f>'[3]325 KHz'!J8</f>
        <v>10</v>
      </c>
      <c r="N36" t="str">
        <f>'[3]325 KHz'!K8</f>
        <v>94</v>
      </c>
      <c r="O36" t="str">
        <f>'[3]325 KHz'!L8</f>
        <v>10</v>
      </c>
      <c r="P36" t="str">
        <f>'[3]325 KHz'!M8</f>
        <v>01010</v>
      </c>
      <c r="Q36" t="str">
        <f>'[3]325 KHz'!N8</f>
        <v>0</v>
      </c>
      <c r="R36" t="str">
        <f>'[3]325 KHz'!O8</f>
        <v>12</v>
      </c>
      <c r="S36" t="str">
        <f>'[3]325 KHz'!P8</f>
        <v>000100</v>
      </c>
      <c r="T36" t="str">
        <f>'[3]325 KHz'!Q8</f>
        <v>10</v>
      </c>
      <c r="U36" t="str">
        <f>'[3]325 KHz'!R8</f>
        <v>95</v>
      </c>
      <c r="V36" t="str">
        <f>'[3]325 KHz'!S8</f>
        <v>10</v>
      </c>
      <c r="W36" t="str">
        <f>'[3]325 KHz'!T8</f>
        <v>01010</v>
      </c>
      <c r="X36" t="str">
        <f>'[3]325 KHz'!U8</f>
        <v>1</v>
      </c>
      <c r="Y36" t="str">
        <f t="shared" si="12"/>
        <v>1212941295</v>
      </c>
      <c r="Z36">
        <f t="shared" si="3"/>
        <v>100</v>
      </c>
      <c r="AA36">
        <f t="shared" si="4"/>
        <v>20</v>
      </c>
      <c r="AB36">
        <f t="shared" si="5"/>
        <v>3.3329999999999997</v>
      </c>
      <c r="AC36">
        <f t="shared" si="6"/>
        <v>32</v>
      </c>
      <c r="AD36">
        <f t="shared" si="7"/>
        <v>1600</v>
      </c>
      <c r="AE36">
        <f t="shared" si="8"/>
        <v>50</v>
      </c>
      <c r="AF36">
        <f t="shared" si="9"/>
        <v>20</v>
      </c>
      <c r="AG36">
        <f t="shared" si="10"/>
        <v>12.5</v>
      </c>
      <c r="AH36">
        <f t="shared" si="11"/>
        <v>62.5</v>
      </c>
      <c r="AI36">
        <v>4000</v>
      </c>
      <c r="AK36">
        <f t="shared" si="13"/>
        <v>325</v>
      </c>
      <c r="AL36">
        <f t="shared" si="14"/>
        <v>2</v>
      </c>
      <c r="AM36" t="str">
        <f t="shared" si="26"/>
        <v>1212941295</v>
      </c>
      <c r="AN36">
        <f t="shared" si="26"/>
        <v>100</v>
      </c>
      <c r="AO36">
        <f t="shared" si="26"/>
        <v>20</v>
      </c>
      <c r="AP36">
        <f t="shared" si="15"/>
        <v>160</v>
      </c>
      <c r="AQ36">
        <f t="shared" si="16"/>
        <v>533.28</v>
      </c>
      <c r="AR36">
        <f t="shared" si="17"/>
        <v>32</v>
      </c>
      <c r="AS36">
        <f t="shared" si="27"/>
        <v>50</v>
      </c>
      <c r="AT36">
        <f t="shared" si="27"/>
        <v>20</v>
      </c>
      <c r="AU36">
        <f t="shared" si="18"/>
        <v>2500</v>
      </c>
      <c r="AV36">
        <f t="shared" si="19"/>
        <v>62.5</v>
      </c>
      <c r="AW36">
        <f t="shared" si="20"/>
        <v>2</v>
      </c>
      <c r="AX36" s="290">
        <f t="shared" si="21"/>
        <v>14.922268141679357</v>
      </c>
      <c r="AY36" s="290">
        <f t="shared" si="22"/>
        <v>248.67959858108645</v>
      </c>
      <c r="AZ36">
        <f t="shared" si="23"/>
        <v>1</v>
      </c>
      <c r="BA36" s="290">
        <f t="shared" si="24"/>
        <v>3.183098861837907</v>
      </c>
      <c r="BB36" s="290">
        <f t="shared" si="25"/>
        <v>127.32395447351627</v>
      </c>
    </row>
    <row r="37" spans="1:54" x14ac:dyDescent="0.3">
      <c r="A37">
        <f t="shared" si="2"/>
        <v>35</v>
      </c>
      <c r="B37">
        <v>325</v>
      </c>
      <c r="C37">
        <v>1</v>
      </c>
      <c r="D37" t="str">
        <f>'[3]325 KHz'!A9</f>
        <v>00011</v>
      </c>
      <c r="E37">
        <f>'[3]325 KHz'!B9</f>
        <v>5</v>
      </c>
      <c r="F37" t="str">
        <f>'[3]325 KHz'!C9</f>
        <v>12</v>
      </c>
      <c r="G37" t="str">
        <f>'[3]325 KHz'!D9</f>
        <v>00</v>
      </c>
      <c r="H37" t="str">
        <f>'[3]325 KHz'!E9</f>
        <v>01</v>
      </c>
      <c r="I37" t="str">
        <f>'[3]325 KHz'!F9</f>
        <v>00</v>
      </c>
      <c r="J37" t="str">
        <f>'[3]325 KHz'!G9</f>
        <v>10</v>
      </c>
      <c r="K37" t="str">
        <f>'[3]325 KHz'!H9</f>
        <v>21</v>
      </c>
      <c r="L37" t="str">
        <f>'[3]325 KHz'!I9</f>
        <v>001000</v>
      </c>
      <c r="M37" t="str">
        <f>'[3]325 KHz'!J9</f>
        <v>01</v>
      </c>
      <c r="N37" t="str">
        <f>'[3]325 KHz'!K9</f>
        <v>4A</v>
      </c>
      <c r="O37" t="str">
        <f>'[3]325 KHz'!L9</f>
        <v>01</v>
      </c>
      <c r="P37" t="str">
        <f>'[3]325 KHz'!M9</f>
        <v>00101</v>
      </c>
      <c r="Q37" t="str">
        <f>'[3]325 KHz'!N9</f>
        <v>0</v>
      </c>
      <c r="R37" t="str">
        <f>'[3]325 KHz'!O9</f>
        <v>12</v>
      </c>
      <c r="S37" t="str">
        <f>'[3]325 KHz'!P9</f>
        <v>000100</v>
      </c>
      <c r="T37" t="str">
        <f>'[3]325 KHz'!Q9</f>
        <v>10</v>
      </c>
      <c r="U37" t="str">
        <f>'[3]325 KHz'!R9</f>
        <v>95</v>
      </c>
      <c r="V37" t="str">
        <f>'[3]325 KHz'!S9</f>
        <v>10</v>
      </c>
      <c r="W37" t="str">
        <f>'[3]325 KHz'!T9</f>
        <v>01010</v>
      </c>
      <c r="X37" t="str">
        <f>'[3]325 KHz'!U9</f>
        <v>1</v>
      </c>
      <c r="Y37" t="str">
        <f t="shared" si="12"/>
        <v>12214A1295</v>
      </c>
      <c r="Z37">
        <f t="shared" si="3"/>
        <v>100</v>
      </c>
      <c r="AA37">
        <f t="shared" si="4"/>
        <v>20</v>
      </c>
      <c r="AB37">
        <f t="shared" si="5"/>
        <v>3.3329999999999997</v>
      </c>
      <c r="AC37">
        <f t="shared" si="6"/>
        <v>32</v>
      </c>
      <c r="AD37">
        <f t="shared" si="7"/>
        <v>1600</v>
      </c>
      <c r="AE37">
        <f t="shared" si="8"/>
        <v>50</v>
      </c>
      <c r="AF37">
        <f t="shared" si="9"/>
        <v>40</v>
      </c>
      <c r="AG37">
        <f t="shared" si="10"/>
        <v>6.25</v>
      </c>
      <c r="AH37">
        <f t="shared" si="11"/>
        <v>31.25</v>
      </c>
      <c r="AI37">
        <v>4000</v>
      </c>
      <c r="AK37">
        <f t="shared" si="13"/>
        <v>325</v>
      </c>
      <c r="AL37">
        <f t="shared" si="14"/>
        <v>3</v>
      </c>
      <c r="AM37" t="str">
        <f t="shared" si="26"/>
        <v>12214A1295</v>
      </c>
      <c r="AN37">
        <f t="shared" si="26"/>
        <v>100</v>
      </c>
      <c r="AO37">
        <f t="shared" si="26"/>
        <v>20</v>
      </c>
      <c r="AP37">
        <f t="shared" si="15"/>
        <v>160</v>
      </c>
      <c r="AQ37">
        <f t="shared" si="16"/>
        <v>533.28</v>
      </c>
      <c r="AR37">
        <f t="shared" si="17"/>
        <v>32</v>
      </c>
      <c r="AS37">
        <f t="shared" si="27"/>
        <v>50</v>
      </c>
      <c r="AT37">
        <f t="shared" si="27"/>
        <v>40</v>
      </c>
      <c r="AU37">
        <f t="shared" si="18"/>
        <v>1250</v>
      </c>
      <c r="AV37">
        <f t="shared" si="19"/>
        <v>31.25</v>
      </c>
      <c r="AW37">
        <f t="shared" si="20"/>
        <v>2</v>
      </c>
      <c r="AX37" s="290">
        <f t="shared" si="21"/>
        <v>14.922268141679357</v>
      </c>
      <c r="AY37" s="290">
        <f t="shared" si="22"/>
        <v>248.67959858108645</v>
      </c>
      <c r="AZ37">
        <f t="shared" si="23"/>
        <v>2</v>
      </c>
      <c r="BA37" s="290">
        <f t="shared" si="24"/>
        <v>3.183098861837907</v>
      </c>
      <c r="BB37" s="290">
        <f t="shared" si="25"/>
        <v>127.32395447351627</v>
      </c>
    </row>
    <row r="38" spans="1:54" x14ac:dyDescent="0.3">
      <c r="A38">
        <f t="shared" si="2"/>
        <v>36</v>
      </c>
      <c r="B38">
        <v>325</v>
      </c>
      <c r="C38">
        <v>1</v>
      </c>
      <c r="D38" t="str">
        <f>'[3]325 KHz'!A10</f>
        <v>00100</v>
      </c>
      <c r="E38">
        <f>'[3]325 KHz'!B10</f>
        <v>5</v>
      </c>
      <c r="F38" t="str">
        <f>'[3]325 KHz'!C10</f>
        <v>12</v>
      </c>
      <c r="G38" t="str">
        <f>'[3]325 KHz'!D10</f>
        <v>00</v>
      </c>
      <c r="H38" t="str">
        <f>'[3]325 KHz'!E10</f>
        <v>01</v>
      </c>
      <c r="I38" t="str">
        <f>'[3]325 KHz'!F10</f>
        <v>00</v>
      </c>
      <c r="J38" t="str">
        <f>'[3]325 KHz'!G10</f>
        <v>10</v>
      </c>
      <c r="K38" t="str">
        <f>'[3]325 KHz'!H10</f>
        <v>40</v>
      </c>
      <c r="L38" t="str">
        <f>'[3]325 KHz'!I10</f>
        <v>010000</v>
      </c>
      <c r="M38" t="str">
        <f>'[3]325 KHz'!J10</f>
        <v>00</v>
      </c>
      <c r="N38" t="str">
        <f>'[3]325 KHz'!K10</f>
        <v>84</v>
      </c>
      <c r="O38" t="str">
        <f>'[3]325 KHz'!L10</f>
        <v>10</v>
      </c>
      <c r="P38" t="str">
        <f>'[3]325 KHz'!M10</f>
        <v>00010</v>
      </c>
      <c r="Q38" t="str">
        <f>'[3]325 KHz'!N10</f>
        <v>0</v>
      </c>
      <c r="R38" t="str">
        <f>'[3]325 KHz'!O10</f>
        <v>12</v>
      </c>
      <c r="S38" t="str">
        <f>'[3]325 KHz'!P10</f>
        <v>000100</v>
      </c>
      <c r="T38" t="str">
        <f>'[3]325 KHz'!Q10</f>
        <v>10</v>
      </c>
      <c r="U38" t="str">
        <f>'[3]325 KHz'!R10</f>
        <v>95</v>
      </c>
      <c r="V38" t="str">
        <f>'[3]325 KHz'!S10</f>
        <v>10</v>
      </c>
      <c r="W38" t="str">
        <f>'[3]325 KHz'!T10</f>
        <v>01010</v>
      </c>
      <c r="X38" t="str">
        <f>'[3]325 KHz'!U10</f>
        <v>1</v>
      </c>
      <c r="Y38" t="str">
        <f t="shared" si="12"/>
        <v>1240841295</v>
      </c>
      <c r="Z38">
        <f t="shared" si="3"/>
        <v>100</v>
      </c>
      <c r="AA38">
        <f t="shared" si="4"/>
        <v>20</v>
      </c>
      <c r="AB38">
        <f t="shared" si="5"/>
        <v>3.3329999999999997</v>
      </c>
      <c r="AC38">
        <f t="shared" si="6"/>
        <v>32</v>
      </c>
      <c r="AD38">
        <f t="shared" si="7"/>
        <v>1600</v>
      </c>
      <c r="AE38">
        <f t="shared" si="8"/>
        <v>50</v>
      </c>
      <c r="AF38">
        <f t="shared" si="9"/>
        <v>80</v>
      </c>
      <c r="AG38">
        <f t="shared" si="10"/>
        <v>2.5</v>
      </c>
      <c r="AH38">
        <f t="shared" si="11"/>
        <v>12.5</v>
      </c>
      <c r="AI38">
        <v>4000</v>
      </c>
      <c r="AK38">
        <f t="shared" si="13"/>
        <v>325</v>
      </c>
      <c r="AL38">
        <f t="shared" si="14"/>
        <v>4</v>
      </c>
      <c r="AM38" t="str">
        <f t="shared" si="26"/>
        <v>1240841295</v>
      </c>
      <c r="AN38">
        <f t="shared" si="26"/>
        <v>100</v>
      </c>
      <c r="AO38">
        <f t="shared" si="26"/>
        <v>20</v>
      </c>
      <c r="AP38">
        <f t="shared" si="15"/>
        <v>160</v>
      </c>
      <c r="AQ38">
        <f t="shared" si="16"/>
        <v>533.28</v>
      </c>
      <c r="AR38">
        <f t="shared" si="17"/>
        <v>32</v>
      </c>
      <c r="AS38">
        <f t="shared" si="27"/>
        <v>50</v>
      </c>
      <c r="AT38">
        <f t="shared" si="27"/>
        <v>80</v>
      </c>
      <c r="AU38">
        <f t="shared" si="18"/>
        <v>500</v>
      </c>
      <c r="AV38">
        <f t="shared" si="19"/>
        <v>12.5</v>
      </c>
      <c r="AW38">
        <f t="shared" si="20"/>
        <v>2</v>
      </c>
      <c r="AX38" s="290">
        <f t="shared" si="21"/>
        <v>14.922268141679357</v>
      </c>
      <c r="AY38" s="290">
        <f t="shared" si="22"/>
        <v>248.67959858108645</v>
      </c>
      <c r="AZ38">
        <f t="shared" si="23"/>
        <v>4</v>
      </c>
      <c r="BA38" s="290">
        <f t="shared" si="24"/>
        <v>3.9788735772973833</v>
      </c>
      <c r="BB38" s="290">
        <f t="shared" si="25"/>
        <v>159.15494309189535</v>
      </c>
    </row>
    <row r="39" spans="1:54" x14ac:dyDescent="0.3">
      <c r="A39">
        <f t="shared" si="2"/>
        <v>37</v>
      </c>
      <c r="B39">
        <v>325</v>
      </c>
      <c r="C39">
        <v>1</v>
      </c>
      <c r="D39" t="str">
        <f>'[3]325 KHz'!A11</f>
        <v>00101</v>
      </c>
      <c r="E39">
        <f>'[3]325 KHz'!B11</f>
        <v>5</v>
      </c>
      <c r="F39" t="str">
        <f>'[3]325 KHz'!C11</f>
        <v>12</v>
      </c>
      <c r="G39" t="str">
        <f>'[3]325 KHz'!D11</f>
        <v>00</v>
      </c>
      <c r="H39" t="str">
        <f>'[3]325 KHz'!E11</f>
        <v>01</v>
      </c>
      <c r="I39" t="str">
        <f>'[3]325 KHz'!F11</f>
        <v>00</v>
      </c>
      <c r="J39" t="str">
        <f>'[3]325 KHz'!G11</f>
        <v>10</v>
      </c>
      <c r="K39" t="str">
        <f>'[3]325 KHz'!H11</f>
        <v>80</v>
      </c>
      <c r="L39" t="str">
        <f>'[3]325 KHz'!I11</f>
        <v>100000</v>
      </c>
      <c r="M39" t="str">
        <f>'[3]325 KHz'!J11</f>
        <v>00</v>
      </c>
      <c r="N39" t="str">
        <f>'[3]325 KHz'!K11</f>
        <v>42</v>
      </c>
      <c r="O39" t="str">
        <f>'[3]325 KHz'!L11</f>
        <v>01</v>
      </c>
      <c r="P39" t="str">
        <f>'[3]325 KHz'!M11</f>
        <v>00001</v>
      </c>
      <c r="Q39" t="str">
        <f>'[3]325 KHz'!N11</f>
        <v>0</v>
      </c>
      <c r="R39" t="str">
        <f>'[3]325 KHz'!O11</f>
        <v>12</v>
      </c>
      <c r="S39" t="str">
        <f>'[3]325 KHz'!P11</f>
        <v>000100</v>
      </c>
      <c r="T39" t="str">
        <f>'[3]325 KHz'!Q11</f>
        <v>10</v>
      </c>
      <c r="U39" t="str">
        <f>'[3]325 KHz'!R11</f>
        <v>95</v>
      </c>
      <c r="V39" t="str">
        <f>'[3]325 KHz'!S11</f>
        <v>10</v>
      </c>
      <c r="W39" t="str">
        <f>'[3]325 KHz'!T11</f>
        <v>01010</v>
      </c>
      <c r="X39" t="str">
        <f>'[3]325 KHz'!U11</f>
        <v>1</v>
      </c>
      <c r="Y39" t="str">
        <f t="shared" si="12"/>
        <v>1280421295</v>
      </c>
      <c r="Z39">
        <f t="shared" si="3"/>
        <v>100</v>
      </c>
      <c r="AA39">
        <f t="shared" si="4"/>
        <v>20</v>
      </c>
      <c r="AB39">
        <f t="shared" si="5"/>
        <v>3.3329999999999997</v>
      </c>
      <c r="AC39">
        <f t="shared" si="6"/>
        <v>32</v>
      </c>
      <c r="AD39">
        <f t="shared" si="7"/>
        <v>1600</v>
      </c>
      <c r="AE39">
        <f t="shared" si="8"/>
        <v>50</v>
      </c>
      <c r="AF39">
        <f t="shared" si="9"/>
        <v>160</v>
      </c>
      <c r="AG39">
        <f t="shared" si="10"/>
        <v>1.25</v>
      </c>
      <c r="AH39">
        <f t="shared" si="11"/>
        <v>6.25</v>
      </c>
      <c r="AI39">
        <v>4000</v>
      </c>
      <c r="AK39">
        <f t="shared" si="13"/>
        <v>325</v>
      </c>
      <c r="AL39">
        <f t="shared" si="14"/>
        <v>5</v>
      </c>
      <c r="AM39" t="str">
        <f t="shared" si="26"/>
        <v>1280421295</v>
      </c>
      <c r="AN39">
        <f t="shared" si="26"/>
        <v>100</v>
      </c>
      <c r="AO39">
        <f t="shared" si="26"/>
        <v>20</v>
      </c>
      <c r="AP39">
        <f t="shared" si="15"/>
        <v>160</v>
      </c>
      <c r="AQ39">
        <f t="shared" si="16"/>
        <v>533.28</v>
      </c>
      <c r="AR39">
        <f t="shared" si="17"/>
        <v>32</v>
      </c>
      <c r="AS39">
        <f t="shared" si="27"/>
        <v>50</v>
      </c>
      <c r="AT39">
        <f t="shared" si="27"/>
        <v>160</v>
      </c>
      <c r="AU39">
        <f t="shared" si="18"/>
        <v>250</v>
      </c>
      <c r="AV39">
        <f t="shared" si="19"/>
        <v>6.25</v>
      </c>
      <c r="AW39">
        <f t="shared" si="20"/>
        <v>2</v>
      </c>
      <c r="AX39" s="290">
        <f t="shared" si="21"/>
        <v>14.922268141679357</v>
      </c>
      <c r="AY39" s="290">
        <f t="shared" si="22"/>
        <v>248.67959858108645</v>
      </c>
      <c r="AZ39">
        <f t="shared" si="23"/>
        <v>8</v>
      </c>
      <c r="BA39" s="290">
        <f t="shared" si="24"/>
        <v>3.9788735772973833</v>
      </c>
      <c r="BB39" s="290">
        <f t="shared" si="25"/>
        <v>159.15494309189535</v>
      </c>
    </row>
    <row r="40" spans="1:54" x14ac:dyDescent="0.3">
      <c r="A40">
        <f t="shared" si="2"/>
        <v>38</v>
      </c>
      <c r="B40">
        <v>325</v>
      </c>
      <c r="C40">
        <v>1</v>
      </c>
      <c r="D40" t="str">
        <f>'[3]325 KHz'!A12</f>
        <v>00110</v>
      </c>
      <c r="E40">
        <f>'[3]325 KHz'!B12</f>
        <v>5</v>
      </c>
      <c r="F40" t="str">
        <f>'[3]325 KHz'!C12</f>
        <v>12</v>
      </c>
      <c r="G40" t="str">
        <f>'[3]325 KHz'!D12</f>
        <v>00</v>
      </c>
      <c r="H40" t="str">
        <f>'[3]325 KHz'!E12</f>
        <v>01</v>
      </c>
      <c r="I40" t="str">
        <f>'[3]325 KHz'!F12</f>
        <v>00</v>
      </c>
      <c r="J40" t="str">
        <f>'[3]325 KHz'!G12</f>
        <v>10</v>
      </c>
      <c r="K40" t="str">
        <f>'[3]325 KHz'!H12</f>
        <v>0B</v>
      </c>
      <c r="L40" t="str">
        <f>'[3]325 KHz'!I12</f>
        <v>000010</v>
      </c>
      <c r="M40" t="str">
        <f>'[3]325 KHz'!J12</f>
        <v>11</v>
      </c>
      <c r="N40" t="str">
        <f>'[3]325 KHz'!K12</f>
        <v>E8</v>
      </c>
      <c r="O40" t="str">
        <f>'[3]325 KHz'!L12</f>
        <v>11</v>
      </c>
      <c r="P40" t="str">
        <f>'[3]325 KHz'!M12</f>
        <v>10100</v>
      </c>
      <c r="Q40" t="str">
        <f>'[3]325 KHz'!N12</f>
        <v>0</v>
      </c>
      <c r="R40" t="str">
        <f>'[3]325 KHz'!O12</f>
        <v>19</v>
      </c>
      <c r="S40" t="str">
        <f>'[3]325 KHz'!P12</f>
        <v>000110</v>
      </c>
      <c r="T40" t="str">
        <f>'[3]325 KHz'!Q12</f>
        <v>01</v>
      </c>
      <c r="U40" t="str">
        <f>'[3]325 KHz'!R12</f>
        <v>D5</v>
      </c>
      <c r="V40" t="str">
        <f>'[3]325 KHz'!S12</f>
        <v>11</v>
      </c>
      <c r="W40" t="str">
        <f>'[3]325 KHz'!T12</f>
        <v>01010</v>
      </c>
      <c r="X40" t="str">
        <f>'[3]325 KHz'!U12</f>
        <v>1</v>
      </c>
      <c r="Y40" t="str">
        <f t="shared" si="12"/>
        <v>120BE819D5</v>
      </c>
      <c r="Z40">
        <f t="shared" si="3"/>
        <v>100</v>
      </c>
      <c r="AA40">
        <f t="shared" si="4"/>
        <v>30</v>
      </c>
      <c r="AB40">
        <f t="shared" si="5"/>
        <v>2.3331</v>
      </c>
      <c r="AC40">
        <f t="shared" si="6"/>
        <v>32</v>
      </c>
      <c r="AD40">
        <f t="shared" si="7"/>
        <v>1600</v>
      </c>
      <c r="AE40">
        <f t="shared" si="8"/>
        <v>50</v>
      </c>
      <c r="AF40">
        <f t="shared" si="9"/>
        <v>10</v>
      </c>
      <c r="AG40">
        <f t="shared" si="10"/>
        <v>18.75</v>
      </c>
      <c r="AH40">
        <f t="shared" si="11"/>
        <v>125</v>
      </c>
      <c r="AI40">
        <v>4000</v>
      </c>
      <c r="AK40">
        <f t="shared" si="13"/>
        <v>325</v>
      </c>
      <c r="AL40">
        <f t="shared" si="14"/>
        <v>6</v>
      </c>
      <c r="AM40" t="str">
        <f t="shared" si="26"/>
        <v>120BE819D5</v>
      </c>
      <c r="AN40">
        <f t="shared" si="26"/>
        <v>100</v>
      </c>
      <c r="AO40">
        <f t="shared" si="26"/>
        <v>30</v>
      </c>
      <c r="AP40">
        <f t="shared" si="15"/>
        <v>160</v>
      </c>
      <c r="AQ40">
        <f t="shared" si="16"/>
        <v>373.29599999999999</v>
      </c>
      <c r="AR40">
        <f t="shared" si="17"/>
        <v>32</v>
      </c>
      <c r="AS40">
        <f t="shared" si="27"/>
        <v>50</v>
      </c>
      <c r="AT40">
        <f t="shared" si="27"/>
        <v>10</v>
      </c>
      <c r="AU40">
        <f t="shared" si="18"/>
        <v>3750</v>
      </c>
      <c r="AV40">
        <f t="shared" si="19"/>
        <v>125</v>
      </c>
      <c r="AW40">
        <f t="shared" si="20"/>
        <v>3</v>
      </c>
      <c r="AX40" s="290">
        <f t="shared" si="21"/>
        <v>14.21168394445653</v>
      </c>
      <c r="AY40" s="290">
        <f t="shared" si="22"/>
        <v>165.78639905405765</v>
      </c>
      <c r="AZ40">
        <f t="shared" si="23"/>
        <v>0.5</v>
      </c>
      <c r="BA40" s="290">
        <f t="shared" si="24"/>
        <v>4.2441318157838754</v>
      </c>
      <c r="BB40" s="290">
        <f t="shared" si="25"/>
        <v>127.32395447351627</v>
      </c>
    </row>
    <row r="41" spans="1:54" x14ac:dyDescent="0.3">
      <c r="A41">
        <f t="shared" si="2"/>
        <v>39</v>
      </c>
      <c r="B41">
        <v>325</v>
      </c>
      <c r="C41">
        <v>1</v>
      </c>
      <c r="D41" t="str">
        <f>'[3]325 KHz'!A13</f>
        <v>00111</v>
      </c>
      <c r="E41">
        <f>'[3]325 KHz'!B13</f>
        <v>5</v>
      </c>
      <c r="F41" t="str">
        <f>'[3]325 KHz'!C13</f>
        <v>12</v>
      </c>
      <c r="G41" t="str">
        <f>'[3]325 KHz'!D13</f>
        <v>00</v>
      </c>
      <c r="H41" t="str">
        <f>'[3]325 KHz'!E13</f>
        <v>01</v>
      </c>
      <c r="I41" t="str">
        <f>'[3]325 KHz'!F13</f>
        <v>00</v>
      </c>
      <c r="J41" t="str">
        <f>'[3]325 KHz'!G13</f>
        <v>10</v>
      </c>
      <c r="K41" t="str">
        <f>'[3]325 KHz'!H13</f>
        <v>12</v>
      </c>
      <c r="L41" t="str">
        <f>'[3]325 KHz'!I13</f>
        <v>000100</v>
      </c>
      <c r="M41" t="str">
        <f>'[3]325 KHz'!J13</f>
        <v>10</v>
      </c>
      <c r="N41" t="str">
        <f>'[3]325 KHz'!K13</f>
        <v>94</v>
      </c>
      <c r="O41" t="str">
        <f>'[3]325 KHz'!L13</f>
        <v>10</v>
      </c>
      <c r="P41" t="str">
        <f>'[3]325 KHz'!M13</f>
        <v>01010</v>
      </c>
      <c r="Q41" t="str">
        <f>'[3]325 KHz'!N13</f>
        <v>0</v>
      </c>
      <c r="R41" t="str">
        <f>'[3]325 KHz'!O13</f>
        <v>19</v>
      </c>
      <c r="S41" t="str">
        <f>'[3]325 KHz'!P13</f>
        <v>000110</v>
      </c>
      <c r="T41" t="str">
        <f>'[3]325 KHz'!Q13</f>
        <v>01</v>
      </c>
      <c r="U41" t="str">
        <f>'[3]325 KHz'!R13</f>
        <v>D5</v>
      </c>
      <c r="V41" t="str">
        <f>'[3]325 KHz'!S13</f>
        <v>11</v>
      </c>
      <c r="W41" t="str">
        <f>'[3]325 KHz'!T13</f>
        <v>01010</v>
      </c>
      <c r="X41" t="str">
        <f>'[3]325 KHz'!U13</f>
        <v>1</v>
      </c>
      <c r="Y41" t="str">
        <f t="shared" si="12"/>
        <v>12129419D5</v>
      </c>
      <c r="Z41">
        <f t="shared" si="3"/>
        <v>100</v>
      </c>
      <c r="AA41">
        <f t="shared" si="4"/>
        <v>30</v>
      </c>
      <c r="AB41">
        <f t="shared" si="5"/>
        <v>2.3331</v>
      </c>
      <c r="AC41">
        <f t="shared" si="6"/>
        <v>32</v>
      </c>
      <c r="AD41">
        <f t="shared" si="7"/>
        <v>1600</v>
      </c>
      <c r="AE41">
        <f t="shared" si="8"/>
        <v>50</v>
      </c>
      <c r="AF41">
        <f t="shared" si="9"/>
        <v>20</v>
      </c>
      <c r="AG41">
        <f t="shared" si="10"/>
        <v>12.5</v>
      </c>
      <c r="AH41">
        <f t="shared" si="11"/>
        <v>62.5</v>
      </c>
      <c r="AI41">
        <v>4000</v>
      </c>
      <c r="AK41">
        <f t="shared" si="13"/>
        <v>325</v>
      </c>
      <c r="AL41">
        <f t="shared" si="14"/>
        <v>7</v>
      </c>
      <c r="AM41" t="str">
        <f t="shared" si="26"/>
        <v>12129419D5</v>
      </c>
      <c r="AN41">
        <f t="shared" si="26"/>
        <v>100</v>
      </c>
      <c r="AO41">
        <f t="shared" si="26"/>
        <v>30</v>
      </c>
      <c r="AP41">
        <f t="shared" si="15"/>
        <v>160</v>
      </c>
      <c r="AQ41">
        <f t="shared" si="16"/>
        <v>373.29599999999999</v>
      </c>
      <c r="AR41">
        <f t="shared" si="17"/>
        <v>32</v>
      </c>
      <c r="AS41">
        <f t="shared" si="27"/>
        <v>50</v>
      </c>
      <c r="AT41">
        <f t="shared" si="27"/>
        <v>20</v>
      </c>
      <c r="AU41">
        <f t="shared" si="18"/>
        <v>2500</v>
      </c>
      <c r="AV41">
        <f t="shared" si="19"/>
        <v>62.5</v>
      </c>
      <c r="AW41">
        <f t="shared" si="20"/>
        <v>3</v>
      </c>
      <c r="AX41" s="290">
        <f t="shared" si="21"/>
        <v>14.21168394445653</v>
      </c>
      <c r="AY41" s="290">
        <f t="shared" si="22"/>
        <v>165.78639905405765</v>
      </c>
      <c r="AZ41">
        <f t="shared" si="23"/>
        <v>1</v>
      </c>
      <c r="BA41" s="290">
        <f t="shared" si="24"/>
        <v>3.183098861837907</v>
      </c>
      <c r="BB41" s="290">
        <f t="shared" si="25"/>
        <v>127.32395447351627</v>
      </c>
    </row>
    <row r="42" spans="1:54" x14ac:dyDescent="0.3">
      <c r="A42">
        <f t="shared" si="2"/>
        <v>40</v>
      </c>
      <c r="B42">
        <v>325</v>
      </c>
      <c r="C42">
        <v>1</v>
      </c>
      <c r="D42" t="str">
        <f>'[3]325 KHz'!A14</f>
        <v>01000</v>
      </c>
      <c r="E42">
        <f>'[3]325 KHz'!B14</f>
        <v>5</v>
      </c>
      <c r="F42" t="str">
        <f>'[3]325 KHz'!C14</f>
        <v>12</v>
      </c>
      <c r="G42" t="str">
        <f>'[3]325 KHz'!D14</f>
        <v>00</v>
      </c>
      <c r="H42" t="str">
        <f>'[3]325 KHz'!E14</f>
        <v>01</v>
      </c>
      <c r="I42" t="str">
        <f>'[3]325 KHz'!F14</f>
        <v>00</v>
      </c>
      <c r="J42" t="str">
        <f>'[3]325 KHz'!G14</f>
        <v>10</v>
      </c>
      <c r="K42" t="str">
        <f>'[3]325 KHz'!H14</f>
        <v>21</v>
      </c>
      <c r="L42" t="str">
        <f>'[3]325 KHz'!I14</f>
        <v>001000</v>
      </c>
      <c r="M42" t="str">
        <f>'[3]325 KHz'!J14</f>
        <v>01</v>
      </c>
      <c r="N42" t="str">
        <f>'[3]325 KHz'!K14</f>
        <v>4A</v>
      </c>
      <c r="O42" t="str">
        <f>'[3]325 KHz'!L14</f>
        <v>01</v>
      </c>
      <c r="P42" t="str">
        <f>'[3]325 KHz'!M14</f>
        <v>00101</v>
      </c>
      <c r="Q42" t="str">
        <f>'[3]325 KHz'!N14</f>
        <v>0</v>
      </c>
      <c r="R42" t="str">
        <f>'[3]325 KHz'!O14</f>
        <v>19</v>
      </c>
      <c r="S42" t="str">
        <f>'[3]325 KHz'!P14</f>
        <v>000110</v>
      </c>
      <c r="T42" t="str">
        <f>'[3]325 KHz'!Q14</f>
        <v>01</v>
      </c>
      <c r="U42" t="str">
        <f>'[3]325 KHz'!R14</f>
        <v>D5</v>
      </c>
      <c r="V42" t="str">
        <f>'[3]325 KHz'!S14</f>
        <v>11</v>
      </c>
      <c r="W42" t="str">
        <f>'[3]325 KHz'!T14</f>
        <v>01010</v>
      </c>
      <c r="X42" t="str">
        <f>'[3]325 KHz'!U14</f>
        <v>1</v>
      </c>
      <c r="Y42" t="str">
        <f t="shared" si="12"/>
        <v>12214A19D5</v>
      </c>
      <c r="Z42">
        <f t="shared" si="3"/>
        <v>100</v>
      </c>
      <c r="AA42">
        <f t="shared" si="4"/>
        <v>30</v>
      </c>
      <c r="AB42">
        <f t="shared" si="5"/>
        <v>2.3331</v>
      </c>
      <c r="AC42">
        <f t="shared" si="6"/>
        <v>32</v>
      </c>
      <c r="AD42">
        <f t="shared" si="7"/>
        <v>1600</v>
      </c>
      <c r="AE42">
        <f t="shared" si="8"/>
        <v>50</v>
      </c>
      <c r="AF42">
        <f t="shared" si="9"/>
        <v>40</v>
      </c>
      <c r="AG42">
        <f t="shared" si="10"/>
        <v>6.25</v>
      </c>
      <c r="AH42">
        <f t="shared" si="11"/>
        <v>31.25</v>
      </c>
      <c r="AI42">
        <v>4000</v>
      </c>
      <c r="AK42">
        <f t="shared" si="13"/>
        <v>325</v>
      </c>
      <c r="AL42">
        <f t="shared" si="14"/>
        <v>8</v>
      </c>
      <c r="AM42" t="str">
        <f t="shared" si="26"/>
        <v>12214A19D5</v>
      </c>
      <c r="AN42">
        <f t="shared" si="26"/>
        <v>100</v>
      </c>
      <c r="AO42">
        <f t="shared" si="26"/>
        <v>30</v>
      </c>
      <c r="AP42">
        <f t="shared" si="15"/>
        <v>160</v>
      </c>
      <c r="AQ42">
        <f t="shared" si="16"/>
        <v>373.29599999999999</v>
      </c>
      <c r="AR42">
        <f t="shared" si="17"/>
        <v>32</v>
      </c>
      <c r="AS42">
        <f t="shared" si="27"/>
        <v>50</v>
      </c>
      <c r="AT42">
        <f t="shared" si="27"/>
        <v>40</v>
      </c>
      <c r="AU42">
        <f t="shared" si="18"/>
        <v>1250</v>
      </c>
      <c r="AV42">
        <f t="shared" si="19"/>
        <v>31.25</v>
      </c>
      <c r="AW42">
        <f t="shared" si="20"/>
        <v>3</v>
      </c>
      <c r="AX42" s="290">
        <f t="shared" si="21"/>
        <v>14.21168394445653</v>
      </c>
      <c r="AY42" s="290">
        <f t="shared" si="22"/>
        <v>165.78639905405765</v>
      </c>
      <c r="AZ42">
        <f t="shared" si="23"/>
        <v>2</v>
      </c>
      <c r="BA42" s="290">
        <f t="shared" si="24"/>
        <v>3.183098861837907</v>
      </c>
      <c r="BB42" s="290">
        <f t="shared" si="25"/>
        <v>127.32395447351627</v>
      </c>
    </row>
    <row r="43" spans="1:54" x14ac:dyDescent="0.3">
      <c r="A43">
        <f t="shared" si="2"/>
        <v>41</v>
      </c>
      <c r="B43">
        <v>325</v>
      </c>
      <c r="C43">
        <v>1</v>
      </c>
      <c r="D43" t="str">
        <f>'[3]325 KHz'!A15</f>
        <v>01001</v>
      </c>
      <c r="E43">
        <f>'[3]325 KHz'!B15</f>
        <v>5</v>
      </c>
      <c r="F43" t="str">
        <f>'[3]325 KHz'!C15</f>
        <v>12</v>
      </c>
      <c r="G43" t="str">
        <f>'[3]325 KHz'!D15</f>
        <v>00</v>
      </c>
      <c r="H43" t="str">
        <f>'[3]325 KHz'!E15</f>
        <v>01</v>
      </c>
      <c r="I43" t="str">
        <f>'[3]325 KHz'!F15</f>
        <v>00</v>
      </c>
      <c r="J43" t="str">
        <f>'[3]325 KHz'!G15</f>
        <v>10</v>
      </c>
      <c r="K43" t="str">
        <f>'[3]325 KHz'!H15</f>
        <v>40</v>
      </c>
      <c r="L43" t="str">
        <f>'[3]325 KHz'!I15</f>
        <v>010000</v>
      </c>
      <c r="M43" t="str">
        <f>'[3]325 KHz'!J15</f>
        <v>00</v>
      </c>
      <c r="N43" t="str">
        <f>'[3]325 KHz'!K15</f>
        <v>84</v>
      </c>
      <c r="O43" t="str">
        <f>'[3]325 KHz'!L15</f>
        <v>10</v>
      </c>
      <c r="P43" t="str">
        <f>'[3]325 KHz'!M15</f>
        <v>00010</v>
      </c>
      <c r="Q43" t="str">
        <f>'[3]325 KHz'!N15</f>
        <v>0</v>
      </c>
      <c r="R43" t="str">
        <f>'[3]325 KHz'!O15</f>
        <v>19</v>
      </c>
      <c r="S43" t="str">
        <f>'[3]325 KHz'!P15</f>
        <v>000110</v>
      </c>
      <c r="T43" t="str">
        <f>'[3]325 KHz'!Q15</f>
        <v>01</v>
      </c>
      <c r="U43" t="str">
        <f>'[3]325 KHz'!R15</f>
        <v>D5</v>
      </c>
      <c r="V43" t="str">
        <f>'[3]325 KHz'!S15</f>
        <v>11</v>
      </c>
      <c r="W43" t="str">
        <f>'[3]325 KHz'!T15</f>
        <v>01010</v>
      </c>
      <c r="X43" t="str">
        <f>'[3]325 KHz'!U15</f>
        <v>1</v>
      </c>
      <c r="Y43" t="str">
        <f t="shared" si="12"/>
        <v>12408419D5</v>
      </c>
      <c r="Z43">
        <f t="shared" si="3"/>
        <v>100</v>
      </c>
      <c r="AA43">
        <f t="shared" si="4"/>
        <v>30</v>
      </c>
      <c r="AB43">
        <f t="shared" si="5"/>
        <v>2.3331</v>
      </c>
      <c r="AC43">
        <f t="shared" si="6"/>
        <v>32</v>
      </c>
      <c r="AD43">
        <f t="shared" si="7"/>
        <v>1600</v>
      </c>
      <c r="AE43">
        <f t="shared" si="8"/>
        <v>50</v>
      </c>
      <c r="AF43">
        <f t="shared" si="9"/>
        <v>80</v>
      </c>
      <c r="AG43">
        <f t="shared" si="10"/>
        <v>2.5</v>
      </c>
      <c r="AH43">
        <f t="shared" si="11"/>
        <v>12.5</v>
      </c>
      <c r="AI43">
        <v>4000</v>
      </c>
      <c r="AK43">
        <f t="shared" si="13"/>
        <v>325</v>
      </c>
      <c r="AL43">
        <f t="shared" si="14"/>
        <v>9</v>
      </c>
      <c r="AM43" t="str">
        <f t="shared" si="26"/>
        <v>12408419D5</v>
      </c>
      <c r="AN43">
        <f t="shared" si="26"/>
        <v>100</v>
      </c>
      <c r="AO43">
        <f t="shared" si="26"/>
        <v>30</v>
      </c>
      <c r="AP43">
        <f t="shared" si="15"/>
        <v>160</v>
      </c>
      <c r="AQ43">
        <f t="shared" si="16"/>
        <v>373.29599999999999</v>
      </c>
      <c r="AR43">
        <f t="shared" si="17"/>
        <v>32</v>
      </c>
      <c r="AS43">
        <f t="shared" si="27"/>
        <v>50</v>
      </c>
      <c r="AT43">
        <f t="shared" si="27"/>
        <v>80</v>
      </c>
      <c r="AU43">
        <f t="shared" si="18"/>
        <v>500</v>
      </c>
      <c r="AV43">
        <f t="shared" si="19"/>
        <v>12.5</v>
      </c>
      <c r="AW43">
        <f t="shared" si="20"/>
        <v>3</v>
      </c>
      <c r="AX43" s="290">
        <f t="shared" si="21"/>
        <v>14.21168394445653</v>
      </c>
      <c r="AY43" s="290">
        <f t="shared" si="22"/>
        <v>165.78639905405765</v>
      </c>
      <c r="AZ43">
        <f t="shared" si="23"/>
        <v>4</v>
      </c>
      <c r="BA43" s="290">
        <f t="shared" si="24"/>
        <v>3.9788735772973833</v>
      </c>
      <c r="BB43" s="290">
        <f t="shared" si="25"/>
        <v>159.15494309189535</v>
      </c>
    </row>
    <row r="44" spans="1:54" x14ac:dyDescent="0.3">
      <c r="A44">
        <f t="shared" si="2"/>
        <v>42</v>
      </c>
      <c r="B44">
        <v>325</v>
      </c>
      <c r="C44">
        <v>1</v>
      </c>
      <c r="D44" t="str">
        <f>'[3]325 KHz'!A16</f>
        <v>01010</v>
      </c>
      <c r="E44">
        <f>'[3]325 KHz'!B16</f>
        <v>5</v>
      </c>
      <c r="F44" t="str">
        <f>'[3]325 KHz'!C16</f>
        <v>12</v>
      </c>
      <c r="G44" t="str">
        <f>'[3]325 KHz'!D16</f>
        <v>00</v>
      </c>
      <c r="H44" t="str">
        <f>'[3]325 KHz'!E16</f>
        <v>01</v>
      </c>
      <c r="I44" t="str">
        <f>'[3]325 KHz'!F16</f>
        <v>00</v>
      </c>
      <c r="J44" t="str">
        <f>'[3]325 KHz'!G16</f>
        <v>10</v>
      </c>
      <c r="K44" t="str">
        <f>'[3]325 KHz'!H16</f>
        <v>80</v>
      </c>
      <c r="L44" t="str">
        <f>'[3]325 KHz'!I16</f>
        <v>100000</v>
      </c>
      <c r="M44" t="str">
        <f>'[3]325 KHz'!J16</f>
        <v>00</v>
      </c>
      <c r="N44" t="str">
        <f>'[3]325 KHz'!K16</f>
        <v>42</v>
      </c>
      <c r="O44" t="str">
        <f>'[3]325 KHz'!L16</f>
        <v>01</v>
      </c>
      <c r="P44" t="str">
        <f>'[3]325 KHz'!M16</f>
        <v>00001</v>
      </c>
      <c r="Q44" t="str">
        <f>'[3]325 KHz'!N16</f>
        <v>0</v>
      </c>
      <c r="R44" t="str">
        <f>'[3]325 KHz'!O16</f>
        <v>19</v>
      </c>
      <c r="S44" t="str">
        <f>'[3]325 KHz'!P16</f>
        <v>000110</v>
      </c>
      <c r="T44" t="str">
        <f>'[3]325 KHz'!Q16</f>
        <v>01</v>
      </c>
      <c r="U44" t="str">
        <f>'[3]325 KHz'!R16</f>
        <v>D5</v>
      </c>
      <c r="V44" t="str">
        <f>'[3]325 KHz'!S16</f>
        <v>11</v>
      </c>
      <c r="W44" t="str">
        <f>'[3]325 KHz'!T16</f>
        <v>01010</v>
      </c>
      <c r="X44" t="str">
        <f>'[3]325 KHz'!U16</f>
        <v>1</v>
      </c>
      <c r="Y44" t="str">
        <f t="shared" si="12"/>
        <v>12804219D5</v>
      </c>
      <c r="Z44">
        <f t="shared" si="3"/>
        <v>100</v>
      </c>
      <c r="AA44">
        <f t="shared" si="4"/>
        <v>30</v>
      </c>
      <c r="AB44">
        <f t="shared" si="5"/>
        <v>2.3331</v>
      </c>
      <c r="AC44">
        <f t="shared" si="6"/>
        <v>32</v>
      </c>
      <c r="AD44">
        <f t="shared" si="7"/>
        <v>1600</v>
      </c>
      <c r="AE44">
        <f t="shared" si="8"/>
        <v>50</v>
      </c>
      <c r="AF44">
        <f t="shared" si="9"/>
        <v>160</v>
      </c>
      <c r="AG44">
        <f t="shared" si="10"/>
        <v>1.25</v>
      </c>
      <c r="AH44">
        <f t="shared" si="11"/>
        <v>6.25</v>
      </c>
      <c r="AI44">
        <v>4000</v>
      </c>
      <c r="AK44">
        <f t="shared" si="13"/>
        <v>325</v>
      </c>
      <c r="AL44">
        <f t="shared" si="14"/>
        <v>10</v>
      </c>
      <c r="AM44" t="str">
        <f t="shared" si="26"/>
        <v>12804219D5</v>
      </c>
      <c r="AN44">
        <f t="shared" si="26"/>
        <v>100</v>
      </c>
      <c r="AO44">
        <f t="shared" si="26"/>
        <v>30</v>
      </c>
      <c r="AP44">
        <f t="shared" si="15"/>
        <v>160</v>
      </c>
      <c r="AQ44">
        <f t="shared" si="16"/>
        <v>373.29599999999999</v>
      </c>
      <c r="AR44">
        <f t="shared" si="17"/>
        <v>32</v>
      </c>
      <c r="AS44">
        <f t="shared" si="27"/>
        <v>50</v>
      </c>
      <c r="AT44">
        <f t="shared" si="27"/>
        <v>160</v>
      </c>
      <c r="AU44">
        <f t="shared" si="18"/>
        <v>250</v>
      </c>
      <c r="AV44">
        <f t="shared" si="19"/>
        <v>6.25</v>
      </c>
      <c r="AW44">
        <f t="shared" si="20"/>
        <v>3</v>
      </c>
      <c r="AX44" s="290">
        <f t="shared" si="21"/>
        <v>14.21168394445653</v>
      </c>
      <c r="AY44" s="290">
        <f t="shared" si="22"/>
        <v>165.78639905405765</v>
      </c>
      <c r="AZ44">
        <f t="shared" si="23"/>
        <v>8</v>
      </c>
      <c r="BA44" s="290">
        <f t="shared" si="24"/>
        <v>3.9788735772973833</v>
      </c>
      <c r="BB44" s="290">
        <f t="shared" si="25"/>
        <v>159.15494309189535</v>
      </c>
    </row>
    <row r="45" spans="1:54" x14ac:dyDescent="0.3">
      <c r="A45">
        <f t="shared" si="2"/>
        <v>43</v>
      </c>
      <c r="B45">
        <v>325</v>
      </c>
      <c r="C45">
        <v>1</v>
      </c>
      <c r="D45" t="str">
        <f>'[3]325 KHz'!A17</f>
        <v>01011</v>
      </c>
      <c r="E45">
        <f>'[3]325 KHz'!B17</f>
        <v>5</v>
      </c>
      <c r="F45" t="str">
        <f>'[3]325 KHz'!C17</f>
        <v>12</v>
      </c>
      <c r="G45" t="str">
        <f>'[3]325 KHz'!D17</f>
        <v>00</v>
      </c>
      <c r="H45" t="str">
        <f>'[3]325 KHz'!E17</f>
        <v>01</v>
      </c>
      <c r="I45" t="str">
        <f>'[3]325 KHz'!F17</f>
        <v>00</v>
      </c>
      <c r="J45" t="str">
        <f>'[3]325 KHz'!G17</f>
        <v>10</v>
      </c>
      <c r="K45" t="str">
        <f>'[3]325 KHz'!H17</f>
        <v>0B</v>
      </c>
      <c r="L45" t="str">
        <f>'[3]325 KHz'!I17</f>
        <v>000010</v>
      </c>
      <c r="M45" t="str">
        <f>'[3]325 KHz'!J17</f>
        <v>11</v>
      </c>
      <c r="N45" t="str">
        <f>'[3]325 KHz'!K17</f>
        <v>E8</v>
      </c>
      <c r="O45" t="str">
        <f>'[3]325 KHz'!L17</f>
        <v>11</v>
      </c>
      <c r="P45" t="str">
        <f>'[3]325 KHz'!M17</f>
        <v>10100</v>
      </c>
      <c r="Q45" t="str">
        <f>'[3]325 KHz'!N17</f>
        <v>0</v>
      </c>
      <c r="R45" t="str">
        <f>'[3]325 KHz'!O17</f>
        <v>21</v>
      </c>
      <c r="S45" t="str">
        <f>'[3]325 KHz'!P17</f>
        <v>001000</v>
      </c>
      <c r="T45" t="str">
        <f>'[3]325 KHz'!Q17</f>
        <v>01</v>
      </c>
      <c r="U45" t="str">
        <f>'[3]325 KHz'!R17</f>
        <v>CB</v>
      </c>
      <c r="V45" t="str">
        <f>'[3]325 KHz'!S17</f>
        <v>11</v>
      </c>
      <c r="W45" t="str">
        <f>'[3]325 KHz'!T17</f>
        <v>00101</v>
      </c>
      <c r="X45" t="str">
        <f>'[3]325 KHz'!U17</f>
        <v>1</v>
      </c>
      <c r="Y45" t="str">
        <f t="shared" si="12"/>
        <v>120BE821CB</v>
      </c>
      <c r="Z45">
        <f t="shared" si="3"/>
        <v>100</v>
      </c>
      <c r="AA45">
        <f t="shared" si="4"/>
        <v>40</v>
      </c>
      <c r="AB45">
        <f t="shared" si="5"/>
        <v>2.3331</v>
      </c>
      <c r="AC45">
        <f t="shared" si="6"/>
        <v>16</v>
      </c>
      <c r="AD45">
        <f t="shared" si="7"/>
        <v>1600</v>
      </c>
      <c r="AE45">
        <f t="shared" si="8"/>
        <v>50</v>
      </c>
      <c r="AF45">
        <f t="shared" si="9"/>
        <v>10</v>
      </c>
      <c r="AG45">
        <f t="shared" si="10"/>
        <v>18.75</v>
      </c>
      <c r="AH45">
        <f t="shared" si="11"/>
        <v>125</v>
      </c>
      <c r="AI45">
        <v>4000</v>
      </c>
      <c r="AK45">
        <f t="shared" si="13"/>
        <v>325</v>
      </c>
      <c r="AL45">
        <f t="shared" si="14"/>
        <v>11</v>
      </c>
      <c r="AM45" t="str">
        <f t="shared" si="26"/>
        <v>120BE821CB</v>
      </c>
      <c r="AN45">
        <f t="shared" si="26"/>
        <v>100</v>
      </c>
      <c r="AO45">
        <f t="shared" si="26"/>
        <v>40</v>
      </c>
      <c r="AP45">
        <f t="shared" si="15"/>
        <v>160</v>
      </c>
      <c r="AQ45">
        <f t="shared" si="16"/>
        <v>373.29599999999999</v>
      </c>
      <c r="AR45">
        <f t="shared" si="17"/>
        <v>16</v>
      </c>
      <c r="AS45">
        <f t="shared" si="27"/>
        <v>50</v>
      </c>
      <c r="AT45">
        <f t="shared" si="27"/>
        <v>10</v>
      </c>
      <c r="AU45">
        <f t="shared" si="18"/>
        <v>3750</v>
      </c>
      <c r="AV45">
        <f t="shared" si="19"/>
        <v>125</v>
      </c>
      <c r="AW45">
        <f t="shared" si="20"/>
        <v>4</v>
      </c>
      <c r="AX45" s="290">
        <f t="shared" si="21"/>
        <v>10.658762958342397</v>
      </c>
      <c r="AY45" s="290">
        <f t="shared" si="22"/>
        <v>248.67959858108645</v>
      </c>
      <c r="AZ45">
        <f t="shared" si="23"/>
        <v>0.5</v>
      </c>
      <c r="BA45" s="290">
        <f t="shared" si="24"/>
        <v>4.2441318157838754</v>
      </c>
      <c r="BB45" s="290">
        <f t="shared" si="25"/>
        <v>127.32395447351627</v>
      </c>
    </row>
    <row r="46" spans="1:54" x14ac:dyDescent="0.3">
      <c r="A46">
        <f t="shared" si="2"/>
        <v>44</v>
      </c>
      <c r="B46">
        <v>325</v>
      </c>
      <c r="C46">
        <v>1</v>
      </c>
      <c r="D46" t="str">
        <f>'[3]325 KHz'!A18</f>
        <v>01100</v>
      </c>
      <c r="E46">
        <f>'[3]325 KHz'!B18</f>
        <v>5</v>
      </c>
      <c r="F46" t="str">
        <f>'[3]325 KHz'!C18</f>
        <v>12</v>
      </c>
      <c r="G46" t="str">
        <f>'[3]325 KHz'!D18</f>
        <v>00</v>
      </c>
      <c r="H46" t="str">
        <f>'[3]325 KHz'!E18</f>
        <v>01</v>
      </c>
      <c r="I46" t="str">
        <f>'[3]325 KHz'!F18</f>
        <v>00</v>
      </c>
      <c r="J46" t="str">
        <f>'[3]325 KHz'!G18</f>
        <v>10</v>
      </c>
      <c r="K46" t="str">
        <f>'[3]325 KHz'!H18</f>
        <v>12</v>
      </c>
      <c r="L46" t="str">
        <f>'[3]325 KHz'!I18</f>
        <v>000100</v>
      </c>
      <c r="M46" t="str">
        <f>'[3]325 KHz'!J18</f>
        <v>10</v>
      </c>
      <c r="N46" t="str">
        <f>'[3]325 KHz'!K18</f>
        <v>94</v>
      </c>
      <c r="O46" t="str">
        <f>'[3]325 KHz'!L18</f>
        <v>10</v>
      </c>
      <c r="P46" t="str">
        <f>'[3]325 KHz'!M18</f>
        <v>01010</v>
      </c>
      <c r="Q46" t="str">
        <f>'[3]325 KHz'!N18</f>
        <v>0</v>
      </c>
      <c r="R46" t="str">
        <f>'[3]325 KHz'!O18</f>
        <v>21</v>
      </c>
      <c r="S46" t="str">
        <f>'[3]325 KHz'!P18</f>
        <v>001000</v>
      </c>
      <c r="T46" t="str">
        <f>'[3]325 KHz'!Q18</f>
        <v>01</v>
      </c>
      <c r="U46" t="str">
        <f>'[3]325 KHz'!R18</f>
        <v>CB</v>
      </c>
      <c r="V46" t="str">
        <f>'[3]325 KHz'!S18</f>
        <v>11</v>
      </c>
      <c r="W46" t="str">
        <f>'[3]325 KHz'!T18</f>
        <v>00101</v>
      </c>
      <c r="X46" t="str">
        <f>'[3]325 KHz'!U18</f>
        <v>1</v>
      </c>
      <c r="Y46" t="str">
        <f t="shared" si="12"/>
        <v>12129421CB</v>
      </c>
      <c r="Z46">
        <f t="shared" si="3"/>
        <v>100</v>
      </c>
      <c r="AA46">
        <f t="shared" si="4"/>
        <v>40</v>
      </c>
      <c r="AB46">
        <f t="shared" si="5"/>
        <v>2.3331</v>
      </c>
      <c r="AC46">
        <f t="shared" si="6"/>
        <v>16</v>
      </c>
      <c r="AD46">
        <f t="shared" si="7"/>
        <v>1600</v>
      </c>
      <c r="AE46">
        <f t="shared" si="8"/>
        <v>50</v>
      </c>
      <c r="AF46">
        <f t="shared" si="9"/>
        <v>20</v>
      </c>
      <c r="AG46">
        <f t="shared" si="10"/>
        <v>12.5</v>
      </c>
      <c r="AH46">
        <f t="shared" si="11"/>
        <v>62.5</v>
      </c>
      <c r="AI46">
        <v>4000</v>
      </c>
      <c r="AK46">
        <f t="shared" si="13"/>
        <v>325</v>
      </c>
      <c r="AL46">
        <f t="shared" si="14"/>
        <v>12</v>
      </c>
      <c r="AM46" t="str">
        <f t="shared" si="26"/>
        <v>12129421CB</v>
      </c>
      <c r="AN46">
        <f t="shared" si="26"/>
        <v>100</v>
      </c>
      <c r="AO46">
        <f t="shared" si="26"/>
        <v>40</v>
      </c>
      <c r="AP46">
        <f t="shared" si="15"/>
        <v>160</v>
      </c>
      <c r="AQ46">
        <f t="shared" si="16"/>
        <v>373.29599999999999</v>
      </c>
      <c r="AR46">
        <f t="shared" si="17"/>
        <v>16</v>
      </c>
      <c r="AS46">
        <f t="shared" si="27"/>
        <v>50</v>
      </c>
      <c r="AT46">
        <f t="shared" si="27"/>
        <v>20</v>
      </c>
      <c r="AU46">
        <f t="shared" si="18"/>
        <v>2500</v>
      </c>
      <c r="AV46">
        <f t="shared" si="19"/>
        <v>62.5</v>
      </c>
      <c r="AW46">
        <f t="shared" si="20"/>
        <v>4</v>
      </c>
      <c r="AX46" s="290">
        <f t="shared" si="21"/>
        <v>10.658762958342397</v>
      </c>
      <c r="AY46" s="290">
        <f t="shared" si="22"/>
        <v>248.67959858108645</v>
      </c>
      <c r="AZ46">
        <f t="shared" si="23"/>
        <v>1</v>
      </c>
      <c r="BA46" s="290">
        <f t="shared" si="24"/>
        <v>3.183098861837907</v>
      </c>
      <c r="BB46" s="290">
        <f t="shared" si="25"/>
        <v>127.32395447351627</v>
      </c>
    </row>
    <row r="47" spans="1:54" x14ac:dyDescent="0.3">
      <c r="A47">
        <f t="shared" si="2"/>
        <v>45</v>
      </c>
      <c r="B47">
        <v>325</v>
      </c>
      <c r="C47">
        <v>1</v>
      </c>
      <c r="D47" t="str">
        <f>'[3]325 KHz'!A19</f>
        <v>01101</v>
      </c>
      <c r="E47">
        <f>'[3]325 KHz'!B19</f>
        <v>5</v>
      </c>
      <c r="F47" t="str">
        <f>'[3]325 KHz'!C19</f>
        <v>12</v>
      </c>
      <c r="G47" t="str">
        <f>'[3]325 KHz'!D19</f>
        <v>00</v>
      </c>
      <c r="H47" t="str">
        <f>'[3]325 KHz'!E19</f>
        <v>01</v>
      </c>
      <c r="I47" t="str">
        <f>'[3]325 KHz'!F19</f>
        <v>00</v>
      </c>
      <c r="J47" t="str">
        <f>'[3]325 KHz'!G19</f>
        <v>10</v>
      </c>
      <c r="K47" t="str">
        <f>'[3]325 KHz'!H19</f>
        <v>21</v>
      </c>
      <c r="L47" t="str">
        <f>'[3]325 KHz'!I19</f>
        <v>001000</v>
      </c>
      <c r="M47" t="str">
        <f>'[3]325 KHz'!J19</f>
        <v>01</v>
      </c>
      <c r="N47" t="str">
        <f>'[3]325 KHz'!K19</f>
        <v>4A</v>
      </c>
      <c r="O47" t="str">
        <f>'[3]325 KHz'!L19</f>
        <v>01</v>
      </c>
      <c r="P47" t="str">
        <f>'[3]325 KHz'!M19</f>
        <v>00101</v>
      </c>
      <c r="Q47" t="str">
        <f>'[3]325 KHz'!N19</f>
        <v>0</v>
      </c>
      <c r="R47" t="str">
        <f>'[3]325 KHz'!O19</f>
        <v>21</v>
      </c>
      <c r="S47" t="str">
        <f>'[3]325 KHz'!P19</f>
        <v>001000</v>
      </c>
      <c r="T47" t="str">
        <f>'[3]325 KHz'!Q19</f>
        <v>01</v>
      </c>
      <c r="U47" t="str">
        <f>'[3]325 KHz'!R19</f>
        <v>CB</v>
      </c>
      <c r="V47" t="str">
        <f>'[3]325 KHz'!S19</f>
        <v>11</v>
      </c>
      <c r="W47" t="str">
        <f>'[3]325 KHz'!T19</f>
        <v>00101</v>
      </c>
      <c r="X47" t="str">
        <f>'[3]325 KHz'!U19</f>
        <v>1</v>
      </c>
      <c r="Y47" t="str">
        <f t="shared" si="12"/>
        <v>12214A21CB</v>
      </c>
      <c r="Z47">
        <f t="shared" si="3"/>
        <v>100</v>
      </c>
      <c r="AA47">
        <f t="shared" si="4"/>
        <v>40</v>
      </c>
      <c r="AB47">
        <f t="shared" si="5"/>
        <v>2.3331</v>
      </c>
      <c r="AC47">
        <f t="shared" si="6"/>
        <v>16</v>
      </c>
      <c r="AD47">
        <f t="shared" si="7"/>
        <v>1600</v>
      </c>
      <c r="AE47">
        <f t="shared" si="8"/>
        <v>50</v>
      </c>
      <c r="AF47">
        <f t="shared" si="9"/>
        <v>40</v>
      </c>
      <c r="AG47">
        <f t="shared" si="10"/>
        <v>6.25</v>
      </c>
      <c r="AH47">
        <f t="shared" si="11"/>
        <v>31.25</v>
      </c>
      <c r="AI47">
        <v>4000</v>
      </c>
      <c r="AK47">
        <f t="shared" si="13"/>
        <v>325</v>
      </c>
      <c r="AL47">
        <f t="shared" si="14"/>
        <v>13</v>
      </c>
      <c r="AM47" t="str">
        <f t="shared" si="26"/>
        <v>12214A21CB</v>
      </c>
      <c r="AN47">
        <f t="shared" si="26"/>
        <v>100</v>
      </c>
      <c r="AO47">
        <f t="shared" si="26"/>
        <v>40</v>
      </c>
      <c r="AP47">
        <f t="shared" si="15"/>
        <v>160</v>
      </c>
      <c r="AQ47">
        <f t="shared" si="16"/>
        <v>373.29599999999999</v>
      </c>
      <c r="AR47">
        <f t="shared" si="17"/>
        <v>16</v>
      </c>
      <c r="AS47">
        <f t="shared" si="27"/>
        <v>50</v>
      </c>
      <c r="AT47">
        <f t="shared" si="27"/>
        <v>40</v>
      </c>
      <c r="AU47">
        <f t="shared" si="18"/>
        <v>1250</v>
      </c>
      <c r="AV47">
        <f t="shared" si="19"/>
        <v>31.25</v>
      </c>
      <c r="AW47">
        <f t="shared" si="20"/>
        <v>4</v>
      </c>
      <c r="AX47" s="290">
        <f t="shared" si="21"/>
        <v>10.658762958342397</v>
      </c>
      <c r="AY47" s="290">
        <f t="shared" si="22"/>
        <v>248.67959858108645</v>
      </c>
      <c r="AZ47">
        <f t="shared" si="23"/>
        <v>2</v>
      </c>
      <c r="BA47" s="290">
        <f t="shared" si="24"/>
        <v>3.183098861837907</v>
      </c>
      <c r="BB47" s="290">
        <f t="shared" si="25"/>
        <v>127.32395447351627</v>
      </c>
    </row>
    <row r="48" spans="1:54" x14ac:dyDescent="0.3">
      <c r="A48">
        <f t="shared" si="2"/>
        <v>46</v>
      </c>
      <c r="B48">
        <v>325</v>
      </c>
      <c r="C48">
        <v>1</v>
      </c>
      <c r="D48" t="str">
        <f>'[3]325 KHz'!A20</f>
        <v>01110</v>
      </c>
      <c r="E48">
        <f>'[3]325 KHz'!B20</f>
        <v>5</v>
      </c>
      <c r="F48" t="str">
        <f>'[3]325 KHz'!C20</f>
        <v>12</v>
      </c>
      <c r="G48" t="str">
        <f>'[3]325 KHz'!D20</f>
        <v>00</v>
      </c>
      <c r="H48" t="str">
        <f>'[3]325 KHz'!E20</f>
        <v>01</v>
      </c>
      <c r="I48" t="str">
        <f>'[3]325 KHz'!F20</f>
        <v>00</v>
      </c>
      <c r="J48" t="str">
        <f>'[3]325 KHz'!G20</f>
        <v>10</v>
      </c>
      <c r="K48" t="str">
        <f>'[3]325 KHz'!H20</f>
        <v>40</v>
      </c>
      <c r="L48" t="str">
        <f>'[3]325 KHz'!I20</f>
        <v>010000</v>
      </c>
      <c r="M48" t="str">
        <f>'[3]325 KHz'!J20</f>
        <v>00</v>
      </c>
      <c r="N48" t="str">
        <f>'[3]325 KHz'!K20</f>
        <v>84</v>
      </c>
      <c r="O48" t="str">
        <f>'[3]325 KHz'!L20</f>
        <v>10</v>
      </c>
      <c r="P48" t="str">
        <f>'[3]325 KHz'!M20</f>
        <v>00010</v>
      </c>
      <c r="Q48" t="str">
        <f>'[3]325 KHz'!N20</f>
        <v>0</v>
      </c>
      <c r="R48" t="str">
        <f>'[3]325 KHz'!O20</f>
        <v>21</v>
      </c>
      <c r="S48" t="str">
        <f>'[3]325 KHz'!P20</f>
        <v>001000</v>
      </c>
      <c r="T48" t="str">
        <f>'[3]325 KHz'!Q20</f>
        <v>01</v>
      </c>
      <c r="U48" t="str">
        <f>'[3]325 KHz'!R20</f>
        <v>CB</v>
      </c>
      <c r="V48" t="str">
        <f>'[3]325 KHz'!S20</f>
        <v>11</v>
      </c>
      <c r="W48" t="str">
        <f>'[3]325 KHz'!T20</f>
        <v>00101</v>
      </c>
      <c r="X48" t="str">
        <f>'[3]325 KHz'!U20</f>
        <v>1</v>
      </c>
      <c r="Y48" t="str">
        <f t="shared" si="12"/>
        <v>12408421CB</v>
      </c>
      <c r="Z48">
        <f t="shared" si="3"/>
        <v>100</v>
      </c>
      <c r="AA48">
        <f t="shared" si="4"/>
        <v>40</v>
      </c>
      <c r="AB48">
        <f t="shared" si="5"/>
        <v>2.3331</v>
      </c>
      <c r="AC48">
        <f t="shared" si="6"/>
        <v>16</v>
      </c>
      <c r="AD48">
        <f t="shared" si="7"/>
        <v>1600</v>
      </c>
      <c r="AE48">
        <f t="shared" si="8"/>
        <v>50</v>
      </c>
      <c r="AF48">
        <f t="shared" si="9"/>
        <v>80</v>
      </c>
      <c r="AG48">
        <f t="shared" si="10"/>
        <v>2.5</v>
      </c>
      <c r="AH48">
        <f t="shared" si="11"/>
        <v>12.5</v>
      </c>
      <c r="AI48">
        <v>4000</v>
      </c>
      <c r="AK48">
        <f t="shared" si="13"/>
        <v>325</v>
      </c>
      <c r="AL48">
        <f t="shared" si="14"/>
        <v>14</v>
      </c>
      <c r="AM48" t="str">
        <f t="shared" si="26"/>
        <v>12408421CB</v>
      </c>
      <c r="AN48">
        <f t="shared" si="26"/>
        <v>100</v>
      </c>
      <c r="AO48">
        <f t="shared" si="26"/>
        <v>40</v>
      </c>
      <c r="AP48">
        <f t="shared" si="15"/>
        <v>160</v>
      </c>
      <c r="AQ48">
        <f t="shared" si="16"/>
        <v>373.29599999999999</v>
      </c>
      <c r="AR48">
        <f t="shared" si="17"/>
        <v>16</v>
      </c>
      <c r="AS48">
        <f t="shared" si="27"/>
        <v>50</v>
      </c>
      <c r="AT48">
        <f t="shared" si="27"/>
        <v>80</v>
      </c>
      <c r="AU48">
        <f t="shared" si="18"/>
        <v>500</v>
      </c>
      <c r="AV48">
        <f t="shared" si="19"/>
        <v>12.5</v>
      </c>
      <c r="AW48">
        <f t="shared" si="20"/>
        <v>4</v>
      </c>
      <c r="AX48" s="290">
        <f t="shared" si="21"/>
        <v>10.658762958342397</v>
      </c>
      <c r="AY48" s="290">
        <f t="shared" si="22"/>
        <v>248.67959858108645</v>
      </c>
      <c r="AZ48">
        <f t="shared" si="23"/>
        <v>4</v>
      </c>
      <c r="BA48" s="290">
        <f t="shared" si="24"/>
        <v>3.9788735772973833</v>
      </c>
      <c r="BB48" s="290">
        <f t="shared" si="25"/>
        <v>159.15494309189535</v>
      </c>
    </row>
    <row r="49" spans="1:54" x14ac:dyDescent="0.3">
      <c r="A49">
        <f t="shared" si="2"/>
        <v>47</v>
      </c>
      <c r="B49">
        <v>325</v>
      </c>
      <c r="C49">
        <v>1</v>
      </c>
      <c r="D49" t="str">
        <f>'[3]325 KHz'!A21</f>
        <v>01111</v>
      </c>
      <c r="E49">
        <f>'[3]325 KHz'!B21</f>
        <v>5</v>
      </c>
      <c r="F49" t="str">
        <f>'[3]325 KHz'!C21</f>
        <v>12</v>
      </c>
      <c r="G49" t="str">
        <f>'[3]325 KHz'!D21</f>
        <v>00</v>
      </c>
      <c r="H49" t="str">
        <f>'[3]325 KHz'!E21</f>
        <v>01</v>
      </c>
      <c r="I49" t="str">
        <f>'[3]325 KHz'!F21</f>
        <v>00</v>
      </c>
      <c r="J49" t="str">
        <f>'[3]325 KHz'!G21</f>
        <v>10</v>
      </c>
      <c r="K49" t="str">
        <f>'[3]325 KHz'!H21</f>
        <v>80</v>
      </c>
      <c r="L49" t="str">
        <f>'[3]325 KHz'!I21</f>
        <v>100000</v>
      </c>
      <c r="M49" t="str">
        <f>'[3]325 KHz'!J21</f>
        <v>00</v>
      </c>
      <c r="N49" t="str">
        <f>'[3]325 KHz'!K21</f>
        <v>42</v>
      </c>
      <c r="O49" t="str">
        <f>'[3]325 KHz'!L21</f>
        <v>01</v>
      </c>
      <c r="P49" t="str">
        <f>'[3]325 KHz'!M21</f>
        <v>00001</v>
      </c>
      <c r="Q49" t="str">
        <f>'[3]325 KHz'!N21</f>
        <v>0</v>
      </c>
      <c r="R49" t="str">
        <f>'[3]325 KHz'!O21</f>
        <v>21</v>
      </c>
      <c r="S49" t="str">
        <f>'[3]325 KHz'!P21</f>
        <v>001000</v>
      </c>
      <c r="T49" t="str">
        <f>'[3]325 KHz'!Q21</f>
        <v>01</v>
      </c>
      <c r="U49" t="str">
        <f>'[3]325 KHz'!R21</f>
        <v>CB</v>
      </c>
      <c r="V49" t="str">
        <f>'[3]325 KHz'!S21</f>
        <v>11</v>
      </c>
      <c r="W49" t="str">
        <f>'[3]325 KHz'!T21</f>
        <v>00101</v>
      </c>
      <c r="X49" t="str">
        <f>'[3]325 KHz'!U21</f>
        <v>1</v>
      </c>
      <c r="Y49" t="str">
        <f t="shared" si="12"/>
        <v>12804221CB</v>
      </c>
      <c r="Z49">
        <f t="shared" si="3"/>
        <v>100</v>
      </c>
      <c r="AA49">
        <f t="shared" si="4"/>
        <v>40</v>
      </c>
      <c r="AB49">
        <f t="shared" si="5"/>
        <v>2.3331</v>
      </c>
      <c r="AC49">
        <f t="shared" si="6"/>
        <v>16</v>
      </c>
      <c r="AD49">
        <f t="shared" si="7"/>
        <v>1600</v>
      </c>
      <c r="AE49">
        <f t="shared" si="8"/>
        <v>50</v>
      </c>
      <c r="AF49">
        <f t="shared" si="9"/>
        <v>160</v>
      </c>
      <c r="AG49">
        <f t="shared" si="10"/>
        <v>1.25</v>
      </c>
      <c r="AH49">
        <f t="shared" si="11"/>
        <v>6.25</v>
      </c>
      <c r="AI49">
        <v>4000</v>
      </c>
      <c r="AK49">
        <f t="shared" si="13"/>
        <v>325</v>
      </c>
      <c r="AL49">
        <f t="shared" si="14"/>
        <v>15</v>
      </c>
      <c r="AM49" t="str">
        <f t="shared" si="26"/>
        <v>12804221CB</v>
      </c>
      <c r="AN49">
        <f t="shared" si="26"/>
        <v>100</v>
      </c>
      <c r="AO49">
        <f t="shared" si="26"/>
        <v>40</v>
      </c>
      <c r="AP49">
        <f t="shared" si="15"/>
        <v>160</v>
      </c>
      <c r="AQ49">
        <f t="shared" si="16"/>
        <v>373.29599999999999</v>
      </c>
      <c r="AR49">
        <f t="shared" si="17"/>
        <v>16</v>
      </c>
      <c r="AS49">
        <f t="shared" si="27"/>
        <v>50</v>
      </c>
      <c r="AT49">
        <f t="shared" si="27"/>
        <v>160</v>
      </c>
      <c r="AU49">
        <f t="shared" si="18"/>
        <v>250</v>
      </c>
      <c r="AV49">
        <f t="shared" si="19"/>
        <v>6.25</v>
      </c>
      <c r="AW49">
        <f t="shared" si="20"/>
        <v>4</v>
      </c>
      <c r="AX49" s="290">
        <f t="shared" si="21"/>
        <v>10.658762958342397</v>
      </c>
      <c r="AY49" s="290">
        <f t="shared" si="22"/>
        <v>248.67959858108645</v>
      </c>
      <c r="AZ49">
        <f t="shared" si="23"/>
        <v>8</v>
      </c>
      <c r="BA49" s="290">
        <f t="shared" si="24"/>
        <v>3.9788735772973833</v>
      </c>
      <c r="BB49" s="290">
        <f t="shared" si="25"/>
        <v>159.15494309189535</v>
      </c>
    </row>
    <row r="50" spans="1:54" x14ac:dyDescent="0.3">
      <c r="A50">
        <f t="shared" si="2"/>
        <v>48</v>
      </c>
      <c r="B50">
        <v>325</v>
      </c>
      <c r="C50">
        <v>1</v>
      </c>
      <c r="D50" t="str">
        <f>'[3]325 KHz'!A22</f>
        <v>10000</v>
      </c>
      <c r="E50">
        <f>'[3]325 KHz'!B22</f>
        <v>5</v>
      </c>
      <c r="F50" t="str">
        <f>'[3]325 KHz'!C22</f>
        <v>12</v>
      </c>
      <c r="G50" t="str">
        <f>'[3]325 KHz'!D22</f>
        <v>00</v>
      </c>
      <c r="H50" t="str">
        <f>'[3]325 KHz'!E22</f>
        <v>01</v>
      </c>
      <c r="I50" t="str">
        <f>'[3]325 KHz'!F22</f>
        <v>00</v>
      </c>
      <c r="J50" t="str">
        <f>'[3]325 KHz'!G22</f>
        <v>10</v>
      </c>
      <c r="K50" t="str">
        <f>'[3]325 KHz'!H22</f>
        <v>0B</v>
      </c>
      <c r="L50" t="str">
        <f>'[3]325 KHz'!I22</f>
        <v>000010</v>
      </c>
      <c r="M50" t="str">
        <f>'[3]325 KHz'!J22</f>
        <v>11</v>
      </c>
      <c r="N50" t="str">
        <f>'[3]325 KHz'!K22</f>
        <v>E8</v>
      </c>
      <c r="O50" t="str">
        <f>'[3]325 KHz'!L22</f>
        <v>11</v>
      </c>
      <c r="P50" t="str">
        <f>'[3]325 KHz'!M22</f>
        <v>10100</v>
      </c>
      <c r="Q50" t="str">
        <f>'[3]325 KHz'!N22</f>
        <v>0</v>
      </c>
      <c r="R50" t="str">
        <f>'[3]325 KHz'!O22</f>
        <v>29</v>
      </c>
      <c r="S50" t="str">
        <f>'[3]325 KHz'!P22</f>
        <v>001010</v>
      </c>
      <c r="T50" t="str">
        <f>'[3]325 KHz'!Q22</f>
        <v>01</v>
      </c>
      <c r="U50" t="str">
        <f>'[3]325 KHz'!R22</f>
        <v>4B</v>
      </c>
      <c r="V50" t="str">
        <f>'[3]325 KHz'!S22</f>
        <v>01</v>
      </c>
      <c r="W50" t="str">
        <f>'[3]325 KHz'!T22</f>
        <v>00101</v>
      </c>
      <c r="X50" t="str">
        <f>'[3]325 KHz'!U22</f>
        <v>1</v>
      </c>
      <c r="Y50" t="str">
        <f t="shared" si="12"/>
        <v>120BE8294B</v>
      </c>
      <c r="Z50">
        <f t="shared" si="3"/>
        <v>100</v>
      </c>
      <c r="AA50">
        <f t="shared" si="4"/>
        <v>50</v>
      </c>
      <c r="AB50">
        <f t="shared" si="5"/>
        <v>1.6664999999999999</v>
      </c>
      <c r="AC50">
        <f t="shared" si="6"/>
        <v>16</v>
      </c>
      <c r="AD50">
        <f t="shared" si="7"/>
        <v>1600</v>
      </c>
      <c r="AE50">
        <f t="shared" si="8"/>
        <v>50</v>
      </c>
      <c r="AF50">
        <f t="shared" si="9"/>
        <v>10</v>
      </c>
      <c r="AG50">
        <f t="shared" si="10"/>
        <v>18.75</v>
      </c>
      <c r="AH50">
        <f t="shared" si="11"/>
        <v>125</v>
      </c>
      <c r="AI50">
        <v>4000</v>
      </c>
      <c r="AK50">
        <f t="shared" si="13"/>
        <v>325</v>
      </c>
      <c r="AL50">
        <f t="shared" si="14"/>
        <v>16</v>
      </c>
      <c r="AM50" t="str">
        <f t="shared" si="26"/>
        <v>120BE8294B</v>
      </c>
      <c r="AN50">
        <f t="shared" si="26"/>
        <v>100</v>
      </c>
      <c r="AO50">
        <f t="shared" si="26"/>
        <v>50</v>
      </c>
      <c r="AP50">
        <f t="shared" si="15"/>
        <v>160</v>
      </c>
      <c r="AQ50">
        <f t="shared" si="16"/>
        <v>266.64</v>
      </c>
      <c r="AR50">
        <f t="shared" si="17"/>
        <v>16</v>
      </c>
      <c r="AS50">
        <f t="shared" si="27"/>
        <v>50</v>
      </c>
      <c r="AT50">
        <f t="shared" si="27"/>
        <v>10</v>
      </c>
      <c r="AU50">
        <f t="shared" si="18"/>
        <v>3750</v>
      </c>
      <c r="AV50">
        <f t="shared" si="19"/>
        <v>125</v>
      </c>
      <c r="AW50">
        <f t="shared" si="20"/>
        <v>5</v>
      </c>
      <c r="AX50" s="290">
        <f t="shared" si="21"/>
        <v>11.937814513343485</v>
      </c>
      <c r="AY50" s="290">
        <f t="shared" si="22"/>
        <v>198.94367886486918</v>
      </c>
      <c r="AZ50">
        <f t="shared" si="23"/>
        <v>0.5</v>
      </c>
      <c r="BA50" s="290">
        <f t="shared" si="24"/>
        <v>4.2441318157838754</v>
      </c>
      <c r="BB50" s="290">
        <f t="shared" si="25"/>
        <v>127.32395447351627</v>
      </c>
    </row>
    <row r="51" spans="1:54" x14ac:dyDescent="0.3">
      <c r="A51">
        <f t="shared" si="2"/>
        <v>49</v>
      </c>
      <c r="B51">
        <v>325</v>
      </c>
      <c r="C51">
        <v>1</v>
      </c>
      <c r="D51" t="str">
        <f>'[3]325 KHz'!A23</f>
        <v>10001</v>
      </c>
      <c r="E51">
        <f>'[3]325 KHz'!B23</f>
        <v>5</v>
      </c>
      <c r="F51" t="str">
        <f>'[3]325 KHz'!C23</f>
        <v>12</v>
      </c>
      <c r="G51" t="str">
        <f>'[3]325 KHz'!D23</f>
        <v>00</v>
      </c>
      <c r="H51" t="str">
        <f>'[3]325 KHz'!E23</f>
        <v>01</v>
      </c>
      <c r="I51" t="str">
        <f>'[3]325 KHz'!F23</f>
        <v>00</v>
      </c>
      <c r="J51" t="str">
        <f>'[3]325 KHz'!G23</f>
        <v>10</v>
      </c>
      <c r="K51" t="str">
        <f>'[3]325 KHz'!H23</f>
        <v>12</v>
      </c>
      <c r="L51" t="str">
        <f>'[3]325 KHz'!I23</f>
        <v>000100</v>
      </c>
      <c r="M51" t="str">
        <f>'[3]325 KHz'!J23</f>
        <v>10</v>
      </c>
      <c r="N51" t="str">
        <f>'[3]325 KHz'!K23</f>
        <v>94</v>
      </c>
      <c r="O51" t="str">
        <f>'[3]325 KHz'!L23</f>
        <v>10</v>
      </c>
      <c r="P51" t="str">
        <f>'[3]325 KHz'!M23</f>
        <v>01010</v>
      </c>
      <c r="Q51" t="str">
        <f>'[3]325 KHz'!N23</f>
        <v>0</v>
      </c>
      <c r="R51" t="str">
        <f>'[3]325 KHz'!O23</f>
        <v>29</v>
      </c>
      <c r="S51" t="str">
        <f>'[3]325 KHz'!P23</f>
        <v>001010</v>
      </c>
      <c r="T51" t="str">
        <f>'[3]325 KHz'!Q23</f>
        <v>01</v>
      </c>
      <c r="U51" t="str">
        <f>'[3]325 KHz'!R23</f>
        <v>4B</v>
      </c>
      <c r="V51" t="str">
        <f>'[3]325 KHz'!S23</f>
        <v>01</v>
      </c>
      <c r="W51" t="str">
        <f>'[3]325 KHz'!T23</f>
        <v>00101</v>
      </c>
      <c r="X51" t="str">
        <f>'[3]325 KHz'!U23</f>
        <v>1</v>
      </c>
      <c r="Y51" t="str">
        <f t="shared" si="12"/>
        <v>121294294B</v>
      </c>
      <c r="Z51">
        <f t="shared" si="3"/>
        <v>100</v>
      </c>
      <c r="AA51">
        <f t="shared" si="4"/>
        <v>50</v>
      </c>
      <c r="AB51">
        <f t="shared" si="5"/>
        <v>1.6664999999999999</v>
      </c>
      <c r="AC51">
        <f t="shared" si="6"/>
        <v>16</v>
      </c>
      <c r="AD51">
        <f t="shared" si="7"/>
        <v>1600</v>
      </c>
      <c r="AE51">
        <f t="shared" si="8"/>
        <v>50</v>
      </c>
      <c r="AF51">
        <f t="shared" si="9"/>
        <v>20</v>
      </c>
      <c r="AG51">
        <f t="shared" si="10"/>
        <v>12.5</v>
      </c>
      <c r="AH51">
        <f t="shared" si="11"/>
        <v>62.5</v>
      </c>
      <c r="AI51">
        <v>4000</v>
      </c>
      <c r="AK51">
        <f t="shared" si="13"/>
        <v>325</v>
      </c>
      <c r="AL51">
        <f t="shared" si="14"/>
        <v>17</v>
      </c>
      <c r="AM51" t="str">
        <f t="shared" si="26"/>
        <v>121294294B</v>
      </c>
      <c r="AN51">
        <f t="shared" si="26"/>
        <v>100</v>
      </c>
      <c r="AO51">
        <f t="shared" si="26"/>
        <v>50</v>
      </c>
      <c r="AP51">
        <f t="shared" si="15"/>
        <v>160</v>
      </c>
      <c r="AQ51">
        <f t="shared" si="16"/>
        <v>266.64</v>
      </c>
      <c r="AR51">
        <f t="shared" si="17"/>
        <v>16</v>
      </c>
      <c r="AS51">
        <f t="shared" si="27"/>
        <v>50</v>
      </c>
      <c r="AT51">
        <f t="shared" si="27"/>
        <v>20</v>
      </c>
      <c r="AU51">
        <f t="shared" si="18"/>
        <v>2500</v>
      </c>
      <c r="AV51">
        <f t="shared" si="19"/>
        <v>62.5</v>
      </c>
      <c r="AW51">
        <f t="shared" si="20"/>
        <v>5</v>
      </c>
      <c r="AX51" s="290">
        <f t="shared" si="21"/>
        <v>11.937814513343485</v>
      </c>
      <c r="AY51" s="290">
        <f t="shared" si="22"/>
        <v>198.94367886486918</v>
      </c>
      <c r="AZ51">
        <f t="shared" si="23"/>
        <v>1</v>
      </c>
      <c r="BA51" s="290">
        <f t="shared" si="24"/>
        <v>3.183098861837907</v>
      </c>
      <c r="BB51" s="290">
        <f t="shared" si="25"/>
        <v>127.32395447351627</v>
      </c>
    </row>
    <row r="52" spans="1:54" x14ac:dyDescent="0.3">
      <c r="A52">
        <f t="shared" si="2"/>
        <v>50</v>
      </c>
      <c r="B52">
        <v>325</v>
      </c>
      <c r="C52">
        <v>1</v>
      </c>
      <c r="D52" t="str">
        <f>'[3]325 KHz'!A24</f>
        <v>10010</v>
      </c>
      <c r="E52">
        <f>'[3]325 KHz'!B24</f>
        <v>5</v>
      </c>
      <c r="F52" t="str">
        <f>'[3]325 KHz'!C24</f>
        <v>12</v>
      </c>
      <c r="G52" t="str">
        <f>'[3]325 KHz'!D24</f>
        <v>00</v>
      </c>
      <c r="H52" t="str">
        <f>'[3]325 KHz'!E24</f>
        <v>01</v>
      </c>
      <c r="I52" t="str">
        <f>'[3]325 KHz'!F24</f>
        <v>00</v>
      </c>
      <c r="J52" t="str">
        <f>'[3]325 KHz'!G24</f>
        <v>10</v>
      </c>
      <c r="K52" t="str">
        <f>'[3]325 KHz'!H24</f>
        <v>21</v>
      </c>
      <c r="L52" t="str">
        <f>'[3]325 KHz'!I24</f>
        <v>001000</v>
      </c>
      <c r="M52" t="str">
        <f>'[3]325 KHz'!J24</f>
        <v>01</v>
      </c>
      <c r="N52" t="str">
        <f>'[3]325 KHz'!K24</f>
        <v>4A</v>
      </c>
      <c r="O52" t="str">
        <f>'[3]325 KHz'!L24</f>
        <v>01</v>
      </c>
      <c r="P52" t="str">
        <f>'[3]325 KHz'!M24</f>
        <v>00101</v>
      </c>
      <c r="Q52" t="str">
        <f>'[3]325 KHz'!N24</f>
        <v>0</v>
      </c>
      <c r="R52" t="str">
        <f>'[3]325 KHz'!O24</f>
        <v>29</v>
      </c>
      <c r="S52" t="str">
        <f>'[3]325 KHz'!P24</f>
        <v>001010</v>
      </c>
      <c r="T52" t="str">
        <f>'[3]325 KHz'!Q24</f>
        <v>01</v>
      </c>
      <c r="U52" t="str">
        <f>'[3]325 KHz'!R24</f>
        <v>4B</v>
      </c>
      <c r="V52" t="str">
        <f>'[3]325 KHz'!S24</f>
        <v>01</v>
      </c>
      <c r="W52" t="str">
        <f>'[3]325 KHz'!T24</f>
        <v>00101</v>
      </c>
      <c r="X52" t="str">
        <f>'[3]325 KHz'!U24</f>
        <v>1</v>
      </c>
      <c r="Y52" t="str">
        <f t="shared" si="12"/>
        <v>12214A294B</v>
      </c>
      <c r="Z52">
        <f t="shared" si="3"/>
        <v>100</v>
      </c>
      <c r="AA52">
        <f t="shared" si="4"/>
        <v>50</v>
      </c>
      <c r="AB52">
        <f t="shared" si="5"/>
        <v>1.6664999999999999</v>
      </c>
      <c r="AC52">
        <f t="shared" si="6"/>
        <v>16</v>
      </c>
      <c r="AD52">
        <f t="shared" si="7"/>
        <v>1600</v>
      </c>
      <c r="AE52">
        <f t="shared" si="8"/>
        <v>50</v>
      </c>
      <c r="AF52">
        <f t="shared" si="9"/>
        <v>40</v>
      </c>
      <c r="AG52">
        <f t="shared" si="10"/>
        <v>6.25</v>
      </c>
      <c r="AH52">
        <f t="shared" si="11"/>
        <v>31.25</v>
      </c>
      <c r="AI52">
        <v>4000</v>
      </c>
      <c r="AK52">
        <f t="shared" si="13"/>
        <v>325</v>
      </c>
      <c r="AL52">
        <f t="shared" si="14"/>
        <v>18</v>
      </c>
      <c r="AM52" t="str">
        <f t="shared" si="26"/>
        <v>12214A294B</v>
      </c>
      <c r="AN52">
        <f t="shared" si="26"/>
        <v>100</v>
      </c>
      <c r="AO52">
        <f t="shared" si="26"/>
        <v>50</v>
      </c>
      <c r="AP52">
        <f t="shared" si="15"/>
        <v>160</v>
      </c>
      <c r="AQ52">
        <f t="shared" si="16"/>
        <v>266.64</v>
      </c>
      <c r="AR52">
        <f t="shared" si="17"/>
        <v>16</v>
      </c>
      <c r="AS52">
        <f t="shared" si="27"/>
        <v>50</v>
      </c>
      <c r="AT52">
        <f t="shared" si="27"/>
        <v>40</v>
      </c>
      <c r="AU52">
        <f t="shared" si="18"/>
        <v>1250</v>
      </c>
      <c r="AV52">
        <f t="shared" si="19"/>
        <v>31.25</v>
      </c>
      <c r="AW52">
        <f t="shared" si="20"/>
        <v>5</v>
      </c>
      <c r="AX52" s="290">
        <f t="shared" si="21"/>
        <v>11.937814513343485</v>
      </c>
      <c r="AY52" s="290">
        <f t="shared" si="22"/>
        <v>198.94367886486918</v>
      </c>
      <c r="AZ52">
        <f t="shared" si="23"/>
        <v>2</v>
      </c>
      <c r="BA52" s="290">
        <f t="shared" si="24"/>
        <v>3.183098861837907</v>
      </c>
      <c r="BB52" s="290">
        <f t="shared" si="25"/>
        <v>127.32395447351627</v>
      </c>
    </row>
    <row r="53" spans="1:54" x14ac:dyDescent="0.3">
      <c r="A53">
        <f t="shared" si="2"/>
        <v>51</v>
      </c>
      <c r="B53">
        <v>325</v>
      </c>
      <c r="C53">
        <v>1</v>
      </c>
      <c r="D53" t="str">
        <f>'[3]325 KHz'!A25</f>
        <v>10011</v>
      </c>
      <c r="E53">
        <f>'[3]325 KHz'!B25</f>
        <v>5</v>
      </c>
      <c r="F53" t="str">
        <f>'[3]325 KHz'!C25</f>
        <v>12</v>
      </c>
      <c r="G53" t="str">
        <f>'[3]325 KHz'!D25</f>
        <v>00</v>
      </c>
      <c r="H53" t="str">
        <f>'[3]325 KHz'!E25</f>
        <v>01</v>
      </c>
      <c r="I53" t="str">
        <f>'[3]325 KHz'!F25</f>
        <v>00</v>
      </c>
      <c r="J53" t="str">
        <f>'[3]325 KHz'!G25</f>
        <v>10</v>
      </c>
      <c r="K53" t="str">
        <f>'[3]325 KHz'!H25</f>
        <v>40</v>
      </c>
      <c r="L53" t="str">
        <f>'[3]325 KHz'!I25</f>
        <v>010000</v>
      </c>
      <c r="M53" t="str">
        <f>'[3]325 KHz'!J25</f>
        <v>00</v>
      </c>
      <c r="N53" t="str">
        <f>'[3]325 KHz'!K25</f>
        <v>84</v>
      </c>
      <c r="O53" t="str">
        <f>'[3]325 KHz'!L25</f>
        <v>10</v>
      </c>
      <c r="P53" t="str">
        <f>'[3]325 KHz'!M25</f>
        <v>00010</v>
      </c>
      <c r="Q53" t="str">
        <f>'[3]325 KHz'!N25</f>
        <v>0</v>
      </c>
      <c r="R53" t="str">
        <f>'[3]325 KHz'!O25</f>
        <v>29</v>
      </c>
      <c r="S53" t="str">
        <f>'[3]325 KHz'!P25</f>
        <v>001010</v>
      </c>
      <c r="T53" t="str">
        <f>'[3]325 KHz'!Q25</f>
        <v>01</v>
      </c>
      <c r="U53" t="str">
        <f>'[3]325 KHz'!R25</f>
        <v>4B</v>
      </c>
      <c r="V53" t="str">
        <f>'[3]325 KHz'!S25</f>
        <v>01</v>
      </c>
      <c r="W53" t="str">
        <f>'[3]325 KHz'!T25</f>
        <v>00101</v>
      </c>
      <c r="X53" t="str">
        <f>'[3]325 KHz'!U25</f>
        <v>1</v>
      </c>
      <c r="Y53" t="str">
        <f t="shared" si="12"/>
        <v>124084294B</v>
      </c>
      <c r="Z53">
        <f t="shared" si="3"/>
        <v>100</v>
      </c>
      <c r="AA53">
        <f t="shared" si="4"/>
        <v>50</v>
      </c>
      <c r="AB53">
        <f t="shared" si="5"/>
        <v>1.6664999999999999</v>
      </c>
      <c r="AC53">
        <f t="shared" si="6"/>
        <v>16</v>
      </c>
      <c r="AD53">
        <f t="shared" si="7"/>
        <v>1600</v>
      </c>
      <c r="AE53">
        <f t="shared" si="8"/>
        <v>50</v>
      </c>
      <c r="AF53">
        <f t="shared" si="9"/>
        <v>80</v>
      </c>
      <c r="AG53">
        <f t="shared" si="10"/>
        <v>2.5</v>
      </c>
      <c r="AH53">
        <f t="shared" si="11"/>
        <v>12.5</v>
      </c>
      <c r="AI53">
        <v>4000</v>
      </c>
      <c r="AK53">
        <f t="shared" si="13"/>
        <v>325</v>
      </c>
      <c r="AL53">
        <f t="shared" si="14"/>
        <v>19</v>
      </c>
      <c r="AM53" t="str">
        <f t="shared" si="26"/>
        <v>124084294B</v>
      </c>
      <c r="AN53">
        <f t="shared" si="26"/>
        <v>100</v>
      </c>
      <c r="AO53">
        <f t="shared" si="26"/>
        <v>50</v>
      </c>
      <c r="AP53">
        <f t="shared" si="15"/>
        <v>160</v>
      </c>
      <c r="AQ53">
        <f t="shared" si="16"/>
        <v>266.64</v>
      </c>
      <c r="AR53">
        <f t="shared" si="17"/>
        <v>16</v>
      </c>
      <c r="AS53">
        <f t="shared" si="27"/>
        <v>50</v>
      </c>
      <c r="AT53">
        <f t="shared" si="27"/>
        <v>80</v>
      </c>
      <c r="AU53">
        <f t="shared" si="18"/>
        <v>500</v>
      </c>
      <c r="AV53">
        <f t="shared" si="19"/>
        <v>12.5</v>
      </c>
      <c r="AW53">
        <f t="shared" si="20"/>
        <v>5</v>
      </c>
      <c r="AX53" s="290">
        <f t="shared" si="21"/>
        <v>11.937814513343485</v>
      </c>
      <c r="AY53" s="290">
        <f t="shared" si="22"/>
        <v>198.94367886486918</v>
      </c>
      <c r="AZ53">
        <f t="shared" si="23"/>
        <v>4</v>
      </c>
      <c r="BA53" s="290">
        <f t="shared" si="24"/>
        <v>3.9788735772973833</v>
      </c>
      <c r="BB53" s="290">
        <f t="shared" si="25"/>
        <v>159.15494309189535</v>
      </c>
    </row>
    <row r="54" spans="1:54" x14ac:dyDescent="0.3">
      <c r="A54">
        <f t="shared" si="2"/>
        <v>52</v>
      </c>
      <c r="B54">
        <v>325</v>
      </c>
      <c r="C54">
        <v>1</v>
      </c>
      <c r="D54" t="str">
        <f>'[3]325 KHz'!A26</f>
        <v>10100</v>
      </c>
      <c r="E54">
        <f>'[3]325 KHz'!B26</f>
        <v>5</v>
      </c>
      <c r="F54" t="str">
        <f>'[3]325 KHz'!C26</f>
        <v>12</v>
      </c>
      <c r="G54" t="str">
        <f>'[3]325 KHz'!D26</f>
        <v>00</v>
      </c>
      <c r="H54" t="str">
        <f>'[3]325 KHz'!E26</f>
        <v>01</v>
      </c>
      <c r="I54" t="str">
        <f>'[3]325 KHz'!F26</f>
        <v>00</v>
      </c>
      <c r="J54" t="str">
        <f>'[3]325 KHz'!G26</f>
        <v>10</v>
      </c>
      <c r="K54" t="str">
        <f>'[3]325 KHz'!H26</f>
        <v>80</v>
      </c>
      <c r="L54" t="str">
        <f>'[3]325 KHz'!I26</f>
        <v>100000</v>
      </c>
      <c r="M54" t="str">
        <f>'[3]325 KHz'!J26</f>
        <v>00</v>
      </c>
      <c r="N54" t="str">
        <f>'[3]325 KHz'!K26</f>
        <v>42</v>
      </c>
      <c r="O54" t="str">
        <f>'[3]325 KHz'!L26</f>
        <v>01</v>
      </c>
      <c r="P54" t="str">
        <f>'[3]325 KHz'!M26</f>
        <v>00001</v>
      </c>
      <c r="Q54" t="str">
        <f>'[3]325 KHz'!N26</f>
        <v>0</v>
      </c>
      <c r="R54" t="str">
        <f>'[3]325 KHz'!O26</f>
        <v>29</v>
      </c>
      <c r="S54" t="str">
        <f>'[3]325 KHz'!P26</f>
        <v>001010</v>
      </c>
      <c r="T54" t="str">
        <f>'[3]325 KHz'!Q26</f>
        <v>01</v>
      </c>
      <c r="U54" t="str">
        <f>'[3]325 KHz'!R26</f>
        <v>4B</v>
      </c>
      <c r="V54" t="str">
        <f>'[3]325 KHz'!S26</f>
        <v>01</v>
      </c>
      <c r="W54" t="str">
        <f>'[3]325 KHz'!T26</f>
        <v>00101</v>
      </c>
      <c r="X54" t="str">
        <f>'[3]325 KHz'!U26</f>
        <v>1</v>
      </c>
      <c r="Y54" t="str">
        <f t="shared" si="12"/>
        <v>128042294B</v>
      </c>
      <c r="Z54">
        <f t="shared" si="3"/>
        <v>100</v>
      </c>
      <c r="AA54">
        <f t="shared" si="4"/>
        <v>50</v>
      </c>
      <c r="AB54">
        <f t="shared" si="5"/>
        <v>1.6664999999999999</v>
      </c>
      <c r="AC54">
        <f t="shared" si="6"/>
        <v>16</v>
      </c>
      <c r="AD54">
        <f t="shared" si="7"/>
        <v>1600</v>
      </c>
      <c r="AE54">
        <f t="shared" si="8"/>
        <v>50</v>
      </c>
      <c r="AF54">
        <f t="shared" si="9"/>
        <v>160</v>
      </c>
      <c r="AG54">
        <f t="shared" si="10"/>
        <v>1.25</v>
      </c>
      <c r="AH54">
        <f t="shared" si="11"/>
        <v>6.25</v>
      </c>
      <c r="AI54">
        <v>4000</v>
      </c>
      <c r="AK54">
        <f t="shared" si="13"/>
        <v>325</v>
      </c>
      <c r="AL54">
        <f t="shared" si="14"/>
        <v>20</v>
      </c>
      <c r="AM54" t="str">
        <f t="shared" si="26"/>
        <v>128042294B</v>
      </c>
      <c r="AN54">
        <f t="shared" si="26"/>
        <v>100</v>
      </c>
      <c r="AO54">
        <f t="shared" si="26"/>
        <v>50</v>
      </c>
      <c r="AP54">
        <f t="shared" si="15"/>
        <v>160</v>
      </c>
      <c r="AQ54">
        <f t="shared" si="16"/>
        <v>266.64</v>
      </c>
      <c r="AR54">
        <f t="shared" si="17"/>
        <v>16</v>
      </c>
      <c r="AS54">
        <f t="shared" si="27"/>
        <v>50</v>
      </c>
      <c r="AT54">
        <f t="shared" si="27"/>
        <v>160</v>
      </c>
      <c r="AU54">
        <f t="shared" si="18"/>
        <v>250</v>
      </c>
      <c r="AV54">
        <f t="shared" si="19"/>
        <v>6.25</v>
      </c>
      <c r="AW54">
        <f t="shared" si="20"/>
        <v>5</v>
      </c>
      <c r="AX54" s="290">
        <f t="shared" si="21"/>
        <v>11.937814513343485</v>
      </c>
      <c r="AY54" s="290">
        <f t="shared" si="22"/>
        <v>198.94367886486918</v>
      </c>
      <c r="AZ54">
        <f t="shared" si="23"/>
        <v>8</v>
      </c>
      <c r="BA54" s="290">
        <f t="shared" si="24"/>
        <v>3.9788735772973833</v>
      </c>
      <c r="BB54" s="290">
        <f t="shared" si="25"/>
        <v>159.15494309189535</v>
      </c>
    </row>
    <row r="55" spans="1:54" x14ac:dyDescent="0.3">
      <c r="A55">
        <f t="shared" si="2"/>
        <v>53</v>
      </c>
      <c r="B55">
        <v>325</v>
      </c>
      <c r="C55">
        <v>1</v>
      </c>
      <c r="D55" t="str">
        <f>'[3]325 KHz'!A27</f>
        <v>10101</v>
      </c>
      <c r="E55">
        <f>'[3]325 KHz'!B27</f>
        <v>5</v>
      </c>
      <c r="F55" t="str">
        <f>'[3]325 KHz'!C27</f>
        <v>13</v>
      </c>
      <c r="G55" t="str">
        <f>'[3]325 KHz'!D27</f>
        <v>00</v>
      </c>
      <c r="H55" t="str">
        <f>'[3]325 KHz'!E27</f>
        <v>01</v>
      </c>
      <c r="I55" t="str">
        <f>'[3]325 KHz'!F27</f>
        <v>00</v>
      </c>
      <c r="J55" t="str">
        <f>'[3]325 KHz'!G27</f>
        <v>11</v>
      </c>
      <c r="K55" t="str">
        <f>'[3]325 KHz'!H27</f>
        <v>0B</v>
      </c>
      <c r="L55" t="str">
        <f>'[3]325 KHz'!I27</f>
        <v>000010</v>
      </c>
      <c r="M55" t="str">
        <f>'[3]325 KHz'!J27</f>
        <v>11</v>
      </c>
      <c r="N55" t="str">
        <f>'[3]325 KHz'!K27</f>
        <v>E8</v>
      </c>
      <c r="O55" t="str">
        <f>'[3]325 KHz'!L27</f>
        <v>11</v>
      </c>
      <c r="P55" t="str">
        <f>'[3]325 KHz'!M27</f>
        <v>10100</v>
      </c>
      <c r="Q55" t="str">
        <f>'[3]325 KHz'!N27</f>
        <v>0</v>
      </c>
      <c r="R55" t="str">
        <f>'[3]325 KHz'!O27</f>
        <v>19</v>
      </c>
      <c r="S55" t="str">
        <f>'[3]325 KHz'!P27</f>
        <v>000110</v>
      </c>
      <c r="T55" t="str">
        <f>'[3]325 KHz'!Q27</f>
        <v>01</v>
      </c>
      <c r="U55" t="str">
        <f>'[3]325 KHz'!R27</f>
        <v>4B</v>
      </c>
      <c r="V55" t="str">
        <f>'[3]325 KHz'!S27</f>
        <v>01</v>
      </c>
      <c r="W55" t="str">
        <f>'[3]325 KHz'!T27</f>
        <v>00101</v>
      </c>
      <c r="X55" t="str">
        <f>'[3]325 KHz'!U27</f>
        <v>1</v>
      </c>
      <c r="Y55" t="str">
        <f t="shared" si="12"/>
        <v>130BE8194B</v>
      </c>
      <c r="Z55">
        <f t="shared" si="3"/>
        <v>200</v>
      </c>
      <c r="AA55">
        <f t="shared" si="4"/>
        <v>30</v>
      </c>
      <c r="AB55">
        <f t="shared" si="5"/>
        <v>1.6664999999999999</v>
      </c>
      <c r="AC55">
        <f t="shared" si="6"/>
        <v>16</v>
      </c>
      <c r="AD55">
        <f t="shared" si="7"/>
        <v>1600</v>
      </c>
      <c r="AE55">
        <f t="shared" si="8"/>
        <v>50</v>
      </c>
      <c r="AF55">
        <f t="shared" si="9"/>
        <v>10</v>
      </c>
      <c r="AG55">
        <f t="shared" si="10"/>
        <v>18.75</v>
      </c>
      <c r="AH55">
        <f t="shared" si="11"/>
        <v>125</v>
      </c>
      <c r="AI55">
        <v>4000</v>
      </c>
      <c r="AK55">
        <f t="shared" si="13"/>
        <v>325</v>
      </c>
      <c r="AL55">
        <f t="shared" si="14"/>
        <v>21</v>
      </c>
      <c r="AM55" t="str">
        <f t="shared" si="26"/>
        <v>130BE8194B</v>
      </c>
      <c r="AN55">
        <f t="shared" si="26"/>
        <v>200</v>
      </c>
      <c r="AO55">
        <f t="shared" si="26"/>
        <v>30</v>
      </c>
      <c r="AP55">
        <f t="shared" si="15"/>
        <v>320</v>
      </c>
      <c r="AQ55">
        <f t="shared" si="16"/>
        <v>533.28</v>
      </c>
      <c r="AR55">
        <f t="shared" si="17"/>
        <v>16</v>
      </c>
      <c r="AS55">
        <f t="shared" si="27"/>
        <v>50</v>
      </c>
      <c r="AT55">
        <f t="shared" si="27"/>
        <v>10</v>
      </c>
      <c r="AU55">
        <f t="shared" si="18"/>
        <v>3750</v>
      </c>
      <c r="AV55">
        <f t="shared" si="19"/>
        <v>125</v>
      </c>
      <c r="AW55">
        <f t="shared" si="20"/>
        <v>6</v>
      </c>
      <c r="AX55" s="290">
        <f t="shared" si="21"/>
        <v>9.9481787611195713</v>
      </c>
      <c r="AY55" s="290">
        <f t="shared" si="22"/>
        <v>331.57279810811531</v>
      </c>
      <c r="AZ55">
        <f t="shared" si="23"/>
        <v>0.5</v>
      </c>
      <c r="BA55" s="290">
        <f t="shared" si="24"/>
        <v>4.2441318157838754</v>
      </c>
      <c r="BB55" s="290">
        <f t="shared" si="25"/>
        <v>127.32395447351627</v>
      </c>
    </row>
    <row r="56" spans="1:54" x14ac:dyDescent="0.3">
      <c r="A56">
        <f t="shared" si="2"/>
        <v>54</v>
      </c>
      <c r="B56">
        <v>325</v>
      </c>
      <c r="C56">
        <v>1</v>
      </c>
      <c r="D56" t="str">
        <f>'[3]325 KHz'!A28</f>
        <v>10110</v>
      </c>
      <c r="E56">
        <f>'[3]325 KHz'!B28</f>
        <v>5</v>
      </c>
      <c r="F56" t="str">
        <f>'[3]325 KHz'!C28</f>
        <v>13</v>
      </c>
      <c r="G56" t="str">
        <f>'[3]325 KHz'!D28</f>
        <v>00</v>
      </c>
      <c r="H56" t="str">
        <f>'[3]325 KHz'!E28</f>
        <v>01</v>
      </c>
      <c r="I56" t="str">
        <f>'[3]325 KHz'!F28</f>
        <v>00</v>
      </c>
      <c r="J56" t="str">
        <f>'[3]325 KHz'!G28</f>
        <v>11</v>
      </c>
      <c r="K56" t="str">
        <f>'[3]325 KHz'!H28</f>
        <v>12</v>
      </c>
      <c r="L56" t="str">
        <f>'[3]325 KHz'!I28</f>
        <v>000100</v>
      </c>
      <c r="M56" t="str">
        <f>'[3]325 KHz'!J28</f>
        <v>10</v>
      </c>
      <c r="N56" t="str">
        <f>'[3]325 KHz'!K28</f>
        <v>94</v>
      </c>
      <c r="O56" t="str">
        <f>'[3]325 KHz'!L28</f>
        <v>10</v>
      </c>
      <c r="P56" t="str">
        <f>'[3]325 KHz'!M28</f>
        <v>01010</v>
      </c>
      <c r="Q56" t="str">
        <f>'[3]325 KHz'!N28</f>
        <v>0</v>
      </c>
      <c r="R56" t="str">
        <f>'[3]325 KHz'!O28</f>
        <v>19</v>
      </c>
      <c r="S56" t="str">
        <f>'[3]325 KHz'!P28</f>
        <v>000110</v>
      </c>
      <c r="T56" t="str">
        <f>'[3]325 KHz'!Q28</f>
        <v>01</v>
      </c>
      <c r="U56" t="str">
        <f>'[3]325 KHz'!R28</f>
        <v>4B</v>
      </c>
      <c r="V56" t="str">
        <f>'[3]325 KHz'!S28</f>
        <v>01</v>
      </c>
      <c r="W56" t="str">
        <f>'[3]325 KHz'!T28</f>
        <v>00101</v>
      </c>
      <c r="X56" t="str">
        <f>'[3]325 KHz'!U28</f>
        <v>1</v>
      </c>
      <c r="Y56" t="str">
        <f t="shared" si="12"/>
        <v>131294194B</v>
      </c>
      <c r="Z56">
        <f t="shared" si="3"/>
        <v>200</v>
      </c>
      <c r="AA56">
        <f t="shared" si="4"/>
        <v>30</v>
      </c>
      <c r="AB56">
        <f t="shared" si="5"/>
        <v>1.6664999999999999</v>
      </c>
      <c r="AC56">
        <f t="shared" si="6"/>
        <v>16</v>
      </c>
      <c r="AD56">
        <f t="shared" si="7"/>
        <v>1600</v>
      </c>
      <c r="AE56">
        <f t="shared" si="8"/>
        <v>50</v>
      </c>
      <c r="AF56">
        <f t="shared" si="9"/>
        <v>20</v>
      </c>
      <c r="AG56">
        <f t="shared" si="10"/>
        <v>12.5</v>
      </c>
      <c r="AH56">
        <f t="shared" si="11"/>
        <v>62.5</v>
      </c>
      <c r="AI56">
        <v>4000</v>
      </c>
      <c r="AK56">
        <f t="shared" si="13"/>
        <v>325</v>
      </c>
      <c r="AL56">
        <f t="shared" si="14"/>
        <v>22</v>
      </c>
      <c r="AM56" t="str">
        <f t="shared" si="26"/>
        <v>131294194B</v>
      </c>
      <c r="AN56">
        <f t="shared" si="26"/>
        <v>200</v>
      </c>
      <c r="AO56">
        <f t="shared" si="26"/>
        <v>30</v>
      </c>
      <c r="AP56">
        <f t="shared" si="15"/>
        <v>320</v>
      </c>
      <c r="AQ56">
        <f t="shared" si="16"/>
        <v>533.28</v>
      </c>
      <c r="AR56">
        <f t="shared" si="17"/>
        <v>16</v>
      </c>
      <c r="AS56">
        <f t="shared" si="27"/>
        <v>50</v>
      </c>
      <c r="AT56">
        <f t="shared" si="27"/>
        <v>20</v>
      </c>
      <c r="AU56">
        <f t="shared" si="18"/>
        <v>2500</v>
      </c>
      <c r="AV56">
        <f t="shared" si="19"/>
        <v>62.5</v>
      </c>
      <c r="AW56">
        <f t="shared" si="20"/>
        <v>6</v>
      </c>
      <c r="AX56" s="290">
        <f t="shared" si="21"/>
        <v>9.9481787611195713</v>
      </c>
      <c r="AY56" s="290">
        <f t="shared" si="22"/>
        <v>331.57279810811531</v>
      </c>
      <c r="AZ56">
        <f t="shared" si="23"/>
        <v>1</v>
      </c>
      <c r="BA56" s="290">
        <f t="shared" si="24"/>
        <v>3.183098861837907</v>
      </c>
      <c r="BB56" s="290">
        <f t="shared" si="25"/>
        <v>127.32395447351627</v>
      </c>
    </row>
    <row r="57" spans="1:54" x14ac:dyDescent="0.3">
      <c r="A57">
        <f t="shared" si="2"/>
        <v>55</v>
      </c>
      <c r="B57">
        <v>325</v>
      </c>
      <c r="C57">
        <v>1</v>
      </c>
      <c r="D57" t="str">
        <f>'[3]325 KHz'!A29</f>
        <v>10111</v>
      </c>
      <c r="E57">
        <f>'[3]325 KHz'!B29</f>
        <v>5</v>
      </c>
      <c r="F57" t="str">
        <f>'[3]325 KHz'!C29</f>
        <v>13</v>
      </c>
      <c r="G57" t="str">
        <f>'[3]325 KHz'!D29</f>
        <v>00</v>
      </c>
      <c r="H57" t="str">
        <f>'[3]325 KHz'!E29</f>
        <v>01</v>
      </c>
      <c r="I57" t="str">
        <f>'[3]325 KHz'!F29</f>
        <v>00</v>
      </c>
      <c r="J57" t="str">
        <f>'[3]325 KHz'!G29</f>
        <v>11</v>
      </c>
      <c r="K57" t="str">
        <f>'[3]325 KHz'!H29</f>
        <v>21</v>
      </c>
      <c r="L57" t="str">
        <f>'[3]325 KHz'!I29</f>
        <v>001000</v>
      </c>
      <c r="M57" t="str">
        <f>'[3]325 KHz'!J29</f>
        <v>01</v>
      </c>
      <c r="N57" t="str">
        <f>'[3]325 KHz'!K29</f>
        <v>4A</v>
      </c>
      <c r="O57" t="str">
        <f>'[3]325 KHz'!L29</f>
        <v>01</v>
      </c>
      <c r="P57" t="str">
        <f>'[3]325 KHz'!M29</f>
        <v>00101</v>
      </c>
      <c r="Q57" t="str">
        <f>'[3]325 KHz'!N29</f>
        <v>0</v>
      </c>
      <c r="R57" t="str">
        <f>'[3]325 KHz'!O29</f>
        <v>19</v>
      </c>
      <c r="S57" t="str">
        <f>'[3]325 KHz'!P29</f>
        <v>000110</v>
      </c>
      <c r="T57" t="str">
        <f>'[3]325 KHz'!Q29</f>
        <v>01</v>
      </c>
      <c r="U57" t="str">
        <f>'[3]325 KHz'!R29</f>
        <v>4B</v>
      </c>
      <c r="V57" t="str">
        <f>'[3]325 KHz'!S29</f>
        <v>01</v>
      </c>
      <c r="W57" t="str">
        <f>'[3]325 KHz'!T29</f>
        <v>00101</v>
      </c>
      <c r="X57" t="str">
        <f>'[3]325 KHz'!U29</f>
        <v>1</v>
      </c>
      <c r="Y57" t="str">
        <f t="shared" si="12"/>
        <v>13214A194B</v>
      </c>
      <c r="Z57">
        <f t="shared" si="3"/>
        <v>200</v>
      </c>
      <c r="AA57">
        <f t="shared" si="4"/>
        <v>30</v>
      </c>
      <c r="AB57">
        <f t="shared" si="5"/>
        <v>1.6664999999999999</v>
      </c>
      <c r="AC57">
        <f t="shared" si="6"/>
        <v>16</v>
      </c>
      <c r="AD57">
        <f t="shared" si="7"/>
        <v>1600</v>
      </c>
      <c r="AE57">
        <f t="shared" si="8"/>
        <v>50</v>
      </c>
      <c r="AF57">
        <f t="shared" si="9"/>
        <v>40</v>
      </c>
      <c r="AG57">
        <f t="shared" si="10"/>
        <v>6.25</v>
      </c>
      <c r="AH57">
        <f t="shared" si="11"/>
        <v>31.25</v>
      </c>
      <c r="AI57">
        <v>4000</v>
      </c>
      <c r="AK57">
        <f t="shared" si="13"/>
        <v>325</v>
      </c>
      <c r="AL57">
        <f t="shared" si="14"/>
        <v>23</v>
      </c>
      <c r="AM57" t="str">
        <f t="shared" si="26"/>
        <v>13214A194B</v>
      </c>
      <c r="AN57">
        <f t="shared" si="26"/>
        <v>200</v>
      </c>
      <c r="AO57">
        <f t="shared" si="26"/>
        <v>30</v>
      </c>
      <c r="AP57">
        <f t="shared" si="15"/>
        <v>320</v>
      </c>
      <c r="AQ57">
        <f t="shared" si="16"/>
        <v>533.28</v>
      </c>
      <c r="AR57">
        <f t="shared" si="17"/>
        <v>16</v>
      </c>
      <c r="AS57">
        <f t="shared" si="27"/>
        <v>50</v>
      </c>
      <c r="AT57">
        <f t="shared" si="27"/>
        <v>40</v>
      </c>
      <c r="AU57">
        <f t="shared" si="18"/>
        <v>1250</v>
      </c>
      <c r="AV57">
        <f t="shared" si="19"/>
        <v>31.25</v>
      </c>
      <c r="AW57">
        <f t="shared" si="20"/>
        <v>6</v>
      </c>
      <c r="AX57" s="290">
        <f t="shared" si="21"/>
        <v>9.9481787611195713</v>
      </c>
      <c r="AY57" s="290">
        <f t="shared" si="22"/>
        <v>331.57279810811531</v>
      </c>
      <c r="AZ57">
        <f t="shared" si="23"/>
        <v>2</v>
      </c>
      <c r="BA57" s="290">
        <f t="shared" si="24"/>
        <v>3.183098861837907</v>
      </c>
      <c r="BB57" s="290">
        <f t="shared" si="25"/>
        <v>127.32395447351627</v>
      </c>
    </row>
    <row r="58" spans="1:54" x14ac:dyDescent="0.3">
      <c r="A58">
        <f t="shared" si="2"/>
        <v>56</v>
      </c>
      <c r="B58">
        <v>325</v>
      </c>
      <c r="C58">
        <v>1</v>
      </c>
      <c r="D58" t="str">
        <f>'[3]325 KHz'!A30</f>
        <v>11000</v>
      </c>
      <c r="E58">
        <f>'[3]325 KHz'!B30</f>
        <v>5</v>
      </c>
      <c r="F58" t="str">
        <f>'[3]325 KHz'!C30</f>
        <v>13</v>
      </c>
      <c r="G58" t="str">
        <f>'[3]325 KHz'!D30</f>
        <v>00</v>
      </c>
      <c r="H58" t="str">
        <f>'[3]325 KHz'!E30</f>
        <v>01</v>
      </c>
      <c r="I58" t="str">
        <f>'[3]325 KHz'!F30</f>
        <v>00</v>
      </c>
      <c r="J58" t="str">
        <f>'[3]325 KHz'!G30</f>
        <v>11</v>
      </c>
      <c r="K58" t="str">
        <f>'[3]325 KHz'!H30</f>
        <v>40</v>
      </c>
      <c r="L58" t="str">
        <f>'[3]325 KHz'!I30</f>
        <v>010000</v>
      </c>
      <c r="M58" t="str">
        <f>'[3]325 KHz'!J30</f>
        <v>00</v>
      </c>
      <c r="N58" t="str">
        <f>'[3]325 KHz'!K30</f>
        <v>84</v>
      </c>
      <c r="O58" t="str">
        <f>'[3]325 KHz'!L30</f>
        <v>10</v>
      </c>
      <c r="P58" t="str">
        <f>'[3]325 KHz'!M30</f>
        <v>00010</v>
      </c>
      <c r="Q58" t="str">
        <f>'[3]325 KHz'!N30</f>
        <v>0</v>
      </c>
      <c r="R58" t="str">
        <f>'[3]325 KHz'!O30</f>
        <v>19</v>
      </c>
      <c r="S58" t="str">
        <f>'[3]325 KHz'!P30</f>
        <v>000110</v>
      </c>
      <c r="T58" t="str">
        <f>'[3]325 KHz'!Q30</f>
        <v>01</v>
      </c>
      <c r="U58" t="str">
        <f>'[3]325 KHz'!R30</f>
        <v>4B</v>
      </c>
      <c r="V58" t="str">
        <f>'[3]325 KHz'!S30</f>
        <v>01</v>
      </c>
      <c r="W58" t="str">
        <f>'[3]325 KHz'!T30</f>
        <v>00101</v>
      </c>
      <c r="X58" t="str">
        <f>'[3]325 KHz'!U30</f>
        <v>1</v>
      </c>
      <c r="Y58" t="str">
        <f t="shared" si="12"/>
        <v>134084194B</v>
      </c>
      <c r="Z58">
        <f t="shared" si="3"/>
        <v>200</v>
      </c>
      <c r="AA58">
        <f t="shared" si="4"/>
        <v>30</v>
      </c>
      <c r="AB58">
        <f t="shared" si="5"/>
        <v>1.6664999999999999</v>
      </c>
      <c r="AC58">
        <f t="shared" si="6"/>
        <v>16</v>
      </c>
      <c r="AD58">
        <f t="shared" si="7"/>
        <v>1600</v>
      </c>
      <c r="AE58">
        <f t="shared" si="8"/>
        <v>50</v>
      </c>
      <c r="AF58">
        <f t="shared" si="9"/>
        <v>80</v>
      </c>
      <c r="AG58">
        <f t="shared" si="10"/>
        <v>2.5</v>
      </c>
      <c r="AH58">
        <f t="shared" si="11"/>
        <v>12.5</v>
      </c>
      <c r="AI58">
        <v>4000</v>
      </c>
      <c r="AK58">
        <f t="shared" si="13"/>
        <v>325</v>
      </c>
      <c r="AL58">
        <f t="shared" si="14"/>
        <v>24</v>
      </c>
      <c r="AM58" t="str">
        <f t="shared" si="26"/>
        <v>134084194B</v>
      </c>
      <c r="AN58">
        <f t="shared" si="26"/>
        <v>200</v>
      </c>
      <c r="AO58">
        <f t="shared" si="26"/>
        <v>30</v>
      </c>
      <c r="AP58">
        <f t="shared" si="15"/>
        <v>320</v>
      </c>
      <c r="AQ58">
        <f t="shared" si="16"/>
        <v>533.28</v>
      </c>
      <c r="AR58">
        <f t="shared" si="17"/>
        <v>16</v>
      </c>
      <c r="AS58">
        <f t="shared" si="27"/>
        <v>50</v>
      </c>
      <c r="AT58">
        <f t="shared" si="27"/>
        <v>80</v>
      </c>
      <c r="AU58">
        <f t="shared" si="18"/>
        <v>500</v>
      </c>
      <c r="AV58">
        <f t="shared" si="19"/>
        <v>12.5</v>
      </c>
      <c r="AW58">
        <f t="shared" si="20"/>
        <v>6</v>
      </c>
      <c r="AX58" s="290">
        <f t="shared" si="21"/>
        <v>9.9481787611195713</v>
      </c>
      <c r="AY58" s="290">
        <f t="shared" si="22"/>
        <v>331.57279810811531</v>
      </c>
      <c r="AZ58">
        <f t="shared" si="23"/>
        <v>4</v>
      </c>
      <c r="BA58" s="290">
        <f t="shared" si="24"/>
        <v>3.9788735772973833</v>
      </c>
      <c r="BB58" s="290">
        <f t="shared" si="25"/>
        <v>159.15494309189535</v>
      </c>
    </row>
    <row r="59" spans="1:54" x14ac:dyDescent="0.3">
      <c r="A59">
        <f t="shared" si="2"/>
        <v>57</v>
      </c>
      <c r="B59">
        <v>325</v>
      </c>
      <c r="C59">
        <v>1</v>
      </c>
      <c r="D59" t="str">
        <f>'[3]325 KHz'!A31</f>
        <v>11001</v>
      </c>
      <c r="E59">
        <f>'[3]325 KHz'!B31</f>
        <v>5</v>
      </c>
      <c r="F59" t="str">
        <f>'[3]325 KHz'!C31</f>
        <v>13</v>
      </c>
      <c r="G59" t="str">
        <f>'[3]325 KHz'!D31</f>
        <v>00</v>
      </c>
      <c r="H59" t="str">
        <f>'[3]325 KHz'!E31</f>
        <v>01</v>
      </c>
      <c r="I59" t="str">
        <f>'[3]325 KHz'!F31</f>
        <v>00</v>
      </c>
      <c r="J59" t="str">
        <f>'[3]325 KHz'!G31</f>
        <v>11</v>
      </c>
      <c r="K59" t="str">
        <f>'[3]325 KHz'!H31</f>
        <v>80</v>
      </c>
      <c r="L59" t="str">
        <f>'[3]325 KHz'!I31</f>
        <v>100000</v>
      </c>
      <c r="M59" t="str">
        <f>'[3]325 KHz'!J31</f>
        <v>00</v>
      </c>
      <c r="N59" t="str">
        <f>'[3]325 KHz'!K31</f>
        <v>42</v>
      </c>
      <c r="O59" t="str">
        <f>'[3]325 KHz'!L31</f>
        <v>01</v>
      </c>
      <c r="P59" t="str">
        <f>'[3]325 KHz'!M31</f>
        <v>00001</v>
      </c>
      <c r="Q59" t="str">
        <f>'[3]325 KHz'!N31</f>
        <v>0</v>
      </c>
      <c r="R59" t="str">
        <f>'[3]325 KHz'!O31</f>
        <v>19</v>
      </c>
      <c r="S59" t="str">
        <f>'[3]325 KHz'!P31</f>
        <v>000110</v>
      </c>
      <c r="T59" t="str">
        <f>'[3]325 KHz'!Q31</f>
        <v>01</v>
      </c>
      <c r="U59" t="str">
        <f>'[3]325 KHz'!R31</f>
        <v>4B</v>
      </c>
      <c r="V59" t="str">
        <f>'[3]325 KHz'!S31</f>
        <v>01</v>
      </c>
      <c r="W59" t="str">
        <f>'[3]325 KHz'!T31</f>
        <v>00101</v>
      </c>
      <c r="X59" t="str">
        <f>'[3]325 KHz'!U31</f>
        <v>1</v>
      </c>
      <c r="Y59" t="str">
        <f t="shared" si="12"/>
        <v>138042194B</v>
      </c>
      <c r="Z59">
        <f t="shared" si="3"/>
        <v>200</v>
      </c>
      <c r="AA59">
        <f t="shared" si="4"/>
        <v>30</v>
      </c>
      <c r="AB59">
        <f t="shared" si="5"/>
        <v>1.6664999999999999</v>
      </c>
      <c r="AC59">
        <f t="shared" si="6"/>
        <v>16</v>
      </c>
      <c r="AD59">
        <f t="shared" si="7"/>
        <v>1600</v>
      </c>
      <c r="AE59">
        <f t="shared" si="8"/>
        <v>50</v>
      </c>
      <c r="AF59">
        <f t="shared" si="9"/>
        <v>160</v>
      </c>
      <c r="AG59">
        <f t="shared" si="10"/>
        <v>1.25</v>
      </c>
      <c r="AH59">
        <f t="shared" si="11"/>
        <v>6.25</v>
      </c>
      <c r="AI59">
        <v>4000</v>
      </c>
      <c r="AK59">
        <f t="shared" si="13"/>
        <v>325</v>
      </c>
      <c r="AL59">
        <f t="shared" si="14"/>
        <v>25</v>
      </c>
      <c r="AM59" t="str">
        <f t="shared" si="26"/>
        <v>138042194B</v>
      </c>
      <c r="AN59">
        <f t="shared" si="26"/>
        <v>200</v>
      </c>
      <c r="AO59">
        <f t="shared" si="26"/>
        <v>30</v>
      </c>
      <c r="AP59">
        <f t="shared" si="15"/>
        <v>320</v>
      </c>
      <c r="AQ59">
        <f t="shared" si="16"/>
        <v>533.28</v>
      </c>
      <c r="AR59">
        <f t="shared" si="17"/>
        <v>16</v>
      </c>
      <c r="AS59">
        <f t="shared" si="27"/>
        <v>50</v>
      </c>
      <c r="AT59">
        <f t="shared" si="27"/>
        <v>160</v>
      </c>
      <c r="AU59">
        <f t="shared" si="18"/>
        <v>250</v>
      </c>
      <c r="AV59">
        <f t="shared" si="19"/>
        <v>6.25</v>
      </c>
      <c r="AW59">
        <f t="shared" si="20"/>
        <v>6</v>
      </c>
      <c r="AX59" s="290">
        <f t="shared" si="21"/>
        <v>9.9481787611195713</v>
      </c>
      <c r="AY59" s="290">
        <f t="shared" si="22"/>
        <v>331.57279810811531</v>
      </c>
      <c r="AZ59">
        <f t="shared" si="23"/>
        <v>8</v>
      </c>
      <c r="BA59" s="290">
        <f t="shared" si="24"/>
        <v>3.9788735772973833</v>
      </c>
      <c r="BB59" s="290">
        <f t="shared" si="25"/>
        <v>159.15494309189535</v>
      </c>
    </row>
    <row r="60" spans="1:54" x14ac:dyDescent="0.3">
      <c r="A60">
        <f t="shared" si="2"/>
        <v>58</v>
      </c>
      <c r="B60">
        <v>325</v>
      </c>
      <c r="C60">
        <v>1</v>
      </c>
      <c r="D60" t="str">
        <f>'[3]325 KHz'!A32</f>
        <v>11010</v>
      </c>
      <c r="E60">
        <f>'[3]325 KHz'!B32</f>
        <v>5</v>
      </c>
      <c r="F60" t="str">
        <f>'[3]325 KHz'!C32</f>
        <v>13</v>
      </c>
      <c r="G60" t="str">
        <f>'[3]325 KHz'!D32</f>
        <v>00</v>
      </c>
      <c r="H60" t="str">
        <f>'[3]325 KHz'!E32</f>
        <v>01</v>
      </c>
      <c r="I60" t="str">
        <f>'[3]325 KHz'!F32</f>
        <v>00</v>
      </c>
      <c r="J60" t="str">
        <f>'[3]325 KHz'!G32</f>
        <v>11</v>
      </c>
      <c r="K60" t="str">
        <f>'[3]325 KHz'!H32</f>
        <v>0B</v>
      </c>
      <c r="L60" t="str">
        <f>'[3]325 KHz'!I32</f>
        <v>000010</v>
      </c>
      <c r="M60" t="str">
        <f>'[3]325 KHz'!J32</f>
        <v>11</v>
      </c>
      <c r="N60" t="str">
        <f>'[3]325 KHz'!K32</f>
        <v>E8</v>
      </c>
      <c r="O60" t="str">
        <f>'[3]325 KHz'!L32</f>
        <v>11</v>
      </c>
      <c r="P60" t="str">
        <f>'[3]325 KHz'!M32</f>
        <v>10100</v>
      </c>
      <c r="Q60" t="str">
        <f>'[3]325 KHz'!N32</f>
        <v>0</v>
      </c>
      <c r="R60" t="str">
        <f>'[3]325 KHz'!O32</f>
        <v>1C</v>
      </c>
      <c r="S60" t="str">
        <f>'[3]325 KHz'!P32</f>
        <v>000111</v>
      </c>
      <c r="T60" t="str">
        <f>'[3]325 KHz'!Q32</f>
        <v>00</v>
      </c>
      <c r="U60" t="str">
        <f>'[3]325 KHz'!R32</f>
        <v>8B</v>
      </c>
      <c r="V60" t="str">
        <f>'[3]325 KHz'!S32</f>
        <v>10</v>
      </c>
      <c r="W60" t="str">
        <f>'[3]325 KHz'!T32</f>
        <v>00101</v>
      </c>
      <c r="X60" t="str">
        <f>'[3]325 KHz'!U32</f>
        <v>1</v>
      </c>
      <c r="Y60" t="str">
        <f t="shared" si="12"/>
        <v>130BE81C8B</v>
      </c>
      <c r="Z60">
        <f t="shared" si="3"/>
        <v>200</v>
      </c>
      <c r="AA60">
        <f t="shared" si="4"/>
        <v>35</v>
      </c>
      <c r="AB60">
        <f t="shared" si="5"/>
        <v>0.66659999999999997</v>
      </c>
      <c r="AC60">
        <f t="shared" si="6"/>
        <v>16</v>
      </c>
      <c r="AD60">
        <f t="shared" si="7"/>
        <v>1600</v>
      </c>
      <c r="AE60">
        <f t="shared" si="8"/>
        <v>50</v>
      </c>
      <c r="AF60">
        <f t="shared" si="9"/>
        <v>10</v>
      </c>
      <c r="AG60">
        <f t="shared" si="10"/>
        <v>18.75</v>
      </c>
      <c r="AH60">
        <f t="shared" si="11"/>
        <v>125</v>
      </c>
      <c r="AI60">
        <v>4000</v>
      </c>
      <c r="AK60">
        <f t="shared" si="13"/>
        <v>325</v>
      </c>
      <c r="AL60">
        <f t="shared" si="14"/>
        <v>26</v>
      </c>
      <c r="AM60" t="str">
        <f t="shared" si="26"/>
        <v>130BE81C8B</v>
      </c>
      <c r="AN60">
        <f t="shared" si="26"/>
        <v>200</v>
      </c>
      <c r="AO60">
        <f t="shared" si="26"/>
        <v>35</v>
      </c>
      <c r="AP60">
        <f t="shared" si="15"/>
        <v>320</v>
      </c>
      <c r="AQ60">
        <f t="shared" si="16"/>
        <v>213.31199999999998</v>
      </c>
      <c r="AR60">
        <f t="shared" si="17"/>
        <v>16</v>
      </c>
      <c r="AS60">
        <f t="shared" si="27"/>
        <v>50</v>
      </c>
      <c r="AT60">
        <f t="shared" si="27"/>
        <v>10</v>
      </c>
      <c r="AU60">
        <f t="shared" si="18"/>
        <v>3750</v>
      </c>
      <c r="AV60">
        <f t="shared" si="19"/>
        <v>125</v>
      </c>
      <c r="AW60">
        <f t="shared" si="20"/>
        <v>7</v>
      </c>
      <c r="AX60" s="290">
        <f t="shared" si="21"/>
        <v>21.317525916684797</v>
      </c>
      <c r="AY60" s="290">
        <f t="shared" si="22"/>
        <v>284.20525552124161</v>
      </c>
      <c r="AZ60">
        <f t="shared" si="23"/>
        <v>0.5</v>
      </c>
      <c r="BA60" s="290">
        <f t="shared" si="24"/>
        <v>4.2441318157838754</v>
      </c>
      <c r="BB60" s="290">
        <f t="shared" si="25"/>
        <v>127.32395447351627</v>
      </c>
    </row>
    <row r="61" spans="1:54" x14ac:dyDescent="0.3">
      <c r="A61">
        <f t="shared" si="2"/>
        <v>59</v>
      </c>
      <c r="B61">
        <v>325</v>
      </c>
      <c r="C61">
        <v>1</v>
      </c>
      <c r="D61" t="str">
        <f>'[3]325 KHz'!A33</f>
        <v>11011</v>
      </c>
      <c r="E61">
        <f>'[3]325 KHz'!B33</f>
        <v>5</v>
      </c>
      <c r="F61" t="str">
        <f>'[3]325 KHz'!C33</f>
        <v>13</v>
      </c>
      <c r="G61" t="str">
        <f>'[3]325 KHz'!D33</f>
        <v>00</v>
      </c>
      <c r="H61" t="str">
        <f>'[3]325 KHz'!E33</f>
        <v>01</v>
      </c>
      <c r="I61" t="str">
        <f>'[3]325 KHz'!F33</f>
        <v>00</v>
      </c>
      <c r="J61" t="str">
        <f>'[3]325 KHz'!G33</f>
        <v>11</v>
      </c>
      <c r="K61" t="str">
        <f>'[3]325 KHz'!H33</f>
        <v>12</v>
      </c>
      <c r="L61" t="str">
        <f>'[3]325 KHz'!I33</f>
        <v>000100</v>
      </c>
      <c r="M61" t="str">
        <f>'[3]325 KHz'!J33</f>
        <v>10</v>
      </c>
      <c r="N61" t="str">
        <f>'[3]325 KHz'!K33</f>
        <v>94</v>
      </c>
      <c r="O61" t="str">
        <f>'[3]325 KHz'!L33</f>
        <v>10</v>
      </c>
      <c r="P61" t="str">
        <f>'[3]325 KHz'!M33</f>
        <v>01010</v>
      </c>
      <c r="Q61" t="str">
        <f>'[3]325 KHz'!N33</f>
        <v>0</v>
      </c>
      <c r="R61" t="str">
        <f>'[3]325 KHz'!O33</f>
        <v>1C</v>
      </c>
      <c r="S61" t="str">
        <f>'[3]325 KHz'!P33</f>
        <v>000111</v>
      </c>
      <c r="T61" t="str">
        <f>'[3]325 KHz'!Q33</f>
        <v>00</v>
      </c>
      <c r="U61" t="str">
        <f>'[3]325 KHz'!R33</f>
        <v>8B</v>
      </c>
      <c r="V61" t="str">
        <f>'[3]325 KHz'!S33</f>
        <v>10</v>
      </c>
      <c r="W61" t="str">
        <f>'[3]325 KHz'!T33</f>
        <v>00101</v>
      </c>
      <c r="X61" t="str">
        <f>'[3]325 KHz'!U33</f>
        <v>1</v>
      </c>
      <c r="Y61" t="str">
        <f t="shared" si="12"/>
        <v>1312941C8B</v>
      </c>
      <c r="Z61">
        <f t="shared" si="3"/>
        <v>200</v>
      </c>
      <c r="AA61">
        <f t="shared" si="4"/>
        <v>35</v>
      </c>
      <c r="AB61">
        <f t="shared" si="5"/>
        <v>0.66659999999999997</v>
      </c>
      <c r="AC61">
        <f t="shared" si="6"/>
        <v>16</v>
      </c>
      <c r="AD61">
        <f t="shared" si="7"/>
        <v>1600</v>
      </c>
      <c r="AE61">
        <f t="shared" si="8"/>
        <v>50</v>
      </c>
      <c r="AF61">
        <f t="shared" si="9"/>
        <v>20</v>
      </c>
      <c r="AG61">
        <f t="shared" si="10"/>
        <v>12.5</v>
      </c>
      <c r="AH61">
        <f t="shared" si="11"/>
        <v>62.5</v>
      </c>
      <c r="AI61">
        <v>4000</v>
      </c>
      <c r="AK61">
        <f t="shared" si="13"/>
        <v>325</v>
      </c>
      <c r="AL61">
        <f t="shared" si="14"/>
        <v>27</v>
      </c>
      <c r="AM61" t="str">
        <f t="shared" si="26"/>
        <v>1312941C8B</v>
      </c>
      <c r="AN61">
        <f t="shared" si="26"/>
        <v>200</v>
      </c>
      <c r="AO61">
        <f t="shared" si="26"/>
        <v>35</v>
      </c>
      <c r="AP61">
        <f t="shared" si="15"/>
        <v>320</v>
      </c>
      <c r="AQ61">
        <f t="shared" si="16"/>
        <v>213.31199999999998</v>
      </c>
      <c r="AR61">
        <f t="shared" si="17"/>
        <v>16</v>
      </c>
      <c r="AS61">
        <f t="shared" si="27"/>
        <v>50</v>
      </c>
      <c r="AT61">
        <f t="shared" si="27"/>
        <v>20</v>
      </c>
      <c r="AU61">
        <f t="shared" si="18"/>
        <v>2500</v>
      </c>
      <c r="AV61">
        <f t="shared" si="19"/>
        <v>62.5</v>
      </c>
      <c r="AW61">
        <f t="shared" si="20"/>
        <v>7</v>
      </c>
      <c r="AX61" s="290">
        <f t="shared" si="21"/>
        <v>21.317525916684797</v>
      </c>
      <c r="AY61" s="290">
        <f t="shared" si="22"/>
        <v>284.20525552124161</v>
      </c>
      <c r="AZ61">
        <f t="shared" si="23"/>
        <v>1</v>
      </c>
      <c r="BA61" s="290">
        <f t="shared" si="24"/>
        <v>3.183098861837907</v>
      </c>
      <c r="BB61" s="290">
        <f t="shared" si="25"/>
        <v>127.32395447351627</v>
      </c>
    </row>
    <row r="62" spans="1:54" x14ac:dyDescent="0.3">
      <c r="A62">
        <f t="shared" si="2"/>
        <v>60</v>
      </c>
      <c r="B62">
        <v>325</v>
      </c>
      <c r="C62">
        <v>1</v>
      </c>
      <c r="D62" t="str">
        <f>'[3]325 KHz'!A34</f>
        <v>11100</v>
      </c>
      <c r="E62">
        <f>'[3]325 KHz'!B34</f>
        <v>5</v>
      </c>
      <c r="F62" t="str">
        <f>'[3]325 KHz'!C34</f>
        <v>13</v>
      </c>
      <c r="G62" t="str">
        <f>'[3]325 KHz'!D34</f>
        <v>00</v>
      </c>
      <c r="H62" t="str">
        <f>'[3]325 KHz'!E34</f>
        <v>01</v>
      </c>
      <c r="I62" t="str">
        <f>'[3]325 KHz'!F34</f>
        <v>00</v>
      </c>
      <c r="J62" t="str">
        <f>'[3]325 KHz'!G34</f>
        <v>11</v>
      </c>
      <c r="K62" t="str">
        <f>'[3]325 KHz'!H34</f>
        <v>21</v>
      </c>
      <c r="L62" t="str">
        <f>'[3]325 KHz'!I34</f>
        <v>001000</v>
      </c>
      <c r="M62" t="str">
        <f>'[3]325 KHz'!J34</f>
        <v>01</v>
      </c>
      <c r="N62" t="str">
        <f>'[3]325 KHz'!K34</f>
        <v>4A</v>
      </c>
      <c r="O62" t="str">
        <f>'[3]325 KHz'!L34</f>
        <v>01</v>
      </c>
      <c r="P62" t="str">
        <f>'[3]325 KHz'!M34</f>
        <v>00101</v>
      </c>
      <c r="Q62" t="str">
        <f>'[3]325 KHz'!N34</f>
        <v>0</v>
      </c>
      <c r="R62" t="str">
        <f>'[3]325 KHz'!O34</f>
        <v>1C</v>
      </c>
      <c r="S62" t="str">
        <f>'[3]325 KHz'!P34</f>
        <v>000111</v>
      </c>
      <c r="T62" t="str">
        <f>'[3]325 KHz'!Q34</f>
        <v>00</v>
      </c>
      <c r="U62" t="str">
        <f>'[3]325 KHz'!R34</f>
        <v>8B</v>
      </c>
      <c r="V62" t="str">
        <f>'[3]325 KHz'!S34</f>
        <v>10</v>
      </c>
      <c r="W62" t="str">
        <f>'[3]325 KHz'!T34</f>
        <v>00101</v>
      </c>
      <c r="X62" t="str">
        <f>'[3]325 KHz'!U34</f>
        <v>1</v>
      </c>
      <c r="Y62" t="str">
        <f t="shared" si="12"/>
        <v>13214A1C8B</v>
      </c>
      <c r="Z62">
        <f t="shared" si="3"/>
        <v>200</v>
      </c>
      <c r="AA62">
        <f t="shared" si="4"/>
        <v>35</v>
      </c>
      <c r="AB62">
        <f t="shared" si="5"/>
        <v>0.66659999999999997</v>
      </c>
      <c r="AC62">
        <f t="shared" si="6"/>
        <v>16</v>
      </c>
      <c r="AD62">
        <f t="shared" si="7"/>
        <v>1600</v>
      </c>
      <c r="AE62">
        <f t="shared" si="8"/>
        <v>50</v>
      </c>
      <c r="AF62">
        <f t="shared" si="9"/>
        <v>40</v>
      </c>
      <c r="AG62">
        <f t="shared" si="10"/>
        <v>6.25</v>
      </c>
      <c r="AH62">
        <f t="shared" si="11"/>
        <v>31.25</v>
      </c>
      <c r="AI62">
        <v>4000</v>
      </c>
      <c r="AK62">
        <f t="shared" si="13"/>
        <v>325</v>
      </c>
      <c r="AL62">
        <f t="shared" si="14"/>
        <v>28</v>
      </c>
      <c r="AM62" t="str">
        <f t="shared" si="26"/>
        <v>13214A1C8B</v>
      </c>
      <c r="AN62">
        <f t="shared" si="26"/>
        <v>200</v>
      </c>
      <c r="AO62">
        <f t="shared" si="26"/>
        <v>35</v>
      </c>
      <c r="AP62">
        <f t="shared" si="15"/>
        <v>320</v>
      </c>
      <c r="AQ62">
        <f t="shared" si="16"/>
        <v>213.31199999999998</v>
      </c>
      <c r="AR62">
        <f t="shared" si="17"/>
        <v>16</v>
      </c>
      <c r="AS62">
        <f t="shared" si="27"/>
        <v>50</v>
      </c>
      <c r="AT62">
        <f t="shared" si="27"/>
        <v>40</v>
      </c>
      <c r="AU62">
        <f t="shared" si="18"/>
        <v>1250</v>
      </c>
      <c r="AV62">
        <f t="shared" si="19"/>
        <v>31.25</v>
      </c>
      <c r="AW62">
        <f t="shared" si="20"/>
        <v>7</v>
      </c>
      <c r="AX62" s="290">
        <f t="shared" si="21"/>
        <v>21.317525916684797</v>
      </c>
      <c r="AY62" s="290">
        <f t="shared" si="22"/>
        <v>284.20525552124161</v>
      </c>
      <c r="AZ62">
        <f t="shared" si="23"/>
        <v>2</v>
      </c>
      <c r="BA62" s="290">
        <f t="shared" si="24"/>
        <v>3.183098861837907</v>
      </c>
      <c r="BB62" s="290">
        <f t="shared" si="25"/>
        <v>127.32395447351627</v>
      </c>
    </row>
    <row r="63" spans="1:54" x14ac:dyDescent="0.3">
      <c r="A63">
        <f t="shared" si="2"/>
        <v>61</v>
      </c>
      <c r="B63">
        <v>325</v>
      </c>
      <c r="C63">
        <v>1</v>
      </c>
      <c r="D63" t="str">
        <f>'[3]325 KHz'!A35</f>
        <v>11101</v>
      </c>
      <c r="E63">
        <f>'[3]325 KHz'!B35</f>
        <v>5</v>
      </c>
      <c r="F63" t="str">
        <f>'[3]325 KHz'!C35</f>
        <v>13</v>
      </c>
      <c r="G63" t="str">
        <f>'[3]325 KHz'!D35</f>
        <v>00</v>
      </c>
      <c r="H63" t="str">
        <f>'[3]325 KHz'!E35</f>
        <v>01</v>
      </c>
      <c r="I63" t="str">
        <f>'[3]325 KHz'!F35</f>
        <v>00</v>
      </c>
      <c r="J63" t="str">
        <f>'[3]325 KHz'!G35</f>
        <v>11</v>
      </c>
      <c r="K63" t="str">
        <f>'[3]325 KHz'!H35</f>
        <v>40</v>
      </c>
      <c r="L63" t="str">
        <f>'[3]325 KHz'!I35</f>
        <v>010000</v>
      </c>
      <c r="M63" t="str">
        <f>'[3]325 KHz'!J35</f>
        <v>00</v>
      </c>
      <c r="N63" t="str">
        <f>'[3]325 KHz'!K35</f>
        <v>84</v>
      </c>
      <c r="O63" t="str">
        <f>'[3]325 KHz'!L35</f>
        <v>10</v>
      </c>
      <c r="P63" t="str">
        <f>'[3]325 KHz'!M35</f>
        <v>00010</v>
      </c>
      <c r="Q63" t="str">
        <f>'[3]325 KHz'!N35</f>
        <v>0</v>
      </c>
      <c r="R63" t="str">
        <f>'[3]325 KHz'!O35</f>
        <v>1C</v>
      </c>
      <c r="S63" t="str">
        <f>'[3]325 KHz'!P35</f>
        <v>000111</v>
      </c>
      <c r="T63" t="str">
        <f>'[3]325 KHz'!Q35</f>
        <v>00</v>
      </c>
      <c r="U63" t="str">
        <f>'[3]325 KHz'!R35</f>
        <v>8B</v>
      </c>
      <c r="V63" t="str">
        <f>'[3]325 KHz'!S35</f>
        <v>10</v>
      </c>
      <c r="W63" t="str">
        <f>'[3]325 KHz'!T35</f>
        <v>00101</v>
      </c>
      <c r="X63" t="str">
        <f>'[3]325 KHz'!U35</f>
        <v>1</v>
      </c>
      <c r="Y63" t="str">
        <f t="shared" si="12"/>
        <v>1340841C8B</v>
      </c>
      <c r="Z63">
        <f t="shared" si="3"/>
        <v>200</v>
      </c>
      <c r="AA63">
        <f t="shared" si="4"/>
        <v>35</v>
      </c>
      <c r="AB63">
        <f t="shared" si="5"/>
        <v>0.66659999999999997</v>
      </c>
      <c r="AC63">
        <f t="shared" si="6"/>
        <v>16</v>
      </c>
      <c r="AD63">
        <f t="shared" si="7"/>
        <v>1600</v>
      </c>
      <c r="AE63">
        <f t="shared" si="8"/>
        <v>50</v>
      </c>
      <c r="AF63">
        <f t="shared" si="9"/>
        <v>80</v>
      </c>
      <c r="AG63">
        <f t="shared" si="10"/>
        <v>2.5</v>
      </c>
      <c r="AH63">
        <f t="shared" si="11"/>
        <v>12.5</v>
      </c>
      <c r="AI63">
        <v>4000</v>
      </c>
      <c r="AK63">
        <f t="shared" si="13"/>
        <v>325</v>
      </c>
      <c r="AL63">
        <f t="shared" si="14"/>
        <v>29</v>
      </c>
      <c r="AM63" t="str">
        <f t="shared" si="26"/>
        <v>1340841C8B</v>
      </c>
      <c r="AN63">
        <f t="shared" si="26"/>
        <v>200</v>
      </c>
      <c r="AO63">
        <f t="shared" si="26"/>
        <v>35</v>
      </c>
      <c r="AP63">
        <f t="shared" si="15"/>
        <v>320</v>
      </c>
      <c r="AQ63">
        <f t="shared" si="16"/>
        <v>213.31199999999998</v>
      </c>
      <c r="AR63">
        <f t="shared" si="17"/>
        <v>16</v>
      </c>
      <c r="AS63">
        <f t="shared" si="27"/>
        <v>50</v>
      </c>
      <c r="AT63">
        <f t="shared" si="27"/>
        <v>80</v>
      </c>
      <c r="AU63">
        <f t="shared" si="18"/>
        <v>500</v>
      </c>
      <c r="AV63">
        <f t="shared" si="19"/>
        <v>12.5</v>
      </c>
      <c r="AW63">
        <f t="shared" si="20"/>
        <v>7</v>
      </c>
      <c r="AX63" s="290">
        <f t="shared" si="21"/>
        <v>21.317525916684797</v>
      </c>
      <c r="AY63" s="290">
        <f t="shared" si="22"/>
        <v>284.20525552124161</v>
      </c>
      <c r="AZ63">
        <f t="shared" si="23"/>
        <v>4</v>
      </c>
      <c r="BA63" s="290">
        <f t="shared" si="24"/>
        <v>3.9788735772973833</v>
      </c>
      <c r="BB63" s="290">
        <f t="shared" si="25"/>
        <v>159.15494309189535</v>
      </c>
    </row>
    <row r="64" spans="1:54" x14ac:dyDescent="0.3">
      <c r="A64">
        <f t="shared" si="2"/>
        <v>62</v>
      </c>
      <c r="B64">
        <v>325</v>
      </c>
      <c r="C64">
        <v>1</v>
      </c>
      <c r="D64" t="str">
        <f>'[3]325 KHz'!A36</f>
        <v>11110</v>
      </c>
      <c r="E64">
        <f>'[3]325 KHz'!B36</f>
        <v>5</v>
      </c>
      <c r="F64" t="str">
        <f>'[3]325 KHz'!C36</f>
        <v>13</v>
      </c>
      <c r="G64" t="str">
        <f>'[3]325 KHz'!D36</f>
        <v>00</v>
      </c>
      <c r="H64" t="str">
        <f>'[3]325 KHz'!E36</f>
        <v>01</v>
      </c>
      <c r="I64" t="str">
        <f>'[3]325 KHz'!F36</f>
        <v>00</v>
      </c>
      <c r="J64" t="str">
        <f>'[3]325 KHz'!G36</f>
        <v>11</v>
      </c>
      <c r="K64" t="str">
        <f>'[3]325 KHz'!H36</f>
        <v>80</v>
      </c>
      <c r="L64" t="str">
        <f>'[3]325 KHz'!I36</f>
        <v>100000</v>
      </c>
      <c r="M64" t="str">
        <f>'[3]325 KHz'!J36</f>
        <v>00</v>
      </c>
      <c r="N64" t="str">
        <f>'[3]325 KHz'!K36</f>
        <v>42</v>
      </c>
      <c r="O64" t="str">
        <f>'[3]325 KHz'!L36</f>
        <v>01</v>
      </c>
      <c r="P64" t="str">
        <f>'[3]325 KHz'!M36</f>
        <v>00001</v>
      </c>
      <c r="Q64" t="str">
        <f>'[3]325 KHz'!N36</f>
        <v>0</v>
      </c>
      <c r="R64" t="str">
        <f>'[3]325 KHz'!O36</f>
        <v>1C</v>
      </c>
      <c r="S64" t="str">
        <f>'[3]325 KHz'!P36</f>
        <v>000111</v>
      </c>
      <c r="T64" t="str">
        <f>'[3]325 KHz'!Q36</f>
        <v>00</v>
      </c>
      <c r="U64" t="str">
        <f>'[3]325 KHz'!R36</f>
        <v>8B</v>
      </c>
      <c r="V64" t="str">
        <f>'[3]325 KHz'!S36</f>
        <v>10</v>
      </c>
      <c r="W64" t="str">
        <f>'[3]325 KHz'!T36</f>
        <v>00101</v>
      </c>
      <c r="X64" t="str">
        <f>'[3]325 KHz'!U36</f>
        <v>1</v>
      </c>
      <c r="Y64" t="str">
        <f t="shared" si="12"/>
        <v>1380421C8B</v>
      </c>
      <c r="Z64">
        <f t="shared" si="3"/>
        <v>200</v>
      </c>
      <c r="AA64">
        <f t="shared" si="4"/>
        <v>35</v>
      </c>
      <c r="AB64">
        <f t="shared" si="5"/>
        <v>0.66659999999999997</v>
      </c>
      <c r="AC64">
        <f t="shared" si="6"/>
        <v>16</v>
      </c>
      <c r="AD64">
        <f t="shared" si="7"/>
        <v>1600</v>
      </c>
      <c r="AE64">
        <f t="shared" si="8"/>
        <v>50</v>
      </c>
      <c r="AF64">
        <f t="shared" si="9"/>
        <v>160</v>
      </c>
      <c r="AG64">
        <f t="shared" si="10"/>
        <v>1.25</v>
      </c>
      <c r="AH64">
        <f t="shared" si="11"/>
        <v>6.25</v>
      </c>
      <c r="AI64">
        <v>4000</v>
      </c>
      <c r="AK64">
        <f t="shared" si="13"/>
        <v>325</v>
      </c>
      <c r="AL64">
        <f t="shared" si="14"/>
        <v>30</v>
      </c>
      <c r="AM64" t="str">
        <f t="shared" si="26"/>
        <v>1380421C8B</v>
      </c>
      <c r="AN64">
        <f t="shared" si="26"/>
        <v>200</v>
      </c>
      <c r="AO64">
        <f t="shared" si="26"/>
        <v>35</v>
      </c>
      <c r="AP64">
        <f t="shared" si="15"/>
        <v>320</v>
      </c>
      <c r="AQ64">
        <f t="shared" si="16"/>
        <v>213.31199999999998</v>
      </c>
      <c r="AR64">
        <f t="shared" si="17"/>
        <v>16</v>
      </c>
      <c r="AS64">
        <f t="shared" si="27"/>
        <v>50</v>
      </c>
      <c r="AT64">
        <f t="shared" si="27"/>
        <v>160</v>
      </c>
      <c r="AU64">
        <f t="shared" si="18"/>
        <v>250</v>
      </c>
      <c r="AV64">
        <f t="shared" si="19"/>
        <v>6.25</v>
      </c>
      <c r="AW64">
        <f t="shared" si="20"/>
        <v>7</v>
      </c>
      <c r="AX64" s="290">
        <f t="shared" si="21"/>
        <v>21.317525916684797</v>
      </c>
      <c r="AY64" s="290">
        <f t="shared" si="22"/>
        <v>284.20525552124161</v>
      </c>
      <c r="AZ64">
        <f t="shared" si="23"/>
        <v>8</v>
      </c>
      <c r="BA64" s="290">
        <f t="shared" si="24"/>
        <v>3.9788735772973833</v>
      </c>
      <c r="BB64" s="290">
        <f t="shared" si="25"/>
        <v>159.15494309189535</v>
      </c>
    </row>
    <row r="65" spans="1:54" x14ac:dyDescent="0.3">
      <c r="A65">
        <f t="shared" si="2"/>
        <v>63</v>
      </c>
      <c r="B65">
        <v>325</v>
      </c>
      <c r="C65">
        <v>1</v>
      </c>
      <c r="D65" t="str">
        <f>'[3]325 KHz'!A37</f>
        <v>11111</v>
      </c>
      <c r="E65">
        <f>'[3]325 KHz'!B37</f>
        <v>5</v>
      </c>
      <c r="F65" t="str">
        <f>'[3]325 KHz'!C37</f>
        <v>13</v>
      </c>
      <c r="G65" t="str">
        <f>'[3]325 KHz'!D37</f>
        <v>00</v>
      </c>
      <c r="H65" t="str">
        <f>'[3]325 KHz'!E37</f>
        <v>01</v>
      </c>
      <c r="I65" t="str">
        <f>'[3]325 KHz'!F37</f>
        <v>00</v>
      </c>
      <c r="J65" t="str">
        <f>'[3]325 KHz'!G37</f>
        <v>11</v>
      </c>
      <c r="K65" t="str">
        <f>'[3]325 KHz'!H37</f>
        <v>21</v>
      </c>
      <c r="L65" t="str">
        <f>'[3]325 KHz'!I37</f>
        <v>001000</v>
      </c>
      <c r="M65" t="str">
        <f>'[3]325 KHz'!J37</f>
        <v>01</v>
      </c>
      <c r="N65" t="str">
        <f>'[3]325 KHz'!K37</f>
        <v>4A</v>
      </c>
      <c r="O65" t="str">
        <f>'[3]325 KHz'!L37</f>
        <v>01</v>
      </c>
      <c r="P65" t="str">
        <f>'[3]325 KHz'!M37</f>
        <v>00101</v>
      </c>
      <c r="Q65" t="str">
        <f>'[3]325 KHz'!N37</f>
        <v>0</v>
      </c>
      <c r="R65" t="str">
        <f>'[3]325 KHz'!O37</f>
        <v>28</v>
      </c>
      <c r="S65" t="str">
        <f>'[3]325 KHz'!P37</f>
        <v>001010</v>
      </c>
      <c r="T65" t="str">
        <f>'[3]325 KHz'!Q37</f>
        <v>00</v>
      </c>
      <c r="U65" t="str">
        <f>'[3]325 KHz'!R37</f>
        <v>8B</v>
      </c>
      <c r="V65" t="str">
        <f>'[3]325 KHz'!S37</f>
        <v>10</v>
      </c>
      <c r="W65" t="str">
        <f>'[3]325 KHz'!T37</f>
        <v>00101</v>
      </c>
      <c r="X65" t="str">
        <f>'[3]325 KHz'!U37</f>
        <v>1</v>
      </c>
      <c r="Y65" t="str">
        <f t="shared" si="12"/>
        <v>13214A288B</v>
      </c>
      <c r="Z65">
        <f t="shared" si="3"/>
        <v>200</v>
      </c>
      <c r="AA65">
        <f t="shared" si="4"/>
        <v>50</v>
      </c>
      <c r="AB65">
        <f t="shared" si="5"/>
        <v>0.66659999999999997</v>
      </c>
      <c r="AC65">
        <f t="shared" si="6"/>
        <v>16</v>
      </c>
      <c r="AD65">
        <f t="shared" si="7"/>
        <v>1600</v>
      </c>
      <c r="AE65">
        <f t="shared" si="8"/>
        <v>50</v>
      </c>
      <c r="AF65">
        <f t="shared" si="9"/>
        <v>40</v>
      </c>
      <c r="AG65">
        <f t="shared" si="10"/>
        <v>6.25</v>
      </c>
      <c r="AH65">
        <f t="shared" si="11"/>
        <v>31.25</v>
      </c>
      <c r="AI65">
        <v>4000</v>
      </c>
      <c r="AK65">
        <f t="shared" si="13"/>
        <v>325</v>
      </c>
      <c r="AL65">
        <f t="shared" si="14"/>
        <v>31</v>
      </c>
      <c r="AM65" t="str">
        <f t="shared" si="26"/>
        <v>13214A288B</v>
      </c>
      <c r="AN65">
        <f t="shared" si="26"/>
        <v>200</v>
      </c>
      <c r="AO65">
        <f t="shared" si="26"/>
        <v>50</v>
      </c>
      <c r="AP65">
        <f t="shared" si="15"/>
        <v>320</v>
      </c>
      <c r="AQ65">
        <f t="shared" si="16"/>
        <v>213.31199999999998</v>
      </c>
      <c r="AR65">
        <f t="shared" si="17"/>
        <v>16</v>
      </c>
      <c r="AS65">
        <f t="shared" si="27"/>
        <v>50</v>
      </c>
      <c r="AT65">
        <f t="shared" si="27"/>
        <v>40</v>
      </c>
      <c r="AU65">
        <f t="shared" si="18"/>
        <v>1250</v>
      </c>
      <c r="AV65">
        <f t="shared" si="19"/>
        <v>31.25</v>
      </c>
      <c r="AW65">
        <f t="shared" si="20"/>
        <v>10</v>
      </c>
      <c r="AX65" s="290">
        <f t="shared" si="21"/>
        <v>14.922268141679357</v>
      </c>
      <c r="AY65" s="290">
        <f t="shared" si="22"/>
        <v>198.94367886486918</v>
      </c>
      <c r="AZ65">
        <f t="shared" si="23"/>
        <v>2</v>
      </c>
      <c r="BA65" s="290">
        <f t="shared" si="24"/>
        <v>3.183098861837907</v>
      </c>
      <c r="BB65" s="290">
        <f t="shared" si="25"/>
        <v>127.32395447351627</v>
      </c>
    </row>
    <row r="66" spans="1:54" x14ac:dyDescent="0.3">
      <c r="A66">
        <f t="shared" si="2"/>
        <v>64</v>
      </c>
      <c r="B66">
        <v>450</v>
      </c>
      <c r="C66">
        <v>2</v>
      </c>
      <c r="D66" t="str">
        <f>'[3]450 KHz'!A6</f>
        <v>00000</v>
      </c>
      <c r="E66">
        <f>'[3]450 KHz'!B6</f>
        <v>3</v>
      </c>
      <c r="F66" t="e">
        <f>'[3]450 KHz'!C6</f>
        <v>#NUM!</v>
      </c>
      <c r="G66" t="str">
        <f>'[3]450 KHz'!D6</f>
        <v>00</v>
      </c>
      <c r="H66" t="e">
        <f>'[3]450 KHz'!E6</f>
        <v>#NUM!</v>
      </c>
      <c r="I66" t="str">
        <f>'[3]450 KHz'!F6</f>
        <v>00</v>
      </c>
      <c r="J66" t="e">
        <f>'[3]450 KHz'!G6</f>
        <v>#NUM!</v>
      </c>
      <c r="K66" t="str">
        <f>'[3]450 KHz'!H6</f>
        <v>00</v>
      </c>
      <c r="L66" t="str">
        <f>'[3]450 KHz'!I6</f>
        <v>000000</v>
      </c>
      <c r="M66" t="str">
        <f>'[3]450 KHz'!J6</f>
        <v>00</v>
      </c>
      <c r="N66" t="str">
        <f>'[3]450 KHz'!K6</f>
        <v>42</v>
      </c>
      <c r="O66" t="str">
        <f>'[3]450 KHz'!L6</f>
        <v>01</v>
      </c>
      <c r="P66" t="str">
        <f>'[3]450 KHz'!M6</f>
        <v>00001</v>
      </c>
      <c r="Q66" t="str">
        <f>'[3]450 KHz'!N6</f>
        <v>0</v>
      </c>
      <c r="R66" t="str">
        <f>'[3]450 KHz'!O6</f>
        <v>00</v>
      </c>
      <c r="S66" t="str">
        <f>'[3]450 KHz'!P6</f>
        <v>000000</v>
      </c>
      <c r="T66" t="str">
        <f>'[3]450 KHz'!Q6</f>
        <v>00</v>
      </c>
      <c r="U66" t="str">
        <f>'[3]450 KHz'!R6</f>
        <v>00</v>
      </c>
      <c r="V66" t="str">
        <f>'[3]450 KHz'!S6</f>
        <v>00</v>
      </c>
      <c r="W66" t="str">
        <f>'[3]450 KHz'!T6</f>
        <v>00000</v>
      </c>
      <c r="X66" t="str">
        <f>'[3]450 KHz'!U6</f>
        <v>0</v>
      </c>
      <c r="Y66" t="e">
        <f t="shared" si="12"/>
        <v>#NUM!</v>
      </c>
      <c r="Z66" t="e">
        <f t="shared" si="3"/>
        <v>#NUM!</v>
      </c>
      <c r="AA66">
        <f t="shared" si="4"/>
        <v>0</v>
      </c>
      <c r="AB66">
        <f t="shared" si="5"/>
        <v>0</v>
      </c>
      <c r="AC66">
        <f t="shared" si="6"/>
        <v>0</v>
      </c>
      <c r="AD66">
        <f t="shared" si="7"/>
        <v>800</v>
      </c>
      <c r="AE66" t="e">
        <f t="shared" si="8"/>
        <v>#NUM!</v>
      </c>
      <c r="AF66">
        <f t="shared" si="9"/>
        <v>0</v>
      </c>
      <c r="AG66">
        <f t="shared" si="10"/>
        <v>1.25</v>
      </c>
      <c r="AH66">
        <f t="shared" si="11"/>
        <v>6.25</v>
      </c>
      <c r="AI66">
        <v>4000</v>
      </c>
      <c r="AK66">
        <f t="shared" si="13"/>
        <v>450</v>
      </c>
      <c r="AL66">
        <f t="shared" si="14"/>
        <v>0</v>
      </c>
      <c r="AM66" t="e">
        <f t="shared" si="26"/>
        <v>#NUM!</v>
      </c>
      <c r="AN66" t="e">
        <f t="shared" si="26"/>
        <v>#NUM!</v>
      </c>
      <c r="AO66">
        <f t="shared" si="26"/>
        <v>0</v>
      </c>
      <c r="AP66" t="e">
        <f t="shared" si="15"/>
        <v>#NUM!</v>
      </c>
      <c r="AQ66" t="e">
        <f t="shared" si="16"/>
        <v>#NUM!</v>
      </c>
      <c r="AR66">
        <f t="shared" si="17"/>
        <v>0</v>
      </c>
      <c r="AS66" t="e">
        <f t="shared" si="27"/>
        <v>#NUM!</v>
      </c>
      <c r="AT66">
        <f t="shared" si="27"/>
        <v>0</v>
      </c>
      <c r="AU66" t="e">
        <f t="shared" si="18"/>
        <v>#NUM!</v>
      </c>
      <c r="AV66">
        <f t="shared" si="19"/>
        <v>6.25</v>
      </c>
      <c r="AW66" t="e">
        <f t="shared" si="20"/>
        <v>#NUM!</v>
      </c>
      <c r="AX66" s="290" t="e">
        <f t="shared" si="21"/>
        <v>#NUM!</v>
      </c>
      <c r="AY66" s="290" t="e">
        <f t="shared" si="22"/>
        <v>#DIV/0!</v>
      </c>
      <c r="AZ66" t="e">
        <f t="shared" si="23"/>
        <v>#NUM!</v>
      </c>
      <c r="BA66" s="290" t="e">
        <f t="shared" si="24"/>
        <v>#NUM!</v>
      </c>
      <c r="BB66" s="290" t="e">
        <f t="shared" si="25"/>
        <v>#DIV/0!</v>
      </c>
    </row>
    <row r="67" spans="1:54" x14ac:dyDescent="0.3">
      <c r="A67">
        <f t="shared" ref="A67:A130" si="28">32*C67+BIN2DEC(D67)</f>
        <v>65</v>
      </c>
      <c r="B67">
        <v>450</v>
      </c>
      <c r="C67">
        <v>2</v>
      </c>
      <c r="D67" t="str">
        <f>'[3]450 KHz'!A7</f>
        <v>00001</v>
      </c>
      <c r="E67">
        <f>'[3]450 KHz'!B7</f>
        <v>3</v>
      </c>
      <c r="F67" t="str">
        <f>'[3]450 KHz'!C7</f>
        <v>12</v>
      </c>
      <c r="G67" t="str">
        <f>'[3]450 KHz'!D7</f>
        <v>00</v>
      </c>
      <c r="H67" t="str">
        <f>'[3]450 KHz'!E7</f>
        <v>01</v>
      </c>
      <c r="I67" t="str">
        <f>'[3]450 KHz'!F7</f>
        <v>00</v>
      </c>
      <c r="J67" t="str">
        <f>'[3]450 KHz'!G7</f>
        <v>10</v>
      </c>
      <c r="K67" t="str">
        <f>'[3]450 KHz'!H7</f>
        <v>0B</v>
      </c>
      <c r="L67" t="str">
        <f>'[3]450 KHz'!I7</f>
        <v>000010</v>
      </c>
      <c r="M67" t="str">
        <f>'[3]450 KHz'!J7</f>
        <v>11</v>
      </c>
      <c r="N67" t="str">
        <f>'[3]450 KHz'!K7</f>
        <v>18</v>
      </c>
      <c r="O67" t="str">
        <f>'[3]450 KHz'!L7</f>
        <v>00</v>
      </c>
      <c r="P67" t="str">
        <f>'[3]450 KHz'!M7</f>
        <v>01100</v>
      </c>
      <c r="Q67" t="str">
        <f>'[3]450 KHz'!N7</f>
        <v>0</v>
      </c>
      <c r="R67" t="str">
        <f>'[3]450 KHz'!O7</f>
        <v>13</v>
      </c>
      <c r="S67" t="str">
        <f>'[3]450 KHz'!P7</f>
        <v>000100</v>
      </c>
      <c r="T67" t="str">
        <f>'[3]450 KHz'!Q7</f>
        <v>11</v>
      </c>
      <c r="U67" t="str">
        <f>'[3]450 KHz'!R7</f>
        <v>0C</v>
      </c>
      <c r="V67" t="str">
        <f>'[3]450 KHz'!S7</f>
        <v>00</v>
      </c>
      <c r="W67" t="str">
        <f>'[3]450 KHz'!T7</f>
        <v>00110</v>
      </c>
      <c r="X67" t="str">
        <f>'[3]450 KHz'!U7</f>
        <v>0</v>
      </c>
      <c r="Y67" t="str">
        <f t="shared" si="12"/>
        <v>120B18130C</v>
      </c>
      <c r="Z67">
        <f t="shared" ref="Z67:Z130" si="29">25*2^BIN2DEC(J67)</f>
        <v>100</v>
      </c>
      <c r="AA67">
        <f t="shared" ref="AA67:AA130" si="30">5*BIN2DEC(S67)</f>
        <v>20</v>
      </c>
      <c r="AB67">
        <f t="shared" ref="AB67:AB130" si="31">0.3333*(4*BIN2DEC(T67)+BIN2DEC(V67))</f>
        <v>3.9996</v>
      </c>
      <c r="AC67">
        <f t="shared" ref="AC67:AC130" si="32">3.2*BIN2DEC(W67)</f>
        <v>19.200000000000003</v>
      </c>
      <c r="AD67">
        <f t="shared" ref="AD67:AD130" si="33">800*(1+BIN2DEC(X67))</f>
        <v>800</v>
      </c>
      <c r="AE67">
        <f t="shared" ref="AE67:AE130" si="34">25*2^BIN2DEC(H67)</f>
        <v>50</v>
      </c>
      <c r="AF67">
        <f t="shared" ref="AF67:AF130" si="35">5*BIN2DEC(L67)</f>
        <v>10</v>
      </c>
      <c r="AG67">
        <f t="shared" ref="AG67:AG130" si="36">1.25*(4*BIN2DEC(M67)+BIN2DEC(O67))</f>
        <v>15</v>
      </c>
      <c r="AH67">
        <f t="shared" ref="AH67:AH130" si="37">6.25*BIN2DEC(P67)</f>
        <v>75</v>
      </c>
      <c r="AI67">
        <v>4000</v>
      </c>
      <c r="AK67">
        <f t="shared" si="13"/>
        <v>450</v>
      </c>
      <c r="AL67">
        <f t="shared" si="14"/>
        <v>1</v>
      </c>
      <c r="AM67" t="str">
        <f t="shared" si="26"/>
        <v>120B18130C</v>
      </c>
      <c r="AN67">
        <f t="shared" si="26"/>
        <v>100</v>
      </c>
      <c r="AO67">
        <f t="shared" si="26"/>
        <v>20</v>
      </c>
      <c r="AP67">
        <f t="shared" si="15"/>
        <v>80</v>
      </c>
      <c r="AQ67">
        <f t="shared" si="16"/>
        <v>319.96800000000002</v>
      </c>
      <c r="AR67">
        <f t="shared" si="17"/>
        <v>19.200000000000003</v>
      </c>
      <c r="AS67">
        <f t="shared" si="27"/>
        <v>50</v>
      </c>
      <c r="AT67">
        <f t="shared" si="27"/>
        <v>10</v>
      </c>
      <c r="AU67">
        <f t="shared" si="18"/>
        <v>3000</v>
      </c>
      <c r="AV67">
        <f t="shared" si="19"/>
        <v>75</v>
      </c>
      <c r="AW67">
        <f t="shared" si="20"/>
        <v>2</v>
      </c>
      <c r="AX67" s="290">
        <f t="shared" si="21"/>
        <v>24.870446902798921</v>
      </c>
      <c r="AY67" s="290">
        <f t="shared" si="22"/>
        <v>414.46599763514405</v>
      </c>
      <c r="AZ67">
        <f t="shared" si="23"/>
        <v>0.5</v>
      </c>
      <c r="BA67" s="290">
        <f t="shared" si="24"/>
        <v>5.3051647697298447</v>
      </c>
      <c r="BB67" s="290">
        <f t="shared" si="25"/>
        <v>212.20659078919377</v>
      </c>
    </row>
    <row r="68" spans="1:54" x14ac:dyDescent="0.3">
      <c r="A68">
        <f t="shared" si="28"/>
        <v>66</v>
      </c>
      <c r="B68">
        <v>450</v>
      </c>
      <c r="C68">
        <v>2</v>
      </c>
      <c r="D68" t="str">
        <f>'[3]450 KHz'!A8</f>
        <v>00010</v>
      </c>
      <c r="E68">
        <f>'[3]450 KHz'!B8</f>
        <v>3</v>
      </c>
      <c r="F68" t="str">
        <f>'[3]450 KHz'!C8</f>
        <v>12</v>
      </c>
      <c r="G68" t="str">
        <f>'[3]450 KHz'!D8</f>
        <v>00</v>
      </c>
      <c r="H68" t="str">
        <f>'[3]450 KHz'!E8</f>
        <v>01</v>
      </c>
      <c r="I68" t="str">
        <f>'[3]450 KHz'!F8</f>
        <v>00</v>
      </c>
      <c r="J68" t="str">
        <f>'[3]450 KHz'!G8</f>
        <v>10</v>
      </c>
      <c r="K68" t="str">
        <f>'[3]450 KHz'!H8</f>
        <v>11</v>
      </c>
      <c r="L68" t="str">
        <f>'[3]450 KHz'!I8</f>
        <v>000100</v>
      </c>
      <c r="M68" t="str">
        <f>'[3]450 KHz'!J8</f>
        <v>01</v>
      </c>
      <c r="N68" t="str">
        <f>'[3]450 KHz'!K8</f>
        <v>8C</v>
      </c>
      <c r="O68" t="str">
        <f>'[3]450 KHz'!L8</f>
        <v>10</v>
      </c>
      <c r="P68" t="str">
        <f>'[3]450 KHz'!M8</f>
        <v>00110</v>
      </c>
      <c r="Q68" t="str">
        <f>'[3]450 KHz'!N8</f>
        <v>0</v>
      </c>
      <c r="R68" t="str">
        <f>'[3]450 KHz'!O8</f>
        <v>13</v>
      </c>
      <c r="S68" t="str">
        <f>'[3]450 KHz'!P8</f>
        <v>000100</v>
      </c>
      <c r="T68" t="str">
        <f>'[3]450 KHz'!Q8</f>
        <v>11</v>
      </c>
      <c r="U68" t="str">
        <f>'[3]450 KHz'!R8</f>
        <v>0C</v>
      </c>
      <c r="V68" t="str">
        <f>'[3]450 KHz'!S8</f>
        <v>00</v>
      </c>
      <c r="W68" t="str">
        <f>'[3]450 KHz'!T8</f>
        <v>00110</v>
      </c>
      <c r="X68" t="str">
        <f>'[3]450 KHz'!U8</f>
        <v>0</v>
      </c>
      <c r="Y68" t="str">
        <f t="shared" ref="Y68:Y131" si="38">DEC2HEX(HEX2DEC(U68)+2^8*HEX2DEC(R68)+2^16*HEX2DEC(N68)+2^24*HEX2DEC(K68)+2^32*HEX2DEC(F68),10)</f>
        <v>12118C130C</v>
      </c>
      <c r="Z68">
        <f t="shared" si="29"/>
        <v>100</v>
      </c>
      <c r="AA68">
        <f t="shared" si="30"/>
        <v>20</v>
      </c>
      <c r="AB68">
        <f t="shared" si="31"/>
        <v>3.9996</v>
      </c>
      <c r="AC68">
        <f t="shared" si="32"/>
        <v>19.200000000000003</v>
      </c>
      <c r="AD68">
        <f t="shared" si="33"/>
        <v>800</v>
      </c>
      <c r="AE68">
        <f t="shared" si="34"/>
        <v>50</v>
      </c>
      <c r="AF68">
        <f t="shared" si="35"/>
        <v>20</v>
      </c>
      <c r="AG68">
        <f t="shared" si="36"/>
        <v>7.5</v>
      </c>
      <c r="AH68">
        <f t="shared" si="37"/>
        <v>37.5</v>
      </c>
      <c r="AI68">
        <v>4000</v>
      </c>
      <c r="AK68">
        <f t="shared" ref="AK68:AK131" si="39">B68</f>
        <v>450</v>
      </c>
      <c r="AL68">
        <f t="shared" ref="AL68:AL131" si="40">BIN2DEC(D68)</f>
        <v>2</v>
      </c>
      <c r="AM68" t="str">
        <f t="shared" si="26"/>
        <v>12118C130C</v>
      </c>
      <c r="AN68">
        <f t="shared" si="26"/>
        <v>100</v>
      </c>
      <c r="AO68">
        <f t="shared" si="26"/>
        <v>20</v>
      </c>
      <c r="AP68">
        <f t="shared" ref="AP68:AP131" si="41">AD68*Z68/10^3</f>
        <v>80</v>
      </c>
      <c r="AQ68">
        <f t="shared" ref="AQ68:AQ131" si="42">AP68*AB68</f>
        <v>319.96800000000002</v>
      </c>
      <c r="AR68">
        <f t="shared" ref="AR68:AR131" si="43">AC68</f>
        <v>19.200000000000003</v>
      </c>
      <c r="AS68">
        <f t="shared" si="27"/>
        <v>50</v>
      </c>
      <c r="AT68">
        <f t="shared" si="27"/>
        <v>20</v>
      </c>
      <c r="AU68">
        <f t="shared" ref="AU68:AU131" si="44">AS68*AI68*AG68/10^3</f>
        <v>1500</v>
      </c>
      <c r="AV68">
        <f t="shared" ref="AV68:AV131" si="45">AH68</f>
        <v>37.5</v>
      </c>
      <c r="AW68">
        <f t="shared" ref="AW68:AW131" si="46">AN68*AO68/10^3</f>
        <v>2</v>
      </c>
      <c r="AX68" s="290">
        <f t="shared" ref="AX68:AX131" si="47">1/(2*PI()*AO68*AQ68*10^-9)/10^3</f>
        <v>24.870446902798921</v>
      </c>
      <c r="AY68" s="290">
        <f t="shared" ref="AY68:AY131" si="48">1/(2*PI()*AO68*AR68*10^-9)/10^3</f>
        <v>414.46599763514405</v>
      </c>
      <c r="AZ68">
        <f t="shared" ref="AZ68:AZ131" si="49">AS68*AT68/10^3</f>
        <v>1</v>
      </c>
      <c r="BA68" s="290">
        <f t="shared" ref="BA68:BA131" si="50">1/(2*PI()*AT68*AU68*10^-9)/10^3</f>
        <v>5.3051647697298447</v>
      </c>
      <c r="BB68" s="290">
        <f t="shared" ref="BB68:BB131" si="51">1/(2*PI()*AT68*AV68*10^-9)/10^3</f>
        <v>212.20659078919377</v>
      </c>
    </row>
    <row r="69" spans="1:54" x14ac:dyDescent="0.3">
      <c r="A69">
        <f t="shared" si="28"/>
        <v>67</v>
      </c>
      <c r="B69">
        <v>450</v>
      </c>
      <c r="C69">
        <v>2</v>
      </c>
      <c r="D69" t="str">
        <f>'[3]450 KHz'!A9</f>
        <v>00011</v>
      </c>
      <c r="E69">
        <f>'[3]450 KHz'!B9</f>
        <v>3</v>
      </c>
      <c r="F69" t="str">
        <f>'[3]450 KHz'!C9</f>
        <v>12</v>
      </c>
      <c r="G69" t="str">
        <f>'[3]450 KHz'!D9</f>
        <v>00</v>
      </c>
      <c r="H69" t="str">
        <f>'[3]450 KHz'!E9</f>
        <v>01</v>
      </c>
      <c r="I69" t="str">
        <f>'[3]450 KHz'!F9</f>
        <v>00</v>
      </c>
      <c r="J69" t="str">
        <f>'[3]450 KHz'!G9</f>
        <v>10</v>
      </c>
      <c r="K69" t="str">
        <f>'[3]450 KHz'!H9</f>
        <v>20</v>
      </c>
      <c r="L69" t="str">
        <f>'[3]450 KHz'!I9</f>
        <v>001000</v>
      </c>
      <c r="M69" t="str">
        <f>'[3]450 KHz'!J9</f>
        <v>00</v>
      </c>
      <c r="N69" t="str">
        <f>'[3]450 KHz'!K9</f>
        <v>C6</v>
      </c>
      <c r="O69" t="str">
        <f>'[3]450 KHz'!L9</f>
        <v>11</v>
      </c>
      <c r="P69" t="str">
        <f>'[3]450 KHz'!M9</f>
        <v>00011</v>
      </c>
      <c r="Q69" t="str">
        <f>'[3]450 KHz'!N9</f>
        <v>0</v>
      </c>
      <c r="R69" t="str">
        <f>'[3]450 KHz'!O9</f>
        <v>13</v>
      </c>
      <c r="S69" t="str">
        <f>'[3]450 KHz'!P9</f>
        <v>000100</v>
      </c>
      <c r="T69" t="str">
        <f>'[3]450 KHz'!Q9</f>
        <v>11</v>
      </c>
      <c r="U69" t="str">
        <f>'[3]450 KHz'!R9</f>
        <v>0C</v>
      </c>
      <c r="V69" t="str">
        <f>'[3]450 KHz'!S9</f>
        <v>00</v>
      </c>
      <c r="W69" t="str">
        <f>'[3]450 KHz'!T9</f>
        <v>00110</v>
      </c>
      <c r="X69" t="str">
        <f>'[3]450 KHz'!U9</f>
        <v>0</v>
      </c>
      <c r="Y69" t="str">
        <f t="shared" si="38"/>
        <v>1220C6130C</v>
      </c>
      <c r="Z69">
        <f t="shared" si="29"/>
        <v>100</v>
      </c>
      <c r="AA69">
        <f t="shared" si="30"/>
        <v>20</v>
      </c>
      <c r="AB69">
        <f t="shared" si="31"/>
        <v>3.9996</v>
      </c>
      <c r="AC69">
        <f t="shared" si="32"/>
        <v>19.200000000000003</v>
      </c>
      <c r="AD69">
        <f t="shared" si="33"/>
        <v>800</v>
      </c>
      <c r="AE69">
        <f t="shared" si="34"/>
        <v>50</v>
      </c>
      <c r="AF69">
        <f t="shared" si="35"/>
        <v>40</v>
      </c>
      <c r="AG69">
        <f t="shared" si="36"/>
        <v>3.75</v>
      </c>
      <c r="AH69">
        <f t="shared" si="37"/>
        <v>18.75</v>
      </c>
      <c r="AI69">
        <v>4000</v>
      </c>
      <c r="AK69">
        <f t="shared" si="39"/>
        <v>450</v>
      </c>
      <c r="AL69">
        <f t="shared" si="40"/>
        <v>3</v>
      </c>
      <c r="AM69" t="str">
        <f t="shared" si="26"/>
        <v>1220C6130C</v>
      </c>
      <c r="AN69">
        <f t="shared" si="26"/>
        <v>100</v>
      </c>
      <c r="AO69">
        <f t="shared" si="26"/>
        <v>20</v>
      </c>
      <c r="AP69">
        <f t="shared" si="41"/>
        <v>80</v>
      </c>
      <c r="AQ69">
        <f t="shared" si="42"/>
        <v>319.96800000000002</v>
      </c>
      <c r="AR69">
        <f t="shared" si="43"/>
        <v>19.200000000000003</v>
      </c>
      <c r="AS69">
        <f t="shared" si="27"/>
        <v>50</v>
      </c>
      <c r="AT69">
        <f t="shared" si="27"/>
        <v>40</v>
      </c>
      <c r="AU69">
        <f t="shared" si="44"/>
        <v>750</v>
      </c>
      <c r="AV69">
        <f t="shared" si="45"/>
        <v>18.75</v>
      </c>
      <c r="AW69">
        <f t="shared" si="46"/>
        <v>2</v>
      </c>
      <c r="AX69" s="290">
        <f t="shared" si="47"/>
        <v>24.870446902798921</v>
      </c>
      <c r="AY69" s="290">
        <f t="shared" si="48"/>
        <v>414.46599763514405</v>
      </c>
      <c r="AZ69">
        <f t="shared" si="49"/>
        <v>2</v>
      </c>
      <c r="BA69" s="290">
        <f t="shared" si="50"/>
        <v>5.3051647697298447</v>
      </c>
      <c r="BB69" s="290">
        <f t="shared" si="51"/>
        <v>212.20659078919377</v>
      </c>
    </row>
    <row r="70" spans="1:54" x14ac:dyDescent="0.3">
      <c r="A70">
        <f t="shared" si="28"/>
        <v>68</v>
      </c>
      <c r="B70">
        <v>450</v>
      </c>
      <c r="C70">
        <v>2</v>
      </c>
      <c r="D70" t="str">
        <f>'[3]450 KHz'!A10</f>
        <v>00100</v>
      </c>
      <c r="E70">
        <f>'[3]450 KHz'!B10</f>
        <v>3</v>
      </c>
      <c r="F70" t="str">
        <f>'[3]450 KHz'!C10</f>
        <v>12</v>
      </c>
      <c r="G70" t="str">
        <f>'[3]450 KHz'!D10</f>
        <v>00</v>
      </c>
      <c r="H70" t="str">
        <f>'[3]450 KHz'!E10</f>
        <v>01</v>
      </c>
      <c r="I70" t="str">
        <f>'[3]450 KHz'!F10</f>
        <v>00</v>
      </c>
      <c r="J70" t="str">
        <f>'[3]450 KHz'!G10</f>
        <v>10</v>
      </c>
      <c r="K70" t="str">
        <f>'[3]450 KHz'!H10</f>
        <v>40</v>
      </c>
      <c r="L70" t="str">
        <f>'[3]450 KHz'!I10</f>
        <v>010000</v>
      </c>
      <c r="M70" t="str">
        <f>'[3]450 KHz'!J10</f>
        <v>00</v>
      </c>
      <c r="N70" t="str">
        <f>'[3]450 KHz'!K10</f>
        <v>42</v>
      </c>
      <c r="O70" t="str">
        <f>'[3]450 KHz'!L10</f>
        <v>01</v>
      </c>
      <c r="P70" t="str">
        <f>'[3]450 KHz'!M10</f>
        <v>00001</v>
      </c>
      <c r="Q70" t="str">
        <f>'[3]450 KHz'!N10</f>
        <v>0</v>
      </c>
      <c r="R70" t="str">
        <f>'[3]450 KHz'!O10</f>
        <v>13</v>
      </c>
      <c r="S70" t="str">
        <f>'[3]450 KHz'!P10</f>
        <v>000100</v>
      </c>
      <c r="T70" t="str">
        <f>'[3]450 KHz'!Q10</f>
        <v>11</v>
      </c>
      <c r="U70" t="str">
        <f>'[3]450 KHz'!R10</f>
        <v>0C</v>
      </c>
      <c r="V70" t="str">
        <f>'[3]450 KHz'!S10</f>
        <v>00</v>
      </c>
      <c r="W70" t="str">
        <f>'[3]450 KHz'!T10</f>
        <v>00110</v>
      </c>
      <c r="X70" t="str">
        <f>'[3]450 KHz'!U10</f>
        <v>0</v>
      </c>
      <c r="Y70" t="str">
        <f t="shared" si="38"/>
        <v>124042130C</v>
      </c>
      <c r="Z70">
        <f t="shared" si="29"/>
        <v>100</v>
      </c>
      <c r="AA70">
        <f t="shared" si="30"/>
        <v>20</v>
      </c>
      <c r="AB70">
        <f t="shared" si="31"/>
        <v>3.9996</v>
      </c>
      <c r="AC70">
        <f t="shared" si="32"/>
        <v>19.200000000000003</v>
      </c>
      <c r="AD70">
        <f t="shared" si="33"/>
        <v>800</v>
      </c>
      <c r="AE70">
        <f t="shared" si="34"/>
        <v>50</v>
      </c>
      <c r="AF70">
        <f t="shared" si="35"/>
        <v>80</v>
      </c>
      <c r="AG70">
        <f t="shared" si="36"/>
        <v>1.25</v>
      </c>
      <c r="AH70">
        <f t="shared" si="37"/>
        <v>6.25</v>
      </c>
      <c r="AI70">
        <v>4000</v>
      </c>
      <c r="AK70">
        <f t="shared" si="39"/>
        <v>450</v>
      </c>
      <c r="AL70">
        <f t="shared" si="40"/>
        <v>4</v>
      </c>
      <c r="AM70" t="str">
        <f t="shared" si="26"/>
        <v>124042130C</v>
      </c>
      <c r="AN70">
        <f t="shared" si="26"/>
        <v>100</v>
      </c>
      <c r="AO70">
        <f t="shared" si="26"/>
        <v>20</v>
      </c>
      <c r="AP70">
        <f t="shared" si="41"/>
        <v>80</v>
      </c>
      <c r="AQ70">
        <f t="shared" si="42"/>
        <v>319.96800000000002</v>
      </c>
      <c r="AR70">
        <f t="shared" si="43"/>
        <v>19.200000000000003</v>
      </c>
      <c r="AS70">
        <f t="shared" si="27"/>
        <v>50</v>
      </c>
      <c r="AT70">
        <f t="shared" si="27"/>
        <v>80</v>
      </c>
      <c r="AU70">
        <f t="shared" si="44"/>
        <v>250</v>
      </c>
      <c r="AV70">
        <f t="shared" si="45"/>
        <v>6.25</v>
      </c>
      <c r="AW70">
        <f t="shared" si="46"/>
        <v>2</v>
      </c>
      <c r="AX70" s="290">
        <f t="shared" si="47"/>
        <v>24.870446902798921</v>
      </c>
      <c r="AY70" s="290">
        <f t="shared" si="48"/>
        <v>414.46599763514405</v>
      </c>
      <c r="AZ70">
        <f t="shared" si="49"/>
        <v>4</v>
      </c>
      <c r="BA70" s="290">
        <f t="shared" si="50"/>
        <v>7.9577471545947667</v>
      </c>
      <c r="BB70" s="290">
        <f t="shared" si="51"/>
        <v>318.3098861837907</v>
      </c>
    </row>
    <row r="71" spans="1:54" x14ac:dyDescent="0.3">
      <c r="A71">
        <f t="shared" si="28"/>
        <v>69</v>
      </c>
      <c r="B71">
        <v>450</v>
      </c>
      <c r="C71">
        <v>2</v>
      </c>
      <c r="D71" t="str">
        <f>'[3]450 KHz'!A11</f>
        <v>00101</v>
      </c>
      <c r="E71">
        <f>'[3]450 KHz'!B11</f>
        <v>3</v>
      </c>
      <c r="F71" t="str">
        <f>'[3]450 KHz'!C11</f>
        <v>12</v>
      </c>
      <c r="G71" t="str">
        <f>'[3]450 KHz'!D11</f>
        <v>00</v>
      </c>
      <c r="H71" t="str">
        <f>'[3]450 KHz'!E11</f>
        <v>01</v>
      </c>
      <c r="I71" t="str">
        <f>'[3]450 KHz'!F11</f>
        <v>00</v>
      </c>
      <c r="J71" t="str">
        <f>'[3]450 KHz'!G11</f>
        <v>10</v>
      </c>
      <c r="K71" t="str">
        <f>'[3]450 KHz'!H11</f>
        <v>80</v>
      </c>
      <c r="L71" t="str">
        <f>'[3]450 KHz'!I11</f>
        <v>100000</v>
      </c>
      <c r="M71" t="str">
        <f>'[3]450 KHz'!J11</f>
        <v>00</v>
      </c>
      <c r="N71" t="str">
        <f>'[3]450 KHz'!K11</f>
        <v>42</v>
      </c>
      <c r="O71" t="str">
        <f>'[3]450 KHz'!L11</f>
        <v>01</v>
      </c>
      <c r="P71" t="str">
        <f>'[3]450 KHz'!M11</f>
        <v>00001</v>
      </c>
      <c r="Q71" t="str">
        <f>'[3]450 KHz'!N11</f>
        <v>0</v>
      </c>
      <c r="R71" t="str">
        <f>'[3]450 KHz'!O11</f>
        <v>13</v>
      </c>
      <c r="S71" t="str">
        <f>'[3]450 KHz'!P11</f>
        <v>000100</v>
      </c>
      <c r="T71" t="str">
        <f>'[3]450 KHz'!Q11</f>
        <v>11</v>
      </c>
      <c r="U71" t="str">
        <f>'[3]450 KHz'!R11</f>
        <v>0C</v>
      </c>
      <c r="V71" t="str">
        <f>'[3]450 KHz'!S11</f>
        <v>00</v>
      </c>
      <c r="W71" t="str">
        <f>'[3]450 KHz'!T11</f>
        <v>00110</v>
      </c>
      <c r="X71" t="str">
        <f>'[3]450 KHz'!U11</f>
        <v>0</v>
      </c>
      <c r="Y71" t="str">
        <f t="shared" si="38"/>
        <v>128042130C</v>
      </c>
      <c r="Z71">
        <f t="shared" si="29"/>
        <v>100</v>
      </c>
      <c r="AA71">
        <f t="shared" si="30"/>
        <v>20</v>
      </c>
      <c r="AB71">
        <f t="shared" si="31"/>
        <v>3.9996</v>
      </c>
      <c r="AC71">
        <f t="shared" si="32"/>
        <v>19.200000000000003</v>
      </c>
      <c r="AD71">
        <f t="shared" si="33"/>
        <v>800</v>
      </c>
      <c r="AE71">
        <f t="shared" si="34"/>
        <v>50</v>
      </c>
      <c r="AF71">
        <f t="shared" si="35"/>
        <v>160</v>
      </c>
      <c r="AG71">
        <f t="shared" si="36"/>
        <v>1.25</v>
      </c>
      <c r="AH71">
        <f t="shared" si="37"/>
        <v>6.25</v>
      </c>
      <c r="AI71">
        <v>4000</v>
      </c>
      <c r="AK71">
        <f t="shared" si="39"/>
        <v>450</v>
      </c>
      <c r="AL71">
        <f t="shared" si="40"/>
        <v>5</v>
      </c>
      <c r="AM71" t="str">
        <f t="shared" si="26"/>
        <v>128042130C</v>
      </c>
      <c r="AN71">
        <f t="shared" si="26"/>
        <v>100</v>
      </c>
      <c r="AO71">
        <f t="shared" si="26"/>
        <v>20</v>
      </c>
      <c r="AP71">
        <f t="shared" si="41"/>
        <v>80</v>
      </c>
      <c r="AQ71">
        <f t="shared" si="42"/>
        <v>319.96800000000002</v>
      </c>
      <c r="AR71">
        <f t="shared" si="43"/>
        <v>19.200000000000003</v>
      </c>
      <c r="AS71">
        <f t="shared" si="27"/>
        <v>50</v>
      </c>
      <c r="AT71">
        <f t="shared" si="27"/>
        <v>160</v>
      </c>
      <c r="AU71">
        <f t="shared" si="44"/>
        <v>250</v>
      </c>
      <c r="AV71">
        <f t="shared" si="45"/>
        <v>6.25</v>
      </c>
      <c r="AW71">
        <f t="shared" si="46"/>
        <v>2</v>
      </c>
      <c r="AX71" s="290">
        <f t="shared" si="47"/>
        <v>24.870446902798921</v>
      </c>
      <c r="AY71" s="290">
        <f t="shared" si="48"/>
        <v>414.46599763514405</v>
      </c>
      <c r="AZ71">
        <f t="shared" si="49"/>
        <v>8</v>
      </c>
      <c r="BA71" s="290">
        <f t="shared" si="50"/>
        <v>3.9788735772973833</v>
      </c>
      <c r="BB71" s="290">
        <f t="shared" si="51"/>
        <v>159.15494309189535</v>
      </c>
    </row>
    <row r="72" spans="1:54" x14ac:dyDescent="0.3">
      <c r="A72">
        <f t="shared" si="28"/>
        <v>70</v>
      </c>
      <c r="B72">
        <v>450</v>
      </c>
      <c r="C72">
        <v>2</v>
      </c>
      <c r="D72" t="str">
        <f>'[3]450 KHz'!A12</f>
        <v>00110</v>
      </c>
      <c r="E72">
        <f>'[3]450 KHz'!B12</f>
        <v>3</v>
      </c>
      <c r="F72" t="str">
        <f>'[3]450 KHz'!C12</f>
        <v>12</v>
      </c>
      <c r="G72" t="str">
        <f>'[3]450 KHz'!D12</f>
        <v>00</v>
      </c>
      <c r="H72" t="str">
        <f>'[3]450 KHz'!E12</f>
        <v>01</v>
      </c>
      <c r="I72" t="str">
        <f>'[3]450 KHz'!F12</f>
        <v>00</v>
      </c>
      <c r="J72" t="str">
        <f>'[3]450 KHz'!G12</f>
        <v>10</v>
      </c>
      <c r="K72" t="str">
        <f>'[3]450 KHz'!H12</f>
        <v>0B</v>
      </c>
      <c r="L72" t="str">
        <f>'[3]450 KHz'!I12</f>
        <v>000010</v>
      </c>
      <c r="M72" t="str">
        <f>'[3]450 KHz'!J12</f>
        <v>11</v>
      </c>
      <c r="N72" t="str">
        <f>'[3]450 KHz'!K12</f>
        <v>18</v>
      </c>
      <c r="O72" t="str">
        <f>'[3]450 KHz'!L12</f>
        <v>00</v>
      </c>
      <c r="P72" t="str">
        <f>'[3]450 KHz'!M12</f>
        <v>01100</v>
      </c>
      <c r="Q72" t="str">
        <f>'[3]450 KHz'!N12</f>
        <v>0</v>
      </c>
      <c r="R72" t="str">
        <f>'[3]450 KHz'!O12</f>
        <v>1A</v>
      </c>
      <c r="S72" t="str">
        <f>'[3]450 KHz'!P12</f>
        <v>000110</v>
      </c>
      <c r="T72" t="str">
        <f>'[3]450 KHz'!Q12</f>
        <v>10</v>
      </c>
      <c r="U72" t="str">
        <f>'[3]450 KHz'!R12</f>
        <v>4C</v>
      </c>
      <c r="V72" t="str">
        <f>'[3]450 KHz'!S12</f>
        <v>01</v>
      </c>
      <c r="W72" t="str">
        <f>'[3]450 KHz'!T12</f>
        <v>00110</v>
      </c>
      <c r="X72" t="str">
        <f>'[3]450 KHz'!U12</f>
        <v>0</v>
      </c>
      <c r="Y72" t="str">
        <f t="shared" si="38"/>
        <v>120B181A4C</v>
      </c>
      <c r="Z72">
        <f t="shared" si="29"/>
        <v>100</v>
      </c>
      <c r="AA72">
        <f t="shared" si="30"/>
        <v>30</v>
      </c>
      <c r="AB72">
        <f t="shared" si="31"/>
        <v>2.9996999999999998</v>
      </c>
      <c r="AC72">
        <f t="shared" si="32"/>
        <v>19.200000000000003</v>
      </c>
      <c r="AD72">
        <f t="shared" si="33"/>
        <v>800</v>
      </c>
      <c r="AE72">
        <f t="shared" si="34"/>
        <v>50</v>
      </c>
      <c r="AF72">
        <f t="shared" si="35"/>
        <v>10</v>
      </c>
      <c r="AG72">
        <f t="shared" si="36"/>
        <v>15</v>
      </c>
      <c r="AH72">
        <f t="shared" si="37"/>
        <v>75</v>
      </c>
      <c r="AI72">
        <v>4000</v>
      </c>
      <c r="AK72">
        <f t="shared" si="39"/>
        <v>450</v>
      </c>
      <c r="AL72">
        <f t="shared" si="40"/>
        <v>6</v>
      </c>
      <c r="AM72" t="str">
        <f t="shared" si="26"/>
        <v>120B181A4C</v>
      </c>
      <c r="AN72">
        <f t="shared" si="26"/>
        <v>100</v>
      </c>
      <c r="AO72">
        <f t="shared" si="26"/>
        <v>30</v>
      </c>
      <c r="AP72">
        <f t="shared" si="41"/>
        <v>80</v>
      </c>
      <c r="AQ72">
        <f t="shared" si="42"/>
        <v>239.976</v>
      </c>
      <c r="AR72">
        <f t="shared" si="43"/>
        <v>19.200000000000003</v>
      </c>
      <c r="AS72">
        <f t="shared" si="27"/>
        <v>50</v>
      </c>
      <c r="AT72">
        <f t="shared" si="27"/>
        <v>10</v>
      </c>
      <c r="AU72">
        <f t="shared" si="44"/>
        <v>3000</v>
      </c>
      <c r="AV72">
        <f t="shared" si="45"/>
        <v>75</v>
      </c>
      <c r="AW72">
        <f t="shared" si="46"/>
        <v>3</v>
      </c>
      <c r="AX72" s="290">
        <f t="shared" si="47"/>
        <v>22.107063913599049</v>
      </c>
      <c r="AY72" s="290">
        <f t="shared" si="48"/>
        <v>276.31066509009599</v>
      </c>
      <c r="AZ72">
        <f t="shared" si="49"/>
        <v>0.5</v>
      </c>
      <c r="BA72" s="290">
        <f t="shared" si="50"/>
        <v>5.3051647697298447</v>
      </c>
      <c r="BB72" s="290">
        <f t="shared" si="51"/>
        <v>212.20659078919377</v>
      </c>
    </row>
    <row r="73" spans="1:54" x14ac:dyDescent="0.3">
      <c r="A73">
        <f t="shared" si="28"/>
        <v>71</v>
      </c>
      <c r="B73">
        <v>450</v>
      </c>
      <c r="C73">
        <v>2</v>
      </c>
      <c r="D73" t="str">
        <f>'[3]450 KHz'!A13</f>
        <v>00111</v>
      </c>
      <c r="E73">
        <f>'[3]450 KHz'!B13</f>
        <v>3</v>
      </c>
      <c r="F73" t="str">
        <f>'[3]450 KHz'!C13</f>
        <v>12</v>
      </c>
      <c r="G73" t="str">
        <f>'[3]450 KHz'!D13</f>
        <v>00</v>
      </c>
      <c r="H73" t="str">
        <f>'[3]450 KHz'!E13</f>
        <v>01</v>
      </c>
      <c r="I73" t="str">
        <f>'[3]450 KHz'!F13</f>
        <v>00</v>
      </c>
      <c r="J73" t="str">
        <f>'[3]450 KHz'!G13</f>
        <v>10</v>
      </c>
      <c r="K73" t="str">
        <f>'[3]450 KHz'!H13</f>
        <v>11</v>
      </c>
      <c r="L73" t="str">
        <f>'[3]450 KHz'!I13</f>
        <v>000100</v>
      </c>
      <c r="M73" t="str">
        <f>'[3]450 KHz'!J13</f>
        <v>01</v>
      </c>
      <c r="N73" t="str">
        <f>'[3]450 KHz'!K13</f>
        <v>8C</v>
      </c>
      <c r="O73" t="str">
        <f>'[3]450 KHz'!L13</f>
        <v>10</v>
      </c>
      <c r="P73" t="str">
        <f>'[3]450 KHz'!M13</f>
        <v>00110</v>
      </c>
      <c r="Q73" t="str">
        <f>'[3]450 KHz'!N13</f>
        <v>0</v>
      </c>
      <c r="R73" t="str">
        <f>'[3]450 KHz'!O13</f>
        <v>1A</v>
      </c>
      <c r="S73" t="str">
        <f>'[3]450 KHz'!P13</f>
        <v>000110</v>
      </c>
      <c r="T73" t="str">
        <f>'[3]450 KHz'!Q13</f>
        <v>10</v>
      </c>
      <c r="U73" t="str">
        <f>'[3]450 KHz'!R13</f>
        <v>4C</v>
      </c>
      <c r="V73" t="str">
        <f>'[3]450 KHz'!S13</f>
        <v>01</v>
      </c>
      <c r="W73" t="str">
        <f>'[3]450 KHz'!T13</f>
        <v>00110</v>
      </c>
      <c r="X73" t="str">
        <f>'[3]450 KHz'!U13</f>
        <v>0</v>
      </c>
      <c r="Y73" t="str">
        <f t="shared" si="38"/>
        <v>12118C1A4C</v>
      </c>
      <c r="Z73">
        <f t="shared" si="29"/>
        <v>100</v>
      </c>
      <c r="AA73">
        <f t="shared" si="30"/>
        <v>30</v>
      </c>
      <c r="AB73">
        <f t="shared" si="31"/>
        <v>2.9996999999999998</v>
      </c>
      <c r="AC73">
        <f t="shared" si="32"/>
        <v>19.200000000000003</v>
      </c>
      <c r="AD73">
        <f t="shared" si="33"/>
        <v>800</v>
      </c>
      <c r="AE73">
        <f t="shared" si="34"/>
        <v>50</v>
      </c>
      <c r="AF73">
        <f t="shared" si="35"/>
        <v>20</v>
      </c>
      <c r="AG73">
        <f t="shared" si="36"/>
        <v>7.5</v>
      </c>
      <c r="AH73">
        <f t="shared" si="37"/>
        <v>37.5</v>
      </c>
      <c r="AI73">
        <v>4000</v>
      </c>
      <c r="AK73">
        <f t="shared" si="39"/>
        <v>450</v>
      </c>
      <c r="AL73">
        <f t="shared" si="40"/>
        <v>7</v>
      </c>
      <c r="AM73" t="str">
        <f t="shared" si="26"/>
        <v>12118C1A4C</v>
      </c>
      <c r="AN73">
        <f t="shared" si="26"/>
        <v>100</v>
      </c>
      <c r="AO73">
        <f t="shared" si="26"/>
        <v>30</v>
      </c>
      <c r="AP73">
        <f t="shared" si="41"/>
        <v>80</v>
      </c>
      <c r="AQ73">
        <f t="shared" si="42"/>
        <v>239.976</v>
      </c>
      <c r="AR73">
        <f t="shared" si="43"/>
        <v>19.200000000000003</v>
      </c>
      <c r="AS73">
        <f t="shared" si="27"/>
        <v>50</v>
      </c>
      <c r="AT73">
        <f t="shared" si="27"/>
        <v>20</v>
      </c>
      <c r="AU73">
        <f t="shared" si="44"/>
        <v>1500</v>
      </c>
      <c r="AV73">
        <f t="shared" si="45"/>
        <v>37.5</v>
      </c>
      <c r="AW73">
        <f t="shared" si="46"/>
        <v>3</v>
      </c>
      <c r="AX73" s="290">
        <f t="shared" si="47"/>
        <v>22.107063913599049</v>
      </c>
      <c r="AY73" s="290">
        <f t="shared" si="48"/>
        <v>276.31066509009599</v>
      </c>
      <c r="AZ73">
        <f t="shared" si="49"/>
        <v>1</v>
      </c>
      <c r="BA73" s="290">
        <f t="shared" si="50"/>
        <v>5.3051647697298447</v>
      </c>
      <c r="BB73" s="290">
        <f t="shared" si="51"/>
        <v>212.20659078919377</v>
      </c>
    </row>
    <row r="74" spans="1:54" x14ac:dyDescent="0.3">
      <c r="A74">
        <f t="shared" si="28"/>
        <v>72</v>
      </c>
      <c r="B74">
        <v>450</v>
      </c>
      <c r="C74">
        <v>2</v>
      </c>
      <c r="D74" t="str">
        <f>'[3]450 KHz'!A14</f>
        <v>01000</v>
      </c>
      <c r="E74">
        <f>'[3]450 KHz'!B14</f>
        <v>3</v>
      </c>
      <c r="F74" t="str">
        <f>'[3]450 KHz'!C14</f>
        <v>12</v>
      </c>
      <c r="G74" t="str">
        <f>'[3]450 KHz'!D14</f>
        <v>00</v>
      </c>
      <c r="H74" t="str">
        <f>'[3]450 KHz'!E14</f>
        <v>01</v>
      </c>
      <c r="I74" t="str">
        <f>'[3]450 KHz'!F14</f>
        <v>00</v>
      </c>
      <c r="J74" t="str">
        <f>'[3]450 KHz'!G14</f>
        <v>10</v>
      </c>
      <c r="K74" t="str">
        <f>'[3]450 KHz'!H14</f>
        <v>20</v>
      </c>
      <c r="L74" t="str">
        <f>'[3]450 KHz'!I14</f>
        <v>001000</v>
      </c>
      <c r="M74" t="str">
        <f>'[3]450 KHz'!J14</f>
        <v>00</v>
      </c>
      <c r="N74" t="str">
        <f>'[3]450 KHz'!K14</f>
        <v>C6</v>
      </c>
      <c r="O74" t="str">
        <f>'[3]450 KHz'!L14</f>
        <v>11</v>
      </c>
      <c r="P74" t="str">
        <f>'[3]450 KHz'!M14</f>
        <v>00011</v>
      </c>
      <c r="Q74" t="str">
        <f>'[3]450 KHz'!N14</f>
        <v>0</v>
      </c>
      <c r="R74" t="str">
        <f>'[3]450 KHz'!O14</f>
        <v>1A</v>
      </c>
      <c r="S74" t="str">
        <f>'[3]450 KHz'!P14</f>
        <v>000110</v>
      </c>
      <c r="T74" t="str">
        <f>'[3]450 KHz'!Q14</f>
        <v>10</v>
      </c>
      <c r="U74" t="str">
        <f>'[3]450 KHz'!R14</f>
        <v>4C</v>
      </c>
      <c r="V74" t="str">
        <f>'[3]450 KHz'!S14</f>
        <v>01</v>
      </c>
      <c r="W74" t="str">
        <f>'[3]450 KHz'!T14</f>
        <v>00110</v>
      </c>
      <c r="X74" t="str">
        <f>'[3]450 KHz'!U14</f>
        <v>0</v>
      </c>
      <c r="Y74" t="str">
        <f t="shared" si="38"/>
        <v>1220C61A4C</v>
      </c>
      <c r="Z74">
        <f t="shared" si="29"/>
        <v>100</v>
      </c>
      <c r="AA74">
        <f t="shared" si="30"/>
        <v>30</v>
      </c>
      <c r="AB74">
        <f t="shared" si="31"/>
        <v>2.9996999999999998</v>
      </c>
      <c r="AC74">
        <f t="shared" si="32"/>
        <v>19.200000000000003</v>
      </c>
      <c r="AD74">
        <f t="shared" si="33"/>
        <v>800</v>
      </c>
      <c r="AE74">
        <f t="shared" si="34"/>
        <v>50</v>
      </c>
      <c r="AF74">
        <f t="shared" si="35"/>
        <v>40</v>
      </c>
      <c r="AG74">
        <f t="shared" si="36"/>
        <v>3.75</v>
      </c>
      <c r="AH74">
        <f t="shared" si="37"/>
        <v>18.75</v>
      </c>
      <c r="AI74">
        <v>4000</v>
      </c>
      <c r="AK74">
        <f t="shared" si="39"/>
        <v>450</v>
      </c>
      <c r="AL74">
        <f t="shared" si="40"/>
        <v>8</v>
      </c>
      <c r="AM74" t="str">
        <f t="shared" si="26"/>
        <v>1220C61A4C</v>
      </c>
      <c r="AN74">
        <f t="shared" si="26"/>
        <v>100</v>
      </c>
      <c r="AO74">
        <f t="shared" si="26"/>
        <v>30</v>
      </c>
      <c r="AP74">
        <f t="shared" si="41"/>
        <v>80</v>
      </c>
      <c r="AQ74">
        <f t="shared" si="42"/>
        <v>239.976</v>
      </c>
      <c r="AR74">
        <f t="shared" si="43"/>
        <v>19.200000000000003</v>
      </c>
      <c r="AS74">
        <f t="shared" si="27"/>
        <v>50</v>
      </c>
      <c r="AT74">
        <f t="shared" si="27"/>
        <v>40</v>
      </c>
      <c r="AU74">
        <f t="shared" si="44"/>
        <v>750</v>
      </c>
      <c r="AV74">
        <f t="shared" si="45"/>
        <v>18.75</v>
      </c>
      <c r="AW74">
        <f t="shared" si="46"/>
        <v>3</v>
      </c>
      <c r="AX74" s="290">
        <f t="shared" si="47"/>
        <v>22.107063913599049</v>
      </c>
      <c r="AY74" s="290">
        <f t="shared" si="48"/>
        <v>276.31066509009599</v>
      </c>
      <c r="AZ74">
        <f t="shared" si="49"/>
        <v>2</v>
      </c>
      <c r="BA74" s="290">
        <f t="shared" si="50"/>
        <v>5.3051647697298447</v>
      </c>
      <c r="BB74" s="290">
        <f t="shared" si="51"/>
        <v>212.20659078919377</v>
      </c>
    </row>
    <row r="75" spans="1:54" x14ac:dyDescent="0.3">
      <c r="A75">
        <f t="shared" si="28"/>
        <v>73</v>
      </c>
      <c r="B75">
        <v>450</v>
      </c>
      <c r="C75">
        <v>2</v>
      </c>
      <c r="D75" t="str">
        <f>'[3]450 KHz'!A15</f>
        <v>01001</v>
      </c>
      <c r="E75">
        <f>'[3]450 KHz'!B15</f>
        <v>3</v>
      </c>
      <c r="F75" t="str">
        <f>'[3]450 KHz'!C15</f>
        <v>12</v>
      </c>
      <c r="G75" t="str">
        <f>'[3]450 KHz'!D15</f>
        <v>00</v>
      </c>
      <c r="H75" t="str">
        <f>'[3]450 KHz'!E15</f>
        <v>01</v>
      </c>
      <c r="I75" t="str">
        <f>'[3]450 KHz'!F15</f>
        <v>00</v>
      </c>
      <c r="J75" t="str">
        <f>'[3]450 KHz'!G15</f>
        <v>10</v>
      </c>
      <c r="K75" t="str">
        <f>'[3]450 KHz'!H15</f>
        <v>40</v>
      </c>
      <c r="L75" t="str">
        <f>'[3]450 KHz'!I15</f>
        <v>010000</v>
      </c>
      <c r="M75" t="str">
        <f>'[3]450 KHz'!J15</f>
        <v>00</v>
      </c>
      <c r="N75" t="str">
        <f>'[3]450 KHz'!K15</f>
        <v>42</v>
      </c>
      <c r="O75" t="str">
        <f>'[3]450 KHz'!L15</f>
        <v>01</v>
      </c>
      <c r="P75" t="str">
        <f>'[3]450 KHz'!M15</f>
        <v>00001</v>
      </c>
      <c r="Q75" t="str">
        <f>'[3]450 KHz'!N15</f>
        <v>0</v>
      </c>
      <c r="R75" t="str">
        <f>'[3]450 KHz'!O15</f>
        <v>1A</v>
      </c>
      <c r="S75" t="str">
        <f>'[3]450 KHz'!P15</f>
        <v>000110</v>
      </c>
      <c r="T75" t="str">
        <f>'[3]450 KHz'!Q15</f>
        <v>10</v>
      </c>
      <c r="U75" t="str">
        <f>'[3]450 KHz'!R15</f>
        <v>4C</v>
      </c>
      <c r="V75" t="str">
        <f>'[3]450 KHz'!S15</f>
        <v>01</v>
      </c>
      <c r="W75" t="str">
        <f>'[3]450 KHz'!T15</f>
        <v>00110</v>
      </c>
      <c r="X75" t="str">
        <f>'[3]450 KHz'!U15</f>
        <v>0</v>
      </c>
      <c r="Y75" t="str">
        <f t="shared" si="38"/>
        <v>1240421A4C</v>
      </c>
      <c r="Z75">
        <f t="shared" si="29"/>
        <v>100</v>
      </c>
      <c r="AA75">
        <f t="shared" si="30"/>
        <v>30</v>
      </c>
      <c r="AB75">
        <f t="shared" si="31"/>
        <v>2.9996999999999998</v>
      </c>
      <c r="AC75">
        <f t="shared" si="32"/>
        <v>19.200000000000003</v>
      </c>
      <c r="AD75">
        <f t="shared" si="33"/>
        <v>800</v>
      </c>
      <c r="AE75">
        <f t="shared" si="34"/>
        <v>50</v>
      </c>
      <c r="AF75">
        <f t="shared" si="35"/>
        <v>80</v>
      </c>
      <c r="AG75">
        <f t="shared" si="36"/>
        <v>1.25</v>
      </c>
      <c r="AH75">
        <f t="shared" si="37"/>
        <v>6.25</v>
      </c>
      <c r="AI75">
        <v>4000</v>
      </c>
      <c r="AK75">
        <f t="shared" si="39"/>
        <v>450</v>
      </c>
      <c r="AL75">
        <f t="shared" si="40"/>
        <v>9</v>
      </c>
      <c r="AM75" t="str">
        <f t="shared" si="26"/>
        <v>1240421A4C</v>
      </c>
      <c r="AN75">
        <f t="shared" si="26"/>
        <v>100</v>
      </c>
      <c r="AO75">
        <f t="shared" si="26"/>
        <v>30</v>
      </c>
      <c r="AP75">
        <f t="shared" si="41"/>
        <v>80</v>
      </c>
      <c r="AQ75">
        <f t="shared" si="42"/>
        <v>239.976</v>
      </c>
      <c r="AR75">
        <f t="shared" si="43"/>
        <v>19.200000000000003</v>
      </c>
      <c r="AS75">
        <f t="shared" si="27"/>
        <v>50</v>
      </c>
      <c r="AT75">
        <f t="shared" si="27"/>
        <v>80</v>
      </c>
      <c r="AU75">
        <f t="shared" si="44"/>
        <v>250</v>
      </c>
      <c r="AV75">
        <f t="shared" si="45"/>
        <v>6.25</v>
      </c>
      <c r="AW75">
        <f t="shared" si="46"/>
        <v>3</v>
      </c>
      <c r="AX75" s="290">
        <f t="shared" si="47"/>
        <v>22.107063913599049</v>
      </c>
      <c r="AY75" s="290">
        <f t="shared" si="48"/>
        <v>276.31066509009599</v>
      </c>
      <c r="AZ75">
        <f t="shared" si="49"/>
        <v>4</v>
      </c>
      <c r="BA75" s="290">
        <f t="shared" si="50"/>
        <v>7.9577471545947667</v>
      </c>
      <c r="BB75" s="290">
        <f t="shared" si="51"/>
        <v>318.3098861837907</v>
      </c>
    </row>
    <row r="76" spans="1:54" x14ac:dyDescent="0.3">
      <c r="A76">
        <f t="shared" si="28"/>
        <v>74</v>
      </c>
      <c r="B76">
        <v>450</v>
      </c>
      <c r="C76">
        <v>2</v>
      </c>
      <c r="D76" t="str">
        <f>'[3]450 KHz'!A16</f>
        <v>01010</v>
      </c>
      <c r="E76">
        <f>'[3]450 KHz'!B16</f>
        <v>3</v>
      </c>
      <c r="F76" t="str">
        <f>'[3]450 KHz'!C16</f>
        <v>12</v>
      </c>
      <c r="G76" t="str">
        <f>'[3]450 KHz'!D16</f>
        <v>00</v>
      </c>
      <c r="H76" t="str">
        <f>'[3]450 KHz'!E16</f>
        <v>01</v>
      </c>
      <c r="I76" t="str">
        <f>'[3]450 KHz'!F16</f>
        <v>00</v>
      </c>
      <c r="J76" t="str">
        <f>'[3]450 KHz'!G16</f>
        <v>10</v>
      </c>
      <c r="K76" t="str">
        <f>'[3]450 KHz'!H16</f>
        <v>80</v>
      </c>
      <c r="L76" t="str">
        <f>'[3]450 KHz'!I16</f>
        <v>100000</v>
      </c>
      <c r="M76" t="str">
        <f>'[3]450 KHz'!J16</f>
        <v>00</v>
      </c>
      <c r="N76" t="str">
        <f>'[3]450 KHz'!K16</f>
        <v>42</v>
      </c>
      <c r="O76" t="str">
        <f>'[3]450 KHz'!L16</f>
        <v>01</v>
      </c>
      <c r="P76" t="str">
        <f>'[3]450 KHz'!M16</f>
        <v>00001</v>
      </c>
      <c r="Q76" t="str">
        <f>'[3]450 KHz'!N16</f>
        <v>0</v>
      </c>
      <c r="R76" t="str">
        <f>'[3]450 KHz'!O16</f>
        <v>1A</v>
      </c>
      <c r="S76" t="str">
        <f>'[3]450 KHz'!P16</f>
        <v>000110</v>
      </c>
      <c r="T76" t="str">
        <f>'[3]450 KHz'!Q16</f>
        <v>10</v>
      </c>
      <c r="U76" t="str">
        <f>'[3]450 KHz'!R16</f>
        <v>4C</v>
      </c>
      <c r="V76" t="str">
        <f>'[3]450 KHz'!S16</f>
        <v>01</v>
      </c>
      <c r="W76" t="str">
        <f>'[3]450 KHz'!T16</f>
        <v>00110</v>
      </c>
      <c r="X76" t="str">
        <f>'[3]450 KHz'!U16</f>
        <v>0</v>
      </c>
      <c r="Y76" t="str">
        <f t="shared" si="38"/>
        <v>1280421A4C</v>
      </c>
      <c r="Z76">
        <f t="shared" si="29"/>
        <v>100</v>
      </c>
      <c r="AA76">
        <f t="shared" si="30"/>
        <v>30</v>
      </c>
      <c r="AB76">
        <f t="shared" si="31"/>
        <v>2.9996999999999998</v>
      </c>
      <c r="AC76">
        <f t="shared" si="32"/>
        <v>19.200000000000003</v>
      </c>
      <c r="AD76">
        <f t="shared" si="33"/>
        <v>800</v>
      </c>
      <c r="AE76">
        <f t="shared" si="34"/>
        <v>50</v>
      </c>
      <c r="AF76">
        <f t="shared" si="35"/>
        <v>160</v>
      </c>
      <c r="AG76">
        <f t="shared" si="36"/>
        <v>1.25</v>
      </c>
      <c r="AH76">
        <f t="shared" si="37"/>
        <v>6.25</v>
      </c>
      <c r="AI76">
        <v>4000</v>
      </c>
      <c r="AK76">
        <f t="shared" si="39"/>
        <v>450</v>
      </c>
      <c r="AL76">
        <f t="shared" si="40"/>
        <v>10</v>
      </c>
      <c r="AM76" t="str">
        <f t="shared" si="26"/>
        <v>1280421A4C</v>
      </c>
      <c r="AN76">
        <f t="shared" si="26"/>
        <v>100</v>
      </c>
      <c r="AO76">
        <f t="shared" si="26"/>
        <v>30</v>
      </c>
      <c r="AP76">
        <f t="shared" si="41"/>
        <v>80</v>
      </c>
      <c r="AQ76">
        <f t="shared" si="42"/>
        <v>239.976</v>
      </c>
      <c r="AR76">
        <f t="shared" si="43"/>
        <v>19.200000000000003</v>
      </c>
      <c r="AS76">
        <f t="shared" si="27"/>
        <v>50</v>
      </c>
      <c r="AT76">
        <f t="shared" si="27"/>
        <v>160</v>
      </c>
      <c r="AU76">
        <f t="shared" si="44"/>
        <v>250</v>
      </c>
      <c r="AV76">
        <f t="shared" si="45"/>
        <v>6.25</v>
      </c>
      <c r="AW76">
        <f t="shared" si="46"/>
        <v>3</v>
      </c>
      <c r="AX76" s="290">
        <f t="shared" si="47"/>
        <v>22.107063913599049</v>
      </c>
      <c r="AY76" s="290">
        <f t="shared" si="48"/>
        <v>276.31066509009599</v>
      </c>
      <c r="AZ76">
        <f t="shared" si="49"/>
        <v>8</v>
      </c>
      <c r="BA76" s="290">
        <f t="shared" si="50"/>
        <v>3.9788735772973833</v>
      </c>
      <c r="BB76" s="290">
        <f t="shared" si="51"/>
        <v>159.15494309189535</v>
      </c>
    </row>
    <row r="77" spans="1:54" x14ac:dyDescent="0.3">
      <c r="A77">
        <f t="shared" si="28"/>
        <v>75</v>
      </c>
      <c r="B77">
        <v>450</v>
      </c>
      <c r="C77">
        <v>2</v>
      </c>
      <c r="D77" t="str">
        <f>'[3]450 KHz'!A17</f>
        <v>01011</v>
      </c>
      <c r="E77">
        <f>'[3]450 KHz'!B17</f>
        <v>3</v>
      </c>
      <c r="F77" t="str">
        <f>'[3]450 KHz'!C17</f>
        <v>12</v>
      </c>
      <c r="G77" t="str">
        <f>'[3]450 KHz'!D17</f>
        <v>00</v>
      </c>
      <c r="H77" t="str">
        <f>'[3]450 KHz'!E17</f>
        <v>01</v>
      </c>
      <c r="I77" t="str">
        <f>'[3]450 KHz'!F17</f>
        <v>00</v>
      </c>
      <c r="J77" t="str">
        <f>'[3]450 KHz'!G17</f>
        <v>10</v>
      </c>
      <c r="K77" t="str">
        <f>'[3]450 KHz'!H17</f>
        <v>0B</v>
      </c>
      <c r="L77" t="str">
        <f>'[3]450 KHz'!I17</f>
        <v>000010</v>
      </c>
      <c r="M77" t="str">
        <f>'[3]450 KHz'!J17</f>
        <v>11</v>
      </c>
      <c r="N77" t="str">
        <f>'[3]450 KHz'!K17</f>
        <v>18</v>
      </c>
      <c r="O77" t="str">
        <f>'[3]450 KHz'!L17</f>
        <v>00</v>
      </c>
      <c r="P77" t="str">
        <f>'[3]450 KHz'!M17</f>
        <v>01100</v>
      </c>
      <c r="Q77" t="str">
        <f>'[3]450 KHz'!N17</f>
        <v>0</v>
      </c>
      <c r="R77" t="str">
        <f>'[3]450 KHz'!O17</f>
        <v>22</v>
      </c>
      <c r="S77" t="str">
        <f>'[3]450 KHz'!P17</f>
        <v>001000</v>
      </c>
      <c r="T77" t="str">
        <f>'[3]450 KHz'!Q17</f>
        <v>10</v>
      </c>
      <c r="U77" t="str">
        <f>'[3]450 KHz'!R17</f>
        <v>46</v>
      </c>
      <c r="V77" t="str">
        <f>'[3]450 KHz'!S17</f>
        <v>01</v>
      </c>
      <c r="W77" t="str">
        <f>'[3]450 KHz'!T17</f>
        <v>00011</v>
      </c>
      <c r="X77" t="str">
        <f>'[3]450 KHz'!U17</f>
        <v>0</v>
      </c>
      <c r="Y77" t="str">
        <f t="shared" si="38"/>
        <v>120B182246</v>
      </c>
      <c r="Z77">
        <f t="shared" si="29"/>
        <v>100</v>
      </c>
      <c r="AA77">
        <f t="shared" si="30"/>
        <v>40</v>
      </c>
      <c r="AB77">
        <f t="shared" si="31"/>
        <v>2.9996999999999998</v>
      </c>
      <c r="AC77">
        <f t="shared" si="32"/>
        <v>9.6000000000000014</v>
      </c>
      <c r="AD77">
        <f t="shared" si="33"/>
        <v>800</v>
      </c>
      <c r="AE77">
        <f t="shared" si="34"/>
        <v>50</v>
      </c>
      <c r="AF77">
        <f t="shared" si="35"/>
        <v>10</v>
      </c>
      <c r="AG77">
        <f t="shared" si="36"/>
        <v>15</v>
      </c>
      <c r="AH77">
        <f t="shared" si="37"/>
        <v>75</v>
      </c>
      <c r="AI77">
        <v>4000</v>
      </c>
      <c r="AK77">
        <f t="shared" si="39"/>
        <v>450</v>
      </c>
      <c r="AL77">
        <f t="shared" si="40"/>
        <v>11</v>
      </c>
      <c r="AM77" t="str">
        <f t="shared" si="26"/>
        <v>120B182246</v>
      </c>
      <c r="AN77">
        <f t="shared" si="26"/>
        <v>100</v>
      </c>
      <c r="AO77">
        <f t="shared" si="26"/>
        <v>40</v>
      </c>
      <c r="AP77">
        <f t="shared" si="41"/>
        <v>80</v>
      </c>
      <c r="AQ77">
        <f t="shared" si="42"/>
        <v>239.976</v>
      </c>
      <c r="AR77">
        <f t="shared" si="43"/>
        <v>9.6000000000000014</v>
      </c>
      <c r="AS77">
        <f t="shared" si="27"/>
        <v>50</v>
      </c>
      <c r="AT77">
        <f t="shared" si="27"/>
        <v>10</v>
      </c>
      <c r="AU77">
        <f t="shared" si="44"/>
        <v>3000</v>
      </c>
      <c r="AV77">
        <f t="shared" si="45"/>
        <v>75</v>
      </c>
      <c r="AW77">
        <f t="shared" si="46"/>
        <v>4</v>
      </c>
      <c r="AX77" s="290">
        <f t="shared" si="47"/>
        <v>16.580297935199283</v>
      </c>
      <c r="AY77" s="290">
        <f t="shared" si="48"/>
        <v>414.46599763514405</v>
      </c>
      <c r="AZ77">
        <f t="shared" si="49"/>
        <v>0.5</v>
      </c>
      <c r="BA77" s="290">
        <f t="shared" si="50"/>
        <v>5.3051647697298447</v>
      </c>
      <c r="BB77" s="290">
        <f t="shared" si="51"/>
        <v>212.20659078919377</v>
      </c>
    </row>
    <row r="78" spans="1:54" x14ac:dyDescent="0.3">
      <c r="A78">
        <f t="shared" si="28"/>
        <v>76</v>
      </c>
      <c r="B78">
        <v>450</v>
      </c>
      <c r="C78">
        <v>2</v>
      </c>
      <c r="D78" t="str">
        <f>'[3]450 KHz'!A18</f>
        <v>01100</v>
      </c>
      <c r="E78">
        <f>'[3]450 KHz'!B18</f>
        <v>3</v>
      </c>
      <c r="F78" t="str">
        <f>'[3]450 KHz'!C18</f>
        <v>12</v>
      </c>
      <c r="G78" t="str">
        <f>'[3]450 KHz'!D18</f>
        <v>00</v>
      </c>
      <c r="H78" t="str">
        <f>'[3]450 KHz'!E18</f>
        <v>01</v>
      </c>
      <c r="I78" t="str">
        <f>'[3]450 KHz'!F18</f>
        <v>00</v>
      </c>
      <c r="J78" t="str">
        <f>'[3]450 KHz'!G18</f>
        <v>10</v>
      </c>
      <c r="K78" t="str">
        <f>'[3]450 KHz'!H18</f>
        <v>11</v>
      </c>
      <c r="L78" t="str">
        <f>'[3]450 KHz'!I18</f>
        <v>000100</v>
      </c>
      <c r="M78" t="str">
        <f>'[3]450 KHz'!J18</f>
        <v>01</v>
      </c>
      <c r="N78" t="str">
        <f>'[3]450 KHz'!K18</f>
        <v>8C</v>
      </c>
      <c r="O78" t="str">
        <f>'[3]450 KHz'!L18</f>
        <v>10</v>
      </c>
      <c r="P78" t="str">
        <f>'[3]450 KHz'!M18</f>
        <v>00110</v>
      </c>
      <c r="Q78" t="str">
        <f>'[3]450 KHz'!N18</f>
        <v>0</v>
      </c>
      <c r="R78" t="str">
        <f>'[3]450 KHz'!O18</f>
        <v>22</v>
      </c>
      <c r="S78" t="str">
        <f>'[3]450 KHz'!P18</f>
        <v>001000</v>
      </c>
      <c r="T78" t="str">
        <f>'[3]450 KHz'!Q18</f>
        <v>10</v>
      </c>
      <c r="U78" t="str">
        <f>'[3]450 KHz'!R18</f>
        <v>46</v>
      </c>
      <c r="V78" t="str">
        <f>'[3]450 KHz'!S18</f>
        <v>01</v>
      </c>
      <c r="W78" t="str">
        <f>'[3]450 KHz'!T18</f>
        <v>00011</v>
      </c>
      <c r="X78" t="str">
        <f>'[3]450 KHz'!U18</f>
        <v>0</v>
      </c>
      <c r="Y78" t="str">
        <f t="shared" si="38"/>
        <v>12118C2246</v>
      </c>
      <c r="Z78">
        <f t="shared" si="29"/>
        <v>100</v>
      </c>
      <c r="AA78">
        <f t="shared" si="30"/>
        <v>40</v>
      </c>
      <c r="AB78">
        <f t="shared" si="31"/>
        <v>2.9996999999999998</v>
      </c>
      <c r="AC78">
        <f t="shared" si="32"/>
        <v>9.6000000000000014</v>
      </c>
      <c r="AD78">
        <f t="shared" si="33"/>
        <v>800</v>
      </c>
      <c r="AE78">
        <f t="shared" si="34"/>
        <v>50</v>
      </c>
      <c r="AF78">
        <f t="shared" si="35"/>
        <v>20</v>
      </c>
      <c r="AG78">
        <f t="shared" si="36"/>
        <v>7.5</v>
      </c>
      <c r="AH78">
        <f t="shared" si="37"/>
        <v>37.5</v>
      </c>
      <c r="AI78">
        <v>4000</v>
      </c>
      <c r="AK78">
        <f t="shared" si="39"/>
        <v>450</v>
      </c>
      <c r="AL78">
        <f t="shared" si="40"/>
        <v>12</v>
      </c>
      <c r="AM78" t="str">
        <f t="shared" si="26"/>
        <v>12118C2246</v>
      </c>
      <c r="AN78">
        <f t="shared" si="26"/>
        <v>100</v>
      </c>
      <c r="AO78">
        <f t="shared" si="26"/>
        <v>40</v>
      </c>
      <c r="AP78">
        <f t="shared" si="41"/>
        <v>80</v>
      </c>
      <c r="AQ78">
        <f t="shared" si="42"/>
        <v>239.976</v>
      </c>
      <c r="AR78">
        <f t="shared" si="43"/>
        <v>9.6000000000000014</v>
      </c>
      <c r="AS78">
        <f t="shared" si="27"/>
        <v>50</v>
      </c>
      <c r="AT78">
        <f t="shared" si="27"/>
        <v>20</v>
      </c>
      <c r="AU78">
        <f t="shared" si="44"/>
        <v>1500</v>
      </c>
      <c r="AV78">
        <f t="shared" si="45"/>
        <v>37.5</v>
      </c>
      <c r="AW78">
        <f t="shared" si="46"/>
        <v>4</v>
      </c>
      <c r="AX78" s="290">
        <f t="shared" si="47"/>
        <v>16.580297935199283</v>
      </c>
      <c r="AY78" s="290">
        <f t="shared" si="48"/>
        <v>414.46599763514405</v>
      </c>
      <c r="AZ78">
        <f t="shared" si="49"/>
        <v>1</v>
      </c>
      <c r="BA78" s="290">
        <f t="shared" si="50"/>
        <v>5.3051647697298447</v>
      </c>
      <c r="BB78" s="290">
        <f t="shared" si="51"/>
        <v>212.20659078919377</v>
      </c>
    </row>
    <row r="79" spans="1:54" x14ac:dyDescent="0.3">
      <c r="A79">
        <f t="shared" si="28"/>
        <v>77</v>
      </c>
      <c r="B79">
        <v>450</v>
      </c>
      <c r="C79">
        <v>2</v>
      </c>
      <c r="D79" t="str">
        <f>'[3]450 KHz'!A19</f>
        <v>01101</v>
      </c>
      <c r="E79">
        <f>'[3]450 KHz'!B19</f>
        <v>3</v>
      </c>
      <c r="F79" t="str">
        <f>'[3]450 KHz'!C19</f>
        <v>12</v>
      </c>
      <c r="G79" t="str">
        <f>'[3]450 KHz'!D19</f>
        <v>00</v>
      </c>
      <c r="H79" t="str">
        <f>'[3]450 KHz'!E19</f>
        <v>01</v>
      </c>
      <c r="I79" t="str">
        <f>'[3]450 KHz'!F19</f>
        <v>00</v>
      </c>
      <c r="J79" t="str">
        <f>'[3]450 KHz'!G19</f>
        <v>10</v>
      </c>
      <c r="K79" t="str">
        <f>'[3]450 KHz'!H19</f>
        <v>20</v>
      </c>
      <c r="L79" t="str">
        <f>'[3]450 KHz'!I19</f>
        <v>001000</v>
      </c>
      <c r="M79" t="str">
        <f>'[3]450 KHz'!J19</f>
        <v>00</v>
      </c>
      <c r="N79" t="str">
        <f>'[3]450 KHz'!K19</f>
        <v>C6</v>
      </c>
      <c r="O79" t="str">
        <f>'[3]450 KHz'!L19</f>
        <v>11</v>
      </c>
      <c r="P79" t="str">
        <f>'[3]450 KHz'!M19</f>
        <v>00011</v>
      </c>
      <c r="Q79" t="str">
        <f>'[3]450 KHz'!N19</f>
        <v>0</v>
      </c>
      <c r="R79" t="str">
        <f>'[3]450 KHz'!O19</f>
        <v>22</v>
      </c>
      <c r="S79" t="str">
        <f>'[3]450 KHz'!P19</f>
        <v>001000</v>
      </c>
      <c r="T79" t="str">
        <f>'[3]450 KHz'!Q19</f>
        <v>10</v>
      </c>
      <c r="U79" t="str">
        <f>'[3]450 KHz'!R19</f>
        <v>46</v>
      </c>
      <c r="V79" t="str">
        <f>'[3]450 KHz'!S19</f>
        <v>01</v>
      </c>
      <c r="W79" t="str">
        <f>'[3]450 KHz'!T19</f>
        <v>00011</v>
      </c>
      <c r="X79" t="str">
        <f>'[3]450 KHz'!U19</f>
        <v>0</v>
      </c>
      <c r="Y79" t="str">
        <f t="shared" si="38"/>
        <v>1220C62246</v>
      </c>
      <c r="Z79">
        <f t="shared" si="29"/>
        <v>100</v>
      </c>
      <c r="AA79">
        <f t="shared" si="30"/>
        <v>40</v>
      </c>
      <c r="AB79">
        <f t="shared" si="31"/>
        <v>2.9996999999999998</v>
      </c>
      <c r="AC79">
        <f t="shared" si="32"/>
        <v>9.6000000000000014</v>
      </c>
      <c r="AD79">
        <f t="shared" si="33"/>
        <v>800</v>
      </c>
      <c r="AE79">
        <f t="shared" si="34"/>
        <v>50</v>
      </c>
      <c r="AF79">
        <f t="shared" si="35"/>
        <v>40</v>
      </c>
      <c r="AG79">
        <f t="shared" si="36"/>
        <v>3.75</v>
      </c>
      <c r="AH79">
        <f t="shared" si="37"/>
        <v>18.75</v>
      </c>
      <c r="AI79">
        <v>4000</v>
      </c>
      <c r="AK79">
        <f t="shared" si="39"/>
        <v>450</v>
      </c>
      <c r="AL79">
        <f t="shared" si="40"/>
        <v>13</v>
      </c>
      <c r="AM79" t="str">
        <f t="shared" si="26"/>
        <v>1220C62246</v>
      </c>
      <c r="AN79">
        <f t="shared" si="26"/>
        <v>100</v>
      </c>
      <c r="AO79">
        <f t="shared" si="26"/>
        <v>40</v>
      </c>
      <c r="AP79">
        <f t="shared" si="41"/>
        <v>80</v>
      </c>
      <c r="AQ79">
        <f t="shared" si="42"/>
        <v>239.976</v>
      </c>
      <c r="AR79">
        <f t="shared" si="43"/>
        <v>9.6000000000000014</v>
      </c>
      <c r="AS79">
        <f t="shared" si="27"/>
        <v>50</v>
      </c>
      <c r="AT79">
        <f t="shared" si="27"/>
        <v>40</v>
      </c>
      <c r="AU79">
        <f t="shared" si="44"/>
        <v>750</v>
      </c>
      <c r="AV79">
        <f t="shared" si="45"/>
        <v>18.75</v>
      </c>
      <c r="AW79">
        <f t="shared" si="46"/>
        <v>4</v>
      </c>
      <c r="AX79" s="290">
        <f t="shared" si="47"/>
        <v>16.580297935199283</v>
      </c>
      <c r="AY79" s="290">
        <f t="shared" si="48"/>
        <v>414.46599763514405</v>
      </c>
      <c r="AZ79">
        <f t="shared" si="49"/>
        <v>2</v>
      </c>
      <c r="BA79" s="290">
        <f t="shared" si="50"/>
        <v>5.3051647697298447</v>
      </c>
      <c r="BB79" s="290">
        <f t="shared" si="51"/>
        <v>212.20659078919377</v>
      </c>
    </row>
    <row r="80" spans="1:54" x14ac:dyDescent="0.3">
      <c r="A80">
        <f t="shared" si="28"/>
        <v>78</v>
      </c>
      <c r="B80">
        <v>450</v>
      </c>
      <c r="C80">
        <v>2</v>
      </c>
      <c r="D80" t="str">
        <f>'[3]450 KHz'!A20</f>
        <v>01110</v>
      </c>
      <c r="E80">
        <f>'[3]450 KHz'!B20</f>
        <v>3</v>
      </c>
      <c r="F80" t="str">
        <f>'[3]450 KHz'!C20</f>
        <v>12</v>
      </c>
      <c r="G80" t="str">
        <f>'[3]450 KHz'!D20</f>
        <v>00</v>
      </c>
      <c r="H80" t="str">
        <f>'[3]450 KHz'!E20</f>
        <v>01</v>
      </c>
      <c r="I80" t="str">
        <f>'[3]450 KHz'!F20</f>
        <v>00</v>
      </c>
      <c r="J80" t="str">
        <f>'[3]450 KHz'!G20</f>
        <v>10</v>
      </c>
      <c r="K80" t="str">
        <f>'[3]450 KHz'!H20</f>
        <v>40</v>
      </c>
      <c r="L80" t="str">
        <f>'[3]450 KHz'!I20</f>
        <v>010000</v>
      </c>
      <c r="M80" t="str">
        <f>'[3]450 KHz'!J20</f>
        <v>00</v>
      </c>
      <c r="N80" t="str">
        <f>'[3]450 KHz'!K20</f>
        <v>42</v>
      </c>
      <c r="O80" t="str">
        <f>'[3]450 KHz'!L20</f>
        <v>01</v>
      </c>
      <c r="P80" t="str">
        <f>'[3]450 KHz'!M20</f>
        <v>00001</v>
      </c>
      <c r="Q80" t="str">
        <f>'[3]450 KHz'!N20</f>
        <v>0</v>
      </c>
      <c r="R80" t="str">
        <f>'[3]450 KHz'!O20</f>
        <v>22</v>
      </c>
      <c r="S80" t="str">
        <f>'[3]450 KHz'!P20</f>
        <v>001000</v>
      </c>
      <c r="T80" t="str">
        <f>'[3]450 KHz'!Q20</f>
        <v>10</v>
      </c>
      <c r="U80" t="str">
        <f>'[3]450 KHz'!R20</f>
        <v>46</v>
      </c>
      <c r="V80" t="str">
        <f>'[3]450 KHz'!S20</f>
        <v>01</v>
      </c>
      <c r="W80" t="str">
        <f>'[3]450 KHz'!T20</f>
        <v>00011</v>
      </c>
      <c r="X80" t="str">
        <f>'[3]450 KHz'!U20</f>
        <v>0</v>
      </c>
      <c r="Y80" t="str">
        <f t="shared" si="38"/>
        <v>1240422246</v>
      </c>
      <c r="Z80">
        <f t="shared" si="29"/>
        <v>100</v>
      </c>
      <c r="AA80">
        <f t="shared" si="30"/>
        <v>40</v>
      </c>
      <c r="AB80">
        <f t="shared" si="31"/>
        <v>2.9996999999999998</v>
      </c>
      <c r="AC80">
        <f t="shared" si="32"/>
        <v>9.6000000000000014</v>
      </c>
      <c r="AD80">
        <f t="shared" si="33"/>
        <v>800</v>
      </c>
      <c r="AE80">
        <f t="shared" si="34"/>
        <v>50</v>
      </c>
      <c r="AF80">
        <f t="shared" si="35"/>
        <v>80</v>
      </c>
      <c r="AG80">
        <f t="shared" si="36"/>
        <v>1.25</v>
      </c>
      <c r="AH80">
        <f t="shared" si="37"/>
        <v>6.25</v>
      </c>
      <c r="AI80">
        <v>4000</v>
      </c>
      <c r="AK80">
        <f t="shared" si="39"/>
        <v>450</v>
      </c>
      <c r="AL80">
        <f t="shared" si="40"/>
        <v>14</v>
      </c>
      <c r="AM80" t="str">
        <f t="shared" si="26"/>
        <v>1240422246</v>
      </c>
      <c r="AN80">
        <f t="shared" si="26"/>
        <v>100</v>
      </c>
      <c r="AO80">
        <f t="shared" si="26"/>
        <v>40</v>
      </c>
      <c r="AP80">
        <f t="shared" si="41"/>
        <v>80</v>
      </c>
      <c r="AQ80">
        <f t="shared" si="42"/>
        <v>239.976</v>
      </c>
      <c r="AR80">
        <f t="shared" si="43"/>
        <v>9.6000000000000014</v>
      </c>
      <c r="AS80">
        <f t="shared" si="27"/>
        <v>50</v>
      </c>
      <c r="AT80">
        <f t="shared" si="27"/>
        <v>80</v>
      </c>
      <c r="AU80">
        <f t="shared" si="44"/>
        <v>250</v>
      </c>
      <c r="AV80">
        <f t="shared" si="45"/>
        <v>6.25</v>
      </c>
      <c r="AW80">
        <f t="shared" si="46"/>
        <v>4</v>
      </c>
      <c r="AX80" s="290">
        <f t="shared" si="47"/>
        <v>16.580297935199283</v>
      </c>
      <c r="AY80" s="290">
        <f t="shared" si="48"/>
        <v>414.46599763514405</v>
      </c>
      <c r="AZ80">
        <f t="shared" si="49"/>
        <v>4</v>
      </c>
      <c r="BA80" s="290">
        <f t="shared" si="50"/>
        <v>7.9577471545947667</v>
      </c>
      <c r="BB80" s="290">
        <f t="shared" si="51"/>
        <v>318.3098861837907</v>
      </c>
    </row>
    <row r="81" spans="1:54" x14ac:dyDescent="0.3">
      <c r="A81">
        <f t="shared" si="28"/>
        <v>79</v>
      </c>
      <c r="B81">
        <v>450</v>
      </c>
      <c r="C81">
        <v>2</v>
      </c>
      <c r="D81" t="str">
        <f>'[3]450 KHz'!A21</f>
        <v>01111</v>
      </c>
      <c r="E81">
        <f>'[3]450 KHz'!B21</f>
        <v>3</v>
      </c>
      <c r="F81" t="str">
        <f>'[3]450 KHz'!C21</f>
        <v>12</v>
      </c>
      <c r="G81" t="str">
        <f>'[3]450 KHz'!D21</f>
        <v>00</v>
      </c>
      <c r="H81" t="str">
        <f>'[3]450 KHz'!E21</f>
        <v>01</v>
      </c>
      <c r="I81" t="str">
        <f>'[3]450 KHz'!F21</f>
        <v>00</v>
      </c>
      <c r="J81" t="str">
        <f>'[3]450 KHz'!G21</f>
        <v>10</v>
      </c>
      <c r="K81" t="str">
        <f>'[3]450 KHz'!H21</f>
        <v>80</v>
      </c>
      <c r="L81" t="str">
        <f>'[3]450 KHz'!I21</f>
        <v>100000</v>
      </c>
      <c r="M81" t="str">
        <f>'[3]450 KHz'!J21</f>
        <v>00</v>
      </c>
      <c r="N81" t="str">
        <f>'[3]450 KHz'!K21</f>
        <v>42</v>
      </c>
      <c r="O81" t="str">
        <f>'[3]450 KHz'!L21</f>
        <v>01</v>
      </c>
      <c r="P81" t="str">
        <f>'[3]450 KHz'!M21</f>
        <v>00001</v>
      </c>
      <c r="Q81" t="str">
        <f>'[3]450 KHz'!N21</f>
        <v>0</v>
      </c>
      <c r="R81" t="str">
        <f>'[3]450 KHz'!O21</f>
        <v>22</v>
      </c>
      <c r="S81" t="str">
        <f>'[3]450 KHz'!P21</f>
        <v>001000</v>
      </c>
      <c r="T81" t="str">
        <f>'[3]450 KHz'!Q21</f>
        <v>10</v>
      </c>
      <c r="U81" t="str">
        <f>'[3]450 KHz'!R21</f>
        <v>46</v>
      </c>
      <c r="V81" t="str">
        <f>'[3]450 KHz'!S21</f>
        <v>01</v>
      </c>
      <c r="W81" t="str">
        <f>'[3]450 KHz'!T21</f>
        <v>00011</v>
      </c>
      <c r="X81" t="str">
        <f>'[3]450 KHz'!U21</f>
        <v>0</v>
      </c>
      <c r="Y81" t="str">
        <f t="shared" si="38"/>
        <v>1280422246</v>
      </c>
      <c r="Z81">
        <f t="shared" si="29"/>
        <v>100</v>
      </c>
      <c r="AA81">
        <f t="shared" si="30"/>
        <v>40</v>
      </c>
      <c r="AB81">
        <f t="shared" si="31"/>
        <v>2.9996999999999998</v>
      </c>
      <c r="AC81">
        <f t="shared" si="32"/>
        <v>9.6000000000000014</v>
      </c>
      <c r="AD81">
        <f t="shared" si="33"/>
        <v>800</v>
      </c>
      <c r="AE81">
        <f t="shared" si="34"/>
        <v>50</v>
      </c>
      <c r="AF81">
        <f t="shared" si="35"/>
        <v>160</v>
      </c>
      <c r="AG81">
        <f t="shared" si="36"/>
        <v>1.25</v>
      </c>
      <c r="AH81">
        <f t="shared" si="37"/>
        <v>6.25</v>
      </c>
      <c r="AI81">
        <v>4000</v>
      </c>
      <c r="AK81">
        <f t="shared" si="39"/>
        <v>450</v>
      </c>
      <c r="AL81">
        <f t="shared" si="40"/>
        <v>15</v>
      </c>
      <c r="AM81" t="str">
        <f t="shared" ref="AM81:AO144" si="52">Y81</f>
        <v>1280422246</v>
      </c>
      <c r="AN81">
        <f t="shared" si="52"/>
        <v>100</v>
      </c>
      <c r="AO81">
        <f t="shared" si="52"/>
        <v>40</v>
      </c>
      <c r="AP81">
        <f t="shared" si="41"/>
        <v>80</v>
      </c>
      <c r="AQ81">
        <f t="shared" si="42"/>
        <v>239.976</v>
      </c>
      <c r="AR81">
        <f t="shared" si="43"/>
        <v>9.6000000000000014</v>
      </c>
      <c r="AS81">
        <f t="shared" ref="AS81:AT144" si="53">AE81</f>
        <v>50</v>
      </c>
      <c r="AT81">
        <f t="shared" si="53"/>
        <v>160</v>
      </c>
      <c r="AU81">
        <f t="shared" si="44"/>
        <v>250</v>
      </c>
      <c r="AV81">
        <f t="shared" si="45"/>
        <v>6.25</v>
      </c>
      <c r="AW81">
        <f t="shared" si="46"/>
        <v>4</v>
      </c>
      <c r="AX81" s="290">
        <f t="shared" si="47"/>
        <v>16.580297935199283</v>
      </c>
      <c r="AY81" s="290">
        <f t="shared" si="48"/>
        <v>414.46599763514405</v>
      </c>
      <c r="AZ81">
        <f t="shared" si="49"/>
        <v>8</v>
      </c>
      <c r="BA81" s="290">
        <f t="shared" si="50"/>
        <v>3.9788735772973833</v>
      </c>
      <c r="BB81" s="290">
        <f t="shared" si="51"/>
        <v>159.15494309189535</v>
      </c>
    </row>
    <row r="82" spans="1:54" x14ac:dyDescent="0.3">
      <c r="A82">
        <f t="shared" si="28"/>
        <v>80</v>
      </c>
      <c r="B82">
        <v>450</v>
      </c>
      <c r="C82">
        <v>2</v>
      </c>
      <c r="D82" t="str">
        <f>'[3]450 KHz'!A22</f>
        <v>10000</v>
      </c>
      <c r="E82">
        <f>'[3]450 KHz'!B22</f>
        <v>3</v>
      </c>
      <c r="F82" t="str">
        <f>'[3]450 KHz'!C22</f>
        <v>12</v>
      </c>
      <c r="G82" t="str">
        <f>'[3]450 KHz'!D22</f>
        <v>00</v>
      </c>
      <c r="H82" t="str">
        <f>'[3]450 KHz'!E22</f>
        <v>01</v>
      </c>
      <c r="I82" t="str">
        <f>'[3]450 KHz'!F22</f>
        <v>00</v>
      </c>
      <c r="J82" t="str">
        <f>'[3]450 KHz'!G22</f>
        <v>10</v>
      </c>
      <c r="K82" t="str">
        <f>'[3]450 KHz'!H22</f>
        <v>0B</v>
      </c>
      <c r="L82" t="str">
        <f>'[3]450 KHz'!I22</f>
        <v>000010</v>
      </c>
      <c r="M82" t="str">
        <f>'[3]450 KHz'!J22</f>
        <v>11</v>
      </c>
      <c r="N82" t="str">
        <f>'[3]450 KHz'!K22</f>
        <v>18</v>
      </c>
      <c r="O82" t="str">
        <f>'[3]450 KHz'!L22</f>
        <v>00</v>
      </c>
      <c r="P82" t="str">
        <f>'[3]450 KHz'!M22</f>
        <v>01100</v>
      </c>
      <c r="Q82" t="str">
        <f>'[3]450 KHz'!N22</f>
        <v>0</v>
      </c>
      <c r="R82" t="str">
        <f>'[3]450 KHz'!O22</f>
        <v>29</v>
      </c>
      <c r="S82" t="str">
        <f>'[3]450 KHz'!P22</f>
        <v>001010</v>
      </c>
      <c r="T82" t="str">
        <f>'[3]450 KHz'!Q22</f>
        <v>01</v>
      </c>
      <c r="U82" t="str">
        <f>'[3]450 KHz'!R22</f>
        <v>86</v>
      </c>
      <c r="V82" t="str">
        <f>'[3]450 KHz'!S22</f>
        <v>10</v>
      </c>
      <c r="W82" t="str">
        <f>'[3]450 KHz'!T22</f>
        <v>00011</v>
      </c>
      <c r="X82" t="str">
        <f>'[3]450 KHz'!U22</f>
        <v>0</v>
      </c>
      <c r="Y82" t="str">
        <f t="shared" si="38"/>
        <v>120B182986</v>
      </c>
      <c r="Z82">
        <f t="shared" si="29"/>
        <v>100</v>
      </c>
      <c r="AA82">
        <f t="shared" si="30"/>
        <v>50</v>
      </c>
      <c r="AB82">
        <f t="shared" si="31"/>
        <v>1.9998</v>
      </c>
      <c r="AC82">
        <f t="shared" si="32"/>
        <v>9.6000000000000014</v>
      </c>
      <c r="AD82">
        <f t="shared" si="33"/>
        <v>800</v>
      </c>
      <c r="AE82">
        <f t="shared" si="34"/>
        <v>50</v>
      </c>
      <c r="AF82">
        <f t="shared" si="35"/>
        <v>10</v>
      </c>
      <c r="AG82">
        <f t="shared" si="36"/>
        <v>15</v>
      </c>
      <c r="AH82">
        <f t="shared" si="37"/>
        <v>75</v>
      </c>
      <c r="AI82">
        <v>4000</v>
      </c>
      <c r="AK82">
        <f t="shared" si="39"/>
        <v>450</v>
      </c>
      <c r="AL82">
        <f t="shared" si="40"/>
        <v>16</v>
      </c>
      <c r="AM82" t="str">
        <f t="shared" si="52"/>
        <v>120B182986</v>
      </c>
      <c r="AN82">
        <f t="shared" si="52"/>
        <v>100</v>
      </c>
      <c r="AO82">
        <f t="shared" si="52"/>
        <v>50</v>
      </c>
      <c r="AP82">
        <f t="shared" si="41"/>
        <v>80</v>
      </c>
      <c r="AQ82">
        <f t="shared" si="42"/>
        <v>159.98400000000001</v>
      </c>
      <c r="AR82">
        <f t="shared" si="43"/>
        <v>9.6000000000000014</v>
      </c>
      <c r="AS82">
        <f t="shared" si="53"/>
        <v>50</v>
      </c>
      <c r="AT82">
        <f t="shared" si="53"/>
        <v>10</v>
      </c>
      <c r="AU82">
        <f t="shared" si="44"/>
        <v>3000</v>
      </c>
      <c r="AV82">
        <f t="shared" si="45"/>
        <v>75</v>
      </c>
      <c r="AW82">
        <f t="shared" si="46"/>
        <v>5</v>
      </c>
      <c r="AX82" s="290">
        <f t="shared" si="47"/>
        <v>19.896357522239136</v>
      </c>
      <c r="AY82" s="290">
        <f t="shared" si="48"/>
        <v>331.57279810811519</v>
      </c>
      <c r="AZ82">
        <f t="shared" si="49"/>
        <v>0.5</v>
      </c>
      <c r="BA82" s="290">
        <f t="shared" si="50"/>
        <v>5.3051647697298447</v>
      </c>
      <c r="BB82" s="290">
        <f t="shared" si="51"/>
        <v>212.20659078919377</v>
      </c>
    </row>
    <row r="83" spans="1:54" x14ac:dyDescent="0.3">
      <c r="A83">
        <f t="shared" si="28"/>
        <v>81</v>
      </c>
      <c r="B83">
        <v>450</v>
      </c>
      <c r="C83">
        <v>2</v>
      </c>
      <c r="D83" t="str">
        <f>'[3]450 KHz'!A23</f>
        <v>10001</v>
      </c>
      <c r="E83">
        <f>'[3]450 KHz'!B23</f>
        <v>3</v>
      </c>
      <c r="F83" t="str">
        <f>'[3]450 KHz'!C23</f>
        <v>12</v>
      </c>
      <c r="G83" t="str">
        <f>'[3]450 KHz'!D23</f>
        <v>00</v>
      </c>
      <c r="H83" t="str">
        <f>'[3]450 KHz'!E23</f>
        <v>01</v>
      </c>
      <c r="I83" t="str">
        <f>'[3]450 KHz'!F23</f>
        <v>00</v>
      </c>
      <c r="J83" t="str">
        <f>'[3]450 KHz'!G23</f>
        <v>10</v>
      </c>
      <c r="K83" t="str">
        <f>'[3]450 KHz'!H23</f>
        <v>11</v>
      </c>
      <c r="L83" t="str">
        <f>'[3]450 KHz'!I23</f>
        <v>000100</v>
      </c>
      <c r="M83" t="str">
        <f>'[3]450 KHz'!J23</f>
        <v>01</v>
      </c>
      <c r="N83" t="str">
        <f>'[3]450 KHz'!K23</f>
        <v>8C</v>
      </c>
      <c r="O83" t="str">
        <f>'[3]450 KHz'!L23</f>
        <v>10</v>
      </c>
      <c r="P83" t="str">
        <f>'[3]450 KHz'!M23</f>
        <v>00110</v>
      </c>
      <c r="Q83" t="str">
        <f>'[3]450 KHz'!N23</f>
        <v>0</v>
      </c>
      <c r="R83" t="str">
        <f>'[3]450 KHz'!O23</f>
        <v>29</v>
      </c>
      <c r="S83" t="str">
        <f>'[3]450 KHz'!P23</f>
        <v>001010</v>
      </c>
      <c r="T83" t="str">
        <f>'[3]450 KHz'!Q23</f>
        <v>01</v>
      </c>
      <c r="U83" t="str">
        <f>'[3]450 KHz'!R23</f>
        <v>86</v>
      </c>
      <c r="V83" t="str">
        <f>'[3]450 KHz'!S23</f>
        <v>10</v>
      </c>
      <c r="W83" t="str">
        <f>'[3]450 KHz'!T23</f>
        <v>00011</v>
      </c>
      <c r="X83" t="str">
        <f>'[3]450 KHz'!U23</f>
        <v>0</v>
      </c>
      <c r="Y83" t="str">
        <f t="shared" si="38"/>
        <v>12118C2986</v>
      </c>
      <c r="Z83">
        <f t="shared" si="29"/>
        <v>100</v>
      </c>
      <c r="AA83">
        <f t="shared" si="30"/>
        <v>50</v>
      </c>
      <c r="AB83">
        <f t="shared" si="31"/>
        <v>1.9998</v>
      </c>
      <c r="AC83">
        <f t="shared" si="32"/>
        <v>9.6000000000000014</v>
      </c>
      <c r="AD83">
        <f t="shared" si="33"/>
        <v>800</v>
      </c>
      <c r="AE83">
        <f t="shared" si="34"/>
        <v>50</v>
      </c>
      <c r="AF83">
        <f t="shared" si="35"/>
        <v>20</v>
      </c>
      <c r="AG83">
        <f t="shared" si="36"/>
        <v>7.5</v>
      </c>
      <c r="AH83">
        <f t="shared" si="37"/>
        <v>37.5</v>
      </c>
      <c r="AI83">
        <v>4000</v>
      </c>
      <c r="AK83">
        <f t="shared" si="39"/>
        <v>450</v>
      </c>
      <c r="AL83">
        <f t="shared" si="40"/>
        <v>17</v>
      </c>
      <c r="AM83" t="str">
        <f t="shared" si="52"/>
        <v>12118C2986</v>
      </c>
      <c r="AN83">
        <f t="shared" si="52"/>
        <v>100</v>
      </c>
      <c r="AO83">
        <f t="shared" si="52"/>
        <v>50</v>
      </c>
      <c r="AP83">
        <f t="shared" si="41"/>
        <v>80</v>
      </c>
      <c r="AQ83">
        <f t="shared" si="42"/>
        <v>159.98400000000001</v>
      </c>
      <c r="AR83">
        <f t="shared" si="43"/>
        <v>9.6000000000000014</v>
      </c>
      <c r="AS83">
        <f t="shared" si="53"/>
        <v>50</v>
      </c>
      <c r="AT83">
        <f t="shared" si="53"/>
        <v>20</v>
      </c>
      <c r="AU83">
        <f t="shared" si="44"/>
        <v>1500</v>
      </c>
      <c r="AV83">
        <f t="shared" si="45"/>
        <v>37.5</v>
      </c>
      <c r="AW83">
        <f t="shared" si="46"/>
        <v>5</v>
      </c>
      <c r="AX83" s="290">
        <f t="shared" si="47"/>
        <v>19.896357522239136</v>
      </c>
      <c r="AY83" s="290">
        <f t="shared" si="48"/>
        <v>331.57279810811519</v>
      </c>
      <c r="AZ83">
        <f t="shared" si="49"/>
        <v>1</v>
      </c>
      <c r="BA83" s="290">
        <f t="shared" si="50"/>
        <v>5.3051647697298447</v>
      </c>
      <c r="BB83" s="290">
        <f t="shared" si="51"/>
        <v>212.20659078919377</v>
      </c>
    </row>
    <row r="84" spans="1:54" x14ac:dyDescent="0.3">
      <c r="A84">
        <f t="shared" si="28"/>
        <v>82</v>
      </c>
      <c r="B84">
        <v>450</v>
      </c>
      <c r="C84">
        <v>2</v>
      </c>
      <c r="D84" t="str">
        <f>'[3]450 KHz'!A24</f>
        <v>10010</v>
      </c>
      <c r="E84">
        <f>'[3]450 KHz'!B24</f>
        <v>3</v>
      </c>
      <c r="F84" t="str">
        <f>'[3]450 KHz'!C24</f>
        <v>12</v>
      </c>
      <c r="G84" t="str">
        <f>'[3]450 KHz'!D24</f>
        <v>00</v>
      </c>
      <c r="H84" t="str">
        <f>'[3]450 KHz'!E24</f>
        <v>01</v>
      </c>
      <c r="I84" t="str">
        <f>'[3]450 KHz'!F24</f>
        <v>00</v>
      </c>
      <c r="J84" t="str">
        <f>'[3]450 KHz'!G24</f>
        <v>10</v>
      </c>
      <c r="K84" t="str">
        <f>'[3]450 KHz'!H24</f>
        <v>20</v>
      </c>
      <c r="L84" t="str">
        <f>'[3]450 KHz'!I24</f>
        <v>001000</v>
      </c>
      <c r="M84" t="str">
        <f>'[3]450 KHz'!J24</f>
        <v>00</v>
      </c>
      <c r="N84" t="str">
        <f>'[3]450 KHz'!K24</f>
        <v>C6</v>
      </c>
      <c r="O84" t="str">
        <f>'[3]450 KHz'!L24</f>
        <v>11</v>
      </c>
      <c r="P84" t="str">
        <f>'[3]450 KHz'!M24</f>
        <v>00011</v>
      </c>
      <c r="Q84" t="str">
        <f>'[3]450 KHz'!N24</f>
        <v>0</v>
      </c>
      <c r="R84" t="str">
        <f>'[3]450 KHz'!O24</f>
        <v>29</v>
      </c>
      <c r="S84" t="str">
        <f>'[3]450 KHz'!P24</f>
        <v>001010</v>
      </c>
      <c r="T84" t="str">
        <f>'[3]450 KHz'!Q24</f>
        <v>01</v>
      </c>
      <c r="U84" t="str">
        <f>'[3]450 KHz'!R24</f>
        <v>86</v>
      </c>
      <c r="V84" t="str">
        <f>'[3]450 KHz'!S24</f>
        <v>10</v>
      </c>
      <c r="W84" t="str">
        <f>'[3]450 KHz'!T24</f>
        <v>00011</v>
      </c>
      <c r="X84" t="str">
        <f>'[3]450 KHz'!U24</f>
        <v>0</v>
      </c>
      <c r="Y84" t="str">
        <f t="shared" si="38"/>
        <v>1220C62986</v>
      </c>
      <c r="Z84">
        <f t="shared" si="29"/>
        <v>100</v>
      </c>
      <c r="AA84">
        <f t="shared" si="30"/>
        <v>50</v>
      </c>
      <c r="AB84">
        <f t="shared" si="31"/>
        <v>1.9998</v>
      </c>
      <c r="AC84">
        <f t="shared" si="32"/>
        <v>9.6000000000000014</v>
      </c>
      <c r="AD84">
        <f t="shared" si="33"/>
        <v>800</v>
      </c>
      <c r="AE84">
        <f t="shared" si="34"/>
        <v>50</v>
      </c>
      <c r="AF84">
        <f t="shared" si="35"/>
        <v>40</v>
      </c>
      <c r="AG84">
        <f t="shared" si="36"/>
        <v>3.75</v>
      </c>
      <c r="AH84">
        <f t="shared" si="37"/>
        <v>18.75</v>
      </c>
      <c r="AI84">
        <v>4000</v>
      </c>
      <c r="AK84">
        <f t="shared" si="39"/>
        <v>450</v>
      </c>
      <c r="AL84">
        <f t="shared" si="40"/>
        <v>18</v>
      </c>
      <c r="AM84" t="str">
        <f t="shared" si="52"/>
        <v>1220C62986</v>
      </c>
      <c r="AN84">
        <f t="shared" si="52"/>
        <v>100</v>
      </c>
      <c r="AO84">
        <f t="shared" si="52"/>
        <v>50</v>
      </c>
      <c r="AP84">
        <f t="shared" si="41"/>
        <v>80</v>
      </c>
      <c r="AQ84">
        <f t="shared" si="42"/>
        <v>159.98400000000001</v>
      </c>
      <c r="AR84">
        <f t="shared" si="43"/>
        <v>9.6000000000000014</v>
      </c>
      <c r="AS84">
        <f t="shared" si="53"/>
        <v>50</v>
      </c>
      <c r="AT84">
        <f t="shared" si="53"/>
        <v>40</v>
      </c>
      <c r="AU84">
        <f t="shared" si="44"/>
        <v>750</v>
      </c>
      <c r="AV84">
        <f t="shared" si="45"/>
        <v>18.75</v>
      </c>
      <c r="AW84">
        <f t="shared" si="46"/>
        <v>5</v>
      </c>
      <c r="AX84" s="290">
        <f t="shared" si="47"/>
        <v>19.896357522239136</v>
      </c>
      <c r="AY84" s="290">
        <f t="shared" si="48"/>
        <v>331.57279810811519</v>
      </c>
      <c r="AZ84">
        <f t="shared" si="49"/>
        <v>2</v>
      </c>
      <c r="BA84" s="290">
        <f t="shared" si="50"/>
        <v>5.3051647697298447</v>
      </c>
      <c r="BB84" s="290">
        <f t="shared" si="51"/>
        <v>212.20659078919377</v>
      </c>
    </row>
    <row r="85" spans="1:54" x14ac:dyDescent="0.3">
      <c r="A85">
        <f t="shared" si="28"/>
        <v>83</v>
      </c>
      <c r="B85">
        <v>450</v>
      </c>
      <c r="C85">
        <v>2</v>
      </c>
      <c r="D85" t="str">
        <f>'[3]450 KHz'!A25</f>
        <v>10011</v>
      </c>
      <c r="E85">
        <f>'[3]450 KHz'!B25</f>
        <v>3</v>
      </c>
      <c r="F85" t="str">
        <f>'[3]450 KHz'!C25</f>
        <v>12</v>
      </c>
      <c r="G85" t="str">
        <f>'[3]450 KHz'!D25</f>
        <v>00</v>
      </c>
      <c r="H85" t="str">
        <f>'[3]450 KHz'!E25</f>
        <v>01</v>
      </c>
      <c r="I85" t="str">
        <f>'[3]450 KHz'!F25</f>
        <v>00</v>
      </c>
      <c r="J85" t="str">
        <f>'[3]450 KHz'!G25</f>
        <v>10</v>
      </c>
      <c r="K85" t="str">
        <f>'[3]450 KHz'!H25</f>
        <v>40</v>
      </c>
      <c r="L85" t="str">
        <f>'[3]450 KHz'!I25</f>
        <v>010000</v>
      </c>
      <c r="M85" t="str">
        <f>'[3]450 KHz'!J25</f>
        <v>00</v>
      </c>
      <c r="N85" t="str">
        <f>'[3]450 KHz'!K25</f>
        <v>42</v>
      </c>
      <c r="O85" t="str">
        <f>'[3]450 KHz'!L25</f>
        <v>01</v>
      </c>
      <c r="P85" t="str">
        <f>'[3]450 KHz'!M25</f>
        <v>00001</v>
      </c>
      <c r="Q85" t="str">
        <f>'[3]450 KHz'!N25</f>
        <v>0</v>
      </c>
      <c r="R85" t="str">
        <f>'[3]450 KHz'!O25</f>
        <v>29</v>
      </c>
      <c r="S85" t="str">
        <f>'[3]450 KHz'!P25</f>
        <v>001010</v>
      </c>
      <c r="T85" t="str">
        <f>'[3]450 KHz'!Q25</f>
        <v>01</v>
      </c>
      <c r="U85" t="str">
        <f>'[3]450 KHz'!R25</f>
        <v>86</v>
      </c>
      <c r="V85" t="str">
        <f>'[3]450 KHz'!S25</f>
        <v>10</v>
      </c>
      <c r="W85" t="str">
        <f>'[3]450 KHz'!T25</f>
        <v>00011</v>
      </c>
      <c r="X85" t="str">
        <f>'[3]450 KHz'!U25</f>
        <v>0</v>
      </c>
      <c r="Y85" t="str">
        <f t="shared" si="38"/>
        <v>1240422986</v>
      </c>
      <c r="Z85">
        <f t="shared" si="29"/>
        <v>100</v>
      </c>
      <c r="AA85">
        <f t="shared" si="30"/>
        <v>50</v>
      </c>
      <c r="AB85">
        <f t="shared" si="31"/>
        <v>1.9998</v>
      </c>
      <c r="AC85">
        <f t="shared" si="32"/>
        <v>9.6000000000000014</v>
      </c>
      <c r="AD85">
        <f t="shared" si="33"/>
        <v>800</v>
      </c>
      <c r="AE85">
        <f t="shared" si="34"/>
        <v>50</v>
      </c>
      <c r="AF85">
        <f t="shared" si="35"/>
        <v>80</v>
      </c>
      <c r="AG85">
        <f t="shared" si="36"/>
        <v>1.25</v>
      </c>
      <c r="AH85">
        <f t="shared" si="37"/>
        <v>6.25</v>
      </c>
      <c r="AI85">
        <v>4000</v>
      </c>
      <c r="AK85">
        <f t="shared" si="39"/>
        <v>450</v>
      </c>
      <c r="AL85">
        <f t="shared" si="40"/>
        <v>19</v>
      </c>
      <c r="AM85" t="str">
        <f t="shared" si="52"/>
        <v>1240422986</v>
      </c>
      <c r="AN85">
        <f t="shared" si="52"/>
        <v>100</v>
      </c>
      <c r="AO85">
        <f t="shared" si="52"/>
        <v>50</v>
      </c>
      <c r="AP85">
        <f t="shared" si="41"/>
        <v>80</v>
      </c>
      <c r="AQ85">
        <f t="shared" si="42"/>
        <v>159.98400000000001</v>
      </c>
      <c r="AR85">
        <f t="shared" si="43"/>
        <v>9.6000000000000014</v>
      </c>
      <c r="AS85">
        <f t="shared" si="53"/>
        <v>50</v>
      </c>
      <c r="AT85">
        <f t="shared" si="53"/>
        <v>80</v>
      </c>
      <c r="AU85">
        <f t="shared" si="44"/>
        <v>250</v>
      </c>
      <c r="AV85">
        <f t="shared" si="45"/>
        <v>6.25</v>
      </c>
      <c r="AW85">
        <f t="shared" si="46"/>
        <v>5</v>
      </c>
      <c r="AX85" s="290">
        <f t="shared" si="47"/>
        <v>19.896357522239136</v>
      </c>
      <c r="AY85" s="290">
        <f t="shared" si="48"/>
        <v>331.57279810811519</v>
      </c>
      <c r="AZ85">
        <f t="shared" si="49"/>
        <v>4</v>
      </c>
      <c r="BA85" s="290">
        <f t="shared" si="50"/>
        <v>7.9577471545947667</v>
      </c>
      <c r="BB85" s="290">
        <f t="shared" si="51"/>
        <v>318.3098861837907</v>
      </c>
    </row>
    <row r="86" spans="1:54" x14ac:dyDescent="0.3">
      <c r="A86">
        <f t="shared" si="28"/>
        <v>84</v>
      </c>
      <c r="B86">
        <v>450</v>
      </c>
      <c r="C86">
        <v>2</v>
      </c>
      <c r="D86" t="str">
        <f>'[3]450 KHz'!A26</f>
        <v>10100</v>
      </c>
      <c r="E86">
        <f>'[3]450 KHz'!B26</f>
        <v>3</v>
      </c>
      <c r="F86" t="str">
        <f>'[3]450 KHz'!C26</f>
        <v>12</v>
      </c>
      <c r="G86" t="str">
        <f>'[3]450 KHz'!D26</f>
        <v>00</v>
      </c>
      <c r="H86" t="str">
        <f>'[3]450 KHz'!E26</f>
        <v>01</v>
      </c>
      <c r="I86" t="str">
        <f>'[3]450 KHz'!F26</f>
        <v>00</v>
      </c>
      <c r="J86" t="str">
        <f>'[3]450 KHz'!G26</f>
        <v>10</v>
      </c>
      <c r="K86" t="str">
        <f>'[3]450 KHz'!H26</f>
        <v>80</v>
      </c>
      <c r="L86" t="str">
        <f>'[3]450 KHz'!I26</f>
        <v>100000</v>
      </c>
      <c r="M86" t="str">
        <f>'[3]450 KHz'!J26</f>
        <v>00</v>
      </c>
      <c r="N86" t="str">
        <f>'[3]450 KHz'!K26</f>
        <v>42</v>
      </c>
      <c r="O86" t="str">
        <f>'[3]450 KHz'!L26</f>
        <v>01</v>
      </c>
      <c r="P86" t="str">
        <f>'[3]450 KHz'!M26</f>
        <v>00001</v>
      </c>
      <c r="Q86" t="str">
        <f>'[3]450 KHz'!N26</f>
        <v>0</v>
      </c>
      <c r="R86" t="str">
        <f>'[3]450 KHz'!O26</f>
        <v>29</v>
      </c>
      <c r="S86" t="str">
        <f>'[3]450 KHz'!P26</f>
        <v>001010</v>
      </c>
      <c r="T86" t="str">
        <f>'[3]450 KHz'!Q26</f>
        <v>01</v>
      </c>
      <c r="U86" t="str">
        <f>'[3]450 KHz'!R26</f>
        <v>86</v>
      </c>
      <c r="V86" t="str">
        <f>'[3]450 KHz'!S26</f>
        <v>10</v>
      </c>
      <c r="W86" t="str">
        <f>'[3]450 KHz'!T26</f>
        <v>00011</v>
      </c>
      <c r="X86" t="str">
        <f>'[3]450 KHz'!U26</f>
        <v>0</v>
      </c>
      <c r="Y86" t="str">
        <f t="shared" si="38"/>
        <v>1280422986</v>
      </c>
      <c r="Z86">
        <f t="shared" si="29"/>
        <v>100</v>
      </c>
      <c r="AA86">
        <f t="shared" si="30"/>
        <v>50</v>
      </c>
      <c r="AB86">
        <f t="shared" si="31"/>
        <v>1.9998</v>
      </c>
      <c r="AC86">
        <f t="shared" si="32"/>
        <v>9.6000000000000014</v>
      </c>
      <c r="AD86">
        <f t="shared" si="33"/>
        <v>800</v>
      </c>
      <c r="AE86">
        <f t="shared" si="34"/>
        <v>50</v>
      </c>
      <c r="AF86">
        <f t="shared" si="35"/>
        <v>160</v>
      </c>
      <c r="AG86">
        <f t="shared" si="36"/>
        <v>1.25</v>
      </c>
      <c r="AH86">
        <f t="shared" si="37"/>
        <v>6.25</v>
      </c>
      <c r="AI86">
        <v>4000</v>
      </c>
      <c r="AK86">
        <f t="shared" si="39"/>
        <v>450</v>
      </c>
      <c r="AL86">
        <f t="shared" si="40"/>
        <v>20</v>
      </c>
      <c r="AM86" t="str">
        <f t="shared" si="52"/>
        <v>1280422986</v>
      </c>
      <c r="AN86">
        <f t="shared" si="52"/>
        <v>100</v>
      </c>
      <c r="AO86">
        <f t="shared" si="52"/>
        <v>50</v>
      </c>
      <c r="AP86">
        <f t="shared" si="41"/>
        <v>80</v>
      </c>
      <c r="AQ86">
        <f t="shared" si="42"/>
        <v>159.98400000000001</v>
      </c>
      <c r="AR86">
        <f t="shared" si="43"/>
        <v>9.6000000000000014</v>
      </c>
      <c r="AS86">
        <f t="shared" si="53"/>
        <v>50</v>
      </c>
      <c r="AT86">
        <f t="shared" si="53"/>
        <v>160</v>
      </c>
      <c r="AU86">
        <f t="shared" si="44"/>
        <v>250</v>
      </c>
      <c r="AV86">
        <f t="shared" si="45"/>
        <v>6.25</v>
      </c>
      <c r="AW86">
        <f t="shared" si="46"/>
        <v>5</v>
      </c>
      <c r="AX86" s="290">
        <f t="shared" si="47"/>
        <v>19.896357522239136</v>
      </c>
      <c r="AY86" s="290">
        <f t="shared" si="48"/>
        <v>331.57279810811519</v>
      </c>
      <c r="AZ86">
        <f t="shared" si="49"/>
        <v>8</v>
      </c>
      <c r="BA86" s="290">
        <f t="shared" si="50"/>
        <v>3.9788735772973833</v>
      </c>
      <c r="BB86" s="290">
        <f t="shared" si="51"/>
        <v>159.15494309189535</v>
      </c>
    </row>
    <row r="87" spans="1:54" x14ac:dyDescent="0.3">
      <c r="A87">
        <f t="shared" si="28"/>
        <v>85</v>
      </c>
      <c r="B87">
        <v>450</v>
      </c>
      <c r="C87">
        <v>2</v>
      </c>
      <c r="D87" t="str">
        <f>'[3]450 KHz'!A27</f>
        <v>10101</v>
      </c>
      <c r="E87">
        <f>'[3]450 KHz'!B27</f>
        <v>3</v>
      </c>
      <c r="F87" t="str">
        <f>'[3]450 KHz'!C27</f>
        <v>13</v>
      </c>
      <c r="G87" t="str">
        <f>'[3]450 KHz'!D27</f>
        <v>00</v>
      </c>
      <c r="H87" t="str">
        <f>'[3]450 KHz'!E27</f>
        <v>01</v>
      </c>
      <c r="I87" t="str">
        <f>'[3]450 KHz'!F27</f>
        <v>00</v>
      </c>
      <c r="J87" t="str">
        <f>'[3]450 KHz'!G27</f>
        <v>11</v>
      </c>
      <c r="K87" t="str">
        <f>'[3]450 KHz'!H27</f>
        <v>0B</v>
      </c>
      <c r="L87" t="str">
        <f>'[3]450 KHz'!I27</f>
        <v>000010</v>
      </c>
      <c r="M87" t="str">
        <f>'[3]450 KHz'!J27</f>
        <v>11</v>
      </c>
      <c r="N87" t="str">
        <f>'[3]450 KHz'!K27</f>
        <v>18</v>
      </c>
      <c r="O87" t="str">
        <f>'[3]450 KHz'!L27</f>
        <v>00</v>
      </c>
      <c r="P87" t="str">
        <f>'[3]450 KHz'!M27</f>
        <v>01100</v>
      </c>
      <c r="Q87" t="str">
        <f>'[3]450 KHz'!N27</f>
        <v>0</v>
      </c>
      <c r="R87" t="str">
        <f>'[3]450 KHz'!O27</f>
        <v>19</v>
      </c>
      <c r="S87" t="str">
        <f>'[3]450 KHz'!P27</f>
        <v>000110</v>
      </c>
      <c r="T87" t="str">
        <f>'[3]450 KHz'!Q27</f>
        <v>01</v>
      </c>
      <c r="U87" t="str">
        <f>'[3]450 KHz'!R27</f>
        <v>86</v>
      </c>
      <c r="V87" t="str">
        <f>'[3]450 KHz'!S27</f>
        <v>10</v>
      </c>
      <c r="W87" t="str">
        <f>'[3]450 KHz'!T27</f>
        <v>00011</v>
      </c>
      <c r="X87" t="str">
        <f>'[3]450 KHz'!U27</f>
        <v>0</v>
      </c>
      <c r="Y87" t="str">
        <f t="shared" si="38"/>
        <v>130B181986</v>
      </c>
      <c r="Z87">
        <f t="shared" si="29"/>
        <v>200</v>
      </c>
      <c r="AA87">
        <f t="shared" si="30"/>
        <v>30</v>
      </c>
      <c r="AB87">
        <f t="shared" si="31"/>
        <v>1.9998</v>
      </c>
      <c r="AC87">
        <f t="shared" si="32"/>
        <v>9.6000000000000014</v>
      </c>
      <c r="AD87">
        <f t="shared" si="33"/>
        <v>800</v>
      </c>
      <c r="AE87">
        <f t="shared" si="34"/>
        <v>50</v>
      </c>
      <c r="AF87">
        <f t="shared" si="35"/>
        <v>10</v>
      </c>
      <c r="AG87">
        <f t="shared" si="36"/>
        <v>15</v>
      </c>
      <c r="AH87">
        <f t="shared" si="37"/>
        <v>75</v>
      </c>
      <c r="AI87">
        <v>4000</v>
      </c>
      <c r="AK87">
        <f t="shared" si="39"/>
        <v>450</v>
      </c>
      <c r="AL87">
        <f t="shared" si="40"/>
        <v>21</v>
      </c>
      <c r="AM87" t="str">
        <f t="shared" si="52"/>
        <v>130B181986</v>
      </c>
      <c r="AN87">
        <f t="shared" si="52"/>
        <v>200</v>
      </c>
      <c r="AO87">
        <f t="shared" si="52"/>
        <v>30</v>
      </c>
      <c r="AP87">
        <f t="shared" si="41"/>
        <v>160</v>
      </c>
      <c r="AQ87">
        <f t="shared" si="42"/>
        <v>319.96800000000002</v>
      </c>
      <c r="AR87">
        <f t="shared" si="43"/>
        <v>9.6000000000000014</v>
      </c>
      <c r="AS87">
        <f t="shared" si="53"/>
        <v>50</v>
      </c>
      <c r="AT87">
        <f t="shared" si="53"/>
        <v>10</v>
      </c>
      <c r="AU87">
        <f t="shared" si="44"/>
        <v>3000</v>
      </c>
      <c r="AV87">
        <f t="shared" si="45"/>
        <v>75</v>
      </c>
      <c r="AW87">
        <f t="shared" si="46"/>
        <v>6</v>
      </c>
      <c r="AX87" s="290">
        <f t="shared" si="47"/>
        <v>16.580297935199283</v>
      </c>
      <c r="AY87" s="290">
        <f t="shared" si="48"/>
        <v>552.62133018019199</v>
      </c>
      <c r="AZ87">
        <f t="shared" si="49"/>
        <v>0.5</v>
      </c>
      <c r="BA87" s="290">
        <f t="shared" si="50"/>
        <v>5.3051647697298447</v>
      </c>
      <c r="BB87" s="290">
        <f t="shared" si="51"/>
        <v>212.20659078919377</v>
      </c>
    </row>
    <row r="88" spans="1:54" x14ac:dyDescent="0.3">
      <c r="A88">
        <f t="shared" si="28"/>
        <v>86</v>
      </c>
      <c r="B88">
        <v>450</v>
      </c>
      <c r="C88">
        <v>2</v>
      </c>
      <c r="D88" t="str">
        <f>'[3]450 KHz'!A28</f>
        <v>10110</v>
      </c>
      <c r="E88">
        <f>'[3]450 KHz'!B28</f>
        <v>3</v>
      </c>
      <c r="F88" t="str">
        <f>'[3]450 KHz'!C28</f>
        <v>13</v>
      </c>
      <c r="G88" t="str">
        <f>'[3]450 KHz'!D28</f>
        <v>00</v>
      </c>
      <c r="H88" t="str">
        <f>'[3]450 KHz'!E28</f>
        <v>01</v>
      </c>
      <c r="I88" t="str">
        <f>'[3]450 KHz'!F28</f>
        <v>00</v>
      </c>
      <c r="J88" t="str">
        <f>'[3]450 KHz'!G28</f>
        <v>11</v>
      </c>
      <c r="K88" t="str">
        <f>'[3]450 KHz'!H28</f>
        <v>11</v>
      </c>
      <c r="L88" t="str">
        <f>'[3]450 KHz'!I28</f>
        <v>000100</v>
      </c>
      <c r="M88" t="str">
        <f>'[3]450 KHz'!J28</f>
        <v>01</v>
      </c>
      <c r="N88" t="str">
        <f>'[3]450 KHz'!K28</f>
        <v>8C</v>
      </c>
      <c r="O88" t="str">
        <f>'[3]450 KHz'!L28</f>
        <v>10</v>
      </c>
      <c r="P88" t="str">
        <f>'[3]450 KHz'!M28</f>
        <v>00110</v>
      </c>
      <c r="Q88" t="str">
        <f>'[3]450 KHz'!N28</f>
        <v>0</v>
      </c>
      <c r="R88" t="str">
        <f>'[3]450 KHz'!O28</f>
        <v>19</v>
      </c>
      <c r="S88" t="str">
        <f>'[3]450 KHz'!P28</f>
        <v>000110</v>
      </c>
      <c r="T88" t="str">
        <f>'[3]450 KHz'!Q28</f>
        <v>01</v>
      </c>
      <c r="U88" t="str">
        <f>'[3]450 KHz'!R28</f>
        <v>86</v>
      </c>
      <c r="V88" t="str">
        <f>'[3]450 KHz'!S28</f>
        <v>10</v>
      </c>
      <c r="W88" t="str">
        <f>'[3]450 KHz'!T28</f>
        <v>00011</v>
      </c>
      <c r="X88" t="str">
        <f>'[3]450 KHz'!U28</f>
        <v>0</v>
      </c>
      <c r="Y88" t="str">
        <f t="shared" si="38"/>
        <v>13118C1986</v>
      </c>
      <c r="Z88">
        <f t="shared" si="29"/>
        <v>200</v>
      </c>
      <c r="AA88">
        <f t="shared" si="30"/>
        <v>30</v>
      </c>
      <c r="AB88">
        <f t="shared" si="31"/>
        <v>1.9998</v>
      </c>
      <c r="AC88">
        <f t="shared" si="32"/>
        <v>9.6000000000000014</v>
      </c>
      <c r="AD88">
        <f t="shared" si="33"/>
        <v>800</v>
      </c>
      <c r="AE88">
        <f t="shared" si="34"/>
        <v>50</v>
      </c>
      <c r="AF88">
        <f t="shared" si="35"/>
        <v>20</v>
      </c>
      <c r="AG88">
        <f t="shared" si="36"/>
        <v>7.5</v>
      </c>
      <c r="AH88">
        <f t="shared" si="37"/>
        <v>37.5</v>
      </c>
      <c r="AI88">
        <v>4000</v>
      </c>
      <c r="AK88">
        <f t="shared" si="39"/>
        <v>450</v>
      </c>
      <c r="AL88">
        <f t="shared" si="40"/>
        <v>22</v>
      </c>
      <c r="AM88" t="str">
        <f t="shared" si="52"/>
        <v>13118C1986</v>
      </c>
      <c r="AN88">
        <f t="shared" si="52"/>
        <v>200</v>
      </c>
      <c r="AO88">
        <f t="shared" si="52"/>
        <v>30</v>
      </c>
      <c r="AP88">
        <f t="shared" si="41"/>
        <v>160</v>
      </c>
      <c r="AQ88">
        <f t="shared" si="42"/>
        <v>319.96800000000002</v>
      </c>
      <c r="AR88">
        <f t="shared" si="43"/>
        <v>9.6000000000000014</v>
      </c>
      <c r="AS88">
        <f t="shared" si="53"/>
        <v>50</v>
      </c>
      <c r="AT88">
        <f t="shared" si="53"/>
        <v>20</v>
      </c>
      <c r="AU88">
        <f t="shared" si="44"/>
        <v>1500</v>
      </c>
      <c r="AV88">
        <f t="shared" si="45"/>
        <v>37.5</v>
      </c>
      <c r="AW88">
        <f t="shared" si="46"/>
        <v>6</v>
      </c>
      <c r="AX88" s="290">
        <f t="shared" si="47"/>
        <v>16.580297935199283</v>
      </c>
      <c r="AY88" s="290">
        <f t="shared" si="48"/>
        <v>552.62133018019199</v>
      </c>
      <c r="AZ88">
        <f t="shared" si="49"/>
        <v>1</v>
      </c>
      <c r="BA88" s="290">
        <f t="shared" si="50"/>
        <v>5.3051647697298447</v>
      </c>
      <c r="BB88" s="290">
        <f t="shared" si="51"/>
        <v>212.20659078919377</v>
      </c>
    </row>
    <row r="89" spans="1:54" x14ac:dyDescent="0.3">
      <c r="A89">
        <f t="shared" si="28"/>
        <v>87</v>
      </c>
      <c r="B89">
        <v>450</v>
      </c>
      <c r="C89">
        <v>2</v>
      </c>
      <c r="D89" t="str">
        <f>'[3]450 KHz'!A29</f>
        <v>10111</v>
      </c>
      <c r="E89">
        <f>'[3]450 KHz'!B29</f>
        <v>3</v>
      </c>
      <c r="F89" t="str">
        <f>'[3]450 KHz'!C29</f>
        <v>13</v>
      </c>
      <c r="G89" t="str">
        <f>'[3]450 KHz'!D29</f>
        <v>00</v>
      </c>
      <c r="H89" t="str">
        <f>'[3]450 KHz'!E29</f>
        <v>01</v>
      </c>
      <c r="I89" t="str">
        <f>'[3]450 KHz'!F29</f>
        <v>00</v>
      </c>
      <c r="J89" t="str">
        <f>'[3]450 KHz'!G29</f>
        <v>11</v>
      </c>
      <c r="K89" t="str">
        <f>'[3]450 KHz'!H29</f>
        <v>20</v>
      </c>
      <c r="L89" t="str">
        <f>'[3]450 KHz'!I29</f>
        <v>001000</v>
      </c>
      <c r="M89" t="str">
        <f>'[3]450 KHz'!J29</f>
        <v>00</v>
      </c>
      <c r="N89" t="str">
        <f>'[3]450 KHz'!K29</f>
        <v>C6</v>
      </c>
      <c r="O89" t="str">
        <f>'[3]450 KHz'!L29</f>
        <v>11</v>
      </c>
      <c r="P89" t="str">
        <f>'[3]450 KHz'!M29</f>
        <v>00011</v>
      </c>
      <c r="Q89" t="str">
        <f>'[3]450 KHz'!N29</f>
        <v>0</v>
      </c>
      <c r="R89" t="str">
        <f>'[3]450 KHz'!O29</f>
        <v>19</v>
      </c>
      <c r="S89" t="str">
        <f>'[3]450 KHz'!P29</f>
        <v>000110</v>
      </c>
      <c r="T89" t="str">
        <f>'[3]450 KHz'!Q29</f>
        <v>01</v>
      </c>
      <c r="U89" t="str">
        <f>'[3]450 KHz'!R29</f>
        <v>86</v>
      </c>
      <c r="V89" t="str">
        <f>'[3]450 KHz'!S29</f>
        <v>10</v>
      </c>
      <c r="W89" t="str">
        <f>'[3]450 KHz'!T29</f>
        <v>00011</v>
      </c>
      <c r="X89" t="str">
        <f>'[3]450 KHz'!U29</f>
        <v>0</v>
      </c>
      <c r="Y89" t="str">
        <f t="shared" si="38"/>
        <v>1320C61986</v>
      </c>
      <c r="Z89">
        <f t="shared" si="29"/>
        <v>200</v>
      </c>
      <c r="AA89">
        <f t="shared" si="30"/>
        <v>30</v>
      </c>
      <c r="AB89">
        <f t="shared" si="31"/>
        <v>1.9998</v>
      </c>
      <c r="AC89">
        <f t="shared" si="32"/>
        <v>9.6000000000000014</v>
      </c>
      <c r="AD89">
        <f t="shared" si="33"/>
        <v>800</v>
      </c>
      <c r="AE89">
        <f t="shared" si="34"/>
        <v>50</v>
      </c>
      <c r="AF89">
        <f t="shared" si="35"/>
        <v>40</v>
      </c>
      <c r="AG89">
        <f t="shared" si="36"/>
        <v>3.75</v>
      </c>
      <c r="AH89">
        <f t="shared" si="37"/>
        <v>18.75</v>
      </c>
      <c r="AI89">
        <v>4000</v>
      </c>
      <c r="AK89">
        <f t="shared" si="39"/>
        <v>450</v>
      </c>
      <c r="AL89">
        <f t="shared" si="40"/>
        <v>23</v>
      </c>
      <c r="AM89" t="str">
        <f t="shared" si="52"/>
        <v>1320C61986</v>
      </c>
      <c r="AN89">
        <f t="shared" si="52"/>
        <v>200</v>
      </c>
      <c r="AO89">
        <f t="shared" si="52"/>
        <v>30</v>
      </c>
      <c r="AP89">
        <f t="shared" si="41"/>
        <v>160</v>
      </c>
      <c r="AQ89">
        <f t="shared" si="42"/>
        <v>319.96800000000002</v>
      </c>
      <c r="AR89">
        <f t="shared" si="43"/>
        <v>9.6000000000000014</v>
      </c>
      <c r="AS89">
        <f t="shared" si="53"/>
        <v>50</v>
      </c>
      <c r="AT89">
        <f t="shared" si="53"/>
        <v>40</v>
      </c>
      <c r="AU89">
        <f t="shared" si="44"/>
        <v>750</v>
      </c>
      <c r="AV89">
        <f t="shared" si="45"/>
        <v>18.75</v>
      </c>
      <c r="AW89">
        <f t="shared" si="46"/>
        <v>6</v>
      </c>
      <c r="AX89" s="290">
        <f t="shared" si="47"/>
        <v>16.580297935199283</v>
      </c>
      <c r="AY89" s="290">
        <f t="shared" si="48"/>
        <v>552.62133018019199</v>
      </c>
      <c r="AZ89">
        <f t="shared" si="49"/>
        <v>2</v>
      </c>
      <c r="BA89" s="290">
        <f t="shared" si="50"/>
        <v>5.3051647697298447</v>
      </c>
      <c r="BB89" s="290">
        <f t="shared" si="51"/>
        <v>212.20659078919377</v>
      </c>
    </row>
    <row r="90" spans="1:54" x14ac:dyDescent="0.3">
      <c r="A90">
        <f t="shared" si="28"/>
        <v>88</v>
      </c>
      <c r="B90">
        <v>450</v>
      </c>
      <c r="C90">
        <v>2</v>
      </c>
      <c r="D90" t="str">
        <f>'[3]450 KHz'!A30</f>
        <v>11000</v>
      </c>
      <c r="E90">
        <f>'[3]450 KHz'!B30</f>
        <v>3</v>
      </c>
      <c r="F90" t="str">
        <f>'[3]450 KHz'!C30</f>
        <v>13</v>
      </c>
      <c r="G90" t="str">
        <f>'[3]450 KHz'!D30</f>
        <v>00</v>
      </c>
      <c r="H90" t="str">
        <f>'[3]450 KHz'!E30</f>
        <v>01</v>
      </c>
      <c r="I90" t="str">
        <f>'[3]450 KHz'!F30</f>
        <v>00</v>
      </c>
      <c r="J90" t="str">
        <f>'[3]450 KHz'!G30</f>
        <v>11</v>
      </c>
      <c r="K90" t="str">
        <f>'[3]450 KHz'!H30</f>
        <v>40</v>
      </c>
      <c r="L90" t="str">
        <f>'[3]450 KHz'!I30</f>
        <v>010000</v>
      </c>
      <c r="M90" t="str">
        <f>'[3]450 KHz'!J30</f>
        <v>00</v>
      </c>
      <c r="N90" t="str">
        <f>'[3]450 KHz'!K30</f>
        <v>42</v>
      </c>
      <c r="O90" t="str">
        <f>'[3]450 KHz'!L30</f>
        <v>01</v>
      </c>
      <c r="P90" t="str">
        <f>'[3]450 KHz'!M30</f>
        <v>00001</v>
      </c>
      <c r="Q90" t="str">
        <f>'[3]450 KHz'!N30</f>
        <v>0</v>
      </c>
      <c r="R90" t="str">
        <f>'[3]450 KHz'!O30</f>
        <v>19</v>
      </c>
      <c r="S90" t="str">
        <f>'[3]450 KHz'!P30</f>
        <v>000110</v>
      </c>
      <c r="T90" t="str">
        <f>'[3]450 KHz'!Q30</f>
        <v>01</v>
      </c>
      <c r="U90" t="str">
        <f>'[3]450 KHz'!R30</f>
        <v>86</v>
      </c>
      <c r="V90" t="str">
        <f>'[3]450 KHz'!S30</f>
        <v>10</v>
      </c>
      <c r="W90" t="str">
        <f>'[3]450 KHz'!T30</f>
        <v>00011</v>
      </c>
      <c r="X90" t="str">
        <f>'[3]450 KHz'!U30</f>
        <v>0</v>
      </c>
      <c r="Y90" t="str">
        <f t="shared" si="38"/>
        <v>1340421986</v>
      </c>
      <c r="Z90">
        <f t="shared" si="29"/>
        <v>200</v>
      </c>
      <c r="AA90">
        <f t="shared" si="30"/>
        <v>30</v>
      </c>
      <c r="AB90">
        <f t="shared" si="31"/>
        <v>1.9998</v>
      </c>
      <c r="AC90">
        <f t="shared" si="32"/>
        <v>9.6000000000000014</v>
      </c>
      <c r="AD90">
        <f t="shared" si="33"/>
        <v>800</v>
      </c>
      <c r="AE90">
        <f t="shared" si="34"/>
        <v>50</v>
      </c>
      <c r="AF90">
        <f t="shared" si="35"/>
        <v>80</v>
      </c>
      <c r="AG90">
        <f t="shared" si="36"/>
        <v>1.25</v>
      </c>
      <c r="AH90">
        <f t="shared" si="37"/>
        <v>6.25</v>
      </c>
      <c r="AI90">
        <v>4000</v>
      </c>
      <c r="AK90">
        <f t="shared" si="39"/>
        <v>450</v>
      </c>
      <c r="AL90">
        <f t="shared" si="40"/>
        <v>24</v>
      </c>
      <c r="AM90" t="str">
        <f t="shared" si="52"/>
        <v>1340421986</v>
      </c>
      <c r="AN90">
        <f t="shared" si="52"/>
        <v>200</v>
      </c>
      <c r="AO90">
        <f t="shared" si="52"/>
        <v>30</v>
      </c>
      <c r="AP90">
        <f t="shared" si="41"/>
        <v>160</v>
      </c>
      <c r="AQ90">
        <f t="shared" si="42"/>
        <v>319.96800000000002</v>
      </c>
      <c r="AR90">
        <f t="shared" si="43"/>
        <v>9.6000000000000014</v>
      </c>
      <c r="AS90">
        <f t="shared" si="53"/>
        <v>50</v>
      </c>
      <c r="AT90">
        <f t="shared" si="53"/>
        <v>80</v>
      </c>
      <c r="AU90">
        <f t="shared" si="44"/>
        <v>250</v>
      </c>
      <c r="AV90">
        <f t="shared" si="45"/>
        <v>6.25</v>
      </c>
      <c r="AW90">
        <f t="shared" si="46"/>
        <v>6</v>
      </c>
      <c r="AX90" s="290">
        <f t="shared" si="47"/>
        <v>16.580297935199283</v>
      </c>
      <c r="AY90" s="290">
        <f t="shared" si="48"/>
        <v>552.62133018019199</v>
      </c>
      <c r="AZ90">
        <f t="shared" si="49"/>
        <v>4</v>
      </c>
      <c r="BA90" s="290">
        <f t="shared" si="50"/>
        <v>7.9577471545947667</v>
      </c>
      <c r="BB90" s="290">
        <f t="shared" si="51"/>
        <v>318.3098861837907</v>
      </c>
    </row>
    <row r="91" spans="1:54" x14ac:dyDescent="0.3">
      <c r="A91">
        <f t="shared" si="28"/>
        <v>89</v>
      </c>
      <c r="B91">
        <v>450</v>
      </c>
      <c r="C91">
        <v>2</v>
      </c>
      <c r="D91" t="str">
        <f>'[3]450 KHz'!A31</f>
        <v>11001</v>
      </c>
      <c r="E91">
        <f>'[3]450 KHz'!B31</f>
        <v>3</v>
      </c>
      <c r="F91" t="str">
        <f>'[3]450 KHz'!C31</f>
        <v>13</v>
      </c>
      <c r="G91" t="str">
        <f>'[3]450 KHz'!D31</f>
        <v>00</v>
      </c>
      <c r="H91" t="str">
        <f>'[3]450 KHz'!E31</f>
        <v>01</v>
      </c>
      <c r="I91" t="str">
        <f>'[3]450 KHz'!F31</f>
        <v>00</v>
      </c>
      <c r="J91" t="str">
        <f>'[3]450 KHz'!G31</f>
        <v>11</v>
      </c>
      <c r="K91" t="str">
        <f>'[3]450 KHz'!H31</f>
        <v>80</v>
      </c>
      <c r="L91" t="str">
        <f>'[3]450 KHz'!I31</f>
        <v>100000</v>
      </c>
      <c r="M91" t="str">
        <f>'[3]450 KHz'!J31</f>
        <v>00</v>
      </c>
      <c r="N91" t="str">
        <f>'[3]450 KHz'!K31</f>
        <v>42</v>
      </c>
      <c r="O91" t="str">
        <f>'[3]450 KHz'!L31</f>
        <v>01</v>
      </c>
      <c r="P91" t="str">
        <f>'[3]450 KHz'!M31</f>
        <v>00001</v>
      </c>
      <c r="Q91" t="str">
        <f>'[3]450 KHz'!N31</f>
        <v>0</v>
      </c>
      <c r="R91" t="str">
        <f>'[3]450 KHz'!O31</f>
        <v>19</v>
      </c>
      <c r="S91" t="str">
        <f>'[3]450 KHz'!P31</f>
        <v>000110</v>
      </c>
      <c r="T91" t="str">
        <f>'[3]450 KHz'!Q31</f>
        <v>01</v>
      </c>
      <c r="U91" t="str">
        <f>'[3]450 KHz'!R31</f>
        <v>86</v>
      </c>
      <c r="V91" t="str">
        <f>'[3]450 KHz'!S31</f>
        <v>10</v>
      </c>
      <c r="W91" t="str">
        <f>'[3]450 KHz'!T31</f>
        <v>00011</v>
      </c>
      <c r="X91" t="str">
        <f>'[3]450 KHz'!U31</f>
        <v>0</v>
      </c>
      <c r="Y91" t="str">
        <f t="shared" si="38"/>
        <v>1380421986</v>
      </c>
      <c r="Z91">
        <f t="shared" si="29"/>
        <v>200</v>
      </c>
      <c r="AA91">
        <f t="shared" si="30"/>
        <v>30</v>
      </c>
      <c r="AB91">
        <f t="shared" si="31"/>
        <v>1.9998</v>
      </c>
      <c r="AC91">
        <f t="shared" si="32"/>
        <v>9.6000000000000014</v>
      </c>
      <c r="AD91">
        <f t="shared" si="33"/>
        <v>800</v>
      </c>
      <c r="AE91">
        <f t="shared" si="34"/>
        <v>50</v>
      </c>
      <c r="AF91">
        <f t="shared" si="35"/>
        <v>160</v>
      </c>
      <c r="AG91">
        <f t="shared" si="36"/>
        <v>1.25</v>
      </c>
      <c r="AH91">
        <f t="shared" si="37"/>
        <v>6.25</v>
      </c>
      <c r="AI91">
        <v>4000</v>
      </c>
      <c r="AK91">
        <f t="shared" si="39"/>
        <v>450</v>
      </c>
      <c r="AL91">
        <f t="shared" si="40"/>
        <v>25</v>
      </c>
      <c r="AM91" t="str">
        <f t="shared" si="52"/>
        <v>1380421986</v>
      </c>
      <c r="AN91">
        <f t="shared" si="52"/>
        <v>200</v>
      </c>
      <c r="AO91">
        <f t="shared" si="52"/>
        <v>30</v>
      </c>
      <c r="AP91">
        <f t="shared" si="41"/>
        <v>160</v>
      </c>
      <c r="AQ91">
        <f t="shared" si="42"/>
        <v>319.96800000000002</v>
      </c>
      <c r="AR91">
        <f t="shared" si="43"/>
        <v>9.6000000000000014</v>
      </c>
      <c r="AS91">
        <f t="shared" si="53"/>
        <v>50</v>
      </c>
      <c r="AT91">
        <f t="shared" si="53"/>
        <v>160</v>
      </c>
      <c r="AU91">
        <f t="shared" si="44"/>
        <v>250</v>
      </c>
      <c r="AV91">
        <f t="shared" si="45"/>
        <v>6.25</v>
      </c>
      <c r="AW91">
        <f t="shared" si="46"/>
        <v>6</v>
      </c>
      <c r="AX91" s="290">
        <f t="shared" si="47"/>
        <v>16.580297935199283</v>
      </c>
      <c r="AY91" s="290">
        <f t="shared" si="48"/>
        <v>552.62133018019199</v>
      </c>
      <c r="AZ91">
        <f t="shared" si="49"/>
        <v>8</v>
      </c>
      <c r="BA91" s="290">
        <f t="shared" si="50"/>
        <v>3.9788735772973833</v>
      </c>
      <c r="BB91" s="290">
        <f t="shared" si="51"/>
        <v>159.15494309189535</v>
      </c>
    </row>
    <row r="92" spans="1:54" x14ac:dyDescent="0.3">
      <c r="A92">
        <f t="shared" si="28"/>
        <v>90</v>
      </c>
      <c r="B92">
        <v>450</v>
      </c>
      <c r="C92">
        <v>2</v>
      </c>
      <c r="D92" t="str">
        <f>'[3]450 KHz'!A32</f>
        <v>11010</v>
      </c>
      <c r="E92">
        <f>'[3]450 KHz'!B32</f>
        <v>3</v>
      </c>
      <c r="F92" t="str">
        <f>'[3]450 KHz'!C32</f>
        <v>13</v>
      </c>
      <c r="G92" t="str">
        <f>'[3]450 KHz'!D32</f>
        <v>00</v>
      </c>
      <c r="H92" t="str">
        <f>'[3]450 KHz'!E32</f>
        <v>01</v>
      </c>
      <c r="I92" t="str">
        <f>'[3]450 KHz'!F32</f>
        <v>00</v>
      </c>
      <c r="J92" t="str">
        <f>'[3]450 KHz'!G32</f>
        <v>11</v>
      </c>
      <c r="K92" t="str">
        <f>'[3]450 KHz'!H32</f>
        <v>0B</v>
      </c>
      <c r="L92" t="str">
        <f>'[3]450 KHz'!I32</f>
        <v>000010</v>
      </c>
      <c r="M92" t="str">
        <f>'[3]450 KHz'!J32</f>
        <v>11</v>
      </c>
      <c r="N92" t="str">
        <f>'[3]450 KHz'!K32</f>
        <v>18</v>
      </c>
      <c r="O92" t="str">
        <f>'[3]450 KHz'!L32</f>
        <v>00</v>
      </c>
      <c r="P92" t="str">
        <f>'[3]450 KHz'!M32</f>
        <v>01100</v>
      </c>
      <c r="Q92" t="str">
        <f>'[3]450 KHz'!N32</f>
        <v>0</v>
      </c>
      <c r="R92" t="str">
        <f>'[3]450 KHz'!O32</f>
        <v>1C</v>
      </c>
      <c r="S92" t="str">
        <f>'[3]450 KHz'!P32</f>
        <v>000111</v>
      </c>
      <c r="T92" t="str">
        <f>'[3]450 KHz'!Q32</f>
        <v>00</v>
      </c>
      <c r="U92" t="str">
        <f>'[3]450 KHz'!R32</f>
        <v>C6</v>
      </c>
      <c r="V92" t="str">
        <f>'[3]450 KHz'!S32</f>
        <v>11</v>
      </c>
      <c r="W92" t="str">
        <f>'[3]450 KHz'!T32</f>
        <v>00011</v>
      </c>
      <c r="X92" t="str">
        <f>'[3]450 KHz'!U32</f>
        <v>0</v>
      </c>
      <c r="Y92" t="str">
        <f t="shared" si="38"/>
        <v>130B181CC6</v>
      </c>
      <c r="Z92">
        <f t="shared" si="29"/>
        <v>200</v>
      </c>
      <c r="AA92">
        <f t="shared" si="30"/>
        <v>35</v>
      </c>
      <c r="AB92">
        <f t="shared" si="31"/>
        <v>0.99990000000000001</v>
      </c>
      <c r="AC92">
        <f t="shared" si="32"/>
        <v>9.6000000000000014</v>
      </c>
      <c r="AD92">
        <f t="shared" si="33"/>
        <v>800</v>
      </c>
      <c r="AE92">
        <f t="shared" si="34"/>
        <v>50</v>
      </c>
      <c r="AF92">
        <f t="shared" si="35"/>
        <v>10</v>
      </c>
      <c r="AG92">
        <f t="shared" si="36"/>
        <v>15</v>
      </c>
      <c r="AH92">
        <f t="shared" si="37"/>
        <v>75</v>
      </c>
      <c r="AI92">
        <v>4000</v>
      </c>
      <c r="AK92">
        <f t="shared" si="39"/>
        <v>450</v>
      </c>
      <c r="AL92">
        <f t="shared" si="40"/>
        <v>26</v>
      </c>
      <c r="AM92" t="str">
        <f t="shared" si="52"/>
        <v>130B181CC6</v>
      </c>
      <c r="AN92">
        <f t="shared" si="52"/>
        <v>200</v>
      </c>
      <c r="AO92">
        <f t="shared" si="52"/>
        <v>35</v>
      </c>
      <c r="AP92">
        <f t="shared" si="41"/>
        <v>160</v>
      </c>
      <c r="AQ92">
        <f t="shared" si="42"/>
        <v>159.98400000000001</v>
      </c>
      <c r="AR92">
        <f t="shared" si="43"/>
        <v>9.6000000000000014</v>
      </c>
      <c r="AS92">
        <f t="shared" si="53"/>
        <v>50</v>
      </c>
      <c r="AT92">
        <f t="shared" si="53"/>
        <v>10</v>
      </c>
      <c r="AU92">
        <f t="shared" si="44"/>
        <v>3000</v>
      </c>
      <c r="AV92">
        <f t="shared" si="45"/>
        <v>75</v>
      </c>
      <c r="AW92">
        <f t="shared" si="46"/>
        <v>7</v>
      </c>
      <c r="AX92" s="290">
        <f t="shared" si="47"/>
        <v>28.423367888913059</v>
      </c>
      <c r="AY92" s="290">
        <f t="shared" si="48"/>
        <v>473.67542586873606</v>
      </c>
      <c r="AZ92">
        <f t="shared" si="49"/>
        <v>0.5</v>
      </c>
      <c r="BA92" s="290">
        <f t="shared" si="50"/>
        <v>5.3051647697298447</v>
      </c>
      <c r="BB92" s="290">
        <f t="shared" si="51"/>
        <v>212.20659078919377</v>
      </c>
    </row>
    <row r="93" spans="1:54" x14ac:dyDescent="0.3">
      <c r="A93">
        <f t="shared" si="28"/>
        <v>91</v>
      </c>
      <c r="B93">
        <v>450</v>
      </c>
      <c r="C93">
        <v>2</v>
      </c>
      <c r="D93" t="str">
        <f>'[3]450 KHz'!A33</f>
        <v>11011</v>
      </c>
      <c r="E93">
        <f>'[3]450 KHz'!B33</f>
        <v>3</v>
      </c>
      <c r="F93" t="str">
        <f>'[3]450 KHz'!C33</f>
        <v>13</v>
      </c>
      <c r="G93" t="str">
        <f>'[3]450 KHz'!D33</f>
        <v>00</v>
      </c>
      <c r="H93" t="str">
        <f>'[3]450 KHz'!E33</f>
        <v>01</v>
      </c>
      <c r="I93" t="str">
        <f>'[3]450 KHz'!F33</f>
        <v>00</v>
      </c>
      <c r="J93" t="str">
        <f>'[3]450 KHz'!G33</f>
        <v>11</v>
      </c>
      <c r="K93" t="str">
        <f>'[3]450 KHz'!H33</f>
        <v>11</v>
      </c>
      <c r="L93" t="str">
        <f>'[3]450 KHz'!I33</f>
        <v>000100</v>
      </c>
      <c r="M93" t="str">
        <f>'[3]450 KHz'!J33</f>
        <v>01</v>
      </c>
      <c r="N93" t="str">
        <f>'[3]450 KHz'!K33</f>
        <v>8C</v>
      </c>
      <c r="O93" t="str">
        <f>'[3]450 KHz'!L33</f>
        <v>10</v>
      </c>
      <c r="P93" t="str">
        <f>'[3]450 KHz'!M33</f>
        <v>00110</v>
      </c>
      <c r="Q93" t="str">
        <f>'[3]450 KHz'!N33</f>
        <v>0</v>
      </c>
      <c r="R93" t="str">
        <f>'[3]450 KHz'!O33</f>
        <v>1C</v>
      </c>
      <c r="S93" t="str">
        <f>'[3]450 KHz'!P33</f>
        <v>000111</v>
      </c>
      <c r="T93" t="str">
        <f>'[3]450 KHz'!Q33</f>
        <v>00</v>
      </c>
      <c r="U93" t="str">
        <f>'[3]450 KHz'!R33</f>
        <v>C6</v>
      </c>
      <c r="V93" t="str">
        <f>'[3]450 KHz'!S33</f>
        <v>11</v>
      </c>
      <c r="W93" t="str">
        <f>'[3]450 KHz'!T33</f>
        <v>00011</v>
      </c>
      <c r="X93" t="str">
        <f>'[3]450 KHz'!U33</f>
        <v>0</v>
      </c>
      <c r="Y93" t="str">
        <f t="shared" si="38"/>
        <v>13118C1CC6</v>
      </c>
      <c r="Z93">
        <f t="shared" si="29"/>
        <v>200</v>
      </c>
      <c r="AA93">
        <f t="shared" si="30"/>
        <v>35</v>
      </c>
      <c r="AB93">
        <f t="shared" si="31"/>
        <v>0.99990000000000001</v>
      </c>
      <c r="AC93">
        <f t="shared" si="32"/>
        <v>9.6000000000000014</v>
      </c>
      <c r="AD93">
        <f t="shared" si="33"/>
        <v>800</v>
      </c>
      <c r="AE93">
        <f t="shared" si="34"/>
        <v>50</v>
      </c>
      <c r="AF93">
        <f t="shared" si="35"/>
        <v>20</v>
      </c>
      <c r="AG93">
        <f t="shared" si="36"/>
        <v>7.5</v>
      </c>
      <c r="AH93">
        <f t="shared" si="37"/>
        <v>37.5</v>
      </c>
      <c r="AI93">
        <v>4000</v>
      </c>
      <c r="AK93">
        <f t="shared" si="39"/>
        <v>450</v>
      </c>
      <c r="AL93">
        <f t="shared" si="40"/>
        <v>27</v>
      </c>
      <c r="AM93" t="str">
        <f t="shared" si="52"/>
        <v>13118C1CC6</v>
      </c>
      <c r="AN93">
        <f t="shared" si="52"/>
        <v>200</v>
      </c>
      <c r="AO93">
        <f t="shared" si="52"/>
        <v>35</v>
      </c>
      <c r="AP93">
        <f t="shared" si="41"/>
        <v>160</v>
      </c>
      <c r="AQ93">
        <f t="shared" si="42"/>
        <v>159.98400000000001</v>
      </c>
      <c r="AR93">
        <f t="shared" si="43"/>
        <v>9.6000000000000014</v>
      </c>
      <c r="AS93">
        <f t="shared" si="53"/>
        <v>50</v>
      </c>
      <c r="AT93">
        <f t="shared" si="53"/>
        <v>20</v>
      </c>
      <c r="AU93">
        <f t="shared" si="44"/>
        <v>1500</v>
      </c>
      <c r="AV93">
        <f t="shared" si="45"/>
        <v>37.5</v>
      </c>
      <c r="AW93">
        <f t="shared" si="46"/>
        <v>7</v>
      </c>
      <c r="AX93" s="290">
        <f t="shared" si="47"/>
        <v>28.423367888913059</v>
      </c>
      <c r="AY93" s="290">
        <f t="shared" si="48"/>
        <v>473.67542586873606</v>
      </c>
      <c r="AZ93">
        <f t="shared" si="49"/>
        <v>1</v>
      </c>
      <c r="BA93" s="290">
        <f t="shared" si="50"/>
        <v>5.3051647697298447</v>
      </c>
      <c r="BB93" s="290">
        <f t="shared" si="51"/>
        <v>212.20659078919377</v>
      </c>
    </row>
    <row r="94" spans="1:54" x14ac:dyDescent="0.3">
      <c r="A94">
        <f t="shared" si="28"/>
        <v>92</v>
      </c>
      <c r="B94">
        <v>450</v>
      </c>
      <c r="C94">
        <v>2</v>
      </c>
      <c r="D94" t="str">
        <f>'[3]450 KHz'!A34</f>
        <v>11100</v>
      </c>
      <c r="E94">
        <f>'[3]450 KHz'!B34</f>
        <v>3</v>
      </c>
      <c r="F94" t="str">
        <f>'[3]450 KHz'!C34</f>
        <v>13</v>
      </c>
      <c r="G94" t="str">
        <f>'[3]450 KHz'!D34</f>
        <v>00</v>
      </c>
      <c r="H94" t="str">
        <f>'[3]450 KHz'!E34</f>
        <v>01</v>
      </c>
      <c r="I94" t="str">
        <f>'[3]450 KHz'!F34</f>
        <v>00</v>
      </c>
      <c r="J94" t="str">
        <f>'[3]450 KHz'!G34</f>
        <v>11</v>
      </c>
      <c r="K94" t="str">
        <f>'[3]450 KHz'!H34</f>
        <v>20</v>
      </c>
      <c r="L94" t="str">
        <f>'[3]450 KHz'!I34</f>
        <v>001000</v>
      </c>
      <c r="M94" t="str">
        <f>'[3]450 KHz'!J34</f>
        <v>00</v>
      </c>
      <c r="N94" t="str">
        <f>'[3]450 KHz'!K34</f>
        <v>C6</v>
      </c>
      <c r="O94" t="str">
        <f>'[3]450 KHz'!L34</f>
        <v>11</v>
      </c>
      <c r="P94" t="str">
        <f>'[3]450 KHz'!M34</f>
        <v>00011</v>
      </c>
      <c r="Q94" t="str">
        <f>'[3]450 KHz'!N34</f>
        <v>0</v>
      </c>
      <c r="R94" t="str">
        <f>'[3]450 KHz'!O34</f>
        <v>1C</v>
      </c>
      <c r="S94" t="str">
        <f>'[3]450 KHz'!P34</f>
        <v>000111</v>
      </c>
      <c r="T94" t="str">
        <f>'[3]450 KHz'!Q34</f>
        <v>00</v>
      </c>
      <c r="U94" t="str">
        <f>'[3]450 KHz'!R34</f>
        <v>C6</v>
      </c>
      <c r="V94" t="str">
        <f>'[3]450 KHz'!S34</f>
        <v>11</v>
      </c>
      <c r="W94" t="str">
        <f>'[3]450 KHz'!T34</f>
        <v>00011</v>
      </c>
      <c r="X94" t="str">
        <f>'[3]450 KHz'!U34</f>
        <v>0</v>
      </c>
      <c r="Y94" t="str">
        <f t="shared" si="38"/>
        <v>1320C61CC6</v>
      </c>
      <c r="Z94">
        <f t="shared" si="29"/>
        <v>200</v>
      </c>
      <c r="AA94">
        <f t="shared" si="30"/>
        <v>35</v>
      </c>
      <c r="AB94">
        <f t="shared" si="31"/>
        <v>0.99990000000000001</v>
      </c>
      <c r="AC94">
        <f t="shared" si="32"/>
        <v>9.6000000000000014</v>
      </c>
      <c r="AD94">
        <f t="shared" si="33"/>
        <v>800</v>
      </c>
      <c r="AE94">
        <f t="shared" si="34"/>
        <v>50</v>
      </c>
      <c r="AF94">
        <f t="shared" si="35"/>
        <v>40</v>
      </c>
      <c r="AG94">
        <f t="shared" si="36"/>
        <v>3.75</v>
      </c>
      <c r="AH94">
        <f t="shared" si="37"/>
        <v>18.75</v>
      </c>
      <c r="AI94">
        <v>4000</v>
      </c>
      <c r="AK94">
        <f t="shared" si="39"/>
        <v>450</v>
      </c>
      <c r="AL94">
        <f t="shared" si="40"/>
        <v>28</v>
      </c>
      <c r="AM94" t="str">
        <f t="shared" si="52"/>
        <v>1320C61CC6</v>
      </c>
      <c r="AN94">
        <f t="shared" si="52"/>
        <v>200</v>
      </c>
      <c r="AO94">
        <f t="shared" si="52"/>
        <v>35</v>
      </c>
      <c r="AP94">
        <f t="shared" si="41"/>
        <v>160</v>
      </c>
      <c r="AQ94">
        <f t="shared" si="42"/>
        <v>159.98400000000001</v>
      </c>
      <c r="AR94">
        <f t="shared" si="43"/>
        <v>9.6000000000000014</v>
      </c>
      <c r="AS94">
        <f t="shared" si="53"/>
        <v>50</v>
      </c>
      <c r="AT94">
        <f t="shared" si="53"/>
        <v>40</v>
      </c>
      <c r="AU94">
        <f t="shared" si="44"/>
        <v>750</v>
      </c>
      <c r="AV94">
        <f t="shared" si="45"/>
        <v>18.75</v>
      </c>
      <c r="AW94">
        <f t="shared" si="46"/>
        <v>7</v>
      </c>
      <c r="AX94" s="290">
        <f t="shared" si="47"/>
        <v>28.423367888913059</v>
      </c>
      <c r="AY94" s="290">
        <f t="shared" si="48"/>
        <v>473.67542586873606</v>
      </c>
      <c r="AZ94">
        <f t="shared" si="49"/>
        <v>2</v>
      </c>
      <c r="BA94" s="290">
        <f t="shared" si="50"/>
        <v>5.3051647697298447</v>
      </c>
      <c r="BB94" s="290">
        <f t="shared" si="51"/>
        <v>212.20659078919377</v>
      </c>
    </row>
    <row r="95" spans="1:54" x14ac:dyDescent="0.3">
      <c r="A95">
        <f t="shared" si="28"/>
        <v>93</v>
      </c>
      <c r="B95">
        <v>450</v>
      </c>
      <c r="C95">
        <v>2</v>
      </c>
      <c r="D95" t="str">
        <f>'[3]450 KHz'!A35</f>
        <v>11101</v>
      </c>
      <c r="E95">
        <f>'[3]450 KHz'!B35</f>
        <v>3</v>
      </c>
      <c r="F95" t="str">
        <f>'[3]450 KHz'!C35</f>
        <v>13</v>
      </c>
      <c r="G95" t="str">
        <f>'[3]450 KHz'!D35</f>
        <v>00</v>
      </c>
      <c r="H95" t="str">
        <f>'[3]450 KHz'!E35</f>
        <v>01</v>
      </c>
      <c r="I95" t="str">
        <f>'[3]450 KHz'!F35</f>
        <v>00</v>
      </c>
      <c r="J95" t="str">
        <f>'[3]450 KHz'!G35</f>
        <v>11</v>
      </c>
      <c r="K95" t="str">
        <f>'[3]450 KHz'!H35</f>
        <v>40</v>
      </c>
      <c r="L95" t="str">
        <f>'[3]450 KHz'!I35</f>
        <v>010000</v>
      </c>
      <c r="M95" t="str">
        <f>'[3]450 KHz'!J35</f>
        <v>00</v>
      </c>
      <c r="N95" t="str">
        <f>'[3]450 KHz'!K35</f>
        <v>42</v>
      </c>
      <c r="O95" t="str">
        <f>'[3]450 KHz'!L35</f>
        <v>01</v>
      </c>
      <c r="P95" t="str">
        <f>'[3]450 KHz'!M35</f>
        <v>00001</v>
      </c>
      <c r="Q95" t="str">
        <f>'[3]450 KHz'!N35</f>
        <v>0</v>
      </c>
      <c r="R95" t="str">
        <f>'[3]450 KHz'!O35</f>
        <v>1C</v>
      </c>
      <c r="S95" t="str">
        <f>'[3]450 KHz'!P35</f>
        <v>000111</v>
      </c>
      <c r="T95" t="str">
        <f>'[3]450 KHz'!Q35</f>
        <v>00</v>
      </c>
      <c r="U95" t="str">
        <f>'[3]450 KHz'!R35</f>
        <v>C6</v>
      </c>
      <c r="V95" t="str">
        <f>'[3]450 KHz'!S35</f>
        <v>11</v>
      </c>
      <c r="W95" t="str">
        <f>'[3]450 KHz'!T35</f>
        <v>00011</v>
      </c>
      <c r="X95" t="str">
        <f>'[3]450 KHz'!U35</f>
        <v>0</v>
      </c>
      <c r="Y95" t="str">
        <f t="shared" si="38"/>
        <v>1340421CC6</v>
      </c>
      <c r="Z95">
        <f t="shared" si="29"/>
        <v>200</v>
      </c>
      <c r="AA95">
        <f t="shared" si="30"/>
        <v>35</v>
      </c>
      <c r="AB95">
        <f t="shared" si="31"/>
        <v>0.99990000000000001</v>
      </c>
      <c r="AC95">
        <f t="shared" si="32"/>
        <v>9.6000000000000014</v>
      </c>
      <c r="AD95">
        <f t="shared" si="33"/>
        <v>800</v>
      </c>
      <c r="AE95">
        <f t="shared" si="34"/>
        <v>50</v>
      </c>
      <c r="AF95">
        <f t="shared" si="35"/>
        <v>80</v>
      </c>
      <c r="AG95">
        <f t="shared" si="36"/>
        <v>1.25</v>
      </c>
      <c r="AH95">
        <f t="shared" si="37"/>
        <v>6.25</v>
      </c>
      <c r="AI95">
        <v>4000</v>
      </c>
      <c r="AK95">
        <f t="shared" si="39"/>
        <v>450</v>
      </c>
      <c r="AL95">
        <f t="shared" si="40"/>
        <v>29</v>
      </c>
      <c r="AM95" t="str">
        <f t="shared" si="52"/>
        <v>1340421CC6</v>
      </c>
      <c r="AN95">
        <f t="shared" si="52"/>
        <v>200</v>
      </c>
      <c r="AO95">
        <f t="shared" si="52"/>
        <v>35</v>
      </c>
      <c r="AP95">
        <f t="shared" si="41"/>
        <v>160</v>
      </c>
      <c r="AQ95">
        <f t="shared" si="42"/>
        <v>159.98400000000001</v>
      </c>
      <c r="AR95">
        <f t="shared" si="43"/>
        <v>9.6000000000000014</v>
      </c>
      <c r="AS95">
        <f t="shared" si="53"/>
        <v>50</v>
      </c>
      <c r="AT95">
        <f t="shared" si="53"/>
        <v>80</v>
      </c>
      <c r="AU95">
        <f t="shared" si="44"/>
        <v>250</v>
      </c>
      <c r="AV95">
        <f t="shared" si="45"/>
        <v>6.25</v>
      </c>
      <c r="AW95">
        <f t="shared" si="46"/>
        <v>7</v>
      </c>
      <c r="AX95" s="290">
        <f t="shared" si="47"/>
        <v>28.423367888913059</v>
      </c>
      <c r="AY95" s="290">
        <f t="shared" si="48"/>
        <v>473.67542586873606</v>
      </c>
      <c r="AZ95">
        <f t="shared" si="49"/>
        <v>4</v>
      </c>
      <c r="BA95" s="290">
        <f t="shared" si="50"/>
        <v>7.9577471545947667</v>
      </c>
      <c r="BB95" s="290">
        <f t="shared" si="51"/>
        <v>318.3098861837907</v>
      </c>
    </row>
    <row r="96" spans="1:54" x14ac:dyDescent="0.3">
      <c r="A96">
        <f t="shared" si="28"/>
        <v>94</v>
      </c>
      <c r="B96">
        <v>450</v>
      </c>
      <c r="C96">
        <v>2</v>
      </c>
      <c r="D96" t="str">
        <f>'[3]450 KHz'!A36</f>
        <v>11110</v>
      </c>
      <c r="E96">
        <f>'[3]450 KHz'!B36</f>
        <v>3</v>
      </c>
      <c r="F96" t="str">
        <f>'[3]450 KHz'!C36</f>
        <v>13</v>
      </c>
      <c r="G96" t="str">
        <f>'[3]450 KHz'!D36</f>
        <v>00</v>
      </c>
      <c r="H96" t="str">
        <f>'[3]450 KHz'!E36</f>
        <v>01</v>
      </c>
      <c r="I96" t="str">
        <f>'[3]450 KHz'!F36</f>
        <v>00</v>
      </c>
      <c r="J96" t="str">
        <f>'[3]450 KHz'!G36</f>
        <v>11</v>
      </c>
      <c r="K96" t="str">
        <f>'[3]450 KHz'!H36</f>
        <v>80</v>
      </c>
      <c r="L96" t="str">
        <f>'[3]450 KHz'!I36</f>
        <v>100000</v>
      </c>
      <c r="M96" t="str">
        <f>'[3]450 KHz'!J36</f>
        <v>00</v>
      </c>
      <c r="N96" t="str">
        <f>'[3]450 KHz'!K36</f>
        <v>42</v>
      </c>
      <c r="O96" t="str">
        <f>'[3]450 KHz'!L36</f>
        <v>01</v>
      </c>
      <c r="P96" t="str">
        <f>'[3]450 KHz'!M36</f>
        <v>00001</v>
      </c>
      <c r="Q96" t="str">
        <f>'[3]450 KHz'!N36</f>
        <v>0</v>
      </c>
      <c r="R96" t="str">
        <f>'[3]450 KHz'!O36</f>
        <v>1C</v>
      </c>
      <c r="S96" t="str">
        <f>'[3]450 KHz'!P36</f>
        <v>000111</v>
      </c>
      <c r="T96" t="str">
        <f>'[3]450 KHz'!Q36</f>
        <v>00</v>
      </c>
      <c r="U96" t="str">
        <f>'[3]450 KHz'!R36</f>
        <v>C6</v>
      </c>
      <c r="V96" t="str">
        <f>'[3]450 KHz'!S36</f>
        <v>11</v>
      </c>
      <c r="W96" t="str">
        <f>'[3]450 KHz'!T36</f>
        <v>00011</v>
      </c>
      <c r="X96" t="str">
        <f>'[3]450 KHz'!U36</f>
        <v>0</v>
      </c>
      <c r="Y96" t="str">
        <f t="shared" si="38"/>
        <v>1380421CC6</v>
      </c>
      <c r="Z96">
        <f t="shared" si="29"/>
        <v>200</v>
      </c>
      <c r="AA96">
        <f t="shared" si="30"/>
        <v>35</v>
      </c>
      <c r="AB96">
        <f t="shared" si="31"/>
        <v>0.99990000000000001</v>
      </c>
      <c r="AC96">
        <f t="shared" si="32"/>
        <v>9.6000000000000014</v>
      </c>
      <c r="AD96">
        <f t="shared" si="33"/>
        <v>800</v>
      </c>
      <c r="AE96">
        <f t="shared" si="34"/>
        <v>50</v>
      </c>
      <c r="AF96">
        <f t="shared" si="35"/>
        <v>160</v>
      </c>
      <c r="AG96">
        <f t="shared" si="36"/>
        <v>1.25</v>
      </c>
      <c r="AH96">
        <f t="shared" si="37"/>
        <v>6.25</v>
      </c>
      <c r="AI96">
        <v>4000</v>
      </c>
      <c r="AK96">
        <f t="shared" si="39"/>
        <v>450</v>
      </c>
      <c r="AL96">
        <f t="shared" si="40"/>
        <v>30</v>
      </c>
      <c r="AM96" t="str">
        <f t="shared" si="52"/>
        <v>1380421CC6</v>
      </c>
      <c r="AN96">
        <f t="shared" si="52"/>
        <v>200</v>
      </c>
      <c r="AO96">
        <f t="shared" si="52"/>
        <v>35</v>
      </c>
      <c r="AP96">
        <f t="shared" si="41"/>
        <v>160</v>
      </c>
      <c r="AQ96">
        <f t="shared" si="42"/>
        <v>159.98400000000001</v>
      </c>
      <c r="AR96">
        <f t="shared" si="43"/>
        <v>9.6000000000000014</v>
      </c>
      <c r="AS96">
        <f t="shared" si="53"/>
        <v>50</v>
      </c>
      <c r="AT96">
        <f t="shared" si="53"/>
        <v>160</v>
      </c>
      <c r="AU96">
        <f t="shared" si="44"/>
        <v>250</v>
      </c>
      <c r="AV96">
        <f t="shared" si="45"/>
        <v>6.25</v>
      </c>
      <c r="AW96">
        <f t="shared" si="46"/>
        <v>7</v>
      </c>
      <c r="AX96" s="290">
        <f t="shared" si="47"/>
        <v>28.423367888913059</v>
      </c>
      <c r="AY96" s="290">
        <f t="shared" si="48"/>
        <v>473.67542586873606</v>
      </c>
      <c r="AZ96">
        <f t="shared" si="49"/>
        <v>8</v>
      </c>
      <c r="BA96" s="290">
        <f t="shared" si="50"/>
        <v>3.9788735772973833</v>
      </c>
      <c r="BB96" s="290">
        <f t="shared" si="51"/>
        <v>159.15494309189535</v>
      </c>
    </row>
    <row r="97" spans="1:54" x14ac:dyDescent="0.3">
      <c r="A97">
        <f t="shared" si="28"/>
        <v>95</v>
      </c>
      <c r="B97">
        <v>450</v>
      </c>
      <c r="C97">
        <v>2</v>
      </c>
      <c r="D97" t="str">
        <f>'[3]450 KHz'!A37</f>
        <v>11111</v>
      </c>
      <c r="E97">
        <f>'[3]450 KHz'!B37</f>
        <v>3</v>
      </c>
      <c r="F97" t="str">
        <f>'[3]450 KHz'!C37</f>
        <v>13</v>
      </c>
      <c r="G97" t="str">
        <f>'[3]450 KHz'!D37</f>
        <v>00</v>
      </c>
      <c r="H97" t="str">
        <f>'[3]450 KHz'!E37</f>
        <v>01</v>
      </c>
      <c r="I97" t="str">
        <f>'[3]450 KHz'!F37</f>
        <v>00</v>
      </c>
      <c r="J97" t="str">
        <f>'[3]450 KHz'!G37</f>
        <v>11</v>
      </c>
      <c r="K97" t="str">
        <f>'[3]450 KHz'!H37</f>
        <v>20</v>
      </c>
      <c r="L97" t="str">
        <f>'[3]450 KHz'!I37</f>
        <v>001000</v>
      </c>
      <c r="M97" t="str">
        <f>'[3]450 KHz'!J37</f>
        <v>00</v>
      </c>
      <c r="N97" t="str">
        <f>'[3]450 KHz'!K37</f>
        <v>C6</v>
      </c>
      <c r="O97" t="str">
        <f>'[3]450 KHz'!L37</f>
        <v>11</v>
      </c>
      <c r="P97" t="str">
        <f>'[3]450 KHz'!M37</f>
        <v>00011</v>
      </c>
      <c r="Q97" t="str">
        <f>'[3]450 KHz'!N37</f>
        <v>0</v>
      </c>
      <c r="R97" t="str">
        <f>'[3]450 KHz'!O37</f>
        <v>28</v>
      </c>
      <c r="S97" t="str">
        <f>'[3]450 KHz'!P37</f>
        <v>001010</v>
      </c>
      <c r="T97" t="str">
        <f>'[3]450 KHz'!Q37</f>
        <v>00</v>
      </c>
      <c r="U97" t="str">
        <f>'[3]450 KHz'!R37</f>
        <v>C6</v>
      </c>
      <c r="V97" t="str">
        <f>'[3]450 KHz'!S37</f>
        <v>11</v>
      </c>
      <c r="W97" t="str">
        <f>'[3]450 KHz'!T37</f>
        <v>00011</v>
      </c>
      <c r="X97" t="str">
        <f>'[3]450 KHz'!U37</f>
        <v>0</v>
      </c>
      <c r="Y97" t="str">
        <f t="shared" si="38"/>
        <v>1320C628C6</v>
      </c>
      <c r="Z97">
        <f t="shared" si="29"/>
        <v>200</v>
      </c>
      <c r="AA97">
        <f t="shared" si="30"/>
        <v>50</v>
      </c>
      <c r="AB97">
        <f t="shared" si="31"/>
        <v>0.99990000000000001</v>
      </c>
      <c r="AC97">
        <f t="shared" si="32"/>
        <v>9.6000000000000014</v>
      </c>
      <c r="AD97">
        <f t="shared" si="33"/>
        <v>800</v>
      </c>
      <c r="AE97">
        <f t="shared" si="34"/>
        <v>50</v>
      </c>
      <c r="AF97">
        <f t="shared" si="35"/>
        <v>40</v>
      </c>
      <c r="AG97">
        <f t="shared" si="36"/>
        <v>3.75</v>
      </c>
      <c r="AH97">
        <f t="shared" si="37"/>
        <v>18.75</v>
      </c>
      <c r="AI97">
        <v>4000</v>
      </c>
      <c r="AK97">
        <f t="shared" si="39"/>
        <v>450</v>
      </c>
      <c r="AL97">
        <f t="shared" si="40"/>
        <v>31</v>
      </c>
      <c r="AM97" t="str">
        <f t="shared" si="52"/>
        <v>1320C628C6</v>
      </c>
      <c r="AN97">
        <f t="shared" si="52"/>
        <v>200</v>
      </c>
      <c r="AO97">
        <f t="shared" si="52"/>
        <v>50</v>
      </c>
      <c r="AP97">
        <f t="shared" si="41"/>
        <v>160</v>
      </c>
      <c r="AQ97">
        <f t="shared" si="42"/>
        <v>159.98400000000001</v>
      </c>
      <c r="AR97">
        <f t="shared" si="43"/>
        <v>9.6000000000000014</v>
      </c>
      <c r="AS97">
        <f t="shared" si="53"/>
        <v>50</v>
      </c>
      <c r="AT97">
        <f t="shared" si="53"/>
        <v>40</v>
      </c>
      <c r="AU97">
        <f t="shared" si="44"/>
        <v>750</v>
      </c>
      <c r="AV97">
        <f t="shared" si="45"/>
        <v>18.75</v>
      </c>
      <c r="AW97">
        <f t="shared" si="46"/>
        <v>10</v>
      </c>
      <c r="AX97" s="290">
        <f t="shared" si="47"/>
        <v>19.896357522239136</v>
      </c>
      <c r="AY97" s="290">
        <f t="shared" si="48"/>
        <v>331.57279810811519</v>
      </c>
      <c r="AZ97">
        <f t="shared" si="49"/>
        <v>2</v>
      </c>
      <c r="BA97" s="290">
        <f t="shared" si="50"/>
        <v>5.3051647697298447</v>
      </c>
      <c r="BB97" s="290">
        <f t="shared" si="51"/>
        <v>212.20659078919377</v>
      </c>
    </row>
    <row r="98" spans="1:54" x14ac:dyDescent="0.3">
      <c r="A98">
        <f t="shared" si="28"/>
        <v>96</v>
      </c>
      <c r="B98">
        <v>550</v>
      </c>
      <c r="C98">
        <v>3</v>
      </c>
      <c r="D98" t="str">
        <f>'[3]550 KHz'!A6</f>
        <v>00000</v>
      </c>
      <c r="E98">
        <f>'[3]550 KHz'!B6</f>
        <v>3</v>
      </c>
      <c r="F98" t="e">
        <f>'[3]550 KHz'!C6</f>
        <v>#NUM!</v>
      </c>
      <c r="G98" t="str">
        <f>'[3]550 KHz'!D6</f>
        <v>00</v>
      </c>
      <c r="H98" t="e">
        <f>'[3]550 KHz'!E6</f>
        <v>#NUM!</v>
      </c>
      <c r="I98" t="str">
        <f>'[3]550 KHz'!F6</f>
        <v>00</v>
      </c>
      <c r="J98" t="e">
        <f>'[3]550 KHz'!G6</f>
        <v>#NUM!</v>
      </c>
      <c r="K98" t="str">
        <f>'[3]550 KHz'!H6</f>
        <v>00</v>
      </c>
      <c r="L98" t="str">
        <f>'[3]550 KHz'!I6</f>
        <v>000000</v>
      </c>
      <c r="M98" t="str">
        <f>'[3]550 KHz'!J6</f>
        <v>00</v>
      </c>
      <c r="N98" t="str">
        <f>'[3]550 KHz'!K6</f>
        <v>42</v>
      </c>
      <c r="O98" t="str">
        <f>'[3]550 KHz'!L6</f>
        <v>01</v>
      </c>
      <c r="P98" t="str">
        <f>'[3]550 KHz'!M6</f>
        <v>00001</v>
      </c>
      <c r="Q98" t="str">
        <f>'[3]550 KHz'!N6</f>
        <v>0</v>
      </c>
      <c r="R98" t="str">
        <f>'[3]550 KHz'!O6</f>
        <v>00</v>
      </c>
      <c r="S98" t="str">
        <f>'[3]550 KHz'!P6</f>
        <v>000000</v>
      </c>
      <c r="T98" t="str">
        <f>'[3]550 KHz'!Q6</f>
        <v>00</v>
      </c>
      <c r="U98" t="str">
        <f>'[3]550 KHz'!R6</f>
        <v>00</v>
      </c>
      <c r="V98" t="str">
        <f>'[3]550 KHz'!S6</f>
        <v>00</v>
      </c>
      <c r="W98" t="str">
        <f>'[3]550 KHz'!T6</f>
        <v>00000</v>
      </c>
      <c r="X98" t="str">
        <f>'[3]550 KHz'!U6</f>
        <v>0</v>
      </c>
      <c r="Y98" t="e">
        <f t="shared" si="38"/>
        <v>#NUM!</v>
      </c>
      <c r="Z98" t="e">
        <f t="shared" si="29"/>
        <v>#NUM!</v>
      </c>
      <c r="AA98">
        <f t="shared" si="30"/>
        <v>0</v>
      </c>
      <c r="AB98">
        <f t="shared" si="31"/>
        <v>0</v>
      </c>
      <c r="AC98">
        <f t="shared" si="32"/>
        <v>0</v>
      </c>
      <c r="AD98">
        <f t="shared" si="33"/>
        <v>800</v>
      </c>
      <c r="AE98" t="e">
        <f t="shared" si="34"/>
        <v>#NUM!</v>
      </c>
      <c r="AF98">
        <f t="shared" si="35"/>
        <v>0</v>
      </c>
      <c r="AG98">
        <f t="shared" si="36"/>
        <v>1.25</v>
      </c>
      <c r="AH98">
        <f t="shared" si="37"/>
        <v>6.25</v>
      </c>
      <c r="AI98">
        <v>4000</v>
      </c>
      <c r="AK98">
        <f t="shared" si="39"/>
        <v>550</v>
      </c>
      <c r="AL98">
        <f t="shared" si="40"/>
        <v>0</v>
      </c>
      <c r="AM98" t="e">
        <f t="shared" si="52"/>
        <v>#NUM!</v>
      </c>
      <c r="AN98" t="e">
        <f t="shared" si="52"/>
        <v>#NUM!</v>
      </c>
      <c r="AO98">
        <f t="shared" si="52"/>
        <v>0</v>
      </c>
      <c r="AP98" t="e">
        <f t="shared" si="41"/>
        <v>#NUM!</v>
      </c>
      <c r="AQ98" t="e">
        <f t="shared" si="42"/>
        <v>#NUM!</v>
      </c>
      <c r="AR98">
        <f t="shared" si="43"/>
        <v>0</v>
      </c>
      <c r="AS98" t="e">
        <f t="shared" si="53"/>
        <v>#NUM!</v>
      </c>
      <c r="AT98">
        <f t="shared" si="53"/>
        <v>0</v>
      </c>
      <c r="AU98" t="e">
        <f t="shared" si="44"/>
        <v>#NUM!</v>
      </c>
      <c r="AV98">
        <f t="shared" si="45"/>
        <v>6.25</v>
      </c>
      <c r="AW98" t="e">
        <f t="shared" si="46"/>
        <v>#NUM!</v>
      </c>
      <c r="AX98" s="290" t="e">
        <f t="shared" si="47"/>
        <v>#NUM!</v>
      </c>
      <c r="AY98" s="290" t="e">
        <f t="shared" si="48"/>
        <v>#DIV/0!</v>
      </c>
      <c r="AZ98" t="e">
        <f t="shared" si="49"/>
        <v>#NUM!</v>
      </c>
      <c r="BA98" s="290" t="e">
        <f t="shared" si="50"/>
        <v>#NUM!</v>
      </c>
      <c r="BB98" s="290" t="e">
        <f t="shared" si="51"/>
        <v>#DIV/0!</v>
      </c>
    </row>
    <row r="99" spans="1:54" x14ac:dyDescent="0.3">
      <c r="A99">
        <f t="shared" si="28"/>
        <v>97</v>
      </c>
      <c r="B99">
        <v>550</v>
      </c>
      <c r="C99">
        <v>3</v>
      </c>
      <c r="D99" t="str">
        <f>'[3]550 KHz'!A7</f>
        <v>00001</v>
      </c>
      <c r="E99">
        <f>'[3]550 KHz'!B7</f>
        <v>3</v>
      </c>
      <c r="F99" t="str">
        <f>'[3]550 KHz'!C7</f>
        <v>12</v>
      </c>
      <c r="G99" t="str">
        <f>'[3]550 KHz'!D7</f>
        <v>00</v>
      </c>
      <c r="H99" t="str">
        <f>'[3]550 KHz'!E7</f>
        <v>01</v>
      </c>
      <c r="I99" t="str">
        <f>'[3]550 KHz'!F7</f>
        <v>00</v>
      </c>
      <c r="J99" t="str">
        <f>'[3]550 KHz'!G7</f>
        <v>10</v>
      </c>
      <c r="K99" t="str">
        <f>'[3]550 KHz'!H7</f>
        <v>0B</v>
      </c>
      <c r="L99" t="str">
        <f>'[3]550 KHz'!I7</f>
        <v>000010</v>
      </c>
      <c r="M99" t="str">
        <f>'[3]550 KHz'!J7</f>
        <v>11</v>
      </c>
      <c r="N99" t="str">
        <f>'[3]550 KHz'!K7</f>
        <v>18</v>
      </c>
      <c r="O99" t="str">
        <f>'[3]550 KHz'!L7</f>
        <v>00</v>
      </c>
      <c r="P99" t="str">
        <f>'[3]550 KHz'!M7</f>
        <v>01100</v>
      </c>
      <c r="Q99" t="str">
        <f>'[3]550 KHz'!N7</f>
        <v>0</v>
      </c>
      <c r="R99" t="str">
        <f>'[3]550 KHz'!O7</f>
        <v>13</v>
      </c>
      <c r="S99" t="str">
        <f>'[3]550 KHz'!P7</f>
        <v>000100</v>
      </c>
      <c r="T99" t="str">
        <f>'[3]550 KHz'!Q7</f>
        <v>11</v>
      </c>
      <c r="U99" t="str">
        <f>'[3]550 KHz'!R7</f>
        <v>0C</v>
      </c>
      <c r="V99" t="str">
        <f>'[3]550 KHz'!S7</f>
        <v>00</v>
      </c>
      <c r="W99" t="str">
        <f>'[3]550 KHz'!T7</f>
        <v>00110</v>
      </c>
      <c r="X99" t="str">
        <f>'[3]550 KHz'!U7</f>
        <v>0</v>
      </c>
      <c r="Y99" t="str">
        <f t="shared" si="38"/>
        <v>120B18130C</v>
      </c>
      <c r="Z99">
        <f t="shared" si="29"/>
        <v>100</v>
      </c>
      <c r="AA99">
        <f t="shared" si="30"/>
        <v>20</v>
      </c>
      <c r="AB99">
        <f t="shared" si="31"/>
        <v>3.9996</v>
      </c>
      <c r="AC99">
        <f t="shared" si="32"/>
        <v>19.200000000000003</v>
      </c>
      <c r="AD99">
        <f t="shared" si="33"/>
        <v>800</v>
      </c>
      <c r="AE99">
        <f t="shared" si="34"/>
        <v>50</v>
      </c>
      <c r="AF99">
        <f t="shared" si="35"/>
        <v>10</v>
      </c>
      <c r="AG99">
        <f t="shared" si="36"/>
        <v>15</v>
      </c>
      <c r="AH99">
        <f t="shared" si="37"/>
        <v>75</v>
      </c>
      <c r="AI99">
        <v>4000</v>
      </c>
      <c r="AK99">
        <f t="shared" si="39"/>
        <v>550</v>
      </c>
      <c r="AL99">
        <f t="shared" si="40"/>
        <v>1</v>
      </c>
      <c r="AM99" t="str">
        <f t="shared" si="52"/>
        <v>120B18130C</v>
      </c>
      <c r="AN99">
        <f t="shared" si="52"/>
        <v>100</v>
      </c>
      <c r="AO99">
        <f t="shared" si="52"/>
        <v>20</v>
      </c>
      <c r="AP99">
        <f t="shared" si="41"/>
        <v>80</v>
      </c>
      <c r="AQ99">
        <f t="shared" si="42"/>
        <v>319.96800000000002</v>
      </c>
      <c r="AR99">
        <f t="shared" si="43"/>
        <v>19.200000000000003</v>
      </c>
      <c r="AS99">
        <f t="shared" si="53"/>
        <v>50</v>
      </c>
      <c r="AT99">
        <f t="shared" si="53"/>
        <v>10</v>
      </c>
      <c r="AU99">
        <f t="shared" si="44"/>
        <v>3000</v>
      </c>
      <c r="AV99">
        <f t="shared" si="45"/>
        <v>75</v>
      </c>
      <c r="AW99">
        <f t="shared" si="46"/>
        <v>2</v>
      </c>
      <c r="AX99" s="290">
        <f t="shared" si="47"/>
        <v>24.870446902798921</v>
      </c>
      <c r="AY99" s="290">
        <f t="shared" si="48"/>
        <v>414.46599763514405</v>
      </c>
      <c r="AZ99">
        <f t="shared" si="49"/>
        <v>0.5</v>
      </c>
      <c r="BA99" s="290">
        <f t="shared" si="50"/>
        <v>5.3051647697298447</v>
      </c>
      <c r="BB99" s="290">
        <f t="shared" si="51"/>
        <v>212.20659078919377</v>
      </c>
    </row>
    <row r="100" spans="1:54" x14ac:dyDescent="0.3">
      <c r="A100">
        <f t="shared" si="28"/>
        <v>98</v>
      </c>
      <c r="B100">
        <v>550</v>
      </c>
      <c r="C100">
        <v>3</v>
      </c>
      <c r="D100" t="str">
        <f>'[3]550 KHz'!A8</f>
        <v>00010</v>
      </c>
      <c r="E100">
        <f>'[3]550 KHz'!B8</f>
        <v>3</v>
      </c>
      <c r="F100" t="str">
        <f>'[3]550 KHz'!C8</f>
        <v>12</v>
      </c>
      <c r="G100" t="str">
        <f>'[3]550 KHz'!D8</f>
        <v>00</v>
      </c>
      <c r="H100" t="str">
        <f>'[3]550 KHz'!E8</f>
        <v>01</v>
      </c>
      <c r="I100" t="str">
        <f>'[3]550 KHz'!F8</f>
        <v>00</v>
      </c>
      <c r="J100" t="str">
        <f>'[3]550 KHz'!G8</f>
        <v>10</v>
      </c>
      <c r="K100" t="str">
        <f>'[3]550 KHz'!H8</f>
        <v>11</v>
      </c>
      <c r="L100" t="str">
        <f>'[3]550 KHz'!I8</f>
        <v>000100</v>
      </c>
      <c r="M100" t="str">
        <f>'[3]550 KHz'!J8</f>
        <v>01</v>
      </c>
      <c r="N100" t="str">
        <f>'[3]550 KHz'!K8</f>
        <v>8C</v>
      </c>
      <c r="O100" t="str">
        <f>'[3]550 KHz'!L8</f>
        <v>10</v>
      </c>
      <c r="P100" t="str">
        <f>'[3]550 KHz'!M8</f>
        <v>00110</v>
      </c>
      <c r="Q100" t="str">
        <f>'[3]550 KHz'!N8</f>
        <v>0</v>
      </c>
      <c r="R100" t="str">
        <f>'[3]550 KHz'!O8</f>
        <v>13</v>
      </c>
      <c r="S100" t="str">
        <f>'[3]550 KHz'!P8</f>
        <v>000100</v>
      </c>
      <c r="T100" t="str">
        <f>'[3]550 KHz'!Q8</f>
        <v>11</v>
      </c>
      <c r="U100" t="str">
        <f>'[3]550 KHz'!R8</f>
        <v>0C</v>
      </c>
      <c r="V100" t="str">
        <f>'[3]550 KHz'!S8</f>
        <v>00</v>
      </c>
      <c r="W100" t="str">
        <f>'[3]550 KHz'!T8</f>
        <v>00110</v>
      </c>
      <c r="X100" t="str">
        <f>'[3]550 KHz'!U8</f>
        <v>0</v>
      </c>
      <c r="Y100" t="str">
        <f t="shared" si="38"/>
        <v>12118C130C</v>
      </c>
      <c r="Z100">
        <f t="shared" si="29"/>
        <v>100</v>
      </c>
      <c r="AA100">
        <f t="shared" si="30"/>
        <v>20</v>
      </c>
      <c r="AB100">
        <f t="shared" si="31"/>
        <v>3.9996</v>
      </c>
      <c r="AC100">
        <f t="shared" si="32"/>
        <v>19.200000000000003</v>
      </c>
      <c r="AD100">
        <f t="shared" si="33"/>
        <v>800</v>
      </c>
      <c r="AE100">
        <f t="shared" si="34"/>
        <v>50</v>
      </c>
      <c r="AF100">
        <f t="shared" si="35"/>
        <v>20</v>
      </c>
      <c r="AG100">
        <f t="shared" si="36"/>
        <v>7.5</v>
      </c>
      <c r="AH100">
        <f t="shared" si="37"/>
        <v>37.5</v>
      </c>
      <c r="AI100">
        <v>4000</v>
      </c>
      <c r="AK100">
        <f t="shared" si="39"/>
        <v>550</v>
      </c>
      <c r="AL100">
        <f t="shared" si="40"/>
        <v>2</v>
      </c>
      <c r="AM100" t="str">
        <f t="shared" si="52"/>
        <v>12118C130C</v>
      </c>
      <c r="AN100">
        <f t="shared" si="52"/>
        <v>100</v>
      </c>
      <c r="AO100">
        <f t="shared" si="52"/>
        <v>20</v>
      </c>
      <c r="AP100">
        <f t="shared" si="41"/>
        <v>80</v>
      </c>
      <c r="AQ100">
        <f t="shared" si="42"/>
        <v>319.96800000000002</v>
      </c>
      <c r="AR100">
        <f t="shared" si="43"/>
        <v>19.200000000000003</v>
      </c>
      <c r="AS100">
        <f t="shared" si="53"/>
        <v>50</v>
      </c>
      <c r="AT100">
        <f t="shared" si="53"/>
        <v>20</v>
      </c>
      <c r="AU100">
        <f t="shared" si="44"/>
        <v>1500</v>
      </c>
      <c r="AV100">
        <f t="shared" si="45"/>
        <v>37.5</v>
      </c>
      <c r="AW100">
        <f t="shared" si="46"/>
        <v>2</v>
      </c>
      <c r="AX100" s="290">
        <f t="shared" si="47"/>
        <v>24.870446902798921</v>
      </c>
      <c r="AY100" s="290">
        <f t="shared" si="48"/>
        <v>414.46599763514405</v>
      </c>
      <c r="AZ100">
        <f t="shared" si="49"/>
        <v>1</v>
      </c>
      <c r="BA100" s="290">
        <f t="shared" si="50"/>
        <v>5.3051647697298447</v>
      </c>
      <c r="BB100" s="290">
        <f t="shared" si="51"/>
        <v>212.20659078919377</v>
      </c>
    </row>
    <row r="101" spans="1:54" x14ac:dyDescent="0.3">
      <c r="A101">
        <f t="shared" si="28"/>
        <v>99</v>
      </c>
      <c r="B101">
        <v>550</v>
      </c>
      <c r="C101">
        <v>3</v>
      </c>
      <c r="D101" t="str">
        <f>'[3]550 KHz'!A9</f>
        <v>00011</v>
      </c>
      <c r="E101">
        <f>'[3]550 KHz'!B9</f>
        <v>3</v>
      </c>
      <c r="F101" t="str">
        <f>'[3]550 KHz'!C9</f>
        <v>12</v>
      </c>
      <c r="G101" t="str">
        <f>'[3]550 KHz'!D9</f>
        <v>00</v>
      </c>
      <c r="H101" t="str">
        <f>'[3]550 KHz'!E9</f>
        <v>01</v>
      </c>
      <c r="I101" t="str">
        <f>'[3]550 KHz'!F9</f>
        <v>00</v>
      </c>
      <c r="J101" t="str">
        <f>'[3]550 KHz'!G9</f>
        <v>10</v>
      </c>
      <c r="K101" t="str">
        <f>'[3]550 KHz'!H9</f>
        <v>20</v>
      </c>
      <c r="L101" t="str">
        <f>'[3]550 KHz'!I9</f>
        <v>001000</v>
      </c>
      <c r="M101" t="str">
        <f>'[3]550 KHz'!J9</f>
        <v>00</v>
      </c>
      <c r="N101" t="str">
        <f>'[3]550 KHz'!K9</f>
        <v>C6</v>
      </c>
      <c r="O101" t="str">
        <f>'[3]550 KHz'!L9</f>
        <v>11</v>
      </c>
      <c r="P101" t="str">
        <f>'[3]550 KHz'!M9</f>
        <v>00011</v>
      </c>
      <c r="Q101" t="str">
        <f>'[3]550 KHz'!N9</f>
        <v>0</v>
      </c>
      <c r="R101" t="str">
        <f>'[3]550 KHz'!O9</f>
        <v>13</v>
      </c>
      <c r="S101" t="str">
        <f>'[3]550 KHz'!P9</f>
        <v>000100</v>
      </c>
      <c r="T101" t="str">
        <f>'[3]550 KHz'!Q9</f>
        <v>11</v>
      </c>
      <c r="U101" t="str">
        <f>'[3]550 KHz'!R9</f>
        <v>0C</v>
      </c>
      <c r="V101" t="str">
        <f>'[3]550 KHz'!S9</f>
        <v>00</v>
      </c>
      <c r="W101" t="str">
        <f>'[3]550 KHz'!T9</f>
        <v>00110</v>
      </c>
      <c r="X101" t="str">
        <f>'[3]550 KHz'!U9</f>
        <v>0</v>
      </c>
      <c r="Y101" t="str">
        <f t="shared" si="38"/>
        <v>1220C6130C</v>
      </c>
      <c r="Z101">
        <f t="shared" si="29"/>
        <v>100</v>
      </c>
      <c r="AA101">
        <f t="shared" si="30"/>
        <v>20</v>
      </c>
      <c r="AB101">
        <f t="shared" si="31"/>
        <v>3.9996</v>
      </c>
      <c r="AC101">
        <f t="shared" si="32"/>
        <v>19.200000000000003</v>
      </c>
      <c r="AD101">
        <f t="shared" si="33"/>
        <v>800</v>
      </c>
      <c r="AE101">
        <f t="shared" si="34"/>
        <v>50</v>
      </c>
      <c r="AF101">
        <f t="shared" si="35"/>
        <v>40</v>
      </c>
      <c r="AG101">
        <f t="shared" si="36"/>
        <v>3.75</v>
      </c>
      <c r="AH101">
        <f t="shared" si="37"/>
        <v>18.75</v>
      </c>
      <c r="AI101">
        <v>4000</v>
      </c>
      <c r="AK101">
        <f t="shared" si="39"/>
        <v>550</v>
      </c>
      <c r="AL101">
        <f t="shared" si="40"/>
        <v>3</v>
      </c>
      <c r="AM101" t="str">
        <f t="shared" si="52"/>
        <v>1220C6130C</v>
      </c>
      <c r="AN101">
        <f t="shared" si="52"/>
        <v>100</v>
      </c>
      <c r="AO101">
        <f t="shared" si="52"/>
        <v>20</v>
      </c>
      <c r="AP101">
        <f t="shared" si="41"/>
        <v>80</v>
      </c>
      <c r="AQ101">
        <f t="shared" si="42"/>
        <v>319.96800000000002</v>
      </c>
      <c r="AR101">
        <f t="shared" si="43"/>
        <v>19.200000000000003</v>
      </c>
      <c r="AS101">
        <f t="shared" si="53"/>
        <v>50</v>
      </c>
      <c r="AT101">
        <f t="shared" si="53"/>
        <v>40</v>
      </c>
      <c r="AU101">
        <f t="shared" si="44"/>
        <v>750</v>
      </c>
      <c r="AV101">
        <f t="shared" si="45"/>
        <v>18.75</v>
      </c>
      <c r="AW101">
        <f t="shared" si="46"/>
        <v>2</v>
      </c>
      <c r="AX101" s="290">
        <f t="shared" si="47"/>
        <v>24.870446902798921</v>
      </c>
      <c r="AY101" s="290">
        <f t="shared" si="48"/>
        <v>414.46599763514405</v>
      </c>
      <c r="AZ101">
        <f t="shared" si="49"/>
        <v>2</v>
      </c>
      <c r="BA101" s="290">
        <f t="shared" si="50"/>
        <v>5.3051647697298447</v>
      </c>
      <c r="BB101" s="290">
        <f t="shared" si="51"/>
        <v>212.20659078919377</v>
      </c>
    </row>
    <row r="102" spans="1:54" x14ac:dyDescent="0.3">
      <c r="A102">
        <f t="shared" si="28"/>
        <v>100</v>
      </c>
      <c r="B102">
        <v>550</v>
      </c>
      <c r="C102">
        <v>3</v>
      </c>
      <c r="D102" t="str">
        <f>'[3]550 KHz'!A10</f>
        <v>00100</v>
      </c>
      <c r="E102">
        <f>'[3]550 KHz'!B10</f>
        <v>3</v>
      </c>
      <c r="F102" t="str">
        <f>'[3]550 KHz'!C10</f>
        <v>12</v>
      </c>
      <c r="G102" t="str">
        <f>'[3]550 KHz'!D10</f>
        <v>00</v>
      </c>
      <c r="H102" t="str">
        <f>'[3]550 KHz'!E10</f>
        <v>01</v>
      </c>
      <c r="I102" t="str">
        <f>'[3]550 KHz'!F10</f>
        <v>00</v>
      </c>
      <c r="J102" t="str">
        <f>'[3]550 KHz'!G10</f>
        <v>10</v>
      </c>
      <c r="K102" t="str">
        <f>'[3]550 KHz'!H10</f>
        <v>40</v>
      </c>
      <c r="L102" t="str">
        <f>'[3]550 KHz'!I10</f>
        <v>010000</v>
      </c>
      <c r="M102" t="str">
        <f>'[3]550 KHz'!J10</f>
        <v>00</v>
      </c>
      <c r="N102" t="str">
        <f>'[3]550 KHz'!K10</f>
        <v>42</v>
      </c>
      <c r="O102" t="str">
        <f>'[3]550 KHz'!L10</f>
        <v>01</v>
      </c>
      <c r="P102" t="str">
        <f>'[3]550 KHz'!M10</f>
        <v>00001</v>
      </c>
      <c r="Q102" t="str">
        <f>'[3]550 KHz'!N10</f>
        <v>0</v>
      </c>
      <c r="R102" t="str">
        <f>'[3]550 KHz'!O10</f>
        <v>13</v>
      </c>
      <c r="S102" t="str">
        <f>'[3]550 KHz'!P10</f>
        <v>000100</v>
      </c>
      <c r="T102" t="str">
        <f>'[3]550 KHz'!Q10</f>
        <v>11</v>
      </c>
      <c r="U102" t="str">
        <f>'[3]550 KHz'!R10</f>
        <v>0C</v>
      </c>
      <c r="V102" t="str">
        <f>'[3]550 KHz'!S10</f>
        <v>00</v>
      </c>
      <c r="W102" t="str">
        <f>'[3]550 KHz'!T10</f>
        <v>00110</v>
      </c>
      <c r="X102" t="str">
        <f>'[3]550 KHz'!U10</f>
        <v>0</v>
      </c>
      <c r="Y102" t="str">
        <f t="shared" si="38"/>
        <v>124042130C</v>
      </c>
      <c r="Z102">
        <f t="shared" si="29"/>
        <v>100</v>
      </c>
      <c r="AA102">
        <f t="shared" si="30"/>
        <v>20</v>
      </c>
      <c r="AB102">
        <f t="shared" si="31"/>
        <v>3.9996</v>
      </c>
      <c r="AC102">
        <f t="shared" si="32"/>
        <v>19.200000000000003</v>
      </c>
      <c r="AD102">
        <f t="shared" si="33"/>
        <v>800</v>
      </c>
      <c r="AE102">
        <f t="shared" si="34"/>
        <v>50</v>
      </c>
      <c r="AF102">
        <f t="shared" si="35"/>
        <v>80</v>
      </c>
      <c r="AG102">
        <f t="shared" si="36"/>
        <v>1.25</v>
      </c>
      <c r="AH102">
        <f t="shared" si="37"/>
        <v>6.25</v>
      </c>
      <c r="AI102">
        <v>4000</v>
      </c>
      <c r="AK102">
        <f t="shared" si="39"/>
        <v>550</v>
      </c>
      <c r="AL102">
        <f t="shared" si="40"/>
        <v>4</v>
      </c>
      <c r="AM102" t="str">
        <f t="shared" si="52"/>
        <v>124042130C</v>
      </c>
      <c r="AN102">
        <f t="shared" si="52"/>
        <v>100</v>
      </c>
      <c r="AO102">
        <f t="shared" si="52"/>
        <v>20</v>
      </c>
      <c r="AP102">
        <f t="shared" si="41"/>
        <v>80</v>
      </c>
      <c r="AQ102">
        <f t="shared" si="42"/>
        <v>319.96800000000002</v>
      </c>
      <c r="AR102">
        <f t="shared" si="43"/>
        <v>19.200000000000003</v>
      </c>
      <c r="AS102">
        <f t="shared" si="53"/>
        <v>50</v>
      </c>
      <c r="AT102">
        <f t="shared" si="53"/>
        <v>80</v>
      </c>
      <c r="AU102">
        <f t="shared" si="44"/>
        <v>250</v>
      </c>
      <c r="AV102">
        <f t="shared" si="45"/>
        <v>6.25</v>
      </c>
      <c r="AW102">
        <f t="shared" si="46"/>
        <v>2</v>
      </c>
      <c r="AX102" s="290">
        <f t="shared" si="47"/>
        <v>24.870446902798921</v>
      </c>
      <c r="AY102" s="290">
        <f t="shared" si="48"/>
        <v>414.46599763514405</v>
      </c>
      <c r="AZ102">
        <f t="shared" si="49"/>
        <v>4</v>
      </c>
      <c r="BA102" s="290">
        <f t="shared" si="50"/>
        <v>7.9577471545947667</v>
      </c>
      <c r="BB102" s="290">
        <f t="shared" si="51"/>
        <v>318.3098861837907</v>
      </c>
    </row>
    <row r="103" spans="1:54" x14ac:dyDescent="0.3">
      <c r="A103">
        <f t="shared" si="28"/>
        <v>101</v>
      </c>
      <c r="B103">
        <v>550</v>
      </c>
      <c r="C103">
        <v>3</v>
      </c>
      <c r="D103" t="str">
        <f>'[3]550 KHz'!A11</f>
        <v>00101</v>
      </c>
      <c r="E103">
        <f>'[3]550 KHz'!B11</f>
        <v>3</v>
      </c>
      <c r="F103" t="str">
        <f>'[3]550 KHz'!C11</f>
        <v>12</v>
      </c>
      <c r="G103" t="str">
        <f>'[3]550 KHz'!D11</f>
        <v>00</v>
      </c>
      <c r="H103" t="str">
        <f>'[3]550 KHz'!E11</f>
        <v>01</v>
      </c>
      <c r="I103" t="str">
        <f>'[3]550 KHz'!F11</f>
        <v>00</v>
      </c>
      <c r="J103" t="str">
        <f>'[3]550 KHz'!G11</f>
        <v>10</v>
      </c>
      <c r="K103" t="str">
        <f>'[3]550 KHz'!H11</f>
        <v>80</v>
      </c>
      <c r="L103" t="str">
        <f>'[3]550 KHz'!I11</f>
        <v>100000</v>
      </c>
      <c r="M103" t="str">
        <f>'[3]550 KHz'!J11</f>
        <v>00</v>
      </c>
      <c r="N103" t="str">
        <f>'[3]550 KHz'!K11</f>
        <v>42</v>
      </c>
      <c r="O103" t="str">
        <f>'[3]550 KHz'!L11</f>
        <v>01</v>
      </c>
      <c r="P103" t="str">
        <f>'[3]550 KHz'!M11</f>
        <v>00001</v>
      </c>
      <c r="Q103" t="str">
        <f>'[3]550 KHz'!N11</f>
        <v>0</v>
      </c>
      <c r="R103" t="str">
        <f>'[3]550 KHz'!O11</f>
        <v>13</v>
      </c>
      <c r="S103" t="str">
        <f>'[3]550 KHz'!P11</f>
        <v>000100</v>
      </c>
      <c r="T103" t="str">
        <f>'[3]550 KHz'!Q11</f>
        <v>11</v>
      </c>
      <c r="U103" t="str">
        <f>'[3]550 KHz'!R11</f>
        <v>0C</v>
      </c>
      <c r="V103" t="str">
        <f>'[3]550 KHz'!S11</f>
        <v>00</v>
      </c>
      <c r="W103" t="str">
        <f>'[3]550 KHz'!T11</f>
        <v>00110</v>
      </c>
      <c r="X103" t="str">
        <f>'[3]550 KHz'!U11</f>
        <v>0</v>
      </c>
      <c r="Y103" t="str">
        <f t="shared" si="38"/>
        <v>128042130C</v>
      </c>
      <c r="Z103">
        <f t="shared" si="29"/>
        <v>100</v>
      </c>
      <c r="AA103">
        <f t="shared" si="30"/>
        <v>20</v>
      </c>
      <c r="AB103">
        <f t="shared" si="31"/>
        <v>3.9996</v>
      </c>
      <c r="AC103">
        <f t="shared" si="32"/>
        <v>19.200000000000003</v>
      </c>
      <c r="AD103">
        <f t="shared" si="33"/>
        <v>800</v>
      </c>
      <c r="AE103">
        <f t="shared" si="34"/>
        <v>50</v>
      </c>
      <c r="AF103">
        <f t="shared" si="35"/>
        <v>160</v>
      </c>
      <c r="AG103">
        <f t="shared" si="36"/>
        <v>1.25</v>
      </c>
      <c r="AH103">
        <f t="shared" si="37"/>
        <v>6.25</v>
      </c>
      <c r="AI103">
        <v>4000</v>
      </c>
      <c r="AK103">
        <f t="shared" si="39"/>
        <v>550</v>
      </c>
      <c r="AL103">
        <f t="shared" si="40"/>
        <v>5</v>
      </c>
      <c r="AM103" t="str">
        <f t="shared" si="52"/>
        <v>128042130C</v>
      </c>
      <c r="AN103">
        <f t="shared" si="52"/>
        <v>100</v>
      </c>
      <c r="AO103">
        <f t="shared" si="52"/>
        <v>20</v>
      </c>
      <c r="AP103">
        <f t="shared" si="41"/>
        <v>80</v>
      </c>
      <c r="AQ103">
        <f t="shared" si="42"/>
        <v>319.96800000000002</v>
      </c>
      <c r="AR103">
        <f t="shared" si="43"/>
        <v>19.200000000000003</v>
      </c>
      <c r="AS103">
        <f t="shared" si="53"/>
        <v>50</v>
      </c>
      <c r="AT103">
        <f t="shared" si="53"/>
        <v>160</v>
      </c>
      <c r="AU103">
        <f t="shared" si="44"/>
        <v>250</v>
      </c>
      <c r="AV103">
        <f t="shared" si="45"/>
        <v>6.25</v>
      </c>
      <c r="AW103">
        <f t="shared" si="46"/>
        <v>2</v>
      </c>
      <c r="AX103" s="290">
        <f t="shared" si="47"/>
        <v>24.870446902798921</v>
      </c>
      <c r="AY103" s="290">
        <f t="shared" si="48"/>
        <v>414.46599763514405</v>
      </c>
      <c r="AZ103">
        <f t="shared" si="49"/>
        <v>8</v>
      </c>
      <c r="BA103" s="290">
        <f t="shared" si="50"/>
        <v>3.9788735772973833</v>
      </c>
      <c r="BB103" s="290">
        <f t="shared" si="51"/>
        <v>159.15494309189535</v>
      </c>
    </row>
    <row r="104" spans="1:54" x14ac:dyDescent="0.3">
      <c r="A104">
        <f t="shared" si="28"/>
        <v>102</v>
      </c>
      <c r="B104">
        <v>550</v>
      </c>
      <c r="C104">
        <v>3</v>
      </c>
      <c r="D104" t="str">
        <f>'[3]550 KHz'!A12</f>
        <v>00110</v>
      </c>
      <c r="E104">
        <f>'[3]550 KHz'!B12</f>
        <v>3</v>
      </c>
      <c r="F104" t="str">
        <f>'[3]550 KHz'!C12</f>
        <v>12</v>
      </c>
      <c r="G104" t="str">
        <f>'[3]550 KHz'!D12</f>
        <v>00</v>
      </c>
      <c r="H104" t="str">
        <f>'[3]550 KHz'!E12</f>
        <v>01</v>
      </c>
      <c r="I104" t="str">
        <f>'[3]550 KHz'!F12</f>
        <v>00</v>
      </c>
      <c r="J104" t="str">
        <f>'[3]550 KHz'!G12</f>
        <v>10</v>
      </c>
      <c r="K104" t="str">
        <f>'[3]550 KHz'!H12</f>
        <v>0B</v>
      </c>
      <c r="L104" t="str">
        <f>'[3]550 KHz'!I12</f>
        <v>000010</v>
      </c>
      <c r="M104" t="str">
        <f>'[3]550 KHz'!J12</f>
        <v>11</v>
      </c>
      <c r="N104" t="str">
        <f>'[3]550 KHz'!K12</f>
        <v>18</v>
      </c>
      <c r="O104" t="str">
        <f>'[3]550 KHz'!L12</f>
        <v>00</v>
      </c>
      <c r="P104" t="str">
        <f>'[3]550 KHz'!M12</f>
        <v>01100</v>
      </c>
      <c r="Q104" t="str">
        <f>'[3]550 KHz'!N12</f>
        <v>0</v>
      </c>
      <c r="R104" t="str">
        <f>'[3]550 KHz'!O12</f>
        <v>1A</v>
      </c>
      <c r="S104" t="str">
        <f>'[3]550 KHz'!P12</f>
        <v>000110</v>
      </c>
      <c r="T104" t="str">
        <f>'[3]550 KHz'!Q12</f>
        <v>10</v>
      </c>
      <c r="U104" t="str">
        <f>'[3]550 KHz'!R12</f>
        <v>4C</v>
      </c>
      <c r="V104" t="str">
        <f>'[3]550 KHz'!S12</f>
        <v>01</v>
      </c>
      <c r="W104" t="str">
        <f>'[3]550 KHz'!T12</f>
        <v>00110</v>
      </c>
      <c r="X104" t="str">
        <f>'[3]550 KHz'!U12</f>
        <v>0</v>
      </c>
      <c r="Y104" t="str">
        <f t="shared" si="38"/>
        <v>120B181A4C</v>
      </c>
      <c r="Z104">
        <f t="shared" si="29"/>
        <v>100</v>
      </c>
      <c r="AA104">
        <f t="shared" si="30"/>
        <v>30</v>
      </c>
      <c r="AB104">
        <f t="shared" si="31"/>
        <v>2.9996999999999998</v>
      </c>
      <c r="AC104">
        <f t="shared" si="32"/>
        <v>19.200000000000003</v>
      </c>
      <c r="AD104">
        <f t="shared" si="33"/>
        <v>800</v>
      </c>
      <c r="AE104">
        <f t="shared" si="34"/>
        <v>50</v>
      </c>
      <c r="AF104">
        <f t="shared" si="35"/>
        <v>10</v>
      </c>
      <c r="AG104">
        <f t="shared" si="36"/>
        <v>15</v>
      </c>
      <c r="AH104">
        <f t="shared" si="37"/>
        <v>75</v>
      </c>
      <c r="AI104">
        <v>4000</v>
      </c>
      <c r="AK104">
        <f t="shared" si="39"/>
        <v>550</v>
      </c>
      <c r="AL104">
        <f t="shared" si="40"/>
        <v>6</v>
      </c>
      <c r="AM104" t="str">
        <f t="shared" si="52"/>
        <v>120B181A4C</v>
      </c>
      <c r="AN104">
        <f t="shared" si="52"/>
        <v>100</v>
      </c>
      <c r="AO104">
        <f t="shared" si="52"/>
        <v>30</v>
      </c>
      <c r="AP104">
        <f t="shared" si="41"/>
        <v>80</v>
      </c>
      <c r="AQ104">
        <f t="shared" si="42"/>
        <v>239.976</v>
      </c>
      <c r="AR104">
        <f t="shared" si="43"/>
        <v>19.200000000000003</v>
      </c>
      <c r="AS104">
        <f t="shared" si="53"/>
        <v>50</v>
      </c>
      <c r="AT104">
        <f t="shared" si="53"/>
        <v>10</v>
      </c>
      <c r="AU104">
        <f t="shared" si="44"/>
        <v>3000</v>
      </c>
      <c r="AV104">
        <f t="shared" si="45"/>
        <v>75</v>
      </c>
      <c r="AW104">
        <f t="shared" si="46"/>
        <v>3</v>
      </c>
      <c r="AX104" s="290">
        <f t="shared" si="47"/>
        <v>22.107063913599049</v>
      </c>
      <c r="AY104" s="290">
        <f t="shared" si="48"/>
        <v>276.31066509009599</v>
      </c>
      <c r="AZ104">
        <f t="shared" si="49"/>
        <v>0.5</v>
      </c>
      <c r="BA104" s="290">
        <f t="shared" si="50"/>
        <v>5.3051647697298447</v>
      </c>
      <c r="BB104" s="290">
        <f t="shared" si="51"/>
        <v>212.20659078919377</v>
      </c>
    </row>
    <row r="105" spans="1:54" x14ac:dyDescent="0.3">
      <c r="A105">
        <f t="shared" si="28"/>
        <v>103</v>
      </c>
      <c r="B105">
        <v>550</v>
      </c>
      <c r="C105">
        <v>3</v>
      </c>
      <c r="D105" t="str">
        <f>'[3]550 KHz'!A13</f>
        <v>00111</v>
      </c>
      <c r="E105">
        <f>'[3]550 KHz'!B13</f>
        <v>3</v>
      </c>
      <c r="F105" t="str">
        <f>'[3]550 KHz'!C13</f>
        <v>12</v>
      </c>
      <c r="G105" t="str">
        <f>'[3]550 KHz'!D13</f>
        <v>00</v>
      </c>
      <c r="H105" t="str">
        <f>'[3]550 KHz'!E13</f>
        <v>01</v>
      </c>
      <c r="I105" t="str">
        <f>'[3]550 KHz'!F13</f>
        <v>00</v>
      </c>
      <c r="J105" t="str">
        <f>'[3]550 KHz'!G13</f>
        <v>10</v>
      </c>
      <c r="K105" t="str">
        <f>'[3]550 KHz'!H13</f>
        <v>11</v>
      </c>
      <c r="L105" t="str">
        <f>'[3]550 KHz'!I13</f>
        <v>000100</v>
      </c>
      <c r="M105" t="str">
        <f>'[3]550 KHz'!J13</f>
        <v>01</v>
      </c>
      <c r="N105" t="str">
        <f>'[3]550 KHz'!K13</f>
        <v>8C</v>
      </c>
      <c r="O105" t="str">
        <f>'[3]550 KHz'!L13</f>
        <v>10</v>
      </c>
      <c r="P105" t="str">
        <f>'[3]550 KHz'!M13</f>
        <v>00110</v>
      </c>
      <c r="Q105" t="str">
        <f>'[3]550 KHz'!N13</f>
        <v>0</v>
      </c>
      <c r="R105" t="str">
        <f>'[3]550 KHz'!O13</f>
        <v>1A</v>
      </c>
      <c r="S105" t="str">
        <f>'[3]550 KHz'!P13</f>
        <v>000110</v>
      </c>
      <c r="T105" t="str">
        <f>'[3]550 KHz'!Q13</f>
        <v>10</v>
      </c>
      <c r="U105" t="str">
        <f>'[3]550 KHz'!R13</f>
        <v>4C</v>
      </c>
      <c r="V105" t="str">
        <f>'[3]550 KHz'!S13</f>
        <v>01</v>
      </c>
      <c r="W105" t="str">
        <f>'[3]550 KHz'!T13</f>
        <v>00110</v>
      </c>
      <c r="X105" t="str">
        <f>'[3]550 KHz'!U13</f>
        <v>0</v>
      </c>
      <c r="Y105" t="str">
        <f t="shared" si="38"/>
        <v>12118C1A4C</v>
      </c>
      <c r="Z105">
        <f t="shared" si="29"/>
        <v>100</v>
      </c>
      <c r="AA105">
        <f t="shared" si="30"/>
        <v>30</v>
      </c>
      <c r="AB105">
        <f t="shared" si="31"/>
        <v>2.9996999999999998</v>
      </c>
      <c r="AC105">
        <f t="shared" si="32"/>
        <v>19.200000000000003</v>
      </c>
      <c r="AD105">
        <f t="shared" si="33"/>
        <v>800</v>
      </c>
      <c r="AE105">
        <f t="shared" si="34"/>
        <v>50</v>
      </c>
      <c r="AF105">
        <f t="shared" si="35"/>
        <v>20</v>
      </c>
      <c r="AG105">
        <f t="shared" si="36"/>
        <v>7.5</v>
      </c>
      <c r="AH105">
        <f t="shared" si="37"/>
        <v>37.5</v>
      </c>
      <c r="AI105">
        <v>4000</v>
      </c>
      <c r="AK105">
        <f t="shared" si="39"/>
        <v>550</v>
      </c>
      <c r="AL105">
        <f t="shared" si="40"/>
        <v>7</v>
      </c>
      <c r="AM105" t="str">
        <f t="shared" si="52"/>
        <v>12118C1A4C</v>
      </c>
      <c r="AN105">
        <f t="shared" si="52"/>
        <v>100</v>
      </c>
      <c r="AO105">
        <f t="shared" si="52"/>
        <v>30</v>
      </c>
      <c r="AP105">
        <f t="shared" si="41"/>
        <v>80</v>
      </c>
      <c r="AQ105">
        <f t="shared" si="42"/>
        <v>239.976</v>
      </c>
      <c r="AR105">
        <f t="shared" si="43"/>
        <v>19.200000000000003</v>
      </c>
      <c r="AS105">
        <f t="shared" si="53"/>
        <v>50</v>
      </c>
      <c r="AT105">
        <f t="shared" si="53"/>
        <v>20</v>
      </c>
      <c r="AU105">
        <f t="shared" si="44"/>
        <v>1500</v>
      </c>
      <c r="AV105">
        <f t="shared" si="45"/>
        <v>37.5</v>
      </c>
      <c r="AW105">
        <f t="shared" si="46"/>
        <v>3</v>
      </c>
      <c r="AX105" s="290">
        <f t="shared" si="47"/>
        <v>22.107063913599049</v>
      </c>
      <c r="AY105" s="290">
        <f t="shared" si="48"/>
        <v>276.31066509009599</v>
      </c>
      <c r="AZ105">
        <f t="shared" si="49"/>
        <v>1</v>
      </c>
      <c r="BA105" s="290">
        <f t="shared" si="50"/>
        <v>5.3051647697298447</v>
      </c>
      <c r="BB105" s="290">
        <f t="shared" si="51"/>
        <v>212.20659078919377</v>
      </c>
    </row>
    <row r="106" spans="1:54" x14ac:dyDescent="0.3">
      <c r="A106">
        <f t="shared" si="28"/>
        <v>104</v>
      </c>
      <c r="B106">
        <v>550</v>
      </c>
      <c r="C106">
        <v>3</v>
      </c>
      <c r="D106" t="str">
        <f>'[3]550 KHz'!A14</f>
        <v>01000</v>
      </c>
      <c r="E106">
        <f>'[3]550 KHz'!B14</f>
        <v>3</v>
      </c>
      <c r="F106" t="str">
        <f>'[3]550 KHz'!C14</f>
        <v>12</v>
      </c>
      <c r="G106" t="str">
        <f>'[3]550 KHz'!D14</f>
        <v>00</v>
      </c>
      <c r="H106" t="str">
        <f>'[3]550 KHz'!E14</f>
        <v>01</v>
      </c>
      <c r="I106" t="str">
        <f>'[3]550 KHz'!F14</f>
        <v>00</v>
      </c>
      <c r="J106" t="str">
        <f>'[3]550 KHz'!G14</f>
        <v>10</v>
      </c>
      <c r="K106" t="str">
        <f>'[3]550 KHz'!H14</f>
        <v>20</v>
      </c>
      <c r="L106" t="str">
        <f>'[3]550 KHz'!I14</f>
        <v>001000</v>
      </c>
      <c r="M106" t="str">
        <f>'[3]550 KHz'!J14</f>
        <v>00</v>
      </c>
      <c r="N106" t="str">
        <f>'[3]550 KHz'!K14</f>
        <v>C6</v>
      </c>
      <c r="O106" t="str">
        <f>'[3]550 KHz'!L14</f>
        <v>11</v>
      </c>
      <c r="P106" t="str">
        <f>'[3]550 KHz'!M14</f>
        <v>00011</v>
      </c>
      <c r="Q106" t="str">
        <f>'[3]550 KHz'!N14</f>
        <v>0</v>
      </c>
      <c r="R106" t="str">
        <f>'[3]550 KHz'!O14</f>
        <v>1A</v>
      </c>
      <c r="S106" t="str">
        <f>'[3]550 KHz'!P14</f>
        <v>000110</v>
      </c>
      <c r="T106" t="str">
        <f>'[3]550 KHz'!Q14</f>
        <v>10</v>
      </c>
      <c r="U106" t="str">
        <f>'[3]550 KHz'!R14</f>
        <v>4C</v>
      </c>
      <c r="V106" t="str">
        <f>'[3]550 KHz'!S14</f>
        <v>01</v>
      </c>
      <c r="W106" t="str">
        <f>'[3]550 KHz'!T14</f>
        <v>00110</v>
      </c>
      <c r="X106" t="str">
        <f>'[3]550 KHz'!U14</f>
        <v>0</v>
      </c>
      <c r="Y106" t="str">
        <f t="shared" si="38"/>
        <v>1220C61A4C</v>
      </c>
      <c r="Z106">
        <f t="shared" si="29"/>
        <v>100</v>
      </c>
      <c r="AA106">
        <f t="shared" si="30"/>
        <v>30</v>
      </c>
      <c r="AB106">
        <f t="shared" si="31"/>
        <v>2.9996999999999998</v>
      </c>
      <c r="AC106">
        <f t="shared" si="32"/>
        <v>19.200000000000003</v>
      </c>
      <c r="AD106">
        <f t="shared" si="33"/>
        <v>800</v>
      </c>
      <c r="AE106">
        <f t="shared" si="34"/>
        <v>50</v>
      </c>
      <c r="AF106">
        <f t="shared" si="35"/>
        <v>40</v>
      </c>
      <c r="AG106">
        <f t="shared" si="36"/>
        <v>3.75</v>
      </c>
      <c r="AH106">
        <f t="shared" si="37"/>
        <v>18.75</v>
      </c>
      <c r="AI106">
        <v>4000</v>
      </c>
      <c r="AK106">
        <f t="shared" si="39"/>
        <v>550</v>
      </c>
      <c r="AL106">
        <f t="shared" si="40"/>
        <v>8</v>
      </c>
      <c r="AM106" t="str">
        <f t="shared" si="52"/>
        <v>1220C61A4C</v>
      </c>
      <c r="AN106">
        <f t="shared" si="52"/>
        <v>100</v>
      </c>
      <c r="AO106">
        <f t="shared" si="52"/>
        <v>30</v>
      </c>
      <c r="AP106">
        <f t="shared" si="41"/>
        <v>80</v>
      </c>
      <c r="AQ106">
        <f t="shared" si="42"/>
        <v>239.976</v>
      </c>
      <c r="AR106">
        <f t="shared" si="43"/>
        <v>19.200000000000003</v>
      </c>
      <c r="AS106">
        <f t="shared" si="53"/>
        <v>50</v>
      </c>
      <c r="AT106">
        <f t="shared" si="53"/>
        <v>40</v>
      </c>
      <c r="AU106">
        <f t="shared" si="44"/>
        <v>750</v>
      </c>
      <c r="AV106">
        <f t="shared" si="45"/>
        <v>18.75</v>
      </c>
      <c r="AW106">
        <f t="shared" si="46"/>
        <v>3</v>
      </c>
      <c r="AX106" s="290">
        <f t="shared" si="47"/>
        <v>22.107063913599049</v>
      </c>
      <c r="AY106" s="290">
        <f t="shared" si="48"/>
        <v>276.31066509009599</v>
      </c>
      <c r="AZ106">
        <f t="shared" si="49"/>
        <v>2</v>
      </c>
      <c r="BA106" s="290">
        <f t="shared" si="50"/>
        <v>5.3051647697298447</v>
      </c>
      <c r="BB106" s="290">
        <f t="shared" si="51"/>
        <v>212.20659078919377</v>
      </c>
    </row>
    <row r="107" spans="1:54" x14ac:dyDescent="0.3">
      <c r="A107">
        <f t="shared" si="28"/>
        <v>105</v>
      </c>
      <c r="B107">
        <v>550</v>
      </c>
      <c r="C107">
        <v>3</v>
      </c>
      <c r="D107" t="str">
        <f>'[3]550 KHz'!A15</f>
        <v>01001</v>
      </c>
      <c r="E107">
        <f>'[3]550 KHz'!B15</f>
        <v>3</v>
      </c>
      <c r="F107" t="str">
        <f>'[3]550 KHz'!C15</f>
        <v>12</v>
      </c>
      <c r="G107" t="str">
        <f>'[3]550 KHz'!D15</f>
        <v>00</v>
      </c>
      <c r="H107" t="str">
        <f>'[3]550 KHz'!E15</f>
        <v>01</v>
      </c>
      <c r="I107" t="str">
        <f>'[3]550 KHz'!F15</f>
        <v>00</v>
      </c>
      <c r="J107" t="str">
        <f>'[3]550 KHz'!G15</f>
        <v>10</v>
      </c>
      <c r="K107" t="str">
        <f>'[3]550 KHz'!H15</f>
        <v>40</v>
      </c>
      <c r="L107" t="str">
        <f>'[3]550 KHz'!I15</f>
        <v>010000</v>
      </c>
      <c r="M107" t="str">
        <f>'[3]550 KHz'!J15</f>
        <v>00</v>
      </c>
      <c r="N107" t="str">
        <f>'[3]550 KHz'!K15</f>
        <v>42</v>
      </c>
      <c r="O107" t="str">
        <f>'[3]550 KHz'!L15</f>
        <v>01</v>
      </c>
      <c r="P107" t="str">
        <f>'[3]550 KHz'!M15</f>
        <v>00001</v>
      </c>
      <c r="Q107" t="str">
        <f>'[3]550 KHz'!N15</f>
        <v>0</v>
      </c>
      <c r="R107" t="str">
        <f>'[3]550 KHz'!O15</f>
        <v>1A</v>
      </c>
      <c r="S107" t="str">
        <f>'[3]550 KHz'!P15</f>
        <v>000110</v>
      </c>
      <c r="T107" t="str">
        <f>'[3]550 KHz'!Q15</f>
        <v>10</v>
      </c>
      <c r="U107" t="str">
        <f>'[3]550 KHz'!R15</f>
        <v>4C</v>
      </c>
      <c r="V107" t="str">
        <f>'[3]550 KHz'!S15</f>
        <v>01</v>
      </c>
      <c r="W107" t="str">
        <f>'[3]550 KHz'!T15</f>
        <v>00110</v>
      </c>
      <c r="X107" t="str">
        <f>'[3]550 KHz'!U15</f>
        <v>0</v>
      </c>
      <c r="Y107" t="str">
        <f t="shared" si="38"/>
        <v>1240421A4C</v>
      </c>
      <c r="Z107">
        <f t="shared" si="29"/>
        <v>100</v>
      </c>
      <c r="AA107">
        <f t="shared" si="30"/>
        <v>30</v>
      </c>
      <c r="AB107">
        <f t="shared" si="31"/>
        <v>2.9996999999999998</v>
      </c>
      <c r="AC107">
        <f t="shared" si="32"/>
        <v>19.200000000000003</v>
      </c>
      <c r="AD107">
        <f t="shared" si="33"/>
        <v>800</v>
      </c>
      <c r="AE107">
        <f t="shared" si="34"/>
        <v>50</v>
      </c>
      <c r="AF107">
        <f t="shared" si="35"/>
        <v>80</v>
      </c>
      <c r="AG107">
        <f t="shared" si="36"/>
        <v>1.25</v>
      </c>
      <c r="AH107">
        <f t="shared" si="37"/>
        <v>6.25</v>
      </c>
      <c r="AI107">
        <v>4000</v>
      </c>
      <c r="AK107">
        <f t="shared" si="39"/>
        <v>550</v>
      </c>
      <c r="AL107">
        <f t="shared" si="40"/>
        <v>9</v>
      </c>
      <c r="AM107" t="str">
        <f t="shared" si="52"/>
        <v>1240421A4C</v>
      </c>
      <c r="AN107">
        <f t="shared" si="52"/>
        <v>100</v>
      </c>
      <c r="AO107">
        <f t="shared" si="52"/>
        <v>30</v>
      </c>
      <c r="AP107">
        <f t="shared" si="41"/>
        <v>80</v>
      </c>
      <c r="AQ107">
        <f t="shared" si="42"/>
        <v>239.976</v>
      </c>
      <c r="AR107">
        <f t="shared" si="43"/>
        <v>19.200000000000003</v>
      </c>
      <c r="AS107">
        <f t="shared" si="53"/>
        <v>50</v>
      </c>
      <c r="AT107">
        <f t="shared" si="53"/>
        <v>80</v>
      </c>
      <c r="AU107">
        <f t="shared" si="44"/>
        <v>250</v>
      </c>
      <c r="AV107">
        <f t="shared" si="45"/>
        <v>6.25</v>
      </c>
      <c r="AW107">
        <f t="shared" si="46"/>
        <v>3</v>
      </c>
      <c r="AX107" s="290">
        <f t="shared" si="47"/>
        <v>22.107063913599049</v>
      </c>
      <c r="AY107" s="290">
        <f t="shared" si="48"/>
        <v>276.31066509009599</v>
      </c>
      <c r="AZ107">
        <f t="shared" si="49"/>
        <v>4</v>
      </c>
      <c r="BA107" s="290">
        <f t="shared" si="50"/>
        <v>7.9577471545947667</v>
      </c>
      <c r="BB107" s="290">
        <f t="shared" si="51"/>
        <v>318.3098861837907</v>
      </c>
    </row>
    <row r="108" spans="1:54" x14ac:dyDescent="0.3">
      <c r="A108">
        <f t="shared" si="28"/>
        <v>106</v>
      </c>
      <c r="B108">
        <v>550</v>
      </c>
      <c r="C108">
        <v>3</v>
      </c>
      <c r="D108" t="str">
        <f>'[3]550 KHz'!A16</f>
        <v>01010</v>
      </c>
      <c r="E108">
        <f>'[3]550 KHz'!B16</f>
        <v>3</v>
      </c>
      <c r="F108" t="str">
        <f>'[3]550 KHz'!C16</f>
        <v>12</v>
      </c>
      <c r="G108" t="str">
        <f>'[3]550 KHz'!D16</f>
        <v>00</v>
      </c>
      <c r="H108" t="str">
        <f>'[3]550 KHz'!E16</f>
        <v>01</v>
      </c>
      <c r="I108" t="str">
        <f>'[3]550 KHz'!F16</f>
        <v>00</v>
      </c>
      <c r="J108" t="str">
        <f>'[3]550 KHz'!G16</f>
        <v>10</v>
      </c>
      <c r="K108" t="str">
        <f>'[3]550 KHz'!H16</f>
        <v>80</v>
      </c>
      <c r="L108" t="str">
        <f>'[3]550 KHz'!I16</f>
        <v>100000</v>
      </c>
      <c r="M108" t="str">
        <f>'[3]550 KHz'!J16</f>
        <v>00</v>
      </c>
      <c r="N108" t="str">
        <f>'[3]550 KHz'!K16</f>
        <v>42</v>
      </c>
      <c r="O108" t="str">
        <f>'[3]550 KHz'!L16</f>
        <v>01</v>
      </c>
      <c r="P108" t="str">
        <f>'[3]550 KHz'!M16</f>
        <v>00001</v>
      </c>
      <c r="Q108" t="str">
        <f>'[3]550 KHz'!N16</f>
        <v>0</v>
      </c>
      <c r="R108" t="str">
        <f>'[3]550 KHz'!O16</f>
        <v>1A</v>
      </c>
      <c r="S108" t="str">
        <f>'[3]550 KHz'!P16</f>
        <v>000110</v>
      </c>
      <c r="T108" t="str">
        <f>'[3]550 KHz'!Q16</f>
        <v>10</v>
      </c>
      <c r="U108" t="str">
        <f>'[3]550 KHz'!R16</f>
        <v>4C</v>
      </c>
      <c r="V108" t="str">
        <f>'[3]550 KHz'!S16</f>
        <v>01</v>
      </c>
      <c r="W108" t="str">
        <f>'[3]550 KHz'!T16</f>
        <v>00110</v>
      </c>
      <c r="X108" t="str">
        <f>'[3]550 KHz'!U16</f>
        <v>0</v>
      </c>
      <c r="Y108" t="str">
        <f t="shared" si="38"/>
        <v>1280421A4C</v>
      </c>
      <c r="Z108">
        <f t="shared" si="29"/>
        <v>100</v>
      </c>
      <c r="AA108">
        <f t="shared" si="30"/>
        <v>30</v>
      </c>
      <c r="AB108">
        <f t="shared" si="31"/>
        <v>2.9996999999999998</v>
      </c>
      <c r="AC108">
        <f t="shared" si="32"/>
        <v>19.200000000000003</v>
      </c>
      <c r="AD108">
        <f t="shared" si="33"/>
        <v>800</v>
      </c>
      <c r="AE108">
        <f t="shared" si="34"/>
        <v>50</v>
      </c>
      <c r="AF108">
        <f t="shared" si="35"/>
        <v>160</v>
      </c>
      <c r="AG108">
        <f t="shared" si="36"/>
        <v>1.25</v>
      </c>
      <c r="AH108">
        <f t="shared" si="37"/>
        <v>6.25</v>
      </c>
      <c r="AI108">
        <v>4000</v>
      </c>
      <c r="AK108">
        <f t="shared" si="39"/>
        <v>550</v>
      </c>
      <c r="AL108">
        <f t="shared" si="40"/>
        <v>10</v>
      </c>
      <c r="AM108" t="str">
        <f t="shared" si="52"/>
        <v>1280421A4C</v>
      </c>
      <c r="AN108">
        <f t="shared" si="52"/>
        <v>100</v>
      </c>
      <c r="AO108">
        <f t="shared" si="52"/>
        <v>30</v>
      </c>
      <c r="AP108">
        <f t="shared" si="41"/>
        <v>80</v>
      </c>
      <c r="AQ108">
        <f t="shared" si="42"/>
        <v>239.976</v>
      </c>
      <c r="AR108">
        <f t="shared" si="43"/>
        <v>19.200000000000003</v>
      </c>
      <c r="AS108">
        <f t="shared" si="53"/>
        <v>50</v>
      </c>
      <c r="AT108">
        <f t="shared" si="53"/>
        <v>160</v>
      </c>
      <c r="AU108">
        <f t="shared" si="44"/>
        <v>250</v>
      </c>
      <c r="AV108">
        <f t="shared" si="45"/>
        <v>6.25</v>
      </c>
      <c r="AW108">
        <f t="shared" si="46"/>
        <v>3</v>
      </c>
      <c r="AX108" s="290">
        <f t="shared" si="47"/>
        <v>22.107063913599049</v>
      </c>
      <c r="AY108" s="290">
        <f t="shared" si="48"/>
        <v>276.31066509009599</v>
      </c>
      <c r="AZ108">
        <f t="shared" si="49"/>
        <v>8</v>
      </c>
      <c r="BA108" s="290">
        <f t="shared" si="50"/>
        <v>3.9788735772973833</v>
      </c>
      <c r="BB108" s="290">
        <f t="shared" si="51"/>
        <v>159.15494309189535</v>
      </c>
    </row>
    <row r="109" spans="1:54" x14ac:dyDescent="0.3">
      <c r="A109">
        <f t="shared" si="28"/>
        <v>107</v>
      </c>
      <c r="B109">
        <v>550</v>
      </c>
      <c r="C109">
        <v>3</v>
      </c>
      <c r="D109" t="str">
        <f>'[3]550 KHz'!A17</f>
        <v>01011</v>
      </c>
      <c r="E109">
        <f>'[3]550 KHz'!B17</f>
        <v>3</v>
      </c>
      <c r="F109" t="str">
        <f>'[3]550 KHz'!C17</f>
        <v>12</v>
      </c>
      <c r="G109" t="str">
        <f>'[3]550 KHz'!D17</f>
        <v>00</v>
      </c>
      <c r="H109" t="str">
        <f>'[3]550 KHz'!E17</f>
        <v>01</v>
      </c>
      <c r="I109" t="str">
        <f>'[3]550 KHz'!F17</f>
        <v>00</v>
      </c>
      <c r="J109" t="str">
        <f>'[3]550 KHz'!G17</f>
        <v>10</v>
      </c>
      <c r="K109" t="str">
        <f>'[3]550 KHz'!H17</f>
        <v>0B</v>
      </c>
      <c r="L109" t="str">
        <f>'[3]550 KHz'!I17</f>
        <v>000010</v>
      </c>
      <c r="M109" t="str">
        <f>'[3]550 KHz'!J17</f>
        <v>11</v>
      </c>
      <c r="N109" t="str">
        <f>'[3]550 KHz'!K17</f>
        <v>18</v>
      </c>
      <c r="O109" t="str">
        <f>'[3]550 KHz'!L17</f>
        <v>00</v>
      </c>
      <c r="P109" t="str">
        <f>'[3]550 KHz'!M17</f>
        <v>01100</v>
      </c>
      <c r="Q109" t="str">
        <f>'[3]550 KHz'!N17</f>
        <v>0</v>
      </c>
      <c r="R109" t="str">
        <f>'[3]550 KHz'!O17</f>
        <v>22</v>
      </c>
      <c r="S109" t="str">
        <f>'[3]550 KHz'!P17</f>
        <v>001000</v>
      </c>
      <c r="T109" t="str">
        <f>'[3]550 KHz'!Q17</f>
        <v>10</v>
      </c>
      <c r="U109" t="str">
        <f>'[3]550 KHz'!R17</f>
        <v>46</v>
      </c>
      <c r="V109" t="str">
        <f>'[3]550 KHz'!S17</f>
        <v>01</v>
      </c>
      <c r="W109" t="str">
        <f>'[3]550 KHz'!T17</f>
        <v>00011</v>
      </c>
      <c r="X109" t="str">
        <f>'[3]550 KHz'!U17</f>
        <v>0</v>
      </c>
      <c r="Y109" t="str">
        <f t="shared" si="38"/>
        <v>120B182246</v>
      </c>
      <c r="Z109">
        <f t="shared" si="29"/>
        <v>100</v>
      </c>
      <c r="AA109">
        <f t="shared" si="30"/>
        <v>40</v>
      </c>
      <c r="AB109">
        <f t="shared" si="31"/>
        <v>2.9996999999999998</v>
      </c>
      <c r="AC109">
        <f t="shared" si="32"/>
        <v>9.6000000000000014</v>
      </c>
      <c r="AD109">
        <f t="shared" si="33"/>
        <v>800</v>
      </c>
      <c r="AE109">
        <f t="shared" si="34"/>
        <v>50</v>
      </c>
      <c r="AF109">
        <f t="shared" si="35"/>
        <v>10</v>
      </c>
      <c r="AG109">
        <f t="shared" si="36"/>
        <v>15</v>
      </c>
      <c r="AH109">
        <f t="shared" si="37"/>
        <v>75</v>
      </c>
      <c r="AI109">
        <v>4000</v>
      </c>
      <c r="AK109">
        <f t="shared" si="39"/>
        <v>550</v>
      </c>
      <c r="AL109">
        <f t="shared" si="40"/>
        <v>11</v>
      </c>
      <c r="AM109" t="str">
        <f t="shared" si="52"/>
        <v>120B182246</v>
      </c>
      <c r="AN109">
        <f t="shared" si="52"/>
        <v>100</v>
      </c>
      <c r="AO109">
        <f t="shared" si="52"/>
        <v>40</v>
      </c>
      <c r="AP109">
        <f t="shared" si="41"/>
        <v>80</v>
      </c>
      <c r="AQ109">
        <f t="shared" si="42"/>
        <v>239.976</v>
      </c>
      <c r="AR109">
        <f t="shared" si="43"/>
        <v>9.6000000000000014</v>
      </c>
      <c r="AS109">
        <f t="shared" si="53"/>
        <v>50</v>
      </c>
      <c r="AT109">
        <f t="shared" si="53"/>
        <v>10</v>
      </c>
      <c r="AU109">
        <f t="shared" si="44"/>
        <v>3000</v>
      </c>
      <c r="AV109">
        <f t="shared" si="45"/>
        <v>75</v>
      </c>
      <c r="AW109">
        <f t="shared" si="46"/>
        <v>4</v>
      </c>
      <c r="AX109" s="290">
        <f t="shared" si="47"/>
        <v>16.580297935199283</v>
      </c>
      <c r="AY109" s="290">
        <f t="shared" si="48"/>
        <v>414.46599763514405</v>
      </c>
      <c r="AZ109">
        <f t="shared" si="49"/>
        <v>0.5</v>
      </c>
      <c r="BA109" s="290">
        <f t="shared" si="50"/>
        <v>5.3051647697298447</v>
      </c>
      <c r="BB109" s="290">
        <f t="shared" si="51"/>
        <v>212.20659078919377</v>
      </c>
    </row>
    <row r="110" spans="1:54" x14ac:dyDescent="0.3">
      <c r="A110">
        <f t="shared" si="28"/>
        <v>108</v>
      </c>
      <c r="B110">
        <v>550</v>
      </c>
      <c r="C110">
        <v>3</v>
      </c>
      <c r="D110" t="str">
        <f>'[3]550 KHz'!A18</f>
        <v>01100</v>
      </c>
      <c r="E110">
        <f>'[3]550 KHz'!B18</f>
        <v>3</v>
      </c>
      <c r="F110" t="str">
        <f>'[3]550 KHz'!C18</f>
        <v>12</v>
      </c>
      <c r="G110" t="str">
        <f>'[3]550 KHz'!D18</f>
        <v>00</v>
      </c>
      <c r="H110" t="str">
        <f>'[3]550 KHz'!E18</f>
        <v>01</v>
      </c>
      <c r="I110" t="str">
        <f>'[3]550 KHz'!F18</f>
        <v>00</v>
      </c>
      <c r="J110" t="str">
        <f>'[3]550 KHz'!G18</f>
        <v>10</v>
      </c>
      <c r="K110" t="str">
        <f>'[3]550 KHz'!H18</f>
        <v>11</v>
      </c>
      <c r="L110" t="str">
        <f>'[3]550 KHz'!I18</f>
        <v>000100</v>
      </c>
      <c r="M110" t="str">
        <f>'[3]550 KHz'!J18</f>
        <v>01</v>
      </c>
      <c r="N110" t="str">
        <f>'[3]550 KHz'!K18</f>
        <v>8C</v>
      </c>
      <c r="O110" t="str">
        <f>'[3]550 KHz'!L18</f>
        <v>10</v>
      </c>
      <c r="P110" t="str">
        <f>'[3]550 KHz'!M18</f>
        <v>00110</v>
      </c>
      <c r="Q110" t="str">
        <f>'[3]550 KHz'!N18</f>
        <v>0</v>
      </c>
      <c r="R110" t="str">
        <f>'[3]550 KHz'!O18</f>
        <v>22</v>
      </c>
      <c r="S110" t="str">
        <f>'[3]550 KHz'!P18</f>
        <v>001000</v>
      </c>
      <c r="T110" t="str">
        <f>'[3]550 KHz'!Q18</f>
        <v>10</v>
      </c>
      <c r="U110" t="str">
        <f>'[3]550 KHz'!R18</f>
        <v>46</v>
      </c>
      <c r="V110" t="str">
        <f>'[3]550 KHz'!S18</f>
        <v>01</v>
      </c>
      <c r="W110" t="str">
        <f>'[3]550 KHz'!T18</f>
        <v>00011</v>
      </c>
      <c r="X110" t="str">
        <f>'[3]550 KHz'!U18</f>
        <v>0</v>
      </c>
      <c r="Y110" t="str">
        <f t="shared" si="38"/>
        <v>12118C2246</v>
      </c>
      <c r="Z110">
        <f t="shared" si="29"/>
        <v>100</v>
      </c>
      <c r="AA110">
        <f t="shared" si="30"/>
        <v>40</v>
      </c>
      <c r="AB110">
        <f t="shared" si="31"/>
        <v>2.9996999999999998</v>
      </c>
      <c r="AC110">
        <f t="shared" si="32"/>
        <v>9.6000000000000014</v>
      </c>
      <c r="AD110">
        <f t="shared" si="33"/>
        <v>800</v>
      </c>
      <c r="AE110">
        <f t="shared" si="34"/>
        <v>50</v>
      </c>
      <c r="AF110">
        <f t="shared" si="35"/>
        <v>20</v>
      </c>
      <c r="AG110">
        <f t="shared" si="36"/>
        <v>7.5</v>
      </c>
      <c r="AH110">
        <f t="shared" si="37"/>
        <v>37.5</v>
      </c>
      <c r="AI110">
        <v>4000</v>
      </c>
      <c r="AK110">
        <f t="shared" si="39"/>
        <v>550</v>
      </c>
      <c r="AL110">
        <f t="shared" si="40"/>
        <v>12</v>
      </c>
      <c r="AM110" t="str">
        <f t="shared" si="52"/>
        <v>12118C2246</v>
      </c>
      <c r="AN110">
        <f t="shared" si="52"/>
        <v>100</v>
      </c>
      <c r="AO110">
        <f t="shared" si="52"/>
        <v>40</v>
      </c>
      <c r="AP110">
        <f t="shared" si="41"/>
        <v>80</v>
      </c>
      <c r="AQ110">
        <f t="shared" si="42"/>
        <v>239.976</v>
      </c>
      <c r="AR110">
        <f t="shared" si="43"/>
        <v>9.6000000000000014</v>
      </c>
      <c r="AS110">
        <f t="shared" si="53"/>
        <v>50</v>
      </c>
      <c r="AT110">
        <f t="shared" si="53"/>
        <v>20</v>
      </c>
      <c r="AU110">
        <f t="shared" si="44"/>
        <v>1500</v>
      </c>
      <c r="AV110">
        <f t="shared" si="45"/>
        <v>37.5</v>
      </c>
      <c r="AW110">
        <f t="shared" si="46"/>
        <v>4</v>
      </c>
      <c r="AX110" s="290">
        <f t="shared" si="47"/>
        <v>16.580297935199283</v>
      </c>
      <c r="AY110" s="290">
        <f t="shared" si="48"/>
        <v>414.46599763514405</v>
      </c>
      <c r="AZ110">
        <f t="shared" si="49"/>
        <v>1</v>
      </c>
      <c r="BA110" s="290">
        <f t="shared" si="50"/>
        <v>5.3051647697298447</v>
      </c>
      <c r="BB110" s="290">
        <f t="shared" si="51"/>
        <v>212.20659078919377</v>
      </c>
    </row>
    <row r="111" spans="1:54" x14ac:dyDescent="0.3">
      <c r="A111">
        <f t="shared" si="28"/>
        <v>109</v>
      </c>
      <c r="B111">
        <v>550</v>
      </c>
      <c r="C111">
        <v>3</v>
      </c>
      <c r="D111" t="str">
        <f>'[3]550 KHz'!A19</f>
        <v>01101</v>
      </c>
      <c r="E111">
        <f>'[3]550 KHz'!B19</f>
        <v>3</v>
      </c>
      <c r="F111" t="str">
        <f>'[3]550 KHz'!C19</f>
        <v>12</v>
      </c>
      <c r="G111" t="str">
        <f>'[3]550 KHz'!D19</f>
        <v>00</v>
      </c>
      <c r="H111" t="str">
        <f>'[3]550 KHz'!E19</f>
        <v>01</v>
      </c>
      <c r="I111" t="str">
        <f>'[3]550 KHz'!F19</f>
        <v>00</v>
      </c>
      <c r="J111" t="str">
        <f>'[3]550 KHz'!G19</f>
        <v>10</v>
      </c>
      <c r="K111" t="str">
        <f>'[3]550 KHz'!H19</f>
        <v>20</v>
      </c>
      <c r="L111" t="str">
        <f>'[3]550 KHz'!I19</f>
        <v>001000</v>
      </c>
      <c r="M111" t="str">
        <f>'[3]550 KHz'!J19</f>
        <v>00</v>
      </c>
      <c r="N111" t="str">
        <f>'[3]550 KHz'!K19</f>
        <v>C6</v>
      </c>
      <c r="O111" t="str">
        <f>'[3]550 KHz'!L19</f>
        <v>11</v>
      </c>
      <c r="P111" t="str">
        <f>'[3]550 KHz'!M19</f>
        <v>00011</v>
      </c>
      <c r="Q111" t="str">
        <f>'[3]550 KHz'!N19</f>
        <v>0</v>
      </c>
      <c r="R111" t="str">
        <f>'[3]550 KHz'!O19</f>
        <v>22</v>
      </c>
      <c r="S111" t="str">
        <f>'[3]550 KHz'!P19</f>
        <v>001000</v>
      </c>
      <c r="T111" t="str">
        <f>'[3]550 KHz'!Q19</f>
        <v>10</v>
      </c>
      <c r="U111" t="str">
        <f>'[3]550 KHz'!R19</f>
        <v>46</v>
      </c>
      <c r="V111" t="str">
        <f>'[3]550 KHz'!S19</f>
        <v>01</v>
      </c>
      <c r="W111" t="str">
        <f>'[3]550 KHz'!T19</f>
        <v>00011</v>
      </c>
      <c r="X111" t="str">
        <f>'[3]550 KHz'!U19</f>
        <v>0</v>
      </c>
      <c r="Y111" t="str">
        <f t="shared" si="38"/>
        <v>1220C62246</v>
      </c>
      <c r="Z111">
        <f t="shared" si="29"/>
        <v>100</v>
      </c>
      <c r="AA111">
        <f t="shared" si="30"/>
        <v>40</v>
      </c>
      <c r="AB111">
        <f t="shared" si="31"/>
        <v>2.9996999999999998</v>
      </c>
      <c r="AC111">
        <f t="shared" si="32"/>
        <v>9.6000000000000014</v>
      </c>
      <c r="AD111">
        <f t="shared" si="33"/>
        <v>800</v>
      </c>
      <c r="AE111">
        <f t="shared" si="34"/>
        <v>50</v>
      </c>
      <c r="AF111">
        <f t="shared" si="35"/>
        <v>40</v>
      </c>
      <c r="AG111">
        <f t="shared" si="36"/>
        <v>3.75</v>
      </c>
      <c r="AH111">
        <f t="shared" si="37"/>
        <v>18.75</v>
      </c>
      <c r="AI111">
        <v>4000</v>
      </c>
      <c r="AK111">
        <f t="shared" si="39"/>
        <v>550</v>
      </c>
      <c r="AL111">
        <f t="shared" si="40"/>
        <v>13</v>
      </c>
      <c r="AM111" t="str">
        <f t="shared" si="52"/>
        <v>1220C62246</v>
      </c>
      <c r="AN111">
        <f t="shared" si="52"/>
        <v>100</v>
      </c>
      <c r="AO111">
        <f t="shared" si="52"/>
        <v>40</v>
      </c>
      <c r="AP111">
        <f t="shared" si="41"/>
        <v>80</v>
      </c>
      <c r="AQ111">
        <f t="shared" si="42"/>
        <v>239.976</v>
      </c>
      <c r="AR111">
        <f t="shared" si="43"/>
        <v>9.6000000000000014</v>
      </c>
      <c r="AS111">
        <f t="shared" si="53"/>
        <v>50</v>
      </c>
      <c r="AT111">
        <f t="shared" si="53"/>
        <v>40</v>
      </c>
      <c r="AU111">
        <f t="shared" si="44"/>
        <v>750</v>
      </c>
      <c r="AV111">
        <f t="shared" si="45"/>
        <v>18.75</v>
      </c>
      <c r="AW111">
        <f t="shared" si="46"/>
        <v>4</v>
      </c>
      <c r="AX111" s="290">
        <f t="shared" si="47"/>
        <v>16.580297935199283</v>
      </c>
      <c r="AY111" s="290">
        <f t="shared" si="48"/>
        <v>414.46599763514405</v>
      </c>
      <c r="AZ111">
        <f t="shared" si="49"/>
        <v>2</v>
      </c>
      <c r="BA111" s="290">
        <f t="shared" si="50"/>
        <v>5.3051647697298447</v>
      </c>
      <c r="BB111" s="290">
        <f t="shared" si="51"/>
        <v>212.20659078919377</v>
      </c>
    </row>
    <row r="112" spans="1:54" x14ac:dyDescent="0.3">
      <c r="A112">
        <f t="shared" si="28"/>
        <v>110</v>
      </c>
      <c r="B112">
        <v>550</v>
      </c>
      <c r="C112">
        <v>3</v>
      </c>
      <c r="D112" t="str">
        <f>'[3]550 KHz'!A20</f>
        <v>01110</v>
      </c>
      <c r="E112">
        <f>'[3]550 KHz'!B20</f>
        <v>3</v>
      </c>
      <c r="F112" t="str">
        <f>'[3]550 KHz'!C20</f>
        <v>12</v>
      </c>
      <c r="G112" t="str">
        <f>'[3]550 KHz'!D20</f>
        <v>00</v>
      </c>
      <c r="H112" t="str">
        <f>'[3]550 KHz'!E20</f>
        <v>01</v>
      </c>
      <c r="I112" t="str">
        <f>'[3]550 KHz'!F20</f>
        <v>00</v>
      </c>
      <c r="J112" t="str">
        <f>'[3]550 KHz'!G20</f>
        <v>10</v>
      </c>
      <c r="K112" t="str">
        <f>'[3]550 KHz'!H20</f>
        <v>40</v>
      </c>
      <c r="L112" t="str">
        <f>'[3]550 KHz'!I20</f>
        <v>010000</v>
      </c>
      <c r="M112" t="str">
        <f>'[3]550 KHz'!J20</f>
        <v>00</v>
      </c>
      <c r="N112" t="str">
        <f>'[3]550 KHz'!K20</f>
        <v>42</v>
      </c>
      <c r="O112" t="str">
        <f>'[3]550 KHz'!L20</f>
        <v>01</v>
      </c>
      <c r="P112" t="str">
        <f>'[3]550 KHz'!M20</f>
        <v>00001</v>
      </c>
      <c r="Q112" t="str">
        <f>'[3]550 KHz'!N20</f>
        <v>0</v>
      </c>
      <c r="R112" t="str">
        <f>'[3]550 KHz'!O20</f>
        <v>22</v>
      </c>
      <c r="S112" t="str">
        <f>'[3]550 KHz'!P20</f>
        <v>001000</v>
      </c>
      <c r="T112" t="str">
        <f>'[3]550 KHz'!Q20</f>
        <v>10</v>
      </c>
      <c r="U112" t="str">
        <f>'[3]550 KHz'!R20</f>
        <v>46</v>
      </c>
      <c r="V112" t="str">
        <f>'[3]550 KHz'!S20</f>
        <v>01</v>
      </c>
      <c r="W112" t="str">
        <f>'[3]550 KHz'!T20</f>
        <v>00011</v>
      </c>
      <c r="X112" t="str">
        <f>'[3]550 KHz'!U20</f>
        <v>0</v>
      </c>
      <c r="Y112" t="str">
        <f t="shared" si="38"/>
        <v>1240422246</v>
      </c>
      <c r="Z112">
        <f t="shared" si="29"/>
        <v>100</v>
      </c>
      <c r="AA112">
        <f t="shared" si="30"/>
        <v>40</v>
      </c>
      <c r="AB112">
        <f t="shared" si="31"/>
        <v>2.9996999999999998</v>
      </c>
      <c r="AC112">
        <f t="shared" si="32"/>
        <v>9.6000000000000014</v>
      </c>
      <c r="AD112">
        <f t="shared" si="33"/>
        <v>800</v>
      </c>
      <c r="AE112">
        <f t="shared" si="34"/>
        <v>50</v>
      </c>
      <c r="AF112">
        <f t="shared" si="35"/>
        <v>80</v>
      </c>
      <c r="AG112">
        <f t="shared" si="36"/>
        <v>1.25</v>
      </c>
      <c r="AH112">
        <f t="shared" si="37"/>
        <v>6.25</v>
      </c>
      <c r="AI112">
        <v>4000</v>
      </c>
      <c r="AK112">
        <f t="shared" si="39"/>
        <v>550</v>
      </c>
      <c r="AL112">
        <f t="shared" si="40"/>
        <v>14</v>
      </c>
      <c r="AM112" t="str">
        <f t="shared" si="52"/>
        <v>1240422246</v>
      </c>
      <c r="AN112">
        <f t="shared" si="52"/>
        <v>100</v>
      </c>
      <c r="AO112">
        <f t="shared" si="52"/>
        <v>40</v>
      </c>
      <c r="AP112">
        <f t="shared" si="41"/>
        <v>80</v>
      </c>
      <c r="AQ112">
        <f t="shared" si="42"/>
        <v>239.976</v>
      </c>
      <c r="AR112">
        <f t="shared" si="43"/>
        <v>9.6000000000000014</v>
      </c>
      <c r="AS112">
        <f t="shared" si="53"/>
        <v>50</v>
      </c>
      <c r="AT112">
        <f t="shared" si="53"/>
        <v>80</v>
      </c>
      <c r="AU112">
        <f t="shared" si="44"/>
        <v>250</v>
      </c>
      <c r="AV112">
        <f t="shared" si="45"/>
        <v>6.25</v>
      </c>
      <c r="AW112">
        <f t="shared" si="46"/>
        <v>4</v>
      </c>
      <c r="AX112" s="290">
        <f t="shared" si="47"/>
        <v>16.580297935199283</v>
      </c>
      <c r="AY112" s="290">
        <f t="shared" si="48"/>
        <v>414.46599763514405</v>
      </c>
      <c r="AZ112">
        <f t="shared" si="49"/>
        <v>4</v>
      </c>
      <c r="BA112" s="290">
        <f t="shared" si="50"/>
        <v>7.9577471545947667</v>
      </c>
      <c r="BB112" s="290">
        <f t="shared" si="51"/>
        <v>318.3098861837907</v>
      </c>
    </row>
    <row r="113" spans="1:54" x14ac:dyDescent="0.3">
      <c r="A113">
        <f t="shared" si="28"/>
        <v>111</v>
      </c>
      <c r="B113">
        <v>550</v>
      </c>
      <c r="C113">
        <v>3</v>
      </c>
      <c r="D113" t="str">
        <f>'[3]550 KHz'!A21</f>
        <v>01111</v>
      </c>
      <c r="E113">
        <f>'[3]550 KHz'!B21</f>
        <v>3</v>
      </c>
      <c r="F113" t="str">
        <f>'[3]550 KHz'!C21</f>
        <v>12</v>
      </c>
      <c r="G113" t="str">
        <f>'[3]550 KHz'!D21</f>
        <v>00</v>
      </c>
      <c r="H113" t="str">
        <f>'[3]550 KHz'!E21</f>
        <v>01</v>
      </c>
      <c r="I113" t="str">
        <f>'[3]550 KHz'!F21</f>
        <v>00</v>
      </c>
      <c r="J113" t="str">
        <f>'[3]550 KHz'!G21</f>
        <v>10</v>
      </c>
      <c r="K113" t="str">
        <f>'[3]550 KHz'!H21</f>
        <v>80</v>
      </c>
      <c r="L113" t="str">
        <f>'[3]550 KHz'!I21</f>
        <v>100000</v>
      </c>
      <c r="M113" t="str">
        <f>'[3]550 KHz'!J21</f>
        <v>00</v>
      </c>
      <c r="N113" t="str">
        <f>'[3]550 KHz'!K21</f>
        <v>42</v>
      </c>
      <c r="O113" t="str">
        <f>'[3]550 KHz'!L21</f>
        <v>01</v>
      </c>
      <c r="P113" t="str">
        <f>'[3]550 KHz'!M21</f>
        <v>00001</v>
      </c>
      <c r="Q113" t="str">
        <f>'[3]550 KHz'!N21</f>
        <v>0</v>
      </c>
      <c r="R113" t="str">
        <f>'[3]550 KHz'!O21</f>
        <v>22</v>
      </c>
      <c r="S113" t="str">
        <f>'[3]550 KHz'!P21</f>
        <v>001000</v>
      </c>
      <c r="T113" t="str">
        <f>'[3]550 KHz'!Q21</f>
        <v>10</v>
      </c>
      <c r="U113" t="str">
        <f>'[3]550 KHz'!R21</f>
        <v>46</v>
      </c>
      <c r="V113" t="str">
        <f>'[3]550 KHz'!S21</f>
        <v>01</v>
      </c>
      <c r="W113" t="str">
        <f>'[3]550 KHz'!T21</f>
        <v>00011</v>
      </c>
      <c r="X113" t="str">
        <f>'[3]550 KHz'!U21</f>
        <v>0</v>
      </c>
      <c r="Y113" t="str">
        <f t="shared" si="38"/>
        <v>1280422246</v>
      </c>
      <c r="Z113">
        <f t="shared" si="29"/>
        <v>100</v>
      </c>
      <c r="AA113">
        <f t="shared" si="30"/>
        <v>40</v>
      </c>
      <c r="AB113">
        <f t="shared" si="31"/>
        <v>2.9996999999999998</v>
      </c>
      <c r="AC113">
        <f t="shared" si="32"/>
        <v>9.6000000000000014</v>
      </c>
      <c r="AD113">
        <f t="shared" si="33"/>
        <v>800</v>
      </c>
      <c r="AE113">
        <f t="shared" si="34"/>
        <v>50</v>
      </c>
      <c r="AF113">
        <f t="shared" si="35"/>
        <v>160</v>
      </c>
      <c r="AG113">
        <f t="shared" si="36"/>
        <v>1.25</v>
      </c>
      <c r="AH113">
        <f t="shared" si="37"/>
        <v>6.25</v>
      </c>
      <c r="AI113">
        <v>4000</v>
      </c>
      <c r="AK113">
        <f t="shared" si="39"/>
        <v>550</v>
      </c>
      <c r="AL113">
        <f t="shared" si="40"/>
        <v>15</v>
      </c>
      <c r="AM113" t="str">
        <f t="shared" si="52"/>
        <v>1280422246</v>
      </c>
      <c r="AN113">
        <f t="shared" si="52"/>
        <v>100</v>
      </c>
      <c r="AO113">
        <f t="shared" si="52"/>
        <v>40</v>
      </c>
      <c r="AP113">
        <f t="shared" si="41"/>
        <v>80</v>
      </c>
      <c r="AQ113">
        <f t="shared" si="42"/>
        <v>239.976</v>
      </c>
      <c r="AR113">
        <f t="shared" si="43"/>
        <v>9.6000000000000014</v>
      </c>
      <c r="AS113">
        <f t="shared" si="53"/>
        <v>50</v>
      </c>
      <c r="AT113">
        <f t="shared" si="53"/>
        <v>160</v>
      </c>
      <c r="AU113">
        <f t="shared" si="44"/>
        <v>250</v>
      </c>
      <c r="AV113">
        <f t="shared" si="45"/>
        <v>6.25</v>
      </c>
      <c r="AW113">
        <f t="shared" si="46"/>
        <v>4</v>
      </c>
      <c r="AX113" s="290">
        <f t="shared" si="47"/>
        <v>16.580297935199283</v>
      </c>
      <c r="AY113" s="290">
        <f t="shared" si="48"/>
        <v>414.46599763514405</v>
      </c>
      <c r="AZ113">
        <f t="shared" si="49"/>
        <v>8</v>
      </c>
      <c r="BA113" s="290">
        <f t="shared" si="50"/>
        <v>3.9788735772973833</v>
      </c>
      <c r="BB113" s="290">
        <f t="shared" si="51"/>
        <v>159.15494309189535</v>
      </c>
    </row>
    <row r="114" spans="1:54" x14ac:dyDescent="0.3">
      <c r="A114">
        <f t="shared" si="28"/>
        <v>112</v>
      </c>
      <c r="B114">
        <v>550</v>
      </c>
      <c r="C114">
        <v>3</v>
      </c>
      <c r="D114" t="str">
        <f>'[3]550 KHz'!A22</f>
        <v>10000</v>
      </c>
      <c r="E114">
        <f>'[3]550 KHz'!B22</f>
        <v>3</v>
      </c>
      <c r="F114" t="str">
        <f>'[3]550 KHz'!C22</f>
        <v>12</v>
      </c>
      <c r="G114" t="str">
        <f>'[3]550 KHz'!D22</f>
        <v>00</v>
      </c>
      <c r="H114" t="str">
        <f>'[3]550 KHz'!E22</f>
        <v>01</v>
      </c>
      <c r="I114" t="str">
        <f>'[3]550 KHz'!F22</f>
        <v>00</v>
      </c>
      <c r="J114" t="str">
        <f>'[3]550 KHz'!G22</f>
        <v>10</v>
      </c>
      <c r="K114" t="str">
        <f>'[3]550 KHz'!H22</f>
        <v>0B</v>
      </c>
      <c r="L114" t="str">
        <f>'[3]550 KHz'!I22</f>
        <v>000010</v>
      </c>
      <c r="M114" t="str">
        <f>'[3]550 KHz'!J22</f>
        <v>11</v>
      </c>
      <c r="N114" t="str">
        <f>'[3]550 KHz'!K22</f>
        <v>18</v>
      </c>
      <c r="O114" t="str">
        <f>'[3]550 KHz'!L22</f>
        <v>00</v>
      </c>
      <c r="P114" t="str">
        <f>'[3]550 KHz'!M22</f>
        <v>01100</v>
      </c>
      <c r="Q114" t="str">
        <f>'[3]550 KHz'!N22</f>
        <v>0</v>
      </c>
      <c r="R114" t="str">
        <f>'[3]550 KHz'!O22</f>
        <v>29</v>
      </c>
      <c r="S114" t="str">
        <f>'[3]550 KHz'!P22</f>
        <v>001010</v>
      </c>
      <c r="T114" t="str">
        <f>'[3]550 KHz'!Q22</f>
        <v>01</v>
      </c>
      <c r="U114" t="str">
        <f>'[3]550 KHz'!R22</f>
        <v>86</v>
      </c>
      <c r="V114" t="str">
        <f>'[3]550 KHz'!S22</f>
        <v>10</v>
      </c>
      <c r="W114" t="str">
        <f>'[3]550 KHz'!T22</f>
        <v>00011</v>
      </c>
      <c r="X114" t="str">
        <f>'[3]550 KHz'!U22</f>
        <v>0</v>
      </c>
      <c r="Y114" t="str">
        <f t="shared" si="38"/>
        <v>120B182986</v>
      </c>
      <c r="Z114">
        <f t="shared" si="29"/>
        <v>100</v>
      </c>
      <c r="AA114">
        <f t="shared" si="30"/>
        <v>50</v>
      </c>
      <c r="AB114">
        <f t="shared" si="31"/>
        <v>1.9998</v>
      </c>
      <c r="AC114">
        <f t="shared" si="32"/>
        <v>9.6000000000000014</v>
      </c>
      <c r="AD114">
        <f t="shared" si="33"/>
        <v>800</v>
      </c>
      <c r="AE114">
        <f t="shared" si="34"/>
        <v>50</v>
      </c>
      <c r="AF114">
        <f t="shared" si="35"/>
        <v>10</v>
      </c>
      <c r="AG114">
        <f t="shared" si="36"/>
        <v>15</v>
      </c>
      <c r="AH114">
        <f t="shared" si="37"/>
        <v>75</v>
      </c>
      <c r="AI114">
        <v>4000</v>
      </c>
      <c r="AK114">
        <f t="shared" si="39"/>
        <v>550</v>
      </c>
      <c r="AL114">
        <f t="shared" si="40"/>
        <v>16</v>
      </c>
      <c r="AM114" t="str">
        <f t="shared" si="52"/>
        <v>120B182986</v>
      </c>
      <c r="AN114">
        <f t="shared" si="52"/>
        <v>100</v>
      </c>
      <c r="AO114">
        <f t="shared" si="52"/>
        <v>50</v>
      </c>
      <c r="AP114">
        <f t="shared" si="41"/>
        <v>80</v>
      </c>
      <c r="AQ114">
        <f t="shared" si="42"/>
        <v>159.98400000000001</v>
      </c>
      <c r="AR114">
        <f t="shared" si="43"/>
        <v>9.6000000000000014</v>
      </c>
      <c r="AS114">
        <f t="shared" si="53"/>
        <v>50</v>
      </c>
      <c r="AT114">
        <f t="shared" si="53"/>
        <v>10</v>
      </c>
      <c r="AU114">
        <f t="shared" si="44"/>
        <v>3000</v>
      </c>
      <c r="AV114">
        <f t="shared" si="45"/>
        <v>75</v>
      </c>
      <c r="AW114">
        <f t="shared" si="46"/>
        <v>5</v>
      </c>
      <c r="AX114" s="290">
        <f t="shared" si="47"/>
        <v>19.896357522239136</v>
      </c>
      <c r="AY114" s="290">
        <f t="shared" si="48"/>
        <v>331.57279810811519</v>
      </c>
      <c r="AZ114">
        <f t="shared" si="49"/>
        <v>0.5</v>
      </c>
      <c r="BA114" s="290">
        <f t="shared" si="50"/>
        <v>5.3051647697298447</v>
      </c>
      <c r="BB114" s="290">
        <f t="shared" si="51"/>
        <v>212.20659078919377</v>
      </c>
    </row>
    <row r="115" spans="1:54" x14ac:dyDescent="0.3">
      <c r="A115">
        <f t="shared" si="28"/>
        <v>113</v>
      </c>
      <c r="B115">
        <v>550</v>
      </c>
      <c r="C115">
        <v>3</v>
      </c>
      <c r="D115" t="str">
        <f>'[3]550 KHz'!A23</f>
        <v>10001</v>
      </c>
      <c r="E115">
        <f>'[3]550 KHz'!B23</f>
        <v>3</v>
      </c>
      <c r="F115" t="str">
        <f>'[3]550 KHz'!C23</f>
        <v>12</v>
      </c>
      <c r="G115" t="str">
        <f>'[3]550 KHz'!D23</f>
        <v>00</v>
      </c>
      <c r="H115" t="str">
        <f>'[3]550 KHz'!E23</f>
        <v>01</v>
      </c>
      <c r="I115" t="str">
        <f>'[3]550 KHz'!F23</f>
        <v>00</v>
      </c>
      <c r="J115" t="str">
        <f>'[3]550 KHz'!G23</f>
        <v>10</v>
      </c>
      <c r="K115" t="str">
        <f>'[3]550 KHz'!H23</f>
        <v>11</v>
      </c>
      <c r="L115" t="str">
        <f>'[3]550 KHz'!I23</f>
        <v>000100</v>
      </c>
      <c r="M115" t="str">
        <f>'[3]550 KHz'!J23</f>
        <v>01</v>
      </c>
      <c r="N115" t="str">
        <f>'[3]550 KHz'!K23</f>
        <v>8C</v>
      </c>
      <c r="O115" t="str">
        <f>'[3]550 KHz'!L23</f>
        <v>10</v>
      </c>
      <c r="P115" t="str">
        <f>'[3]550 KHz'!M23</f>
        <v>00110</v>
      </c>
      <c r="Q115" t="str">
        <f>'[3]550 KHz'!N23</f>
        <v>0</v>
      </c>
      <c r="R115" t="str">
        <f>'[3]550 KHz'!O23</f>
        <v>29</v>
      </c>
      <c r="S115" t="str">
        <f>'[3]550 KHz'!P23</f>
        <v>001010</v>
      </c>
      <c r="T115" t="str">
        <f>'[3]550 KHz'!Q23</f>
        <v>01</v>
      </c>
      <c r="U115" t="str">
        <f>'[3]550 KHz'!R23</f>
        <v>86</v>
      </c>
      <c r="V115" t="str">
        <f>'[3]550 KHz'!S23</f>
        <v>10</v>
      </c>
      <c r="W115" t="str">
        <f>'[3]550 KHz'!T23</f>
        <v>00011</v>
      </c>
      <c r="X115" t="str">
        <f>'[3]550 KHz'!U23</f>
        <v>0</v>
      </c>
      <c r="Y115" t="str">
        <f t="shared" si="38"/>
        <v>12118C2986</v>
      </c>
      <c r="Z115">
        <f t="shared" si="29"/>
        <v>100</v>
      </c>
      <c r="AA115">
        <f t="shared" si="30"/>
        <v>50</v>
      </c>
      <c r="AB115">
        <f t="shared" si="31"/>
        <v>1.9998</v>
      </c>
      <c r="AC115">
        <f t="shared" si="32"/>
        <v>9.6000000000000014</v>
      </c>
      <c r="AD115">
        <f t="shared" si="33"/>
        <v>800</v>
      </c>
      <c r="AE115">
        <f t="shared" si="34"/>
        <v>50</v>
      </c>
      <c r="AF115">
        <f t="shared" si="35"/>
        <v>20</v>
      </c>
      <c r="AG115">
        <f t="shared" si="36"/>
        <v>7.5</v>
      </c>
      <c r="AH115">
        <f t="shared" si="37"/>
        <v>37.5</v>
      </c>
      <c r="AI115">
        <v>4000</v>
      </c>
      <c r="AK115">
        <f t="shared" si="39"/>
        <v>550</v>
      </c>
      <c r="AL115">
        <f t="shared" si="40"/>
        <v>17</v>
      </c>
      <c r="AM115" t="str">
        <f t="shared" si="52"/>
        <v>12118C2986</v>
      </c>
      <c r="AN115">
        <f t="shared" si="52"/>
        <v>100</v>
      </c>
      <c r="AO115">
        <f t="shared" si="52"/>
        <v>50</v>
      </c>
      <c r="AP115">
        <f t="shared" si="41"/>
        <v>80</v>
      </c>
      <c r="AQ115">
        <f t="shared" si="42"/>
        <v>159.98400000000001</v>
      </c>
      <c r="AR115">
        <f t="shared" si="43"/>
        <v>9.6000000000000014</v>
      </c>
      <c r="AS115">
        <f t="shared" si="53"/>
        <v>50</v>
      </c>
      <c r="AT115">
        <f t="shared" si="53"/>
        <v>20</v>
      </c>
      <c r="AU115">
        <f t="shared" si="44"/>
        <v>1500</v>
      </c>
      <c r="AV115">
        <f t="shared" si="45"/>
        <v>37.5</v>
      </c>
      <c r="AW115">
        <f t="shared" si="46"/>
        <v>5</v>
      </c>
      <c r="AX115" s="290">
        <f t="shared" si="47"/>
        <v>19.896357522239136</v>
      </c>
      <c r="AY115" s="290">
        <f t="shared" si="48"/>
        <v>331.57279810811519</v>
      </c>
      <c r="AZ115">
        <f t="shared" si="49"/>
        <v>1</v>
      </c>
      <c r="BA115" s="290">
        <f t="shared" si="50"/>
        <v>5.3051647697298447</v>
      </c>
      <c r="BB115" s="290">
        <f t="shared" si="51"/>
        <v>212.20659078919377</v>
      </c>
    </row>
    <row r="116" spans="1:54" x14ac:dyDescent="0.3">
      <c r="A116">
        <f t="shared" si="28"/>
        <v>114</v>
      </c>
      <c r="B116">
        <v>550</v>
      </c>
      <c r="C116">
        <v>3</v>
      </c>
      <c r="D116" t="str">
        <f>'[3]550 KHz'!A24</f>
        <v>10010</v>
      </c>
      <c r="E116">
        <f>'[3]550 KHz'!B24</f>
        <v>3</v>
      </c>
      <c r="F116" t="str">
        <f>'[3]550 KHz'!C24</f>
        <v>12</v>
      </c>
      <c r="G116" t="str">
        <f>'[3]550 KHz'!D24</f>
        <v>00</v>
      </c>
      <c r="H116" t="str">
        <f>'[3]550 KHz'!E24</f>
        <v>01</v>
      </c>
      <c r="I116" t="str">
        <f>'[3]550 KHz'!F24</f>
        <v>00</v>
      </c>
      <c r="J116" t="str">
        <f>'[3]550 KHz'!G24</f>
        <v>10</v>
      </c>
      <c r="K116" t="str">
        <f>'[3]550 KHz'!H24</f>
        <v>20</v>
      </c>
      <c r="L116" t="str">
        <f>'[3]550 KHz'!I24</f>
        <v>001000</v>
      </c>
      <c r="M116" t="str">
        <f>'[3]550 KHz'!J24</f>
        <v>00</v>
      </c>
      <c r="N116" t="str">
        <f>'[3]550 KHz'!K24</f>
        <v>C6</v>
      </c>
      <c r="O116" t="str">
        <f>'[3]550 KHz'!L24</f>
        <v>11</v>
      </c>
      <c r="P116" t="str">
        <f>'[3]550 KHz'!M24</f>
        <v>00011</v>
      </c>
      <c r="Q116" t="str">
        <f>'[3]550 KHz'!N24</f>
        <v>0</v>
      </c>
      <c r="R116" t="str">
        <f>'[3]550 KHz'!O24</f>
        <v>29</v>
      </c>
      <c r="S116" t="str">
        <f>'[3]550 KHz'!P24</f>
        <v>001010</v>
      </c>
      <c r="T116" t="str">
        <f>'[3]550 KHz'!Q24</f>
        <v>01</v>
      </c>
      <c r="U116" t="str">
        <f>'[3]550 KHz'!R24</f>
        <v>86</v>
      </c>
      <c r="V116" t="str">
        <f>'[3]550 KHz'!S24</f>
        <v>10</v>
      </c>
      <c r="W116" t="str">
        <f>'[3]550 KHz'!T24</f>
        <v>00011</v>
      </c>
      <c r="X116" t="str">
        <f>'[3]550 KHz'!U24</f>
        <v>0</v>
      </c>
      <c r="Y116" t="str">
        <f t="shared" si="38"/>
        <v>1220C62986</v>
      </c>
      <c r="Z116">
        <f t="shared" si="29"/>
        <v>100</v>
      </c>
      <c r="AA116">
        <f t="shared" si="30"/>
        <v>50</v>
      </c>
      <c r="AB116">
        <f t="shared" si="31"/>
        <v>1.9998</v>
      </c>
      <c r="AC116">
        <f t="shared" si="32"/>
        <v>9.6000000000000014</v>
      </c>
      <c r="AD116">
        <f t="shared" si="33"/>
        <v>800</v>
      </c>
      <c r="AE116">
        <f t="shared" si="34"/>
        <v>50</v>
      </c>
      <c r="AF116">
        <f t="shared" si="35"/>
        <v>40</v>
      </c>
      <c r="AG116">
        <f t="shared" si="36"/>
        <v>3.75</v>
      </c>
      <c r="AH116">
        <f t="shared" si="37"/>
        <v>18.75</v>
      </c>
      <c r="AI116">
        <v>4000</v>
      </c>
      <c r="AK116">
        <f t="shared" si="39"/>
        <v>550</v>
      </c>
      <c r="AL116">
        <f t="shared" si="40"/>
        <v>18</v>
      </c>
      <c r="AM116" t="str">
        <f t="shared" si="52"/>
        <v>1220C62986</v>
      </c>
      <c r="AN116">
        <f t="shared" si="52"/>
        <v>100</v>
      </c>
      <c r="AO116">
        <f t="shared" si="52"/>
        <v>50</v>
      </c>
      <c r="AP116">
        <f t="shared" si="41"/>
        <v>80</v>
      </c>
      <c r="AQ116">
        <f t="shared" si="42"/>
        <v>159.98400000000001</v>
      </c>
      <c r="AR116">
        <f t="shared" si="43"/>
        <v>9.6000000000000014</v>
      </c>
      <c r="AS116">
        <f t="shared" si="53"/>
        <v>50</v>
      </c>
      <c r="AT116">
        <f t="shared" si="53"/>
        <v>40</v>
      </c>
      <c r="AU116">
        <f t="shared" si="44"/>
        <v>750</v>
      </c>
      <c r="AV116">
        <f t="shared" si="45"/>
        <v>18.75</v>
      </c>
      <c r="AW116">
        <f t="shared" si="46"/>
        <v>5</v>
      </c>
      <c r="AX116" s="290">
        <f t="shared" si="47"/>
        <v>19.896357522239136</v>
      </c>
      <c r="AY116" s="290">
        <f t="shared" si="48"/>
        <v>331.57279810811519</v>
      </c>
      <c r="AZ116">
        <f t="shared" si="49"/>
        <v>2</v>
      </c>
      <c r="BA116" s="290">
        <f t="shared" si="50"/>
        <v>5.3051647697298447</v>
      </c>
      <c r="BB116" s="290">
        <f t="shared" si="51"/>
        <v>212.20659078919377</v>
      </c>
    </row>
    <row r="117" spans="1:54" x14ac:dyDescent="0.3">
      <c r="A117">
        <f t="shared" si="28"/>
        <v>115</v>
      </c>
      <c r="B117">
        <v>550</v>
      </c>
      <c r="C117">
        <v>3</v>
      </c>
      <c r="D117" t="str">
        <f>'[3]550 KHz'!A25</f>
        <v>10011</v>
      </c>
      <c r="E117">
        <f>'[3]550 KHz'!B25</f>
        <v>3</v>
      </c>
      <c r="F117" t="str">
        <f>'[3]550 KHz'!C25</f>
        <v>12</v>
      </c>
      <c r="G117" t="str">
        <f>'[3]550 KHz'!D25</f>
        <v>00</v>
      </c>
      <c r="H117" t="str">
        <f>'[3]550 KHz'!E25</f>
        <v>01</v>
      </c>
      <c r="I117" t="str">
        <f>'[3]550 KHz'!F25</f>
        <v>00</v>
      </c>
      <c r="J117" t="str">
        <f>'[3]550 KHz'!G25</f>
        <v>10</v>
      </c>
      <c r="K117" t="str">
        <f>'[3]550 KHz'!H25</f>
        <v>40</v>
      </c>
      <c r="L117" t="str">
        <f>'[3]550 KHz'!I25</f>
        <v>010000</v>
      </c>
      <c r="M117" t="str">
        <f>'[3]550 KHz'!J25</f>
        <v>00</v>
      </c>
      <c r="N117" t="str">
        <f>'[3]550 KHz'!K25</f>
        <v>42</v>
      </c>
      <c r="O117" t="str">
        <f>'[3]550 KHz'!L25</f>
        <v>01</v>
      </c>
      <c r="P117" t="str">
        <f>'[3]550 KHz'!M25</f>
        <v>00001</v>
      </c>
      <c r="Q117" t="str">
        <f>'[3]550 KHz'!N25</f>
        <v>0</v>
      </c>
      <c r="R117" t="str">
        <f>'[3]550 KHz'!O25</f>
        <v>29</v>
      </c>
      <c r="S117" t="str">
        <f>'[3]550 KHz'!P25</f>
        <v>001010</v>
      </c>
      <c r="T117" t="str">
        <f>'[3]550 KHz'!Q25</f>
        <v>01</v>
      </c>
      <c r="U117" t="str">
        <f>'[3]550 KHz'!R25</f>
        <v>86</v>
      </c>
      <c r="V117" t="str">
        <f>'[3]550 KHz'!S25</f>
        <v>10</v>
      </c>
      <c r="W117" t="str">
        <f>'[3]550 KHz'!T25</f>
        <v>00011</v>
      </c>
      <c r="X117" t="str">
        <f>'[3]550 KHz'!U25</f>
        <v>0</v>
      </c>
      <c r="Y117" t="str">
        <f t="shared" si="38"/>
        <v>1240422986</v>
      </c>
      <c r="Z117">
        <f t="shared" si="29"/>
        <v>100</v>
      </c>
      <c r="AA117">
        <f t="shared" si="30"/>
        <v>50</v>
      </c>
      <c r="AB117">
        <f t="shared" si="31"/>
        <v>1.9998</v>
      </c>
      <c r="AC117">
        <f t="shared" si="32"/>
        <v>9.6000000000000014</v>
      </c>
      <c r="AD117">
        <f t="shared" si="33"/>
        <v>800</v>
      </c>
      <c r="AE117">
        <f t="shared" si="34"/>
        <v>50</v>
      </c>
      <c r="AF117">
        <f t="shared" si="35"/>
        <v>80</v>
      </c>
      <c r="AG117">
        <f t="shared" si="36"/>
        <v>1.25</v>
      </c>
      <c r="AH117">
        <f t="shared" si="37"/>
        <v>6.25</v>
      </c>
      <c r="AI117">
        <v>4000</v>
      </c>
      <c r="AK117">
        <f t="shared" si="39"/>
        <v>550</v>
      </c>
      <c r="AL117">
        <f t="shared" si="40"/>
        <v>19</v>
      </c>
      <c r="AM117" t="str">
        <f t="shared" si="52"/>
        <v>1240422986</v>
      </c>
      <c r="AN117">
        <f t="shared" si="52"/>
        <v>100</v>
      </c>
      <c r="AO117">
        <f t="shared" si="52"/>
        <v>50</v>
      </c>
      <c r="AP117">
        <f t="shared" si="41"/>
        <v>80</v>
      </c>
      <c r="AQ117">
        <f t="shared" si="42"/>
        <v>159.98400000000001</v>
      </c>
      <c r="AR117">
        <f t="shared" si="43"/>
        <v>9.6000000000000014</v>
      </c>
      <c r="AS117">
        <f t="shared" si="53"/>
        <v>50</v>
      </c>
      <c r="AT117">
        <f t="shared" si="53"/>
        <v>80</v>
      </c>
      <c r="AU117">
        <f t="shared" si="44"/>
        <v>250</v>
      </c>
      <c r="AV117">
        <f t="shared" si="45"/>
        <v>6.25</v>
      </c>
      <c r="AW117">
        <f t="shared" si="46"/>
        <v>5</v>
      </c>
      <c r="AX117" s="290">
        <f t="shared" si="47"/>
        <v>19.896357522239136</v>
      </c>
      <c r="AY117" s="290">
        <f t="shared" si="48"/>
        <v>331.57279810811519</v>
      </c>
      <c r="AZ117">
        <f t="shared" si="49"/>
        <v>4</v>
      </c>
      <c r="BA117" s="290">
        <f t="shared" si="50"/>
        <v>7.9577471545947667</v>
      </c>
      <c r="BB117" s="290">
        <f t="shared" si="51"/>
        <v>318.3098861837907</v>
      </c>
    </row>
    <row r="118" spans="1:54" x14ac:dyDescent="0.3">
      <c r="A118">
        <f t="shared" si="28"/>
        <v>116</v>
      </c>
      <c r="B118">
        <v>550</v>
      </c>
      <c r="C118">
        <v>3</v>
      </c>
      <c r="D118" t="str">
        <f>'[3]550 KHz'!A26</f>
        <v>10100</v>
      </c>
      <c r="E118">
        <f>'[3]550 KHz'!B26</f>
        <v>3</v>
      </c>
      <c r="F118" t="str">
        <f>'[3]550 KHz'!C26</f>
        <v>12</v>
      </c>
      <c r="G118" t="str">
        <f>'[3]550 KHz'!D26</f>
        <v>00</v>
      </c>
      <c r="H118" t="str">
        <f>'[3]550 KHz'!E26</f>
        <v>01</v>
      </c>
      <c r="I118" t="str">
        <f>'[3]550 KHz'!F26</f>
        <v>00</v>
      </c>
      <c r="J118" t="str">
        <f>'[3]550 KHz'!G26</f>
        <v>10</v>
      </c>
      <c r="K118" t="str">
        <f>'[3]550 KHz'!H26</f>
        <v>80</v>
      </c>
      <c r="L118" t="str">
        <f>'[3]550 KHz'!I26</f>
        <v>100000</v>
      </c>
      <c r="M118" t="str">
        <f>'[3]550 KHz'!J26</f>
        <v>00</v>
      </c>
      <c r="N118" t="str">
        <f>'[3]550 KHz'!K26</f>
        <v>42</v>
      </c>
      <c r="O118" t="str">
        <f>'[3]550 KHz'!L26</f>
        <v>01</v>
      </c>
      <c r="P118" t="str">
        <f>'[3]550 KHz'!M26</f>
        <v>00001</v>
      </c>
      <c r="Q118" t="str">
        <f>'[3]550 KHz'!N26</f>
        <v>0</v>
      </c>
      <c r="R118" t="str">
        <f>'[3]550 KHz'!O26</f>
        <v>29</v>
      </c>
      <c r="S118" t="str">
        <f>'[3]550 KHz'!P26</f>
        <v>001010</v>
      </c>
      <c r="T118" t="str">
        <f>'[3]550 KHz'!Q26</f>
        <v>01</v>
      </c>
      <c r="U118" t="str">
        <f>'[3]550 KHz'!R26</f>
        <v>86</v>
      </c>
      <c r="V118" t="str">
        <f>'[3]550 KHz'!S26</f>
        <v>10</v>
      </c>
      <c r="W118" t="str">
        <f>'[3]550 KHz'!T26</f>
        <v>00011</v>
      </c>
      <c r="X118" t="str">
        <f>'[3]550 KHz'!U26</f>
        <v>0</v>
      </c>
      <c r="Y118" t="str">
        <f t="shared" si="38"/>
        <v>1280422986</v>
      </c>
      <c r="Z118">
        <f t="shared" si="29"/>
        <v>100</v>
      </c>
      <c r="AA118">
        <f t="shared" si="30"/>
        <v>50</v>
      </c>
      <c r="AB118">
        <f t="shared" si="31"/>
        <v>1.9998</v>
      </c>
      <c r="AC118">
        <f t="shared" si="32"/>
        <v>9.6000000000000014</v>
      </c>
      <c r="AD118">
        <f t="shared" si="33"/>
        <v>800</v>
      </c>
      <c r="AE118">
        <f t="shared" si="34"/>
        <v>50</v>
      </c>
      <c r="AF118">
        <f t="shared" si="35"/>
        <v>160</v>
      </c>
      <c r="AG118">
        <f t="shared" si="36"/>
        <v>1.25</v>
      </c>
      <c r="AH118">
        <f t="shared" si="37"/>
        <v>6.25</v>
      </c>
      <c r="AI118">
        <v>4000</v>
      </c>
      <c r="AK118">
        <f t="shared" si="39"/>
        <v>550</v>
      </c>
      <c r="AL118">
        <f t="shared" si="40"/>
        <v>20</v>
      </c>
      <c r="AM118" t="str">
        <f t="shared" si="52"/>
        <v>1280422986</v>
      </c>
      <c r="AN118">
        <f t="shared" si="52"/>
        <v>100</v>
      </c>
      <c r="AO118">
        <f t="shared" si="52"/>
        <v>50</v>
      </c>
      <c r="AP118">
        <f t="shared" si="41"/>
        <v>80</v>
      </c>
      <c r="AQ118">
        <f t="shared" si="42"/>
        <v>159.98400000000001</v>
      </c>
      <c r="AR118">
        <f t="shared" si="43"/>
        <v>9.6000000000000014</v>
      </c>
      <c r="AS118">
        <f t="shared" si="53"/>
        <v>50</v>
      </c>
      <c r="AT118">
        <f t="shared" si="53"/>
        <v>160</v>
      </c>
      <c r="AU118">
        <f t="shared" si="44"/>
        <v>250</v>
      </c>
      <c r="AV118">
        <f t="shared" si="45"/>
        <v>6.25</v>
      </c>
      <c r="AW118">
        <f t="shared" si="46"/>
        <v>5</v>
      </c>
      <c r="AX118" s="290">
        <f t="shared" si="47"/>
        <v>19.896357522239136</v>
      </c>
      <c r="AY118" s="290">
        <f t="shared" si="48"/>
        <v>331.57279810811519</v>
      </c>
      <c r="AZ118">
        <f t="shared" si="49"/>
        <v>8</v>
      </c>
      <c r="BA118" s="290">
        <f t="shared" si="50"/>
        <v>3.9788735772973833</v>
      </c>
      <c r="BB118" s="290">
        <f t="shared" si="51"/>
        <v>159.15494309189535</v>
      </c>
    </row>
    <row r="119" spans="1:54" x14ac:dyDescent="0.3">
      <c r="A119">
        <f t="shared" si="28"/>
        <v>117</v>
      </c>
      <c r="B119">
        <v>550</v>
      </c>
      <c r="C119">
        <v>3</v>
      </c>
      <c r="D119" t="str">
        <f>'[3]550 KHz'!A27</f>
        <v>10101</v>
      </c>
      <c r="E119">
        <f>'[3]550 KHz'!B27</f>
        <v>3</v>
      </c>
      <c r="F119" t="str">
        <f>'[3]550 KHz'!C27</f>
        <v>13</v>
      </c>
      <c r="G119" t="str">
        <f>'[3]550 KHz'!D27</f>
        <v>00</v>
      </c>
      <c r="H119" t="str">
        <f>'[3]550 KHz'!E27</f>
        <v>01</v>
      </c>
      <c r="I119" t="str">
        <f>'[3]550 KHz'!F27</f>
        <v>00</v>
      </c>
      <c r="J119" t="str">
        <f>'[3]550 KHz'!G27</f>
        <v>11</v>
      </c>
      <c r="K119" t="str">
        <f>'[3]550 KHz'!H27</f>
        <v>0B</v>
      </c>
      <c r="L119" t="str">
        <f>'[3]550 KHz'!I27</f>
        <v>000010</v>
      </c>
      <c r="M119" t="str">
        <f>'[3]550 KHz'!J27</f>
        <v>11</v>
      </c>
      <c r="N119" t="str">
        <f>'[3]550 KHz'!K27</f>
        <v>18</v>
      </c>
      <c r="O119" t="str">
        <f>'[3]550 KHz'!L27</f>
        <v>00</v>
      </c>
      <c r="P119" t="str">
        <f>'[3]550 KHz'!M27</f>
        <v>01100</v>
      </c>
      <c r="Q119" t="str">
        <f>'[3]550 KHz'!N27</f>
        <v>0</v>
      </c>
      <c r="R119" t="str">
        <f>'[3]550 KHz'!O27</f>
        <v>19</v>
      </c>
      <c r="S119" t="str">
        <f>'[3]550 KHz'!P27</f>
        <v>000110</v>
      </c>
      <c r="T119" t="str">
        <f>'[3]550 KHz'!Q27</f>
        <v>01</v>
      </c>
      <c r="U119" t="str">
        <f>'[3]550 KHz'!R27</f>
        <v>86</v>
      </c>
      <c r="V119" t="str">
        <f>'[3]550 KHz'!S27</f>
        <v>10</v>
      </c>
      <c r="W119" t="str">
        <f>'[3]550 KHz'!T27</f>
        <v>00011</v>
      </c>
      <c r="X119" t="str">
        <f>'[3]550 KHz'!U27</f>
        <v>0</v>
      </c>
      <c r="Y119" t="str">
        <f t="shared" si="38"/>
        <v>130B181986</v>
      </c>
      <c r="Z119">
        <f t="shared" si="29"/>
        <v>200</v>
      </c>
      <c r="AA119">
        <f t="shared" si="30"/>
        <v>30</v>
      </c>
      <c r="AB119">
        <f t="shared" si="31"/>
        <v>1.9998</v>
      </c>
      <c r="AC119">
        <f t="shared" si="32"/>
        <v>9.6000000000000014</v>
      </c>
      <c r="AD119">
        <f t="shared" si="33"/>
        <v>800</v>
      </c>
      <c r="AE119">
        <f t="shared" si="34"/>
        <v>50</v>
      </c>
      <c r="AF119">
        <f t="shared" si="35"/>
        <v>10</v>
      </c>
      <c r="AG119">
        <f t="shared" si="36"/>
        <v>15</v>
      </c>
      <c r="AH119">
        <f t="shared" si="37"/>
        <v>75</v>
      </c>
      <c r="AI119">
        <v>4000</v>
      </c>
      <c r="AK119">
        <f t="shared" si="39"/>
        <v>550</v>
      </c>
      <c r="AL119">
        <f t="shared" si="40"/>
        <v>21</v>
      </c>
      <c r="AM119" t="str">
        <f t="shared" si="52"/>
        <v>130B181986</v>
      </c>
      <c r="AN119">
        <f t="shared" si="52"/>
        <v>200</v>
      </c>
      <c r="AO119">
        <f t="shared" si="52"/>
        <v>30</v>
      </c>
      <c r="AP119">
        <f t="shared" si="41"/>
        <v>160</v>
      </c>
      <c r="AQ119">
        <f t="shared" si="42"/>
        <v>319.96800000000002</v>
      </c>
      <c r="AR119">
        <f t="shared" si="43"/>
        <v>9.6000000000000014</v>
      </c>
      <c r="AS119">
        <f t="shared" si="53"/>
        <v>50</v>
      </c>
      <c r="AT119">
        <f t="shared" si="53"/>
        <v>10</v>
      </c>
      <c r="AU119">
        <f t="shared" si="44"/>
        <v>3000</v>
      </c>
      <c r="AV119">
        <f t="shared" si="45"/>
        <v>75</v>
      </c>
      <c r="AW119">
        <f t="shared" si="46"/>
        <v>6</v>
      </c>
      <c r="AX119" s="290">
        <f t="shared" si="47"/>
        <v>16.580297935199283</v>
      </c>
      <c r="AY119" s="290">
        <f t="shared" si="48"/>
        <v>552.62133018019199</v>
      </c>
      <c r="AZ119">
        <f t="shared" si="49"/>
        <v>0.5</v>
      </c>
      <c r="BA119" s="290">
        <f t="shared" si="50"/>
        <v>5.3051647697298447</v>
      </c>
      <c r="BB119" s="290">
        <f t="shared" si="51"/>
        <v>212.20659078919377</v>
      </c>
    </row>
    <row r="120" spans="1:54" x14ac:dyDescent="0.3">
      <c r="A120">
        <f t="shared" si="28"/>
        <v>118</v>
      </c>
      <c r="B120">
        <v>550</v>
      </c>
      <c r="C120">
        <v>3</v>
      </c>
      <c r="D120" t="str">
        <f>'[3]550 KHz'!A28</f>
        <v>10110</v>
      </c>
      <c r="E120">
        <f>'[3]550 KHz'!B28</f>
        <v>3</v>
      </c>
      <c r="F120" t="str">
        <f>'[3]550 KHz'!C28</f>
        <v>13</v>
      </c>
      <c r="G120" t="str">
        <f>'[3]550 KHz'!D28</f>
        <v>00</v>
      </c>
      <c r="H120" t="str">
        <f>'[3]550 KHz'!E28</f>
        <v>01</v>
      </c>
      <c r="I120" t="str">
        <f>'[3]550 KHz'!F28</f>
        <v>00</v>
      </c>
      <c r="J120" t="str">
        <f>'[3]550 KHz'!G28</f>
        <v>11</v>
      </c>
      <c r="K120" t="str">
        <f>'[3]550 KHz'!H28</f>
        <v>11</v>
      </c>
      <c r="L120" t="str">
        <f>'[3]550 KHz'!I28</f>
        <v>000100</v>
      </c>
      <c r="M120" t="str">
        <f>'[3]550 KHz'!J28</f>
        <v>01</v>
      </c>
      <c r="N120" t="str">
        <f>'[3]550 KHz'!K28</f>
        <v>8C</v>
      </c>
      <c r="O120" t="str">
        <f>'[3]550 KHz'!L28</f>
        <v>10</v>
      </c>
      <c r="P120" t="str">
        <f>'[3]550 KHz'!M28</f>
        <v>00110</v>
      </c>
      <c r="Q120" t="str">
        <f>'[3]550 KHz'!N28</f>
        <v>0</v>
      </c>
      <c r="R120" t="str">
        <f>'[3]550 KHz'!O28</f>
        <v>19</v>
      </c>
      <c r="S120" t="str">
        <f>'[3]550 KHz'!P28</f>
        <v>000110</v>
      </c>
      <c r="T120" t="str">
        <f>'[3]550 KHz'!Q28</f>
        <v>01</v>
      </c>
      <c r="U120" t="str">
        <f>'[3]550 KHz'!R28</f>
        <v>86</v>
      </c>
      <c r="V120" t="str">
        <f>'[3]550 KHz'!S28</f>
        <v>10</v>
      </c>
      <c r="W120" t="str">
        <f>'[3]550 KHz'!T28</f>
        <v>00011</v>
      </c>
      <c r="X120" t="str">
        <f>'[3]550 KHz'!U28</f>
        <v>0</v>
      </c>
      <c r="Y120" t="str">
        <f t="shared" si="38"/>
        <v>13118C1986</v>
      </c>
      <c r="Z120">
        <f t="shared" si="29"/>
        <v>200</v>
      </c>
      <c r="AA120">
        <f t="shared" si="30"/>
        <v>30</v>
      </c>
      <c r="AB120">
        <f t="shared" si="31"/>
        <v>1.9998</v>
      </c>
      <c r="AC120">
        <f t="shared" si="32"/>
        <v>9.6000000000000014</v>
      </c>
      <c r="AD120">
        <f t="shared" si="33"/>
        <v>800</v>
      </c>
      <c r="AE120">
        <f t="shared" si="34"/>
        <v>50</v>
      </c>
      <c r="AF120">
        <f t="shared" si="35"/>
        <v>20</v>
      </c>
      <c r="AG120">
        <f t="shared" si="36"/>
        <v>7.5</v>
      </c>
      <c r="AH120">
        <f t="shared" si="37"/>
        <v>37.5</v>
      </c>
      <c r="AI120">
        <v>4000</v>
      </c>
      <c r="AK120">
        <f t="shared" si="39"/>
        <v>550</v>
      </c>
      <c r="AL120">
        <f t="shared" si="40"/>
        <v>22</v>
      </c>
      <c r="AM120" t="str">
        <f t="shared" si="52"/>
        <v>13118C1986</v>
      </c>
      <c r="AN120">
        <f t="shared" si="52"/>
        <v>200</v>
      </c>
      <c r="AO120">
        <f t="shared" si="52"/>
        <v>30</v>
      </c>
      <c r="AP120">
        <f t="shared" si="41"/>
        <v>160</v>
      </c>
      <c r="AQ120">
        <f t="shared" si="42"/>
        <v>319.96800000000002</v>
      </c>
      <c r="AR120">
        <f t="shared" si="43"/>
        <v>9.6000000000000014</v>
      </c>
      <c r="AS120">
        <f t="shared" si="53"/>
        <v>50</v>
      </c>
      <c r="AT120">
        <f t="shared" si="53"/>
        <v>20</v>
      </c>
      <c r="AU120">
        <f t="shared" si="44"/>
        <v>1500</v>
      </c>
      <c r="AV120">
        <f t="shared" si="45"/>
        <v>37.5</v>
      </c>
      <c r="AW120">
        <f t="shared" si="46"/>
        <v>6</v>
      </c>
      <c r="AX120" s="290">
        <f t="shared" si="47"/>
        <v>16.580297935199283</v>
      </c>
      <c r="AY120" s="290">
        <f t="shared" si="48"/>
        <v>552.62133018019199</v>
      </c>
      <c r="AZ120">
        <f t="shared" si="49"/>
        <v>1</v>
      </c>
      <c r="BA120" s="290">
        <f t="shared" si="50"/>
        <v>5.3051647697298447</v>
      </c>
      <c r="BB120" s="290">
        <f t="shared" si="51"/>
        <v>212.20659078919377</v>
      </c>
    </row>
    <row r="121" spans="1:54" x14ac:dyDescent="0.3">
      <c r="A121">
        <f t="shared" si="28"/>
        <v>119</v>
      </c>
      <c r="B121">
        <v>550</v>
      </c>
      <c r="C121">
        <v>3</v>
      </c>
      <c r="D121" t="str">
        <f>'[3]550 KHz'!A29</f>
        <v>10111</v>
      </c>
      <c r="E121">
        <f>'[3]550 KHz'!B29</f>
        <v>3</v>
      </c>
      <c r="F121" t="str">
        <f>'[3]550 KHz'!C29</f>
        <v>13</v>
      </c>
      <c r="G121" t="str">
        <f>'[3]550 KHz'!D29</f>
        <v>00</v>
      </c>
      <c r="H121" t="str">
        <f>'[3]550 KHz'!E29</f>
        <v>01</v>
      </c>
      <c r="I121" t="str">
        <f>'[3]550 KHz'!F29</f>
        <v>00</v>
      </c>
      <c r="J121" t="str">
        <f>'[3]550 KHz'!G29</f>
        <v>11</v>
      </c>
      <c r="K121" t="str">
        <f>'[3]550 KHz'!H29</f>
        <v>20</v>
      </c>
      <c r="L121" t="str">
        <f>'[3]550 KHz'!I29</f>
        <v>001000</v>
      </c>
      <c r="M121" t="str">
        <f>'[3]550 KHz'!J29</f>
        <v>00</v>
      </c>
      <c r="N121" t="str">
        <f>'[3]550 KHz'!K29</f>
        <v>C6</v>
      </c>
      <c r="O121" t="str">
        <f>'[3]550 KHz'!L29</f>
        <v>11</v>
      </c>
      <c r="P121" t="str">
        <f>'[3]550 KHz'!M29</f>
        <v>00011</v>
      </c>
      <c r="Q121" t="str">
        <f>'[3]550 KHz'!N29</f>
        <v>0</v>
      </c>
      <c r="R121" t="str">
        <f>'[3]550 KHz'!O29</f>
        <v>19</v>
      </c>
      <c r="S121" t="str">
        <f>'[3]550 KHz'!P29</f>
        <v>000110</v>
      </c>
      <c r="T121" t="str">
        <f>'[3]550 KHz'!Q29</f>
        <v>01</v>
      </c>
      <c r="U121" t="str">
        <f>'[3]550 KHz'!R29</f>
        <v>86</v>
      </c>
      <c r="V121" t="str">
        <f>'[3]550 KHz'!S29</f>
        <v>10</v>
      </c>
      <c r="W121" t="str">
        <f>'[3]550 KHz'!T29</f>
        <v>00011</v>
      </c>
      <c r="X121" t="str">
        <f>'[3]550 KHz'!U29</f>
        <v>0</v>
      </c>
      <c r="Y121" t="str">
        <f t="shared" si="38"/>
        <v>1320C61986</v>
      </c>
      <c r="Z121">
        <f t="shared" si="29"/>
        <v>200</v>
      </c>
      <c r="AA121">
        <f t="shared" si="30"/>
        <v>30</v>
      </c>
      <c r="AB121">
        <f t="shared" si="31"/>
        <v>1.9998</v>
      </c>
      <c r="AC121">
        <f t="shared" si="32"/>
        <v>9.6000000000000014</v>
      </c>
      <c r="AD121">
        <f t="shared" si="33"/>
        <v>800</v>
      </c>
      <c r="AE121">
        <f t="shared" si="34"/>
        <v>50</v>
      </c>
      <c r="AF121">
        <f t="shared" si="35"/>
        <v>40</v>
      </c>
      <c r="AG121">
        <f t="shared" si="36"/>
        <v>3.75</v>
      </c>
      <c r="AH121">
        <f t="shared" si="37"/>
        <v>18.75</v>
      </c>
      <c r="AI121">
        <v>4000</v>
      </c>
      <c r="AK121">
        <f t="shared" si="39"/>
        <v>550</v>
      </c>
      <c r="AL121">
        <f t="shared" si="40"/>
        <v>23</v>
      </c>
      <c r="AM121" t="str">
        <f t="shared" si="52"/>
        <v>1320C61986</v>
      </c>
      <c r="AN121">
        <f t="shared" si="52"/>
        <v>200</v>
      </c>
      <c r="AO121">
        <f t="shared" si="52"/>
        <v>30</v>
      </c>
      <c r="AP121">
        <f t="shared" si="41"/>
        <v>160</v>
      </c>
      <c r="AQ121">
        <f t="shared" si="42"/>
        <v>319.96800000000002</v>
      </c>
      <c r="AR121">
        <f t="shared" si="43"/>
        <v>9.6000000000000014</v>
      </c>
      <c r="AS121">
        <f t="shared" si="53"/>
        <v>50</v>
      </c>
      <c r="AT121">
        <f t="shared" si="53"/>
        <v>40</v>
      </c>
      <c r="AU121">
        <f t="shared" si="44"/>
        <v>750</v>
      </c>
      <c r="AV121">
        <f t="shared" si="45"/>
        <v>18.75</v>
      </c>
      <c r="AW121">
        <f t="shared" si="46"/>
        <v>6</v>
      </c>
      <c r="AX121" s="290">
        <f t="shared" si="47"/>
        <v>16.580297935199283</v>
      </c>
      <c r="AY121" s="290">
        <f t="shared" si="48"/>
        <v>552.62133018019199</v>
      </c>
      <c r="AZ121">
        <f t="shared" si="49"/>
        <v>2</v>
      </c>
      <c r="BA121" s="290">
        <f t="shared" si="50"/>
        <v>5.3051647697298447</v>
      </c>
      <c r="BB121" s="290">
        <f t="shared" si="51"/>
        <v>212.20659078919377</v>
      </c>
    </row>
    <row r="122" spans="1:54" x14ac:dyDescent="0.3">
      <c r="A122">
        <f t="shared" si="28"/>
        <v>120</v>
      </c>
      <c r="B122">
        <v>550</v>
      </c>
      <c r="C122">
        <v>3</v>
      </c>
      <c r="D122" t="str">
        <f>'[3]550 KHz'!A30</f>
        <v>11000</v>
      </c>
      <c r="E122">
        <f>'[3]550 KHz'!B30</f>
        <v>3</v>
      </c>
      <c r="F122" t="str">
        <f>'[3]550 KHz'!C30</f>
        <v>13</v>
      </c>
      <c r="G122" t="str">
        <f>'[3]550 KHz'!D30</f>
        <v>00</v>
      </c>
      <c r="H122" t="str">
        <f>'[3]550 KHz'!E30</f>
        <v>01</v>
      </c>
      <c r="I122" t="str">
        <f>'[3]550 KHz'!F30</f>
        <v>00</v>
      </c>
      <c r="J122" t="str">
        <f>'[3]550 KHz'!G30</f>
        <v>11</v>
      </c>
      <c r="K122" t="str">
        <f>'[3]550 KHz'!H30</f>
        <v>40</v>
      </c>
      <c r="L122" t="str">
        <f>'[3]550 KHz'!I30</f>
        <v>010000</v>
      </c>
      <c r="M122" t="str">
        <f>'[3]550 KHz'!J30</f>
        <v>00</v>
      </c>
      <c r="N122" t="str">
        <f>'[3]550 KHz'!K30</f>
        <v>42</v>
      </c>
      <c r="O122" t="str">
        <f>'[3]550 KHz'!L30</f>
        <v>01</v>
      </c>
      <c r="P122" t="str">
        <f>'[3]550 KHz'!M30</f>
        <v>00001</v>
      </c>
      <c r="Q122" t="str">
        <f>'[3]550 KHz'!N30</f>
        <v>0</v>
      </c>
      <c r="R122" t="str">
        <f>'[3]550 KHz'!O30</f>
        <v>19</v>
      </c>
      <c r="S122" t="str">
        <f>'[3]550 KHz'!P30</f>
        <v>000110</v>
      </c>
      <c r="T122" t="str">
        <f>'[3]550 KHz'!Q30</f>
        <v>01</v>
      </c>
      <c r="U122" t="str">
        <f>'[3]550 KHz'!R30</f>
        <v>86</v>
      </c>
      <c r="V122" t="str">
        <f>'[3]550 KHz'!S30</f>
        <v>10</v>
      </c>
      <c r="W122" t="str">
        <f>'[3]550 KHz'!T30</f>
        <v>00011</v>
      </c>
      <c r="X122" t="str">
        <f>'[3]550 KHz'!U30</f>
        <v>0</v>
      </c>
      <c r="Y122" t="str">
        <f t="shared" si="38"/>
        <v>1340421986</v>
      </c>
      <c r="Z122">
        <f t="shared" si="29"/>
        <v>200</v>
      </c>
      <c r="AA122">
        <f t="shared" si="30"/>
        <v>30</v>
      </c>
      <c r="AB122">
        <f t="shared" si="31"/>
        <v>1.9998</v>
      </c>
      <c r="AC122">
        <f t="shared" si="32"/>
        <v>9.6000000000000014</v>
      </c>
      <c r="AD122">
        <f t="shared" si="33"/>
        <v>800</v>
      </c>
      <c r="AE122">
        <f t="shared" si="34"/>
        <v>50</v>
      </c>
      <c r="AF122">
        <f t="shared" si="35"/>
        <v>80</v>
      </c>
      <c r="AG122">
        <f t="shared" si="36"/>
        <v>1.25</v>
      </c>
      <c r="AH122">
        <f t="shared" si="37"/>
        <v>6.25</v>
      </c>
      <c r="AI122">
        <v>4000</v>
      </c>
      <c r="AK122">
        <f t="shared" si="39"/>
        <v>550</v>
      </c>
      <c r="AL122">
        <f t="shared" si="40"/>
        <v>24</v>
      </c>
      <c r="AM122" t="str">
        <f t="shared" si="52"/>
        <v>1340421986</v>
      </c>
      <c r="AN122">
        <f t="shared" si="52"/>
        <v>200</v>
      </c>
      <c r="AO122">
        <f t="shared" si="52"/>
        <v>30</v>
      </c>
      <c r="AP122">
        <f t="shared" si="41"/>
        <v>160</v>
      </c>
      <c r="AQ122">
        <f t="shared" si="42"/>
        <v>319.96800000000002</v>
      </c>
      <c r="AR122">
        <f t="shared" si="43"/>
        <v>9.6000000000000014</v>
      </c>
      <c r="AS122">
        <f t="shared" si="53"/>
        <v>50</v>
      </c>
      <c r="AT122">
        <f t="shared" si="53"/>
        <v>80</v>
      </c>
      <c r="AU122">
        <f t="shared" si="44"/>
        <v>250</v>
      </c>
      <c r="AV122">
        <f t="shared" si="45"/>
        <v>6.25</v>
      </c>
      <c r="AW122">
        <f t="shared" si="46"/>
        <v>6</v>
      </c>
      <c r="AX122" s="290">
        <f t="shared" si="47"/>
        <v>16.580297935199283</v>
      </c>
      <c r="AY122" s="290">
        <f t="shared" si="48"/>
        <v>552.62133018019199</v>
      </c>
      <c r="AZ122">
        <f t="shared" si="49"/>
        <v>4</v>
      </c>
      <c r="BA122" s="290">
        <f t="shared" si="50"/>
        <v>7.9577471545947667</v>
      </c>
      <c r="BB122" s="290">
        <f t="shared" si="51"/>
        <v>318.3098861837907</v>
      </c>
    </row>
    <row r="123" spans="1:54" x14ac:dyDescent="0.3">
      <c r="A123">
        <f t="shared" si="28"/>
        <v>121</v>
      </c>
      <c r="B123">
        <v>550</v>
      </c>
      <c r="C123">
        <v>3</v>
      </c>
      <c r="D123" t="str">
        <f>'[3]550 KHz'!A31</f>
        <v>11001</v>
      </c>
      <c r="E123">
        <f>'[3]550 KHz'!B31</f>
        <v>3</v>
      </c>
      <c r="F123" t="str">
        <f>'[3]550 KHz'!C31</f>
        <v>13</v>
      </c>
      <c r="G123" t="str">
        <f>'[3]550 KHz'!D31</f>
        <v>00</v>
      </c>
      <c r="H123" t="str">
        <f>'[3]550 KHz'!E31</f>
        <v>01</v>
      </c>
      <c r="I123" t="str">
        <f>'[3]550 KHz'!F31</f>
        <v>00</v>
      </c>
      <c r="J123" t="str">
        <f>'[3]550 KHz'!G31</f>
        <v>11</v>
      </c>
      <c r="K123" t="str">
        <f>'[3]550 KHz'!H31</f>
        <v>80</v>
      </c>
      <c r="L123" t="str">
        <f>'[3]550 KHz'!I31</f>
        <v>100000</v>
      </c>
      <c r="M123" t="str">
        <f>'[3]550 KHz'!J31</f>
        <v>00</v>
      </c>
      <c r="N123" t="str">
        <f>'[3]550 KHz'!K31</f>
        <v>42</v>
      </c>
      <c r="O123" t="str">
        <f>'[3]550 KHz'!L31</f>
        <v>01</v>
      </c>
      <c r="P123" t="str">
        <f>'[3]550 KHz'!M31</f>
        <v>00001</v>
      </c>
      <c r="Q123" t="str">
        <f>'[3]550 KHz'!N31</f>
        <v>0</v>
      </c>
      <c r="R123" t="str">
        <f>'[3]550 KHz'!O31</f>
        <v>19</v>
      </c>
      <c r="S123" t="str">
        <f>'[3]550 KHz'!P31</f>
        <v>000110</v>
      </c>
      <c r="T123" t="str">
        <f>'[3]550 KHz'!Q31</f>
        <v>01</v>
      </c>
      <c r="U123" t="str">
        <f>'[3]550 KHz'!R31</f>
        <v>86</v>
      </c>
      <c r="V123" t="str">
        <f>'[3]550 KHz'!S31</f>
        <v>10</v>
      </c>
      <c r="W123" t="str">
        <f>'[3]550 KHz'!T31</f>
        <v>00011</v>
      </c>
      <c r="X123" t="str">
        <f>'[3]550 KHz'!U31</f>
        <v>0</v>
      </c>
      <c r="Y123" t="str">
        <f t="shared" si="38"/>
        <v>1380421986</v>
      </c>
      <c r="Z123">
        <f t="shared" si="29"/>
        <v>200</v>
      </c>
      <c r="AA123">
        <f t="shared" si="30"/>
        <v>30</v>
      </c>
      <c r="AB123">
        <f t="shared" si="31"/>
        <v>1.9998</v>
      </c>
      <c r="AC123">
        <f t="shared" si="32"/>
        <v>9.6000000000000014</v>
      </c>
      <c r="AD123">
        <f t="shared" si="33"/>
        <v>800</v>
      </c>
      <c r="AE123">
        <f t="shared" si="34"/>
        <v>50</v>
      </c>
      <c r="AF123">
        <f t="shared" si="35"/>
        <v>160</v>
      </c>
      <c r="AG123">
        <f t="shared" si="36"/>
        <v>1.25</v>
      </c>
      <c r="AH123">
        <f t="shared" si="37"/>
        <v>6.25</v>
      </c>
      <c r="AI123">
        <v>4000</v>
      </c>
      <c r="AK123">
        <f t="shared" si="39"/>
        <v>550</v>
      </c>
      <c r="AL123">
        <f t="shared" si="40"/>
        <v>25</v>
      </c>
      <c r="AM123" t="str">
        <f t="shared" si="52"/>
        <v>1380421986</v>
      </c>
      <c r="AN123">
        <f t="shared" si="52"/>
        <v>200</v>
      </c>
      <c r="AO123">
        <f t="shared" si="52"/>
        <v>30</v>
      </c>
      <c r="AP123">
        <f t="shared" si="41"/>
        <v>160</v>
      </c>
      <c r="AQ123">
        <f t="shared" si="42"/>
        <v>319.96800000000002</v>
      </c>
      <c r="AR123">
        <f t="shared" si="43"/>
        <v>9.6000000000000014</v>
      </c>
      <c r="AS123">
        <f t="shared" si="53"/>
        <v>50</v>
      </c>
      <c r="AT123">
        <f t="shared" si="53"/>
        <v>160</v>
      </c>
      <c r="AU123">
        <f t="shared" si="44"/>
        <v>250</v>
      </c>
      <c r="AV123">
        <f t="shared" si="45"/>
        <v>6.25</v>
      </c>
      <c r="AW123">
        <f t="shared" si="46"/>
        <v>6</v>
      </c>
      <c r="AX123" s="290">
        <f t="shared" si="47"/>
        <v>16.580297935199283</v>
      </c>
      <c r="AY123" s="290">
        <f t="shared" si="48"/>
        <v>552.62133018019199</v>
      </c>
      <c r="AZ123">
        <f t="shared" si="49"/>
        <v>8</v>
      </c>
      <c r="BA123" s="290">
        <f t="shared" si="50"/>
        <v>3.9788735772973833</v>
      </c>
      <c r="BB123" s="290">
        <f t="shared" si="51"/>
        <v>159.15494309189535</v>
      </c>
    </row>
    <row r="124" spans="1:54" x14ac:dyDescent="0.3">
      <c r="A124">
        <f t="shared" si="28"/>
        <v>122</v>
      </c>
      <c r="B124">
        <v>550</v>
      </c>
      <c r="C124">
        <v>3</v>
      </c>
      <c r="D124" t="str">
        <f>'[3]550 KHz'!A32</f>
        <v>11010</v>
      </c>
      <c r="E124">
        <f>'[3]550 KHz'!B32</f>
        <v>3</v>
      </c>
      <c r="F124" t="str">
        <f>'[3]550 KHz'!C32</f>
        <v>13</v>
      </c>
      <c r="G124" t="str">
        <f>'[3]550 KHz'!D32</f>
        <v>00</v>
      </c>
      <c r="H124" t="str">
        <f>'[3]550 KHz'!E32</f>
        <v>01</v>
      </c>
      <c r="I124" t="str">
        <f>'[3]550 KHz'!F32</f>
        <v>00</v>
      </c>
      <c r="J124" t="str">
        <f>'[3]550 KHz'!G32</f>
        <v>11</v>
      </c>
      <c r="K124" t="str">
        <f>'[3]550 KHz'!H32</f>
        <v>0B</v>
      </c>
      <c r="L124" t="str">
        <f>'[3]550 KHz'!I32</f>
        <v>000010</v>
      </c>
      <c r="M124" t="str">
        <f>'[3]550 KHz'!J32</f>
        <v>11</v>
      </c>
      <c r="N124" t="str">
        <f>'[3]550 KHz'!K32</f>
        <v>18</v>
      </c>
      <c r="O124" t="str">
        <f>'[3]550 KHz'!L32</f>
        <v>00</v>
      </c>
      <c r="P124" t="str">
        <f>'[3]550 KHz'!M32</f>
        <v>01100</v>
      </c>
      <c r="Q124" t="str">
        <f>'[3]550 KHz'!N32</f>
        <v>0</v>
      </c>
      <c r="R124" t="str">
        <f>'[3]550 KHz'!O32</f>
        <v>1C</v>
      </c>
      <c r="S124" t="str">
        <f>'[3]550 KHz'!P32</f>
        <v>000111</v>
      </c>
      <c r="T124" t="str">
        <f>'[3]550 KHz'!Q32</f>
        <v>00</v>
      </c>
      <c r="U124" t="str">
        <f>'[3]550 KHz'!R32</f>
        <v>C6</v>
      </c>
      <c r="V124" t="str">
        <f>'[3]550 KHz'!S32</f>
        <v>11</v>
      </c>
      <c r="W124" t="str">
        <f>'[3]550 KHz'!T32</f>
        <v>00011</v>
      </c>
      <c r="X124" t="str">
        <f>'[3]550 KHz'!U32</f>
        <v>0</v>
      </c>
      <c r="Y124" t="str">
        <f t="shared" si="38"/>
        <v>130B181CC6</v>
      </c>
      <c r="Z124">
        <f t="shared" si="29"/>
        <v>200</v>
      </c>
      <c r="AA124">
        <f t="shared" si="30"/>
        <v>35</v>
      </c>
      <c r="AB124">
        <f t="shared" si="31"/>
        <v>0.99990000000000001</v>
      </c>
      <c r="AC124">
        <f t="shared" si="32"/>
        <v>9.6000000000000014</v>
      </c>
      <c r="AD124">
        <f t="shared" si="33"/>
        <v>800</v>
      </c>
      <c r="AE124">
        <f t="shared" si="34"/>
        <v>50</v>
      </c>
      <c r="AF124">
        <f t="shared" si="35"/>
        <v>10</v>
      </c>
      <c r="AG124">
        <f t="shared" si="36"/>
        <v>15</v>
      </c>
      <c r="AH124">
        <f t="shared" si="37"/>
        <v>75</v>
      </c>
      <c r="AI124">
        <v>4000</v>
      </c>
      <c r="AK124">
        <f t="shared" si="39"/>
        <v>550</v>
      </c>
      <c r="AL124">
        <f t="shared" si="40"/>
        <v>26</v>
      </c>
      <c r="AM124" t="str">
        <f t="shared" si="52"/>
        <v>130B181CC6</v>
      </c>
      <c r="AN124">
        <f t="shared" si="52"/>
        <v>200</v>
      </c>
      <c r="AO124">
        <f t="shared" si="52"/>
        <v>35</v>
      </c>
      <c r="AP124">
        <f t="shared" si="41"/>
        <v>160</v>
      </c>
      <c r="AQ124">
        <f t="shared" si="42"/>
        <v>159.98400000000001</v>
      </c>
      <c r="AR124">
        <f t="shared" si="43"/>
        <v>9.6000000000000014</v>
      </c>
      <c r="AS124">
        <f t="shared" si="53"/>
        <v>50</v>
      </c>
      <c r="AT124">
        <f t="shared" si="53"/>
        <v>10</v>
      </c>
      <c r="AU124">
        <f t="shared" si="44"/>
        <v>3000</v>
      </c>
      <c r="AV124">
        <f t="shared" si="45"/>
        <v>75</v>
      </c>
      <c r="AW124">
        <f t="shared" si="46"/>
        <v>7</v>
      </c>
      <c r="AX124" s="290">
        <f t="shared" si="47"/>
        <v>28.423367888913059</v>
      </c>
      <c r="AY124" s="290">
        <f t="shared" si="48"/>
        <v>473.67542586873606</v>
      </c>
      <c r="AZ124">
        <f t="shared" si="49"/>
        <v>0.5</v>
      </c>
      <c r="BA124" s="290">
        <f t="shared" si="50"/>
        <v>5.3051647697298447</v>
      </c>
      <c r="BB124" s="290">
        <f t="shared" si="51"/>
        <v>212.20659078919377</v>
      </c>
    </row>
    <row r="125" spans="1:54" x14ac:dyDescent="0.3">
      <c r="A125">
        <f t="shared" si="28"/>
        <v>123</v>
      </c>
      <c r="B125">
        <v>550</v>
      </c>
      <c r="C125">
        <v>3</v>
      </c>
      <c r="D125" t="str">
        <f>'[3]550 KHz'!A33</f>
        <v>11011</v>
      </c>
      <c r="E125">
        <f>'[3]550 KHz'!B33</f>
        <v>3</v>
      </c>
      <c r="F125" t="str">
        <f>'[3]550 KHz'!C33</f>
        <v>13</v>
      </c>
      <c r="G125" t="str">
        <f>'[3]550 KHz'!D33</f>
        <v>00</v>
      </c>
      <c r="H125" t="str">
        <f>'[3]550 KHz'!E33</f>
        <v>01</v>
      </c>
      <c r="I125" t="str">
        <f>'[3]550 KHz'!F33</f>
        <v>00</v>
      </c>
      <c r="J125" t="str">
        <f>'[3]550 KHz'!G33</f>
        <v>11</v>
      </c>
      <c r="K125" t="str">
        <f>'[3]550 KHz'!H33</f>
        <v>11</v>
      </c>
      <c r="L125" t="str">
        <f>'[3]550 KHz'!I33</f>
        <v>000100</v>
      </c>
      <c r="M125" t="str">
        <f>'[3]550 KHz'!J33</f>
        <v>01</v>
      </c>
      <c r="N125" t="str">
        <f>'[3]550 KHz'!K33</f>
        <v>8C</v>
      </c>
      <c r="O125" t="str">
        <f>'[3]550 KHz'!L33</f>
        <v>10</v>
      </c>
      <c r="P125" t="str">
        <f>'[3]550 KHz'!M33</f>
        <v>00110</v>
      </c>
      <c r="Q125" t="str">
        <f>'[3]550 KHz'!N33</f>
        <v>0</v>
      </c>
      <c r="R125" t="str">
        <f>'[3]550 KHz'!O33</f>
        <v>1C</v>
      </c>
      <c r="S125" t="str">
        <f>'[3]550 KHz'!P33</f>
        <v>000111</v>
      </c>
      <c r="T125" t="str">
        <f>'[3]550 KHz'!Q33</f>
        <v>00</v>
      </c>
      <c r="U125" t="str">
        <f>'[3]550 KHz'!R33</f>
        <v>C6</v>
      </c>
      <c r="V125" t="str">
        <f>'[3]550 KHz'!S33</f>
        <v>11</v>
      </c>
      <c r="W125" t="str">
        <f>'[3]550 KHz'!T33</f>
        <v>00011</v>
      </c>
      <c r="X125" t="str">
        <f>'[3]550 KHz'!U33</f>
        <v>0</v>
      </c>
      <c r="Y125" t="str">
        <f t="shared" si="38"/>
        <v>13118C1CC6</v>
      </c>
      <c r="Z125">
        <f t="shared" si="29"/>
        <v>200</v>
      </c>
      <c r="AA125">
        <f t="shared" si="30"/>
        <v>35</v>
      </c>
      <c r="AB125">
        <f t="shared" si="31"/>
        <v>0.99990000000000001</v>
      </c>
      <c r="AC125">
        <f t="shared" si="32"/>
        <v>9.6000000000000014</v>
      </c>
      <c r="AD125">
        <f t="shared" si="33"/>
        <v>800</v>
      </c>
      <c r="AE125">
        <f t="shared" si="34"/>
        <v>50</v>
      </c>
      <c r="AF125">
        <f t="shared" si="35"/>
        <v>20</v>
      </c>
      <c r="AG125">
        <f t="shared" si="36"/>
        <v>7.5</v>
      </c>
      <c r="AH125">
        <f t="shared" si="37"/>
        <v>37.5</v>
      </c>
      <c r="AI125">
        <v>4000</v>
      </c>
      <c r="AK125">
        <f t="shared" si="39"/>
        <v>550</v>
      </c>
      <c r="AL125">
        <f t="shared" si="40"/>
        <v>27</v>
      </c>
      <c r="AM125" t="str">
        <f t="shared" si="52"/>
        <v>13118C1CC6</v>
      </c>
      <c r="AN125">
        <f t="shared" si="52"/>
        <v>200</v>
      </c>
      <c r="AO125">
        <f t="shared" si="52"/>
        <v>35</v>
      </c>
      <c r="AP125">
        <f t="shared" si="41"/>
        <v>160</v>
      </c>
      <c r="AQ125">
        <f t="shared" si="42"/>
        <v>159.98400000000001</v>
      </c>
      <c r="AR125">
        <f t="shared" si="43"/>
        <v>9.6000000000000014</v>
      </c>
      <c r="AS125">
        <f t="shared" si="53"/>
        <v>50</v>
      </c>
      <c r="AT125">
        <f t="shared" si="53"/>
        <v>20</v>
      </c>
      <c r="AU125">
        <f t="shared" si="44"/>
        <v>1500</v>
      </c>
      <c r="AV125">
        <f t="shared" si="45"/>
        <v>37.5</v>
      </c>
      <c r="AW125">
        <f t="shared" si="46"/>
        <v>7</v>
      </c>
      <c r="AX125" s="290">
        <f t="shared" si="47"/>
        <v>28.423367888913059</v>
      </c>
      <c r="AY125" s="290">
        <f t="shared" si="48"/>
        <v>473.67542586873606</v>
      </c>
      <c r="AZ125">
        <f t="shared" si="49"/>
        <v>1</v>
      </c>
      <c r="BA125" s="290">
        <f t="shared" si="50"/>
        <v>5.3051647697298447</v>
      </c>
      <c r="BB125" s="290">
        <f t="shared" si="51"/>
        <v>212.20659078919377</v>
      </c>
    </row>
    <row r="126" spans="1:54" x14ac:dyDescent="0.3">
      <c r="A126">
        <f t="shared" si="28"/>
        <v>124</v>
      </c>
      <c r="B126">
        <v>550</v>
      </c>
      <c r="C126">
        <v>3</v>
      </c>
      <c r="D126" t="str">
        <f>'[3]550 KHz'!A34</f>
        <v>11100</v>
      </c>
      <c r="E126">
        <f>'[3]550 KHz'!B34</f>
        <v>3</v>
      </c>
      <c r="F126" t="str">
        <f>'[3]550 KHz'!C34</f>
        <v>13</v>
      </c>
      <c r="G126" t="str">
        <f>'[3]550 KHz'!D34</f>
        <v>00</v>
      </c>
      <c r="H126" t="str">
        <f>'[3]550 KHz'!E34</f>
        <v>01</v>
      </c>
      <c r="I126" t="str">
        <f>'[3]550 KHz'!F34</f>
        <v>00</v>
      </c>
      <c r="J126" t="str">
        <f>'[3]550 KHz'!G34</f>
        <v>11</v>
      </c>
      <c r="K126" t="str">
        <f>'[3]550 KHz'!H34</f>
        <v>20</v>
      </c>
      <c r="L126" t="str">
        <f>'[3]550 KHz'!I34</f>
        <v>001000</v>
      </c>
      <c r="M126" t="str">
        <f>'[3]550 KHz'!J34</f>
        <v>00</v>
      </c>
      <c r="N126" t="str">
        <f>'[3]550 KHz'!K34</f>
        <v>C6</v>
      </c>
      <c r="O126" t="str">
        <f>'[3]550 KHz'!L34</f>
        <v>11</v>
      </c>
      <c r="P126" t="str">
        <f>'[3]550 KHz'!M34</f>
        <v>00011</v>
      </c>
      <c r="Q126" t="str">
        <f>'[3]550 KHz'!N34</f>
        <v>0</v>
      </c>
      <c r="R126" t="str">
        <f>'[3]550 KHz'!O34</f>
        <v>1C</v>
      </c>
      <c r="S126" t="str">
        <f>'[3]550 KHz'!P34</f>
        <v>000111</v>
      </c>
      <c r="T126" t="str">
        <f>'[3]550 KHz'!Q34</f>
        <v>00</v>
      </c>
      <c r="U126" t="str">
        <f>'[3]550 KHz'!R34</f>
        <v>C6</v>
      </c>
      <c r="V126" t="str">
        <f>'[3]550 KHz'!S34</f>
        <v>11</v>
      </c>
      <c r="W126" t="str">
        <f>'[3]550 KHz'!T34</f>
        <v>00011</v>
      </c>
      <c r="X126" t="str">
        <f>'[3]550 KHz'!U34</f>
        <v>0</v>
      </c>
      <c r="Y126" t="str">
        <f t="shared" si="38"/>
        <v>1320C61CC6</v>
      </c>
      <c r="Z126">
        <f t="shared" si="29"/>
        <v>200</v>
      </c>
      <c r="AA126">
        <f t="shared" si="30"/>
        <v>35</v>
      </c>
      <c r="AB126">
        <f t="shared" si="31"/>
        <v>0.99990000000000001</v>
      </c>
      <c r="AC126">
        <f t="shared" si="32"/>
        <v>9.6000000000000014</v>
      </c>
      <c r="AD126">
        <f t="shared" si="33"/>
        <v>800</v>
      </c>
      <c r="AE126">
        <f t="shared" si="34"/>
        <v>50</v>
      </c>
      <c r="AF126">
        <f t="shared" si="35"/>
        <v>40</v>
      </c>
      <c r="AG126">
        <f t="shared" si="36"/>
        <v>3.75</v>
      </c>
      <c r="AH126">
        <f t="shared" si="37"/>
        <v>18.75</v>
      </c>
      <c r="AI126">
        <v>4000</v>
      </c>
      <c r="AK126">
        <f t="shared" si="39"/>
        <v>550</v>
      </c>
      <c r="AL126">
        <f t="shared" si="40"/>
        <v>28</v>
      </c>
      <c r="AM126" t="str">
        <f t="shared" si="52"/>
        <v>1320C61CC6</v>
      </c>
      <c r="AN126">
        <f t="shared" si="52"/>
        <v>200</v>
      </c>
      <c r="AO126">
        <f t="shared" si="52"/>
        <v>35</v>
      </c>
      <c r="AP126">
        <f t="shared" si="41"/>
        <v>160</v>
      </c>
      <c r="AQ126">
        <f t="shared" si="42"/>
        <v>159.98400000000001</v>
      </c>
      <c r="AR126">
        <f t="shared" si="43"/>
        <v>9.6000000000000014</v>
      </c>
      <c r="AS126">
        <f t="shared" si="53"/>
        <v>50</v>
      </c>
      <c r="AT126">
        <f t="shared" si="53"/>
        <v>40</v>
      </c>
      <c r="AU126">
        <f t="shared" si="44"/>
        <v>750</v>
      </c>
      <c r="AV126">
        <f t="shared" si="45"/>
        <v>18.75</v>
      </c>
      <c r="AW126">
        <f t="shared" si="46"/>
        <v>7</v>
      </c>
      <c r="AX126" s="290">
        <f t="shared" si="47"/>
        <v>28.423367888913059</v>
      </c>
      <c r="AY126" s="290">
        <f t="shared" si="48"/>
        <v>473.67542586873606</v>
      </c>
      <c r="AZ126">
        <f t="shared" si="49"/>
        <v>2</v>
      </c>
      <c r="BA126" s="290">
        <f t="shared" si="50"/>
        <v>5.3051647697298447</v>
      </c>
      <c r="BB126" s="290">
        <f t="shared" si="51"/>
        <v>212.20659078919377</v>
      </c>
    </row>
    <row r="127" spans="1:54" x14ac:dyDescent="0.3">
      <c r="A127">
        <f t="shared" si="28"/>
        <v>125</v>
      </c>
      <c r="B127">
        <v>550</v>
      </c>
      <c r="C127">
        <v>3</v>
      </c>
      <c r="D127" t="str">
        <f>'[3]550 KHz'!A35</f>
        <v>11101</v>
      </c>
      <c r="E127">
        <f>'[3]550 KHz'!B35</f>
        <v>3</v>
      </c>
      <c r="F127" t="str">
        <f>'[3]550 KHz'!C35</f>
        <v>13</v>
      </c>
      <c r="G127" t="str">
        <f>'[3]550 KHz'!D35</f>
        <v>00</v>
      </c>
      <c r="H127" t="str">
        <f>'[3]550 KHz'!E35</f>
        <v>01</v>
      </c>
      <c r="I127" t="str">
        <f>'[3]550 KHz'!F35</f>
        <v>00</v>
      </c>
      <c r="J127" t="str">
        <f>'[3]550 KHz'!G35</f>
        <v>11</v>
      </c>
      <c r="K127" t="str">
        <f>'[3]550 KHz'!H35</f>
        <v>40</v>
      </c>
      <c r="L127" t="str">
        <f>'[3]550 KHz'!I35</f>
        <v>010000</v>
      </c>
      <c r="M127" t="str">
        <f>'[3]550 KHz'!J35</f>
        <v>00</v>
      </c>
      <c r="N127" t="str">
        <f>'[3]550 KHz'!K35</f>
        <v>42</v>
      </c>
      <c r="O127" t="str">
        <f>'[3]550 KHz'!L35</f>
        <v>01</v>
      </c>
      <c r="P127" t="str">
        <f>'[3]550 KHz'!M35</f>
        <v>00001</v>
      </c>
      <c r="Q127" t="str">
        <f>'[3]550 KHz'!N35</f>
        <v>0</v>
      </c>
      <c r="R127" t="str">
        <f>'[3]550 KHz'!O35</f>
        <v>1C</v>
      </c>
      <c r="S127" t="str">
        <f>'[3]550 KHz'!P35</f>
        <v>000111</v>
      </c>
      <c r="T127" t="str">
        <f>'[3]550 KHz'!Q35</f>
        <v>00</v>
      </c>
      <c r="U127" t="str">
        <f>'[3]550 KHz'!R35</f>
        <v>C6</v>
      </c>
      <c r="V127" t="str">
        <f>'[3]550 KHz'!S35</f>
        <v>11</v>
      </c>
      <c r="W127" t="str">
        <f>'[3]550 KHz'!T35</f>
        <v>00011</v>
      </c>
      <c r="X127" t="str">
        <f>'[3]550 KHz'!U35</f>
        <v>0</v>
      </c>
      <c r="Y127" t="str">
        <f t="shared" si="38"/>
        <v>1340421CC6</v>
      </c>
      <c r="Z127">
        <f t="shared" si="29"/>
        <v>200</v>
      </c>
      <c r="AA127">
        <f t="shared" si="30"/>
        <v>35</v>
      </c>
      <c r="AB127">
        <f t="shared" si="31"/>
        <v>0.99990000000000001</v>
      </c>
      <c r="AC127">
        <f t="shared" si="32"/>
        <v>9.6000000000000014</v>
      </c>
      <c r="AD127">
        <f t="shared" si="33"/>
        <v>800</v>
      </c>
      <c r="AE127">
        <f t="shared" si="34"/>
        <v>50</v>
      </c>
      <c r="AF127">
        <f t="shared" si="35"/>
        <v>80</v>
      </c>
      <c r="AG127">
        <f t="shared" si="36"/>
        <v>1.25</v>
      </c>
      <c r="AH127">
        <f t="shared" si="37"/>
        <v>6.25</v>
      </c>
      <c r="AI127">
        <v>4000</v>
      </c>
      <c r="AK127">
        <f t="shared" si="39"/>
        <v>550</v>
      </c>
      <c r="AL127">
        <f t="shared" si="40"/>
        <v>29</v>
      </c>
      <c r="AM127" t="str">
        <f t="shared" si="52"/>
        <v>1340421CC6</v>
      </c>
      <c r="AN127">
        <f t="shared" si="52"/>
        <v>200</v>
      </c>
      <c r="AO127">
        <f t="shared" si="52"/>
        <v>35</v>
      </c>
      <c r="AP127">
        <f t="shared" si="41"/>
        <v>160</v>
      </c>
      <c r="AQ127">
        <f t="shared" si="42"/>
        <v>159.98400000000001</v>
      </c>
      <c r="AR127">
        <f t="shared" si="43"/>
        <v>9.6000000000000014</v>
      </c>
      <c r="AS127">
        <f t="shared" si="53"/>
        <v>50</v>
      </c>
      <c r="AT127">
        <f t="shared" si="53"/>
        <v>80</v>
      </c>
      <c r="AU127">
        <f t="shared" si="44"/>
        <v>250</v>
      </c>
      <c r="AV127">
        <f t="shared" si="45"/>
        <v>6.25</v>
      </c>
      <c r="AW127">
        <f t="shared" si="46"/>
        <v>7</v>
      </c>
      <c r="AX127" s="290">
        <f t="shared" si="47"/>
        <v>28.423367888913059</v>
      </c>
      <c r="AY127" s="290">
        <f t="shared" si="48"/>
        <v>473.67542586873606</v>
      </c>
      <c r="AZ127">
        <f t="shared" si="49"/>
        <v>4</v>
      </c>
      <c r="BA127" s="290">
        <f t="shared" si="50"/>
        <v>7.9577471545947667</v>
      </c>
      <c r="BB127" s="290">
        <f t="shared" si="51"/>
        <v>318.3098861837907</v>
      </c>
    </row>
    <row r="128" spans="1:54" x14ac:dyDescent="0.3">
      <c r="A128">
        <f t="shared" si="28"/>
        <v>126</v>
      </c>
      <c r="B128">
        <v>550</v>
      </c>
      <c r="C128">
        <v>3</v>
      </c>
      <c r="D128" t="str">
        <f>'[3]550 KHz'!A36</f>
        <v>11110</v>
      </c>
      <c r="E128">
        <f>'[3]550 KHz'!B36</f>
        <v>3</v>
      </c>
      <c r="F128" t="str">
        <f>'[3]550 KHz'!C36</f>
        <v>13</v>
      </c>
      <c r="G128" t="str">
        <f>'[3]550 KHz'!D36</f>
        <v>00</v>
      </c>
      <c r="H128" t="str">
        <f>'[3]550 KHz'!E36</f>
        <v>01</v>
      </c>
      <c r="I128" t="str">
        <f>'[3]550 KHz'!F36</f>
        <v>00</v>
      </c>
      <c r="J128" t="str">
        <f>'[3]550 KHz'!G36</f>
        <v>11</v>
      </c>
      <c r="K128" t="str">
        <f>'[3]550 KHz'!H36</f>
        <v>80</v>
      </c>
      <c r="L128" t="str">
        <f>'[3]550 KHz'!I36</f>
        <v>100000</v>
      </c>
      <c r="M128" t="str">
        <f>'[3]550 KHz'!J36</f>
        <v>00</v>
      </c>
      <c r="N128" t="str">
        <f>'[3]550 KHz'!K36</f>
        <v>42</v>
      </c>
      <c r="O128" t="str">
        <f>'[3]550 KHz'!L36</f>
        <v>01</v>
      </c>
      <c r="P128" t="str">
        <f>'[3]550 KHz'!M36</f>
        <v>00001</v>
      </c>
      <c r="Q128" t="str">
        <f>'[3]550 KHz'!N36</f>
        <v>0</v>
      </c>
      <c r="R128" t="str">
        <f>'[3]550 KHz'!O36</f>
        <v>1C</v>
      </c>
      <c r="S128" t="str">
        <f>'[3]550 KHz'!P36</f>
        <v>000111</v>
      </c>
      <c r="T128" t="str">
        <f>'[3]550 KHz'!Q36</f>
        <v>00</v>
      </c>
      <c r="U128" t="str">
        <f>'[3]550 KHz'!R36</f>
        <v>C6</v>
      </c>
      <c r="V128" t="str">
        <f>'[3]550 KHz'!S36</f>
        <v>11</v>
      </c>
      <c r="W128" t="str">
        <f>'[3]550 KHz'!T36</f>
        <v>00011</v>
      </c>
      <c r="X128" t="str">
        <f>'[3]550 KHz'!U36</f>
        <v>0</v>
      </c>
      <c r="Y128" t="str">
        <f t="shared" si="38"/>
        <v>1380421CC6</v>
      </c>
      <c r="Z128">
        <f t="shared" si="29"/>
        <v>200</v>
      </c>
      <c r="AA128">
        <f t="shared" si="30"/>
        <v>35</v>
      </c>
      <c r="AB128">
        <f t="shared" si="31"/>
        <v>0.99990000000000001</v>
      </c>
      <c r="AC128">
        <f t="shared" si="32"/>
        <v>9.6000000000000014</v>
      </c>
      <c r="AD128">
        <f t="shared" si="33"/>
        <v>800</v>
      </c>
      <c r="AE128">
        <f t="shared" si="34"/>
        <v>50</v>
      </c>
      <c r="AF128">
        <f t="shared" si="35"/>
        <v>160</v>
      </c>
      <c r="AG128">
        <f t="shared" si="36"/>
        <v>1.25</v>
      </c>
      <c r="AH128">
        <f t="shared" si="37"/>
        <v>6.25</v>
      </c>
      <c r="AI128">
        <v>4000</v>
      </c>
      <c r="AK128">
        <f t="shared" si="39"/>
        <v>550</v>
      </c>
      <c r="AL128">
        <f t="shared" si="40"/>
        <v>30</v>
      </c>
      <c r="AM128" t="str">
        <f t="shared" si="52"/>
        <v>1380421CC6</v>
      </c>
      <c r="AN128">
        <f t="shared" si="52"/>
        <v>200</v>
      </c>
      <c r="AO128">
        <f t="shared" si="52"/>
        <v>35</v>
      </c>
      <c r="AP128">
        <f t="shared" si="41"/>
        <v>160</v>
      </c>
      <c r="AQ128">
        <f t="shared" si="42"/>
        <v>159.98400000000001</v>
      </c>
      <c r="AR128">
        <f t="shared" si="43"/>
        <v>9.6000000000000014</v>
      </c>
      <c r="AS128">
        <f t="shared" si="53"/>
        <v>50</v>
      </c>
      <c r="AT128">
        <f t="shared" si="53"/>
        <v>160</v>
      </c>
      <c r="AU128">
        <f t="shared" si="44"/>
        <v>250</v>
      </c>
      <c r="AV128">
        <f t="shared" si="45"/>
        <v>6.25</v>
      </c>
      <c r="AW128">
        <f t="shared" si="46"/>
        <v>7</v>
      </c>
      <c r="AX128" s="290">
        <f t="shared" si="47"/>
        <v>28.423367888913059</v>
      </c>
      <c r="AY128" s="290">
        <f t="shared" si="48"/>
        <v>473.67542586873606</v>
      </c>
      <c r="AZ128">
        <f t="shared" si="49"/>
        <v>8</v>
      </c>
      <c r="BA128" s="290">
        <f t="shared" si="50"/>
        <v>3.9788735772973833</v>
      </c>
      <c r="BB128" s="290">
        <f t="shared" si="51"/>
        <v>159.15494309189535</v>
      </c>
    </row>
    <row r="129" spans="1:54" x14ac:dyDescent="0.3">
      <c r="A129">
        <f t="shared" si="28"/>
        <v>127</v>
      </c>
      <c r="B129">
        <v>550</v>
      </c>
      <c r="C129">
        <v>3</v>
      </c>
      <c r="D129" t="str">
        <f>'[3]550 KHz'!A37</f>
        <v>11111</v>
      </c>
      <c r="E129">
        <f>'[3]550 KHz'!B37</f>
        <v>3</v>
      </c>
      <c r="F129" t="str">
        <f>'[3]550 KHz'!C37</f>
        <v>13</v>
      </c>
      <c r="G129" t="str">
        <f>'[3]550 KHz'!D37</f>
        <v>00</v>
      </c>
      <c r="H129" t="str">
        <f>'[3]550 KHz'!E37</f>
        <v>01</v>
      </c>
      <c r="I129" t="str">
        <f>'[3]550 KHz'!F37</f>
        <v>00</v>
      </c>
      <c r="J129" t="str">
        <f>'[3]550 KHz'!G37</f>
        <v>11</v>
      </c>
      <c r="K129" t="str">
        <f>'[3]550 KHz'!H37</f>
        <v>20</v>
      </c>
      <c r="L129" t="str">
        <f>'[3]550 KHz'!I37</f>
        <v>001000</v>
      </c>
      <c r="M129" t="str">
        <f>'[3]550 KHz'!J37</f>
        <v>00</v>
      </c>
      <c r="N129" t="str">
        <f>'[3]550 KHz'!K37</f>
        <v>C6</v>
      </c>
      <c r="O129" t="str">
        <f>'[3]550 KHz'!L37</f>
        <v>11</v>
      </c>
      <c r="P129" t="str">
        <f>'[3]550 KHz'!M37</f>
        <v>00011</v>
      </c>
      <c r="Q129" t="str">
        <f>'[3]550 KHz'!N37</f>
        <v>0</v>
      </c>
      <c r="R129" t="str">
        <f>'[3]550 KHz'!O37</f>
        <v>28</v>
      </c>
      <c r="S129" t="str">
        <f>'[3]550 KHz'!P37</f>
        <v>001010</v>
      </c>
      <c r="T129" t="str">
        <f>'[3]550 KHz'!Q37</f>
        <v>00</v>
      </c>
      <c r="U129" t="str">
        <f>'[3]550 KHz'!R37</f>
        <v>C6</v>
      </c>
      <c r="V129" t="str">
        <f>'[3]550 KHz'!S37</f>
        <v>11</v>
      </c>
      <c r="W129" t="str">
        <f>'[3]550 KHz'!T37</f>
        <v>00011</v>
      </c>
      <c r="X129" t="str">
        <f>'[3]550 KHz'!U37</f>
        <v>0</v>
      </c>
      <c r="Y129" t="str">
        <f t="shared" si="38"/>
        <v>1320C628C6</v>
      </c>
      <c r="Z129">
        <f t="shared" si="29"/>
        <v>200</v>
      </c>
      <c r="AA129">
        <f t="shared" si="30"/>
        <v>50</v>
      </c>
      <c r="AB129">
        <f t="shared" si="31"/>
        <v>0.99990000000000001</v>
      </c>
      <c r="AC129">
        <f t="shared" si="32"/>
        <v>9.6000000000000014</v>
      </c>
      <c r="AD129">
        <f t="shared" si="33"/>
        <v>800</v>
      </c>
      <c r="AE129">
        <f t="shared" si="34"/>
        <v>50</v>
      </c>
      <c r="AF129">
        <f t="shared" si="35"/>
        <v>40</v>
      </c>
      <c r="AG129">
        <f t="shared" si="36"/>
        <v>3.75</v>
      </c>
      <c r="AH129">
        <f t="shared" si="37"/>
        <v>18.75</v>
      </c>
      <c r="AI129">
        <v>4000</v>
      </c>
      <c r="AK129">
        <f t="shared" si="39"/>
        <v>550</v>
      </c>
      <c r="AL129">
        <f t="shared" si="40"/>
        <v>31</v>
      </c>
      <c r="AM129" t="str">
        <f t="shared" si="52"/>
        <v>1320C628C6</v>
      </c>
      <c r="AN129">
        <f t="shared" si="52"/>
        <v>200</v>
      </c>
      <c r="AO129">
        <f t="shared" si="52"/>
        <v>50</v>
      </c>
      <c r="AP129">
        <f t="shared" si="41"/>
        <v>160</v>
      </c>
      <c r="AQ129">
        <f t="shared" si="42"/>
        <v>159.98400000000001</v>
      </c>
      <c r="AR129">
        <f t="shared" si="43"/>
        <v>9.6000000000000014</v>
      </c>
      <c r="AS129">
        <f t="shared" si="53"/>
        <v>50</v>
      </c>
      <c r="AT129">
        <f t="shared" si="53"/>
        <v>40</v>
      </c>
      <c r="AU129">
        <f t="shared" si="44"/>
        <v>750</v>
      </c>
      <c r="AV129">
        <f t="shared" si="45"/>
        <v>18.75</v>
      </c>
      <c r="AW129">
        <f t="shared" si="46"/>
        <v>10</v>
      </c>
      <c r="AX129" s="290">
        <f t="shared" si="47"/>
        <v>19.896357522239136</v>
      </c>
      <c r="AY129" s="290">
        <f t="shared" si="48"/>
        <v>331.57279810811519</v>
      </c>
      <c r="AZ129">
        <f t="shared" si="49"/>
        <v>2</v>
      </c>
      <c r="BA129" s="290">
        <f t="shared" si="50"/>
        <v>5.3051647697298447</v>
      </c>
      <c r="BB129" s="290">
        <f t="shared" si="51"/>
        <v>212.20659078919377</v>
      </c>
    </row>
    <row r="130" spans="1:54" x14ac:dyDescent="0.3">
      <c r="A130">
        <f t="shared" si="28"/>
        <v>128</v>
      </c>
      <c r="B130">
        <v>650</v>
      </c>
      <c r="C130">
        <v>4</v>
      </c>
      <c r="D130" t="str">
        <f>'[3]650 KHz'!A6</f>
        <v>00000</v>
      </c>
      <c r="E130">
        <f>'[3]650 KHz'!B6</f>
        <v>2</v>
      </c>
      <c r="F130" t="e">
        <f>'[3]650 KHz'!C6</f>
        <v>#NUM!</v>
      </c>
      <c r="G130" t="str">
        <f>'[3]650 KHz'!D6</f>
        <v>00</v>
      </c>
      <c r="H130" t="e">
        <f>'[3]650 KHz'!E6</f>
        <v>#NUM!</v>
      </c>
      <c r="I130" t="str">
        <f>'[3]650 KHz'!F6</f>
        <v>00</v>
      </c>
      <c r="J130" t="e">
        <f>'[3]650 KHz'!G6</f>
        <v>#NUM!</v>
      </c>
      <c r="K130" t="str">
        <f>'[3]650 KHz'!H6</f>
        <v>00</v>
      </c>
      <c r="L130" t="str">
        <f>'[3]650 KHz'!I6</f>
        <v>000000</v>
      </c>
      <c r="M130" t="str">
        <f>'[3]650 KHz'!J6</f>
        <v>00</v>
      </c>
      <c r="N130" t="str">
        <f>'[3]650 KHz'!K6</f>
        <v>42</v>
      </c>
      <c r="O130" t="str">
        <f>'[3]650 KHz'!L6</f>
        <v>01</v>
      </c>
      <c r="P130" t="str">
        <f>'[3]650 KHz'!M6</f>
        <v>00001</v>
      </c>
      <c r="Q130" t="str">
        <f>'[3]650 KHz'!N6</f>
        <v>0</v>
      </c>
      <c r="R130" t="str">
        <f>'[3]650 KHz'!O6</f>
        <v>00</v>
      </c>
      <c r="S130" t="str">
        <f>'[3]650 KHz'!P6</f>
        <v>000000</v>
      </c>
      <c r="T130" t="str">
        <f>'[3]650 KHz'!Q6</f>
        <v>00</v>
      </c>
      <c r="U130" t="str">
        <f>'[3]650 KHz'!R6</f>
        <v>00</v>
      </c>
      <c r="V130" t="str">
        <f>'[3]650 KHz'!S6</f>
        <v>00</v>
      </c>
      <c r="W130" t="str">
        <f>'[3]650 KHz'!T6</f>
        <v>00000</v>
      </c>
      <c r="X130" t="str">
        <f>'[3]650 KHz'!U6</f>
        <v>0</v>
      </c>
      <c r="Y130" t="e">
        <f t="shared" si="38"/>
        <v>#NUM!</v>
      </c>
      <c r="Z130" t="e">
        <f t="shared" si="29"/>
        <v>#NUM!</v>
      </c>
      <c r="AA130">
        <f t="shared" si="30"/>
        <v>0</v>
      </c>
      <c r="AB130">
        <f t="shared" si="31"/>
        <v>0</v>
      </c>
      <c r="AC130">
        <f t="shared" si="32"/>
        <v>0</v>
      </c>
      <c r="AD130">
        <f t="shared" si="33"/>
        <v>800</v>
      </c>
      <c r="AE130" t="e">
        <f t="shared" si="34"/>
        <v>#NUM!</v>
      </c>
      <c r="AF130">
        <f t="shared" si="35"/>
        <v>0</v>
      </c>
      <c r="AG130">
        <f t="shared" si="36"/>
        <v>1.25</v>
      </c>
      <c r="AH130">
        <f t="shared" si="37"/>
        <v>6.25</v>
      </c>
      <c r="AI130">
        <v>4000</v>
      </c>
      <c r="AK130">
        <f t="shared" si="39"/>
        <v>650</v>
      </c>
      <c r="AL130">
        <f t="shared" si="40"/>
        <v>0</v>
      </c>
      <c r="AM130" t="e">
        <f t="shared" si="52"/>
        <v>#NUM!</v>
      </c>
      <c r="AN130" t="e">
        <f t="shared" si="52"/>
        <v>#NUM!</v>
      </c>
      <c r="AO130">
        <f t="shared" si="52"/>
        <v>0</v>
      </c>
      <c r="AP130" t="e">
        <f t="shared" si="41"/>
        <v>#NUM!</v>
      </c>
      <c r="AQ130" t="e">
        <f t="shared" si="42"/>
        <v>#NUM!</v>
      </c>
      <c r="AR130">
        <f t="shared" si="43"/>
        <v>0</v>
      </c>
      <c r="AS130" t="e">
        <f t="shared" si="53"/>
        <v>#NUM!</v>
      </c>
      <c r="AT130">
        <f t="shared" si="53"/>
        <v>0</v>
      </c>
      <c r="AU130" t="e">
        <f t="shared" si="44"/>
        <v>#NUM!</v>
      </c>
      <c r="AV130">
        <f t="shared" si="45"/>
        <v>6.25</v>
      </c>
      <c r="AW130" t="e">
        <f t="shared" si="46"/>
        <v>#NUM!</v>
      </c>
      <c r="AX130" s="290" t="e">
        <f t="shared" si="47"/>
        <v>#NUM!</v>
      </c>
      <c r="AY130" s="290" t="e">
        <f t="shared" si="48"/>
        <v>#DIV/0!</v>
      </c>
      <c r="AZ130" t="e">
        <f t="shared" si="49"/>
        <v>#NUM!</v>
      </c>
      <c r="BA130" s="290" t="e">
        <f t="shared" si="50"/>
        <v>#NUM!</v>
      </c>
      <c r="BB130" s="290" t="e">
        <f t="shared" si="51"/>
        <v>#DIV/0!</v>
      </c>
    </row>
    <row r="131" spans="1:54" x14ac:dyDescent="0.3">
      <c r="A131">
        <f t="shared" ref="A131:A194" si="54">32*C131+BIN2DEC(D131)</f>
        <v>129</v>
      </c>
      <c r="B131">
        <v>650</v>
      </c>
      <c r="C131">
        <v>4</v>
      </c>
      <c r="D131" t="str">
        <f>'[3]650 KHz'!A7</f>
        <v>00001</v>
      </c>
      <c r="E131">
        <f>'[3]650 KHz'!B7</f>
        <v>2</v>
      </c>
      <c r="F131" t="str">
        <f>'[3]650 KHz'!C7</f>
        <v>12</v>
      </c>
      <c r="G131" t="str">
        <f>'[3]650 KHz'!D7</f>
        <v>00</v>
      </c>
      <c r="H131" t="str">
        <f>'[3]650 KHz'!E7</f>
        <v>01</v>
      </c>
      <c r="I131" t="str">
        <f>'[3]650 KHz'!F7</f>
        <v>00</v>
      </c>
      <c r="J131" t="str">
        <f>'[3]650 KHz'!G7</f>
        <v>10</v>
      </c>
      <c r="K131" t="str">
        <f>'[3]650 KHz'!H7</f>
        <v>0A</v>
      </c>
      <c r="L131" t="str">
        <f>'[3]650 KHz'!I7</f>
        <v>000010</v>
      </c>
      <c r="M131" t="str">
        <f>'[3]650 KHz'!J7</f>
        <v>10</v>
      </c>
      <c r="N131" t="str">
        <f>'[3]650 KHz'!K7</f>
        <v>10</v>
      </c>
      <c r="O131" t="str">
        <f>'[3]650 KHz'!L7</f>
        <v>00</v>
      </c>
      <c r="P131" t="str">
        <f>'[3]650 KHz'!M7</f>
        <v>01000</v>
      </c>
      <c r="Q131" t="str">
        <f>'[3]650 KHz'!N7</f>
        <v>0</v>
      </c>
      <c r="R131" t="str">
        <f>'[3]650 KHz'!O7</f>
        <v>12</v>
      </c>
      <c r="S131" t="str">
        <f>'[3]650 KHz'!P7</f>
        <v>000100</v>
      </c>
      <c r="T131" t="str">
        <f>'[3]650 KHz'!Q7</f>
        <v>10</v>
      </c>
      <c r="U131" t="str">
        <f>'[3]650 KHz'!R7</f>
        <v>08</v>
      </c>
      <c r="V131" t="str">
        <f>'[3]650 KHz'!S7</f>
        <v>00</v>
      </c>
      <c r="W131" t="str">
        <f>'[3]650 KHz'!T7</f>
        <v>00100</v>
      </c>
      <c r="X131" t="str">
        <f>'[3]650 KHz'!U7</f>
        <v>0</v>
      </c>
      <c r="Y131" t="str">
        <f t="shared" si="38"/>
        <v>120A101208</v>
      </c>
      <c r="Z131">
        <f t="shared" ref="Z131:Z194" si="55">25*2^BIN2DEC(J131)</f>
        <v>100</v>
      </c>
      <c r="AA131">
        <f t="shared" ref="AA131:AA194" si="56">5*BIN2DEC(S131)</f>
        <v>20</v>
      </c>
      <c r="AB131">
        <f t="shared" ref="AB131:AB194" si="57">0.3333*(4*BIN2DEC(T131)+BIN2DEC(V131))</f>
        <v>2.6663999999999999</v>
      </c>
      <c r="AC131">
        <f t="shared" ref="AC131:AC194" si="58">3.2*BIN2DEC(W131)</f>
        <v>12.8</v>
      </c>
      <c r="AD131">
        <f t="shared" ref="AD131:AD194" si="59">800*(1+BIN2DEC(X131))</f>
        <v>800</v>
      </c>
      <c r="AE131">
        <f t="shared" ref="AE131:AE194" si="60">25*2^BIN2DEC(H131)</f>
        <v>50</v>
      </c>
      <c r="AF131">
        <f t="shared" ref="AF131:AF194" si="61">5*BIN2DEC(L131)</f>
        <v>10</v>
      </c>
      <c r="AG131">
        <f t="shared" ref="AG131:AG194" si="62">1.25*(4*BIN2DEC(M131)+BIN2DEC(O131))</f>
        <v>10</v>
      </c>
      <c r="AH131">
        <f t="shared" ref="AH131:AH194" si="63">6.25*BIN2DEC(P131)</f>
        <v>50</v>
      </c>
      <c r="AI131">
        <v>4000</v>
      </c>
      <c r="AK131">
        <f t="shared" si="39"/>
        <v>650</v>
      </c>
      <c r="AL131">
        <f t="shared" si="40"/>
        <v>1</v>
      </c>
      <c r="AM131" t="str">
        <f t="shared" si="52"/>
        <v>120A101208</v>
      </c>
      <c r="AN131">
        <f t="shared" si="52"/>
        <v>100</v>
      </c>
      <c r="AO131">
        <f t="shared" si="52"/>
        <v>20</v>
      </c>
      <c r="AP131">
        <f t="shared" si="41"/>
        <v>80</v>
      </c>
      <c r="AQ131">
        <f t="shared" si="42"/>
        <v>213.31199999999998</v>
      </c>
      <c r="AR131">
        <f t="shared" si="43"/>
        <v>12.8</v>
      </c>
      <c r="AS131">
        <f t="shared" si="53"/>
        <v>50</v>
      </c>
      <c r="AT131">
        <f t="shared" si="53"/>
        <v>10</v>
      </c>
      <c r="AU131">
        <f t="shared" si="44"/>
        <v>2000</v>
      </c>
      <c r="AV131">
        <f t="shared" si="45"/>
        <v>50</v>
      </c>
      <c r="AW131">
        <f t="shared" si="46"/>
        <v>2</v>
      </c>
      <c r="AX131" s="290">
        <f t="shared" si="47"/>
        <v>37.305670354198398</v>
      </c>
      <c r="AY131" s="290">
        <f t="shared" si="48"/>
        <v>621.69899645271619</v>
      </c>
      <c r="AZ131">
        <f t="shared" si="49"/>
        <v>0.5</v>
      </c>
      <c r="BA131" s="290">
        <f t="shared" si="50"/>
        <v>7.9577471545947667</v>
      </c>
      <c r="BB131" s="290">
        <f t="shared" si="51"/>
        <v>318.3098861837907</v>
      </c>
    </row>
    <row r="132" spans="1:54" x14ac:dyDescent="0.3">
      <c r="A132">
        <f t="shared" si="54"/>
        <v>130</v>
      </c>
      <c r="B132">
        <v>650</v>
      </c>
      <c r="C132">
        <v>4</v>
      </c>
      <c r="D132" t="str">
        <f>'[3]650 KHz'!A8</f>
        <v>00010</v>
      </c>
      <c r="E132">
        <f>'[3]650 KHz'!B8</f>
        <v>2</v>
      </c>
      <c r="F132" t="str">
        <f>'[3]650 KHz'!C8</f>
        <v>12</v>
      </c>
      <c r="G132" t="str">
        <f>'[3]650 KHz'!D8</f>
        <v>00</v>
      </c>
      <c r="H132" t="str">
        <f>'[3]650 KHz'!E8</f>
        <v>01</v>
      </c>
      <c r="I132" t="str">
        <f>'[3]650 KHz'!F8</f>
        <v>00</v>
      </c>
      <c r="J132" t="str">
        <f>'[3]650 KHz'!G8</f>
        <v>10</v>
      </c>
      <c r="K132" t="str">
        <f>'[3]650 KHz'!H8</f>
        <v>11</v>
      </c>
      <c r="L132" t="str">
        <f>'[3]650 KHz'!I8</f>
        <v>000100</v>
      </c>
      <c r="M132" t="str">
        <f>'[3]650 KHz'!J8</f>
        <v>01</v>
      </c>
      <c r="N132" t="str">
        <f>'[3]650 KHz'!K8</f>
        <v>08</v>
      </c>
      <c r="O132" t="str">
        <f>'[3]650 KHz'!L8</f>
        <v>00</v>
      </c>
      <c r="P132" t="str">
        <f>'[3]650 KHz'!M8</f>
        <v>00100</v>
      </c>
      <c r="Q132" t="str">
        <f>'[3]650 KHz'!N8</f>
        <v>0</v>
      </c>
      <c r="R132" t="str">
        <f>'[3]650 KHz'!O8</f>
        <v>12</v>
      </c>
      <c r="S132" t="str">
        <f>'[3]650 KHz'!P8</f>
        <v>000100</v>
      </c>
      <c r="T132" t="str">
        <f>'[3]650 KHz'!Q8</f>
        <v>10</v>
      </c>
      <c r="U132" t="str">
        <f>'[3]650 KHz'!R8</f>
        <v>08</v>
      </c>
      <c r="V132" t="str">
        <f>'[3]650 KHz'!S8</f>
        <v>00</v>
      </c>
      <c r="W132" t="str">
        <f>'[3]650 KHz'!T8</f>
        <v>00100</v>
      </c>
      <c r="X132" t="str">
        <f>'[3]650 KHz'!U8</f>
        <v>0</v>
      </c>
      <c r="Y132" t="str">
        <f t="shared" ref="Y132:Y195" si="64">DEC2HEX(HEX2DEC(U132)+2^8*HEX2DEC(R132)+2^16*HEX2DEC(N132)+2^24*HEX2DEC(K132)+2^32*HEX2DEC(F132),10)</f>
        <v>1211081208</v>
      </c>
      <c r="Z132">
        <f t="shared" si="55"/>
        <v>100</v>
      </c>
      <c r="AA132">
        <f t="shared" si="56"/>
        <v>20</v>
      </c>
      <c r="AB132">
        <f t="shared" si="57"/>
        <v>2.6663999999999999</v>
      </c>
      <c r="AC132">
        <f t="shared" si="58"/>
        <v>12.8</v>
      </c>
      <c r="AD132">
        <f t="shared" si="59"/>
        <v>800</v>
      </c>
      <c r="AE132">
        <f t="shared" si="60"/>
        <v>50</v>
      </c>
      <c r="AF132">
        <f t="shared" si="61"/>
        <v>20</v>
      </c>
      <c r="AG132">
        <f t="shared" si="62"/>
        <v>5</v>
      </c>
      <c r="AH132">
        <f t="shared" si="63"/>
        <v>25</v>
      </c>
      <c r="AI132">
        <v>4000</v>
      </c>
      <c r="AK132">
        <f t="shared" ref="AK132:AK195" si="65">B132</f>
        <v>650</v>
      </c>
      <c r="AL132">
        <f t="shared" ref="AL132:AL195" si="66">BIN2DEC(D132)</f>
        <v>2</v>
      </c>
      <c r="AM132" t="str">
        <f t="shared" si="52"/>
        <v>1211081208</v>
      </c>
      <c r="AN132">
        <f t="shared" si="52"/>
        <v>100</v>
      </c>
      <c r="AO132">
        <f t="shared" si="52"/>
        <v>20</v>
      </c>
      <c r="AP132">
        <f t="shared" ref="AP132:AP195" si="67">AD132*Z132/10^3</f>
        <v>80</v>
      </c>
      <c r="AQ132">
        <f t="shared" ref="AQ132:AQ195" si="68">AP132*AB132</f>
        <v>213.31199999999998</v>
      </c>
      <c r="AR132">
        <f t="shared" ref="AR132:AR195" si="69">AC132</f>
        <v>12.8</v>
      </c>
      <c r="AS132">
        <f t="shared" si="53"/>
        <v>50</v>
      </c>
      <c r="AT132">
        <f t="shared" si="53"/>
        <v>20</v>
      </c>
      <c r="AU132">
        <f t="shared" ref="AU132:AU195" si="70">AS132*AI132*AG132/10^3</f>
        <v>1000</v>
      </c>
      <c r="AV132">
        <f t="shared" ref="AV132:AV195" si="71">AH132</f>
        <v>25</v>
      </c>
      <c r="AW132">
        <f t="shared" ref="AW132:AW195" si="72">AN132*AO132/10^3</f>
        <v>2</v>
      </c>
      <c r="AX132" s="290">
        <f t="shared" ref="AX132:AX195" si="73">1/(2*PI()*AO132*AQ132*10^-9)/10^3</f>
        <v>37.305670354198398</v>
      </c>
      <c r="AY132" s="290">
        <f t="shared" ref="AY132:AY195" si="74">1/(2*PI()*AO132*AR132*10^-9)/10^3</f>
        <v>621.69899645271619</v>
      </c>
      <c r="AZ132">
        <f t="shared" ref="AZ132:AZ195" si="75">AS132*AT132/10^3</f>
        <v>1</v>
      </c>
      <c r="BA132" s="290">
        <f t="shared" ref="BA132:BA195" si="76">1/(2*PI()*AT132*AU132*10^-9)/10^3</f>
        <v>7.9577471545947667</v>
      </c>
      <c r="BB132" s="290">
        <f t="shared" ref="BB132:BB195" si="77">1/(2*PI()*AT132*AV132*10^-9)/10^3</f>
        <v>318.3098861837907</v>
      </c>
    </row>
    <row r="133" spans="1:54" x14ac:dyDescent="0.3">
      <c r="A133">
        <f t="shared" si="54"/>
        <v>131</v>
      </c>
      <c r="B133">
        <v>650</v>
      </c>
      <c r="C133">
        <v>4</v>
      </c>
      <c r="D133" t="str">
        <f>'[3]650 KHz'!A9</f>
        <v>00011</v>
      </c>
      <c r="E133">
        <f>'[3]650 KHz'!B9</f>
        <v>2</v>
      </c>
      <c r="F133" t="str">
        <f>'[3]650 KHz'!C9</f>
        <v>12</v>
      </c>
      <c r="G133" t="str">
        <f>'[3]650 KHz'!D9</f>
        <v>00</v>
      </c>
      <c r="H133" t="str">
        <f>'[3]650 KHz'!E9</f>
        <v>01</v>
      </c>
      <c r="I133" t="str">
        <f>'[3]650 KHz'!F9</f>
        <v>00</v>
      </c>
      <c r="J133" t="str">
        <f>'[3]650 KHz'!G9</f>
        <v>10</v>
      </c>
      <c r="K133" t="str">
        <f>'[3]650 KHz'!H9</f>
        <v>20</v>
      </c>
      <c r="L133" t="str">
        <f>'[3]650 KHz'!I9</f>
        <v>001000</v>
      </c>
      <c r="M133" t="str">
        <f>'[3]650 KHz'!J9</f>
        <v>00</v>
      </c>
      <c r="N133" t="str">
        <f>'[3]650 KHz'!K9</f>
        <v>84</v>
      </c>
      <c r="O133" t="str">
        <f>'[3]650 KHz'!L9</f>
        <v>10</v>
      </c>
      <c r="P133" t="str">
        <f>'[3]650 KHz'!M9</f>
        <v>00010</v>
      </c>
      <c r="Q133" t="str">
        <f>'[3]650 KHz'!N9</f>
        <v>0</v>
      </c>
      <c r="R133" t="str">
        <f>'[3]650 KHz'!O9</f>
        <v>12</v>
      </c>
      <c r="S133" t="str">
        <f>'[3]650 KHz'!P9</f>
        <v>000100</v>
      </c>
      <c r="T133" t="str">
        <f>'[3]650 KHz'!Q9</f>
        <v>10</v>
      </c>
      <c r="U133" t="str">
        <f>'[3]650 KHz'!R9</f>
        <v>08</v>
      </c>
      <c r="V133" t="str">
        <f>'[3]650 KHz'!S9</f>
        <v>00</v>
      </c>
      <c r="W133" t="str">
        <f>'[3]650 KHz'!T9</f>
        <v>00100</v>
      </c>
      <c r="X133" t="str">
        <f>'[3]650 KHz'!U9</f>
        <v>0</v>
      </c>
      <c r="Y133" t="str">
        <f t="shared" si="64"/>
        <v>1220841208</v>
      </c>
      <c r="Z133">
        <f t="shared" si="55"/>
        <v>100</v>
      </c>
      <c r="AA133">
        <f t="shared" si="56"/>
        <v>20</v>
      </c>
      <c r="AB133">
        <f t="shared" si="57"/>
        <v>2.6663999999999999</v>
      </c>
      <c r="AC133">
        <f t="shared" si="58"/>
        <v>12.8</v>
      </c>
      <c r="AD133">
        <f t="shared" si="59"/>
        <v>800</v>
      </c>
      <c r="AE133">
        <f t="shared" si="60"/>
        <v>50</v>
      </c>
      <c r="AF133">
        <f t="shared" si="61"/>
        <v>40</v>
      </c>
      <c r="AG133">
        <f t="shared" si="62"/>
        <v>2.5</v>
      </c>
      <c r="AH133">
        <f t="shared" si="63"/>
        <v>12.5</v>
      </c>
      <c r="AI133">
        <v>4000</v>
      </c>
      <c r="AK133">
        <f t="shared" si="65"/>
        <v>650</v>
      </c>
      <c r="AL133">
        <f t="shared" si="66"/>
        <v>3</v>
      </c>
      <c r="AM133" t="str">
        <f t="shared" si="52"/>
        <v>1220841208</v>
      </c>
      <c r="AN133">
        <f t="shared" si="52"/>
        <v>100</v>
      </c>
      <c r="AO133">
        <f t="shared" si="52"/>
        <v>20</v>
      </c>
      <c r="AP133">
        <f t="shared" si="67"/>
        <v>80</v>
      </c>
      <c r="AQ133">
        <f t="shared" si="68"/>
        <v>213.31199999999998</v>
      </c>
      <c r="AR133">
        <f t="shared" si="69"/>
        <v>12.8</v>
      </c>
      <c r="AS133">
        <f t="shared" si="53"/>
        <v>50</v>
      </c>
      <c r="AT133">
        <f t="shared" si="53"/>
        <v>40</v>
      </c>
      <c r="AU133">
        <f t="shared" si="70"/>
        <v>500</v>
      </c>
      <c r="AV133">
        <f t="shared" si="71"/>
        <v>12.5</v>
      </c>
      <c r="AW133">
        <f t="shared" si="72"/>
        <v>2</v>
      </c>
      <c r="AX133" s="290">
        <f t="shared" si="73"/>
        <v>37.305670354198398</v>
      </c>
      <c r="AY133" s="290">
        <f t="shared" si="74"/>
        <v>621.69899645271619</v>
      </c>
      <c r="AZ133">
        <f t="shared" si="75"/>
        <v>2</v>
      </c>
      <c r="BA133" s="290">
        <f t="shared" si="76"/>
        <v>7.9577471545947667</v>
      </c>
      <c r="BB133" s="290">
        <f t="shared" si="77"/>
        <v>318.3098861837907</v>
      </c>
    </row>
    <row r="134" spans="1:54" x14ac:dyDescent="0.3">
      <c r="A134">
        <f t="shared" si="54"/>
        <v>132</v>
      </c>
      <c r="B134">
        <v>650</v>
      </c>
      <c r="C134">
        <v>4</v>
      </c>
      <c r="D134" t="str">
        <f>'[3]650 KHz'!A10</f>
        <v>00100</v>
      </c>
      <c r="E134">
        <f>'[3]650 KHz'!B10</f>
        <v>2</v>
      </c>
      <c r="F134" t="str">
        <f>'[3]650 KHz'!C10</f>
        <v>12</v>
      </c>
      <c r="G134" t="str">
        <f>'[3]650 KHz'!D10</f>
        <v>00</v>
      </c>
      <c r="H134" t="str">
        <f>'[3]650 KHz'!E10</f>
        <v>01</v>
      </c>
      <c r="I134" t="str">
        <f>'[3]650 KHz'!F10</f>
        <v>00</v>
      </c>
      <c r="J134" t="str">
        <f>'[3]650 KHz'!G10</f>
        <v>10</v>
      </c>
      <c r="K134" t="str">
        <f>'[3]650 KHz'!H10</f>
        <v>40</v>
      </c>
      <c r="L134" t="str">
        <f>'[3]650 KHz'!I10</f>
        <v>010000</v>
      </c>
      <c r="M134" t="str">
        <f>'[3]650 KHz'!J10</f>
        <v>00</v>
      </c>
      <c r="N134" t="str">
        <f>'[3]650 KHz'!K10</f>
        <v>42</v>
      </c>
      <c r="O134" t="str">
        <f>'[3]650 KHz'!L10</f>
        <v>01</v>
      </c>
      <c r="P134" t="str">
        <f>'[3]650 KHz'!M10</f>
        <v>00001</v>
      </c>
      <c r="Q134" t="str">
        <f>'[3]650 KHz'!N10</f>
        <v>0</v>
      </c>
      <c r="R134" t="str">
        <f>'[3]650 KHz'!O10</f>
        <v>12</v>
      </c>
      <c r="S134" t="str">
        <f>'[3]650 KHz'!P10</f>
        <v>000100</v>
      </c>
      <c r="T134" t="str">
        <f>'[3]650 KHz'!Q10</f>
        <v>10</v>
      </c>
      <c r="U134" t="str">
        <f>'[3]650 KHz'!R10</f>
        <v>08</v>
      </c>
      <c r="V134" t="str">
        <f>'[3]650 KHz'!S10</f>
        <v>00</v>
      </c>
      <c r="W134" t="str">
        <f>'[3]650 KHz'!T10</f>
        <v>00100</v>
      </c>
      <c r="X134" t="str">
        <f>'[3]650 KHz'!U10</f>
        <v>0</v>
      </c>
      <c r="Y134" t="str">
        <f t="shared" si="64"/>
        <v>1240421208</v>
      </c>
      <c r="Z134">
        <f t="shared" si="55"/>
        <v>100</v>
      </c>
      <c r="AA134">
        <f t="shared" si="56"/>
        <v>20</v>
      </c>
      <c r="AB134">
        <f t="shared" si="57"/>
        <v>2.6663999999999999</v>
      </c>
      <c r="AC134">
        <f t="shared" si="58"/>
        <v>12.8</v>
      </c>
      <c r="AD134">
        <f t="shared" si="59"/>
        <v>800</v>
      </c>
      <c r="AE134">
        <f t="shared" si="60"/>
        <v>50</v>
      </c>
      <c r="AF134">
        <f t="shared" si="61"/>
        <v>80</v>
      </c>
      <c r="AG134">
        <f t="shared" si="62"/>
        <v>1.25</v>
      </c>
      <c r="AH134">
        <f t="shared" si="63"/>
        <v>6.25</v>
      </c>
      <c r="AI134">
        <v>4000</v>
      </c>
      <c r="AK134">
        <f t="shared" si="65"/>
        <v>650</v>
      </c>
      <c r="AL134">
        <f t="shared" si="66"/>
        <v>4</v>
      </c>
      <c r="AM134" t="str">
        <f t="shared" si="52"/>
        <v>1240421208</v>
      </c>
      <c r="AN134">
        <f t="shared" si="52"/>
        <v>100</v>
      </c>
      <c r="AO134">
        <f t="shared" si="52"/>
        <v>20</v>
      </c>
      <c r="AP134">
        <f t="shared" si="67"/>
        <v>80</v>
      </c>
      <c r="AQ134">
        <f t="shared" si="68"/>
        <v>213.31199999999998</v>
      </c>
      <c r="AR134">
        <f t="shared" si="69"/>
        <v>12.8</v>
      </c>
      <c r="AS134">
        <f t="shared" si="53"/>
        <v>50</v>
      </c>
      <c r="AT134">
        <f t="shared" si="53"/>
        <v>80</v>
      </c>
      <c r="AU134">
        <f t="shared" si="70"/>
        <v>250</v>
      </c>
      <c r="AV134">
        <f t="shared" si="71"/>
        <v>6.25</v>
      </c>
      <c r="AW134">
        <f t="shared" si="72"/>
        <v>2</v>
      </c>
      <c r="AX134" s="290">
        <f t="shared" si="73"/>
        <v>37.305670354198398</v>
      </c>
      <c r="AY134" s="290">
        <f t="shared" si="74"/>
        <v>621.69899645271619</v>
      </c>
      <c r="AZ134">
        <f t="shared" si="75"/>
        <v>4</v>
      </c>
      <c r="BA134" s="290">
        <f t="shared" si="76"/>
        <v>7.9577471545947667</v>
      </c>
      <c r="BB134" s="290">
        <f t="shared" si="77"/>
        <v>318.3098861837907</v>
      </c>
    </row>
    <row r="135" spans="1:54" x14ac:dyDescent="0.3">
      <c r="A135">
        <f t="shared" si="54"/>
        <v>133</v>
      </c>
      <c r="B135">
        <v>650</v>
      </c>
      <c r="C135">
        <v>4</v>
      </c>
      <c r="D135" t="str">
        <f>'[3]650 KHz'!A11</f>
        <v>00101</v>
      </c>
      <c r="E135">
        <f>'[3]650 KHz'!B11</f>
        <v>2</v>
      </c>
      <c r="F135" t="str">
        <f>'[3]650 KHz'!C11</f>
        <v>12</v>
      </c>
      <c r="G135" t="str">
        <f>'[3]650 KHz'!D11</f>
        <v>00</v>
      </c>
      <c r="H135" t="str">
        <f>'[3]650 KHz'!E11</f>
        <v>01</v>
      </c>
      <c r="I135" t="str">
        <f>'[3]650 KHz'!F11</f>
        <v>00</v>
      </c>
      <c r="J135" t="str">
        <f>'[3]650 KHz'!G11</f>
        <v>10</v>
      </c>
      <c r="K135" t="str">
        <f>'[3]650 KHz'!H11</f>
        <v>80</v>
      </c>
      <c r="L135" t="str">
        <f>'[3]650 KHz'!I11</f>
        <v>100000</v>
      </c>
      <c r="M135" t="str">
        <f>'[3]650 KHz'!J11</f>
        <v>00</v>
      </c>
      <c r="N135" t="str">
        <f>'[3]650 KHz'!K11</f>
        <v>42</v>
      </c>
      <c r="O135" t="str">
        <f>'[3]650 KHz'!L11</f>
        <v>01</v>
      </c>
      <c r="P135" t="str">
        <f>'[3]650 KHz'!M11</f>
        <v>00001</v>
      </c>
      <c r="Q135" t="str">
        <f>'[3]650 KHz'!N11</f>
        <v>0</v>
      </c>
      <c r="R135" t="str">
        <f>'[3]650 KHz'!O11</f>
        <v>12</v>
      </c>
      <c r="S135" t="str">
        <f>'[3]650 KHz'!P11</f>
        <v>000100</v>
      </c>
      <c r="T135" t="str">
        <f>'[3]650 KHz'!Q11</f>
        <v>10</v>
      </c>
      <c r="U135" t="str">
        <f>'[3]650 KHz'!R11</f>
        <v>08</v>
      </c>
      <c r="V135" t="str">
        <f>'[3]650 KHz'!S11</f>
        <v>00</v>
      </c>
      <c r="W135" t="str">
        <f>'[3]650 KHz'!T11</f>
        <v>00100</v>
      </c>
      <c r="X135" t="str">
        <f>'[3]650 KHz'!U11</f>
        <v>0</v>
      </c>
      <c r="Y135" t="str">
        <f t="shared" si="64"/>
        <v>1280421208</v>
      </c>
      <c r="Z135">
        <f t="shared" si="55"/>
        <v>100</v>
      </c>
      <c r="AA135">
        <f t="shared" si="56"/>
        <v>20</v>
      </c>
      <c r="AB135">
        <f t="shared" si="57"/>
        <v>2.6663999999999999</v>
      </c>
      <c r="AC135">
        <f t="shared" si="58"/>
        <v>12.8</v>
      </c>
      <c r="AD135">
        <f t="shared" si="59"/>
        <v>800</v>
      </c>
      <c r="AE135">
        <f t="shared" si="60"/>
        <v>50</v>
      </c>
      <c r="AF135">
        <f t="shared" si="61"/>
        <v>160</v>
      </c>
      <c r="AG135">
        <f t="shared" si="62"/>
        <v>1.25</v>
      </c>
      <c r="AH135">
        <f t="shared" si="63"/>
        <v>6.25</v>
      </c>
      <c r="AI135">
        <v>4000</v>
      </c>
      <c r="AK135">
        <f t="shared" si="65"/>
        <v>650</v>
      </c>
      <c r="AL135">
        <f t="shared" si="66"/>
        <v>5</v>
      </c>
      <c r="AM135" t="str">
        <f t="shared" si="52"/>
        <v>1280421208</v>
      </c>
      <c r="AN135">
        <f t="shared" si="52"/>
        <v>100</v>
      </c>
      <c r="AO135">
        <f t="shared" si="52"/>
        <v>20</v>
      </c>
      <c r="AP135">
        <f t="shared" si="67"/>
        <v>80</v>
      </c>
      <c r="AQ135">
        <f t="shared" si="68"/>
        <v>213.31199999999998</v>
      </c>
      <c r="AR135">
        <f t="shared" si="69"/>
        <v>12.8</v>
      </c>
      <c r="AS135">
        <f t="shared" si="53"/>
        <v>50</v>
      </c>
      <c r="AT135">
        <f t="shared" si="53"/>
        <v>160</v>
      </c>
      <c r="AU135">
        <f t="shared" si="70"/>
        <v>250</v>
      </c>
      <c r="AV135">
        <f t="shared" si="71"/>
        <v>6.25</v>
      </c>
      <c r="AW135">
        <f t="shared" si="72"/>
        <v>2</v>
      </c>
      <c r="AX135" s="290">
        <f t="shared" si="73"/>
        <v>37.305670354198398</v>
      </c>
      <c r="AY135" s="290">
        <f t="shared" si="74"/>
        <v>621.69899645271619</v>
      </c>
      <c r="AZ135">
        <f t="shared" si="75"/>
        <v>8</v>
      </c>
      <c r="BA135" s="290">
        <f t="shared" si="76"/>
        <v>3.9788735772973833</v>
      </c>
      <c r="BB135" s="290">
        <f t="shared" si="77"/>
        <v>159.15494309189535</v>
      </c>
    </row>
    <row r="136" spans="1:54" x14ac:dyDescent="0.3">
      <c r="A136">
        <f t="shared" si="54"/>
        <v>134</v>
      </c>
      <c r="B136">
        <v>650</v>
      </c>
      <c r="C136">
        <v>4</v>
      </c>
      <c r="D136" t="str">
        <f>'[3]650 KHz'!A12</f>
        <v>00110</v>
      </c>
      <c r="E136">
        <f>'[3]650 KHz'!B12</f>
        <v>2</v>
      </c>
      <c r="F136" t="str">
        <f>'[3]650 KHz'!C12</f>
        <v>12</v>
      </c>
      <c r="G136" t="str">
        <f>'[3]650 KHz'!D12</f>
        <v>00</v>
      </c>
      <c r="H136" t="str">
        <f>'[3]650 KHz'!E12</f>
        <v>01</v>
      </c>
      <c r="I136" t="str">
        <f>'[3]650 KHz'!F12</f>
        <v>00</v>
      </c>
      <c r="J136" t="str">
        <f>'[3]650 KHz'!G12</f>
        <v>10</v>
      </c>
      <c r="K136" t="str">
        <f>'[3]650 KHz'!H12</f>
        <v>0A</v>
      </c>
      <c r="L136" t="str">
        <f>'[3]650 KHz'!I12</f>
        <v>000010</v>
      </c>
      <c r="M136" t="str">
        <f>'[3]650 KHz'!J12</f>
        <v>10</v>
      </c>
      <c r="N136" t="str">
        <f>'[3]650 KHz'!K12</f>
        <v>10</v>
      </c>
      <c r="O136" t="str">
        <f>'[3]650 KHz'!L12</f>
        <v>00</v>
      </c>
      <c r="P136" t="str">
        <f>'[3]650 KHz'!M12</f>
        <v>01000</v>
      </c>
      <c r="Q136" t="str">
        <f>'[3]650 KHz'!N12</f>
        <v>0</v>
      </c>
      <c r="R136" t="str">
        <f>'[3]650 KHz'!O12</f>
        <v>19</v>
      </c>
      <c r="S136" t="str">
        <f>'[3]650 KHz'!P12</f>
        <v>000110</v>
      </c>
      <c r="T136" t="str">
        <f>'[3]650 KHz'!Q12</f>
        <v>01</v>
      </c>
      <c r="U136" t="str">
        <f>'[3]650 KHz'!R12</f>
        <v>88</v>
      </c>
      <c r="V136" t="str">
        <f>'[3]650 KHz'!S12</f>
        <v>10</v>
      </c>
      <c r="W136" t="str">
        <f>'[3]650 KHz'!T12</f>
        <v>00100</v>
      </c>
      <c r="X136" t="str">
        <f>'[3]650 KHz'!U12</f>
        <v>0</v>
      </c>
      <c r="Y136" t="str">
        <f t="shared" si="64"/>
        <v>120A101988</v>
      </c>
      <c r="Z136">
        <f t="shared" si="55"/>
        <v>100</v>
      </c>
      <c r="AA136">
        <f t="shared" si="56"/>
        <v>30</v>
      </c>
      <c r="AB136">
        <f t="shared" si="57"/>
        <v>1.9998</v>
      </c>
      <c r="AC136">
        <f t="shared" si="58"/>
        <v>12.8</v>
      </c>
      <c r="AD136">
        <f t="shared" si="59"/>
        <v>800</v>
      </c>
      <c r="AE136">
        <f t="shared" si="60"/>
        <v>50</v>
      </c>
      <c r="AF136">
        <f t="shared" si="61"/>
        <v>10</v>
      </c>
      <c r="AG136">
        <f t="shared" si="62"/>
        <v>10</v>
      </c>
      <c r="AH136">
        <f t="shared" si="63"/>
        <v>50</v>
      </c>
      <c r="AI136">
        <v>4000</v>
      </c>
      <c r="AK136">
        <f t="shared" si="65"/>
        <v>650</v>
      </c>
      <c r="AL136">
        <f t="shared" si="66"/>
        <v>6</v>
      </c>
      <c r="AM136" t="str">
        <f t="shared" si="52"/>
        <v>120A101988</v>
      </c>
      <c r="AN136">
        <f t="shared" si="52"/>
        <v>100</v>
      </c>
      <c r="AO136">
        <f t="shared" si="52"/>
        <v>30</v>
      </c>
      <c r="AP136">
        <f t="shared" si="67"/>
        <v>80</v>
      </c>
      <c r="AQ136">
        <f t="shared" si="68"/>
        <v>159.98400000000001</v>
      </c>
      <c r="AR136">
        <f t="shared" si="69"/>
        <v>12.8</v>
      </c>
      <c r="AS136">
        <f t="shared" si="53"/>
        <v>50</v>
      </c>
      <c r="AT136">
        <f t="shared" si="53"/>
        <v>10</v>
      </c>
      <c r="AU136">
        <f t="shared" si="70"/>
        <v>2000</v>
      </c>
      <c r="AV136">
        <f t="shared" si="71"/>
        <v>50</v>
      </c>
      <c r="AW136">
        <f t="shared" si="72"/>
        <v>3</v>
      </c>
      <c r="AX136" s="290">
        <f t="shared" si="73"/>
        <v>33.160595870398566</v>
      </c>
      <c r="AY136" s="290">
        <f t="shared" si="74"/>
        <v>414.46599763514411</v>
      </c>
      <c r="AZ136">
        <f t="shared" si="75"/>
        <v>0.5</v>
      </c>
      <c r="BA136" s="290">
        <f t="shared" si="76"/>
        <v>7.9577471545947667</v>
      </c>
      <c r="BB136" s="290">
        <f t="shared" si="77"/>
        <v>318.3098861837907</v>
      </c>
    </row>
    <row r="137" spans="1:54" x14ac:dyDescent="0.3">
      <c r="A137">
        <f t="shared" si="54"/>
        <v>135</v>
      </c>
      <c r="B137">
        <v>650</v>
      </c>
      <c r="C137">
        <v>4</v>
      </c>
      <c r="D137" t="str">
        <f>'[3]650 KHz'!A13</f>
        <v>00111</v>
      </c>
      <c r="E137">
        <f>'[3]650 KHz'!B13</f>
        <v>2</v>
      </c>
      <c r="F137" t="str">
        <f>'[3]650 KHz'!C13</f>
        <v>12</v>
      </c>
      <c r="G137" t="str">
        <f>'[3]650 KHz'!D13</f>
        <v>00</v>
      </c>
      <c r="H137" t="str">
        <f>'[3]650 KHz'!E13</f>
        <v>01</v>
      </c>
      <c r="I137" t="str">
        <f>'[3]650 KHz'!F13</f>
        <v>00</v>
      </c>
      <c r="J137" t="str">
        <f>'[3]650 KHz'!G13</f>
        <v>10</v>
      </c>
      <c r="K137" t="str">
        <f>'[3]650 KHz'!H13</f>
        <v>11</v>
      </c>
      <c r="L137" t="str">
        <f>'[3]650 KHz'!I13</f>
        <v>000100</v>
      </c>
      <c r="M137" t="str">
        <f>'[3]650 KHz'!J13</f>
        <v>01</v>
      </c>
      <c r="N137" t="str">
        <f>'[3]650 KHz'!K13</f>
        <v>08</v>
      </c>
      <c r="O137" t="str">
        <f>'[3]650 KHz'!L13</f>
        <v>00</v>
      </c>
      <c r="P137" t="str">
        <f>'[3]650 KHz'!M13</f>
        <v>00100</v>
      </c>
      <c r="Q137" t="str">
        <f>'[3]650 KHz'!N13</f>
        <v>0</v>
      </c>
      <c r="R137" t="str">
        <f>'[3]650 KHz'!O13</f>
        <v>19</v>
      </c>
      <c r="S137" t="str">
        <f>'[3]650 KHz'!P13</f>
        <v>000110</v>
      </c>
      <c r="T137" t="str">
        <f>'[3]650 KHz'!Q13</f>
        <v>01</v>
      </c>
      <c r="U137" t="str">
        <f>'[3]650 KHz'!R13</f>
        <v>88</v>
      </c>
      <c r="V137" t="str">
        <f>'[3]650 KHz'!S13</f>
        <v>10</v>
      </c>
      <c r="W137" t="str">
        <f>'[3]650 KHz'!T13</f>
        <v>00100</v>
      </c>
      <c r="X137" t="str">
        <f>'[3]650 KHz'!U13</f>
        <v>0</v>
      </c>
      <c r="Y137" t="str">
        <f t="shared" si="64"/>
        <v>1211081988</v>
      </c>
      <c r="Z137">
        <f t="shared" si="55"/>
        <v>100</v>
      </c>
      <c r="AA137">
        <f t="shared" si="56"/>
        <v>30</v>
      </c>
      <c r="AB137">
        <f t="shared" si="57"/>
        <v>1.9998</v>
      </c>
      <c r="AC137">
        <f t="shared" si="58"/>
        <v>12.8</v>
      </c>
      <c r="AD137">
        <f t="shared" si="59"/>
        <v>800</v>
      </c>
      <c r="AE137">
        <f t="shared" si="60"/>
        <v>50</v>
      </c>
      <c r="AF137">
        <f t="shared" si="61"/>
        <v>20</v>
      </c>
      <c r="AG137">
        <f t="shared" si="62"/>
        <v>5</v>
      </c>
      <c r="AH137">
        <f t="shared" si="63"/>
        <v>25</v>
      </c>
      <c r="AI137">
        <v>4000</v>
      </c>
      <c r="AK137">
        <f t="shared" si="65"/>
        <v>650</v>
      </c>
      <c r="AL137">
        <f t="shared" si="66"/>
        <v>7</v>
      </c>
      <c r="AM137" t="str">
        <f t="shared" si="52"/>
        <v>1211081988</v>
      </c>
      <c r="AN137">
        <f t="shared" si="52"/>
        <v>100</v>
      </c>
      <c r="AO137">
        <f t="shared" si="52"/>
        <v>30</v>
      </c>
      <c r="AP137">
        <f t="shared" si="67"/>
        <v>80</v>
      </c>
      <c r="AQ137">
        <f t="shared" si="68"/>
        <v>159.98400000000001</v>
      </c>
      <c r="AR137">
        <f t="shared" si="69"/>
        <v>12.8</v>
      </c>
      <c r="AS137">
        <f t="shared" si="53"/>
        <v>50</v>
      </c>
      <c r="AT137">
        <f t="shared" si="53"/>
        <v>20</v>
      </c>
      <c r="AU137">
        <f t="shared" si="70"/>
        <v>1000</v>
      </c>
      <c r="AV137">
        <f t="shared" si="71"/>
        <v>25</v>
      </c>
      <c r="AW137">
        <f t="shared" si="72"/>
        <v>3</v>
      </c>
      <c r="AX137" s="290">
        <f t="shared" si="73"/>
        <v>33.160595870398566</v>
      </c>
      <c r="AY137" s="290">
        <f t="shared" si="74"/>
        <v>414.46599763514411</v>
      </c>
      <c r="AZ137">
        <f t="shared" si="75"/>
        <v>1</v>
      </c>
      <c r="BA137" s="290">
        <f t="shared" si="76"/>
        <v>7.9577471545947667</v>
      </c>
      <c r="BB137" s="290">
        <f t="shared" si="77"/>
        <v>318.3098861837907</v>
      </c>
    </row>
    <row r="138" spans="1:54" x14ac:dyDescent="0.3">
      <c r="A138">
        <f t="shared" si="54"/>
        <v>136</v>
      </c>
      <c r="B138">
        <v>650</v>
      </c>
      <c r="C138">
        <v>4</v>
      </c>
      <c r="D138" t="str">
        <f>'[3]650 KHz'!A14</f>
        <v>01000</v>
      </c>
      <c r="E138">
        <f>'[3]650 KHz'!B14</f>
        <v>2</v>
      </c>
      <c r="F138" t="str">
        <f>'[3]650 KHz'!C14</f>
        <v>12</v>
      </c>
      <c r="G138" t="str">
        <f>'[3]650 KHz'!D14</f>
        <v>00</v>
      </c>
      <c r="H138" t="str">
        <f>'[3]650 KHz'!E14</f>
        <v>01</v>
      </c>
      <c r="I138" t="str">
        <f>'[3]650 KHz'!F14</f>
        <v>00</v>
      </c>
      <c r="J138" t="str">
        <f>'[3]650 KHz'!G14</f>
        <v>10</v>
      </c>
      <c r="K138" t="str">
        <f>'[3]650 KHz'!H14</f>
        <v>20</v>
      </c>
      <c r="L138" t="str">
        <f>'[3]650 KHz'!I14</f>
        <v>001000</v>
      </c>
      <c r="M138" t="str">
        <f>'[3]650 KHz'!J14</f>
        <v>00</v>
      </c>
      <c r="N138" t="str">
        <f>'[3]650 KHz'!K14</f>
        <v>84</v>
      </c>
      <c r="O138" t="str">
        <f>'[3]650 KHz'!L14</f>
        <v>10</v>
      </c>
      <c r="P138" t="str">
        <f>'[3]650 KHz'!M14</f>
        <v>00010</v>
      </c>
      <c r="Q138" t="str">
        <f>'[3]650 KHz'!N14</f>
        <v>0</v>
      </c>
      <c r="R138" t="str">
        <f>'[3]650 KHz'!O14</f>
        <v>19</v>
      </c>
      <c r="S138" t="str">
        <f>'[3]650 KHz'!P14</f>
        <v>000110</v>
      </c>
      <c r="T138" t="str">
        <f>'[3]650 KHz'!Q14</f>
        <v>01</v>
      </c>
      <c r="U138" t="str">
        <f>'[3]650 KHz'!R14</f>
        <v>88</v>
      </c>
      <c r="V138" t="str">
        <f>'[3]650 KHz'!S14</f>
        <v>10</v>
      </c>
      <c r="W138" t="str">
        <f>'[3]650 KHz'!T14</f>
        <v>00100</v>
      </c>
      <c r="X138" t="str">
        <f>'[3]650 KHz'!U14</f>
        <v>0</v>
      </c>
      <c r="Y138" t="str">
        <f t="shared" si="64"/>
        <v>1220841988</v>
      </c>
      <c r="Z138">
        <f t="shared" si="55"/>
        <v>100</v>
      </c>
      <c r="AA138">
        <f t="shared" si="56"/>
        <v>30</v>
      </c>
      <c r="AB138">
        <f t="shared" si="57"/>
        <v>1.9998</v>
      </c>
      <c r="AC138">
        <f t="shared" si="58"/>
        <v>12.8</v>
      </c>
      <c r="AD138">
        <f t="shared" si="59"/>
        <v>800</v>
      </c>
      <c r="AE138">
        <f t="shared" si="60"/>
        <v>50</v>
      </c>
      <c r="AF138">
        <f t="shared" si="61"/>
        <v>40</v>
      </c>
      <c r="AG138">
        <f t="shared" si="62"/>
        <v>2.5</v>
      </c>
      <c r="AH138">
        <f t="shared" si="63"/>
        <v>12.5</v>
      </c>
      <c r="AI138">
        <v>4000</v>
      </c>
      <c r="AK138">
        <f t="shared" si="65"/>
        <v>650</v>
      </c>
      <c r="AL138">
        <f t="shared" si="66"/>
        <v>8</v>
      </c>
      <c r="AM138" t="str">
        <f t="shared" si="52"/>
        <v>1220841988</v>
      </c>
      <c r="AN138">
        <f t="shared" si="52"/>
        <v>100</v>
      </c>
      <c r="AO138">
        <f t="shared" si="52"/>
        <v>30</v>
      </c>
      <c r="AP138">
        <f t="shared" si="67"/>
        <v>80</v>
      </c>
      <c r="AQ138">
        <f t="shared" si="68"/>
        <v>159.98400000000001</v>
      </c>
      <c r="AR138">
        <f t="shared" si="69"/>
        <v>12.8</v>
      </c>
      <c r="AS138">
        <f t="shared" si="53"/>
        <v>50</v>
      </c>
      <c r="AT138">
        <f t="shared" si="53"/>
        <v>40</v>
      </c>
      <c r="AU138">
        <f t="shared" si="70"/>
        <v>500</v>
      </c>
      <c r="AV138">
        <f t="shared" si="71"/>
        <v>12.5</v>
      </c>
      <c r="AW138">
        <f t="shared" si="72"/>
        <v>3</v>
      </c>
      <c r="AX138" s="290">
        <f t="shared" si="73"/>
        <v>33.160595870398566</v>
      </c>
      <c r="AY138" s="290">
        <f t="shared" si="74"/>
        <v>414.46599763514411</v>
      </c>
      <c r="AZ138">
        <f t="shared" si="75"/>
        <v>2</v>
      </c>
      <c r="BA138" s="290">
        <f t="shared" si="76"/>
        <v>7.9577471545947667</v>
      </c>
      <c r="BB138" s="290">
        <f t="shared" si="77"/>
        <v>318.3098861837907</v>
      </c>
    </row>
    <row r="139" spans="1:54" x14ac:dyDescent="0.3">
      <c r="A139">
        <f t="shared" si="54"/>
        <v>137</v>
      </c>
      <c r="B139">
        <v>650</v>
      </c>
      <c r="C139">
        <v>4</v>
      </c>
      <c r="D139" t="str">
        <f>'[3]650 KHz'!A15</f>
        <v>01001</v>
      </c>
      <c r="E139">
        <f>'[3]650 KHz'!B15</f>
        <v>2</v>
      </c>
      <c r="F139" t="str">
        <f>'[3]650 KHz'!C15</f>
        <v>12</v>
      </c>
      <c r="G139" t="str">
        <f>'[3]650 KHz'!D15</f>
        <v>00</v>
      </c>
      <c r="H139" t="str">
        <f>'[3]650 KHz'!E15</f>
        <v>01</v>
      </c>
      <c r="I139" t="str">
        <f>'[3]650 KHz'!F15</f>
        <v>00</v>
      </c>
      <c r="J139" t="str">
        <f>'[3]650 KHz'!G15</f>
        <v>10</v>
      </c>
      <c r="K139" t="str">
        <f>'[3]650 KHz'!H15</f>
        <v>40</v>
      </c>
      <c r="L139" t="str">
        <f>'[3]650 KHz'!I15</f>
        <v>010000</v>
      </c>
      <c r="M139" t="str">
        <f>'[3]650 KHz'!J15</f>
        <v>00</v>
      </c>
      <c r="N139" t="str">
        <f>'[3]650 KHz'!K15</f>
        <v>42</v>
      </c>
      <c r="O139" t="str">
        <f>'[3]650 KHz'!L15</f>
        <v>01</v>
      </c>
      <c r="P139" t="str">
        <f>'[3]650 KHz'!M15</f>
        <v>00001</v>
      </c>
      <c r="Q139" t="str">
        <f>'[3]650 KHz'!N15</f>
        <v>0</v>
      </c>
      <c r="R139" t="str">
        <f>'[3]650 KHz'!O15</f>
        <v>19</v>
      </c>
      <c r="S139" t="str">
        <f>'[3]650 KHz'!P15</f>
        <v>000110</v>
      </c>
      <c r="T139" t="str">
        <f>'[3]650 KHz'!Q15</f>
        <v>01</v>
      </c>
      <c r="U139" t="str">
        <f>'[3]650 KHz'!R15</f>
        <v>88</v>
      </c>
      <c r="V139" t="str">
        <f>'[3]650 KHz'!S15</f>
        <v>10</v>
      </c>
      <c r="W139" t="str">
        <f>'[3]650 KHz'!T15</f>
        <v>00100</v>
      </c>
      <c r="X139" t="str">
        <f>'[3]650 KHz'!U15</f>
        <v>0</v>
      </c>
      <c r="Y139" t="str">
        <f t="shared" si="64"/>
        <v>1240421988</v>
      </c>
      <c r="Z139">
        <f t="shared" si="55"/>
        <v>100</v>
      </c>
      <c r="AA139">
        <f t="shared" si="56"/>
        <v>30</v>
      </c>
      <c r="AB139">
        <f t="shared" si="57"/>
        <v>1.9998</v>
      </c>
      <c r="AC139">
        <f t="shared" si="58"/>
        <v>12.8</v>
      </c>
      <c r="AD139">
        <f t="shared" si="59"/>
        <v>800</v>
      </c>
      <c r="AE139">
        <f t="shared" si="60"/>
        <v>50</v>
      </c>
      <c r="AF139">
        <f t="shared" si="61"/>
        <v>80</v>
      </c>
      <c r="AG139">
        <f t="shared" si="62"/>
        <v>1.25</v>
      </c>
      <c r="AH139">
        <f t="shared" si="63"/>
        <v>6.25</v>
      </c>
      <c r="AI139">
        <v>4000</v>
      </c>
      <c r="AK139">
        <f t="shared" si="65"/>
        <v>650</v>
      </c>
      <c r="AL139">
        <f t="shared" si="66"/>
        <v>9</v>
      </c>
      <c r="AM139" t="str">
        <f t="shared" si="52"/>
        <v>1240421988</v>
      </c>
      <c r="AN139">
        <f t="shared" si="52"/>
        <v>100</v>
      </c>
      <c r="AO139">
        <f t="shared" si="52"/>
        <v>30</v>
      </c>
      <c r="AP139">
        <f t="shared" si="67"/>
        <v>80</v>
      </c>
      <c r="AQ139">
        <f t="shared" si="68"/>
        <v>159.98400000000001</v>
      </c>
      <c r="AR139">
        <f t="shared" si="69"/>
        <v>12.8</v>
      </c>
      <c r="AS139">
        <f t="shared" si="53"/>
        <v>50</v>
      </c>
      <c r="AT139">
        <f t="shared" si="53"/>
        <v>80</v>
      </c>
      <c r="AU139">
        <f t="shared" si="70"/>
        <v>250</v>
      </c>
      <c r="AV139">
        <f t="shared" si="71"/>
        <v>6.25</v>
      </c>
      <c r="AW139">
        <f t="shared" si="72"/>
        <v>3</v>
      </c>
      <c r="AX139" s="290">
        <f t="shared" si="73"/>
        <v>33.160595870398566</v>
      </c>
      <c r="AY139" s="290">
        <f t="shared" si="74"/>
        <v>414.46599763514411</v>
      </c>
      <c r="AZ139">
        <f t="shared" si="75"/>
        <v>4</v>
      </c>
      <c r="BA139" s="290">
        <f t="shared" si="76"/>
        <v>7.9577471545947667</v>
      </c>
      <c r="BB139" s="290">
        <f t="shared" si="77"/>
        <v>318.3098861837907</v>
      </c>
    </row>
    <row r="140" spans="1:54" x14ac:dyDescent="0.3">
      <c r="A140">
        <f t="shared" si="54"/>
        <v>138</v>
      </c>
      <c r="B140">
        <v>650</v>
      </c>
      <c r="C140">
        <v>4</v>
      </c>
      <c r="D140" t="str">
        <f>'[3]650 KHz'!A16</f>
        <v>01010</v>
      </c>
      <c r="E140">
        <f>'[3]650 KHz'!B16</f>
        <v>2</v>
      </c>
      <c r="F140" t="str">
        <f>'[3]650 KHz'!C16</f>
        <v>12</v>
      </c>
      <c r="G140" t="str">
        <f>'[3]650 KHz'!D16</f>
        <v>00</v>
      </c>
      <c r="H140" t="str">
        <f>'[3]650 KHz'!E16</f>
        <v>01</v>
      </c>
      <c r="I140" t="str">
        <f>'[3]650 KHz'!F16</f>
        <v>00</v>
      </c>
      <c r="J140" t="str">
        <f>'[3]650 KHz'!G16</f>
        <v>10</v>
      </c>
      <c r="K140" t="str">
        <f>'[3]650 KHz'!H16</f>
        <v>80</v>
      </c>
      <c r="L140" t="str">
        <f>'[3]650 KHz'!I16</f>
        <v>100000</v>
      </c>
      <c r="M140" t="str">
        <f>'[3]650 KHz'!J16</f>
        <v>00</v>
      </c>
      <c r="N140" t="str">
        <f>'[3]650 KHz'!K16</f>
        <v>42</v>
      </c>
      <c r="O140" t="str">
        <f>'[3]650 KHz'!L16</f>
        <v>01</v>
      </c>
      <c r="P140" t="str">
        <f>'[3]650 KHz'!M16</f>
        <v>00001</v>
      </c>
      <c r="Q140" t="str">
        <f>'[3]650 KHz'!N16</f>
        <v>0</v>
      </c>
      <c r="R140" t="str">
        <f>'[3]650 KHz'!O16</f>
        <v>19</v>
      </c>
      <c r="S140" t="str">
        <f>'[3]650 KHz'!P16</f>
        <v>000110</v>
      </c>
      <c r="T140" t="str">
        <f>'[3]650 KHz'!Q16</f>
        <v>01</v>
      </c>
      <c r="U140" t="str">
        <f>'[3]650 KHz'!R16</f>
        <v>88</v>
      </c>
      <c r="V140" t="str">
        <f>'[3]650 KHz'!S16</f>
        <v>10</v>
      </c>
      <c r="W140" t="str">
        <f>'[3]650 KHz'!T16</f>
        <v>00100</v>
      </c>
      <c r="X140" t="str">
        <f>'[3]650 KHz'!U16</f>
        <v>0</v>
      </c>
      <c r="Y140" t="str">
        <f t="shared" si="64"/>
        <v>1280421988</v>
      </c>
      <c r="Z140">
        <f t="shared" si="55"/>
        <v>100</v>
      </c>
      <c r="AA140">
        <f t="shared" si="56"/>
        <v>30</v>
      </c>
      <c r="AB140">
        <f t="shared" si="57"/>
        <v>1.9998</v>
      </c>
      <c r="AC140">
        <f t="shared" si="58"/>
        <v>12.8</v>
      </c>
      <c r="AD140">
        <f t="shared" si="59"/>
        <v>800</v>
      </c>
      <c r="AE140">
        <f t="shared" si="60"/>
        <v>50</v>
      </c>
      <c r="AF140">
        <f t="shared" si="61"/>
        <v>160</v>
      </c>
      <c r="AG140">
        <f t="shared" si="62"/>
        <v>1.25</v>
      </c>
      <c r="AH140">
        <f t="shared" si="63"/>
        <v>6.25</v>
      </c>
      <c r="AI140">
        <v>4000</v>
      </c>
      <c r="AK140">
        <f t="shared" si="65"/>
        <v>650</v>
      </c>
      <c r="AL140">
        <f t="shared" si="66"/>
        <v>10</v>
      </c>
      <c r="AM140" t="str">
        <f t="shared" si="52"/>
        <v>1280421988</v>
      </c>
      <c r="AN140">
        <f t="shared" si="52"/>
        <v>100</v>
      </c>
      <c r="AO140">
        <f t="shared" si="52"/>
        <v>30</v>
      </c>
      <c r="AP140">
        <f t="shared" si="67"/>
        <v>80</v>
      </c>
      <c r="AQ140">
        <f t="shared" si="68"/>
        <v>159.98400000000001</v>
      </c>
      <c r="AR140">
        <f t="shared" si="69"/>
        <v>12.8</v>
      </c>
      <c r="AS140">
        <f t="shared" si="53"/>
        <v>50</v>
      </c>
      <c r="AT140">
        <f t="shared" si="53"/>
        <v>160</v>
      </c>
      <c r="AU140">
        <f t="shared" si="70"/>
        <v>250</v>
      </c>
      <c r="AV140">
        <f t="shared" si="71"/>
        <v>6.25</v>
      </c>
      <c r="AW140">
        <f t="shared" si="72"/>
        <v>3</v>
      </c>
      <c r="AX140" s="290">
        <f t="shared" si="73"/>
        <v>33.160595870398566</v>
      </c>
      <c r="AY140" s="290">
        <f t="shared" si="74"/>
        <v>414.46599763514411</v>
      </c>
      <c r="AZ140">
        <f t="shared" si="75"/>
        <v>8</v>
      </c>
      <c r="BA140" s="290">
        <f t="shared" si="76"/>
        <v>3.9788735772973833</v>
      </c>
      <c r="BB140" s="290">
        <f t="shared" si="77"/>
        <v>159.15494309189535</v>
      </c>
    </row>
    <row r="141" spans="1:54" x14ac:dyDescent="0.3">
      <c r="A141">
        <f t="shared" si="54"/>
        <v>139</v>
      </c>
      <c r="B141">
        <v>650</v>
      </c>
      <c r="C141">
        <v>4</v>
      </c>
      <c r="D141" t="str">
        <f>'[3]650 KHz'!A17</f>
        <v>01011</v>
      </c>
      <c r="E141">
        <f>'[3]650 KHz'!B17</f>
        <v>2</v>
      </c>
      <c r="F141" t="str">
        <f>'[3]650 KHz'!C17</f>
        <v>12</v>
      </c>
      <c r="G141" t="str">
        <f>'[3]650 KHz'!D17</f>
        <v>00</v>
      </c>
      <c r="H141" t="str">
        <f>'[3]650 KHz'!E17</f>
        <v>01</v>
      </c>
      <c r="I141" t="str">
        <f>'[3]650 KHz'!F17</f>
        <v>00</v>
      </c>
      <c r="J141" t="str">
        <f>'[3]650 KHz'!G17</f>
        <v>10</v>
      </c>
      <c r="K141" t="str">
        <f>'[3]650 KHz'!H17</f>
        <v>0A</v>
      </c>
      <c r="L141" t="str">
        <f>'[3]650 KHz'!I17</f>
        <v>000010</v>
      </c>
      <c r="M141" t="str">
        <f>'[3]650 KHz'!J17</f>
        <v>10</v>
      </c>
      <c r="N141" t="str">
        <f>'[3]650 KHz'!K17</f>
        <v>10</v>
      </c>
      <c r="O141" t="str">
        <f>'[3]650 KHz'!L17</f>
        <v>00</v>
      </c>
      <c r="P141" t="str">
        <f>'[3]650 KHz'!M17</f>
        <v>01000</v>
      </c>
      <c r="Q141" t="str">
        <f>'[3]650 KHz'!N17</f>
        <v>0</v>
      </c>
      <c r="R141" t="str">
        <f>'[3]650 KHz'!O17</f>
        <v>21</v>
      </c>
      <c r="S141" t="str">
        <f>'[3]650 KHz'!P17</f>
        <v>001000</v>
      </c>
      <c r="T141" t="str">
        <f>'[3]650 KHz'!Q17</f>
        <v>01</v>
      </c>
      <c r="U141" t="str">
        <f>'[3]650 KHz'!R17</f>
        <v>84</v>
      </c>
      <c r="V141" t="str">
        <f>'[3]650 KHz'!S17</f>
        <v>10</v>
      </c>
      <c r="W141" t="str">
        <f>'[3]650 KHz'!T17</f>
        <v>00010</v>
      </c>
      <c r="X141" t="str">
        <f>'[3]650 KHz'!U17</f>
        <v>0</v>
      </c>
      <c r="Y141" t="str">
        <f t="shared" si="64"/>
        <v>120A102184</v>
      </c>
      <c r="Z141">
        <f t="shared" si="55"/>
        <v>100</v>
      </c>
      <c r="AA141">
        <f t="shared" si="56"/>
        <v>40</v>
      </c>
      <c r="AB141">
        <f t="shared" si="57"/>
        <v>1.9998</v>
      </c>
      <c r="AC141">
        <f t="shared" si="58"/>
        <v>6.4</v>
      </c>
      <c r="AD141">
        <f t="shared" si="59"/>
        <v>800</v>
      </c>
      <c r="AE141">
        <f t="shared" si="60"/>
        <v>50</v>
      </c>
      <c r="AF141">
        <f t="shared" si="61"/>
        <v>10</v>
      </c>
      <c r="AG141">
        <f t="shared" si="62"/>
        <v>10</v>
      </c>
      <c r="AH141">
        <f t="shared" si="63"/>
        <v>50</v>
      </c>
      <c r="AI141">
        <v>4000</v>
      </c>
      <c r="AK141">
        <f t="shared" si="65"/>
        <v>650</v>
      </c>
      <c r="AL141">
        <f t="shared" si="66"/>
        <v>11</v>
      </c>
      <c r="AM141" t="str">
        <f t="shared" si="52"/>
        <v>120A102184</v>
      </c>
      <c r="AN141">
        <f t="shared" si="52"/>
        <v>100</v>
      </c>
      <c r="AO141">
        <f t="shared" si="52"/>
        <v>40</v>
      </c>
      <c r="AP141">
        <f t="shared" si="67"/>
        <v>80</v>
      </c>
      <c r="AQ141">
        <f t="shared" si="68"/>
        <v>159.98400000000001</v>
      </c>
      <c r="AR141">
        <f t="shared" si="69"/>
        <v>6.4</v>
      </c>
      <c r="AS141">
        <f t="shared" si="53"/>
        <v>50</v>
      </c>
      <c r="AT141">
        <f t="shared" si="53"/>
        <v>10</v>
      </c>
      <c r="AU141">
        <f t="shared" si="70"/>
        <v>2000</v>
      </c>
      <c r="AV141">
        <f t="shared" si="71"/>
        <v>50</v>
      </c>
      <c r="AW141">
        <f t="shared" si="72"/>
        <v>4</v>
      </c>
      <c r="AX141" s="290">
        <f t="shared" si="73"/>
        <v>24.870446902798921</v>
      </c>
      <c r="AY141" s="290">
        <f t="shared" si="74"/>
        <v>621.69899645271619</v>
      </c>
      <c r="AZ141">
        <f t="shared" si="75"/>
        <v>0.5</v>
      </c>
      <c r="BA141" s="290">
        <f t="shared" si="76"/>
        <v>7.9577471545947667</v>
      </c>
      <c r="BB141" s="290">
        <f t="shared" si="77"/>
        <v>318.3098861837907</v>
      </c>
    </row>
    <row r="142" spans="1:54" x14ac:dyDescent="0.3">
      <c r="A142">
        <f t="shared" si="54"/>
        <v>140</v>
      </c>
      <c r="B142">
        <v>650</v>
      </c>
      <c r="C142">
        <v>4</v>
      </c>
      <c r="D142" t="str">
        <f>'[3]650 KHz'!A18</f>
        <v>01100</v>
      </c>
      <c r="E142">
        <f>'[3]650 KHz'!B18</f>
        <v>2</v>
      </c>
      <c r="F142" t="str">
        <f>'[3]650 KHz'!C18</f>
        <v>12</v>
      </c>
      <c r="G142" t="str">
        <f>'[3]650 KHz'!D18</f>
        <v>00</v>
      </c>
      <c r="H142" t="str">
        <f>'[3]650 KHz'!E18</f>
        <v>01</v>
      </c>
      <c r="I142" t="str">
        <f>'[3]650 KHz'!F18</f>
        <v>00</v>
      </c>
      <c r="J142" t="str">
        <f>'[3]650 KHz'!G18</f>
        <v>10</v>
      </c>
      <c r="K142" t="str">
        <f>'[3]650 KHz'!H18</f>
        <v>11</v>
      </c>
      <c r="L142" t="str">
        <f>'[3]650 KHz'!I18</f>
        <v>000100</v>
      </c>
      <c r="M142" t="str">
        <f>'[3]650 KHz'!J18</f>
        <v>01</v>
      </c>
      <c r="N142" t="str">
        <f>'[3]650 KHz'!K18</f>
        <v>08</v>
      </c>
      <c r="O142" t="str">
        <f>'[3]650 KHz'!L18</f>
        <v>00</v>
      </c>
      <c r="P142" t="str">
        <f>'[3]650 KHz'!M18</f>
        <v>00100</v>
      </c>
      <c r="Q142" t="str">
        <f>'[3]650 KHz'!N18</f>
        <v>0</v>
      </c>
      <c r="R142" t="str">
        <f>'[3]650 KHz'!O18</f>
        <v>21</v>
      </c>
      <c r="S142" t="str">
        <f>'[3]650 KHz'!P18</f>
        <v>001000</v>
      </c>
      <c r="T142" t="str">
        <f>'[3]650 KHz'!Q18</f>
        <v>01</v>
      </c>
      <c r="U142" t="str">
        <f>'[3]650 KHz'!R18</f>
        <v>84</v>
      </c>
      <c r="V142" t="str">
        <f>'[3]650 KHz'!S18</f>
        <v>10</v>
      </c>
      <c r="W142" t="str">
        <f>'[3]650 KHz'!T18</f>
        <v>00010</v>
      </c>
      <c r="X142" t="str">
        <f>'[3]650 KHz'!U18</f>
        <v>0</v>
      </c>
      <c r="Y142" t="str">
        <f t="shared" si="64"/>
        <v>1211082184</v>
      </c>
      <c r="Z142">
        <f t="shared" si="55"/>
        <v>100</v>
      </c>
      <c r="AA142">
        <f t="shared" si="56"/>
        <v>40</v>
      </c>
      <c r="AB142">
        <f t="shared" si="57"/>
        <v>1.9998</v>
      </c>
      <c r="AC142">
        <f t="shared" si="58"/>
        <v>6.4</v>
      </c>
      <c r="AD142">
        <f t="shared" si="59"/>
        <v>800</v>
      </c>
      <c r="AE142">
        <f t="shared" si="60"/>
        <v>50</v>
      </c>
      <c r="AF142">
        <f t="shared" si="61"/>
        <v>20</v>
      </c>
      <c r="AG142">
        <f t="shared" si="62"/>
        <v>5</v>
      </c>
      <c r="AH142">
        <f t="shared" si="63"/>
        <v>25</v>
      </c>
      <c r="AI142">
        <v>4000</v>
      </c>
      <c r="AK142">
        <f t="shared" si="65"/>
        <v>650</v>
      </c>
      <c r="AL142">
        <f t="shared" si="66"/>
        <v>12</v>
      </c>
      <c r="AM142" t="str">
        <f t="shared" si="52"/>
        <v>1211082184</v>
      </c>
      <c r="AN142">
        <f t="shared" si="52"/>
        <v>100</v>
      </c>
      <c r="AO142">
        <f t="shared" si="52"/>
        <v>40</v>
      </c>
      <c r="AP142">
        <f t="shared" si="67"/>
        <v>80</v>
      </c>
      <c r="AQ142">
        <f t="shared" si="68"/>
        <v>159.98400000000001</v>
      </c>
      <c r="AR142">
        <f t="shared" si="69"/>
        <v>6.4</v>
      </c>
      <c r="AS142">
        <f t="shared" si="53"/>
        <v>50</v>
      </c>
      <c r="AT142">
        <f t="shared" si="53"/>
        <v>20</v>
      </c>
      <c r="AU142">
        <f t="shared" si="70"/>
        <v>1000</v>
      </c>
      <c r="AV142">
        <f t="shared" si="71"/>
        <v>25</v>
      </c>
      <c r="AW142">
        <f t="shared" si="72"/>
        <v>4</v>
      </c>
      <c r="AX142" s="290">
        <f t="shared" si="73"/>
        <v>24.870446902798921</v>
      </c>
      <c r="AY142" s="290">
        <f t="shared" si="74"/>
        <v>621.69899645271619</v>
      </c>
      <c r="AZ142">
        <f t="shared" si="75"/>
        <v>1</v>
      </c>
      <c r="BA142" s="290">
        <f t="shared" si="76"/>
        <v>7.9577471545947667</v>
      </c>
      <c r="BB142" s="290">
        <f t="shared" si="77"/>
        <v>318.3098861837907</v>
      </c>
    </row>
    <row r="143" spans="1:54" x14ac:dyDescent="0.3">
      <c r="A143">
        <f t="shared" si="54"/>
        <v>141</v>
      </c>
      <c r="B143">
        <v>650</v>
      </c>
      <c r="C143">
        <v>4</v>
      </c>
      <c r="D143" t="str">
        <f>'[3]650 KHz'!A19</f>
        <v>01101</v>
      </c>
      <c r="E143">
        <f>'[3]650 KHz'!B19</f>
        <v>2</v>
      </c>
      <c r="F143" t="str">
        <f>'[3]650 KHz'!C19</f>
        <v>12</v>
      </c>
      <c r="G143" t="str">
        <f>'[3]650 KHz'!D19</f>
        <v>00</v>
      </c>
      <c r="H143" t="str">
        <f>'[3]650 KHz'!E19</f>
        <v>01</v>
      </c>
      <c r="I143" t="str">
        <f>'[3]650 KHz'!F19</f>
        <v>00</v>
      </c>
      <c r="J143" t="str">
        <f>'[3]650 KHz'!G19</f>
        <v>10</v>
      </c>
      <c r="K143" t="str">
        <f>'[3]650 KHz'!H19</f>
        <v>20</v>
      </c>
      <c r="L143" t="str">
        <f>'[3]650 KHz'!I19</f>
        <v>001000</v>
      </c>
      <c r="M143" t="str">
        <f>'[3]650 KHz'!J19</f>
        <v>00</v>
      </c>
      <c r="N143" t="str">
        <f>'[3]650 KHz'!K19</f>
        <v>84</v>
      </c>
      <c r="O143" t="str">
        <f>'[3]650 KHz'!L19</f>
        <v>10</v>
      </c>
      <c r="P143" t="str">
        <f>'[3]650 KHz'!M19</f>
        <v>00010</v>
      </c>
      <c r="Q143" t="str">
        <f>'[3]650 KHz'!N19</f>
        <v>0</v>
      </c>
      <c r="R143" t="str">
        <f>'[3]650 KHz'!O19</f>
        <v>21</v>
      </c>
      <c r="S143" t="str">
        <f>'[3]650 KHz'!P19</f>
        <v>001000</v>
      </c>
      <c r="T143" t="str">
        <f>'[3]650 KHz'!Q19</f>
        <v>01</v>
      </c>
      <c r="U143" t="str">
        <f>'[3]650 KHz'!R19</f>
        <v>84</v>
      </c>
      <c r="V143" t="str">
        <f>'[3]650 KHz'!S19</f>
        <v>10</v>
      </c>
      <c r="W143" t="str">
        <f>'[3]650 KHz'!T19</f>
        <v>00010</v>
      </c>
      <c r="X143" t="str">
        <f>'[3]650 KHz'!U19</f>
        <v>0</v>
      </c>
      <c r="Y143" t="str">
        <f t="shared" si="64"/>
        <v>1220842184</v>
      </c>
      <c r="Z143">
        <f t="shared" si="55"/>
        <v>100</v>
      </c>
      <c r="AA143">
        <f t="shared" si="56"/>
        <v>40</v>
      </c>
      <c r="AB143">
        <f t="shared" si="57"/>
        <v>1.9998</v>
      </c>
      <c r="AC143">
        <f t="shared" si="58"/>
        <v>6.4</v>
      </c>
      <c r="AD143">
        <f t="shared" si="59"/>
        <v>800</v>
      </c>
      <c r="AE143">
        <f t="shared" si="60"/>
        <v>50</v>
      </c>
      <c r="AF143">
        <f t="shared" si="61"/>
        <v>40</v>
      </c>
      <c r="AG143">
        <f t="shared" si="62"/>
        <v>2.5</v>
      </c>
      <c r="AH143">
        <f t="shared" si="63"/>
        <v>12.5</v>
      </c>
      <c r="AI143">
        <v>4000</v>
      </c>
      <c r="AK143">
        <f t="shared" si="65"/>
        <v>650</v>
      </c>
      <c r="AL143">
        <f t="shared" si="66"/>
        <v>13</v>
      </c>
      <c r="AM143" t="str">
        <f t="shared" si="52"/>
        <v>1220842184</v>
      </c>
      <c r="AN143">
        <f t="shared" si="52"/>
        <v>100</v>
      </c>
      <c r="AO143">
        <f t="shared" si="52"/>
        <v>40</v>
      </c>
      <c r="AP143">
        <f t="shared" si="67"/>
        <v>80</v>
      </c>
      <c r="AQ143">
        <f t="shared" si="68"/>
        <v>159.98400000000001</v>
      </c>
      <c r="AR143">
        <f t="shared" si="69"/>
        <v>6.4</v>
      </c>
      <c r="AS143">
        <f t="shared" si="53"/>
        <v>50</v>
      </c>
      <c r="AT143">
        <f t="shared" si="53"/>
        <v>40</v>
      </c>
      <c r="AU143">
        <f t="shared" si="70"/>
        <v>500</v>
      </c>
      <c r="AV143">
        <f t="shared" si="71"/>
        <v>12.5</v>
      </c>
      <c r="AW143">
        <f t="shared" si="72"/>
        <v>4</v>
      </c>
      <c r="AX143" s="290">
        <f t="shared" si="73"/>
        <v>24.870446902798921</v>
      </c>
      <c r="AY143" s="290">
        <f t="shared" si="74"/>
        <v>621.69899645271619</v>
      </c>
      <c r="AZ143">
        <f t="shared" si="75"/>
        <v>2</v>
      </c>
      <c r="BA143" s="290">
        <f t="shared" si="76"/>
        <v>7.9577471545947667</v>
      </c>
      <c r="BB143" s="290">
        <f t="shared" si="77"/>
        <v>318.3098861837907</v>
      </c>
    </row>
    <row r="144" spans="1:54" x14ac:dyDescent="0.3">
      <c r="A144">
        <f t="shared" si="54"/>
        <v>142</v>
      </c>
      <c r="B144">
        <v>650</v>
      </c>
      <c r="C144">
        <v>4</v>
      </c>
      <c r="D144" t="str">
        <f>'[3]650 KHz'!A20</f>
        <v>01110</v>
      </c>
      <c r="E144">
        <f>'[3]650 KHz'!B20</f>
        <v>2</v>
      </c>
      <c r="F144" t="str">
        <f>'[3]650 KHz'!C20</f>
        <v>12</v>
      </c>
      <c r="G144" t="str">
        <f>'[3]650 KHz'!D20</f>
        <v>00</v>
      </c>
      <c r="H144" t="str">
        <f>'[3]650 KHz'!E20</f>
        <v>01</v>
      </c>
      <c r="I144" t="str">
        <f>'[3]650 KHz'!F20</f>
        <v>00</v>
      </c>
      <c r="J144" t="str">
        <f>'[3]650 KHz'!G20</f>
        <v>10</v>
      </c>
      <c r="K144" t="str">
        <f>'[3]650 KHz'!H20</f>
        <v>40</v>
      </c>
      <c r="L144" t="str">
        <f>'[3]650 KHz'!I20</f>
        <v>010000</v>
      </c>
      <c r="M144" t="str">
        <f>'[3]650 KHz'!J20</f>
        <v>00</v>
      </c>
      <c r="N144" t="str">
        <f>'[3]650 KHz'!K20</f>
        <v>42</v>
      </c>
      <c r="O144" t="str">
        <f>'[3]650 KHz'!L20</f>
        <v>01</v>
      </c>
      <c r="P144" t="str">
        <f>'[3]650 KHz'!M20</f>
        <v>00001</v>
      </c>
      <c r="Q144" t="str">
        <f>'[3]650 KHz'!N20</f>
        <v>0</v>
      </c>
      <c r="R144" t="str">
        <f>'[3]650 KHz'!O20</f>
        <v>21</v>
      </c>
      <c r="S144" t="str">
        <f>'[3]650 KHz'!P20</f>
        <v>001000</v>
      </c>
      <c r="T144" t="str">
        <f>'[3]650 KHz'!Q20</f>
        <v>01</v>
      </c>
      <c r="U144" t="str">
        <f>'[3]650 KHz'!R20</f>
        <v>84</v>
      </c>
      <c r="V144" t="str">
        <f>'[3]650 KHz'!S20</f>
        <v>10</v>
      </c>
      <c r="W144" t="str">
        <f>'[3]650 KHz'!T20</f>
        <v>00010</v>
      </c>
      <c r="X144" t="str">
        <f>'[3]650 KHz'!U20</f>
        <v>0</v>
      </c>
      <c r="Y144" t="str">
        <f t="shared" si="64"/>
        <v>1240422184</v>
      </c>
      <c r="Z144">
        <f t="shared" si="55"/>
        <v>100</v>
      </c>
      <c r="AA144">
        <f t="shared" si="56"/>
        <v>40</v>
      </c>
      <c r="AB144">
        <f t="shared" si="57"/>
        <v>1.9998</v>
      </c>
      <c r="AC144">
        <f t="shared" si="58"/>
        <v>6.4</v>
      </c>
      <c r="AD144">
        <f t="shared" si="59"/>
        <v>800</v>
      </c>
      <c r="AE144">
        <f t="shared" si="60"/>
        <v>50</v>
      </c>
      <c r="AF144">
        <f t="shared" si="61"/>
        <v>80</v>
      </c>
      <c r="AG144">
        <f t="shared" si="62"/>
        <v>1.25</v>
      </c>
      <c r="AH144">
        <f t="shared" si="63"/>
        <v>6.25</v>
      </c>
      <c r="AI144">
        <v>4000</v>
      </c>
      <c r="AK144">
        <f t="shared" si="65"/>
        <v>650</v>
      </c>
      <c r="AL144">
        <f t="shared" si="66"/>
        <v>14</v>
      </c>
      <c r="AM144" t="str">
        <f t="shared" si="52"/>
        <v>1240422184</v>
      </c>
      <c r="AN144">
        <f t="shared" si="52"/>
        <v>100</v>
      </c>
      <c r="AO144">
        <f t="shared" si="52"/>
        <v>40</v>
      </c>
      <c r="AP144">
        <f t="shared" si="67"/>
        <v>80</v>
      </c>
      <c r="AQ144">
        <f t="shared" si="68"/>
        <v>159.98400000000001</v>
      </c>
      <c r="AR144">
        <f t="shared" si="69"/>
        <v>6.4</v>
      </c>
      <c r="AS144">
        <f t="shared" si="53"/>
        <v>50</v>
      </c>
      <c r="AT144">
        <f t="shared" si="53"/>
        <v>80</v>
      </c>
      <c r="AU144">
        <f t="shared" si="70"/>
        <v>250</v>
      </c>
      <c r="AV144">
        <f t="shared" si="71"/>
        <v>6.25</v>
      </c>
      <c r="AW144">
        <f t="shared" si="72"/>
        <v>4</v>
      </c>
      <c r="AX144" s="290">
        <f t="shared" si="73"/>
        <v>24.870446902798921</v>
      </c>
      <c r="AY144" s="290">
        <f t="shared" si="74"/>
        <v>621.69899645271619</v>
      </c>
      <c r="AZ144">
        <f t="shared" si="75"/>
        <v>4</v>
      </c>
      <c r="BA144" s="290">
        <f t="shared" si="76"/>
        <v>7.9577471545947667</v>
      </c>
      <c r="BB144" s="290">
        <f t="shared" si="77"/>
        <v>318.3098861837907</v>
      </c>
    </row>
    <row r="145" spans="1:54" x14ac:dyDescent="0.3">
      <c r="A145">
        <f t="shared" si="54"/>
        <v>143</v>
      </c>
      <c r="B145">
        <v>650</v>
      </c>
      <c r="C145">
        <v>4</v>
      </c>
      <c r="D145" t="str">
        <f>'[3]650 KHz'!A21</f>
        <v>01111</v>
      </c>
      <c r="E145">
        <f>'[3]650 KHz'!B21</f>
        <v>2</v>
      </c>
      <c r="F145" t="str">
        <f>'[3]650 KHz'!C21</f>
        <v>12</v>
      </c>
      <c r="G145" t="str">
        <f>'[3]650 KHz'!D21</f>
        <v>00</v>
      </c>
      <c r="H145" t="str">
        <f>'[3]650 KHz'!E21</f>
        <v>01</v>
      </c>
      <c r="I145" t="str">
        <f>'[3]650 KHz'!F21</f>
        <v>00</v>
      </c>
      <c r="J145" t="str">
        <f>'[3]650 KHz'!G21</f>
        <v>10</v>
      </c>
      <c r="K145" t="str">
        <f>'[3]650 KHz'!H21</f>
        <v>80</v>
      </c>
      <c r="L145" t="str">
        <f>'[3]650 KHz'!I21</f>
        <v>100000</v>
      </c>
      <c r="M145" t="str">
        <f>'[3]650 KHz'!J21</f>
        <v>00</v>
      </c>
      <c r="N145" t="str">
        <f>'[3]650 KHz'!K21</f>
        <v>42</v>
      </c>
      <c r="O145" t="str">
        <f>'[3]650 KHz'!L21</f>
        <v>01</v>
      </c>
      <c r="P145" t="str">
        <f>'[3]650 KHz'!M21</f>
        <v>00001</v>
      </c>
      <c r="Q145" t="str">
        <f>'[3]650 KHz'!N21</f>
        <v>0</v>
      </c>
      <c r="R145" t="str">
        <f>'[3]650 KHz'!O21</f>
        <v>21</v>
      </c>
      <c r="S145" t="str">
        <f>'[3]650 KHz'!P21</f>
        <v>001000</v>
      </c>
      <c r="T145" t="str">
        <f>'[3]650 KHz'!Q21</f>
        <v>01</v>
      </c>
      <c r="U145" t="str">
        <f>'[3]650 KHz'!R21</f>
        <v>84</v>
      </c>
      <c r="V145" t="str">
        <f>'[3]650 KHz'!S21</f>
        <v>10</v>
      </c>
      <c r="W145" t="str">
        <f>'[3]650 KHz'!T21</f>
        <v>00010</v>
      </c>
      <c r="X145" t="str">
        <f>'[3]650 KHz'!U21</f>
        <v>0</v>
      </c>
      <c r="Y145" t="str">
        <f t="shared" si="64"/>
        <v>1280422184</v>
      </c>
      <c r="Z145">
        <f t="shared" si="55"/>
        <v>100</v>
      </c>
      <c r="AA145">
        <f t="shared" si="56"/>
        <v>40</v>
      </c>
      <c r="AB145">
        <f t="shared" si="57"/>
        <v>1.9998</v>
      </c>
      <c r="AC145">
        <f t="shared" si="58"/>
        <v>6.4</v>
      </c>
      <c r="AD145">
        <f t="shared" si="59"/>
        <v>800</v>
      </c>
      <c r="AE145">
        <f t="shared" si="60"/>
        <v>50</v>
      </c>
      <c r="AF145">
        <f t="shared" si="61"/>
        <v>160</v>
      </c>
      <c r="AG145">
        <f t="shared" si="62"/>
        <v>1.25</v>
      </c>
      <c r="AH145">
        <f t="shared" si="63"/>
        <v>6.25</v>
      </c>
      <c r="AI145">
        <v>4000</v>
      </c>
      <c r="AK145">
        <f t="shared" si="65"/>
        <v>650</v>
      </c>
      <c r="AL145">
        <f t="shared" si="66"/>
        <v>15</v>
      </c>
      <c r="AM145" t="str">
        <f t="shared" ref="AM145:AO208" si="78">Y145</f>
        <v>1280422184</v>
      </c>
      <c r="AN145">
        <f t="shared" si="78"/>
        <v>100</v>
      </c>
      <c r="AO145">
        <f t="shared" si="78"/>
        <v>40</v>
      </c>
      <c r="AP145">
        <f t="shared" si="67"/>
        <v>80</v>
      </c>
      <c r="AQ145">
        <f t="shared" si="68"/>
        <v>159.98400000000001</v>
      </c>
      <c r="AR145">
        <f t="shared" si="69"/>
        <v>6.4</v>
      </c>
      <c r="AS145">
        <f t="shared" ref="AS145:AT208" si="79">AE145</f>
        <v>50</v>
      </c>
      <c r="AT145">
        <f t="shared" si="79"/>
        <v>160</v>
      </c>
      <c r="AU145">
        <f t="shared" si="70"/>
        <v>250</v>
      </c>
      <c r="AV145">
        <f t="shared" si="71"/>
        <v>6.25</v>
      </c>
      <c r="AW145">
        <f t="shared" si="72"/>
        <v>4</v>
      </c>
      <c r="AX145" s="290">
        <f t="shared" si="73"/>
        <v>24.870446902798921</v>
      </c>
      <c r="AY145" s="290">
        <f t="shared" si="74"/>
        <v>621.69899645271619</v>
      </c>
      <c r="AZ145">
        <f t="shared" si="75"/>
        <v>8</v>
      </c>
      <c r="BA145" s="290">
        <f t="shared" si="76"/>
        <v>3.9788735772973833</v>
      </c>
      <c r="BB145" s="290">
        <f t="shared" si="77"/>
        <v>159.15494309189535</v>
      </c>
    </row>
    <row r="146" spans="1:54" x14ac:dyDescent="0.3">
      <c r="A146">
        <f t="shared" si="54"/>
        <v>144</v>
      </c>
      <c r="B146">
        <v>650</v>
      </c>
      <c r="C146">
        <v>4</v>
      </c>
      <c r="D146" t="str">
        <f>'[3]650 KHz'!A22</f>
        <v>10000</v>
      </c>
      <c r="E146">
        <f>'[3]650 KHz'!B22</f>
        <v>2</v>
      </c>
      <c r="F146" t="str">
        <f>'[3]650 KHz'!C22</f>
        <v>12</v>
      </c>
      <c r="G146" t="str">
        <f>'[3]650 KHz'!D22</f>
        <v>00</v>
      </c>
      <c r="H146" t="str">
        <f>'[3]650 KHz'!E22</f>
        <v>01</v>
      </c>
      <c r="I146" t="str">
        <f>'[3]650 KHz'!F22</f>
        <v>00</v>
      </c>
      <c r="J146" t="str">
        <f>'[3]650 KHz'!G22</f>
        <v>10</v>
      </c>
      <c r="K146" t="str">
        <f>'[3]650 KHz'!H22</f>
        <v>0A</v>
      </c>
      <c r="L146" t="str">
        <f>'[3]650 KHz'!I22</f>
        <v>000010</v>
      </c>
      <c r="M146" t="str">
        <f>'[3]650 KHz'!J22</f>
        <v>10</v>
      </c>
      <c r="N146" t="str">
        <f>'[3]650 KHz'!K22</f>
        <v>10</v>
      </c>
      <c r="O146" t="str">
        <f>'[3]650 KHz'!L22</f>
        <v>00</v>
      </c>
      <c r="P146" t="str">
        <f>'[3]650 KHz'!M22</f>
        <v>01000</v>
      </c>
      <c r="Q146" t="str">
        <f>'[3]650 KHz'!N22</f>
        <v>0</v>
      </c>
      <c r="R146" t="str">
        <f>'[3]650 KHz'!O22</f>
        <v>29</v>
      </c>
      <c r="S146" t="str">
        <f>'[3]650 KHz'!P22</f>
        <v>001010</v>
      </c>
      <c r="T146" t="str">
        <f>'[3]650 KHz'!Q22</f>
        <v>01</v>
      </c>
      <c r="U146" t="str">
        <f>'[3]650 KHz'!R22</f>
        <v>04</v>
      </c>
      <c r="V146" t="str">
        <f>'[3]650 KHz'!S22</f>
        <v>00</v>
      </c>
      <c r="W146" t="str">
        <f>'[3]650 KHz'!T22</f>
        <v>00010</v>
      </c>
      <c r="X146" t="str">
        <f>'[3]650 KHz'!U22</f>
        <v>0</v>
      </c>
      <c r="Y146" t="str">
        <f t="shared" si="64"/>
        <v>120A102904</v>
      </c>
      <c r="Z146">
        <f t="shared" si="55"/>
        <v>100</v>
      </c>
      <c r="AA146">
        <f t="shared" si="56"/>
        <v>50</v>
      </c>
      <c r="AB146">
        <f t="shared" si="57"/>
        <v>1.3331999999999999</v>
      </c>
      <c r="AC146">
        <f t="shared" si="58"/>
        <v>6.4</v>
      </c>
      <c r="AD146">
        <f t="shared" si="59"/>
        <v>800</v>
      </c>
      <c r="AE146">
        <f t="shared" si="60"/>
        <v>50</v>
      </c>
      <c r="AF146">
        <f t="shared" si="61"/>
        <v>10</v>
      </c>
      <c r="AG146">
        <f t="shared" si="62"/>
        <v>10</v>
      </c>
      <c r="AH146">
        <f t="shared" si="63"/>
        <v>50</v>
      </c>
      <c r="AI146">
        <v>4000</v>
      </c>
      <c r="AK146">
        <f t="shared" si="65"/>
        <v>650</v>
      </c>
      <c r="AL146">
        <f t="shared" si="66"/>
        <v>16</v>
      </c>
      <c r="AM146" t="str">
        <f t="shared" si="78"/>
        <v>120A102904</v>
      </c>
      <c r="AN146">
        <f t="shared" si="78"/>
        <v>100</v>
      </c>
      <c r="AO146">
        <f t="shared" si="78"/>
        <v>50</v>
      </c>
      <c r="AP146">
        <f t="shared" si="67"/>
        <v>80</v>
      </c>
      <c r="AQ146">
        <f t="shared" si="68"/>
        <v>106.65599999999999</v>
      </c>
      <c r="AR146">
        <f t="shared" si="69"/>
        <v>6.4</v>
      </c>
      <c r="AS146">
        <f t="shared" si="79"/>
        <v>50</v>
      </c>
      <c r="AT146">
        <f t="shared" si="79"/>
        <v>10</v>
      </c>
      <c r="AU146">
        <f t="shared" si="70"/>
        <v>2000</v>
      </c>
      <c r="AV146">
        <f t="shared" si="71"/>
        <v>50</v>
      </c>
      <c r="AW146">
        <f t="shared" si="72"/>
        <v>5</v>
      </c>
      <c r="AX146" s="290">
        <f t="shared" si="73"/>
        <v>29.844536283358714</v>
      </c>
      <c r="AY146" s="290">
        <f t="shared" si="74"/>
        <v>497.35919716217279</v>
      </c>
      <c r="AZ146">
        <f t="shared" si="75"/>
        <v>0.5</v>
      </c>
      <c r="BA146" s="290">
        <f t="shared" si="76"/>
        <v>7.9577471545947667</v>
      </c>
      <c r="BB146" s="290">
        <f t="shared" si="77"/>
        <v>318.3098861837907</v>
      </c>
    </row>
    <row r="147" spans="1:54" x14ac:dyDescent="0.3">
      <c r="A147">
        <f t="shared" si="54"/>
        <v>145</v>
      </c>
      <c r="B147">
        <v>650</v>
      </c>
      <c r="C147">
        <v>4</v>
      </c>
      <c r="D147" t="str">
        <f>'[3]650 KHz'!A23</f>
        <v>10001</v>
      </c>
      <c r="E147">
        <f>'[3]650 KHz'!B23</f>
        <v>2</v>
      </c>
      <c r="F147" t="str">
        <f>'[3]650 KHz'!C23</f>
        <v>12</v>
      </c>
      <c r="G147" t="str">
        <f>'[3]650 KHz'!D23</f>
        <v>00</v>
      </c>
      <c r="H147" t="str">
        <f>'[3]650 KHz'!E23</f>
        <v>01</v>
      </c>
      <c r="I147" t="str">
        <f>'[3]650 KHz'!F23</f>
        <v>00</v>
      </c>
      <c r="J147" t="str">
        <f>'[3]650 KHz'!G23</f>
        <v>10</v>
      </c>
      <c r="K147" t="str">
        <f>'[3]650 KHz'!H23</f>
        <v>11</v>
      </c>
      <c r="L147" t="str">
        <f>'[3]650 KHz'!I23</f>
        <v>000100</v>
      </c>
      <c r="M147" t="str">
        <f>'[3]650 KHz'!J23</f>
        <v>01</v>
      </c>
      <c r="N147" t="str">
        <f>'[3]650 KHz'!K23</f>
        <v>08</v>
      </c>
      <c r="O147" t="str">
        <f>'[3]650 KHz'!L23</f>
        <v>00</v>
      </c>
      <c r="P147" t="str">
        <f>'[3]650 KHz'!M23</f>
        <v>00100</v>
      </c>
      <c r="Q147" t="str">
        <f>'[3]650 KHz'!N23</f>
        <v>0</v>
      </c>
      <c r="R147" t="str">
        <f>'[3]650 KHz'!O23</f>
        <v>29</v>
      </c>
      <c r="S147" t="str">
        <f>'[3]650 KHz'!P23</f>
        <v>001010</v>
      </c>
      <c r="T147" t="str">
        <f>'[3]650 KHz'!Q23</f>
        <v>01</v>
      </c>
      <c r="U147" t="str">
        <f>'[3]650 KHz'!R23</f>
        <v>04</v>
      </c>
      <c r="V147" t="str">
        <f>'[3]650 KHz'!S23</f>
        <v>00</v>
      </c>
      <c r="W147" t="str">
        <f>'[3]650 KHz'!T23</f>
        <v>00010</v>
      </c>
      <c r="X147" t="str">
        <f>'[3]650 KHz'!U23</f>
        <v>0</v>
      </c>
      <c r="Y147" t="str">
        <f t="shared" si="64"/>
        <v>1211082904</v>
      </c>
      <c r="Z147">
        <f t="shared" si="55"/>
        <v>100</v>
      </c>
      <c r="AA147">
        <f t="shared" si="56"/>
        <v>50</v>
      </c>
      <c r="AB147">
        <f t="shared" si="57"/>
        <v>1.3331999999999999</v>
      </c>
      <c r="AC147">
        <f t="shared" si="58"/>
        <v>6.4</v>
      </c>
      <c r="AD147">
        <f t="shared" si="59"/>
        <v>800</v>
      </c>
      <c r="AE147">
        <f t="shared" si="60"/>
        <v>50</v>
      </c>
      <c r="AF147">
        <f t="shared" si="61"/>
        <v>20</v>
      </c>
      <c r="AG147">
        <f t="shared" si="62"/>
        <v>5</v>
      </c>
      <c r="AH147">
        <f t="shared" si="63"/>
        <v>25</v>
      </c>
      <c r="AI147">
        <v>4000</v>
      </c>
      <c r="AK147">
        <f t="shared" si="65"/>
        <v>650</v>
      </c>
      <c r="AL147">
        <f t="shared" si="66"/>
        <v>17</v>
      </c>
      <c r="AM147" t="str">
        <f t="shared" si="78"/>
        <v>1211082904</v>
      </c>
      <c r="AN147">
        <f t="shared" si="78"/>
        <v>100</v>
      </c>
      <c r="AO147">
        <f t="shared" si="78"/>
        <v>50</v>
      </c>
      <c r="AP147">
        <f t="shared" si="67"/>
        <v>80</v>
      </c>
      <c r="AQ147">
        <f t="shared" si="68"/>
        <v>106.65599999999999</v>
      </c>
      <c r="AR147">
        <f t="shared" si="69"/>
        <v>6.4</v>
      </c>
      <c r="AS147">
        <f t="shared" si="79"/>
        <v>50</v>
      </c>
      <c r="AT147">
        <f t="shared" si="79"/>
        <v>20</v>
      </c>
      <c r="AU147">
        <f t="shared" si="70"/>
        <v>1000</v>
      </c>
      <c r="AV147">
        <f t="shared" si="71"/>
        <v>25</v>
      </c>
      <c r="AW147">
        <f t="shared" si="72"/>
        <v>5</v>
      </c>
      <c r="AX147" s="290">
        <f t="shared" si="73"/>
        <v>29.844536283358714</v>
      </c>
      <c r="AY147" s="290">
        <f t="shared" si="74"/>
        <v>497.35919716217279</v>
      </c>
      <c r="AZ147">
        <f t="shared" si="75"/>
        <v>1</v>
      </c>
      <c r="BA147" s="290">
        <f t="shared" si="76"/>
        <v>7.9577471545947667</v>
      </c>
      <c r="BB147" s="290">
        <f t="shared" si="77"/>
        <v>318.3098861837907</v>
      </c>
    </row>
    <row r="148" spans="1:54" x14ac:dyDescent="0.3">
      <c r="A148">
        <f t="shared" si="54"/>
        <v>146</v>
      </c>
      <c r="B148">
        <v>650</v>
      </c>
      <c r="C148">
        <v>4</v>
      </c>
      <c r="D148" t="str">
        <f>'[3]650 KHz'!A24</f>
        <v>10010</v>
      </c>
      <c r="E148">
        <f>'[3]650 KHz'!B24</f>
        <v>2</v>
      </c>
      <c r="F148" t="str">
        <f>'[3]650 KHz'!C24</f>
        <v>12</v>
      </c>
      <c r="G148" t="str">
        <f>'[3]650 KHz'!D24</f>
        <v>00</v>
      </c>
      <c r="H148" t="str">
        <f>'[3]650 KHz'!E24</f>
        <v>01</v>
      </c>
      <c r="I148" t="str">
        <f>'[3]650 KHz'!F24</f>
        <v>00</v>
      </c>
      <c r="J148" t="str">
        <f>'[3]650 KHz'!G24</f>
        <v>10</v>
      </c>
      <c r="K148" t="str">
        <f>'[3]650 KHz'!H24</f>
        <v>20</v>
      </c>
      <c r="L148" t="str">
        <f>'[3]650 KHz'!I24</f>
        <v>001000</v>
      </c>
      <c r="M148" t="str">
        <f>'[3]650 KHz'!J24</f>
        <v>00</v>
      </c>
      <c r="N148" t="str">
        <f>'[3]650 KHz'!K24</f>
        <v>84</v>
      </c>
      <c r="O148" t="str">
        <f>'[3]650 KHz'!L24</f>
        <v>10</v>
      </c>
      <c r="P148" t="str">
        <f>'[3]650 KHz'!M24</f>
        <v>00010</v>
      </c>
      <c r="Q148" t="str">
        <f>'[3]650 KHz'!N24</f>
        <v>0</v>
      </c>
      <c r="R148" t="str">
        <f>'[3]650 KHz'!O24</f>
        <v>29</v>
      </c>
      <c r="S148" t="str">
        <f>'[3]650 KHz'!P24</f>
        <v>001010</v>
      </c>
      <c r="T148" t="str">
        <f>'[3]650 KHz'!Q24</f>
        <v>01</v>
      </c>
      <c r="U148" t="str">
        <f>'[3]650 KHz'!R24</f>
        <v>04</v>
      </c>
      <c r="V148" t="str">
        <f>'[3]650 KHz'!S24</f>
        <v>00</v>
      </c>
      <c r="W148" t="str">
        <f>'[3]650 KHz'!T24</f>
        <v>00010</v>
      </c>
      <c r="X148" t="str">
        <f>'[3]650 KHz'!U24</f>
        <v>0</v>
      </c>
      <c r="Y148" t="str">
        <f t="shared" si="64"/>
        <v>1220842904</v>
      </c>
      <c r="Z148">
        <f t="shared" si="55"/>
        <v>100</v>
      </c>
      <c r="AA148">
        <f t="shared" si="56"/>
        <v>50</v>
      </c>
      <c r="AB148">
        <f t="shared" si="57"/>
        <v>1.3331999999999999</v>
      </c>
      <c r="AC148">
        <f t="shared" si="58"/>
        <v>6.4</v>
      </c>
      <c r="AD148">
        <f t="shared" si="59"/>
        <v>800</v>
      </c>
      <c r="AE148">
        <f t="shared" si="60"/>
        <v>50</v>
      </c>
      <c r="AF148">
        <f t="shared" si="61"/>
        <v>40</v>
      </c>
      <c r="AG148">
        <f t="shared" si="62"/>
        <v>2.5</v>
      </c>
      <c r="AH148">
        <f t="shared" si="63"/>
        <v>12.5</v>
      </c>
      <c r="AI148">
        <v>4000</v>
      </c>
      <c r="AK148">
        <f t="shared" si="65"/>
        <v>650</v>
      </c>
      <c r="AL148">
        <f t="shared" si="66"/>
        <v>18</v>
      </c>
      <c r="AM148" t="str">
        <f t="shared" si="78"/>
        <v>1220842904</v>
      </c>
      <c r="AN148">
        <f t="shared" si="78"/>
        <v>100</v>
      </c>
      <c r="AO148">
        <f t="shared" si="78"/>
        <v>50</v>
      </c>
      <c r="AP148">
        <f t="shared" si="67"/>
        <v>80</v>
      </c>
      <c r="AQ148">
        <f t="shared" si="68"/>
        <v>106.65599999999999</v>
      </c>
      <c r="AR148">
        <f t="shared" si="69"/>
        <v>6.4</v>
      </c>
      <c r="AS148">
        <f t="shared" si="79"/>
        <v>50</v>
      </c>
      <c r="AT148">
        <f t="shared" si="79"/>
        <v>40</v>
      </c>
      <c r="AU148">
        <f t="shared" si="70"/>
        <v>500</v>
      </c>
      <c r="AV148">
        <f t="shared" si="71"/>
        <v>12.5</v>
      </c>
      <c r="AW148">
        <f t="shared" si="72"/>
        <v>5</v>
      </c>
      <c r="AX148" s="290">
        <f t="shared" si="73"/>
        <v>29.844536283358714</v>
      </c>
      <c r="AY148" s="290">
        <f t="shared" si="74"/>
        <v>497.35919716217279</v>
      </c>
      <c r="AZ148">
        <f t="shared" si="75"/>
        <v>2</v>
      </c>
      <c r="BA148" s="290">
        <f t="shared" si="76"/>
        <v>7.9577471545947667</v>
      </c>
      <c r="BB148" s="290">
        <f t="shared" si="77"/>
        <v>318.3098861837907</v>
      </c>
    </row>
    <row r="149" spans="1:54" x14ac:dyDescent="0.3">
      <c r="A149">
        <f t="shared" si="54"/>
        <v>147</v>
      </c>
      <c r="B149">
        <v>650</v>
      </c>
      <c r="C149">
        <v>4</v>
      </c>
      <c r="D149" t="str">
        <f>'[3]650 KHz'!A25</f>
        <v>10011</v>
      </c>
      <c r="E149">
        <f>'[3]650 KHz'!B25</f>
        <v>2</v>
      </c>
      <c r="F149" t="str">
        <f>'[3]650 KHz'!C25</f>
        <v>12</v>
      </c>
      <c r="G149" t="str">
        <f>'[3]650 KHz'!D25</f>
        <v>00</v>
      </c>
      <c r="H149" t="str">
        <f>'[3]650 KHz'!E25</f>
        <v>01</v>
      </c>
      <c r="I149" t="str">
        <f>'[3]650 KHz'!F25</f>
        <v>00</v>
      </c>
      <c r="J149" t="str">
        <f>'[3]650 KHz'!G25</f>
        <v>10</v>
      </c>
      <c r="K149" t="str">
        <f>'[3]650 KHz'!H25</f>
        <v>40</v>
      </c>
      <c r="L149" t="str">
        <f>'[3]650 KHz'!I25</f>
        <v>010000</v>
      </c>
      <c r="M149" t="str">
        <f>'[3]650 KHz'!J25</f>
        <v>00</v>
      </c>
      <c r="N149" t="str">
        <f>'[3]650 KHz'!K25</f>
        <v>42</v>
      </c>
      <c r="O149" t="str">
        <f>'[3]650 KHz'!L25</f>
        <v>01</v>
      </c>
      <c r="P149" t="str">
        <f>'[3]650 KHz'!M25</f>
        <v>00001</v>
      </c>
      <c r="Q149" t="str">
        <f>'[3]650 KHz'!N25</f>
        <v>0</v>
      </c>
      <c r="R149" t="str">
        <f>'[3]650 KHz'!O25</f>
        <v>29</v>
      </c>
      <c r="S149" t="str">
        <f>'[3]650 KHz'!P25</f>
        <v>001010</v>
      </c>
      <c r="T149" t="str">
        <f>'[3]650 KHz'!Q25</f>
        <v>01</v>
      </c>
      <c r="U149" t="str">
        <f>'[3]650 KHz'!R25</f>
        <v>04</v>
      </c>
      <c r="V149" t="str">
        <f>'[3]650 KHz'!S25</f>
        <v>00</v>
      </c>
      <c r="W149" t="str">
        <f>'[3]650 KHz'!T25</f>
        <v>00010</v>
      </c>
      <c r="X149" t="str">
        <f>'[3]650 KHz'!U25</f>
        <v>0</v>
      </c>
      <c r="Y149" t="str">
        <f t="shared" si="64"/>
        <v>1240422904</v>
      </c>
      <c r="Z149">
        <f t="shared" si="55"/>
        <v>100</v>
      </c>
      <c r="AA149">
        <f t="shared" si="56"/>
        <v>50</v>
      </c>
      <c r="AB149">
        <f t="shared" si="57"/>
        <v>1.3331999999999999</v>
      </c>
      <c r="AC149">
        <f t="shared" si="58"/>
        <v>6.4</v>
      </c>
      <c r="AD149">
        <f t="shared" si="59"/>
        <v>800</v>
      </c>
      <c r="AE149">
        <f t="shared" si="60"/>
        <v>50</v>
      </c>
      <c r="AF149">
        <f t="shared" si="61"/>
        <v>80</v>
      </c>
      <c r="AG149">
        <f t="shared" si="62"/>
        <v>1.25</v>
      </c>
      <c r="AH149">
        <f t="shared" si="63"/>
        <v>6.25</v>
      </c>
      <c r="AI149">
        <v>4000</v>
      </c>
      <c r="AK149">
        <f t="shared" si="65"/>
        <v>650</v>
      </c>
      <c r="AL149">
        <f t="shared" si="66"/>
        <v>19</v>
      </c>
      <c r="AM149" t="str">
        <f t="shared" si="78"/>
        <v>1240422904</v>
      </c>
      <c r="AN149">
        <f t="shared" si="78"/>
        <v>100</v>
      </c>
      <c r="AO149">
        <f t="shared" si="78"/>
        <v>50</v>
      </c>
      <c r="AP149">
        <f t="shared" si="67"/>
        <v>80</v>
      </c>
      <c r="AQ149">
        <f t="shared" si="68"/>
        <v>106.65599999999999</v>
      </c>
      <c r="AR149">
        <f t="shared" si="69"/>
        <v>6.4</v>
      </c>
      <c r="AS149">
        <f t="shared" si="79"/>
        <v>50</v>
      </c>
      <c r="AT149">
        <f t="shared" si="79"/>
        <v>80</v>
      </c>
      <c r="AU149">
        <f t="shared" si="70"/>
        <v>250</v>
      </c>
      <c r="AV149">
        <f t="shared" si="71"/>
        <v>6.25</v>
      </c>
      <c r="AW149">
        <f t="shared" si="72"/>
        <v>5</v>
      </c>
      <c r="AX149" s="290">
        <f t="shared" si="73"/>
        <v>29.844536283358714</v>
      </c>
      <c r="AY149" s="290">
        <f t="shared" si="74"/>
        <v>497.35919716217279</v>
      </c>
      <c r="AZ149">
        <f t="shared" si="75"/>
        <v>4</v>
      </c>
      <c r="BA149" s="290">
        <f t="shared" si="76"/>
        <v>7.9577471545947667</v>
      </c>
      <c r="BB149" s="290">
        <f t="shared" si="77"/>
        <v>318.3098861837907</v>
      </c>
    </row>
    <row r="150" spans="1:54" x14ac:dyDescent="0.3">
      <c r="A150">
        <f t="shared" si="54"/>
        <v>148</v>
      </c>
      <c r="B150">
        <v>650</v>
      </c>
      <c r="C150">
        <v>4</v>
      </c>
      <c r="D150" t="str">
        <f>'[3]650 KHz'!A26</f>
        <v>10100</v>
      </c>
      <c r="E150">
        <f>'[3]650 KHz'!B26</f>
        <v>2</v>
      </c>
      <c r="F150" t="str">
        <f>'[3]650 KHz'!C26</f>
        <v>12</v>
      </c>
      <c r="G150" t="str">
        <f>'[3]650 KHz'!D26</f>
        <v>00</v>
      </c>
      <c r="H150" t="str">
        <f>'[3]650 KHz'!E26</f>
        <v>01</v>
      </c>
      <c r="I150" t="str">
        <f>'[3]650 KHz'!F26</f>
        <v>00</v>
      </c>
      <c r="J150" t="str">
        <f>'[3]650 KHz'!G26</f>
        <v>10</v>
      </c>
      <c r="K150" t="str">
        <f>'[3]650 KHz'!H26</f>
        <v>80</v>
      </c>
      <c r="L150" t="str">
        <f>'[3]650 KHz'!I26</f>
        <v>100000</v>
      </c>
      <c r="M150" t="str">
        <f>'[3]650 KHz'!J26</f>
        <v>00</v>
      </c>
      <c r="N150" t="str">
        <f>'[3]650 KHz'!K26</f>
        <v>42</v>
      </c>
      <c r="O150" t="str">
        <f>'[3]650 KHz'!L26</f>
        <v>01</v>
      </c>
      <c r="P150" t="str">
        <f>'[3]650 KHz'!M26</f>
        <v>00001</v>
      </c>
      <c r="Q150" t="str">
        <f>'[3]650 KHz'!N26</f>
        <v>0</v>
      </c>
      <c r="R150" t="str">
        <f>'[3]650 KHz'!O26</f>
        <v>29</v>
      </c>
      <c r="S150" t="str">
        <f>'[3]650 KHz'!P26</f>
        <v>001010</v>
      </c>
      <c r="T150" t="str">
        <f>'[3]650 KHz'!Q26</f>
        <v>01</v>
      </c>
      <c r="U150" t="str">
        <f>'[3]650 KHz'!R26</f>
        <v>04</v>
      </c>
      <c r="V150" t="str">
        <f>'[3]650 KHz'!S26</f>
        <v>00</v>
      </c>
      <c r="W150" t="str">
        <f>'[3]650 KHz'!T26</f>
        <v>00010</v>
      </c>
      <c r="X150" t="str">
        <f>'[3]650 KHz'!U26</f>
        <v>0</v>
      </c>
      <c r="Y150" t="str">
        <f t="shared" si="64"/>
        <v>1280422904</v>
      </c>
      <c r="Z150">
        <f t="shared" si="55"/>
        <v>100</v>
      </c>
      <c r="AA150">
        <f t="shared" si="56"/>
        <v>50</v>
      </c>
      <c r="AB150">
        <f t="shared" si="57"/>
        <v>1.3331999999999999</v>
      </c>
      <c r="AC150">
        <f t="shared" si="58"/>
        <v>6.4</v>
      </c>
      <c r="AD150">
        <f t="shared" si="59"/>
        <v>800</v>
      </c>
      <c r="AE150">
        <f t="shared" si="60"/>
        <v>50</v>
      </c>
      <c r="AF150">
        <f t="shared" si="61"/>
        <v>160</v>
      </c>
      <c r="AG150">
        <f t="shared" si="62"/>
        <v>1.25</v>
      </c>
      <c r="AH150">
        <f t="shared" si="63"/>
        <v>6.25</v>
      </c>
      <c r="AI150">
        <v>4000</v>
      </c>
      <c r="AK150">
        <f t="shared" si="65"/>
        <v>650</v>
      </c>
      <c r="AL150">
        <f t="shared" si="66"/>
        <v>20</v>
      </c>
      <c r="AM150" t="str">
        <f t="shared" si="78"/>
        <v>1280422904</v>
      </c>
      <c r="AN150">
        <f t="shared" si="78"/>
        <v>100</v>
      </c>
      <c r="AO150">
        <f t="shared" si="78"/>
        <v>50</v>
      </c>
      <c r="AP150">
        <f t="shared" si="67"/>
        <v>80</v>
      </c>
      <c r="AQ150">
        <f t="shared" si="68"/>
        <v>106.65599999999999</v>
      </c>
      <c r="AR150">
        <f t="shared" si="69"/>
        <v>6.4</v>
      </c>
      <c r="AS150">
        <f t="shared" si="79"/>
        <v>50</v>
      </c>
      <c r="AT150">
        <f t="shared" si="79"/>
        <v>160</v>
      </c>
      <c r="AU150">
        <f t="shared" si="70"/>
        <v>250</v>
      </c>
      <c r="AV150">
        <f t="shared" si="71"/>
        <v>6.25</v>
      </c>
      <c r="AW150">
        <f t="shared" si="72"/>
        <v>5</v>
      </c>
      <c r="AX150" s="290">
        <f t="shared" si="73"/>
        <v>29.844536283358714</v>
      </c>
      <c r="AY150" s="290">
        <f t="shared" si="74"/>
        <v>497.35919716217279</v>
      </c>
      <c r="AZ150">
        <f t="shared" si="75"/>
        <v>8</v>
      </c>
      <c r="BA150" s="290">
        <f t="shared" si="76"/>
        <v>3.9788735772973833</v>
      </c>
      <c r="BB150" s="290">
        <f t="shared" si="77"/>
        <v>159.15494309189535</v>
      </c>
    </row>
    <row r="151" spans="1:54" x14ac:dyDescent="0.3">
      <c r="A151">
        <f t="shared" si="54"/>
        <v>149</v>
      </c>
      <c r="B151">
        <v>650</v>
      </c>
      <c r="C151">
        <v>4</v>
      </c>
      <c r="D151" t="str">
        <f>'[3]650 KHz'!A27</f>
        <v>10101</v>
      </c>
      <c r="E151">
        <f>'[3]650 KHz'!B27</f>
        <v>2</v>
      </c>
      <c r="F151" t="str">
        <f>'[3]650 KHz'!C27</f>
        <v>13</v>
      </c>
      <c r="G151" t="str">
        <f>'[3]650 KHz'!D27</f>
        <v>00</v>
      </c>
      <c r="H151" t="str">
        <f>'[3]650 KHz'!E27</f>
        <v>01</v>
      </c>
      <c r="I151" t="str">
        <f>'[3]650 KHz'!F27</f>
        <v>00</v>
      </c>
      <c r="J151" t="str">
        <f>'[3]650 KHz'!G27</f>
        <v>11</v>
      </c>
      <c r="K151" t="str">
        <f>'[3]650 KHz'!H27</f>
        <v>0A</v>
      </c>
      <c r="L151" t="str">
        <f>'[3]650 KHz'!I27</f>
        <v>000010</v>
      </c>
      <c r="M151" t="str">
        <f>'[3]650 KHz'!J27</f>
        <v>10</v>
      </c>
      <c r="N151" t="str">
        <f>'[3]650 KHz'!K27</f>
        <v>10</v>
      </c>
      <c r="O151" t="str">
        <f>'[3]650 KHz'!L27</f>
        <v>00</v>
      </c>
      <c r="P151" t="str">
        <f>'[3]650 KHz'!M27</f>
        <v>01000</v>
      </c>
      <c r="Q151" t="str">
        <f>'[3]650 KHz'!N27</f>
        <v>0</v>
      </c>
      <c r="R151" t="str">
        <f>'[3]650 KHz'!O27</f>
        <v>19</v>
      </c>
      <c r="S151" t="str">
        <f>'[3]650 KHz'!P27</f>
        <v>000110</v>
      </c>
      <c r="T151" t="str">
        <f>'[3]650 KHz'!Q27</f>
        <v>01</v>
      </c>
      <c r="U151" t="str">
        <f>'[3]650 KHz'!R27</f>
        <v>04</v>
      </c>
      <c r="V151" t="str">
        <f>'[3]650 KHz'!S27</f>
        <v>00</v>
      </c>
      <c r="W151" t="str">
        <f>'[3]650 KHz'!T27</f>
        <v>00010</v>
      </c>
      <c r="X151" t="str">
        <f>'[3]650 KHz'!U27</f>
        <v>0</v>
      </c>
      <c r="Y151" t="str">
        <f t="shared" si="64"/>
        <v>130A101904</v>
      </c>
      <c r="Z151">
        <f t="shared" si="55"/>
        <v>200</v>
      </c>
      <c r="AA151">
        <f t="shared" si="56"/>
        <v>30</v>
      </c>
      <c r="AB151">
        <f t="shared" si="57"/>
        <v>1.3331999999999999</v>
      </c>
      <c r="AC151">
        <f t="shared" si="58"/>
        <v>6.4</v>
      </c>
      <c r="AD151">
        <f t="shared" si="59"/>
        <v>800</v>
      </c>
      <c r="AE151">
        <f t="shared" si="60"/>
        <v>50</v>
      </c>
      <c r="AF151">
        <f t="shared" si="61"/>
        <v>10</v>
      </c>
      <c r="AG151">
        <f t="shared" si="62"/>
        <v>10</v>
      </c>
      <c r="AH151">
        <f t="shared" si="63"/>
        <v>50</v>
      </c>
      <c r="AI151">
        <v>4000</v>
      </c>
      <c r="AK151">
        <f t="shared" si="65"/>
        <v>650</v>
      </c>
      <c r="AL151">
        <f t="shared" si="66"/>
        <v>21</v>
      </c>
      <c r="AM151" t="str">
        <f t="shared" si="78"/>
        <v>130A101904</v>
      </c>
      <c r="AN151">
        <f t="shared" si="78"/>
        <v>200</v>
      </c>
      <c r="AO151">
        <f t="shared" si="78"/>
        <v>30</v>
      </c>
      <c r="AP151">
        <f t="shared" si="67"/>
        <v>160</v>
      </c>
      <c r="AQ151">
        <f t="shared" si="68"/>
        <v>213.31199999999998</v>
      </c>
      <c r="AR151">
        <f t="shared" si="69"/>
        <v>6.4</v>
      </c>
      <c r="AS151">
        <f t="shared" si="79"/>
        <v>50</v>
      </c>
      <c r="AT151">
        <f t="shared" si="79"/>
        <v>10</v>
      </c>
      <c r="AU151">
        <f t="shared" si="70"/>
        <v>2000</v>
      </c>
      <c r="AV151">
        <f t="shared" si="71"/>
        <v>50</v>
      </c>
      <c r="AW151">
        <f t="shared" si="72"/>
        <v>6</v>
      </c>
      <c r="AX151" s="290">
        <f t="shared" si="73"/>
        <v>24.870446902798928</v>
      </c>
      <c r="AY151" s="290">
        <f t="shared" si="74"/>
        <v>828.93199527028821</v>
      </c>
      <c r="AZ151">
        <f t="shared" si="75"/>
        <v>0.5</v>
      </c>
      <c r="BA151" s="290">
        <f t="shared" si="76"/>
        <v>7.9577471545947667</v>
      </c>
      <c r="BB151" s="290">
        <f t="shared" si="77"/>
        <v>318.3098861837907</v>
      </c>
    </row>
    <row r="152" spans="1:54" x14ac:dyDescent="0.3">
      <c r="A152">
        <f t="shared" si="54"/>
        <v>150</v>
      </c>
      <c r="B152">
        <v>650</v>
      </c>
      <c r="C152">
        <v>4</v>
      </c>
      <c r="D152" t="str">
        <f>'[3]650 KHz'!A28</f>
        <v>10110</v>
      </c>
      <c r="E152">
        <f>'[3]650 KHz'!B28</f>
        <v>2</v>
      </c>
      <c r="F152" t="str">
        <f>'[3]650 KHz'!C28</f>
        <v>13</v>
      </c>
      <c r="G152" t="str">
        <f>'[3]650 KHz'!D28</f>
        <v>00</v>
      </c>
      <c r="H152" t="str">
        <f>'[3]650 KHz'!E28</f>
        <v>01</v>
      </c>
      <c r="I152" t="str">
        <f>'[3]650 KHz'!F28</f>
        <v>00</v>
      </c>
      <c r="J152" t="str">
        <f>'[3]650 KHz'!G28</f>
        <v>11</v>
      </c>
      <c r="K152" t="str">
        <f>'[3]650 KHz'!H28</f>
        <v>11</v>
      </c>
      <c r="L152" t="str">
        <f>'[3]650 KHz'!I28</f>
        <v>000100</v>
      </c>
      <c r="M152" t="str">
        <f>'[3]650 KHz'!J28</f>
        <v>01</v>
      </c>
      <c r="N152" t="str">
        <f>'[3]650 KHz'!K28</f>
        <v>08</v>
      </c>
      <c r="O152" t="str">
        <f>'[3]650 KHz'!L28</f>
        <v>00</v>
      </c>
      <c r="P152" t="str">
        <f>'[3]650 KHz'!M28</f>
        <v>00100</v>
      </c>
      <c r="Q152" t="str">
        <f>'[3]650 KHz'!N28</f>
        <v>0</v>
      </c>
      <c r="R152" t="str">
        <f>'[3]650 KHz'!O28</f>
        <v>19</v>
      </c>
      <c r="S152" t="str">
        <f>'[3]650 KHz'!P28</f>
        <v>000110</v>
      </c>
      <c r="T152" t="str">
        <f>'[3]650 KHz'!Q28</f>
        <v>01</v>
      </c>
      <c r="U152" t="str">
        <f>'[3]650 KHz'!R28</f>
        <v>04</v>
      </c>
      <c r="V152" t="str">
        <f>'[3]650 KHz'!S28</f>
        <v>00</v>
      </c>
      <c r="W152" t="str">
        <f>'[3]650 KHz'!T28</f>
        <v>00010</v>
      </c>
      <c r="X152" t="str">
        <f>'[3]650 KHz'!U28</f>
        <v>0</v>
      </c>
      <c r="Y152" t="str">
        <f t="shared" si="64"/>
        <v>1311081904</v>
      </c>
      <c r="Z152">
        <f t="shared" si="55"/>
        <v>200</v>
      </c>
      <c r="AA152">
        <f t="shared" si="56"/>
        <v>30</v>
      </c>
      <c r="AB152">
        <f t="shared" si="57"/>
        <v>1.3331999999999999</v>
      </c>
      <c r="AC152">
        <f t="shared" si="58"/>
        <v>6.4</v>
      </c>
      <c r="AD152">
        <f t="shared" si="59"/>
        <v>800</v>
      </c>
      <c r="AE152">
        <f t="shared" si="60"/>
        <v>50</v>
      </c>
      <c r="AF152">
        <f t="shared" si="61"/>
        <v>20</v>
      </c>
      <c r="AG152">
        <f t="shared" si="62"/>
        <v>5</v>
      </c>
      <c r="AH152">
        <f t="shared" si="63"/>
        <v>25</v>
      </c>
      <c r="AI152">
        <v>4000</v>
      </c>
      <c r="AK152">
        <f t="shared" si="65"/>
        <v>650</v>
      </c>
      <c r="AL152">
        <f t="shared" si="66"/>
        <v>22</v>
      </c>
      <c r="AM152" t="str">
        <f t="shared" si="78"/>
        <v>1311081904</v>
      </c>
      <c r="AN152">
        <f t="shared" si="78"/>
        <v>200</v>
      </c>
      <c r="AO152">
        <f t="shared" si="78"/>
        <v>30</v>
      </c>
      <c r="AP152">
        <f t="shared" si="67"/>
        <v>160</v>
      </c>
      <c r="AQ152">
        <f t="shared" si="68"/>
        <v>213.31199999999998</v>
      </c>
      <c r="AR152">
        <f t="shared" si="69"/>
        <v>6.4</v>
      </c>
      <c r="AS152">
        <f t="shared" si="79"/>
        <v>50</v>
      </c>
      <c r="AT152">
        <f t="shared" si="79"/>
        <v>20</v>
      </c>
      <c r="AU152">
        <f t="shared" si="70"/>
        <v>1000</v>
      </c>
      <c r="AV152">
        <f t="shared" si="71"/>
        <v>25</v>
      </c>
      <c r="AW152">
        <f t="shared" si="72"/>
        <v>6</v>
      </c>
      <c r="AX152" s="290">
        <f t="shared" si="73"/>
        <v>24.870446902798928</v>
      </c>
      <c r="AY152" s="290">
        <f t="shared" si="74"/>
        <v>828.93199527028821</v>
      </c>
      <c r="AZ152">
        <f t="shared" si="75"/>
        <v>1</v>
      </c>
      <c r="BA152" s="290">
        <f t="shared" si="76"/>
        <v>7.9577471545947667</v>
      </c>
      <c r="BB152" s="290">
        <f t="shared" si="77"/>
        <v>318.3098861837907</v>
      </c>
    </row>
    <row r="153" spans="1:54" x14ac:dyDescent="0.3">
      <c r="A153">
        <f t="shared" si="54"/>
        <v>151</v>
      </c>
      <c r="B153">
        <v>650</v>
      </c>
      <c r="C153">
        <v>4</v>
      </c>
      <c r="D153" t="str">
        <f>'[3]650 KHz'!A29</f>
        <v>10111</v>
      </c>
      <c r="E153">
        <f>'[3]650 KHz'!B29</f>
        <v>2</v>
      </c>
      <c r="F153" t="str">
        <f>'[3]650 KHz'!C29</f>
        <v>13</v>
      </c>
      <c r="G153" t="str">
        <f>'[3]650 KHz'!D29</f>
        <v>00</v>
      </c>
      <c r="H153" t="str">
        <f>'[3]650 KHz'!E29</f>
        <v>01</v>
      </c>
      <c r="I153" t="str">
        <f>'[3]650 KHz'!F29</f>
        <v>00</v>
      </c>
      <c r="J153" t="str">
        <f>'[3]650 KHz'!G29</f>
        <v>11</v>
      </c>
      <c r="K153" t="str">
        <f>'[3]650 KHz'!H29</f>
        <v>20</v>
      </c>
      <c r="L153" t="str">
        <f>'[3]650 KHz'!I29</f>
        <v>001000</v>
      </c>
      <c r="M153" t="str">
        <f>'[3]650 KHz'!J29</f>
        <v>00</v>
      </c>
      <c r="N153" t="str">
        <f>'[3]650 KHz'!K29</f>
        <v>84</v>
      </c>
      <c r="O153" t="str">
        <f>'[3]650 KHz'!L29</f>
        <v>10</v>
      </c>
      <c r="P153" t="str">
        <f>'[3]650 KHz'!M29</f>
        <v>00010</v>
      </c>
      <c r="Q153" t="str">
        <f>'[3]650 KHz'!N29</f>
        <v>0</v>
      </c>
      <c r="R153" t="str">
        <f>'[3]650 KHz'!O29</f>
        <v>19</v>
      </c>
      <c r="S153" t="str">
        <f>'[3]650 KHz'!P29</f>
        <v>000110</v>
      </c>
      <c r="T153" t="str">
        <f>'[3]650 KHz'!Q29</f>
        <v>01</v>
      </c>
      <c r="U153" t="str">
        <f>'[3]650 KHz'!R29</f>
        <v>04</v>
      </c>
      <c r="V153" t="str">
        <f>'[3]650 KHz'!S29</f>
        <v>00</v>
      </c>
      <c r="W153" t="str">
        <f>'[3]650 KHz'!T29</f>
        <v>00010</v>
      </c>
      <c r="X153" t="str">
        <f>'[3]650 KHz'!U29</f>
        <v>0</v>
      </c>
      <c r="Y153" t="str">
        <f t="shared" si="64"/>
        <v>1320841904</v>
      </c>
      <c r="Z153">
        <f t="shared" si="55"/>
        <v>200</v>
      </c>
      <c r="AA153">
        <f t="shared" si="56"/>
        <v>30</v>
      </c>
      <c r="AB153">
        <f t="shared" si="57"/>
        <v>1.3331999999999999</v>
      </c>
      <c r="AC153">
        <f t="shared" si="58"/>
        <v>6.4</v>
      </c>
      <c r="AD153">
        <f t="shared" si="59"/>
        <v>800</v>
      </c>
      <c r="AE153">
        <f t="shared" si="60"/>
        <v>50</v>
      </c>
      <c r="AF153">
        <f t="shared" si="61"/>
        <v>40</v>
      </c>
      <c r="AG153">
        <f t="shared" si="62"/>
        <v>2.5</v>
      </c>
      <c r="AH153">
        <f t="shared" si="63"/>
        <v>12.5</v>
      </c>
      <c r="AI153">
        <v>4000</v>
      </c>
      <c r="AK153">
        <f t="shared" si="65"/>
        <v>650</v>
      </c>
      <c r="AL153">
        <f t="shared" si="66"/>
        <v>23</v>
      </c>
      <c r="AM153" t="str">
        <f t="shared" si="78"/>
        <v>1320841904</v>
      </c>
      <c r="AN153">
        <f t="shared" si="78"/>
        <v>200</v>
      </c>
      <c r="AO153">
        <f t="shared" si="78"/>
        <v>30</v>
      </c>
      <c r="AP153">
        <f t="shared" si="67"/>
        <v>160</v>
      </c>
      <c r="AQ153">
        <f t="shared" si="68"/>
        <v>213.31199999999998</v>
      </c>
      <c r="AR153">
        <f t="shared" si="69"/>
        <v>6.4</v>
      </c>
      <c r="AS153">
        <f t="shared" si="79"/>
        <v>50</v>
      </c>
      <c r="AT153">
        <f t="shared" si="79"/>
        <v>40</v>
      </c>
      <c r="AU153">
        <f t="shared" si="70"/>
        <v>500</v>
      </c>
      <c r="AV153">
        <f t="shared" si="71"/>
        <v>12.5</v>
      </c>
      <c r="AW153">
        <f t="shared" si="72"/>
        <v>6</v>
      </c>
      <c r="AX153" s="290">
        <f t="shared" si="73"/>
        <v>24.870446902798928</v>
      </c>
      <c r="AY153" s="290">
        <f t="shared" si="74"/>
        <v>828.93199527028821</v>
      </c>
      <c r="AZ153">
        <f t="shared" si="75"/>
        <v>2</v>
      </c>
      <c r="BA153" s="290">
        <f t="shared" si="76"/>
        <v>7.9577471545947667</v>
      </c>
      <c r="BB153" s="290">
        <f t="shared" si="77"/>
        <v>318.3098861837907</v>
      </c>
    </row>
    <row r="154" spans="1:54" x14ac:dyDescent="0.3">
      <c r="A154">
        <f t="shared" si="54"/>
        <v>152</v>
      </c>
      <c r="B154">
        <v>650</v>
      </c>
      <c r="C154">
        <v>4</v>
      </c>
      <c r="D154" t="str">
        <f>'[3]650 KHz'!A30</f>
        <v>11000</v>
      </c>
      <c r="E154">
        <f>'[3]650 KHz'!B30</f>
        <v>2</v>
      </c>
      <c r="F154" t="str">
        <f>'[3]650 KHz'!C30</f>
        <v>13</v>
      </c>
      <c r="G154" t="str">
        <f>'[3]650 KHz'!D30</f>
        <v>00</v>
      </c>
      <c r="H154" t="str">
        <f>'[3]650 KHz'!E30</f>
        <v>01</v>
      </c>
      <c r="I154" t="str">
        <f>'[3]650 KHz'!F30</f>
        <v>00</v>
      </c>
      <c r="J154" t="str">
        <f>'[3]650 KHz'!G30</f>
        <v>11</v>
      </c>
      <c r="K154" t="str">
        <f>'[3]650 KHz'!H30</f>
        <v>40</v>
      </c>
      <c r="L154" t="str">
        <f>'[3]650 KHz'!I30</f>
        <v>010000</v>
      </c>
      <c r="M154" t="str">
        <f>'[3]650 KHz'!J30</f>
        <v>00</v>
      </c>
      <c r="N154" t="str">
        <f>'[3]650 KHz'!K30</f>
        <v>42</v>
      </c>
      <c r="O154" t="str">
        <f>'[3]650 KHz'!L30</f>
        <v>01</v>
      </c>
      <c r="P154" t="str">
        <f>'[3]650 KHz'!M30</f>
        <v>00001</v>
      </c>
      <c r="Q154" t="str">
        <f>'[3]650 KHz'!N30</f>
        <v>0</v>
      </c>
      <c r="R154" t="str">
        <f>'[3]650 KHz'!O30</f>
        <v>19</v>
      </c>
      <c r="S154" t="str">
        <f>'[3]650 KHz'!P30</f>
        <v>000110</v>
      </c>
      <c r="T154" t="str">
        <f>'[3]650 KHz'!Q30</f>
        <v>01</v>
      </c>
      <c r="U154" t="str">
        <f>'[3]650 KHz'!R30</f>
        <v>04</v>
      </c>
      <c r="V154" t="str">
        <f>'[3]650 KHz'!S30</f>
        <v>00</v>
      </c>
      <c r="W154" t="str">
        <f>'[3]650 KHz'!T30</f>
        <v>00010</v>
      </c>
      <c r="X154" t="str">
        <f>'[3]650 KHz'!U30</f>
        <v>0</v>
      </c>
      <c r="Y154" t="str">
        <f t="shared" si="64"/>
        <v>1340421904</v>
      </c>
      <c r="Z154">
        <f t="shared" si="55"/>
        <v>200</v>
      </c>
      <c r="AA154">
        <f t="shared" si="56"/>
        <v>30</v>
      </c>
      <c r="AB154">
        <f t="shared" si="57"/>
        <v>1.3331999999999999</v>
      </c>
      <c r="AC154">
        <f t="shared" si="58"/>
        <v>6.4</v>
      </c>
      <c r="AD154">
        <f t="shared" si="59"/>
        <v>800</v>
      </c>
      <c r="AE154">
        <f t="shared" si="60"/>
        <v>50</v>
      </c>
      <c r="AF154">
        <f t="shared" si="61"/>
        <v>80</v>
      </c>
      <c r="AG154">
        <f t="shared" si="62"/>
        <v>1.25</v>
      </c>
      <c r="AH154">
        <f t="shared" si="63"/>
        <v>6.25</v>
      </c>
      <c r="AI154">
        <v>4000</v>
      </c>
      <c r="AK154">
        <f t="shared" si="65"/>
        <v>650</v>
      </c>
      <c r="AL154">
        <f t="shared" si="66"/>
        <v>24</v>
      </c>
      <c r="AM154" t="str">
        <f t="shared" si="78"/>
        <v>1340421904</v>
      </c>
      <c r="AN154">
        <f t="shared" si="78"/>
        <v>200</v>
      </c>
      <c r="AO154">
        <f t="shared" si="78"/>
        <v>30</v>
      </c>
      <c r="AP154">
        <f t="shared" si="67"/>
        <v>160</v>
      </c>
      <c r="AQ154">
        <f t="shared" si="68"/>
        <v>213.31199999999998</v>
      </c>
      <c r="AR154">
        <f t="shared" si="69"/>
        <v>6.4</v>
      </c>
      <c r="AS154">
        <f t="shared" si="79"/>
        <v>50</v>
      </c>
      <c r="AT154">
        <f t="shared" si="79"/>
        <v>80</v>
      </c>
      <c r="AU154">
        <f t="shared" si="70"/>
        <v>250</v>
      </c>
      <c r="AV154">
        <f t="shared" si="71"/>
        <v>6.25</v>
      </c>
      <c r="AW154">
        <f t="shared" si="72"/>
        <v>6</v>
      </c>
      <c r="AX154" s="290">
        <f t="shared" si="73"/>
        <v>24.870446902798928</v>
      </c>
      <c r="AY154" s="290">
        <f t="shared" si="74"/>
        <v>828.93199527028821</v>
      </c>
      <c r="AZ154">
        <f t="shared" si="75"/>
        <v>4</v>
      </c>
      <c r="BA154" s="290">
        <f t="shared" si="76"/>
        <v>7.9577471545947667</v>
      </c>
      <c r="BB154" s="290">
        <f t="shared" si="77"/>
        <v>318.3098861837907</v>
      </c>
    </row>
    <row r="155" spans="1:54" x14ac:dyDescent="0.3">
      <c r="A155">
        <f t="shared" si="54"/>
        <v>153</v>
      </c>
      <c r="B155">
        <v>650</v>
      </c>
      <c r="C155">
        <v>4</v>
      </c>
      <c r="D155" t="str">
        <f>'[3]650 KHz'!A31</f>
        <v>11001</v>
      </c>
      <c r="E155">
        <f>'[3]650 KHz'!B31</f>
        <v>2</v>
      </c>
      <c r="F155" t="str">
        <f>'[3]650 KHz'!C31</f>
        <v>13</v>
      </c>
      <c r="G155" t="str">
        <f>'[3]650 KHz'!D31</f>
        <v>00</v>
      </c>
      <c r="H155" t="str">
        <f>'[3]650 KHz'!E31</f>
        <v>01</v>
      </c>
      <c r="I155" t="str">
        <f>'[3]650 KHz'!F31</f>
        <v>00</v>
      </c>
      <c r="J155" t="str">
        <f>'[3]650 KHz'!G31</f>
        <v>11</v>
      </c>
      <c r="K155" t="str">
        <f>'[3]650 KHz'!H31</f>
        <v>80</v>
      </c>
      <c r="L155" t="str">
        <f>'[3]650 KHz'!I31</f>
        <v>100000</v>
      </c>
      <c r="M155" t="str">
        <f>'[3]650 KHz'!J31</f>
        <v>00</v>
      </c>
      <c r="N155" t="str">
        <f>'[3]650 KHz'!K31</f>
        <v>42</v>
      </c>
      <c r="O155" t="str">
        <f>'[3]650 KHz'!L31</f>
        <v>01</v>
      </c>
      <c r="P155" t="str">
        <f>'[3]650 KHz'!M31</f>
        <v>00001</v>
      </c>
      <c r="Q155" t="str">
        <f>'[3]650 KHz'!N31</f>
        <v>0</v>
      </c>
      <c r="R155" t="str">
        <f>'[3]650 KHz'!O31</f>
        <v>19</v>
      </c>
      <c r="S155" t="str">
        <f>'[3]650 KHz'!P31</f>
        <v>000110</v>
      </c>
      <c r="T155" t="str">
        <f>'[3]650 KHz'!Q31</f>
        <v>01</v>
      </c>
      <c r="U155" t="str">
        <f>'[3]650 KHz'!R31</f>
        <v>04</v>
      </c>
      <c r="V155" t="str">
        <f>'[3]650 KHz'!S31</f>
        <v>00</v>
      </c>
      <c r="W155" t="str">
        <f>'[3]650 KHz'!T31</f>
        <v>00010</v>
      </c>
      <c r="X155" t="str">
        <f>'[3]650 KHz'!U31</f>
        <v>0</v>
      </c>
      <c r="Y155" t="str">
        <f t="shared" si="64"/>
        <v>1380421904</v>
      </c>
      <c r="Z155">
        <f t="shared" si="55"/>
        <v>200</v>
      </c>
      <c r="AA155">
        <f t="shared" si="56"/>
        <v>30</v>
      </c>
      <c r="AB155">
        <f t="shared" si="57"/>
        <v>1.3331999999999999</v>
      </c>
      <c r="AC155">
        <f t="shared" si="58"/>
        <v>6.4</v>
      </c>
      <c r="AD155">
        <f t="shared" si="59"/>
        <v>800</v>
      </c>
      <c r="AE155">
        <f t="shared" si="60"/>
        <v>50</v>
      </c>
      <c r="AF155">
        <f t="shared" si="61"/>
        <v>160</v>
      </c>
      <c r="AG155">
        <f t="shared" si="62"/>
        <v>1.25</v>
      </c>
      <c r="AH155">
        <f t="shared" si="63"/>
        <v>6.25</v>
      </c>
      <c r="AI155">
        <v>4000</v>
      </c>
      <c r="AK155">
        <f t="shared" si="65"/>
        <v>650</v>
      </c>
      <c r="AL155">
        <f t="shared" si="66"/>
        <v>25</v>
      </c>
      <c r="AM155" t="str">
        <f t="shared" si="78"/>
        <v>1380421904</v>
      </c>
      <c r="AN155">
        <f t="shared" si="78"/>
        <v>200</v>
      </c>
      <c r="AO155">
        <f t="shared" si="78"/>
        <v>30</v>
      </c>
      <c r="AP155">
        <f t="shared" si="67"/>
        <v>160</v>
      </c>
      <c r="AQ155">
        <f t="shared" si="68"/>
        <v>213.31199999999998</v>
      </c>
      <c r="AR155">
        <f t="shared" si="69"/>
        <v>6.4</v>
      </c>
      <c r="AS155">
        <f t="shared" si="79"/>
        <v>50</v>
      </c>
      <c r="AT155">
        <f t="shared" si="79"/>
        <v>160</v>
      </c>
      <c r="AU155">
        <f t="shared" si="70"/>
        <v>250</v>
      </c>
      <c r="AV155">
        <f t="shared" si="71"/>
        <v>6.25</v>
      </c>
      <c r="AW155">
        <f t="shared" si="72"/>
        <v>6</v>
      </c>
      <c r="AX155" s="290">
        <f t="shared" si="73"/>
        <v>24.870446902798928</v>
      </c>
      <c r="AY155" s="290">
        <f t="shared" si="74"/>
        <v>828.93199527028821</v>
      </c>
      <c r="AZ155">
        <f t="shared" si="75"/>
        <v>8</v>
      </c>
      <c r="BA155" s="290">
        <f t="shared" si="76"/>
        <v>3.9788735772973833</v>
      </c>
      <c r="BB155" s="290">
        <f t="shared" si="77"/>
        <v>159.15494309189535</v>
      </c>
    </row>
    <row r="156" spans="1:54" x14ac:dyDescent="0.3">
      <c r="A156">
        <f t="shared" si="54"/>
        <v>154</v>
      </c>
      <c r="B156">
        <v>650</v>
      </c>
      <c r="C156">
        <v>4</v>
      </c>
      <c r="D156" t="str">
        <f>'[3]650 KHz'!A32</f>
        <v>11010</v>
      </c>
      <c r="E156">
        <f>'[3]650 KHz'!B32</f>
        <v>2</v>
      </c>
      <c r="F156" t="str">
        <f>'[3]650 KHz'!C32</f>
        <v>13</v>
      </c>
      <c r="G156" t="str">
        <f>'[3]650 KHz'!D32</f>
        <v>00</v>
      </c>
      <c r="H156" t="str">
        <f>'[3]650 KHz'!E32</f>
        <v>01</v>
      </c>
      <c r="I156" t="str">
        <f>'[3]650 KHz'!F32</f>
        <v>00</v>
      </c>
      <c r="J156" t="str">
        <f>'[3]650 KHz'!G32</f>
        <v>11</v>
      </c>
      <c r="K156" t="str">
        <f>'[3]650 KHz'!H32</f>
        <v>0A</v>
      </c>
      <c r="L156" t="str">
        <f>'[3]650 KHz'!I32</f>
        <v>000010</v>
      </c>
      <c r="M156" t="str">
        <f>'[3]650 KHz'!J32</f>
        <v>10</v>
      </c>
      <c r="N156" t="str">
        <f>'[3]650 KHz'!K32</f>
        <v>10</v>
      </c>
      <c r="O156" t="str">
        <f>'[3]650 KHz'!L32</f>
        <v>00</v>
      </c>
      <c r="P156" t="str">
        <f>'[3]650 KHz'!M32</f>
        <v>01000</v>
      </c>
      <c r="Q156" t="str">
        <f>'[3]650 KHz'!N32</f>
        <v>0</v>
      </c>
      <c r="R156" t="str">
        <f>'[3]650 KHz'!O32</f>
        <v>1C</v>
      </c>
      <c r="S156" t="str">
        <f>'[3]650 KHz'!P32</f>
        <v>000111</v>
      </c>
      <c r="T156" t="str">
        <f>'[3]650 KHz'!Q32</f>
        <v>00</v>
      </c>
      <c r="U156" t="str">
        <f>'[3]650 KHz'!R32</f>
        <v>84</v>
      </c>
      <c r="V156" t="str">
        <f>'[3]650 KHz'!S32</f>
        <v>10</v>
      </c>
      <c r="W156" t="str">
        <f>'[3]650 KHz'!T32</f>
        <v>00010</v>
      </c>
      <c r="X156" t="str">
        <f>'[3]650 KHz'!U32</f>
        <v>0</v>
      </c>
      <c r="Y156" t="str">
        <f t="shared" si="64"/>
        <v>130A101C84</v>
      </c>
      <c r="Z156">
        <f t="shared" si="55"/>
        <v>200</v>
      </c>
      <c r="AA156">
        <f t="shared" si="56"/>
        <v>35</v>
      </c>
      <c r="AB156">
        <f t="shared" si="57"/>
        <v>0.66659999999999997</v>
      </c>
      <c r="AC156">
        <f t="shared" si="58"/>
        <v>6.4</v>
      </c>
      <c r="AD156">
        <f t="shared" si="59"/>
        <v>800</v>
      </c>
      <c r="AE156">
        <f t="shared" si="60"/>
        <v>50</v>
      </c>
      <c r="AF156">
        <f t="shared" si="61"/>
        <v>10</v>
      </c>
      <c r="AG156">
        <f t="shared" si="62"/>
        <v>10</v>
      </c>
      <c r="AH156">
        <f t="shared" si="63"/>
        <v>50</v>
      </c>
      <c r="AI156">
        <v>4000</v>
      </c>
      <c r="AK156">
        <f t="shared" si="65"/>
        <v>650</v>
      </c>
      <c r="AL156">
        <f t="shared" si="66"/>
        <v>26</v>
      </c>
      <c r="AM156" t="str">
        <f t="shared" si="78"/>
        <v>130A101C84</v>
      </c>
      <c r="AN156">
        <f t="shared" si="78"/>
        <v>200</v>
      </c>
      <c r="AO156">
        <f t="shared" si="78"/>
        <v>35</v>
      </c>
      <c r="AP156">
        <f t="shared" si="67"/>
        <v>160</v>
      </c>
      <c r="AQ156">
        <f t="shared" si="68"/>
        <v>106.65599999999999</v>
      </c>
      <c r="AR156">
        <f t="shared" si="69"/>
        <v>6.4</v>
      </c>
      <c r="AS156">
        <f t="shared" si="79"/>
        <v>50</v>
      </c>
      <c r="AT156">
        <f t="shared" si="79"/>
        <v>10</v>
      </c>
      <c r="AU156">
        <f t="shared" si="70"/>
        <v>2000</v>
      </c>
      <c r="AV156">
        <f t="shared" si="71"/>
        <v>50</v>
      </c>
      <c r="AW156">
        <f t="shared" si="72"/>
        <v>7</v>
      </c>
      <c r="AX156" s="290">
        <f t="shared" si="73"/>
        <v>42.635051833369594</v>
      </c>
      <c r="AY156" s="290">
        <f t="shared" si="74"/>
        <v>710.5131388031042</v>
      </c>
      <c r="AZ156">
        <f t="shared" si="75"/>
        <v>0.5</v>
      </c>
      <c r="BA156" s="290">
        <f t="shared" si="76"/>
        <v>7.9577471545947667</v>
      </c>
      <c r="BB156" s="290">
        <f t="shared" si="77"/>
        <v>318.3098861837907</v>
      </c>
    </row>
    <row r="157" spans="1:54" x14ac:dyDescent="0.3">
      <c r="A157">
        <f t="shared" si="54"/>
        <v>155</v>
      </c>
      <c r="B157">
        <v>650</v>
      </c>
      <c r="C157">
        <v>4</v>
      </c>
      <c r="D157" t="str">
        <f>'[3]650 KHz'!A33</f>
        <v>11011</v>
      </c>
      <c r="E157">
        <f>'[3]650 KHz'!B33</f>
        <v>2</v>
      </c>
      <c r="F157" t="str">
        <f>'[3]650 KHz'!C33</f>
        <v>13</v>
      </c>
      <c r="G157" t="str">
        <f>'[3]650 KHz'!D33</f>
        <v>00</v>
      </c>
      <c r="H157" t="str">
        <f>'[3]650 KHz'!E33</f>
        <v>01</v>
      </c>
      <c r="I157" t="str">
        <f>'[3]650 KHz'!F33</f>
        <v>00</v>
      </c>
      <c r="J157" t="str">
        <f>'[3]650 KHz'!G33</f>
        <v>11</v>
      </c>
      <c r="K157" t="str">
        <f>'[3]650 KHz'!H33</f>
        <v>11</v>
      </c>
      <c r="L157" t="str">
        <f>'[3]650 KHz'!I33</f>
        <v>000100</v>
      </c>
      <c r="M157" t="str">
        <f>'[3]650 KHz'!J33</f>
        <v>01</v>
      </c>
      <c r="N157" t="str">
        <f>'[3]650 KHz'!K33</f>
        <v>08</v>
      </c>
      <c r="O157" t="str">
        <f>'[3]650 KHz'!L33</f>
        <v>00</v>
      </c>
      <c r="P157" t="str">
        <f>'[3]650 KHz'!M33</f>
        <v>00100</v>
      </c>
      <c r="Q157" t="str">
        <f>'[3]650 KHz'!N33</f>
        <v>0</v>
      </c>
      <c r="R157" t="str">
        <f>'[3]650 KHz'!O33</f>
        <v>1C</v>
      </c>
      <c r="S157" t="str">
        <f>'[3]650 KHz'!P33</f>
        <v>000111</v>
      </c>
      <c r="T157" t="str">
        <f>'[3]650 KHz'!Q33</f>
        <v>00</v>
      </c>
      <c r="U157" t="str">
        <f>'[3]650 KHz'!R33</f>
        <v>84</v>
      </c>
      <c r="V157" t="str">
        <f>'[3]650 KHz'!S33</f>
        <v>10</v>
      </c>
      <c r="W157" t="str">
        <f>'[3]650 KHz'!T33</f>
        <v>00010</v>
      </c>
      <c r="X157" t="str">
        <f>'[3]650 KHz'!U33</f>
        <v>0</v>
      </c>
      <c r="Y157" t="str">
        <f t="shared" si="64"/>
        <v>1311081C84</v>
      </c>
      <c r="Z157">
        <f t="shared" si="55"/>
        <v>200</v>
      </c>
      <c r="AA157">
        <f t="shared" si="56"/>
        <v>35</v>
      </c>
      <c r="AB157">
        <f t="shared" si="57"/>
        <v>0.66659999999999997</v>
      </c>
      <c r="AC157">
        <f t="shared" si="58"/>
        <v>6.4</v>
      </c>
      <c r="AD157">
        <f t="shared" si="59"/>
        <v>800</v>
      </c>
      <c r="AE157">
        <f t="shared" si="60"/>
        <v>50</v>
      </c>
      <c r="AF157">
        <f t="shared" si="61"/>
        <v>20</v>
      </c>
      <c r="AG157">
        <f t="shared" si="62"/>
        <v>5</v>
      </c>
      <c r="AH157">
        <f t="shared" si="63"/>
        <v>25</v>
      </c>
      <c r="AI157">
        <v>4000</v>
      </c>
      <c r="AK157">
        <f t="shared" si="65"/>
        <v>650</v>
      </c>
      <c r="AL157">
        <f t="shared" si="66"/>
        <v>27</v>
      </c>
      <c r="AM157" t="str">
        <f t="shared" si="78"/>
        <v>1311081C84</v>
      </c>
      <c r="AN157">
        <f t="shared" si="78"/>
        <v>200</v>
      </c>
      <c r="AO157">
        <f t="shared" si="78"/>
        <v>35</v>
      </c>
      <c r="AP157">
        <f t="shared" si="67"/>
        <v>160</v>
      </c>
      <c r="AQ157">
        <f t="shared" si="68"/>
        <v>106.65599999999999</v>
      </c>
      <c r="AR157">
        <f t="shared" si="69"/>
        <v>6.4</v>
      </c>
      <c r="AS157">
        <f t="shared" si="79"/>
        <v>50</v>
      </c>
      <c r="AT157">
        <f t="shared" si="79"/>
        <v>20</v>
      </c>
      <c r="AU157">
        <f t="shared" si="70"/>
        <v>1000</v>
      </c>
      <c r="AV157">
        <f t="shared" si="71"/>
        <v>25</v>
      </c>
      <c r="AW157">
        <f t="shared" si="72"/>
        <v>7</v>
      </c>
      <c r="AX157" s="290">
        <f t="shared" si="73"/>
        <v>42.635051833369594</v>
      </c>
      <c r="AY157" s="290">
        <f t="shared" si="74"/>
        <v>710.5131388031042</v>
      </c>
      <c r="AZ157">
        <f t="shared" si="75"/>
        <v>1</v>
      </c>
      <c r="BA157" s="290">
        <f t="shared" si="76"/>
        <v>7.9577471545947667</v>
      </c>
      <c r="BB157" s="290">
        <f t="shared" si="77"/>
        <v>318.3098861837907</v>
      </c>
    </row>
    <row r="158" spans="1:54" x14ac:dyDescent="0.3">
      <c r="A158">
        <f t="shared" si="54"/>
        <v>156</v>
      </c>
      <c r="B158">
        <v>650</v>
      </c>
      <c r="C158">
        <v>4</v>
      </c>
      <c r="D158" t="str">
        <f>'[3]650 KHz'!A34</f>
        <v>11100</v>
      </c>
      <c r="E158">
        <f>'[3]650 KHz'!B34</f>
        <v>2</v>
      </c>
      <c r="F158" t="str">
        <f>'[3]650 KHz'!C34</f>
        <v>13</v>
      </c>
      <c r="G158" t="str">
        <f>'[3]650 KHz'!D34</f>
        <v>00</v>
      </c>
      <c r="H158" t="str">
        <f>'[3]650 KHz'!E34</f>
        <v>01</v>
      </c>
      <c r="I158" t="str">
        <f>'[3]650 KHz'!F34</f>
        <v>00</v>
      </c>
      <c r="J158" t="str">
        <f>'[3]650 KHz'!G34</f>
        <v>11</v>
      </c>
      <c r="K158" t="str">
        <f>'[3]650 KHz'!H34</f>
        <v>20</v>
      </c>
      <c r="L158" t="str">
        <f>'[3]650 KHz'!I34</f>
        <v>001000</v>
      </c>
      <c r="M158" t="str">
        <f>'[3]650 KHz'!J34</f>
        <v>00</v>
      </c>
      <c r="N158" t="str">
        <f>'[3]650 KHz'!K34</f>
        <v>84</v>
      </c>
      <c r="O158" t="str">
        <f>'[3]650 KHz'!L34</f>
        <v>10</v>
      </c>
      <c r="P158" t="str">
        <f>'[3]650 KHz'!M34</f>
        <v>00010</v>
      </c>
      <c r="Q158" t="str">
        <f>'[3]650 KHz'!N34</f>
        <v>0</v>
      </c>
      <c r="R158" t="str">
        <f>'[3]650 KHz'!O34</f>
        <v>1C</v>
      </c>
      <c r="S158" t="str">
        <f>'[3]650 KHz'!P34</f>
        <v>000111</v>
      </c>
      <c r="T158" t="str">
        <f>'[3]650 KHz'!Q34</f>
        <v>00</v>
      </c>
      <c r="U158" t="str">
        <f>'[3]650 KHz'!R34</f>
        <v>84</v>
      </c>
      <c r="V158" t="str">
        <f>'[3]650 KHz'!S34</f>
        <v>10</v>
      </c>
      <c r="W158" t="str">
        <f>'[3]650 KHz'!T34</f>
        <v>00010</v>
      </c>
      <c r="X158" t="str">
        <f>'[3]650 KHz'!U34</f>
        <v>0</v>
      </c>
      <c r="Y158" t="str">
        <f t="shared" si="64"/>
        <v>1320841C84</v>
      </c>
      <c r="Z158">
        <f t="shared" si="55"/>
        <v>200</v>
      </c>
      <c r="AA158">
        <f t="shared" si="56"/>
        <v>35</v>
      </c>
      <c r="AB158">
        <f t="shared" si="57"/>
        <v>0.66659999999999997</v>
      </c>
      <c r="AC158">
        <f t="shared" si="58"/>
        <v>6.4</v>
      </c>
      <c r="AD158">
        <f t="shared" si="59"/>
        <v>800</v>
      </c>
      <c r="AE158">
        <f t="shared" si="60"/>
        <v>50</v>
      </c>
      <c r="AF158">
        <f t="shared" si="61"/>
        <v>40</v>
      </c>
      <c r="AG158">
        <f t="shared" si="62"/>
        <v>2.5</v>
      </c>
      <c r="AH158">
        <f t="shared" si="63"/>
        <v>12.5</v>
      </c>
      <c r="AI158">
        <v>4000</v>
      </c>
      <c r="AK158">
        <f t="shared" si="65"/>
        <v>650</v>
      </c>
      <c r="AL158">
        <f t="shared" si="66"/>
        <v>28</v>
      </c>
      <c r="AM158" t="str">
        <f t="shared" si="78"/>
        <v>1320841C84</v>
      </c>
      <c r="AN158">
        <f t="shared" si="78"/>
        <v>200</v>
      </c>
      <c r="AO158">
        <f t="shared" si="78"/>
        <v>35</v>
      </c>
      <c r="AP158">
        <f t="shared" si="67"/>
        <v>160</v>
      </c>
      <c r="AQ158">
        <f t="shared" si="68"/>
        <v>106.65599999999999</v>
      </c>
      <c r="AR158">
        <f t="shared" si="69"/>
        <v>6.4</v>
      </c>
      <c r="AS158">
        <f t="shared" si="79"/>
        <v>50</v>
      </c>
      <c r="AT158">
        <f t="shared" si="79"/>
        <v>40</v>
      </c>
      <c r="AU158">
        <f t="shared" si="70"/>
        <v>500</v>
      </c>
      <c r="AV158">
        <f t="shared" si="71"/>
        <v>12.5</v>
      </c>
      <c r="AW158">
        <f t="shared" si="72"/>
        <v>7</v>
      </c>
      <c r="AX158" s="290">
        <f t="shared" si="73"/>
        <v>42.635051833369594</v>
      </c>
      <c r="AY158" s="290">
        <f t="shared" si="74"/>
        <v>710.5131388031042</v>
      </c>
      <c r="AZ158">
        <f t="shared" si="75"/>
        <v>2</v>
      </c>
      <c r="BA158" s="290">
        <f t="shared" si="76"/>
        <v>7.9577471545947667</v>
      </c>
      <c r="BB158" s="290">
        <f t="shared" si="77"/>
        <v>318.3098861837907</v>
      </c>
    </row>
    <row r="159" spans="1:54" x14ac:dyDescent="0.3">
      <c r="A159">
        <f t="shared" si="54"/>
        <v>157</v>
      </c>
      <c r="B159">
        <v>650</v>
      </c>
      <c r="C159">
        <v>4</v>
      </c>
      <c r="D159" t="str">
        <f>'[3]650 KHz'!A35</f>
        <v>11101</v>
      </c>
      <c r="E159">
        <f>'[3]650 KHz'!B35</f>
        <v>2</v>
      </c>
      <c r="F159" t="str">
        <f>'[3]650 KHz'!C35</f>
        <v>13</v>
      </c>
      <c r="G159" t="str">
        <f>'[3]650 KHz'!D35</f>
        <v>00</v>
      </c>
      <c r="H159" t="str">
        <f>'[3]650 KHz'!E35</f>
        <v>01</v>
      </c>
      <c r="I159" t="str">
        <f>'[3]650 KHz'!F35</f>
        <v>00</v>
      </c>
      <c r="J159" t="str">
        <f>'[3]650 KHz'!G35</f>
        <v>11</v>
      </c>
      <c r="K159" t="str">
        <f>'[3]650 KHz'!H35</f>
        <v>40</v>
      </c>
      <c r="L159" t="str">
        <f>'[3]650 KHz'!I35</f>
        <v>010000</v>
      </c>
      <c r="M159" t="str">
        <f>'[3]650 KHz'!J35</f>
        <v>00</v>
      </c>
      <c r="N159" t="str">
        <f>'[3]650 KHz'!K35</f>
        <v>42</v>
      </c>
      <c r="O159" t="str">
        <f>'[3]650 KHz'!L35</f>
        <v>01</v>
      </c>
      <c r="P159" t="str">
        <f>'[3]650 KHz'!M35</f>
        <v>00001</v>
      </c>
      <c r="Q159" t="str">
        <f>'[3]650 KHz'!N35</f>
        <v>0</v>
      </c>
      <c r="R159" t="str">
        <f>'[3]650 KHz'!O35</f>
        <v>1C</v>
      </c>
      <c r="S159" t="str">
        <f>'[3]650 KHz'!P35</f>
        <v>000111</v>
      </c>
      <c r="T159" t="str">
        <f>'[3]650 KHz'!Q35</f>
        <v>00</v>
      </c>
      <c r="U159" t="str">
        <f>'[3]650 KHz'!R35</f>
        <v>84</v>
      </c>
      <c r="V159" t="str">
        <f>'[3]650 KHz'!S35</f>
        <v>10</v>
      </c>
      <c r="W159" t="str">
        <f>'[3]650 KHz'!T35</f>
        <v>00010</v>
      </c>
      <c r="X159" t="str">
        <f>'[3]650 KHz'!U35</f>
        <v>0</v>
      </c>
      <c r="Y159" t="str">
        <f t="shared" si="64"/>
        <v>1340421C84</v>
      </c>
      <c r="Z159">
        <f t="shared" si="55"/>
        <v>200</v>
      </c>
      <c r="AA159">
        <f t="shared" si="56"/>
        <v>35</v>
      </c>
      <c r="AB159">
        <f t="shared" si="57"/>
        <v>0.66659999999999997</v>
      </c>
      <c r="AC159">
        <f t="shared" si="58"/>
        <v>6.4</v>
      </c>
      <c r="AD159">
        <f t="shared" si="59"/>
        <v>800</v>
      </c>
      <c r="AE159">
        <f t="shared" si="60"/>
        <v>50</v>
      </c>
      <c r="AF159">
        <f t="shared" si="61"/>
        <v>80</v>
      </c>
      <c r="AG159">
        <f t="shared" si="62"/>
        <v>1.25</v>
      </c>
      <c r="AH159">
        <f t="shared" si="63"/>
        <v>6.25</v>
      </c>
      <c r="AI159">
        <v>4000</v>
      </c>
      <c r="AK159">
        <f t="shared" si="65"/>
        <v>650</v>
      </c>
      <c r="AL159">
        <f t="shared" si="66"/>
        <v>29</v>
      </c>
      <c r="AM159" t="str">
        <f t="shared" si="78"/>
        <v>1340421C84</v>
      </c>
      <c r="AN159">
        <f t="shared" si="78"/>
        <v>200</v>
      </c>
      <c r="AO159">
        <f t="shared" si="78"/>
        <v>35</v>
      </c>
      <c r="AP159">
        <f t="shared" si="67"/>
        <v>160</v>
      </c>
      <c r="AQ159">
        <f t="shared" si="68"/>
        <v>106.65599999999999</v>
      </c>
      <c r="AR159">
        <f t="shared" si="69"/>
        <v>6.4</v>
      </c>
      <c r="AS159">
        <f t="shared" si="79"/>
        <v>50</v>
      </c>
      <c r="AT159">
        <f t="shared" si="79"/>
        <v>80</v>
      </c>
      <c r="AU159">
        <f t="shared" si="70"/>
        <v>250</v>
      </c>
      <c r="AV159">
        <f t="shared" si="71"/>
        <v>6.25</v>
      </c>
      <c r="AW159">
        <f t="shared" si="72"/>
        <v>7</v>
      </c>
      <c r="AX159" s="290">
        <f t="shared" si="73"/>
        <v>42.635051833369594</v>
      </c>
      <c r="AY159" s="290">
        <f t="shared" si="74"/>
        <v>710.5131388031042</v>
      </c>
      <c r="AZ159">
        <f t="shared" si="75"/>
        <v>4</v>
      </c>
      <c r="BA159" s="290">
        <f t="shared" si="76"/>
        <v>7.9577471545947667</v>
      </c>
      <c r="BB159" s="290">
        <f t="shared" si="77"/>
        <v>318.3098861837907</v>
      </c>
    </row>
    <row r="160" spans="1:54" x14ac:dyDescent="0.3">
      <c r="A160">
        <f t="shared" si="54"/>
        <v>158</v>
      </c>
      <c r="B160">
        <v>650</v>
      </c>
      <c r="C160">
        <v>4</v>
      </c>
      <c r="D160" t="str">
        <f>'[3]650 KHz'!A36</f>
        <v>11110</v>
      </c>
      <c r="E160">
        <f>'[3]650 KHz'!B36</f>
        <v>2</v>
      </c>
      <c r="F160" t="str">
        <f>'[3]650 KHz'!C36</f>
        <v>13</v>
      </c>
      <c r="G160" t="str">
        <f>'[3]650 KHz'!D36</f>
        <v>00</v>
      </c>
      <c r="H160" t="str">
        <f>'[3]650 KHz'!E36</f>
        <v>01</v>
      </c>
      <c r="I160" t="str">
        <f>'[3]650 KHz'!F36</f>
        <v>00</v>
      </c>
      <c r="J160" t="str">
        <f>'[3]650 KHz'!G36</f>
        <v>11</v>
      </c>
      <c r="K160" t="str">
        <f>'[3]650 KHz'!H36</f>
        <v>80</v>
      </c>
      <c r="L160" t="str">
        <f>'[3]650 KHz'!I36</f>
        <v>100000</v>
      </c>
      <c r="M160" t="str">
        <f>'[3]650 KHz'!J36</f>
        <v>00</v>
      </c>
      <c r="N160" t="str">
        <f>'[3]650 KHz'!K36</f>
        <v>42</v>
      </c>
      <c r="O160" t="str">
        <f>'[3]650 KHz'!L36</f>
        <v>01</v>
      </c>
      <c r="P160" t="str">
        <f>'[3]650 KHz'!M36</f>
        <v>00001</v>
      </c>
      <c r="Q160" t="str">
        <f>'[3]650 KHz'!N36</f>
        <v>0</v>
      </c>
      <c r="R160" t="str">
        <f>'[3]650 KHz'!O36</f>
        <v>1C</v>
      </c>
      <c r="S160" t="str">
        <f>'[3]650 KHz'!P36</f>
        <v>000111</v>
      </c>
      <c r="T160" t="str">
        <f>'[3]650 KHz'!Q36</f>
        <v>00</v>
      </c>
      <c r="U160" t="str">
        <f>'[3]650 KHz'!R36</f>
        <v>84</v>
      </c>
      <c r="V160" t="str">
        <f>'[3]650 KHz'!S36</f>
        <v>10</v>
      </c>
      <c r="W160" t="str">
        <f>'[3]650 KHz'!T36</f>
        <v>00010</v>
      </c>
      <c r="X160" t="str">
        <f>'[3]650 KHz'!U36</f>
        <v>0</v>
      </c>
      <c r="Y160" t="str">
        <f t="shared" si="64"/>
        <v>1380421C84</v>
      </c>
      <c r="Z160">
        <f t="shared" si="55"/>
        <v>200</v>
      </c>
      <c r="AA160">
        <f t="shared" si="56"/>
        <v>35</v>
      </c>
      <c r="AB160">
        <f t="shared" si="57"/>
        <v>0.66659999999999997</v>
      </c>
      <c r="AC160">
        <f t="shared" si="58"/>
        <v>6.4</v>
      </c>
      <c r="AD160">
        <f t="shared" si="59"/>
        <v>800</v>
      </c>
      <c r="AE160">
        <f t="shared" si="60"/>
        <v>50</v>
      </c>
      <c r="AF160">
        <f t="shared" si="61"/>
        <v>160</v>
      </c>
      <c r="AG160">
        <f t="shared" si="62"/>
        <v>1.25</v>
      </c>
      <c r="AH160">
        <f t="shared" si="63"/>
        <v>6.25</v>
      </c>
      <c r="AI160">
        <v>4000</v>
      </c>
      <c r="AK160">
        <f t="shared" si="65"/>
        <v>650</v>
      </c>
      <c r="AL160">
        <f t="shared" si="66"/>
        <v>30</v>
      </c>
      <c r="AM160" t="str">
        <f t="shared" si="78"/>
        <v>1380421C84</v>
      </c>
      <c r="AN160">
        <f t="shared" si="78"/>
        <v>200</v>
      </c>
      <c r="AO160">
        <f t="shared" si="78"/>
        <v>35</v>
      </c>
      <c r="AP160">
        <f t="shared" si="67"/>
        <v>160</v>
      </c>
      <c r="AQ160">
        <f t="shared" si="68"/>
        <v>106.65599999999999</v>
      </c>
      <c r="AR160">
        <f t="shared" si="69"/>
        <v>6.4</v>
      </c>
      <c r="AS160">
        <f t="shared" si="79"/>
        <v>50</v>
      </c>
      <c r="AT160">
        <f t="shared" si="79"/>
        <v>160</v>
      </c>
      <c r="AU160">
        <f t="shared" si="70"/>
        <v>250</v>
      </c>
      <c r="AV160">
        <f t="shared" si="71"/>
        <v>6.25</v>
      </c>
      <c r="AW160">
        <f t="shared" si="72"/>
        <v>7</v>
      </c>
      <c r="AX160" s="290">
        <f t="shared" si="73"/>
        <v>42.635051833369594</v>
      </c>
      <c r="AY160" s="290">
        <f t="shared" si="74"/>
        <v>710.5131388031042</v>
      </c>
      <c r="AZ160">
        <f t="shared" si="75"/>
        <v>8</v>
      </c>
      <c r="BA160" s="290">
        <f t="shared" si="76"/>
        <v>3.9788735772973833</v>
      </c>
      <c r="BB160" s="290">
        <f t="shared" si="77"/>
        <v>159.15494309189535</v>
      </c>
    </row>
    <row r="161" spans="1:54" x14ac:dyDescent="0.3">
      <c r="A161">
        <f t="shared" si="54"/>
        <v>159</v>
      </c>
      <c r="B161">
        <v>650</v>
      </c>
      <c r="C161">
        <v>4</v>
      </c>
      <c r="D161" t="str">
        <f>'[3]650 KHz'!A37</f>
        <v>11111</v>
      </c>
      <c r="E161">
        <f>'[3]650 KHz'!B37</f>
        <v>2</v>
      </c>
      <c r="F161" t="str">
        <f>'[3]650 KHz'!C37</f>
        <v>13</v>
      </c>
      <c r="G161" t="str">
        <f>'[3]650 KHz'!D37</f>
        <v>00</v>
      </c>
      <c r="H161" t="str">
        <f>'[3]650 KHz'!E37</f>
        <v>01</v>
      </c>
      <c r="I161" t="str">
        <f>'[3]650 KHz'!F37</f>
        <v>00</v>
      </c>
      <c r="J161" t="str">
        <f>'[3]650 KHz'!G37</f>
        <v>11</v>
      </c>
      <c r="K161" t="str">
        <f>'[3]650 KHz'!H37</f>
        <v>20</v>
      </c>
      <c r="L161" t="str">
        <f>'[3]650 KHz'!I37</f>
        <v>001000</v>
      </c>
      <c r="M161" t="str">
        <f>'[3]650 KHz'!J37</f>
        <v>00</v>
      </c>
      <c r="N161" t="str">
        <f>'[3]650 KHz'!K37</f>
        <v>84</v>
      </c>
      <c r="O161" t="str">
        <f>'[3]650 KHz'!L37</f>
        <v>10</v>
      </c>
      <c r="P161" t="str">
        <f>'[3]650 KHz'!M37</f>
        <v>00010</v>
      </c>
      <c r="Q161" t="str">
        <f>'[3]650 KHz'!N37</f>
        <v>0</v>
      </c>
      <c r="R161" t="str">
        <f>'[3]650 KHz'!O37</f>
        <v>28</v>
      </c>
      <c r="S161" t="str">
        <f>'[3]650 KHz'!P37</f>
        <v>001010</v>
      </c>
      <c r="T161" t="str">
        <f>'[3]650 KHz'!Q37</f>
        <v>00</v>
      </c>
      <c r="U161" t="str">
        <f>'[3]650 KHz'!R37</f>
        <v>84</v>
      </c>
      <c r="V161" t="str">
        <f>'[3]650 KHz'!S37</f>
        <v>10</v>
      </c>
      <c r="W161" t="str">
        <f>'[3]650 KHz'!T37</f>
        <v>00010</v>
      </c>
      <c r="X161" t="str">
        <f>'[3]650 KHz'!U37</f>
        <v>0</v>
      </c>
      <c r="Y161" t="str">
        <f t="shared" si="64"/>
        <v>1320842884</v>
      </c>
      <c r="Z161">
        <f t="shared" si="55"/>
        <v>200</v>
      </c>
      <c r="AA161">
        <f t="shared" si="56"/>
        <v>50</v>
      </c>
      <c r="AB161">
        <f t="shared" si="57"/>
        <v>0.66659999999999997</v>
      </c>
      <c r="AC161">
        <f t="shared" si="58"/>
        <v>6.4</v>
      </c>
      <c r="AD161">
        <f t="shared" si="59"/>
        <v>800</v>
      </c>
      <c r="AE161">
        <f t="shared" si="60"/>
        <v>50</v>
      </c>
      <c r="AF161">
        <f t="shared" si="61"/>
        <v>40</v>
      </c>
      <c r="AG161">
        <f t="shared" si="62"/>
        <v>2.5</v>
      </c>
      <c r="AH161">
        <f t="shared" si="63"/>
        <v>12.5</v>
      </c>
      <c r="AI161">
        <v>4000</v>
      </c>
      <c r="AK161">
        <f t="shared" si="65"/>
        <v>650</v>
      </c>
      <c r="AL161">
        <f t="shared" si="66"/>
        <v>31</v>
      </c>
      <c r="AM161" t="str">
        <f t="shared" si="78"/>
        <v>1320842884</v>
      </c>
      <c r="AN161">
        <f t="shared" si="78"/>
        <v>200</v>
      </c>
      <c r="AO161">
        <f t="shared" si="78"/>
        <v>50</v>
      </c>
      <c r="AP161">
        <f t="shared" si="67"/>
        <v>160</v>
      </c>
      <c r="AQ161">
        <f t="shared" si="68"/>
        <v>106.65599999999999</v>
      </c>
      <c r="AR161">
        <f t="shared" si="69"/>
        <v>6.4</v>
      </c>
      <c r="AS161">
        <f t="shared" si="79"/>
        <v>50</v>
      </c>
      <c r="AT161">
        <f t="shared" si="79"/>
        <v>40</v>
      </c>
      <c r="AU161">
        <f t="shared" si="70"/>
        <v>500</v>
      </c>
      <c r="AV161">
        <f t="shared" si="71"/>
        <v>12.5</v>
      </c>
      <c r="AW161">
        <f t="shared" si="72"/>
        <v>10</v>
      </c>
      <c r="AX161" s="290">
        <f t="shared" si="73"/>
        <v>29.844536283358714</v>
      </c>
      <c r="AY161" s="290">
        <f t="shared" si="74"/>
        <v>497.35919716217279</v>
      </c>
      <c r="AZ161">
        <f t="shared" si="75"/>
        <v>2</v>
      </c>
      <c r="BA161" s="290">
        <f t="shared" si="76"/>
        <v>7.9577471545947667</v>
      </c>
      <c r="BB161" s="290">
        <f t="shared" si="77"/>
        <v>318.3098861837907</v>
      </c>
    </row>
    <row r="162" spans="1:54" x14ac:dyDescent="0.3">
      <c r="A162">
        <f t="shared" si="54"/>
        <v>160</v>
      </c>
      <c r="B162">
        <v>900</v>
      </c>
      <c r="C162">
        <v>5</v>
      </c>
      <c r="D162" t="str">
        <f>'[3]900 KHz'!A6</f>
        <v>00000</v>
      </c>
      <c r="E162">
        <f>'[3]900 KHz'!B6</f>
        <v>2</v>
      </c>
      <c r="F162" t="e">
        <f>'[3]900 KHz'!C6</f>
        <v>#NUM!</v>
      </c>
      <c r="G162" t="str">
        <f>'[3]900 KHz'!D6</f>
        <v>00</v>
      </c>
      <c r="H162" t="e">
        <f>'[3]900 KHz'!E6</f>
        <v>#NUM!</v>
      </c>
      <c r="I162" t="str">
        <f>'[3]900 KHz'!F6</f>
        <v>00</v>
      </c>
      <c r="J162" t="e">
        <f>'[3]900 KHz'!G6</f>
        <v>#NUM!</v>
      </c>
      <c r="K162" t="str">
        <f>'[3]900 KHz'!H6</f>
        <v>00</v>
      </c>
      <c r="L162" t="str">
        <f>'[3]900 KHz'!I6</f>
        <v>000000</v>
      </c>
      <c r="M162" t="str">
        <f>'[3]900 KHz'!J6</f>
        <v>00</v>
      </c>
      <c r="N162" t="str">
        <f>'[3]900 KHz'!K6</f>
        <v>42</v>
      </c>
      <c r="O162" t="str">
        <f>'[3]900 KHz'!L6</f>
        <v>01</v>
      </c>
      <c r="P162" t="str">
        <f>'[3]900 KHz'!M6</f>
        <v>00001</v>
      </c>
      <c r="Q162" t="str">
        <f>'[3]900 KHz'!N6</f>
        <v>0</v>
      </c>
      <c r="R162" t="str">
        <f>'[3]900 KHz'!O6</f>
        <v>00</v>
      </c>
      <c r="S162" t="str">
        <f>'[3]900 KHz'!P6</f>
        <v>000000</v>
      </c>
      <c r="T162" t="str">
        <f>'[3]900 KHz'!Q6</f>
        <v>00</v>
      </c>
      <c r="U162" t="str">
        <f>'[3]900 KHz'!R6</f>
        <v>00</v>
      </c>
      <c r="V162" t="str">
        <f>'[3]900 KHz'!S6</f>
        <v>00</v>
      </c>
      <c r="W162" t="str">
        <f>'[3]900 KHz'!T6</f>
        <v>00000</v>
      </c>
      <c r="X162" t="str">
        <f>'[3]900 KHz'!U6</f>
        <v>0</v>
      </c>
      <c r="Y162" t="e">
        <f t="shared" si="64"/>
        <v>#NUM!</v>
      </c>
      <c r="Z162" t="e">
        <f t="shared" si="55"/>
        <v>#NUM!</v>
      </c>
      <c r="AA162">
        <f t="shared" si="56"/>
        <v>0</v>
      </c>
      <c r="AB162">
        <f t="shared" si="57"/>
        <v>0</v>
      </c>
      <c r="AC162">
        <f t="shared" si="58"/>
        <v>0</v>
      </c>
      <c r="AD162">
        <f t="shared" si="59"/>
        <v>800</v>
      </c>
      <c r="AE162" t="e">
        <f t="shared" si="60"/>
        <v>#NUM!</v>
      </c>
      <c r="AF162">
        <f t="shared" si="61"/>
        <v>0</v>
      </c>
      <c r="AG162">
        <f t="shared" si="62"/>
        <v>1.25</v>
      </c>
      <c r="AH162">
        <f t="shared" si="63"/>
        <v>6.25</v>
      </c>
      <c r="AI162">
        <v>4000</v>
      </c>
      <c r="AK162">
        <f t="shared" si="65"/>
        <v>900</v>
      </c>
      <c r="AL162">
        <f t="shared" si="66"/>
        <v>0</v>
      </c>
      <c r="AM162" t="e">
        <f t="shared" si="78"/>
        <v>#NUM!</v>
      </c>
      <c r="AN162" t="e">
        <f t="shared" si="78"/>
        <v>#NUM!</v>
      </c>
      <c r="AO162">
        <f t="shared" si="78"/>
        <v>0</v>
      </c>
      <c r="AP162" t="e">
        <f t="shared" si="67"/>
        <v>#NUM!</v>
      </c>
      <c r="AQ162" t="e">
        <f t="shared" si="68"/>
        <v>#NUM!</v>
      </c>
      <c r="AR162">
        <f t="shared" si="69"/>
        <v>0</v>
      </c>
      <c r="AS162" t="e">
        <f t="shared" si="79"/>
        <v>#NUM!</v>
      </c>
      <c r="AT162">
        <f t="shared" si="79"/>
        <v>0</v>
      </c>
      <c r="AU162" t="e">
        <f t="shared" si="70"/>
        <v>#NUM!</v>
      </c>
      <c r="AV162">
        <f t="shared" si="71"/>
        <v>6.25</v>
      </c>
      <c r="AW162" t="e">
        <f t="shared" si="72"/>
        <v>#NUM!</v>
      </c>
      <c r="AX162" s="290" t="e">
        <f t="shared" si="73"/>
        <v>#NUM!</v>
      </c>
      <c r="AY162" s="290" t="e">
        <f t="shared" si="74"/>
        <v>#DIV/0!</v>
      </c>
      <c r="AZ162" t="e">
        <f t="shared" si="75"/>
        <v>#NUM!</v>
      </c>
      <c r="BA162" s="290" t="e">
        <f t="shared" si="76"/>
        <v>#NUM!</v>
      </c>
      <c r="BB162" s="290" t="e">
        <f t="shared" si="77"/>
        <v>#DIV/0!</v>
      </c>
    </row>
    <row r="163" spans="1:54" x14ac:dyDescent="0.3">
      <c r="A163">
        <f t="shared" si="54"/>
        <v>161</v>
      </c>
      <c r="B163">
        <v>900</v>
      </c>
      <c r="C163">
        <v>5</v>
      </c>
      <c r="D163" t="str">
        <f>'[3]900 KHz'!A7</f>
        <v>00001</v>
      </c>
      <c r="E163">
        <f>'[3]900 KHz'!B7</f>
        <v>2</v>
      </c>
      <c r="F163" t="str">
        <f>'[3]900 KHz'!C7</f>
        <v>12</v>
      </c>
      <c r="G163" t="str">
        <f>'[3]900 KHz'!D7</f>
        <v>00</v>
      </c>
      <c r="H163" t="str">
        <f>'[3]900 KHz'!E7</f>
        <v>01</v>
      </c>
      <c r="I163" t="str">
        <f>'[3]900 KHz'!F7</f>
        <v>00</v>
      </c>
      <c r="J163" t="str">
        <f>'[3]900 KHz'!G7</f>
        <v>10</v>
      </c>
      <c r="K163" t="str">
        <f>'[3]900 KHz'!H7</f>
        <v>0A</v>
      </c>
      <c r="L163" t="str">
        <f>'[3]900 KHz'!I7</f>
        <v>000010</v>
      </c>
      <c r="M163" t="str">
        <f>'[3]900 KHz'!J7</f>
        <v>10</v>
      </c>
      <c r="N163" t="str">
        <f>'[3]900 KHz'!K7</f>
        <v>10</v>
      </c>
      <c r="O163" t="str">
        <f>'[3]900 KHz'!L7</f>
        <v>00</v>
      </c>
      <c r="P163" t="str">
        <f>'[3]900 KHz'!M7</f>
        <v>01000</v>
      </c>
      <c r="Q163" t="str">
        <f>'[3]900 KHz'!N7</f>
        <v>0</v>
      </c>
      <c r="R163" t="str">
        <f>'[3]900 KHz'!O7</f>
        <v>12</v>
      </c>
      <c r="S163" t="str">
        <f>'[3]900 KHz'!P7</f>
        <v>000100</v>
      </c>
      <c r="T163" t="str">
        <f>'[3]900 KHz'!Q7</f>
        <v>10</v>
      </c>
      <c r="U163" t="str">
        <f>'[3]900 KHz'!R7</f>
        <v>08</v>
      </c>
      <c r="V163" t="str">
        <f>'[3]900 KHz'!S7</f>
        <v>00</v>
      </c>
      <c r="W163" t="str">
        <f>'[3]900 KHz'!T7</f>
        <v>00100</v>
      </c>
      <c r="X163" t="str">
        <f>'[3]900 KHz'!U7</f>
        <v>0</v>
      </c>
      <c r="Y163" t="str">
        <f t="shared" si="64"/>
        <v>120A101208</v>
      </c>
      <c r="Z163">
        <f t="shared" si="55"/>
        <v>100</v>
      </c>
      <c r="AA163">
        <f t="shared" si="56"/>
        <v>20</v>
      </c>
      <c r="AB163">
        <f t="shared" si="57"/>
        <v>2.6663999999999999</v>
      </c>
      <c r="AC163">
        <f t="shared" si="58"/>
        <v>12.8</v>
      </c>
      <c r="AD163">
        <f t="shared" si="59"/>
        <v>800</v>
      </c>
      <c r="AE163">
        <f t="shared" si="60"/>
        <v>50</v>
      </c>
      <c r="AF163">
        <f t="shared" si="61"/>
        <v>10</v>
      </c>
      <c r="AG163">
        <f t="shared" si="62"/>
        <v>10</v>
      </c>
      <c r="AH163">
        <f t="shared" si="63"/>
        <v>50</v>
      </c>
      <c r="AI163">
        <v>4000</v>
      </c>
      <c r="AK163">
        <f t="shared" si="65"/>
        <v>900</v>
      </c>
      <c r="AL163">
        <f t="shared" si="66"/>
        <v>1</v>
      </c>
      <c r="AM163" t="str">
        <f t="shared" si="78"/>
        <v>120A101208</v>
      </c>
      <c r="AN163">
        <f t="shared" si="78"/>
        <v>100</v>
      </c>
      <c r="AO163">
        <f t="shared" si="78"/>
        <v>20</v>
      </c>
      <c r="AP163">
        <f t="shared" si="67"/>
        <v>80</v>
      </c>
      <c r="AQ163">
        <f t="shared" si="68"/>
        <v>213.31199999999998</v>
      </c>
      <c r="AR163">
        <f t="shared" si="69"/>
        <v>12.8</v>
      </c>
      <c r="AS163">
        <f t="shared" si="79"/>
        <v>50</v>
      </c>
      <c r="AT163">
        <f t="shared" si="79"/>
        <v>10</v>
      </c>
      <c r="AU163">
        <f t="shared" si="70"/>
        <v>2000</v>
      </c>
      <c r="AV163">
        <f t="shared" si="71"/>
        <v>50</v>
      </c>
      <c r="AW163">
        <f t="shared" si="72"/>
        <v>2</v>
      </c>
      <c r="AX163" s="290">
        <f t="shared" si="73"/>
        <v>37.305670354198398</v>
      </c>
      <c r="AY163" s="290">
        <f t="shared" si="74"/>
        <v>621.69899645271619</v>
      </c>
      <c r="AZ163">
        <f t="shared" si="75"/>
        <v>0.5</v>
      </c>
      <c r="BA163" s="290">
        <f t="shared" si="76"/>
        <v>7.9577471545947667</v>
      </c>
      <c r="BB163" s="290">
        <f t="shared" si="77"/>
        <v>318.3098861837907</v>
      </c>
    </row>
    <row r="164" spans="1:54" x14ac:dyDescent="0.3">
      <c r="A164">
        <f t="shared" si="54"/>
        <v>162</v>
      </c>
      <c r="B164">
        <v>900</v>
      </c>
      <c r="C164">
        <v>5</v>
      </c>
      <c r="D164" t="str">
        <f>'[3]900 KHz'!A8</f>
        <v>00010</v>
      </c>
      <c r="E164">
        <f>'[3]900 KHz'!B8</f>
        <v>2</v>
      </c>
      <c r="F164" t="str">
        <f>'[3]900 KHz'!C8</f>
        <v>12</v>
      </c>
      <c r="G164" t="str">
        <f>'[3]900 KHz'!D8</f>
        <v>00</v>
      </c>
      <c r="H164" t="str">
        <f>'[3]900 KHz'!E8</f>
        <v>01</v>
      </c>
      <c r="I164" t="str">
        <f>'[3]900 KHz'!F8</f>
        <v>00</v>
      </c>
      <c r="J164" t="str">
        <f>'[3]900 KHz'!G8</f>
        <v>10</v>
      </c>
      <c r="K164" t="str">
        <f>'[3]900 KHz'!H8</f>
        <v>11</v>
      </c>
      <c r="L164" t="str">
        <f>'[3]900 KHz'!I8</f>
        <v>000100</v>
      </c>
      <c r="M164" t="str">
        <f>'[3]900 KHz'!J8</f>
        <v>01</v>
      </c>
      <c r="N164" t="str">
        <f>'[3]900 KHz'!K8</f>
        <v>08</v>
      </c>
      <c r="O164" t="str">
        <f>'[3]900 KHz'!L8</f>
        <v>00</v>
      </c>
      <c r="P164" t="str">
        <f>'[3]900 KHz'!M8</f>
        <v>00100</v>
      </c>
      <c r="Q164" t="str">
        <f>'[3]900 KHz'!N8</f>
        <v>0</v>
      </c>
      <c r="R164" t="str">
        <f>'[3]900 KHz'!O8</f>
        <v>12</v>
      </c>
      <c r="S164" t="str">
        <f>'[3]900 KHz'!P8</f>
        <v>000100</v>
      </c>
      <c r="T164" t="str">
        <f>'[3]900 KHz'!Q8</f>
        <v>10</v>
      </c>
      <c r="U164" t="str">
        <f>'[3]900 KHz'!R8</f>
        <v>08</v>
      </c>
      <c r="V164" t="str">
        <f>'[3]900 KHz'!S8</f>
        <v>00</v>
      </c>
      <c r="W164" t="str">
        <f>'[3]900 KHz'!T8</f>
        <v>00100</v>
      </c>
      <c r="X164" t="str">
        <f>'[3]900 KHz'!U8</f>
        <v>0</v>
      </c>
      <c r="Y164" t="str">
        <f t="shared" si="64"/>
        <v>1211081208</v>
      </c>
      <c r="Z164">
        <f t="shared" si="55"/>
        <v>100</v>
      </c>
      <c r="AA164">
        <f t="shared" si="56"/>
        <v>20</v>
      </c>
      <c r="AB164">
        <f t="shared" si="57"/>
        <v>2.6663999999999999</v>
      </c>
      <c r="AC164">
        <f t="shared" si="58"/>
        <v>12.8</v>
      </c>
      <c r="AD164">
        <f t="shared" si="59"/>
        <v>800</v>
      </c>
      <c r="AE164">
        <f t="shared" si="60"/>
        <v>50</v>
      </c>
      <c r="AF164">
        <f t="shared" si="61"/>
        <v>20</v>
      </c>
      <c r="AG164">
        <f t="shared" si="62"/>
        <v>5</v>
      </c>
      <c r="AH164">
        <f t="shared" si="63"/>
        <v>25</v>
      </c>
      <c r="AI164">
        <v>4000</v>
      </c>
      <c r="AK164">
        <f t="shared" si="65"/>
        <v>900</v>
      </c>
      <c r="AL164">
        <f t="shared" si="66"/>
        <v>2</v>
      </c>
      <c r="AM164" t="str">
        <f t="shared" si="78"/>
        <v>1211081208</v>
      </c>
      <c r="AN164">
        <f t="shared" si="78"/>
        <v>100</v>
      </c>
      <c r="AO164">
        <f t="shared" si="78"/>
        <v>20</v>
      </c>
      <c r="AP164">
        <f t="shared" si="67"/>
        <v>80</v>
      </c>
      <c r="AQ164">
        <f t="shared" si="68"/>
        <v>213.31199999999998</v>
      </c>
      <c r="AR164">
        <f t="shared" si="69"/>
        <v>12.8</v>
      </c>
      <c r="AS164">
        <f t="shared" si="79"/>
        <v>50</v>
      </c>
      <c r="AT164">
        <f t="shared" si="79"/>
        <v>20</v>
      </c>
      <c r="AU164">
        <f t="shared" si="70"/>
        <v>1000</v>
      </c>
      <c r="AV164">
        <f t="shared" si="71"/>
        <v>25</v>
      </c>
      <c r="AW164">
        <f t="shared" si="72"/>
        <v>2</v>
      </c>
      <c r="AX164" s="290">
        <f t="shared" si="73"/>
        <v>37.305670354198398</v>
      </c>
      <c r="AY164" s="290">
        <f t="shared" si="74"/>
        <v>621.69899645271619</v>
      </c>
      <c r="AZ164">
        <f t="shared" si="75"/>
        <v>1</v>
      </c>
      <c r="BA164" s="290">
        <f t="shared" si="76"/>
        <v>7.9577471545947667</v>
      </c>
      <c r="BB164" s="290">
        <f t="shared" si="77"/>
        <v>318.3098861837907</v>
      </c>
    </row>
    <row r="165" spans="1:54" x14ac:dyDescent="0.3">
      <c r="A165">
        <f t="shared" si="54"/>
        <v>163</v>
      </c>
      <c r="B165">
        <v>900</v>
      </c>
      <c r="C165">
        <v>5</v>
      </c>
      <c r="D165" t="str">
        <f>'[3]900 KHz'!A9</f>
        <v>00011</v>
      </c>
      <c r="E165">
        <f>'[3]900 KHz'!B9</f>
        <v>2</v>
      </c>
      <c r="F165" t="str">
        <f>'[3]900 KHz'!C9</f>
        <v>12</v>
      </c>
      <c r="G165" t="str">
        <f>'[3]900 KHz'!D9</f>
        <v>00</v>
      </c>
      <c r="H165" t="str">
        <f>'[3]900 KHz'!E9</f>
        <v>01</v>
      </c>
      <c r="I165" t="str">
        <f>'[3]900 KHz'!F9</f>
        <v>00</v>
      </c>
      <c r="J165" t="str">
        <f>'[3]900 KHz'!G9</f>
        <v>10</v>
      </c>
      <c r="K165" t="str">
        <f>'[3]900 KHz'!H9</f>
        <v>20</v>
      </c>
      <c r="L165" t="str">
        <f>'[3]900 KHz'!I9</f>
        <v>001000</v>
      </c>
      <c r="M165" t="str">
        <f>'[3]900 KHz'!J9</f>
        <v>00</v>
      </c>
      <c r="N165" t="str">
        <f>'[3]900 KHz'!K9</f>
        <v>84</v>
      </c>
      <c r="O165" t="str">
        <f>'[3]900 KHz'!L9</f>
        <v>10</v>
      </c>
      <c r="P165" t="str">
        <f>'[3]900 KHz'!M9</f>
        <v>00010</v>
      </c>
      <c r="Q165" t="str">
        <f>'[3]900 KHz'!N9</f>
        <v>0</v>
      </c>
      <c r="R165" t="str">
        <f>'[3]900 KHz'!O9</f>
        <v>12</v>
      </c>
      <c r="S165" t="str">
        <f>'[3]900 KHz'!P9</f>
        <v>000100</v>
      </c>
      <c r="T165" t="str">
        <f>'[3]900 KHz'!Q9</f>
        <v>10</v>
      </c>
      <c r="U165" t="str">
        <f>'[3]900 KHz'!R9</f>
        <v>08</v>
      </c>
      <c r="V165" t="str">
        <f>'[3]900 KHz'!S9</f>
        <v>00</v>
      </c>
      <c r="W165" t="str">
        <f>'[3]900 KHz'!T9</f>
        <v>00100</v>
      </c>
      <c r="X165" t="str">
        <f>'[3]900 KHz'!U9</f>
        <v>0</v>
      </c>
      <c r="Y165" t="str">
        <f t="shared" si="64"/>
        <v>1220841208</v>
      </c>
      <c r="Z165">
        <f t="shared" si="55"/>
        <v>100</v>
      </c>
      <c r="AA165">
        <f t="shared" si="56"/>
        <v>20</v>
      </c>
      <c r="AB165">
        <f t="shared" si="57"/>
        <v>2.6663999999999999</v>
      </c>
      <c r="AC165">
        <f t="shared" si="58"/>
        <v>12.8</v>
      </c>
      <c r="AD165">
        <f t="shared" si="59"/>
        <v>800</v>
      </c>
      <c r="AE165">
        <f t="shared" si="60"/>
        <v>50</v>
      </c>
      <c r="AF165">
        <f t="shared" si="61"/>
        <v>40</v>
      </c>
      <c r="AG165">
        <f t="shared" si="62"/>
        <v>2.5</v>
      </c>
      <c r="AH165">
        <f t="shared" si="63"/>
        <v>12.5</v>
      </c>
      <c r="AI165">
        <v>4000</v>
      </c>
      <c r="AK165">
        <f t="shared" si="65"/>
        <v>900</v>
      </c>
      <c r="AL165">
        <f t="shared" si="66"/>
        <v>3</v>
      </c>
      <c r="AM165" t="str">
        <f t="shared" si="78"/>
        <v>1220841208</v>
      </c>
      <c r="AN165">
        <f t="shared" si="78"/>
        <v>100</v>
      </c>
      <c r="AO165">
        <f t="shared" si="78"/>
        <v>20</v>
      </c>
      <c r="AP165">
        <f t="shared" si="67"/>
        <v>80</v>
      </c>
      <c r="AQ165">
        <f t="shared" si="68"/>
        <v>213.31199999999998</v>
      </c>
      <c r="AR165">
        <f t="shared" si="69"/>
        <v>12.8</v>
      </c>
      <c r="AS165">
        <f t="shared" si="79"/>
        <v>50</v>
      </c>
      <c r="AT165">
        <f t="shared" si="79"/>
        <v>40</v>
      </c>
      <c r="AU165">
        <f t="shared" si="70"/>
        <v>500</v>
      </c>
      <c r="AV165">
        <f t="shared" si="71"/>
        <v>12.5</v>
      </c>
      <c r="AW165">
        <f t="shared" si="72"/>
        <v>2</v>
      </c>
      <c r="AX165" s="290">
        <f t="shared" si="73"/>
        <v>37.305670354198398</v>
      </c>
      <c r="AY165" s="290">
        <f t="shared" si="74"/>
        <v>621.69899645271619</v>
      </c>
      <c r="AZ165">
        <f t="shared" si="75"/>
        <v>2</v>
      </c>
      <c r="BA165" s="290">
        <f t="shared" si="76"/>
        <v>7.9577471545947667</v>
      </c>
      <c r="BB165" s="290">
        <f t="shared" si="77"/>
        <v>318.3098861837907</v>
      </c>
    </row>
    <row r="166" spans="1:54" x14ac:dyDescent="0.3">
      <c r="A166">
        <f t="shared" si="54"/>
        <v>164</v>
      </c>
      <c r="B166">
        <v>900</v>
      </c>
      <c r="C166">
        <v>5</v>
      </c>
      <c r="D166" t="str">
        <f>'[3]900 KHz'!A10</f>
        <v>00100</v>
      </c>
      <c r="E166">
        <f>'[3]900 KHz'!B10</f>
        <v>2</v>
      </c>
      <c r="F166" t="str">
        <f>'[3]900 KHz'!C10</f>
        <v>12</v>
      </c>
      <c r="G166" t="str">
        <f>'[3]900 KHz'!D10</f>
        <v>00</v>
      </c>
      <c r="H166" t="str">
        <f>'[3]900 KHz'!E10</f>
        <v>01</v>
      </c>
      <c r="I166" t="str">
        <f>'[3]900 KHz'!F10</f>
        <v>00</v>
      </c>
      <c r="J166" t="str">
        <f>'[3]900 KHz'!G10</f>
        <v>10</v>
      </c>
      <c r="K166" t="str">
        <f>'[3]900 KHz'!H10</f>
        <v>40</v>
      </c>
      <c r="L166" t="str">
        <f>'[3]900 KHz'!I10</f>
        <v>010000</v>
      </c>
      <c r="M166" t="str">
        <f>'[3]900 KHz'!J10</f>
        <v>00</v>
      </c>
      <c r="N166" t="str">
        <f>'[3]900 KHz'!K10</f>
        <v>42</v>
      </c>
      <c r="O166" t="str">
        <f>'[3]900 KHz'!L10</f>
        <v>01</v>
      </c>
      <c r="P166" t="str">
        <f>'[3]900 KHz'!M10</f>
        <v>00001</v>
      </c>
      <c r="Q166" t="str">
        <f>'[3]900 KHz'!N10</f>
        <v>0</v>
      </c>
      <c r="R166" t="str">
        <f>'[3]900 KHz'!O10</f>
        <v>12</v>
      </c>
      <c r="S166" t="str">
        <f>'[3]900 KHz'!P10</f>
        <v>000100</v>
      </c>
      <c r="T166" t="str">
        <f>'[3]900 KHz'!Q10</f>
        <v>10</v>
      </c>
      <c r="U166" t="str">
        <f>'[3]900 KHz'!R10</f>
        <v>08</v>
      </c>
      <c r="V166" t="str">
        <f>'[3]900 KHz'!S10</f>
        <v>00</v>
      </c>
      <c r="W166" t="str">
        <f>'[3]900 KHz'!T10</f>
        <v>00100</v>
      </c>
      <c r="X166" t="str">
        <f>'[3]900 KHz'!U10</f>
        <v>0</v>
      </c>
      <c r="Y166" t="str">
        <f t="shared" si="64"/>
        <v>1240421208</v>
      </c>
      <c r="Z166">
        <f t="shared" si="55"/>
        <v>100</v>
      </c>
      <c r="AA166">
        <f t="shared" si="56"/>
        <v>20</v>
      </c>
      <c r="AB166">
        <f t="shared" si="57"/>
        <v>2.6663999999999999</v>
      </c>
      <c r="AC166">
        <f t="shared" si="58"/>
        <v>12.8</v>
      </c>
      <c r="AD166">
        <f t="shared" si="59"/>
        <v>800</v>
      </c>
      <c r="AE166">
        <f t="shared" si="60"/>
        <v>50</v>
      </c>
      <c r="AF166">
        <f t="shared" si="61"/>
        <v>80</v>
      </c>
      <c r="AG166">
        <f t="shared" si="62"/>
        <v>1.25</v>
      </c>
      <c r="AH166">
        <f t="shared" si="63"/>
        <v>6.25</v>
      </c>
      <c r="AI166">
        <v>4000</v>
      </c>
      <c r="AK166">
        <f t="shared" si="65"/>
        <v>900</v>
      </c>
      <c r="AL166">
        <f t="shared" si="66"/>
        <v>4</v>
      </c>
      <c r="AM166" t="str">
        <f t="shared" si="78"/>
        <v>1240421208</v>
      </c>
      <c r="AN166">
        <f t="shared" si="78"/>
        <v>100</v>
      </c>
      <c r="AO166">
        <f t="shared" si="78"/>
        <v>20</v>
      </c>
      <c r="AP166">
        <f t="shared" si="67"/>
        <v>80</v>
      </c>
      <c r="AQ166">
        <f t="shared" si="68"/>
        <v>213.31199999999998</v>
      </c>
      <c r="AR166">
        <f t="shared" si="69"/>
        <v>12.8</v>
      </c>
      <c r="AS166">
        <f t="shared" si="79"/>
        <v>50</v>
      </c>
      <c r="AT166">
        <f t="shared" si="79"/>
        <v>80</v>
      </c>
      <c r="AU166">
        <f t="shared" si="70"/>
        <v>250</v>
      </c>
      <c r="AV166">
        <f t="shared" si="71"/>
        <v>6.25</v>
      </c>
      <c r="AW166">
        <f t="shared" si="72"/>
        <v>2</v>
      </c>
      <c r="AX166" s="290">
        <f t="shared" si="73"/>
        <v>37.305670354198398</v>
      </c>
      <c r="AY166" s="290">
        <f t="shared" si="74"/>
        <v>621.69899645271619</v>
      </c>
      <c r="AZ166">
        <f t="shared" si="75"/>
        <v>4</v>
      </c>
      <c r="BA166" s="290">
        <f t="shared" si="76"/>
        <v>7.9577471545947667</v>
      </c>
      <c r="BB166" s="290">
        <f t="shared" si="77"/>
        <v>318.3098861837907</v>
      </c>
    </row>
    <row r="167" spans="1:54" x14ac:dyDescent="0.3">
      <c r="A167">
        <f t="shared" si="54"/>
        <v>165</v>
      </c>
      <c r="B167">
        <v>900</v>
      </c>
      <c r="C167">
        <v>5</v>
      </c>
      <c r="D167" t="str">
        <f>'[3]900 KHz'!A11</f>
        <v>00101</v>
      </c>
      <c r="E167">
        <f>'[3]900 KHz'!B11</f>
        <v>2</v>
      </c>
      <c r="F167" t="str">
        <f>'[3]900 KHz'!C11</f>
        <v>12</v>
      </c>
      <c r="G167" t="str">
        <f>'[3]900 KHz'!D11</f>
        <v>00</v>
      </c>
      <c r="H167" t="str">
        <f>'[3]900 KHz'!E11</f>
        <v>01</v>
      </c>
      <c r="I167" t="str">
        <f>'[3]900 KHz'!F11</f>
        <v>00</v>
      </c>
      <c r="J167" t="str">
        <f>'[3]900 KHz'!G11</f>
        <v>10</v>
      </c>
      <c r="K167" t="str">
        <f>'[3]900 KHz'!H11</f>
        <v>80</v>
      </c>
      <c r="L167" t="str">
        <f>'[3]900 KHz'!I11</f>
        <v>100000</v>
      </c>
      <c r="M167" t="str">
        <f>'[3]900 KHz'!J11</f>
        <v>00</v>
      </c>
      <c r="N167" t="str">
        <f>'[3]900 KHz'!K11</f>
        <v>42</v>
      </c>
      <c r="O167" t="str">
        <f>'[3]900 KHz'!L11</f>
        <v>01</v>
      </c>
      <c r="P167" t="str">
        <f>'[3]900 KHz'!M11</f>
        <v>00001</v>
      </c>
      <c r="Q167" t="str">
        <f>'[3]900 KHz'!N11</f>
        <v>0</v>
      </c>
      <c r="R167" t="str">
        <f>'[3]900 KHz'!O11</f>
        <v>12</v>
      </c>
      <c r="S167" t="str">
        <f>'[3]900 KHz'!P11</f>
        <v>000100</v>
      </c>
      <c r="T167" t="str">
        <f>'[3]900 KHz'!Q11</f>
        <v>10</v>
      </c>
      <c r="U167" t="str">
        <f>'[3]900 KHz'!R11</f>
        <v>08</v>
      </c>
      <c r="V167" t="str">
        <f>'[3]900 KHz'!S11</f>
        <v>00</v>
      </c>
      <c r="W167" t="str">
        <f>'[3]900 KHz'!T11</f>
        <v>00100</v>
      </c>
      <c r="X167" t="str">
        <f>'[3]900 KHz'!U11</f>
        <v>0</v>
      </c>
      <c r="Y167" t="str">
        <f t="shared" si="64"/>
        <v>1280421208</v>
      </c>
      <c r="Z167">
        <f t="shared" si="55"/>
        <v>100</v>
      </c>
      <c r="AA167">
        <f t="shared" si="56"/>
        <v>20</v>
      </c>
      <c r="AB167">
        <f t="shared" si="57"/>
        <v>2.6663999999999999</v>
      </c>
      <c r="AC167">
        <f t="shared" si="58"/>
        <v>12.8</v>
      </c>
      <c r="AD167">
        <f t="shared" si="59"/>
        <v>800</v>
      </c>
      <c r="AE167">
        <f t="shared" si="60"/>
        <v>50</v>
      </c>
      <c r="AF167">
        <f t="shared" si="61"/>
        <v>160</v>
      </c>
      <c r="AG167">
        <f t="shared" si="62"/>
        <v>1.25</v>
      </c>
      <c r="AH167">
        <f t="shared" si="63"/>
        <v>6.25</v>
      </c>
      <c r="AI167">
        <v>4000</v>
      </c>
      <c r="AK167">
        <f t="shared" si="65"/>
        <v>900</v>
      </c>
      <c r="AL167">
        <f t="shared" si="66"/>
        <v>5</v>
      </c>
      <c r="AM167" t="str">
        <f t="shared" si="78"/>
        <v>1280421208</v>
      </c>
      <c r="AN167">
        <f t="shared" si="78"/>
        <v>100</v>
      </c>
      <c r="AO167">
        <f t="shared" si="78"/>
        <v>20</v>
      </c>
      <c r="AP167">
        <f t="shared" si="67"/>
        <v>80</v>
      </c>
      <c r="AQ167">
        <f t="shared" si="68"/>
        <v>213.31199999999998</v>
      </c>
      <c r="AR167">
        <f t="shared" si="69"/>
        <v>12.8</v>
      </c>
      <c r="AS167">
        <f t="shared" si="79"/>
        <v>50</v>
      </c>
      <c r="AT167">
        <f t="shared" si="79"/>
        <v>160</v>
      </c>
      <c r="AU167">
        <f t="shared" si="70"/>
        <v>250</v>
      </c>
      <c r="AV167">
        <f t="shared" si="71"/>
        <v>6.25</v>
      </c>
      <c r="AW167">
        <f t="shared" si="72"/>
        <v>2</v>
      </c>
      <c r="AX167" s="290">
        <f t="shared" si="73"/>
        <v>37.305670354198398</v>
      </c>
      <c r="AY167" s="290">
        <f t="shared" si="74"/>
        <v>621.69899645271619</v>
      </c>
      <c r="AZ167">
        <f t="shared" si="75"/>
        <v>8</v>
      </c>
      <c r="BA167" s="290">
        <f t="shared" si="76"/>
        <v>3.9788735772973833</v>
      </c>
      <c r="BB167" s="290">
        <f t="shared" si="77"/>
        <v>159.15494309189535</v>
      </c>
    </row>
    <row r="168" spans="1:54" x14ac:dyDescent="0.3">
      <c r="A168">
        <f t="shared" si="54"/>
        <v>166</v>
      </c>
      <c r="B168">
        <v>900</v>
      </c>
      <c r="C168">
        <v>5</v>
      </c>
      <c r="D168" t="str">
        <f>'[3]900 KHz'!A12</f>
        <v>00110</v>
      </c>
      <c r="E168">
        <f>'[3]900 KHz'!B12</f>
        <v>2</v>
      </c>
      <c r="F168" t="str">
        <f>'[3]900 KHz'!C12</f>
        <v>12</v>
      </c>
      <c r="G168" t="str">
        <f>'[3]900 KHz'!D12</f>
        <v>00</v>
      </c>
      <c r="H168" t="str">
        <f>'[3]900 KHz'!E12</f>
        <v>01</v>
      </c>
      <c r="I168" t="str">
        <f>'[3]900 KHz'!F12</f>
        <v>00</v>
      </c>
      <c r="J168" t="str">
        <f>'[3]900 KHz'!G12</f>
        <v>10</v>
      </c>
      <c r="K168" t="str">
        <f>'[3]900 KHz'!H12</f>
        <v>0A</v>
      </c>
      <c r="L168" t="str">
        <f>'[3]900 KHz'!I12</f>
        <v>000010</v>
      </c>
      <c r="M168" t="str">
        <f>'[3]900 KHz'!J12</f>
        <v>10</v>
      </c>
      <c r="N168" t="str">
        <f>'[3]900 KHz'!K12</f>
        <v>10</v>
      </c>
      <c r="O168" t="str">
        <f>'[3]900 KHz'!L12</f>
        <v>00</v>
      </c>
      <c r="P168" t="str">
        <f>'[3]900 KHz'!M12</f>
        <v>01000</v>
      </c>
      <c r="Q168" t="str">
        <f>'[3]900 KHz'!N12</f>
        <v>0</v>
      </c>
      <c r="R168" t="str">
        <f>'[3]900 KHz'!O12</f>
        <v>19</v>
      </c>
      <c r="S168" t="str">
        <f>'[3]900 KHz'!P12</f>
        <v>000110</v>
      </c>
      <c r="T168" t="str">
        <f>'[3]900 KHz'!Q12</f>
        <v>01</v>
      </c>
      <c r="U168" t="str">
        <f>'[3]900 KHz'!R12</f>
        <v>88</v>
      </c>
      <c r="V168" t="str">
        <f>'[3]900 KHz'!S12</f>
        <v>10</v>
      </c>
      <c r="W168" t="str">
        <f>'[3]900 KHz'!T12</f>
        <v>00100</v>
      </c>
      <c r="X168" t="str">
        <f>'[3]900 KHz'!U12</f>
        <v>0</v>
      </c>
      <c r="Y168" t="str">
        <f t="shared" si="64"/>
        <v>120A101988</v>
      </c>
      <c r="Z168">
        <f t="shared" si="55"/>
        <v>100</v>
      </c>
      <c r="AA168">
        <f t="shared" si="56"/>
        <v>30</v>
      </c>
      <c r="AB168">
        <f t="shared" si="57"/>
        <v>1.9998</v>
      </c>
      <c r="AC168">
        <f t="shared" si="58"/>
        <v>12.8</v>
      </c>
      <c r="AD168">
        <f t="shared" si="59"/>
        <v>800</v>
      </c>
      <c r="AE168">
        <f t="shared" si="60"/>
        <v>50</v>
      </c>
      <c r="AF168">
        <f t="shared" si="61"/>
        <v>10</v>
      </c>
      <c r="AG168">
        <f t="shared" si="62"/>
        <v>10</v>
      </c>
      <c r="AH168">
        <f t="shared" si="63"/>
        <v>50</v>
      </c>
      <c r="AI168">
        <v>4000</v>
      </c>
      <c r="AK168">
        <f t="shared" si="65"/>
        <v>900</v>
      </c>
      <c r="AL168">
        <f t="shared" si="66"/>
        <v>6</v>
      </c>
      <c r="AM168" t="str">
        <f t="shared" si="78"/>
        <v>120A101988</v>
      </c>
      <c r="AN168">
        <f t="shared" si="78"/>
        <v>100</v>
      </c>
      <c r="AO168">
        <f t="shared" si="78"/>
        <v>30</v>
      </c>
      <c r="AP168">
        <f t="shared" si="67"/>
        <v>80</v>
      </c>
      <c r="AQ168">
        <f t="shared" si="68"/>
        <v>159.98400000000001</v>
      </c>
      <c r="AR168">
        <f t="shared" si="69"/>
        <v>12.8</v>
      </c>
      <c r="AS168">
        <f t="shared" si="79"/>
        <v>50</v>
      </c>
      <c r="AT168">
        <f t="shared" si="79"/>
        <v>10</v>
      </c>
      <c r="AU168">
        <f t="shared" si="70"/>
        <v>2000</v>
      </c>
      <c r="AV168">
        <f t="shared" si="71"/>
        <v>50</v>
      </c>
      <c r="AW168">
        <f t="shared" si="72"/>
        <v>3</v>
      </c>
      <c r="AX168" s="290">
        <f t="shared" si="73"/>
        <v>33.160595870398566</v>
      </c>
      <c r="AY168" s="290">
        <f t="shared" si="74"/>
        <v>414.46599763514411</v>
      </c>
      <c r="AZ168">
        <f t="shared" si="75"/>
        <v>0.5</v>
      </c>
      <c r="BA168" s="290">
        <f t="shared" si="76"/>
        <v>7.9577471545947667</v>
      </c>
      <c r="BB168" s="290">
        <f t="shared" si="77"/>
        <v>318.3098861837907</v>
      </c>
    </row>
    <row r="169" spans="1:54" x14ac:dyDescent="0.3">
      <c r="A169">
        <f t="shared" si="54"/>
        <v>167</v>
      </c>
      <c r="B169">
        <v>900</v>
      </c>
      <c r="C169">
        <v>5</v>
      </c>
      <c r="D169" t="str">
        <f>'[3]900 KHz'!A13</f>
        <v>00111</v>
      </c>
      <c r="E169">
        <f>'[3]900 KHz'!B13</f>
        <v>2</v>
      </c>
      <c r="F169" t="str">
        <f>'[3]900 KHz'!C13</f>
        <v>12</v>
      </c>
      <c r="G169" t="str">
        <f>'[3]900 KHz'!D13</f>
        <v>00</v>
      </c>
      <c r="H169" t="str">
        <f>'[3]900 KHz'!E13</f>
        <v>01</v>
      </c>
      <c r="I169" t="str">
        <f>'[3]900 KHz'!F13</f>
        <v>00</v>
      </c>
      <c r="J169" t="str">
        <f>'[3]900 KHz'!G13</f>
        <v>10</v>
      </c>
      <c r="K169" t="str">
        <f>'[3]900 KHz'!H13</f>
        <v>11</v>
      </c>
      <c r="L169" t="str">
        <f>'[3]900 KHz'!I13</f>
        <v>000100</v>
      </c>
      <c r="M169" t="str">
        <f>'[3]900 KHz'!J13</f>
        <v>01</v>
      </c>
      <c r="N169" t="str">
        <f>'[3]900 KHz'!K13</f>
        <v>08</v>
      </c>
      <c r="O169" t="str">
        <f>'[3]900 KHz'!L13</f>
        <v>00</v>
      </c>
      <c r="P169" t="str">
        <f>'[3]900 KHz'!M13</f>
        <v>00100</v>
      </c>
      <c r="Q169" t="str">
        <f>'[3]900 KHz'!N13</f>
        <v>0</v>
      </c>
      <c r="R169" t="str">
        <f>'[3]900 KHz'!O13</f>
        <v>19</v>
      </c>
      <c r="S169" t="str">
        <f>'[3]900 KHz'!P13</f>
        <v>000110</v>
      </c>
      <c r="T169" t="str">
        <f>'[3]900 KHz'!Q13</f>
        <v>01</v>
      </c>
      <c r="U169" t="str">
        <f>'[3]900 KHz'!R13</f>
        <v>88</v>
      </c>
      <c r="V169" t="str">
        <f>'[3]900 KHz'!S13</f>
        <v>10</v>
      </c>
      <c r="W169" t="str">
        <f>'[3]900 KHz'!T13</f>
        <v>00100</v>
      </c>
      <c r="X169" t="str">
        <f>'[3]900 KHz'!U13</f>
        <v>0</v>
      </c>
      <c r="Y169" t="str">
        <f t="shared" si="64"/>
        <v>1211081988</v>
      </c>
      <c r="Z169">
        <f t="shared" si="55"/>
        <v>100</v>
      </c>
      <c r="AA169">
        <f t="shared" si="56"/>
        <v>30</v>
      </c>
      <c r="AB169">
        <f t="shared" si="57"/>
        <v>1.9998</v>
      </c>
      <c r="AC169">
        <f t="shared" si="58"/>
        <v>12.8</v>
      </c>
      <c r="AD169">
        <f t="shared" si="59"/>
        <v>800</v>
      </c>
      <c r="AE169">
        <f t="shared" si="60"/>
        <v>50</v>
      </c>
      <c r="AF169">
        <f t="shared" si="61"/>
        <v>20</v>
      </c>
      <c r="AG169">
        <f t="shared" si="62"/>
        <v>5</v>
      </c>
      <c r="AH169">
        <f t="shared" si="63"/>
        <v>25</v>
      </c>
      <c r="AI169">
        <v>4000</v>
      </c>
      <c r="AK169">
        <f t="shared" si="65"/>
        <v>900</v>
      </c>
      <c r="AL169">
        <f t="shared" si="66"/>
        <v>7</v>
      </c>
      <c r="AM169" t="str">
        <f t="shared" si="78"/>
        <v>1211081988</v>
      </c>
      <c r="AN169">
        <f t="shared" si="78"/>
        <v>100</v>
      </c>
      <c r="AO169">
        <f t="shared" si="78"/>
        <v>30</v>
      </c>
      <c r="AP169">
        <f t="shared" si="67"/>
        <v>80</v>
      </c>
      <c r="AQ169">
        <f t="shared" si="68"/>
        <v>159.98400000000001</v>
      </c>
      <c r="AR169">
        <f t="shared" si="69"/>
        <v>12.8</v>
      </c>
      <c r="AS169">
        <f t="shared" si="79"/>
        <v>50</v>
      </c>
      <c r="AT169">
        <f t="shared" si="79"/>
        <v>20</v>
      </c>
      <c r="AU169">
        <f t="shared" si="70"/>
        <v>1000</v>
      </c>
      <c r="AV169">
        <f t="shared" si="71"/>
        <v>25</v>
      </c>
      <c r="AW169">
        <f t="shared" si="72"/>
        <v>3</v>
      </c>
      <c r="AX169" s="290">
        <f t="shared" si="73"/>
        <v>33.160595870398566</v>
      </c>
      <c r="AY169" s="290">
        <f t="shared" si="74"/>
        <v>414.46599763514411</v>
      </c>
      <c r="AZ169">
        <f t="shared" si="75"/>
        <v>1</v>
      </c>
      <c r="BA169" s="290">
        <f t="shared" si="76"/>
        <v>7.9577471545947667</v>
      </c>
      <c r="BB169" s="290">
        <f t="shared" si="77"/>
        <v>318.3098861837907</v>
      </c>
    </row>
    <row r="170" spans="1:54" x14ac:dyDescent="0.3">
      <c r="A170">
        <f t="shared" si="54"/>
        <v>168</v>
      </c>
      <c r="B170">
        <v>900</v>
      </c>
      <c r="C170">
        <v>5</v>
      </c>
      <c r="D170" t="str">
        <f>'[3]900 KHz'!A14</f>
        <v>01000</v>
      </c>
      <c r="E170">
        <f>'[3]900 KHz'!B14</f>
        <v>2</v>
      </c>
      <c r="F170" t="str">
        <f>'[3]900 KHz'!C14</f>
        <v>12</v>
      </c>
      <c r="G170" t="str">
        <f>'[3]900 KHz'!D14</f>
        <v>00</v>
      </c>
      <c r="H170" t="str">
        <f>'[3]900 KHz'!E14</f>
        <v>01</v>
      </c>
      <c r="I170" t="str">
        <f>'[3]900 KHz'!F14</f>
        <v>00</v>
      </c>
      <c r="J170" t="str">
        <f>'[3]900 KHz'!G14</f>
        <v>10</v>
      </c>
      <c r="K170" t="str">
        <f>'[3]900 KHz'!H14</f>
        <v>20</v>
      </c>
      <c r="L170" t="str">
        <f>'[3]900 KHz'!I14</f>
        <v>001000</v>
      </c>
      <c r="M170" t="str">
        <f>'[3]900 KHz'!J14</f>
        <v>00</v>
      </c>
      <c r="N170" t="str">
        <f>'[3]900 KHz'!K14</f>
        <v>84</v>
      </c>
      <c r="O170" t="str">
        <f>'[3]900 KHz'!L14</f>
        <v>10</v>
      </c>
      <c r="P170" t="str">
        <f>'[3]900 KHz'!M14</f>
        <v>00010</v>
      </c>
      <c r="Q170" t="str">
        <f>'[3]900 KHz'!N14</f>
        <v>0</v>
      </c>
      <c r="R170" t="str">
        <f>'[3]900 KHz'!O14</f>
        <v>19</v>
      </c>
      <c r="S170" t="str">
        <f>'[3]900 KHz'!P14</f>
        <v>000110</v>
      </c>
      <c r="T170" t="str">
        <f>'[3]900 KHz'!Q14</f>
        <v>01</v>
      </c>
      <c r="U170" t="str">
        <f>'[3]900 KHz'!R14</f>
        <v>88</v>
      </c>
      <c r="V170" t="str">
        <f>'[3]900 KHz'!S14</f>
        <v>10</v>
      </c>
      <c r="W170" t="str">
        <f>'[3]900 KHz'!T14</f>
        <v>00100</v>
      </c>
      <c r="X170" t="str">
        <f>'[3]900 KHz'!U14</f>
        <v>0</v>
      </c>
      <c r="Y170" t="str">
        <f t="shared" si="64"/>
        <v>1220841988</v>
      </c>
      <c r="Z170">
        <f t="shared" si="55"/>
        <v>100</v>
      </c>
      <c r="AA170">
        <f t="shared" si="56"/>
        <v>30</v>
      </c>
      <c r="AB170">
        <f t="shared" si="57"/>
        <v>1.9998</v>
      </c>
      <c r="AC170">
        <f t="shared" si="58"/>
        <v>12.8</v>
      </c>
      <c r="AD170">
        <f t="shared" si="59"/>
        <v>800</v>
      </c>
      <c r="AE170">
        <f t="shared" si="60"/>
        <v>50</v>
      </c>
      <c r="AF170">
        <f t="shared" si="61"/>
        <v>40</v>
      </c>
      <c r="AG170">
        <f t="shared" si="62"/>
        <v>2.5</v>
      </c>
      <c r="AH170">
        <f t="shared" si="63"/>
        <v>12.5</v>
      </c>
      <c r="AI170">
        <v>4000</v>
      </c>
      <c r="AK170">
        <f t="shared" si="65"/>
        <v>900</v>
      </c>
      <c r="AL170">
        <f t="shared" si="66"/>
        <v>8</v>
      </c>
      <c r="AM170" t="str">
        <f t="shared" si="78"/>
        <v>1220841988</v>
      </c>
      <c r="AN170">
        <f t="shared" si="78"/>
        <v>100</v>
      </c>
      <c r="AO170">
        <f t="shared" si="78"/>
        <v>30</v>
      </c>
      <c r="AP170">
        <f t="shared" si="67"/>
        <v>80</v>
      </c>
      <c r="AQ170">
        <f t="shared" si="68"/>
        <v>159.98400000000001</v>
      </c>
      <c r="AR170">
        <f t="shared" si="69"/>
        <v>12.8</v>
      </c>
      <c r="AS170">
        <f t="shared" si="79"/>
        <v>50</v>
      </c>
      <c r="AT170">
        <f t="shared" si="79"/>
        <v>40</v>
      </c>
      <c r="AU170">
        <f t="shared" si="70"/>
        <v>500</v>
      </c>
      <c r="AV170">
        <f t="shared" si="71"/>
        <v>12.5</v>
      </c>
      <c r="AW170">
        <f t="shared" si="72"/>
        <v>3</v>
      </c>
      <c r="AX170" s="290">
        <f t="shared" si="73"/>
        <v>33.160595870398566</v>
      </c>
      <c r="AY170" s="290">
        <f t="shared" si="74"/>
        <v>414.46599763514411</v>
      </c>
      <c r="AZ170">
        <f t="shared" si="75"/>
        <v>2</v>
      </c>
      <c r="BA170" s="290">
        <f t="shared" si="76"/>
        <v>7.9577471545947667</v>
      </c>
      <c r="BB170" s="290">
        <f t="shared" si="77"/>
        <v>318.3098861837907</v>
      </c>
    </row>
    <row r="171" spans="1:54" x14ac:dyDescent="0.3">
      <c r="A171">
        <f t="shared" si="54"/>
        <v>169</v>
      </c>
      <c r="B171">
        <v>900</v>
      </c>
      <c r="C171">
        <v>5</v>
      </c>
      <c r="D171" t="str">
        <f>'[3]900 KHz'!A15</f>
        <v>01001</v>
      </c>
      <c r="E171">
        <f>'[3]900 KHz'!B15</f>
        <v>2</v>
      </c>
      <c r="F171" t="str">
        <f>'[3]900 KHz'!C15</f>
        <v>12</v>
      </c>
      <c r="G171" t="str">
        <f>'[3]900 KHz'!D15</f>
        <v>00</v>
      </c>
      <c r="H171" t="str">
        <f>'[3]900 KHz'!E15</f>
        <v>01</v>
      </c>
      <c r="I171" t="str">
        <f>'[3]900 KHz'!F15</f>
        <v>00</v>
      </c>
      <c r="J171" t="str">
        <f>'[3]900 KHz'!G15</f>
        <v>10</v>
      </c>
      <c r="K171" t="str">
        <f>'[3]900 KHz'!H15</f>
        <v>40</v>
      </c>
      <c r="L171" t="str">
        <f>'[3]900 KHz'!I15</f>
        <v>010000</v>
      </c>
      <c r="M171" t="str">
        <f>'[3]900 KHz'!J15</f>
        <v>00</v>
      </c>
      <c r="N171" t="str">
        <f>'[3]900 KHz'!K15</f>
        <v>42</v>
      </c>
      <c r="O171" t="str">
        <f>'[3]900 KHz'!L15</f>
        <v>01</v>
      </c>
      <c r="P171" t="str">
        <f>'[3]900 KHz'!M15</f>
        <v>00001</v>
      </c>
      <c r="Q171" t="str">
        <f>'[3]900 KHz'!N15</f>
        <v>0</v>
      </c>
      <c r="R171" t="str">
        <f>'[3]900 KHz'!O15</f>
        <v>19</v>
      </c>
      <c r="S171" t="str">
        <f>'[3]900 KHz'!P15</f>
        <v>000110</v>
      </c>
      <c r="T171" t="str">
        <f>'[3]900 KHz'!Q15</f>
        <v>01</v>
      </c>
      <c r="U171" t="str">
        <f>'[3]900 KHz'!R15</f>
        <v>88</v>
      </c>
      <c r="V171" t="str">
        <f>'[3]900 KHz'!S15</f>
        <v>10</v>
      </c>
      <c r="W171" t="str">
        <f>'[3]900 KHz'!T15</f>
        <v>00100</v>
      </c>
      <c r="X171" t="str">
        <f>'[3]900 KHz'!U15</f>
        <v>0</v>
      </c>
      <c r="Y171" t="str">
        <f t="shared" si="64"/>
        <v>1240421988</v>
      </c>
      <c r="Z171">
        <f t="shared" si="55"/>
        <v>100</v>
      </c>
      <c r="AA171">
        <f t="shared" si="56"/>
        <v>30</v>
      </c>
      <c r="AB171">
        <f t="shared" si="57"/>
        <v>1.9998</v>
      </c>
      <c r="AC171">
        <f t="shared" si="58"/>
        <v>12.8</v>
      </c>
      <c r="AD171">
        <f t="shared" si="59"/>
        <v>800</v>
      </c>
      <c r="AE171">
        <f t="shared" si="60"/>
        <v>50</v>
      </c>
      <c r="AF171">
        <f t="shared" si="61"/>
        <v>80</v>
      </c>
      <c r="AG171">
        <f t="shared" si="62"/>
        <v>1.25</v>
      </c>
      <c r="AH171">
        <f t="shared" si="63"/>
        <v>6.25</v>
      </c>
      <c r="AI171">
        <v>4000</v>
      </c>
      <c r="AK171">
        <f t="shared" si="65"/>
        <v>900</v>
      </c>
      <c r="AL171">
        <f t="shared" si="66"/>
        <v>9</v>
      </c>
      <c r="AM171" t="str">
        <f t="shared" si="78"/>
        <v>1240421988</v>
      </c>
      <c r="AN171">
        <f t="shared" si="78"/>
        <v>100</v>
      </c>
      <c r="AO171">
        <f t="shared" si="78"/>
        <v>30</v>
      </c>
      <c r="AP171">
        <f t="shared" si="67"/>
        <v>80</v>
      </c>
      <c r="AQ171">
        <f t="shared" si="68"/>
        <v>159.98400000000001</v>
      </c>
      <c r="AR171">
        <f t="shared" si="69"/>
        <v>12.8</v>
      </c>
      <c r="AS171">
        <f t="shared" si="79"/>
        <v>50</v>
      </c>
      <c r="AT171">
        <f t="shared" si="79"/>
        <v>80</v>
      </c>
      <c r="AU171">
        <f t="shared" si="70"/>
        <v>250</v>
      </c>
      <c r="AV171">
        <f t="shared" si="71"/>
        <v>6.25</v>
      </c>
      <c r="AW171">
        <f t="shared" si="72"/>
        <v>3</v>
      </c>
      <c r="AX171" s="290">
        <f t="shared" si="73"/>
        <v>33.160595870398566</v>
      </c>
      <c r="AY171" s="290">
        <f t="shared" si="74"/>
        <v>414.46599763514411</v>
      </c>
      <c r="AZ171">
        <f t="shared" si="75"/>
        <v>4</v>
      </c>
      <c r="BA171" s="290">
        <f t="shared" si="76"/>
        <v>7.9577471545947667</v>
      </c>
      <c r="BB171" s="290">
        <f t="shared" si="77"/>
        <v>318.3098861837907</v>
      </c>
    </row>
    <row r="172" spans="1:54" x14ac:dyDescent="0.3">
      <c r="A172">
        <f t="shared" si="54"/>
        <v>170</v>
      </c>
      <c r="B172">
        <v>900</v>
      </c>
      <c r="C172">
        <v>5</v>
      </c>
      <c r="D172" t="str">
        <f>'[3]900 KHz'!A16</f>
        <v>01010</v>
      </c>
      <c r="E172">
        <f>'[3]900 KHz'!B16</f>
        <v>2</v>
      </c>
      <c r="F172" t="str">
        <f>'[3]900 KHz'!C16</f>
        <v>12</v>
      </c>
      <c r="G172" t="str">
        <f>'[3]900 KHz'!D16</f>
        <v>00</v>
      </c>
      <c r="H172" t="str">
        <f>'[3]900 KHz'!E16</f>
        <v>01</v>
      </c>
      <c r="I172" t="str">
        <f>'[3]900 KHz'!F16</f>
        <v>00</v>
      </c>
      <c r="J172" t="str">
        <f>'[3]900 KHz'!G16</f>
        <v>10</v>
      </c>
      <c r="K172" t="str">
        <f>'[3]900 KHz'!H16</f>
        <v>80</v>
      </c>
      <c r="L172" t="str">
        <f>'[3]900 KHz'!I16</f>
        <v>100000</v>
      </c>
      <c r="M172" t="str">
        <f>'[3]900 KHz'!J16</f>
        <v>00</v>
      </c>
      <c r="N172" t="str">
        <f>'[3]900 KHz'!K16</f>
        <v>42</v>
      </c>
      <c r="O172" t="str">
        <f>'[3]900 KHz'!L16</f>
        <v>01</v>
      </c>
      <c r="P172" t="str">
        <f>'[3]900 KHz'!M16</f>
        <v>00001</v>
      </c>
      <c r="Q172" t="str">
        <f>'[3]900 KHz'!N16</f>
        <v>0</v>
      </c>
      <c r="R172" t="str">
        <f>'[3]900 KHz'!O16</f>
        <v>19</v>
      </c>
      <c r="S172" t="str">
        <f>'[3]900 KHz'!P16</f>
        <v>000110</v>
      </c>
      <c r="T172" t="str">
        <f>'[3]900 KHz'!Q16</f>
        <v>01</v>
      </c>
      <c r="U172" t="str">
        <f>'[3]900 KHz'!R16</f>
        <v>88</v>
      </c>
      <c r="V172" t="str">
        <f>'[3]900 KHz'!S16</f>
        <v>10</v>
      </c>
      <c r="W172" t="str">
        <f>'[3]900 KHz'!T16</f>
        <v>00100</v>
      </c>
      <c r="X172" t="str">
        <f>'[3]900 KHz'!U16</f>
        <v>0</v>
      </c>
      <c r="Y172" t="str">
        <f t="shared" si="64"/>
        <v>1280421988</v>
      </c>
      <c r="Z172">
        <f t="shared" si="55"/>
        <v>100</v>
      </c>
      <c r="AA172">
        <f t="shared" si="56"/>
        <v>30</v>
      </c>
      <c r="AB172">
        <f t="shared" si="57"/>
        <v>1.9998</v>
      </c>
      <c r="AC172">
        <f t="shared" si="58"/>
        <v>12.8</v>
      </c>
      <c r="AD172">
        <f t="shared" si="59"/>
        <v>800</v>
      </c>
      <c r="AE172">
        <f t="shared" si="60"/>
        <v>50</v>
      </c>
      <c r="AF172">
        <f t="shared" si="61"/>
        <v>160</v>
      </c>
      <c r="AG172">
        <f t="shared" si="62"/>
        <v>1.25</v>
      </c>
      <c r="AH172">
        <f t="shared" si="63"/>
        <v>6.25</v>
      </c>
      <c r="AI172">
        <v>4000</v>
      </c>
      <c r="AK172">
        <f t="shared" si="65"/>
        <v>900</v>
      </c>
      <c r="AL172">
        <f t="shared" si="66"/>
        <v>10</v>
      </c>
      <c r="AM172" t="str">
        <f t="shared" si="78"/>
        <v>1280421988</v>
      </c>
      <c r="AN172">
        <f t="shared" si="78"/>
        <v>100</v>
      </c>
      <c r="AO172">
        <f t="shared" si="78"/>
        <v>30</v>
      </c>
      <c r="AP172">
        <f t="shared" si="67"/>
        <v>80</v>
      </c>
      <c r="AQ172">
        <f t="shared" si="68"/>
        <v>159.98400000000001</v>
      </c>
      <c r="AR172">
        <f t="shared" si="69"/>
        <v>12.8</v>
      </c>
      <c r="AS172">
        <f t="shared" si="79"/>
        <v>50</v>
      </c>
      <c r="AT172">
        <f t="shared" si="79"/>
        <v>160</v>
      </c>
      <c r="AU172">
        <f t="shared" si="70"/>
        <v>250</v>
      </c>
      <c r="AV172">
        <f t="shared" si="71"/>
        <v>6.25</v>
      </c>
      <c r="AW172">
        <f t="shared" si="72"/>
        <v>3</v>
      </c>
      <c r="AX172" s="290">
        <f t="shared" si="73"/>
        <v>33.160595870398566</v>
      </c>
      <c r="AY172" s="290">
        <f t="shared" si="74"/>
        <v>414.46599763514411</v>
      </c>
      <c r="AZ172">
        <f t="shared" si="75"/>
        <v>8</v>
      </c>
      <c r="BA172" s="290">
        <f t="shared" si="76"/>
        <v>3.9788735772973833</v>
      </c>
      <c r="BB172" s="290">
        <f t="shared" si="77"/>
        <v>159.15494309189535</v>
      </c>
    </row>
    <row r="173" spans="1:54" x14ac:dyDescent="0.3">
      <c r="A173">
        <f t="shared" si="54"/>
        <v>171</v>
      </c>
      <c r="B173">
        <v>900</v>
      </c>
      <c r="C173">
        <v>5</v>
      </c>
      <c r="D173" t="str">
        <f>'[3]900 KHz'!A17</f>
        <v>01011</v>
      </c>
      <c r="E173">
        <f>'[3]900 KHz'!B17</f>
        <v>2</v>
      </c>
      <c r="F173" t="str">
        <f>'[3]900 KHz'!C17</f>
        <v>12</v>
      </c>
      <c r="G173" t="str">
        <f>'[3]900 KHz'!D17</f>
        <v>00</v>
      </c>
      <c r="H173" t="str">
        <f>'[3]900 KHz'!E17</f>
        <v>01</v>
      </c>
      <c r="I173" t="str">
        <f>'[3]900 KHz'!F17</f>
        <v>00</v>
      </c>
      <c r="J173" t="str">
        <f>'[3]900 KHz'!G17</f>
        <v>10</v>
      </c>
      <c r="K173" t="str">
        <f>'[3]900 KHz'!H17</f>
        <v>0A</v>
      </c>
      <c r="L173" t="str">
        <f>'[3]900 KHz'!I17</f>
        <v>000010</v>
      </c>
      <c r="M173" t="str">
        <f>'[3]900 KHz'!J17</f>
        <v>10</v>
      </c>
      <c r="N173" t="str">
        <f>'[3]900 KHz'!K17</f>
        <v>10</v>
      </c>
      <c r="O173" t="str">
        <f>'[3]900 KHz'!L17</f>
        <v>00</v>
      </c>
      <c r="P173" t="str">
        <f>'[3]900 KHz'!M17</f>
        <v>01000</v>
      </c>
      <c r="Q173" t="str">
        <f>'[3]900 KHz'!N17</f>
        <v>0</v>
      </c>
      <c r="R173" t="str">
        <f>'[3]900 KHz'!O17</f>
        <v>21</v>
      </c>
      <c r="S173" t="str">
        <f>'[3]900 KHz'!P17</f>
        <v>001000</v>
      </c>
      <c r="T173" t="str">
        <f>'[3]900 KHz'!Q17</f>
        <v>01</v>
      </c>
      <c r="U173" t="str">
        <f>'[3]900 KHz'!R17</f>
        <v>84</v>
      </c>
      <c r="V173" t="str">
        <f>'[3]900 KHz'!S17</f>
        <v>10</v>
      </c>
      <c r="W173" t="str">
        <f>'[3]900 KHz'!T17</f>
        <v>00010</v>
      </c>
      <c r="X173" t="str">
        <f>'[3]900 KHz'!U17</f>
        <v>0</v>
      </c>
      <c r="Y173" t="str">
        <f t="shared" si="64"/>
        <v>120A102184</v>
      </c>
      <c r="Z173">
        <f t="shared" si="55"/>
        <v>100</v>
      </c>
      <c r="AA173">
        <f t="shared" si="56"/>
        <v>40</v>
      </c>
      <c r="AB173">
        <f t="shared" si="57"/>
        <v>1.9998</v>
      </c>
      <c r="AC173">
        <f t="shared" si="58"/>
        <v>6.4</v>
      </c>
      <c r="AD173">
        <f t="shared" si="59"/>
        <v>800</v>
      </c>
      <c r="AE173">
        <f t="shared" si="60"/>
        <v>50</v>
      </c>
      <c r="AF173">
        <f t="shared" si="61"/>
        <v>10</v>
      </c>
      <c r="AG173">
        <f t="shared" si="62"/>
        <v>10</v>
      </c>
      <c r="AH173">
        <f t="shared" si="63"/>
        <v>50</v>
      </c>
      <c r="AI173">
        <v>4000</v>
      </c>
      <c r="AK173">
        <f t="shared" si="65"/>
        <v>900</v>
      </c>
      <c r="AL173">
        <f t="shared" si="66"/>
        <v>11</v>
      </c>
      <c r="AM173" t="str">
        <f t="shared" si="78"/>
        <v>120A102184</v>
      </c>
      <c r="AN173">
        <f t="shared" si="78"/>
        <v>100</v>
      </c>
      <c r="AO173">
        <f t="shared" si="78"/>
        <v>40</v>
      </c>
      <c r="AP173">
        <f t="shared" si="67"/>
        <v>80</v>
      </c>
      <c r="AQ173">
        <f t="shared" si="68"/>
        <v>159.98400000000001</v>
      </c>
      <c r="AR173">
        <f t="shared" si="69"/>
        <v>6.4</v>
      </c>
      <c r="AS173">
        <f t="shared" si="79"/>
        <v>50</v>
      </c>
      <c r="AT173">
        <f t="shared" si="79"/>
        <v>10</v>
      </c>
      <c r="AU173">
        <f t="shared" si="70"/>
        <v>2000</v>
      </c>
      <c r="AV173">
        <f t="shared" si="71"/>
        <v>50</v>
      </c>
      <c r="AW173">
        <f t="shared" si="72"/>
        <v>4</v>
      </c>
      <c r="AX173" s="290">
        <f t="shared" si="73"/>
        <v>24.870446902798921</v>
      </c>
      <c r="AY173" s="290">
        <f t="shared" si="74"/>
        <v>621.69899645271619</v>
      </c>
      <c r="AZ173">
        <f t="shared" si="75"/>
        <v>0.5</v>
      </c>
      <c r="BA173" s="290">
        <f t="shared" si="76"/>
        <v>7.9577471545947667</v>
      </c>
      <c r="BB173" s="290">
        <f t="shared" si="77"/>
        <v>318.3098861837907</v>
      </c>
    </row>
    <row r="174" spans="1:54" x14ac:dyDescent="0.3">
      <c r="A174">
        <f t="shared" si="54"/>
        <v>172</v>
      </c>
      <c r="B174">
        <v>900</v>
      </c>
      <c r="C174">
        <v>5</v>
      </c>
      <c r="D174" t="str">
        <f>'[3]900 KHz'!A18</f>
        <v>01100</v>
      </c>
      <c r="E174">
        <f>'[3]900 KHz'!B18</f>
        <v>2</v>
      </c>
      <c r="F174" t="str">
        <f>'[3]900 KHz'!C18</f>
        <v>12</v>
      </c>
      <c r="G174" t="str">
        <f>'[3]900 KHz'!D18</f>
        <v>00</v>
      </c>
      <c r="H174" t="str">
        <f>'[3]900 KHz'!E18</f>
        <v>01</v>
      </c>
      <c r="I174" t="str">
        <f>'[3]900 KHz'!F18</f>
        <v>00</v>
      </c>
      <c r="J174" t="str">
        <f>'[3]900 KHz'!G18</f>
        <v>10</v>
      </c>
      <c r="K174" t="str">
        <f>'[3]900 KHz'!H18</f>
        <v>11</v>
      </c>
      <c r="L174" t="str">
        <f>'[3]900 KHz'!I18</f>
        <v>000100</v>
      </c>
      <c r="M174" t="str">
        <f>'[3]900 KHz'!J18</f>
        <v>01</v>
      </c>
      <c r="N174" t="str">
        <f>'[3]900 KHz'!K18</f>
        <v>08</v>
      </c>
      <c r="O174" t="str">
        <f>'[3]900 KHz'!L18</f>
        <v>00</v>
      </c>
      <c r="P174" t="str">
        <f>'[3]900 KHz'!M18</f>
        <v>00100</v>
      </c>
      <c r="Q174" t="str">
        <f>'[3]900 KHz'!N18</f>
        <v>0</v>
      </c>
      <c r="R174" t="str">
        <f>'[3]900 KHz'!O18</f>
        <v>21</v>
      </c>
      <c r="S174" t="str">
        <f>'[3]900 KHz'!P18</f>
        <v>001000</v>
      </c>
      <c r="T174" t="str">
        <f>'[3]900 KHz'!Q18</f>
        <v>01</v>
      </c>
      <c r="U174" t="str">
        <f>'[3]900 KHz'!R18</f>
        <v>84</v>
      </c>
      <c r="V174" t="str">
        <f>'[3]900 KHz'!S18</f>
        <v>10</v>
      </c>
      <c r="W174" t="str">
        <f>'[3]900 KHz'!T18</f>
        <v>00010</v>
      </c>
      <c r="X174" t="str">
        <f>'[3]900 KHz'!U18</f>
        <v>0</v>
      </c>
      <c r="Y174" t="str">
        <f t="shared" si="64"/>
        <v>1211082184</v>
      </c>
      <c r="Z174">
        <f t="shared" si="55"/>
        <v>100</v>
      </c>
      <c r="AA174">
        <f t="shared" si="56"/>
        <v>40</v>
      </c>
      <c r="AB174">
        <f t="shared" si="57"/>
        <v>1.9998</v>
      </c>
      <c r="AC174">
        <f t="shared" si="58"/>
        <v>6.4</v>
      </c>
      <c r="AD174">
        <f t="shared" si="59"/>
        <v>800</v>
      </c>
      <c r="AE174">
        <f t="shared" si="60"/>
        <v>50</v>
      </c>
      <c r="AF174">
        <f t="shared" si="61"/>
        <v>20</v>
      </c>
      <c r="AG174">
        <f t="shared" si="62"/>
        <v>5</v>
      </c>
      <c r="AH174">
        <f t="shared" si="63"/>
        <v>25</v>
      </c>
      <c r="AI174">
        <v>4000</v>
      </c>
      <c r="AK174">
        <f t="shared" si="65"/>
        <v>900</v>
      </c>
      <c r="AL174">
        <f t="shared" si="66"/>
        <v>12</v>
      </c>
      <c r="AM174" t="str">
        <f t="shared" si="78"/>
        <v>1211082184</v>
      </c>
      <c r="AN174">
        <f t="shared" si="78"/>
        <v>100</v>
      </c>
      <c r="AO174">
        <f t="shared" si="78"/>
        <v>40</v>
      </c>
      <c r="AP174">
        <f t="shared" si="67"/>
        <v>80</v>
      </c>
      <c r="AQ174">
        <f t="shared" si="68"/>
        <v>159.98400000000001</v>
      </c>
      <c r="AR174">
        <f t="shared" si="69"/>
        <v>6.4</v>
      </c>
      <c r="AS174">
        <f t="shared" si="79"/>
        <v>50</v>
      </c>
      <c r="AT174">
        <f t="shared" si="79"/>
        <v>20</v>
      </c>
      <c r="AU174">
        <f t="shared" si="70"/>
        <v>1000</v>
      </c>
      <c r="AV174">
        <f t="shared" si="71"/>
        <v>25</v>
      </c>
      <c r="AW174">
        <f t="shared" si="72"/>
        <v>4</v>
      </c>
      <c r="AX174" s="290">
        <f t="shared" si="73"/>
        <v>24.870446902798921</v>
      </c>
      <c r="AY174" s="290">
        <f t="shared" si="74"/>
        <v>621.69899645271619</v>
      </c>
      <c r="AZ174">
        <f t="shared" si="75"/>
        <v>1</v>
      </c>
      <c r="BA174" s="290">
        <f t="shared" si="76"/>
        <v>7.9577471545947667</v>
      </c>
      <c r="BB174" s="290">
        <f t="shared" si="77"/>
        <v>318.3098861837907</v>
      </c>
    </row>
    <row r="175" spans="1:54" x14ac:dyDescent="0.3">
      <c r="A175">
        <f t="shared" si="54"/>
        <v>173</v>
      </c>
      <c r="B175">
        <v>900</v>
      </c>
      <c r="C175">
        <v>5</v>
      </c>
      <c r="D175" t="str">
        <f>'[3]900 KHz'!A19</f>
        <v>01101</v>
      </c>
      <c r="E175">
        <f>'[3]900 KHz'!B19</f>
        <v>2</v>
      </c>
      <c r="F175" t="str">
        <f>'[3]900 KHz'!C19</f>
        <v>12</v>
      </c>
      <c r="G175" t="str">
        <f>'[3]900 KHz'!D19</f>
        <v>00</v>
      </c>
      <c r="H175" t="str">
        <f>'[3]900 KHz'!E19</f>
        <v>01</v>
      </c>
      <c r="I175" t="str">
        <f>'[3]900 KHz'!F19</f>
        <v>00</v>
      </c>
      <c r="J175" t="str">
        <f>'[3]900 KHz'!G19</f>
        <v>10</v>
      </c>
      <c r="K175" t="str">
        <f>'[3]900 KHz'!H19</f>
        <v>20</v>
      </c>
      <c r="L175" t="str">
        <f>'[3]900 KHz'!I19</f>
        <v>001000</v>
      </c>
      <c r="M175" t="str">
        <f>'[3]900 KHz'!J19</f>
        <v>00</v>
      </c>
      <c r="N175" t="str">
        <f>'[3]900 KHz'!K19</f>
        <v>84</v>
      </c>
      <c r="O175" t="str">
        <f>'[3]900 KHz'!L19</f>
        <v>10</v>
      </c>
      <c r="P175" t="str">
        <f>'[3]900 KHz'!M19</f>
        <v>00010</v>
      </c>
      <c r="Q175" t="str">
        <f>'[3]900 KHz'!N19</f>
        <v>0</v>
      </c>
      <c r="R175" t="str">
        <f>'[3]900 KHz'!O19</f>
        <v>21</v>
      </c>
      <c r="S175" t="str">
        <f>'[3]900 KHz'!P19</f>
        <v>001000</v>
      </c>
      <c r="T175" t="str">
        <f>'[3]900 KHz'!Q19</f>
        <v>01</v>
      </c>
      <c r="U175" t="str">
        <f>'[3]900 KHz'!R19</f>
        <v>84</v>
      </c>
      <c r="V175" t="str">
        <f>'[3]900 KHz'!S19</f>
        <v>10</v>
      </c>
      <c r="W175" t="str">
        <f>'[3]900 KHz'!T19</f>
        <v>00010</v>
      </c>
      <c r="X175" t="str">
        <f>'[3]900 KHz'!U19</f>
        <v>0</v>
      </c>
      <c r="Y175" t="str">
        <f t="shared" si="64"/>
        <v>1220842184</v>
      </c>
      <c r="Z175">
        <f t="shared" si="55"/>
        <v>100</v>
      </c>
      <c r="AA175">
        <f t="shared" si="56"/>
        <v>40</v>
      </c>
      <c r="AB175">
        <f t="shared" si="57"/>
        <v>1.9998</v>
      </c>
      <c r="AC175">
        <f t="shared" si="58"/>
        <v>6.4</v>
      </c>
      <c r="AD175">
        <f t="shared" si="59"/>
        <v>800</v>
      </c>
      <c r="AE175">
        <f t="shared" si="60"/>
        <v>50</v>
      </c>
      <c r="AF175">
        <f t="shared" si="61"/>
        <v>40</v>
      </c>
      <c r="AG175">
        <f t="shared" si="62"/>
        <v>2.5</v>
      </c>
      <c r="AH175">
        <f t="shared" si="63"/>
        <v>12.5</v>
      </c>
      <c r="AI175">
        <v>4000</v>
      </c>
      <c r="AK175">
        <f t="shared" si="65"/>
        <v>900</v>
      </c>
      <c r="AL175">
        <f t="shared" si="66"/>
        <v>13</v>
      </c>
      <c r="AM175" t="str">
        <f t="shared" si="78"/>
        <v>1220842184</v>
      </c>
      <c r="AN175">
        <f t="shared" si="78"/>
        <v>100</v>
      </c>
      <c r="AO175">
        <f t="shared" si="78"/>
        <v>40</v>
      </c>
      <c r="AP175">
        <f t="shared" si="67"/>
        <v>80</v>
      </c>
      <c r="AQ175">
        <f t="shared" si="68"/>
        <v>159.98400000000001</v>
      </c>
      <c r="AR175">
        <f t="shared" si="69"/>
        <v>6.4</v>
      </c>
      <c r="AS175">
        <f t="shared" si="79"/>
        <v>50</v>
      </c>
      <c r="AT175">
        <f t="shared" si="79"/>
        <v>40</v>
      </c>
      <c r="AU175">
        <f t="shared" si="70"/>
        <v>500</v>
      </c>
      <c r="AV175">
        <f t="shared" si="71"/>
        <v>12.5</v>
      </c>
      <c r="AW175">
        <f t="shared" si="72"/>
        <v>4</v>
      </c>
      <c r="AX175" s="290">
        <f t="shared" si="73"/>
        <v>24.870446902798921</v>
      </c>
      <c r="AY175" s="290">
        <f t="shared" si="74"/>
        <v>621.69899645271619</v>
      </c>
      <c r="AZ175">
        <f t="shared" si="75"/>
        <v>2</v>
      </c>
      <c r="BA175" s="290">
        <f t="shared" si="76"/>
        <v>7.9577471545947667</v>
      </c>
      <c r="BB175" s="290">
        <f t="shared" si="77"/>
        <v>318.3098861837907</v>
      </c>
    </row>
    <row r="176" spans="1:54" x14ac:dyDescent="0.3">
      <c r="A176">
        <f t="shared" si="54"/>
        <v>174</v>
      </c>
      <c r="B176">
        <v>900</v>
      </c>
      <c r="C176">
        <v>5</v>
      </c>
      <c r="D176" t="str">
        <f>'[3]900 KHz'!A20</f>
        <v>01110</v>
      </c>
      <c r="E176">
        <f>'[3]900 KHz'!B20</f>
        <v>2</v>
      </c>
      <c r="F176" t="str">
        <f>'[3]900 KHz'!C20</f>
        <v>12</v>
      </c>
      <c r="G176" t="str">
        <f>'[3]900 KHz'!D20</f>
        <v>00</v>
      </c>
      <c r="H176" t="str">
        <f>'[3]900 KHz'!E20</f>
        <v>01</v>
      </c>
      <c r="I176" t="str">
        <f>'[3]900 KHz'!F20</f>
        <v>00</v>
      </c>
      <c r="J176" t="str">
        <f>'[3]900 KHz'!G20</f>
        <v>10</v>
      </c>
      <c r="K176" t="str">
        <f>'[3]900 KHz'!H20</f>
        <v>40</v>
      </c>
      <c r="L176" t="str">
        <f>'[3]900 KHz'!I20</f>
        <v>010000</v>
      </c>
      <c r="M176" t="str">
        <f>'[3]900 KHz'!J20</f>
        <v>00</v>
      </c>
      <c r="N176" t="str">
        <f>'[3]900 KHz'!K20</f>
        <v>42</v>
      </c>
      <c r="O176" t="str">
        <f>'[3]900 KHz'!L20</f>
        <v>01</v>
      </c>
      <c r="P176" t="str">
        <f>'[3]900 KHz'!M20</f>
        <v>00001</v>
      </c>
      <c r="Q176" t="str">
        <f>'[3]900 KHz'!N20</f>
        <v>0</v>
      </c>
      <c r="R176" t="str">
        <f>'[3]900 KHz'!O20</f>
        <v>21</v>
      </c>
      <c r="S176" t="str">
        <f>'[3]900 KHz'!P20</f>
        <v>001000</v>
      </c>
      <c r="T176" t="str">
        <f>'[3]900 KHz'!Q20</f>
        <v>01</v>
      </c>
      <c r="U176" t="str">
        <f>'[3]900 KHz'!R20</f>
        <v>84</v>
      </c>
      <c r="V176" t="str">
        <f>'[3]900 KHz'!S20</f>
        <v>10</v>
      </c>
      <c r="W176" t="str">
        <f>'[3]900 KHz'!T20</f>
        <v>00010</v>
      </c>
      <c r="X176" t="str">
        <f>'[3]900 KHz'!U20</f>
        <v>0</v>
      </c>
      <c r="Y176" t="str">
        <f t="shared" si="64"/>
        <v>1240422184</v>
      </c>
      <c r="Z176">
        <f t="shared" si="55"/>
        <v>100</v>
      </c>
      <c r="AA176">
        <f t="shared" si="56"/>
        <v>40</v>
      </c>
      <c r="AB176">
        <f t="shared" si="57"/>
        <v>1.9998</v>
      </c>
      <c r="AC176">
        <f t="shared" si="58"/>
        <v>6.4</v>
      </c>
      <c r="AD176">
        <f t="shared" si="59"/>
        <v>800</v>
      </c>
      <c r="AE176">
        <f t="shared" si="60"/>
        <v>50</v>
      </c>
      <c r="AF176">
        <f t="shared" si="61"/>
        <v>80</v>
      </c>
      <c r="AG176">
        <f t="shared" si="62"/>
        <v>1.25</v>
      </c>
      <c r="AH176">
        <f t="shared" si="63"/>
        <v>6.25</v>
      </c>
      <c r="AI176">
        <v>4000</v>
      </c>
      <c r="AK176">
        <f t="shared" si="65"/>
        <v>900</v>
      </c>
      <c r="AL176">
        <f t="shared" si="66"/>
        <v>14</v>
      </c>
      <c r="AM176" t="str">
        <f t="shared" si="78"/>
        <v>1240422184</v>
      </c>
      <c r="AN176">
        <f t="shared" si="78"/>
        <v>100</v>
      </c>
      <c r="AO176">
        <f t="shared" si="78"/>
        <v>40</v>
      </c>
      <c r="AP176">
        <f t="shared" si="67"/>
        <v>80</v>
      </c>
      <c r="AQ176">
        <f t="shared" si="68"/>
        <v>159.98400000000001</v>
      </c>
      <c r="AR176">
        <f t="shared" si="69"/>
        <v>6.4</v>
      </c>
      <c r="AS176">
        <f t="shared" si="79"/>
        <v>50</v>
      </c>
      <c r="AT176">
        <f t="shared" si="79"/>
        <v>80</v>
      </c>
      <c r="AU176">
        <f t="shared" si="70"/>
        <v>250</v>
      </c>
      <c r="AV176">
        <f t="shared" si="71"/>
        <v>6.25</v>
      </c>
      <c r="AW176">
        <f t="shared" si="72"/>
        <v>4</v>
      </c>
      <c r="AX176" s="290">
        <f t="shared" si="73"/>
        <v>24.870446902798921</v>
      </c>
      <c r="AY176" s="290">
        <f t="shared" si="74"/>
        <v>621.69899645271619</v>
      </c>
      <c r="AZ176">
        <f t="shared" si="75"/>
        <v>4</v>
      </c>
      <c r="BA176" s="290">
        <f t="shared" si="76"/>
        <v>7.9577471545947667</v>
      </c>
      <c r="BB176" s="290">
        <f t="shared" si="77"/>
        <v>318.3098861837907</v>
      </c>
    </row>
    <row r="177" spans="1:54" x14ac:dyDescent="0.3">
      <c r="A177">
        <f t="shared" si="54"/>
        <v>175</v>
      </c>
      <c r="B177">
        <v>900</v>
      </c>
      <c r="C177">
        <v>5</v>
      </c>
      <c r="D177" t="str">
        <f>'[3]900 KHz'!A21</f>
        <v>01111</v>
      </c>
      <c r="E177">
        <f>'[3]900 KHz'!B21</f>
        <v>2</v>
      </c>
      <c r="F177" t="str">
        <f>'[3]900 KHz'!C21</f>
        <v>12</v>
      </c>
      <c r="G177" t="str">
        <f>'[3]900 KHz'!D21</f>
        <v>00</v>
      </c>
      <c r="H177" t="str">
        <f>'[3]900 KHz'!E21</f>
        <v>01</v>
      </c>
      <c r="I177" t="str">
        <f>'[3]900 KHz'!F21</f>
        <v>00</v>
      </c>
      <c r="J177" t="str">
        <f>'[3]900 KHz'!G21</f>
        <v>10</v>
      </c>
      <c r="K177" t="str">
        <f>'[3]900 KHz'!H21</f>
        <v>80</v>
      </c>
      <c r="L177" t="str">
        <f>'[3]900 KHz'!I21</f>
        <v>100000</v>
      </c>
      <c r="M177" t="str">
        <f>'[3]900 KHz'!J21</f>
        <v>00</v>
      </c>
      <c r="N177" t="str">
        <f>'[3]900 KHz'!K21</f>
        <v>42</v>
      </c>
      <c r="O177" t="str">
        <f>'[3]900 KHz'!L21</f>
        <v>01</v>
      </c>
      <c r="P177" t="str">
        <f>'[3]900 KHz'!M21</f>
        <v>00001</v>
      </c>
      <c r="Q177" t="str">
        <f>'[3]900 KHz'!N21</f>
        <v>0</v>
      </c>
      <c r="R177" t="str">
        <f>'[3]900 KHz'!O21</f>
        <v>21</v>
      </c>
      <c r="S177" t="str">
        <f>'[3]900 KHz'!P21</f>
        <v>001000</v>
      </c>
      <c r="T177" t="str">
        <f>'[3]900 KHz'!Q21</f>
        <v>01</v>
      </c>
      <c r="U177" t="str">
        <f>'[3]900 KHz'!R21</f>
        <v>84</v>
      </c>
      <c r="V177" t="str">
        <f>'[3]900 KHz'!S21</f>
        <v>10</v>
      </c>
      <c r="W177" t="str">
        <f>'[3]900 KHz'!T21</f>
        <v>00010</v>
      </c>
      <c r="X177" t="str">
        <f>'[3]900 KHz'!U21</f>
        <v>0</v>
      </c>
      <c r="Y177" t="str">
        <f t="shared" si="64"/>
        <v>1280422184</v>
      </c>
      <c r="Z177">
        <f t="shared" si="55"/>
        <v>100</v>
      </c>
      <c r="AA177">
        <f t="shared" si="56"/>
        <v>40</v>
      </c>
      <c r="AB177">
        <f t="shared" si="57"/>
        <v>1.9998</v>
      </c>
      <c r="AC177">
        <f t="shared" si="58"/>
        <v>6.4</v>
      </c>
      <c r="AD177">
        <f t="shared" si="59"/>
        <v>800</v>
      </c>
      <c r="AE177">
        <f t="shared" si="60"/>
        <v>50</v>
      </c>
      <c r="AF177">
        <f t="shared" si="61"/>
        <v>160</v>
      </c>
      <c r="AG177">
        <f t="shared" si="62"/>
        <v>1.25</v>
      </c>
      <c r="AH177">
        <f t="shared" si="63"/>
        <v>6.25</v>
      </c>
      <c r="AI177">
        <v>4000</v>
      </c>
      <c r="AK177">
        <f t="shared" si="65"/>
        <v>900</v>
      </c>
      <c r="AL177">
        <f t="shared" si="66"/>
        <v>15</v>
      </c>
      <c r="AM177" t="str">
        <f t="shared" si="78"/>
        <v>1280422184</v>
      </c>
      <c r="AN177">
        <f t="shared" si="78"/>
        <v>100</v>
      </c>
      <c r="AO177">
        <f t="shared" si="78"/>
        <v>40</v>
      </c>
      <c r="AP177">
        <f t="shared" si="67"/>
        <v>80</v>
      </c>
      <c r="AQ177">
        <f t="shared" si="68"/>
        <v>159.98400000000001</v>
      </c>
      <c r="AR177">
        <f t="shared" si="69"/>
        <v>6.4</v>
      </c>
      <c r="AS177">
        <f t="shared" si="79"/>
        <v>50</v>
      </c>
      <c r="AT177">
        <f t="shared" si="79"/>
        <v>160</v>
      </c>
      <c r="AU177">
        <f t="shared" si="70"/>
        <v>250</v>
      </c>
      <c r="AV177">
        <f t="shared" si="71"/>
        <v>6.25</v>
      </c>
      <c r="AW177">
        <f t="shared" si="72"/>
        <v>4</v>
      </c>
      <c r="AX177" s="290">
        <f t="shared" si="73"/>
        <v>24.870446902798921</v>
      </c>
      <c r="AY177" s="290">
        <f t="shared" si="74"/>
        <v>621.69899645271619</v>
      </c>
      <c r="AZ177">
        <f t="shared" si="75"/>
        <v>8</v>
      </c>
      <c r="BA177" s="290">
        <f t="shared" si="76"/>
        <v>3.9788735772973833</v>
      </c>
      <c r="BB177" s="290">
        <f t="shared" si="77"/>
        <v>159.15494309189535</v>
      </c>
    </row>
    <row r="178" spans="1:54" x14ac:dyDescent="0.3">
      <c r="A178">
        <f t="shared" si="54"/>
        <v>176</v>
      </c>
      <c r="B178">
        <v>900</v>
      </c>
      <c r="C178">
        <v>5</v>
      </c>
      <c r="D178" t="str">
        <f>'[3]900 KHz'!A22</f>
        <v>10000</v>
      </c>
      <c r="E178">
        <f>'[3]900 KHz'!B22</f>
        <v>2</v>
      </c>
      <c r="F178" t="str">
        <f>'[3]900 KHz'!C22</f>
        <v>12</v>
      </c>
      <c r="G178" t="str">
        <f>'[3]900 KHz'!D22</f>
        <v>00</v>
      </c>
      <c r="H178" t="str">
        <f>'[3]900 KHz'!E22</f>
        <v>01</v>
      </c>
      <c r="I178" t="str">
        <f>'[3]900 KHz'!F22</f>
        <v>00</v>
      </c>
      <c r="J178" t="str">
        <f>'[3]900 KHz'!G22</f>
        <v>10</v>
      </c>
      <c r="K178" t="str">
        <f>'[3]900 KHz'!H22</f>
        <v>0A</v>
      </c>
      <c r="L178" t="str">
        <f>'[3]900 KHz'!I22</f>
        <v>000010</v>
      </c>
      <c r="M178" t="str">
        <f>'[3]900 KHz'!J22</f>
        <v>10</v>
      </c>
      <c r="N178" t="str">
        <f>'[3]900 KHz'!K22</f>
        <v>10</v>
      </c>
      <c r="O178" t="str">
        <f>'[3]900 KHz'!L22</f>
        <v>00</v>
      </c>
      <c r="P178" t="str">
        <f>'[3]900 KHz'!M22</f>
        <v>01000</v>
      </c>
      <c r="Q178" t="str">
        <f>'[3]900 KHz'!N22</f>
        <v>0</v>
      </c>
      <c r="R178" t="str">
        <f>'[3]900 KHz'!O22</f>
        <v>29</v>
      </c>
      <c r="S178" t="str">
        <f>'[3]900 KHz'!P22</f>
        <v>001010</v>
      </c>
      <c r="T178" t="str">
        <f>'[3]900 KHz'!Q22</f>
        <v>01</v>
      </c>
      <c r="U178" t="str">
        <f>'[3]900 KHz'!R22</f>
        <v>04</v>
      </c>
      <c r="V178" t="str">
        <f>'[3]900 KHz'!S22</f>
        <v>00</v>
      </c>
      <c r="W178" t="str">
        <f>'[3]900 KHz'!T22</f>
        <v>00010</v>
      </c>
      <c r="X178" t="str">
        <f>'[3]900 KHz'!U22</f>
        <v>0</v>
      </c>
      <c r="Y178" t="str">
        <f t="shared" si="64"/>
        <v>120A102904</v>
      </c>
      <c r="Z178">
        <f t="shared" si="55"/>
        <v>100</v>
      </c>
      <c r="AA178">
        <f t="shared" si="56"/>
        <v>50</v>
      </c>
      <c r="AB178">
        <f t="shared" si="57"/>
        <v>1.3331999999999999</v>
      </c>
      <c r="AC178">
        <f t="shared" si="58"/>
        <v>6.4</v>
      </c>
      <c r="AD178">
        <f t="shared" si="59"/>
        <v>800</v>
      </c>
      <c r="AE178">
        <f t="shared" si="60"/>
        <v>50</v>
      </c>
      <c r="AF178">
        <f t="shared" si="61"/>
        <v>10</v>
      </c>
      <c r="AG178">
        <f t="shared" si="62"/>
        <v>10</v>
      </c>
      <c r="AH178">
        <f t="shared" si="63"/>
        <v>50</v>
      </c>
      <c r="AI178">
        <v>4000</v>
      </c>
      <c r="AK178">
        <f t="shared" si="65"/>
        <v>900</v>
      </c>
      <c r="AL178">
        <f t="shared" si="66"/>
        <v>16</v>
      </c>
      <c r="AM178" t="str">
        <f t="shared" si="78"/>
        <v>120A102904</v>
      </c>
      <c r="AN178">
        <f t="shared" si="78"/>
        <v>100</v>
      </c>
      <c r="AO178">
        <f t="shared" si="78"/>
        <v>50</v>
      </c>
      <c r="AP178">
        <f t="shared" si="67"/>
        <v>80</v>
      </c>
      <c r="AQ178">
        <f t="shared" si="68"/>
        <v>106.65599999999999</v>
      </c>
      <c r="AR178">
        <f t="shared" si="69"/>
        <v>6.4</v>
      </c>
      <c r="AS178">
        <f t="shared" si="79"/>
        <v>50</v>
      </c>
      <c r="AT178">
        <f t="shared" si="79"/>
        <v>10</v>
      </c>
      <c r="AU178">
        <f t="shared" si="70"/>
        <v>2000</v>
      </c>
      <c r="AV178">
        <f t="shared" si="71"/>
        <v>50</v>
      </c>
      <c r="AW178">
        <f t="shared" si="72"/>
        <v>5</v>
      </c>
      <c r="AX178" s="290">
        <f t="shared" si="73"/>
        <v>29.844536283358714</v>
      </c>
      <c r="AY178" s="290">
        <f t="shared" si="74"/>
        <v>497.35919716217279</v>
      </c>
      <c r="AZ178">
        <f t="shared" si="75"/>
        <v>0.5</v>
      </c>
      <c r="BA178" s="290">
        <f t="shared" si="76"/>
        <v>7.9577471545947667</v>
      </c>
      <c r="BB178" s="290">
        <f t="shared" si="77"/>
        <v>318.3098861837907</v>
      </c>
    </row>
    <row r="179" spans="1:54" x14ac:dyDescent="0.3">
      <c r="A179">
        <f t="shared" si="54"/>
        <v>177</v>
      </c>
      <c r="B179">
        <v>900</v>
      </c>
      <c r="C179">
        <v>5</v>
      </c>
      <c r="D179" t="str">
        <f>'[3]900 KHz'!A23</f>
        <v>10001</v>
      </c>
      <c r="E179">
        <f>'[3]900 KHz'!B23</f>
        <v>2</v>
      </c>
      <c r="F179" t="str">
        <f>'[3]900 KHz'!C23</f>
        <v>12</v>
      </c>
      <c r="G179" t="str">
        <f>'[3]900 KHz'!D23</f>
        <v>00</v>
      </c>
      <c r="H179" t="str">
        <f>'[3]900 KHz'!E23</f>
        <v>01</v>
      </c>
      <c r="I179" t="str">
        <f>'[3]900 KHz'!F23</f>
        <v>00</v>
      </c>
      <c r="J179" t="str">
        <f>'[3]900 KHz'!G23</f>
        <v>10</v>
      </c>
      <c r="K179" t="str">
        <f>'[3]900 KHz'!H23</f>
        <v>11</v>
      </c>
      <c r="L179" t="str">
        <f>'[3]900 KHz'!I23</f>
        <v>000100</v>
      </c>
      <c r="M179" t="str">
        <f>'[3]900 KHz'!J23</f>
        <v>01</v>
      </c>
      <c r="N179" t="str">
        <f>'[3]900 KHz'!K23</f>
        <v>08</v>
      </c>
      <c r="O179" t="str">
        <f>'[3]900 KHz'!L23</f>
        <v>00</v>
      </c>
      <c r="P179" t="str">
        <f>'[3]900 KHz'!M23</f>
        <v>00100</v>
      </c>
      <c r="Q179" t="str">
        <f>'[3]900 KHz'!N23</f>
        <v>0</v>
      </c>
      <c r="R179" t="str">
        <f>'[3]900 KHz'!O23</f>
        <v>29</v>
      </c>
      <c r="S179" t="str">
        <f>'[3]900 KHz'!P23</f>
        <v>001010</v>
      </c>
      <c r="T179" t="str">
        <f>'[3]900 KHz'!Q23</f>
        <v>01</v>
      </c>
      <c r="U179" t="str">
        <f>'[3]900 KHz'!R23</f>
        <v>04</v>
      </c>
      <c r="V179" t="str">
        <f>'[3]900 KHz'!S23</f>
        <v>00</v>
      </c>
      <c r="W179" t="str">
        <f>'[3]900 KHz'!T23</f>
        <v>00010</v>
      </c>
      <c r="X179" t="str">
        <f>'[3]900 KHz'!U23</f>
        <v>0</v>
      </c>
      <c r="Y179" t="str">
        <f t="shared" si="64"/>
        <v>1211082904</v>
      </c>
      <c r="Z179">
        <f t="shared" si="55"/>
        <v>100</v>
      </c>
      <c r="AA179">
        <f t="shared" si="56"/>
        <v>50</v>
      </c>
      <c r="AB179">
        <f t="shared" si="57"/>
        <v>1.3331999999999999</v>
      </c>
      <c r="AC179">
        <f t="shared" si="58"/>
        <v>6.4</v>
      </c>
      <c r="AD179">
        <f t="shared" si="59"/>
        <v>800</v>
      </c>
      <c r="AE179">
        <f t="shared" si="60"/>
        <v>50</v>
      </c>
      <c r="AF179">
        <f t="shared" si="61"/>
        <v>20</v>
      </c>
      <c r="AG179">
        <f t="shared" si="62"/>
        <v>5</v>
      </c>
      <c r="AH179">
        <f t="shared" si="63"/>
        <v>25</v>
      </c>
      <c r="AI179">
        <v>4000</v>
      </c>
      <c r="AK179">
        <f t="shared" si="65"/>
        <v>900</v>
      </c>
      <c r="AL179">
        <f t="shared" si="66"/>
        <v>17</v>
      </c>
      <c r="AM179" t="str">
        <f t="shared" si="78"/>
        <v>1211082904</v>
      </c>
      <c r="AN179">
        <f t="shared" si="78"/>
        <v>100</v>
      </c>
      <c r="AO179">
        <f t="shared" si="78"/>
        <v>50</v>
      </c>
      <c r="AP179">
        <f t="shared" si="67"/>
        <v>80</v>
      </c>
      <c r="AQ179">
        <f t="shared" si="68"/>
        <v>106.65599999999999</v>
      </c>
      <c r="AR179">
        <f t="shared" si="69"/>
        <v>6.4</v>
      </c>
      <c r="AS179">
        <f t="shared" si="79"/>
        <v>50</v>
      </c>
      <c r="AT179">
        <f t="shared" si="79"/>
        <v>20</v>
      </c>
      <c r="AU179">
        <f t="shared" si="70"/>
        <v>1000</v>
      </c>
      <c r="AV179">
        <f t="shared" si="71"/>
        <v>25</v>
      </c>
      <c r="AW179">
        <f t="shared" si="72"/>
        <v>5</v>
      </c>
      <c r="AX179" s="290">
        <f t="shared" si="73"/>
        <v>29.844536283358714</v>
      </c>
      <c r="AY179" s="290">
        <f t="shared" si="74"/>
        <v>497.35919716217279</v>
      </c>
      <c r="AZ179">
        <f t="shared" si="75"/>
        <v>1</v>
      </c>
      <c r="BA179" s="290">
        <f t="shared" si="76"/>
        <v>7.9577471545947667</v>
      </c>
      <c r="BB179" s="290">
        <f t="shared" si="77"/>
        <v>318.3098861837907</v>
      </c>
    </row>
    <row r="180" spans="1:54" x14ac:dyDescent="0.3">
      <c r="A180">
        <f t="shared" si="54"/>
        <v>178</v>
      </c>
      <c r="B180">
        <v>900</v>
      </c>
      <c r="C180">
        <v>5</v>
      </c>
      <c r="D180" t="str">
        <f>'[3]900 KHz'!A24</f>
        <v>10010</v>
      </c>
      <c r="E180">
        <f>'[3]900 KHz'!B24</f>
        <v>2</v>
      </c>
      <c r="F180" t="str">
        <f>'[3]900 KHz'!C24</f>
        <v>12</v>
      </c>
      <c r="G180" t="str">
        <f>'[3]900 KHz'!D24</f>
        <v>00</v>
      </c>
      <c r="H180" t="str">
        <f>'[3]900 KHz'!E24</f>
        <v>01</v>
      </c>
      <c r="I180" t="str">
        <f>'[3]900 KHz'!F24</f>
        <v>00</v>
      </c>
      <c r="J180" t="str">
        <f>'[3]900 KHz'!G24</f>
        <v>10</v>
      </c>
      <c r="K180" t="str">
        <f>'[3]900 KHz'!H24</f>
        <v>20</v>
      </c>
      <c r="L180" t="str">
        <f>'[3]900 KHz'!I24</f>
        <v>001000</v>
      </c>
      <c r="M180" t="str">
        <f>'[3]900 KHz'!J24</f>
        <v>00</v>
      </c>
      <c r="N180" t="str">
        <f>'[3]900 KHz'!K24</f>
        <v>84</v>
      </c>
      <c r="O180" t="str">
        <f>'[3]900 KHz'!L24</f>
        <v>10</v>
      </c>
      <c r="P180" t="str">
        <f>'[3]900 KHz'!M24</f>
        <v>00010</v>
      </c>
      <c r="Q180" t="str">
        <f>'[3]900 KHz'!N24</f>
        <v>0</v>
      </c>
      <c r="R180" t="str">
        <f>'[3]900 KHz'!O24</f>
        <v>29</v>
      </c>
      <c r="S180" t="str">
        <f>'[3]900 KHz'!P24</f>
        <v>001010</v>
      </c>
      <c r="T180" t="str">
        <f>'[3]900 KHz'!Q24</f>
        <v>01</v>
      </c>
      <c r="U180" t="str">
        <f>'[3]900 KHz'!R24</f>
        <v>04</v>
      </c>
      <c r="V180" t="str">
        <f>'[3]900 KHz'!S24</f>
        <v>00</v>
      </c>
      <c r="W180" t="str">
        <f>'[3]900 KHz'!T24</f>
        <v>00010</v>
      </c>
      <c r="X180" t="str">
        <f>'[3]900 KHz'!U24</f>
        <v>0</v>
      </c>
      <c r="Y180" t="str">
        <f t="shared" si="64"/>
        <v>1220842904</v>
      </c>
      <c r="Z180">
        <f t="shared" si="55"/>
        <v>100</v>
      </c>
      <c r="AA180">
        <f t="shared" si="56"/>
        <v>50</v>
      </c>
      <c r="AB180">
        <f t="shared" si="57"/>
        <v>1.3331999999999999</v>
      </c>
      <c r="AC180">
        <f t="shared" si="58"/>
        <v>6.4</v>
      </c>
      <c r="AD180">
        <f t="shared" si="59"/>
        <v>800</v>
      </c>
      <c r="AE180">
        <f t="shared" si="60"/>
        <v>50</v>
      </c>
      <c r="AF180">
        <f t="shared" si="61"/>
        <v>40</v>
      </c>
      <c r="AG180">
        <f t="shared" si="62"/>
        <v>2.5</v>
      </c>
      <c r="AH180">
        <f t="shared" si="63"/>
        <v>12.5</v>
      </c>
      <c r="AI180">
        <v>4000</v>
      </c>
      <c r="AK180">
        <f t="shared" si="65"/>
        <v>900</v>
      </c>
      <c r="AL180">
        <f t="shared" si="66"/>
        <v>18</v>
      </c>
      <c r="AM180" t="str">
        <f t="shared" si="78"/>
        <v>1220842904</v>
      </c>
      <c r="AN180">
        <f t="shared" si="78"/>
        <v>100</v>
      </c>
      <c r="AO180">
        <f t="shared" si="78"/>
        <v>50</v>
      </c>
      <c r="AP180">
        <f t="shared" si="67"/>
        <v>80</v>
      </c>
      <c r="AQ180">
        <f t="shared" si="68"/>
        <v>106.65599999999999</v>
      </c>
      <c r="AR180">
        <f t="shared" si="69"/>
        <v>6.4</v>
      </c>
      <c r="AS180">
        <f t="shared" si="79"/>
        <v>50</v>
      </c>
      <c r="AT180">
        <f t="shared" si="79"/>
        <v>40</v>
      </c>
      <c r="AU180">
        <f t="shared" si="70"/>
        <v>500</v>
      </c>
      <c r="AV180">
        <f t="shared" si="71"/>
        <v>12.5</v>
      </c>
      <c r="AW180">
        <f t="shared" si="72"/>
        <v>5</v>
      </c>
      <c r="AX180" s="290">
        <f t="shared" si="73"/>
        <v>29.844536283358714</v>
      </c>
      <c r="AY180" s="290">
        <f t="shared" si="74"/>
        <v>497.35919716217279</v>
      </c>
      <c r="AZ180">
        <f t="shared" si="75"/>
        <v>2</v>
      </c>
      <c r="BA180" s="290">
        <f t="shared" si="76"/>
        <v>7.9577471545947667</v>
      </c>
      <c r="BB180" s="290">
        <f t="shared" si="77"/>
        <v>318.3098861837907</v>
      </c>
    </row>
    <row r="181" spans="1:54" x14ac:dyDescent="0.3">
      <c r="A181">
        <f t="shared" si="54"/>
        <v>179</v>
      </c>
      <c r="B181">
        <v>900</v>
      </c>
      <c r="C181">
        <v>5</v>
      </c>
      <c r="D181" t="str">
        <f>'[3]900 KHz'!A25</f>
        <v>10011</v>
      </c>
      <c r="E181">
        <f>'[3]900 KHz'!B25</f>
        <v>2</v>
      </c>
      <c r="F181" t="str">
        <f>'[3]900 KHz'!C25</f>
        <v>12</v>
      </c>
      <c r="G181" t="str">
        <f>'[3]900 KHz'!D25</f>
        <v>00</v>
      </c>
      <c r="H181" t="str">
        <f>'[3]900 KHz'!E25</f>
        <v>01</v>
      </c>
      <c r="I181" t="str">
        <f>'[3]900 KHz'!F25</f>
        <v>00</v>
      </c>
      <c r="J181" t="str">
        <f>'[3]900 KHz'!G25</f>
        <v>10</v>
      </c>
      <c r="K181" t="str">
        <f>'[3]900 KHz'!H25</f>
        <v>40</v>
      </c>
      <c r="L181" t="str">
        <f>'[3]900 KHz'!I25</f>
        <v>010000</v>
      </c>
      <c r="M181" t="str">
        <f>'[3]900 KHz'!J25</f>
        <v>00</v>
      </c>
      <c r="N181" t="str">
        <f>'[3]900 KHz'!K25</f>
        <v>42</v>
      </c>
      <c r="O181" t="str">
        <f>'[3]900 KHz'!L25</f>
        <v>01</v>
      </c>
      <c r="P181" t="str">
        <f>'[3]900 KHz'!M25</f>
        <v>00001</v>
      </c>
      <c r="Q181" t="str">
        <f>'[3]900 KHz'!N25</f>
        <v>0</v>
      </c>
      <c r="R181" t="str">
        <f>'[3]900 KHz'!O25</f>
        <v>29</v>
      </c>
      <c r="S181" t="str">
        <f>'[3]900 KHz'!P25</f>
        <v>001010</v>
      </c>
      <c r="T181" t="str">
        <f>'[3]900 KHz'!Q25</f>
        <v>01</v>
      </c>
      <c r="U181" t="str">
        <f>'[3]900 KHz'!R25</f>
        <v>04</v>
      </c>
      <c r="V181" t="str">
        <f>'[3]900 KHz'!S25</f>
        <v>00</v>
      </c>
      <c r="W181" t="str">
        <f>'[3]900 KHz'!T25</f>
        <v>00010</v>
      </c>
      <c r="X181" t="str">
        <f>'[3]900 KHz'!U25</f>
        <v>0</v>
      </c>
      <c r="Y181" t="str">
        <f t="shared" si="64"/>
        <v>1240422904</v>
      </c>
      <c r="Z181">
        <f t="shared" si="55"/>
        <v>100</v>
      </c>
      <c r="AA181">
        <f t="shared" si="56"/>
        <v>50</v>
      </c>
      <c r="AB181">
        <f t="shared" si="57"/>
        <v>1.3331999999999999</v>
      </c>
      <c r="AC181">
        <f t="shared" si="58"/>
        <v>6.4</v>
      </c>
      <c r="AD181">
        <f t="shared" si="59"/>
        <v>800</v>
      </c>
      <c r="AE181">
        <f t="shared" si="60"/>
        <v>50</v>
      </c>
      <c r="AF181">
        <f t="shared" si="61"/>
        <v>80</v>
      </c>
      <c r="AG181">
        <f t="shared" si="62"/>
        <v>1.25</v>
      </c>
      <c r="AH181">
        <f t="shared" si="63"/>
        <v>6.25</v>
      </c>
      <c r="AI181">
        <v>4000</v>
      </c>
      <c r="AK181">
        <f t="shared" si="65"/>
        <v>900</v>
      </c>
      <c r="AL181">
        <f t="shared" si="66"/>
        <v>19</v>
      </c>
      <c r="AM181" t="str">
        <f t="shared" si="78"/>
        <v>1240422904</v>
      </c>
      <c r="AN181">
        <f t="shared" si="78"/>
        <v>100</v>
      </c>
      <c r="AO181">
        <f t="shared" si="78"/>
        <v>50</v>
      </c>
      <c r="AP181">
        <f t="shared" si="67"/>
        <v>80</v>
      </c>
      <c r="AQ181">
        <f t="shared" si="68"/>
        <v>106.65599999999999</v>
      </c>
      <c r="AR181">
        <f t="shared" si="69"/>
        <v>6.4</v>
      </c>
      <c r="AS181">
        <f t="shared" si="79"/>
        <v>50</v>
      </c>
      <c r="AT181">
        <f t="shared" si="79"/>
        <v>80</v>
      </c>
      <c r="AU181">
        <f t="shared" si="70"/>
        <v>250</v>
      </c>
      <c r="AV181">
        <f t="shared" si="71"/>
        <v>6.25</v>
      </c>
      <c r="AW181">
        <f t="shared" si="72"/>
        <v>5</v>
      </c>
      <c r="AX181" s="290">
        <f t="shared" si="73"/>
        <v>29.844536283358714</v>
      </c>
      <c r="AY181" s="290">
        <f t="shared" si="74"/>
        <v>497.35919716217279</v>
      </c>
      <c r="AZ181">
        <f t="shared" si="75"/>
        <v>4</v>
      </c>
      <c r="BA181" s="290">
        <f t="shared" si="76"/>
        <v>7.9577471545947667</v>
      </c>
      <c r="BB181" s="290">
        <f t="shared" si="77"/>
        <v>318.3098861837907</v>
      </c>
    </row>
    <row r="182" spans="1:54" x14ac:dyDescent="0.3">
      <c r="A182">
        <f t="shared" si="54"/>
        <v>180</v>
      </c>
      <c r="B182">
        <v>900</v>
      </c>
      <c r="C182">
        <v>5</v>
      </c>
      <c r="D182" t="str">
        <f>'[3]900 KHz'!A26</f>
        <v>10100</v>
      </c>
      <c r="E182">
        <f>'[3]900 KHz'!B26</f>
        <v>2</v>
      </c>
      <c r="F182" t="str">
        <f>'[3]900 KHz'!C26</f>
        <v>12</v>
      </c>
      <c r="G182" t="str">
        <f>'[3]900 KHz'!D26</f>
        <v>00</v>
      </c>
      <c r="H182" t="str">
        <f>'[3]900 KHz'!E26</f>
        <v>01</v>
      </c>
      <c r="I182" t="str">
        <f>'[3]900 KHz'!F26</f>
        <v>00</v>
      </c>
      <c r="J182" t="str">
        <f>'[3]900 KHz'!G26</f>
        <v>10</v>
      </c>
      <c r="K182" t="str">
        <f>'[3]900 KHz'!H26</f>
        <v>80</v>
      </c>
      <c r="L182" t="str">
        <f>'[3]900 KHz'!I26</f>
        <v>100000</v>
      </c>
      <c r="M182" t="str">
        <f>'[3]900 KHz'!J26</f>
        <v>00</v>
      </c>
      <c r="N182" t="str">
        <f>'[3]900 KHz'!K26</f>
        <v>42</v>
      </c>
      <c r="O182" t="str">
        <f>'[3]900 KHz'!L26</f>
        <v>01</v>
      </c>
      <c r="P182" t="str">
        <f>'[3]900 KHz'!M26</f>
        <v>00001</v>
      </c>
      <c r="Q182" t="str">
        <f>'[3]900 KHz'!N26</f>
        <v>0</v>
      </c>
      <c r="R182" t="str">
        <f>'[3]900 KHz'!O26</f>
        <v>29</v>
      </c>
      <c r="S182" t="str">
        <f>'[3]900 KHz'!P26</f>
        <v>001010</v>
      </c>
      <c r="T182" t="str">
        <f>'[3]900 KHz'!Q26</f>
        <v>01</v>
      </c>
      <c r="U182" t="str">
        <f>'[3]900 KHz'!R26</f>
        <v>04</v>
      </c>
      <c r="V182" t="str">
        <f>'[3]900 KHz'!S26</f>
        <v>00</v>
      </c>
      <c r="W182" t="str">
        <f>'[3]900 KHz'!T26</f>
        <v>00010</v>
      </c>
      <c r="X182" t="str">
        <f>'[3]900 KHz'!U26</f>
        <v>0</v>
      </c>
      <c r="Y182" t="str">
        <f t="shared" si="64"/>
        <v>1280422904</v>
      </c>
      <c r="Z182">
        <f t="shared" si="55"/>
        <v>100</v>
      </c>
      <c r="AA182">
        <f t="shared" si="56"/>
        <v>50</v>
      </c>
      <c r="AB182">
        <f t="shared" si="57"/>
        <v>1.3331999999999999</v>
      </c>
      <c r="AC182">
        <f t="shared" si="58"/>
        <v>6.4</v>
      </c>
      <c r="AD182">
        <f t="shared" si="59"/>
        <v>800</v>
      </c>
      <c r="AE182">
        <f t="shared" si="60"/>
        <v>50</v>
      </c>
      <c r="AF182">
        <f t="shared" si="61"/>
        <v>160</v>
      </c>
      <c r="AG182">
        <f t="shared" si="62"/>
        <v>1.25</v>
      </c>
      <c r="AH182">
        <f t="shared" si="63"/>
        <v>6.25</v>
      </c>
      <c r="AI182">
        <v>4000</v>
      </c>
      <c r="AK182">
        <f t="shared" si="65"/>
        <v>900</v>
      </c>
      <c r="AL182">
        <f t="shared" si="66"/>
        <v>20</v>
      </c>
      <c r="AM182" t="str">
        <f t="shared" si="78"/>
        <v>1280422904</v>
      </c>
      <c r="AN182">
        <f t="shared" si="78"/>
        <v>100</v>
      </c>
      <c r="AO182">
        <f t="shared" si="78"/>
        <v>50</v>
      </c>
      <c r="AP182">
        <f t="shared" si="67"/>
        <v>80</v>
      </c>
      <c r="AQ182">
        <f t="shared" si="68"/>
        <v>106.65599999999999</v>
      </c>
      <c r="AR182">
        <f t="shared" si="69"/>
        <v>6.4</v>
      </c>
      <c r="AS182">
        <f t="shared" si="79"/>
        <v>50</v>
      </c>
      <c r="AT182">
        <f t="shared" si="79"/>
        <v>160</v>
      </c>
      <c r="AU182">
        <f t="shared" si="70"/>
        <v>250</v>
      </c>
      <c r="AV182">
        <f t="shared" si="71"/>
        <v>6.25</v>
      </c>
      <c r="AW182">
        <f t="shared" si="72"/>
        <v>5</v>
      </c>
      <c r="AX182" s="290">
        <f t="shared" si="73"/>
        <v>29.844536283358714</v>
      </c>
      <c r="AY182" s="290">
        <f t="shared" si="74"/>
        <v>497.35919716217279</v>
      </c>
      <c r="AZ182">
        <f t="shared" si="75"/>
        <v>8</v>
      </c>
      <c r="BA182" s="290">
        <f t="shared" si="76"/>
        <v>3.9788735772973833</v>
      </c>
      <c r="BB182" s="290">
        <f t="shared" si="77"/>
        <v>159.15494309189535</v>
      </c>
    </row>
    <row r="183" spans="1:54" x14ac:dyDescent="0.3">
      <c r="A183">
        <f t="shared" si="54"/>
        <v>181</v>
      </c>
      <c r="B183">
        <v>900</v>
      </c>
      <c r="C183">
        <v>5</v>
      </c>
      <c r="D183" t="str">
        <f>'[3]900 KHz'!A27</f>
        <v>10101</v>
      </c>
      <c r="E183">
        <f>'[3]900 KHz'!B27</f>
        <v>2</v>
      </c>
      <c r="F183" t="str">
        <f>'[3]900 KHz'!C27</f>
        <v>13</v>
      </c>
      <c r="G183" t="str">
        <f>'[3]900 KHz'!D27</f>
        <v>00</v>
      </c>
      <c r="H183" t="str">
        <f>'[3]900 KHz'!E27</f>
        <v>01</v>
      </c>
      <c r="I183" t="str">
        <f>'[3]900 KHz'!F27</f>
        <v>00</v>
      </c>
      <c r="J183" t="str">
        <f>'[3]900 KHz'!G27</f>
        <v>11</v>
      </c>
      <c r="K183" t="str">
        <f>'[3]900 KHz'!H27</f>
        <v>0A</v>
      </c>
      <c r="L183" t="str">
        <f>'[3]900 KHz'!I27</f>
        <v>000010</v>
      </c>
      <c r="M183" t="str">
        <f>'[3]900 KHz'!J27</f>
        <v>10</v>
      </c>
      <c r="N183" t="str">
        <f>'[3]900 KHz'!K27</f>
        <v>10</v>
      </c>
      <c r="O183" t="str">
        <f>'[3]900 KHz'!L27</f>
        <v>00</v>
      </c>
      <c r="P183" t="str">
        <f>'[3]900 KHz'!M27</f>
        <v>01000</v>
      </c>
      <c r="Q183" t="str">
        <f>'[3]900 KHz'!N27</f>
        <v>0</v>
      </c>
      <c r="R183" t="str">
        <f>'[3]900 KHz'!O27</f>
        <v>19</v>
      </c>
      <c r="S183" t="str">
        <f>'[3]900 KHz'!P27</f>
        <v>000110</v>
      </c>
      <c r="T183" t="str">
        <f>'[3]900 KHz'!Q27</f>
        <v>01</v>
      </c>
      <c r="U183" t="str">
        <f>'[3]900 KHz'!R27</f>
        <v>04</v>
      </c>
      <c r="V183" t="str">
        <f>'[3]900 KHz'!S27</f>
        <v>00</v>
      </c>
      <c r="W183" t="str">
        <f>'[3]900 KHz'!T27</f>
        <v>00010</v>
      </c>
      <c r="X183" t="str">
        <f>'[3]900 KHz'!U27</f>
        <v>0</v>
      </c>
      <c r="Y183" t="str">
        <f t="shared" si="64"/>
        <v>130A101904</v>
      </c>
      <c r="Z183">
        <f t="shared" si="55"/>
        <v>200</v>
      </c>
      <c r="AA183">
        <f t="shared" si="56"/>
        <v>30</v>
      </c>
      <c r="AB183">
        <f t="shared" si="57"/>
        <v>1.3331999999999999</v>
      </c>
      <c r="AC183">
        <f t="shared" si="58"/>
        <v>6.4</v>
      </c>
      <c r="AD183">
        <f t="shared" si="59"/>
        <v>800</v>
      </c>
      <c r="AE183">
        <f t="shared" si="60"/>
        <v>50</v>
      </c>
      <c r="AF183">
        <f t="shared" si="61"/>
        <v>10</v>
      </c>
      <c r="AG183">
        <f t="shared" si="62"/>
        <v>10</v>
      </c>
      <c r="AH183">
        <f t="shared" si="63"/>
        <v>50</v>
      </c>
      <c r="AI183">
        <v>4000</v>
      </c>
      <c r="AK183">
        <f t="shared" si="65"/>
        <v>900</v>
      </c>
      <c r="AL183">
        <f t="shared" si="66"/>
        <v>21</v>
      </c>
      <c r="AM183" t="str">
        <f t="shared" si="78"/>
        <v>130A101904</v>
      </c>
      <c r="AN183">
        <f t="shared" si="78"/>
        <v>200</v>
      </c>
      <c r="AO183">
        <f t="shared" si="78"/>
        <v>30</v>
      </c>
      <c r="AP183">
        <f t="shared" si="67"/>
        <v>160</v>
      </c>
      <c r="AQ183">
        <f t="shared" si="68"/>
        <v>213.31199999999998</v>
      </c>
      <c r="AR183">
        <f t="shared" si="69"/>
        <v>6.4</v>
      </c>
      <c r="AS183">
        <f t="shared" si="79"/>
        <v>50</v>
      </c>
      <c r="AT183">
        <f t="shared" si="79"/>
        <v>10</v>
      </c>
      <c r="AU183">
        <f t="shared" si="70"/>
        <v>2000</v>
      </c>
      <c r="AV183">
        <f t="shared" si="71"/>
        <v>50</v>
      </c>
      <c r="AW183">
        <f t="shared" si="72"/>
        <v>6</v>
      </c>
      <c r="AX183" s="290">
        <f t="shared" si="73"/>
        <v>24.870446902798928</v>
      </c>
      <c r="AY183" s="290">
        <f t="shared" si="74"/>
        <v>828.93199527028821</v>
      </c>
      <c r="AZ183">
        <f t="shared" si="75"/>
        <v>0.5</v>
      </c>
      <c r="BA183" s="290">
        <f t="shared" si="76"/>
        <v>7.9577471545947667</v>
      </c>
      <c r="BB183" s="290">
        <f t="shared" si="77"/>
        <v>318.3098861837907</v>
      </c>
    </row>
    <row r="184" spans="1:54" x14ac:dyDescent="0.3">
      <c r="A184">
        <f t="shared" si="54"/>
        <v>182</v>
      </c>
      <c r="B184">
        <v>900</v>
      </c>
      <c r="C184">
        <v>5</v>
      </c>
      <c r="D184" t="str">
        <f>'[3]900 KHz'!A28</f>
        <v>10110</v>
      </c>
      <c r="E184">
        <f>'[3]900 KHz'!B28</f>
        <v>2</v>
      </c>
      <c r="F184" t="str">
        <f>'[3]900 KHz'!C28</f>
        <v>13</v>
      </c>
      <c r="G184" t="str">
        <f>'[3]900 KHz'!D28</f>
        <v>00</v>
      </c>
      <c r="H184" t="str">
        <f>'[3]900 KHz'!E28</f>
        <v>01</v>
      </c>
      <c r="I184" t="str">
        <f>'[3]900 KHz'!F28</f>
        <v>00</v>
      </c>
      <c r="J184" t="str">
        <f>'[3]900 KHz'!G28</f>
        <v>11</v>
      </c>
      <c r="K184" t="str">
        <f>'[3]900 KHz'!H28</f>
        <v>11</v>
      </c>
      <c r="L184" t="str">
        <f>'[3]900 KHz'!I28</f>
        <v>000100</v>
      </c>
      <c r="M184" t="str">
        <f>'[3]900 KHz'!J28</f>
        <v>01</v>
      </c>
      <c r="N184" t="str">
        <f>'[3]900 KHz'!K28</f>
        <v>08</v>
      </c>
      <c r="O184" t="str">
        <f>'[3]900 KHz'!L28</f>
        <v>00</v>
      </c>
      <c r="P184" t="str">
        <f>'[3]900 KHz'!M28</f>
        <v>00100</v>
      </c>
      <c r="Q184" t="str">
        <f>'[3]900 KHz'!N28</f>
        <v>0</v>
      </c>
      <c r="R184" t="str">
        <f>'[3]900 KHz'!O28</f>
        <v>19</v>
      </c>
      <c r="S184" t="str">
        <f>'[3]900 KHz'!P28</f>
        <v>000110</v>
      </c>
      <c r="T184" t="str">
        <f>'[3]900 KHz'!Q28</f>
        <v>01</v>
      </c>
      <c r="U184" t="str">
        <f>'[3]900 KHz'!R28</f>
        <v>04</v>
      </c>
      <c r="V184" t="str">
        <f>'[3]900 KHz'!S28</f>
        <v>00</v>
      </c>
      <c r="W184" t="str">
        <f>'[3]900 KHz'!T28</f>
        <v>00010</v>
      </c>
      <c r="X184" t="str">
        <f>'[3]900 KHz'!U28</f>
        <v>0</v>
      </c>
      <c r="Y184" t="str">
        <f t="shared" si="64"/>
        <v>1311081904</v>
      </c>
      <c r="Z184">
        <f t="shared" si="55"/>
        <v>200</v>
      </c>
      <c r="AA184">
        <f t="shared" si="56"/>
        <v>30</v>
      </c>
      <c r="AB184">
        <f t="shared" si="57"/>
        <v>1.3331999999999999</v>
      </c>
      <c r="AC184">
        <f t="shared" si="58"/>
        <v>6.4</v>
      </c>
      <c r="AD184">
        <f t="shared" si="59"/>
        <v>800</v>
      </c>
      <c r="AE184">
        <f t="shared" si="60"/>
        <v>50</v>
      </c>
      <c r="AF184">
        <f t="shared" si="61"/>
        <v>20</v>
      </c>
      <c r="AG184">
        <f t="shared" si="62"/>
        <v>5</v>
      </c>
      <c r="AH184">
        <f t="shared" si="63"/>
        <v>25</v>
      </c>
      <c r="AI184">
        <v>4000</v>
      </c>
      <c r="AK184">
        <f t="shared" si="65"/>
        <v>900</v>
      </c>
      <c r="AL184">
        <f t="shared" si="66"/>
        <v>22</v>
      </c>
      <c r="AM184" t="str">
        <f t="shared" si="78"/>
        <v>1311081904</v>
      </c>
      <c r="AN184">
        <f t="shared" si="78"/>
        <v>200</v>
      </c>
      <c r="AO184">
        <f t="shared" si="78"/>
        <v>30</v>
      </c>
      <c r="AP184">
        <f t="shared" si="67"/>
        <v>160</v>
      </c>
      <c r="AQ184">
        <f t="shared" si="68"/>
        <v>213.31199999999998</v>
      </c>
      <c r="AR184">
        <f t="shared" si="69"/>
        <v>6.4</v>
      </c>
      <c r="AS184">
        <f t="shared" si="79"/>
        <v>50</v>
      </c>
      <c r="AT184">
        <f t="shared" si="79"/>
        <v>20</v>
      </c>
      <c r="AU184">
        <f t="shared" si="70"/>
        <v>1000</v>
      </c>
      <c r="AV184">
        <f t="shared" si="71"/>
        <v>25</v>
      </c>
      <c r="AW184">
        <f t="shared" si="72"/>
        <v>6</v>
      </c>
      <c r="AX184" s="290">
        <f t="shared" si="73"/>
        <v>24.870446902798928</v>
      </c>
      <c r="AY184" s="290">
        <f t="shared" si="74"/>
        <v>828.93199527028821</v>
      </c>
      <c r="AZ184">
        <f t="shared" si="75"/>
        <v>1</v>
      </c>
      <c r="BA184" s="290">
        <f t="shared" si="76"/>
        <v>7.9577471545947667</v>
      </c>
      <c r="BB184" s="290">
        <f t="shared" si="77"/>
        <v>318.3098861837907</v>
      </c>
    </row>
    <row r="185" spans="1:54" x14ac:dyDescent="0.3">
      <c r="A185">
        <f t="shared" si="54"/>
        <v>183</v>
      </c>
      <c r="B185">
        <v>900</v>
      </c>
      <c r="C185">
        <v>5</v>
      </c>
      <c r="D185" t="str">
        <f>'[3]900 KHz'!A29</f>
        <v>10111</v>
      </c>
      <c r="E185">
        <f>'[3]900 KHz'!B29</f>
        <v>2</v>
      </c>
      <c r="F185" t="str">
        <f>'[3]900 KHz'!C29</f>
        <v>13</v>
      </c>
      <c r="G185" t="str">
        <f>'[3]900 KHz'!D29</f>
        <v>00</v>
      </c>
      <c r="H185" t="str">
        <f>'[3]900 KHz'!E29</f>
        <v>01</v>
      </c>
      <c r="I185" t="str">
        <f>'[3]900 KHz'!F29</f>
        <v>00</v>
      </c>
      <c r="J185" t="str">
        <f>'[3]900 KHz'!G29</f>
        <v>11</v>
      </c>
      <c r="K185" t="str">
        <f>'[3]900 KHz'!H29</f>
        <v>20</v>
      </c>
      <c r="L185" t="str">
        <f>'[3]900 KHz'!I29</f>
        <v>001000</v>
      </c>
      <c r="M185" t="str">
        <f>'[3]900 KHz'!J29</f>
        <v>00</v>
      </c>
      <c r="N185" t="str">
        <f>'[3]900 KHz'!K29</f>
        <v>84</v>
      </c>
      <c r="O185" t="str">
        <f>'[3]900 KHz'!L29</f>
        <v>10</v>
      </c>
      <c r="P185" t="str">
        <f>'[3]900 KHz'!M29</f>
        <v>00010</v>
      </c>
      <c r="Q185" t="str">
        <f>'[3]900 KHz'!N29</f>
        <v>0</v>
      </c>
      <c r="R185" t="str">
        <f>'[3]900 KHz'!O29</f>
        <v>19</v>
      </c>
      <c r="S185" t="str">
        <f>'[3]900 KHz'!P29</f>
        <v>000110</v>
      </c>
      <c r="T185" t="str">
        <f>'[3]900 KHz'!Q29</f>
        <v>01</v>
      </c>
      <c r="U185" t="str">
        <f>'[3]900 KHz'!R29</f>
        <v>04</v>
      </c>
      <c r="V185" t="str">
        <f>'[3]900 KHz'!S29</f>
        <v>00</v>
      </c>
      <c r="W185" t="str">
        <f>'[3]900 KHz'!T29</f>
        <v>00010</v>
      </c>
      <c r="X185" t="str">
        <f>'[3]900 KHz'!U29</f>
        <v>0</v>
      </c>
      <c r="Y185" t="str">
        <f t="shared" si="64"/>
        <v>1320841904</v>
      </c>
      <c r="Z185">
        <f t="shared" si="55"/>
        <v>200</v>
      </c>
      <c r="AA185">
        <f t="shared" si="56"/>
        <v>30</v>
      </c>
      <c r="AB185">
        <f t="shared" si="57"/>
        <v>1.3331999999999999</v>
      </c>
      <c r="AC185">
        <f t="shared" si="58"/>
        <v>6.4</v>
      </c>
      <c r="AD185">
        <f t="shared" si="59"/>
        <v>800</v>
      </c>
      <c r="AE185">
        <f t="shared" si="60"/>
        <v>50</v>
      </c>
      <c r="AF185">
        <f t="shared" si="61"/>
        <v>40</v>
      </c>
      <c r="AG185">
        <f t="shared" si="62"/>
        <v>2.5</v>
      </c>
      <c r="AH185">
        <f t="shared" si="63"/>
        <v>12.5</v>
      </c>
      <c r="AI185">
        <v>4000</v>
      </c>
      <c r="AK185">
        <f t="shared" si="65"/>
        <v>900</v>
      </c>
      <c r="AL185">
        <f t="shared" si="66"/>
        <v>23</v>
      </c>
      <c r="AM185" t="str">
        <f t="shared" si="78"/>
        <v>1320841904</v>
      </c>
      <c r="AN185">
        <f t="shared" si="78"/>
        <v>200</v>
      </c>
      <c r="AO185">
        <f t="shared" si="78"/>
        <v>30</v>
      </c>
      <c r="AP185">
        <f t="shared" si="67"/>
        <v>160</v>
      </c>
      <c r="AQ185">
        <f t="shared" si="68"/>
        <v>213.31199999999998</v>
      </c>
      <c r="AR185">
        <f t="shared" si="69"/>
        <v>6.4</v>
      </c>
      <c r="AS185">
        <f t="shared" si="79"/>
        <v>50</v>
      </c>
      <c r="AT185">
        <f t="shared" si="79"/>
        <v>40</v>
      </c>
      <c r="AU185">
        <f t="shared" si="70"/>
        <v>500</v>
      </c>
      <c r="AV185">
        <f t="shared" si="71"/>
        <v>12.5</v>
      </c>
      <c r="AW185">
        <f t="shared" si="72"/>
        <v>6</v>
      </c>
      <c r="AX185" s="290">
        <f t="shared" si="73"/>
        <v>24.870446902798928</v>
      </c>
      <c r="AY185" s="290">
        <f t="shared" si="74"/>
        <v>828.93199527028821</v>
      </c>
      <c r="AZ185">
        <f t="shared" si="75"/>
        <v>2</v>
      </c>
      <c r="BA185" s="290">
        <f t="shared" si="76"/>
        <v>7.9577471545947667</v>
      </c>
      <c r="BB185" s="290">
        <f t="shared" si="77"/>
        <v>318.3098861837907</v>
      </c>
    </row>
    <row r="186" spans="1:54" x14ac:dyDescent="0.3">
      <c r="A186">
        <f t="shared" si="54"/>
        <v>184</v>
      </c>
      <c r="B186">
        <v>900</v>
      </c>
      <c r="C186">
        <v>5</v>
      </c>
      <c r="D186" t="str">
        <f>'[3]900 KHz'!A30</f>
        <v>11000</v>
      </c>
      <c r="E186">
        <f>'[3]900 KHz'!B30</f>
        <v>2</v>
      </c>
      <c r="F186" t="str">
        <f>'[3]900 KHz'!C30</f>
        <v>13</v>
      </c>
      <c r="G186" t="str">
        <f>'[3]900 KHz'!D30</f>
        <v>00</v>
      </c>
      <c r="H186" t="str">
        <f>'[3]900 KHz'!E30</f>
        <v>01</v>
      </c>
      <c r="I186" t="str">
        <f>'[3]900 KHz'!F30</f>
        <v>00</v>
      </c>
      <c r="J186" t="str">
        <f>'[3]900 KHz'!G30</f>
        <v>11</v>
      </c>
      <c r="K186" t="str">
        <f>'[3]900 KHz'!H30</f>
        <v>40</v>
      </c>
      <c r="L186" t="str">
        <f>'[3]900 KHz'!I30</f>
        <v>010000</v>
      </c>
      <c r="M186" t="str">
        <f>'[3]900 KHz'!J30</f>
        <v>00</v>
      </c>
      <c r="N186" t="str">
        <f>'[3]900 KHz'!K30</f>
        <v>42</v>
      </c>
      <c r="O186" t="str">
        <f>'[3]900 KHz'!L30</f>
        <v>01</v>
      </c>
      <c r="P186" t="str">
        <f>'[3]900 KHz'!M30</f>
        <v>00001</v>
      </c>
      <c r="Q186" t="str">
        <f>'[3]900 KHz'!N30</f>
        <v>0</v>
      </c>
      <c r="R186" t="str">
        <f>'[3]900 KHz'!O30</f>
        <v>19</v>
      </c>
      <c r="S186" t="str">
        <f>'[3]900 KHz'!P30</f>
        <v>000110</v>
      </c>
      <c r="T186" t="str">
        <f>'[3]900 KHz'!Q30</f>
        <v>01</v>
      </c>
      <c r="U186" t="str">
        <f>'[3]900 KHz'!R30</f>
        <v>04</v>
      </c>
      <c r="V186" t="str">
        <f>'[3]900 KHz'!S30</f>
        <v>00</v>
      </c>
      <c r="W186" t="str">
        <f>'[3]900 KHz'!T30</f>
        <v>00010</v>
      </c>
      <c r="X186" t="str">
        <f>'[3]900 KHz'!U30</f>
        <v>0</v>
      </c>
      <c r="Y186" t="str">
        <f t="shared" si="64"/>
        <v>1340421904</v>
      </c>
      <c r="Z186">
        <f t="shared" si="55"/>
        <v>200</v>
      </c>
      <c r="AA186">
        <f t="shared" si="56"/>
        <v>30</v>
      </c>
      <c r="AB186">
        <f t="shared" si="57"/>
        <v>1.3331999999999999</v>
      </c>
      <c r="AC186">
        <f t="shared" si="58"/>
        <v>6.4</v>
      </c>
      <c r="AD186">
        <f t="shared" si="59"/>
        <v>800</v>
      </c>
      <c r="AE186">
        <f t="shared" si="60"/>
        <v>50</v>
      </c>
      <c r="AF186">
        <f t="shared" si="61"/>
        <v>80</v>
      </c>
      <c r="AG186">
        <f t="shared" si="62"/>
        <v>1.25</v>
      </c>
      <c r="AH186">
        <f t="shared" si="63"/>
        <v>6.25</v>
      </c>
      <c r="AI186">
        <v>4000</v>
      </c>
      <c r="AK186">
        <f t="shared" si="65"/>
        <v>900</v>
      </c>
      <c r="AL186">
        <f t="shared" si="66"/>
        <v>24</v>
      </c>
      <c r="AM186" t="str">
        <f t="shared" si="78"/>
        <v>1340421904</v>
      </c>
      <c r="AN186">
        <f t="shared" si="78"/>
        <v>200</v>
      </c>
      <c r="AO186">
        <f t="shared" si="78"/>
        <v>30</v>
      </c>
      <c r="AP186">
        <f t="shared" si="67"/>
        <v>160</v>
      </c>
      <c r="AQ186">
        <f t="shared" si="68"/>
        <v>213.31199999999998</v>
      </c>
      <c r="AR186">
        <f t="shared" si="69"/>
        <v>6.4</v>
      </c>
      <c r="AS186">
        <f t="shared" si="79"/>
        <v>50</v>
      </c>
      <c r="AT186">
        <f t="shared" si="79"/>
        <v>80</v>
      </c>
      <c r="AU186">
        <f t="shared" si="70"/>
        <v>250</v>
      </c>
      <c r="AV186">
        <f t="shared" si="71"/>
        <v>6.25</v>
      </c>
      <c r="AW186">
        <f t="shared" si="72"/>
        <v>6</v>
      </c>
      <c r="AX186" s="290">
        <f t="shared" si="73"/>
        <v>24.870446902798928</v>
      </c>
      <c r="AY186" s="290">
        <f t="shared" si="74"/>
        <v>828.93199527028821</v>
      </c>
      <c r="AZ186">
        <f t="shared" si="75"/>
        <v>4</v>
      </c>
      <c r="BA186" s="290">
        <f t="shared" si="76"/>
        <v>7.9577471545947667</v>
      </c>
      <c r="BB186" s="290">
        <f t="shared" si="77"/>
        <v>318.3098861837907</v>
      </c>
    </row>
    <row r="187" spans="1:54" x14ac:dyDescent="0.3">
      <c r="A187">
        <f t="shared" si="54"/>
        <v>185</v>
      </c>
      <c r="B187">
        <v>900</v>
      </c>
      <c r="C187">
        <v>5</v>
      </c>
      <c r="D187" t="str">
        <f>'[3]900 KHz'!A31</f>
        <v>11001</v>
      </c>
      <c r="E187">
        <f>'[3]900 KHz'!B31</f>
        <v>2</v>
      </c>
      <c r="F187" t="str">
        <f>'[3]900 KHz'!C31</f>
        <v>13</v>
      </c>
      <c r="G187" t="str">
        <f>'[3]900 KHz'!D31</f>
        <v>00</v>
      </c>
      <c r="H187" t="str">
        <f>'[3]900 KHz'!E31</f>
        <v>01</v>
      </c>
      <c r="I187" t="str">
        <f>'[3]900 KHz'!F31</f>
        <v>00</v>
      </c>
      <c r="J187" t="str">
        <f>'[3]900 KHz'!G31</f>
        <v>11</v>
      </c>
      <c r="K187" t="str">
        <f>'[3]900 KHz'!H31</f>
        <v>80</v>
      </c>
      <c r="L187" t="str">
        <f>'[3]900 KHz'!I31</f>
        <v>100000</v>
      </c>
      <c r="M187" t="str">
        <f>'[3]900 KHz'!J31</f>
        <v>00</v>
      </c>
      <c r="N187" t="str">
        <f>'[3]900 KHz'!K31</f>
        <v>42</v>
      </c>
      <c r="O187" t="str">
        <f>'[3]900 KHz'!L31</f>
        <v>01</v>
      </c>
      <c r="P187" t="str">
        <f>'[3]900 KHz'!M31</f>
        <v>00001</v>
      </c>
      <c r="Q187" t="str">
        <f>'[3]900 KHz'!N31</f>
        <v>0</v>
      </c>
      <c r="R187" t="str">
        <f>'[3]900 KHz'!O31</f>
        <v>19</v>
      </c>
      <c r="S187" t="str">
        <f>'[3]900 KHz'!P31</f>
        <v>000110</v>
      </c>
      <c r="T187" t="str">
        <f>'[3]900 KHz'!Q31</f>
        <v>01</v>
      </c>
      <c r="U187" t="str">
        <f>'[3]900 KHz'!R31</f>
        <v>04</v>
      </c>
      <c r="V187" t="str">
        <f>'[3]900 KHz'!S31</f>
        <v>00</v>
      </c>
      <c r="W187" t="str">
        <f>'[3]900 KHz'!T31</f>
        <v>00010</v>
      </c>
      <c r="X187" t="str">
        <f>'[3]900 KHz'!U31</f>
        <v>0</v>
      </c>
      <c r="Y187" t="str">
        <f t="shared" si="64"/>
        <v>1380421904</v>
      </c>
      <c r="Z187">
        <f t="shared" si="55"/>
        <v>200</v>
      </c>
      <c r="AA187">
        <f t="shared" si="56"/>
        <v>30</v>
      </c>
      <c r="AB187">
        <f t="shared" si="57"/>
        <v>1.3331999999999999</v>
      </c>
      <c r="AC187">
        <f t="shared" si="58"/>
        <v>6.4</v>
      </c>
      <c r="AD187">
        <f t="shared" si="59"/>
        <v>800</v>
      </c>
      <c r="AE187">
        <f t="shared" si="60"/>
        <v>50</v>
      </c>
      <c r="AF187">
        <f t="shared" si="61"/>
        <v>160</v>
      </c>
      <c r="AG187">
        <f t="shared" si="62"/>
        <v>1.25</v>
      </c>
      <c r="AH187">
        <f t="shared" si="63"/>
        <v>6.25</v>
      </c>
      <c r="AI187">
        <v>4000</v>
      </c>
      <c r="AK187">
        <f t="shared" si="65"/>
        <v>900</v>
      </c>
      <c r="AL187">
        <f t="shared" si="66"/>
        <v>25</v>
      </c>
      <c r="AM187" t="str">
        <f t="shared" si="78"/>
        <v>1380421904</v>
      </c>
      <c r="AN187">
        <f t="shared" si="78"/>
        <v>200</v>
      </c>
      <c r="AO187">
        <f t="shared" si="78"/>
        <v>30</v>
      </c>
      <c r="AP187">
        <f t="shared" si="67"/>
        <v>160</v>
      </c>
      <c r="AQ187">
        <f t="shared" si="68"/>
        <v>213.31199999999998</v>
      </c>
      <c r="AR187">
        <f t="shared" si="69"/>
        <v>6.4</v>
      </c>
      <c r="AS187">
        <f t="shared" si="79"/>
        <v>50</v>
      </c>
      <c r="AT187">
        <f t="shared" si="79"/>
        <v>160</v>
      </c>
      <c r="AU187">
        <f t="shared" si="70"/>
        <v>250</v>
      </c>
      <c r="AV187">
        <f t="shared" si="71"/>
        <v>6.25</v>
      </c>
      <c r="AW187">
        <f t="shared" si="72"/>
        <v>6</v>
      </c>
      <c r="AX187" s="290">
        <f t="shared" si="73"/>
        <v>24.870446902798928</v>
      </c>
      <c r="AY187" s="290">
        <f t="shared" si="74"/>
        <v>828.93199527028821</v>
      </c>
      <c r="AZ187">
        <f t="shared" si="75"/>
        <v>8</v>
      </c>
      <c r="BA187" s="290">
        <f t="shared" si="76"/>
        <v>3.9788735772973833</v>
      </c>
      <c r="BB187" s="290">
        <f t="shared" si="77"/>
        <v>159.15494309189535</v>
      </c>
    </row>
    <row r="188" spans="1:54" x14ac:dyDescent="0.3">
      <c r="A188">
        <f t="shared" si="54"/>
        <v>186</v>
      </c>
      <c r="B188">
        <v>900</v>
      </c>
      <c r="C188">
        <v>5</v>
      </c>
      <c r="D188" t="str">
        <f>'[3]900 KHz'!A32</f>
        <v>11010</v>
      </c>
      <c r="E188">
        <f>'[3]900 KHz'!B32</f>
        <v>2</v>
      </c>
      <c r="F188" t="str">
        <f>'[3]900 KHz'!C32</f>
        <v>13</v>
      </c>
      <c r="G188" t="str">
        <f>'[3]900 KHz'!D32</f>
        <v>00</v>
      </c>
      <c r="H188" t="str">
        <f>'[3]900 KHz'!E32</f>
        <v>01</v>
      </c>
      <c r="I188" t="str">
        <f>'[3]900 KHz'!F32</f>
        <v>00</v>
      </c>
      <c r="J188" t="str">
        <f>'[3]900 KHz'!G32</f>
        <v>11</v>
      </c>
      <c r="K188" t="str">
        <f>'[3]900 KHz'!H32</f>
        <v>0A</v>
      </c>
      <c r="L188" t="str">
        <f>'[3]900 KHz'!I32</f>
        <v>000010</v>
      </c>
      <c r="M188" t="str">
        <f>'[3]900 KHz'!J32</f>
        <v>10</v>
      </c>
      <c r="N188" t="str">
        <f>'[3]900 KHz'!K32</f>
        <v>10</v>
      </c>
      <c r="O188" t="str">
        <f>'[3]900 KHz'!L32</f>
        <v>00</v>
      </c>
      <c r="P188" t="str">
        <f>'[3]900 KHz'!M32</f>
        <v>01000</v>
      </c>
      <c r="Q188" t="str">
        <f>'[3]900 KHz'!N32</f>
        <v>0</v>
      </c>
      <c r="R188" t="str">
        <f>'[3]900 KHz'!O32</f>
        <v>1C</v>
      </c>
      <c r="S188" t="str">
        <f>'[3]900 KHz'!P32</f>
        <v>000111</v>
      </c>
      <c r="T188" t="str">
        <f>'[3]900 KHz'!Q32</f>
        <v>00</v>
      </c>
      <c r="U188" t="str">
        <f>'[3]900 KHz'!R32</f>
        <v>84</v>
      </c>
      <c r="V188" t="str">
        <f>'[3]900 KHz'!S32</f>
        <v>10</v>
      </c>
      <c r="W188" t="str">
        <f>'[3]900 KHz'!T32</f>
        <v>00010</v>
      </c>
      <c r="X188" t="str">
        <f>'[3]900 KHz'!U32</f>
        <v>0</v>
      </c>
      <c r="Y188" t="str">
        <f t="shared" si="64"/>
        <v>130A101C84</v>
      </c>
      <c r="Z188">
        <f t="shared" si="55"/>
        <v>200</v>
      </c>
      <c r="AA188">
        <f t="shared" si="56"/>
        <v>35</v>
      </c>
      <c r="AB188">
        <f t="shared" si="57"/>
        <v>0.66659999999999997</v>
      </c>
      <c r="AC188">
        <f t="shared" si="58"/>
        <v>6.4</v>
      </c>
      <c r="AD188">
        <f t="shared" si="59"/>
        <v>800</v>
      </c>
      <c r="AE188">
        <f t="shared" si="60"/>
        <v>50</v>
      </c>
      <c r="AF188">
        <f t="shared" si="61"/>
        <v>10</v>
      </c>
      <c r="AG188">
        <f t="shared" si="62"/>
        <v>10</v>
      </c>
      <c r="AH188">
        <f t="shared" si="63"/>
        <v>50</v>
      </c>
      <c r="AI188">
        <v>4000</v>
      </c>
      <c r="AK188">
        <f t="shared" si="65"/>
        <v>900</v>
      </c>
      <c r="AL188">
        <f t="shared" si="66"/>
        <v>26</v>
      </c>
      <c r="AM188" t="str">
        <f t="shared" si="78"/>
        <v>130A101C84</v>
      </c>
      <c r="AN188">
        <f t="shared" si="78"/>
        <v>200</v>
      </c>
      <c r="AO188">
        <f t="shared" si="78"/>
        <v>35</v>
      </c>
      <c r="AP188">
        <f t="shared" si="67"/>
        <v>160</v>
      </c>
      <c r="AQ188">
        <f t="shared" si="68"/>
        <v>106.65599999999999</v>
      </c>
      <c r="AR188">
        <f t="shared" si="69"/>
        <v>6.4</v>
      </c>
      <c r="AS188">
        <f t="shared" si="79"/>
        <v>50</v>
      </c>
      <c r="AT188">
        <f t="shared" si="79"/>
        <v>10</v>
      </c>
      <c r="AU188">
        <f t="shared" si="70"/>
        <v>2000</v>
      </c>
      <c r="AV188">
        <f t="shared" si="71"/>
        <v>50</v>
      </c>
      <c r="AW188">
        <f t="shared" si="72"/>
        <v>7</v>
      </c>
      <c r="AX188" s="290">
        <f t="shared" si="73"/>
        <v>42.635051833369594</v>
      </c>
      <c r="AY188" s="290">
        <f t="shared" si="74"/>
        <v>710.5131388031042</v>
      </c>
      <c r="AZ188">
        <f t="shared" si="75"/>
        <v>0.5</v>
      </c>
      <c r="BA188" s="290">
        <f t="shared" si="76"/>
        <v>7.9577471545947667</v>
      </c>
      <c r="BB188" s="290">
        <f t="shared" si="77"/>
        <v>318.3098861837907</v>
      </c>
    </row>
    <row r="189" spans="1:54" x14ac:dyDescent="0.3">
      <c r="A189">
        <f t="shared" si="54"/>
        <v>187</v>
      </c>
      <c r="B189">
        <v>900</v>
      </c>
      <c r="C189">
        <v>5</v>
      </c>
      <c r="D189" t="str">
        <f>'[3]900 KHz'!A33</f>
        <v>11011</v>
      </c>
      <c r="E189">
        <f>'[3]900 KHz'!B33</f>
        <v>2</v>
      </c>
      <c r="F189" t="str">
        <f>'[3]900 KHz'!C33</f>
        <v>13</v>
      </c>
      <c r="G189" t="str">
        <f>'[3]900 KHz'!D33</f>
        <v>00</v>
      </c>
      <c r="H189" t="str">
        <f>'[3]900 KHz'!E33</f>
        <v>01</v>
      </c>
      <c r="I189" t="str">
        <f>'[3]900 KHz'!F33</f>
        <v>00</v>
      </c>
      <c r="J189" t="str">
        <f>'[3]900 KHz'!G33</f>
        <v>11</v>
      </c>
      <c r="K189" t="str">
        <f>'[3]900 KHz'!H33</f>
        <v>11</v>
      </c>
      <c r="L189" t="str">
        <f>'[3]900 KHz'!I33</f>
        <v>000100</v>
      </c>
      <c r="M189" t="str">
        <f>'[3]900 KHz'!J33</f>
        <v>01</v>
      </c>
      <c r="N189" t="str">
        <f>'[3]900 KHz'!K33</f>
        <v>08</v>
      </c>
      <c r="O189" t="str">
        <f>'[3]900 KHz'!L33</f>
        <v>00</v>
      </c>
      <c r="P189" t="str">
        <f>'[3]900 KHz'!M33</f>
        <v>00100</v>
      </c>
      <c r="Q189" t="str">
        <f>'[3]900 KHz'!N33</f>
        <v>0</v>
      </c>
      <c r="R189" t="str">
        <f>'[3]900 KHz'!O33</f>
        <v>1C</v>
      </c>
      <c r="S189" t="str">
        <f>'[3]900 KHz'!P33</f>
        <v>000111</v>
      </c>
      <c r="T189" t="str">
        <f>'[3]900 KHz'!Q33</f>
        <v>00</v>
      </c>
      <c r="U189" t="str">
        <f>'[3]900 KHz'!R33</f>
        <v>84</v>
      </c>
      <c r="V189" t="str">
        <f>'[3]900 KHz'!S33</f>
        <v>10</v>
      </c>
      <c r="W189" t="str">
        <f>'[3]900 KHz'!T33</f>
        <v>00010</v>
      </c>
      <c r="X189" t="str">
        <f>'[3]900 KHz'!U33</f>
        <v>0</v>
      </c>
      <c r="Y189" t="str">
        <f t="shared" si="64"/>
        <v>1311081C84</v>
      </c>
      <c r="Z189">
        <f t="shared" si="55"/>
        <v>200</v>
      </c>
      <c r="AA189">
        <f t="shared" si="56"/>
        <v>35</v>
      </c>
      <c r="AB189">
        <f t="shared" si="57"/>
        <v>0.66659999999999997</v>
      </c>
      <c r="AC189">
        <f t="shared" si="58"/>
        <v>6.4</v>
      </c>
      <c r="AD189">
        <f t="shared" si="59"/>
        <v>800</v>
      </c>
      <c r="AE189">
        <f t="shared" si="60"/>
        <v>50</v>
      </c>
      <c r="AF189">
        <f t="shared" si="61"/>
        <v>20</v>
      </c>
      <c r="AG189">
        <f t="shared" si="62"/>
        <v>5</v>
      </c>
      <c r="AH189">
        <f t="shared" si="63"/>
        <v>25</v>
      </c>
      <c r="AI189">
        <v>4000</v>
      </c>
      <c r="AK189">
        <f t="shared" si="65"/>
        <v>900</v>
      </c>
      <c r="AL189">
        <f t="shared" si="66"/>
        <v>27</v>
      </c>
      <c r="AM189" t="str">
        <f t="shared" si="78"/>
        <v>1311081C84</v>
      </c>
      <c r="AN189">
        <f t="shared" si="78"/>
        <v>200</v>
      </c>
      <c r="AO189">
        <f t="shared" si="78"/>
        <v>35</v>
      </c>
      <c r="AP189">
        <f t="shared" si="67"/>
        <v>160</v>
      </c>
      <c r="AQ189">
        <f t="shared" si="68"/>
        <v>106.65599999999999</v>
      </c>
      <c r="AR189">
        <f t="shared" si="69"/>
        <v>6.4</v>
      </c>
      <c r="AS189">
        <f t="shared" si="79"/>
        <v>50</v>
      </c>
      <c r="AT189">
        <f t="shared" si="79"/>
        <v>20</v>
      </c>
      <c r="AU189">
        <f t="shared" si="70"/>
        <v>1000</v>
      </c>
      <c r="AV189">
        <f t="shared" si="71"/>
        <v>25</v>
      </c>
      <c r="AW189">
        <f t="shared" si="72"/>
        <v>7</v>
      </c>
      <c r="AX189" s="290">
        <f t="shared" si="73"/>
        <v>42.635051833369594</v>
      </c>
      <c r="AY189" s="290">
        <f t="shared" si="74"/>
        <v>710.5131388031042</v>
      </c>
      <c r="AZ189">
        <f t="shared" si="75"/>
        <v>1</v>
      </c>
      <c r="BA189" s="290">
        <f t="shared" si="76"/>
        <v>7.9577471545947667</v>
      </c>
      <c r="BB189" s="290">
        <f t="shared" si="77"/>
        <v>318.3098861837907</v>
      </c>
    </row>
    <row r="190" spans="1:54" x14ac:dyDescent="0.3">
      <c r="A190">
        <f t="shared" si="54"/>
        <v>188</v>
      </c>
      <c r="B190">
        <v>900</v>
      </c>
      <c r="C190">
        <v>5</v>
      </c>
      <c r="D190" t="str">
        <f>'[3]900 KHz'!A34</f>
        <v>11100</v>
      </c>
      <c r="E190">
        <f>'[3]900 KHz'!B34</f>
        <v>2</v>
      </c>
      <c r="F190" t="str">
        <f>'[3]900 KHz'!C34</f>
        <v>13</v>
      </c>
      <c r="G190" t="str">
        <f>'[3]900 KHz'!D34</f>
        <v>00</v>
      </c>
      <c r="H190" t="str">
        <f>'[3]900 KHz'!E34</f>
        <v>01</v>
      </c>
      <c r="I190" t="str">
        <f>'[3]900 KHz'!F34</f>
        <v>00</v>
      </c>
      <c r="J190" t="str">
        <f>'[3]900 KHz'!G34</f>
        <v>11</v>
      </c>
      <c r="K190" t="str">
        <f>'[3]900 KHz'!H34</f>
        <v>20</v>
      </c>
      <c r="L190" t="str">
        <f>'[3]900 KHz'!I34</f>
        <v>001000</v>
      </c>
      <c r="M190" t="str">
        <f>'[3]900 KHz'!J34</f>
        <v>00</v>
      </c>
      <c r="N190" t="str">
        <f>'[3]900 KHz'!K34</f>
        <v>84</v>
      </c>
      <c r="O190" t="str">
        <f>'[3]900 KHz'!L34</f>
        <v>10</v>
      </c>
      <c r="P190" t="str">
        <f>'[3]900 KHz'!M34</f>
        <v>00010</v>
      </c>
      <c r="Q190" t="str">
        <f>'[3]900 KHz'!N34</f>
        <v>0</v>
      </c>
      <c r="R190" t="str">
        <f>'[3]900 KHz'!O34</f>
        <v>1C</v>
      </c>
      <c r="S190" t="str">
        <f>'[3]900 KHz'!P34</f>
        <v>000111</v>
      </c>
      <c r="T190" t="str">
        <f>'[3]900 KHz'!Q34</f>
        <v>00</v>
      </c>
      <c r="U190" t="str">
        <f>'[3]900 KHz'!R34</f>
        <v>84</v>
      </c>
      <c r="V190" t="str">
        <f>'[3]900 KHz'!S34</f>
        <v>10</v>
      </c>
      <c r="W190" t="str">
        <f>'[3]900 KHz'!T34</f>
        <v>00010</v>
      </c>
      <c r="X190" t="str">
        <f>'[3]900 KHz'!U34</f>
        <v>0</v>
      </c>
      <c r="Y190" t="str">
        <f t="shared" si="64"/>
        <v>1320841C84</v>
      </c>
      <c r="Z190">
        <f t="shared" si="55"/>
        <v>200</v>
      </c>
      <c r="AA190">
        <f t="shared" si="56"/>
        <v>35</v>
      </c>
      <c r="AB190">
        <f t="shared" si="57"/>
        <v>0.66659999999999997</v>
      </c>
      <c r="AC190">
        <f t="shared" si="58"/>
        <v>6.4</v>
      </c>
      <c r="AD190">
        <f t="shared" si="59"/>
        <v>800</v>
      </c>
      <c r="AE190">
        <f t="shared" si="60"/>
        <v>50</v>
      </c>
      <c r="AF190">
        <f t="shared" si="61"/>
        <v>40</v>
      </c>
      <c r="AG190">
        <f t="shared" si="62"/>
        <v>2.5</v>
      </c>
      <c r="AH190">
        <f t="shared" si="63"/>
        <v>12.5</v>
      </c>
      <c r="AI190">
        <v>4000</v>
      </c>
      <c r="AK190">
        <f t="shared" si="65"/>
        <v>900</v>
      </c>
      <c r="AL190">
        <f t="shared" si="66"/>
        <v>28</v>
      </c>
      <c r="AM190" t="str">
        <f t="shared" si="78"/>
        <v>1320841C84</v>
      </c>
      <c r="AN190">
        <f t="shared" si="78"/>
        <v>200</v>
      </c>
      <c r="AO190">
        <f t="shared" si="78"/>
        <v>35</v>
      </c>
      <c r="AP190">
        <f t="shared" si="67"/>
        <v>160</v>
      </c>
      <c r="AQ190">
        <f t="shared" si="68"/>
        <v>106.65599999999999</v>
      </c>
      <c r="AR190">
        <f t="shared" si="69"/>
        <v>6.4</v>
      </c>
      <c r="AS190">
        <f t="shared" si="79"/>
        <v>50</v>
      </c>
      <c r="AT190">
        <f t="shared" si="79"/>
        <v>40</v>
      </c>
      <c r="AU190">
        <f t="shared" si="70"/>
        <v>500</v>
      </c>
      <c r="AV190">
        <f t="shared" si="71"/>
        <v>12.5</v>
      </c>
      <c r="AW190">
        <f t="shared" si="72"/>
        <v>7</v>
      </c>
      <c r="AX190" s="290">
        <f t="shared" si="73"/>
        <v>42.635051833369594</v>
      </c>
      <c r="AY190" s="290">
        <f t="shared" si="74"/>
        <v>710.5131388031042</v>
      </c>
      <c r="AZ190">
        <f t="shared" si="75"/>
        <v>2</v>
      </c>
      <c r="BA190" s="290">
        <f t="shared" si="76"/>
        <v>7.9577471545947667</v>
      </c>
      <c r="BB190" s="290">
        <f t="shared" si="77"/>
        <v>318.3098861837907</v>
      </c>
    </row>
    <row r="191" spans="1:54" x14ac:dyDescent="0.3">
      <c r="A191">
        <f t="shared" si="54"/>
        <v>189</v>
      </c>
      <c r="B191">
        <v>900</v>
      </c>
      <c r="C191">
        <v>5</v>
      </c>
      <c r="D191" t="str">
        <f>'[3]900 KHz'!A35</f>
        <v>11101</v>
      </c>
      <c r="E191">
        <f>'[3]900 KHz'!B35</f>
        <v>2</v>
      </c>
      <c r="F191" t="str">
        <f>'[3]900 KHz'!C35</f>
        <v>13</v>
      </c>
      <c r="G191" t="str">
        <f>'[3]900 KHz'!D35</f>
        <v>00</v>
      </c>
      <c r="H191" t="str">
        <f>'[3]900 KHz'!E35</f>
        <v>01</v>
      </c>
      <c r="I191" t="str">
        <f>'[3]900 KHz'!F35</f>
        <v>00</v>
      </c>
      <c r="J191" t="str">
        <f>'[3]900 KHz'!G35</f>
        <v>11</v>
      </c>
      <c r="K191" t="str">
        <f>'[3]900 KHz'!H35</f>
        <v>40</v>
      </c>
      <c r="L191" t="str">
        <f>'[3]900 KHz'!I35</f>
        <v>010000</v>
      </c>
      <c r="M191" t="str">
        <f>'[3]900 KHz'!J35</f>
        <v>00</v>
      </c>
      <c r="N191" t="str">
        <f>'[3]900 KHz'!K35</f>
        <v>42</v>
      </c>
      <c r="O191" t="str">
        <f>'[3]900 KHz'!L35</f>
        <v>01</v>
      </c>
      <c r="P191" t="str">
        <f>'[3]900 KHz'!M35</f>
        <v>00001</v>
      </c>
      <c r="Q191" t="str">
        <f>'[3]900 KHz'!N35</f>
        <v>0</v>
      </c>
      <c r="R191" t="str">
        <f>'[3]900 KHz'!O35</f>
        <v>1C</v>
      </c>
      <c r="S191" t="str">
        <f>'[3]900 KHz'!P35</f>
        <v>000111</v>
      </c>
      <c r="T191" t="str">
        <f>'[3]900 KHz'!Q35</f>
        <v>00</v>
      </c>
      <c r="U191" t="str">
        <f>'[3]900 KHz'!R35</f>
        <v>84</v>
      </c>
      <c r="V191" t="str">
        <f>'[3]900 KHz'!S35</f>
        <v>10</v>
      </c>
      <c r="W191" t="str">
        <f>'[3]900 KHz'!T35</f>
        <v>00010</v>
      </c>
      <c r="X191" t="str">
        <f>'[3]900 KHz'!U35</f>
        <v>0</v>
      </c>
      <c r="Y191" t="str">
        <f t="shared" si="64"/>
        <v>1340421C84</v>
      </c>
      <c r="Z191">
        <f t="shared" si="55"/>
        <v>200</v>
      </c>
      <c r="AA191">
        <f t="shared" si="56"/>
        <v>35</v>
      </c>
      <c r="AB191">
        <f t="shared" si="57"/>
        <v>0.66659999999999997</v>
      </c>
      <c r="AC191">
        <f t="shared" si="58"/>
        <v>6.4</v>
      </c>
      <c r="AD191">
        <f t="shared" si="59"/>
        <v>800</v>
      </c>
      <c r="AE191">
        <f t="shared" si="60"/>
        <v>50</v>
      </c>
      <c r="AF191">
        <f t="shared" si="61"/>
        <v>80</v>
      </c>
      <c r="AG191">
        <f t="shared" si="62"/>
        <v>1.25</v>
      </c>
      <c r="AH191">
        <f t="shared" si="63"/>
        <v>6.25</v>
      </c>
      <c r="AI191">
        <v>4000</v>
      </c>
      <c r="AK191">
        <f t="shared" si="65"/>
        <v>900</v>
      </c>
      <c r="AL191">
        <f t="shared" si="66"/>
        <v>29</v>
      </c>
      <c r="AM191" t="str">
        <f t="shared" si="78"/>
        <v>1340421C84</v>
      </c>
      <c r="AN191">
        <f t="shared" si="78"/>
        <v>200</v>
      </c>
      <c r="AO191">
        <f t="shared" si="78"/>
        <v>35</v>
      </c>
      <c r="AP191">
        <f t="shared" si="67"/>
        <v>160</v>
      </c>
      <c r="AQ191">
        <f t="shared" si="68"/>
        <v>106.65599999999999</v>
      </c>
      <c r="AR191">
        <f t="shared" si="69"/>
        <v>6.4</v>
      </c>
      <c r="AS191">
        <f t="shared" si="79"/>
        <v>50</v>
      </c>
      <c r="AT191">
        <f t="shared" si="79"/>
        <v>80</v>
      </c>
      <c r="AU191">
        <f t="shared" si="70"/>
        <v>250</v>
      </c>
      <c r="AV191">
        <f t="shared" si="71"/>
        <v>6.25</v>
      </c>
      <c r="AW191">
        <f t="shared" si="72"/>
        <v>7</v>
      </c>
      <c r="AX191" s="290">
        <f t="shared" si="73"/>
        <v>42.635051833369594</v>
      </c>
      <c r="AY191" s="290">
        <f t="shared" si="74"/>
        <v>710.5131388031042</v>
      </c>
      <c r="AZ191">
        <f t="shared" si="75"/>
        <v>4</v>
      </c>
      <c r="BA191" s="290">
        <f t="shared" si="76"/>
        <v>7.9577471545947667</v>
      </c>
      <c r="BB191" s="290">
        <f t="shared" si="77"/>
        <v>318.3098861837907</v>
      </c>
    </row>
    <row r="192" spans="1:54" x14ac:dyDescent="0.3">
      <c r="A192">
        <f t="shared" si="54"/>
        <v>190</v>
      </c>
      <c r="B192">
        <v>900</v>
      </c>
      <c r="C192">
        <v>5</v>
      </c>
      <c r="D192" t="str">
        <f>'[3]900 KHz'!A36</f>
        <v>11110</v>
      </c>
      <c r="E192">
        <f>'[3]900 KHz'!B36</f>
        <v>2</v>
      </c>
      <c r="F192" t="str">
        <f>'[3]900 KHz'!C36</f>
        <v>13</v>
      </c>
      <c r="G192" t="str">
        <f>'[3]900 KHz'!D36</f>
        <v>00</v>
      </c>
      <c r="H192" t="str">
        <f>'[3]900 KHz'!E36</f>
        <v>01</v>
      </c>
      <c r="I192" t="str">
        <f>'[3]900 KHz'!F36</f>
        <v>00</v>
      </c>
      <c r="J192" t="str">
        <f>'[3]900 KHz'!G36</f>
        <v>11</v>
      </c>
      <c r="K192" t="str">
        <f>'[3]900 KHz'!H36</f>
        <v>80</v>
      </c>
      <c r="L192" t="str">
        <f>'[3]900 KHz'!I36</f>
        <v>100000</v>
      </c>
      <c r="M192" t="str">
        <f>'[3]900 KHz'!J36</f>
        <v>00</v>
      </c>
      <c r="N192" t="str">
        <f>'[3]900 KHz'!K36</f>
        <v>42</v>
      </c>
      <c r="O192" t="str">
        <f>'[3]900 KHz'!L36</f>
        <v>01</v>
      </c>
      <c r="P192" t="str">
        <f>'[3]900 KHz'!M36</f>
        <v>00001</v>
      </c>
      <c r="Q192" t="str">
        <f>'[3]900 KHz'!N36</f>
        <v>0</v>
      </c>
      <c r="R192" t="str">
        <f>'[3]900 KHz'!O36</f>
        <v>1C</v>
      </c>
      <c r="S192" t="str">
        <f>'[3]900 KHz'!P36</f>
        <v>000111</v>
      </c>
      <c r="T192" t="str">
        <f>'[3]900 KHz'!Q36</f>
        <v>00</v>
      </c>
      <c r="U192" t="str">
        <f>'[3]900 KHz'!R36</f>
        <v>84</v>
      </c>
      <c r="V192" t="str">
        <f>'[3]900 KHz'!S36</f>
        <v>10</v>
      </c>
      <c r="W192" t="str">
        <f>'[3]900 KHz'!T36</f>
        <v>00010</v>
      </c>
      <c r="X192" t="str">
        <f>'[3]900 KHz'!U36</f>
        <v>0</v>
      </c>
      <c r="Y192" t="str">
        <f t="shared" si="64"/>
        <v>1380421C84</v>
      </c>
      <c r="Z192">
        <f t="shared" si="55"/>
        <v>200</v>
      </c>
      <c r="AA192">
        <f t="shared" si="56"/>
        <v>35</v>
      </c>
      <c r="AB192">
        <f t="shared" si="57"/>
        <v>0.66659999999999997</v>
      </c>
      <c r="AC192">
        <f t="shared" si="58"/>
        <v>6.4</v>
      </c>
      <c r="AD192">
        <f t="shared" si="59"/>
        <v>800</v>
      </c>
      <c r="AE192">
        <f t="shared" si="60"/>
        <v>50</v>
      </c>
      <c r="AF192">
        <f t="shared" si="61"/>
        <v>160</v>
      </c>
      <c r="AG192">
        <f t="shared" si="62"/>
        <v>1.25</v>
      </c>
      <c r="AH192">
        <f t="shared" si="63"/>
        <v>6.25</v>
      </c>
      <c r="AI192">
        <v>4000</v>
      </c>
      <c r="AK192">
        <f t="shared" si="65"/>
        <v>900</v>
      </c>
      <c r="AL192">
        <f t="shared" si="66"/>
        <v>30</v>
      </c>
      <c r="AM192" t="str">
        <f t="shared" si="78"/>
        <v>1380421C84</v>
      </c>
      <c r="AN192">
        <f t="shared" si="78"/>
        <v>200</v>
      </c>
      <c r="AO192">
        <f t="shared" si="78"/>
        <v>35</v>
      </c>
      <c r="AP192">
        <f t="shared" si="67"/>
        <v>160</v>
      </c>
      <c r="AQ192">
        <f t="shared" si="68"/>
        <v>106.65599999999999</v>
      </c>
      <c r="AR192">
        <f t="shared" si="69"/>
        <v>6.4</v>
      </c>
      <c r="AS192">
        <f t="shared" si="79"/>
        <v>50</v>
      </c>
      <c r="AT192">
        <f t="shared" si="79"/>
        <v>160</v>
      </c>
      <c r="AU192">
        <f t="shared" si="70"/>
        <v>250</v>
      </c>
      <c r="AV192">
        <f t="shared" si="71"/>
        <v>6.25</v>
      </c>
      <c r="AW192">
        <f t="shared" si="72"/>
        <v>7</v>
      </c>
      <c r="AX192" s="290">
        <f t="shared" si="73"/>
        <v>42.635051833369594</v>
      </c>
      <c r="AY192" s="290">
        <f t="shared" si="74"/>
        <v>710.5131388031042</v>
      </c>
      <c r="AZ192">
        <f t="shared" si="75"/>
        <v>8</v>
      </c>
      <c r="BA192" s="290">
        <f t="shared" si="76"/>
        <v>3.9788735772973833</v>
      </c>
      <c r="BB192" s="290">
        <f t="shared" si="77"/>
        <v>159.15494309189535</v>
      </c>
    </row>
    <row r="193" spans="1:54" x14ac:dyDescent="0.3">
      <c r="A193">
        <f t="shared" si="54"/>
        <v>191</v>
      </c>
      <c r="B193">
        <v>900</v>
      </c>
      <c r="C193">
        <v>5</v>
      </c>
      <c r="D193" t="str">
        <f>'[3]900 KHz'!A37</f>
        <v>11111</v>
      </c>
      <c r="E193">
        <f>'[3]900 KHz'!B37</f>
        <v>2</v>
      </c>
      <c r="F193" t="str">
        <f>'[3]900 KHz'!C37</f>
        <v>13</v>
      </c>
      <c r="G193" t="str">
        <f>'[3]900 KHz'!D37</f>
        <v>00</v>
      </c>
      <c r="H193" t="str">
        <f>'[3]900 KHz'!E37</f>
        <v>01</v>
      </c>
      <c r="I193" t="str">
        <f>'[3]900 KHz'!F37</f>
        <v>00</v>
      </c>
      <c r="J193" t="str">
        <f>'[3]900 KHz'!G37</f>
        <v>11</v>
      </c>
      <c r="K193" t="str">
        <f>'[3]900 KHz'!H37</f>
        <v>20</v>
      </c>
      <c r="L193" t="str">
        <f>'[3]900 KHz'!I37</f>
        <v>001000</v>
      </c>
      <c r="M193" t="str">
        <f>'[3]900 KHz'!J37</f>
        <v>00</v>
      </c>
      <c r="N193" t="str">
        <f>'[3]900 KHz'!K37</f>
        <v>84</v>
      </c>
      <c r="O193" t="str">
        <f>'[3]900 KHz'!L37</f>
        <v>10</v>
      </c>
      <c r="P193" t="str">
        <f>'[3]900 KHz'!M37</f>
        <v>00010</v>
      </c>
      <c r="Q193" t="str">
        <f>'[3]900 KHz'!N37</f>
        <v>0</v>
      </c>
      <c r="R193" t="str">
        <f>'[3]900 KHz'!O37</f>
        <v>28</v>
      </c>
      <c r="S193" t="str">
        <f>'[3]900 KHz'!P37</f>
        <v>001010</v>
      </c>
      <c r="T193" t="str">
        <f>'[3]900 KHz'!Q37</f>
        <v>00</v>
      </c>
      <c r="U193" t="str">
        <f>'[3]900 KHz'!R37</f>
        <v>84</v>
      </c>
      <c r="V193" t="str">
        <f>'[3]900 KHz'!S37</f>
        <v>10</v>
      </c>
      <c r="W193" t="str">
        <f>'[3]900 KHz'!T37</f>
        <v>00010</v>
      </c>
      <c r="X193" t="str">
        <f>'[3]900 KHz'!U37</f>
        <v>0</v>
      </c>
      <c r="Y193" t="str">
        <f t="shared" si="64"/>
        <v>1320842884</v>
      </c>
      <c r="Z193">
        <f t="shared" si="55"/>
        <v>200</v>
      </c>
      <c r="AA193">
        <f t="shared" si="56"/>
        <v>50</v>
      </c>
      <c r="AB193">
        <f t="shared" si="57"/>
        <v>0.66659999999999997</v>
      </c>
      <c r="AC193">
        <f t="shared" si="58"/>
        <v>6.4</v>
      </c>
      <c r="AD193">
        <f t="shared" si="59"/>
        <v>800</v>
      </c>
      <c r="AE193">
        <f t="shared" si="60"/>
        <v>50</v>
      </c>
      <c r="AF193">
        <f t="shared" si="61"/>
        <v>40</v>
      </c>
      <c r="AG193">
        <f t="shared" si="62"/>
        <v>2.5</v>
      </c>
      <c r="AH193">
        <f t="shared" si="63"/>
        <v>12.5</v>
      </c>
      <c r="AI193">
        <v>4000</v>
      </c>
      <c r="AK193">
        <f t="shared" si="65"/>
        <v>900</v>
      </c>
      <c r="AL193">
        <f t="shared" si="66"/>
        <v>31</v>
      </c>
      <c r="AM193" t="str">
        <f t="shared" si="78"/>
        <v>1320842884</v>
      </c>
      <c r="AN193">
        <f t="shared" si="78"/>
        <v>200</v>
      </c>
      <c r="AO193">
        <f t="shared" si="78"/>
        <v>50</v>
      </c>
      <c r="AP193">
        <f t="shared" si="67"/>
        <v>160</v>
      </c>
      <c r="AQ193">
        <f t="shared" si="68"/>
        <v>106.65599999999999</v>
      </c>
      <c r="AR193">
        <f t="shared" si="69"/>
        <v>6.4</v>
      </c>
      <c r="AS193">
        <f t="shared" si="79"/>
        <v>50</v>
      </c>
      <c r="AT193">
        <f t="shared" si="79"/>
        <v>40</v>
      </c>
      <c r="AU193">
        <f t="shared" si="70"/>
        <v>500</v>
      </c>
      <c r="AV193">
        <f t="shared" si="71"/>
        <v>12.5</v>
      </c>
      <c r="AW193">
        <f t="shared" si="72"/>
        <v>10</v>
      </c>
      <c r="AX193" s="290">
        <f t="shared" si="73"/>
        <v>29.844536283358714</v>
      </c>
      <c r="AY193" s="290">
        <f t="shared" si="74"/>
        <v>497.35919716217279</v>
      </c>
      <c r="AZ193">
        <f t="shared" si="75"/>
        <v>2</v>
      </c>
      <c r="BA193" s="290">
        <f t="shared" si="76"/>
        <v>7.9577471545947667</v>
      </c>
      <c r="BB193" s="290">
        <f t="shared" si="77"/>
        <v>318.3098861837907</v>
      </c>
    </row>
    <row r="194" spans="1:54" x14ac:dyDescent="0.3">
      <c r="A194">
        <f t="shared" si="54"/>
        <v>192</v>
      </c>
      <c r="B194">
        <v>1100</v>
      </c>
      <c r="C194">
        <v>6</v>
      </c>
      <c r="D194" t="str">
        <f>'[3]1100 KHz'!A6</f>
        <v>00000</v>
      </c>
      <c r="E194">
        <f>'[3]1100 KHz'!B6</f>
        <v>1.5</v>
      </c>
      <c r="F194" t="e">
        <f>'[3]1100 KHz'!C6</f>
        <v>#NUM!</v>
      </c>
      <c r="G194" t="str">
        <f>'[3]1100 KHz'!D6</f>
        <v>00</v>
      </c>
      <c r="H194" t="e">
        <f>'[3]1100 KHz'!E6</f>
        <v>#NUM!</v>
      </c>
      <c r="I194" t="str">
        <f>'[3]1100 KHz'!F6</f>
        <v>00</v>
      </c>
      <c r="J194" t="e">
        <f>'[3]1100 KHz'!G6</f>
        <v>#NUM!</v>
      </c>
      <c r="K194" t="str">
        <f>'[3]1100 KHz'!H6</f>
        <v>00</v>
      </c>
      <c r="L194" t="str">
        <f>'[3]1100 KHz'!I6</f>
        <v>000000</v>
      </c>
      <c r="M194" t="str">
        <f>'[3]1100 KHz'!J6</f>
        <v>00</v>
      </c>
      <c r="N194" t="str">
        <f>'[3]1100 KHz'!K6</f>
        <v>42</v>
      </c>
      <c r="O194" t="str">
        <f>'[3]1100 KHz'!L6</f>
        <v>01</v>
      </c>
      <c r="P194" t="str">
        <f>'[3]1100 KHz'!M6</f>
        <v>00001</v>
      </c>
      <c r="Q194" t="str">
        <f>'[3]1100 KHz'!N6</f>
        <v>0</v>
      </c>
      <c r="R194" t="str">
        <f>'[3]1100 KHz'!O6</f>
        <v>00</v>
      </c>
      <c r="S194" t="str">
        <f>'[3]1100 KHz'!P6</f>
        <v>000000</v>
      </c>
      <c r="T194" t="str">
        <f>'[3]1100 KHz'!Q6</f>
        <v>00</v>
      </c>
      <c r="U194" t="str">
        <f>'[3]1100 KHz'!R6</f>
        <v>00</v>
      </c>
      <c r="V194" t="str">
        <f>'[3]1100 KHz'!S6</f>
        <v>00</v>
      </c>
      <c r="W194" t="str">
        <f>'[3]1100 KHz'!T6</f>
        <v>00000</v>
      </c>
      <c r="X194" t="str">
        <f>'[3]1100 KHz'!U6</f>
        <v>0</v>
      </c>
      <c r="Y194" t="e">
        <f t="shared" si="64"/>
        <v>#NUM!</v>
      </c>
      <c r="Z194" t="e">
        <f t="shared" si="55"/>
        <v>#NUM!</v>
      </c>
      <c r="AA194">
        <f t="shared" si="56"/>
        <v>0</v>
      </c>
      <c r="AB194">
        <f t="shared" si="57"/>
        <v>0</v>
      </c>
      <c r="AC194">
        <f t="shared" si="58"/>
        <v>0</v>
      </c>
      <c r="AD194">
        <f t="shared" si="59"/>
        <v>800</v>
      </c>
      <c r="AE194" t="e">
        <f t="shared" si="60"/>
        <v>#NUM!</v>
      </c>
      <c r="AF194">
        <f t="shared" si="61"/>
        <v>0</v>
      </c>
      <c r="AG194">
        <f t="shared" si="62"/>
        <v>1.25</v>
      </c>
      <c r="AH194">
        <f t="shared" si="63"/>
        <v>6.25</v>
      </c>
      <c r="AI194">
        <v>4000</v>
      </c>
      <c r="AK194">
        <f t="shared" si="65"/>
        <v>1100</v>
      </c>
      <c r="AL194">
        <f t="shared" si="66"/>
        <v>0</v>
      </c>
      <c r="AM194" t="e">
        <f t="shared" si="78"/>
        <v>#NUM!</v>
      </c>
      <c r="AN194" t="e">
        <f t="shared" si="78"/>
        <v>#NUM!</v>
      </c>
      <c r="AO194">
        <f t="shared" si="78"/>
        <v>0</v>
      </c>
      <c r="AP194" t="e">
        <f t="shared" si="67"/>
        <v>#NUM!</v>
      </c>
      <c r="AQ194" t="e">
        <f t="shared" si="68"/>
        <v>#NUM!</v>
      </c>
      <c r="AR194">
        <f t="shared" si="69"/>
        <v>0</v>
      </c>
      <c r="AS194" t="e">
        <f t="shared" si="79"/>
        <v>#NUM!</v>
      </c>
      <c r="AT194">
        <f t="shared" si="79"/>
        <v>0</v>
      </c>
      <c r="AU194" t="e">
        <f t="shared" si="70"/>
        <v>#NUM!</v>
      </c>
      <c r="AV194">
        <f t="shared" si="71"/>
        <v>6.25</v>
      </c>
      <c r="AW194" t="e">
        <f t="shared" si="72"/>
        <v>#NUM!</v>
      </c>
      <c r="AX194" s="290" t="e">
        <f t="shared" si="73"/>
        <v>#NUM!</v>
      </c>
      <c r="AY194" s="290" t="e">
        <f t="shared" si="74"/>
        <v>#DIV/0!</v>
      </c>
      <c r="AZ194" t="e">
        <f t="shared" si="75"/>
        <v>#NUM!</v>
      </c>
      <c r="BA194" s="290" t="e">
        <f t="shared" si="76"/>
        <v>#NUM!</v>
      </c>
      <c r="BB194" s="290" t="e">
        <f t="shared" si="77"/>
        <v>#DIV/0!</v>
      </c>
    </row>
    <row r="195" spans="1:54" x14ac:dyDescent="0.3">
      <c r="A195">
        <f t="shared" ref="A195:A257" si="80">32*C195+BIN2DEC(D195)</f>
        <v>193</v>
      </c>
      <c r="B195">
        <v>1100</v>
      </c>
      <c r="C195">
        <v>6</v>
      </c>
      <c r="D195" t="str">
        <f>'[3]1100 KHz'!A7</f>
        <v>00001</v>
      </c>
      <c r="E195">
        <f>'[3]1100 KHz'!B7</f>
        <v>1.5</v>
      </c>
      <c r="F195" t="str">
        <f>'[3]1100 KHz'!C7</f>
        <v>12</v>
      </c>
      <c r="G195" t="str">
        <f>'[3]1100 KHz'!D7</f>
        <v>00</v>
      </c>
      <c r="H195" t="str">
        <f>'[3]1100 KHz'!E7</f>
        <v>01</v>
      </c>
      <c r="I195" t="str">
        <f>'[3]1100 KHz'!F7</f>
        <v>00</v>
      </c>
      <c r="J195" t="str">
        <f>'[3]1100 KHz'!G7</f>
        <v>10</v>
      </c>
      <c r="K195" t="str">
        <f>'[3]1100 KHz'!H7</f>
        <v>09</v>
      </c>
      <c r="L195" t="str">
        <f>'[3]1100 KHz'!I7</f>
        <v>000010</v>
      </c>
      <c r="M195" t="str">
        <f>'[3]1100 KHz'!J7</f>
        <v>01</v>
      </c>
      <c r="N195" t="str">
        <f>'[3]1100 KHz'!K7</f>
        <v>8C</v>
      </c>
      <c r="O195" t="str">
        <f>'[3]1100 KHz'!L7</f>
        <v>10</v>
      </c>
      <c r="P195" t="str">
        <f>'[3]1100 KHz'!M7</f>
        <v>00110</v>
      </c>
      <c r="Q195" t="str">
        <f>'[3]1100 KHz'!N7</f>
        <v>0</v>
      </c>
      <c r="R195" t="str">
        <f>'[3]1100 KHz'!O7</f>
        <v>11</v>
      </c>
      <c r="S195" t="str">
        <f>'[3]1100 KHz'!P7</f>
        <v>000100</v>
      </c>
      <c r="T195" t="str">
        <f>'[3]1100 KHz'!Q7</f>
        <v>01</v>
      </c>
      <c r="U195" t="str">
        <f>'[3]1100 KHz'!R7</f>
        <v>86</v>
      </c>
      <c r="V195" t="str">
        <f>'[3]1100 KHz'!S7</f>
        <v>10</v>
      </c>
      <c r="W195" t="str">
        <f>'[3]1100 KHz'!T7</f>
        <v>00011</v>
      </c>
      <c r="X195" t="str">
        <f>'[3]1100 KHz'!U7</f>
        <v>0</v>
      </c>
      <c r="Y195" t="str">
        <f t="shared" si="64"/>
        <v>12098C1186</v>
      </c>
      <c r="Z195">
        <f t="shared" ref="Z195:Z257" si="81">25*2^BIN2DEC(J195)</f>
        <v>100</v>
      </c>
      <c r="AA195">
        <f t="shared" ref="AA195:AA257" si="82">5*BIN2DEC(S195)</f>
        <v>20</v>
      </c>
      <c r="AB195">
        <f t="shared" ref="AB195:AB257" si="83">0.3333*(4*BIN2DEC(T195)+BIN2DEC(V195))</f>
        <v>1.9998</v>
      </c>
      <c r="AC195">
        <f t="shared" ref="AC195:AC257" si="84">3.2*BIN2DEC(W195)</f>
        <v>9.6000000000000014</v>
      </c>
      <c r="AD195">
        <f t="shared" ref="AD195:AD257" si="85">800*(1+BIN2DEC(X195))</f>
        <v>800</v>
      </c>
      <c r="AE195">
        <f t="shared" ref="AE195:AE257" si="86">25*2^BIN2DEC(H195)</f>
        <v>50</v>
      </c>
      <c r="AF195">
        <f t="shared" ref="AF195:AF257" si="87">5*BIN2DEC(L195)</f>
        <v>10</v>
      </c>
      <c r="AG195">
        <f t="shared" ref="AG195:AG257" si="88">1.25*(4*BIN2DEC(M195)+BIN2DEC(O195))</f>
        <v>7.5</v>
      </c>
      <c r="AH195">
        <f t="shared" ref="AH195:AH257" si="89">6.25*BIN2DEC(P195)</f>
        <v>37.5</v>
      </c>
      <c r="AI195">
        <v>4000</v>
      </c>
      <c r="AK195">
        <f t="shared" si="65"/>
        <v>1100</v>
      </c>
      <c r="AL195">
        <f t="shared" si="66"/>
        <v>1</v>
      </c>
      <c r="AM195" t="str">
        <f t="shared" si="78"/>
        <v>12098C1186</v>
      </c>
      <c r="AN195">
        <f t="shared" si="78"/>
        <v>100</v>
      </c>
      <c r="AO195">
        <f t="shared" si="78"/>
        <v>20</v>
      </c>
      <c r="AP195">
        <f t="shared" si="67"/>
        <v>80</v>
      </c>
      <c r="AQ195">
        <f t="shared" si="68"/>
        <v>159.98400000000001</v>
      </c>
      <c r="AR195">
        <f t="shared" si="69"/>
        <v>9.6000000000000014</v>
      </c>
      <c r="AS195">
        <f t="shared" si="79"/>
        <v>50</v>
      </c>
      <c r="AT195">
        <f t="shared" si="79"/>
        <v>10</v>
      </c>
      <c r="AU195">
        <f t="shared" si="70"/>
        <v>1500</v>
      </c>
      <c r="AV195">
        <f t="shared" si="71"/>
        <v>37.5</v>
      </c>
      <c r="AW195">
        <f t="shared" si="72"/>
        <v>2</v>
      </c>
      <c r="AX195" s="290">
        <f t="shared" si="73"/>
        <v>49.740893805597842</v>
      </c>
      <c r="AY195" s="290">
        <f t="shared" si="74"/>
        <v>828.9319952702881</v>
      </c>
      <c r="AZ195">
        <f t="shared" si="75"/>
        <v>0.5</v>
      </c>
      <c r="BA195" s="290">
        <f t="shared" si="76"/>
        <v>10.610329539459689</v>
      </c>
      <c r="BB195" s="290">
        <f t="shared" si="77"/>
        <v>424.41318157838754</v>
      </c>
    </row>
    <row r="196" spans="1:54" x14ac:dyDescent="0.3">
      <c r="A196">
        <f t="shared" si="80"/>
        <v>194</v>
      </c>
      <c r="B196">
        <v>1100</v>
      </c>
      <c r="C196">
        <v>6</v>
      </c>
      <c r="D196" t="str">
        <f>'[3]1100 KHz'!A8</f>
        <v>00010</v>
      </c>
      <c r="E196">
        <f>'[3]1100 KHz'!B8</f>
        <v>1.5</v>
      </c>
      <c r="F196" t="str">
        <f>'[3]1100 KHz'!C8</f>
        <v>12</v>
      </c>
      <c r="G196" t="str">
        <f>'[3]1100 KHz'!D8</f>
        <v>00</v>
      </c>
      <c r="H196" t="str">
        <f>'[3]1100 KHz'!E8</f>
        <v>01</v>
      </c>
      <c r="I196" t="str">
        <f>'[3]1100 KHz'!F8</f>
        <v>00</v>
      </c>
      <c r="J196" t="str">
        <f>'[3]1100 KHz'!G8</f>
        <v>10</v>
      </c>
      <c r="K196" t="str">
        <f>'[3]1100 KHz'!H8</f>
        <v>10</v>
      </c>
      <c r="L196" t="str">
        <f>'[3]1100 KHz'!I8</f>
        <v>000100</v>
      </c>
      <c r="M196" t="str">
        <f>'[3]1100 KHz'!J8</f>
        <v>00</v>
      </c>
      <c r="N196" t="str">
        <f>'[3]1100 KHz'!K8</f>
        <v>C6</v>
      </c>
      <c r="O196" t="str">
        <f>'[3]1100 KHz'!L8</f>
        <v>11</v>
      </c>
      <c r="P196" t="str">
        <f>'[3]1100 KHz'!M8</f>
        <v>00011</v>
      </c>
      <c r="Q196" t="str">
        <f>'[3]1100 KHz'!N8</f>
        <v>0</v>
      </c>
      <c r="R196" t="str">
        <f>'[3]1100 KHz'!O8</f>
        <v>11</v>
      </c>
      <c r="S196" t="str">
        <f>'[3]1100 KHz'!P8</f>
        <v>000100</v>
      </c>
      <c r="T196" t="str">
        <f>'[3]1100 KHz'!Q8</f>
        <v>01</v>
      </c>
      <c r="U196" t="str">
        <f>'[3]1100 KHz'!R8</f>
        <v>86</v>
      </c>
      <c r="V196" t="str">
        <f>'[3]1100 KHz'!S8</f>
        <v>10</v>
      </c>
      <c r="W196" t="str">
        <f>'[3]1100 KHz'!T8</f>
        <v>00011</v>
      </c>
      <c r="X196" t="str">
        <f>'[3]1100 KHz'!U8</f>
        <v>0</v>
      </c>
      <c r="Y196" t="str">
        <f t="shared" ref="Y196:Y257" si="90">DEC2HEX(HEX2DEC(U196)+2^8*HEX2DEC(R196)+2^16*HEX2DEC(N196)+2^24*HEX2DEC(K196)+2^32*HEX2DEC(F196),10)</f>
        <v>1210C61186</v>
      </c>
      <c r="Z196">
        <f t="shared" si="81"/>
        <v>100</v>
      </c>
      <c r="AA196">
        <f t="shared" si="82"/>
        <v>20</v>
      </c>
      <c r="AB196">
        <f t="shared" si="83"/>
        <v>1.9998</v>
      </c>
      <c r="AC196">
        <f t="shared" si="84"/>
        <v>9.6000000000000014</v>
      </c>
      <c r="AD196">
        <f t="shared" si="85"/>
        <v>800</v>
      </c>
      <c r="AE196">
        <f t="shared" si="86"/>
        <v>50</v>
      </c>
      <c r="AF196">
        <f t="shared" si="87"/>
        <v>20</v>
      </c>
      <c r="AG196">
        <f t="shared" si="88"/>
        <v>3.75</v>
      </c>
      <c r="AH196">
        <f t="shared" si="89"/>
        <v>18.75</v>
      </c>
      <c r="AI196">
        <v>4000</v>
      </c>
      <c r="AK196">
        <f t="shared" ref="AK196:AK257" si="91">B196</f>
        <v>1100</v>
      </c>
      <c r="AL196">
        <f t="shared" ref="AL196:AL257" si="92">BIN2DEC(D196)</f>
        <v>2</v>
      </c>
      <c r="AM196" t="str">
        <f t="shared" si="78"/>
        <v>1210C61186</v>
      </c>
      <c r="AN196">
        <f t="shared" si="78"/>
        <v>100</v>
      </c>
      <c r="AO196">
        <f t="shared" si="78"/>
        <v>20</v>
      </c>
      <c r="AP196">
        <f t="shared" ref="AP196:AP257" si="93">AD196*Z196/10^3</f>
        <v>80</v>
      </c>
      <c r="AQ196">
        <f t="shared" ref="AQ196:AQ257" si="94">AP196*AB196</f>
        <v>159.98400000000001</v>
      </c>
      <c r="AR196">
        <f t="shared" ref="AR196:AR257" si="95">AC196</f>
        <v>9.6000000000000014</v>
      </c>
      <c r="AS196">
        <f t="shared" si="79"/>
        <v>50</v>
      </c>
      <c r="AT196">
        <f t="shared" si="79"/>
        <v>20</v>
      </c>
      <c r="AU196">
        <f t="shared" ref="AU196:AU257" si="96">AS196*AI196*AG196/10^3</f>
        <v>750</v>
      </c>
      <c r="AV196">
        <f t="shared" ref="AV196:AV257" si="97">AH196</f>
        <v>18.75</v>
      </c>
      <c r="AW196">
        <f t="shared" ref="AW196:AW257" si="98">AN196*AO196/10^3</f>
        <v>2</v>
      </c>
      <c r="AX196" s="290">
        <f t="shared" ref="AX196:AX257" si="99">1/(2*PI()*AO196*AQ196*10^-9)/10^3</f>
        <v>49.740893805597842</v>
      </c>
      <c r="AY196" s="290">
        <f t="shared" ref="AY196:AY257" si="100">1/(2*PI()*AO196*AR196*10^-9)/10^3</f>
        <v>828.9319952702881</v>
      </c>
      <c r="AZ196">
        <f t="shared" ref="AZ196:AZ257" si="101">AS196*AT196/10^3</f>
        <v>1</v>
      </c>
      <c r="BA196" s="290">
        <f t="shared" ref="BA196:BA257" si="102">1/(2*PI()*AT196*AU196*10^-9)/10^3</f>
        <v>10.610329539459689</v>
      </c>
      <c r="BB196" s="290">
        <f t="shared" ref="BB196:BB257" si="103">1/(2*PI()*AT196*AV196*10^-9)/10^3</f>
        <v>424.41318157838754</v>
      </c>
    </row>
    <row r="197" spans="1:54" x14ac:dyDescent="0.3">
      <c r="A197">
        <f t="shared" si="80"/>
        <v>195</v>
      </c>
      <c r="B197">
        <v>1100</v>
      </c>
      <c r="C197">
        <v>6</v>
      </c>
      <c r="D197" t="str">
        <f>'[3]1100 KHz'!A9</f>
        <v>00011</v>
      </c>
      <c r="E197">
        <f>'[3]1100 KHz'!B9</f>
        <v>1.5</v>
      </c>
      <c r="F197" t="str">
        <f>'[3]1100 KHz'!C9</f>
        <v>12</v>
      </c>
      <c r="G197" t="str">
        <f>'[3]1100 KHz'!D9</f>
        <v>00</v>
      </c>
      <c r="H197" t="str">
        <f>'[3]1100 KHz'!E9</f>
        <v>01</v>
      </c>
      <c r="I197" t="str">
        <f>'[3]1100 KHz'!F9</f>
        <v>00</v>
      </c>
      <c r="J197" t="str">
        <f>'[3]1100 KHz'!G9</f>
        <v>10</v>
      </c>
      <c r="K197" t="str">
        <f>'[3]1100 KHz'!H9</f>
        <v>20</v>
      </c>
      <c r="L197" t="str">
        <f>'[3]1100 KHz'!I9</f>
        <v>001000</v>
      </c>
      <c r="M197" t="str">
        <f>'[3]1100 KHz'!J9</f>
        <v>00</v>
      </c>
      <c r="N197" t="str">
        <f>'[3]1100 KHz'!K9</f>
        <v>42</v>
      </c>
      <c r="O197" t="str">
        <f>'[3]1100 KHz'!L9</f>
        <v>01</v>
      </c>
      <c r="P197" t="str">
        <f>'[3]1100 KHz'!M9</f>
        <v>00001</v>
      </c>
      <c r="Q197" t="str">
        <f>'[3]1100 KHz'!N9</f>
        <v>0</v>
      </c>
      <c r="R197" t="str">
        <f>'[3]1100 KHz'!O9</f>
        <v>11</v>
      </c>
      <c r="S197" t="str">
        <f>'[3]1100 KHz'!P9</f>
        <v>000100</v>
      </c>
      <c r="T197" t="str">
        <f>'[3]1100 KHz'!Q9</f>
        <v>01</v>
      </c>
      <c r="U197" t="str">
        <f>'[3]1100 KHz'!R9</f>
        <v>86</v>
      </c>
      <c r="V197" t="str">
        <f>'[3]1100 KHz'!S9</f>
        <v>10</v>
      </c>
      <c r="W197" t="str">
        <f>'[3]1100 KHz'!T9</f>
        <v>00011</v>
      </c>
      <c r="X197" t="str">
        <f>'[3]1100 KHz'!U9</f>
        <v>0</v>
      </c>
      <c r="Y197" t="str">
        <f t="shared" si="90"/>
        <v>1220421186</v>
      </c>
      <c r="Z197">
        <f t="shared" si="81"/>
        <v>100</v>
      </c>
      <c r="AA197">
        <f t="shared" si="82"/>
        <v>20</v>
      </c>
      <c r="AB197">
        <f t="shared" si="83"/>
        <v>1.9998</v>
      </c>
      <c r="AC197">
        <f t="shared" si="84"/>
        <v>9.6000000000000014</v>
      </c>
      <c r="AD197">
        <f t="shared" si="85"/>
        <v>800</v>
      </c>
      <c r="AE197">
        <f t="shared" si="86"/>
        <v>50</v>
      </c>
      <c r="AF197">
        <f t="shared" si="87"/>
        <v>40</v>
      </c>
      <c r="AG197">
        <f t="shared" si="88"/>
        <v>1.25</v>
      </c>
      <c r="AH197">
        <f t="shared" si="89"/>
        <v>6.25</v>
      </c>
      <c r="AI197">
        <v>4000</v>
      </c>
      <c r="AK197">
        <f t="shared" si="91"/>
        <v>1100</v>
      </c>
      <c r="AL197">
        <f t="shared" si="92"/>
        <v>3</v>
      </c>
      <c r="AM197" t="str">
        <f t="shared" si="78"/>
        <v>1220421186</v>
      </c>
      <c r="AN197">
        <f t="shared" si="78"/>
        <v>100</v>
      </c>
      <c r="AO197">
        <f t="shared" si="78"/>
        <v>20</v>
      </c>
      <c r="AP197">
        <f t="shared" si="93"/>
        <v>80</v>
      </c>
      <c r="AQ197">
        <f t="shared" si="94"/>
        <v>159.98400000000001</v>
      </c>
      <c r="AR197">
        <f t="shared" si="95"/>
        <v>9.6000000000000014</v>
      </c>
      <c r="AS197">
        <f t="shared" si="79"/>
        <v>50</v>
      </c>
      <c r="AT197">
        <f t="shared" si="79"/>
        <v>40</v>
      </c>
      <c r="AU197">
        <f t="shared" si="96"/>
        <v>250</v>
      </c>
      <c r="AV197">
        <f t="shared" si="97"/>
        <v>6.25</v>
      </c>
      <c r="AW197">
        <f t="shared" si="98"/>
        <v>2</v>
      </c>
      <c r="AX197" s="290">
        <f t="shared" si="99"/>
        <v>49.740893805597842</v>
      </c>
      <c r="AY197" s="290">
        <f t="shared" si="100"/>
        <v>828.9319952702881</v>
      </c>
      <c r="AZ197">
        <f t="shared" si="101"/>
        <v>2</v>
      </c>
      <c r="BA197" s="290">
        <f t="shared" si="102"/>
        <v>15.915494309189533</v>
      </c>
      <c r="BB197" s="290">
        <f t="shared" si="103"/>
        <v>636.61977236758139</v>
      </c>
    </row>
    <row r="198" spans="1:54" x14ac:dyDescent="0.3">
      <c r="A198">
        <f t="shared" si="80"/>
        <v>196</v>
      </c>
      <c r="B198">
        <v>1100</v>
      </c>
      <c r="C198">
        <v>6</v>
      </c>
      <c r="D198" t="str">
        <f>'[3]1100 KHz'!A10</f>
        <v>00100</v>
      </c>
      <c r="E198">
        <f>'[3]1100 KHz'!B10</f>
        <v>1.5</v>
      </c>
      <c r="F198" t="str">
        <f>'[3]1100 KHz'!C10</f>
        <v>12</v>
      </c>
      <c r="G198" t="str">
        <f>'[3]1100 KHz'!D10</f>
        <v>00</v>
      </c>
      <c r="H198" t="str">
        <f>'[3]1100 KHz'!E10</f>
        <v>01</v>
      </c>
      <c r="I198" t="str">
        <f>'[3]1100 KHz'!F10</f>
        <v>00</v>
      </c>
      <c r="J198" t="str">
        <f>'[3]1100 KHz'!G10</f>
        <v>10</v>
      </c>
      <c r="K198" t="str">
        <f>'[3]1100 KHz'!H10</f>
        <v>40</v>
      </c>
      <c r="L198" t="str">
        <f>'[3]1100 KHz'!I10</f>
        <v>010000</v>
      </c>
      <c r="M198" t="str">
        <f>'[3]1100 KHz'!J10</f>
        <v>00</v>
      </c>
      <c r="N198" t="str">
        <f>'[3]1100 KHz'!K10</f>
        <v>42</v>
      </c>
      <c r="O198" t="str">
        <f>'[3]1100 KHz'!L10</f>
        <v>01</v>
      </c>
      <c r="P198" t="str">
        <f>'[3]1100 KHz'!M10</f>
        <v>00001</v>
      </c>
      <c r="Q198" t="str">
        <f>'[3]1100 KHz'!N10</f>
        <v>0</v>
      </c>
      <c r="R198" t="str">
        <f>'[3]1100 KHz'!O10</f>
        <v>11</v>
      </c>
      <c r="S198" t="str">
        <f>'[3]1100 KHz'!P10</f>
        <v>000100</v>
      </c>
      <c r="T198" t="str">
        <f>'[3]1100 KHz'!Q10</f>
        <v>01</v>
      </c>
      <c r="U198" t="str">
        <f>'[3]1100 KHz'!R10</f>
        <v>86</v>
      </c>
      <c r="V198" t="str">
        <f>'[3]1100 KHz'!S10</f>
        <v>10</v>
      </c>
      <c r="W198" t="str">
        <f>'[3]1100 KHz'!T10</f>
        <v>00011</v>
      </c>
      <c r="X198" t="str">
        <f>'[3]1100 KHz'!U10</f>
        <v>0</v>
      </c>
      <c r="Y198" t="str">
        <f t="shared" si="90"/>
        <v>1240421186</v>
      </c>
      <c r="Z198">
        <f t="shared" si="81"/>
        <v>100</v>
      </c>
      <c r="AA198">
        <f t="shared" si="82"/>
        <v>20</v>
      </c>
      <c r="AB198">
        <f t="shared" si="83"/>
        <v>1.9998</v>
      </c>
      <c r="AC198">
        <f t="shared" si="84"/>
        <v>9.6000000000000014</v>
      </c>
      <c r="AD198">
        <f t="shared" si="85"/>
        <v>800</v>
      </c>
      <c r="AE198">
        <f t="shared" si="86"/>
        <v>50</v>
      </c>
      <c r="AF198">
        <f t="shared" si="87"/>
        <v>80</v>
      </c>
      <c r="AG198">
        <f t="shared" si="88"/>
        <v>1.25</v>
      </c>
      <c r="AH198">
        <f t="shared" si="89"/>
        <v>6.25</v>
      </c>
      <c r="AI198">
        <v>4000</v>
      </c>
      <c r="AK198">
        <f t="shared" si="91"/>
        <v>1100</v>
      </c>
      <c r="AL198">
        <f t="shared" si="92"/>
        <v>4</v>
      </c>
      <c r="AM198" t="str">
        <f t="shared" si="78"/>
        <v>1240421186</v>
      </c>
      <c r="AN198">
        <f t="shared" si="78"/>
        <v>100</v>
      </c>
      <c r="AO198">
        <f t="shared" si="78"/>
        <v>20</v>
      </c>
      <c r="AP198">
        <f t="shared" si="93"/>
        <v>80</v>
      </c>
      <c r="AQ198">
        <f t="shared" si="94"/>
        <v>159.98400000000001</v>
      </c>
      <c r="AR198">
        <f t="shared" si="95"/>
        <v>9.6000000000000014</v>
      </c>
      <c r="AS198">
        <f t="shared" si="79"/>
        <v>50</v>
      </c>
      <c r="AT198">
        <f t="shared" si="79"/>
        <v>80</v>
      </c>
      <c r="AU198">
        <f t="shared" si="96"/>
        <v>250</v>
      </c>
      <c r="AV198">
        <f t="shared" si="97"/>
        <v>6.25</v>
      </c>
      <c r="AW198">
        <f t="shared" si="98"/>
        <v>2</v>
      </c>
      <c r="AX198" s="290">
        <f t="shared" si="99"/>
        <v>49.740893805597842</v>
      </c>
      <c r="AY198" s="290">
        <f t="shared" si="100"/>
        <v>828.9319952702881</v>
      </c>
      <c r="AZ198">
        <f t="shared" si="101"/>
        <v>4</v>
      </c>
      <c r="BA198" s="290">
        <f t="shared" si="102"/>
        <v>7.9577471545947667</v>
      </c>
      <c r="BB198" s="290">
        <f t="shared" si="103"/>
        <v>318.3098861837907</v>
      </c>
    </row>
    <row r="199" spans="1:54" x14ac:dyDescent="0.3">
      <c r="A199">
        <f t="shared" si="80"/>
        <v>197</v>
      </c>
      <c r="B199">
        <v>1100</v>
      </c>
      <c r="C199">
        <v>6</v>
      </c>
      <c r="D199" t="str">
        <f>'[3]1100 KHz'!A11</f>
        <v>00101</v>
      </c>
      <c r="E199">
        <f>'[3]1100 KHz'!B11</f>
        <v>1.5</v>
      </c>
      <c r="F199" t="str">
        <f>'[3]1100 KHz'!C11</f>
        <v>12</v>
      </c>
      <c r="G199" t="str">
        <f>'[3]1100 KHz'!D11</f>
        <v>00</v>
      </c>
      <c r="H199" t="str">
        <f>'[3]1100 KHz'!E11</f>
        <v>01</v>
      </c>
      <c r="I199" t="str">
        <f>'[3]1100 KHz'!F11</f>
        <v>00</v>
      </c>
      <c r="J199" t="str">
        <f>'[3]1100 KHz'!G11</f>
        <v>10</v>
      </c>
      <c r="K199" t="str">
        <f>'[3]1100 KHz'!H11</f>
        <v>80</v>
      </c>
      <c r="L199" t="str">
        <f>'[3]1100 KHz'!I11</f>
        <v>100000</v>
      </c>
      <c r="M199" t="str">
        <f>'[3]1100 KHz'!J11</f>
        <v>00</v>
      </c>
      <c r="N199" t="str">
        <f>'[3]1100 KHz'!K11</f>
        <v>42</v>
      </c>
      <c r="O199" t="str">
        <f>'[3]1100 KHz'!L11</f>
        <v>01</v>
      </c>
      <c r="P199" t="str">
        <f>'[3]1100 KHz'!M11</f>
        <v>00001</v>
      </c>
      <c r="Q199" t="str">
        <f>'[3]1100 KHz'!N11</f>
        <v>0</v>
      </c>
      <c r="R199" t="str">
        <f>'[3]1100 KHz'!O11</f>
        <v>11</v>
      </c>
      <c r="S199" t="str">
        <f>'[3]1100 KHz'!P11</f>
        <v>000100</v>
      </c>
      <c r="T199" t="str">
        <f>'[3]1100 KHz'!Q11</f>
        <v>01</v>
      </c>
      <c r="U199" t="str">
        <f>'[3]1100 KHz'!R11</f>
        <v>86</v>
      </c>
      <c r="V199" t="str">
        <f>'[3]1100 KHz'!S11</f>
        <v>10</v>
      </c>
      <c r="W199" t="str">
        <f>'[3]1100 KHz'!T11</f>
        <v>00011</v>
      </c>
      <c r="X199" t="str">
        <f>'[3]1100 KHz'!U11</f>
        <v>0</v>
      </c>
      <c r="Y199" t="str">
        <f t="shared" si="90"/>
        <v>1280421186</v>
      </c>
      <c r="Z199">
        <f t="shared" si="81"/>
        <v>100</v>
      </c>
      <c r="AA199">
        <f t="shared" si="82"/>
        <v>20</v>
      </c>
      <c r="AB199">
        <f t="shared" si="83"/>
        <v>1.9998</v>
      </c>
      <c r="AC199">
        <f t="shared" si="84"/>
        <v>9.6000000000000014</v>
      </c>
      <c r="AD199">
        <f t="shared" si="85"/>
        <v>800</v>
      </c>
      <c r="AE199">
        <f t="shared" si="86"/>
        <v>50</v>
      </c>
      <c r="AF199">
        <f t="shared" si="87"/>
        <v>160</v>
      </c>
      <c r="AG199">
        <f t="shared" si="88"/>
        <v>1.25</v>
      </c>
      <c r="AH199">
        <f t="shared" si="89"/>
        <v>6.25</v>
      </c>
      <c r="AI199">
        <v>4000</v>
      </c>
      <c r="AK199">
        <f t="shared" si="91"/>
        <v>1100</v>
      </c>
      <c r="AL199">
        <f t="shared" si="92"/>
        <v>5</v>
      </c>
      <c r="AM199" t="str">
        <f t="shared" si="78"/>
        <v>1280421186</v>
      </c>
      <c r="AN199">
        <f t="shared" si="78"/>
        <v>100</v>
      </c>
      <c r="AO199">
        <f t="shared" si="78"/>
        <v>20</v>
      </c>
      <c r="AP199">
        <f t="shared" si="93"/>
        <v>80</v>
      </c>
      <c r="AQ199">
        <f t="shared" si="94"/>
        <v>159.98400000000001</v>
      </c>
      <c r="AR199">
        <f t="shared" si="95"/>
        <v>9.6000000000000014</v>
      </c>
      <c r="AS199">
        <f t="shared" si="79"/>
        <v>50</v>
      </c>
      <c r="AT199">
        <f t="shared" si="79"/>
        <v>160</v>
      </c>
      <c r="AU199">
        <f t="shared" si="96"/>
        <v>250</v>
      </c>
      <c r="AV199">
        <f t="shared" si="97"/>
        <v>6.25</v>
      </c>
      <c r="AW199">
        <f t="shared" si="98"/>
        <v>2</v>
      </c>
      <c r="AX199" s="290">
        <f t="shared" si="99"/>
        <v>49.740893805597842</v>
      </c>
      <c r="AY199" s="290">
        <f t="shared" si="100"/>
        <v>828.9319952702881</v>
      </c>
      <c r="AZ199">
        <f t="shared" si="101"/>
        <v>8</v>
      </c>
      <c r="BA199" s="290">
        <f t="shared" si="102"/>
        <v>3.9788735772973833</v>
      </c>
      <c r="BB199" s="290">
        <f t="shared" si="103"/>
        <v>159.15494309189535</v>
      </c>
    </row>
    <row r="200" spans="1:54" x14ac:dyDescent="0.3">
      <c r="A200">
        <f t="shared" si="80"/>
        <v>198</v>
      </c>
      <c r="B200">
        <v>1100</v>
      </c>
      <c r="C200">
        <v>6</v>
      </c>
      <c r="D200" t="str">
        <f>'[3]1100 KHz'!A12</f>
        <v>00110</v>
      </c>
      <c r="E200">
        <f>'[3]1100 KHz'!B12</f>
        <v>1.5</v>
      </c>
      <c r="F200" t="str">
        <f>'[3]1100 KHz'!C12</f>
        <v>12</v>
      </c>
      <c r="G200" t="str">
        <f>'[3]1100 KHz'!D12</f>
        <v>00</v>
      </c>
      <c r="H200" t="str">
        <f>'[3]1100 KHz'!E12</f>
        <v>01</v>
      </c>
      <c r="I200" t="str">
        <f>'[3]1100 KHz'!F12</f>
        <v>00</v>
      </c>
      <c r="J200" t="str">
        <f>'[3]1100 KHz'!G12</f>
        <v>10</v>
      </c>
      <c r="K200" t="str">
        <f>'[3]1100 KHz'!H12</f>
        <v>09</v>
      </c>
      <c r="L200" t="str">
        <f>'[3]1100 KHz'!I12</f>
        <v>000010</v>
      </c>
      <c r="M200" t="str">
        <f>'[3]1100 KHz'!J12</f>
        <v>01</v>
      </c>
      <c r="N200" t="str">
        <f>'[3]1100 KHz'!K12</f>
        <v>8C</v>
      </c>
      <c r="O200" t="str">
        <f>'[3]1100 KHz'!L12</f>
        <v>10</v>
      </c>
      <c r="P200" t="str">
        <f>'[3]1100 KHz'!M12</f>
        <v>00110</v>
      </c>
      <c r="Q200" t="str">
        <f>'[3]1100 KHz'!N12</f>
        <v>0</v>
      </c>
      <c r="R200" t="str">
        <f>'[3]1100 KHz'!O12</f>
        <v>19</v>
      </c>
      <c r="S200" t="str">
        <f>'[3]1100 KHz'!P12</f>
        <v>000110</v>
      </c>
      <c r="T200" t="str">
        <f>'[3]1100 KHz'!Q12</f>
        <v>01</v>
      </c>
      <c r="U200" t="str">
        <f>'[3]1100 KHz'!R12</f>
        <v>06</v>
      </c>
      <c r="V200" t="str">
        <f>'[3]1100 KHz'!S12</f>
        <v>00</v>
      </c>
      <c r="W200" t="str">
        <f>'[3]1100 KHz'!T12</f>
        <v>00011</v>
      </c>
      <c r="X200" t="str">
        <f>'[3]1100 KHz'!U12</f>
        <v>0</v>
      </c>
      <c r="Y200" t="str">
        <f t="shared" si="90"/>
        <v>12098C1906</v>
      </c>
      <c r="Z200">
        <f t="shared" si="81"/>
        <v>100</v>
      </c>
      <c r="AA200">
        <f t="shared" si="82"/>
        <v>30</v>
      </c>
      <c r="AB200">
        <f t="shared" si="83"/>
        <v>1.3331999999999999</v>
      </c>
      <c r="AC200">
        <f t="shared" si="84"/>
        <v>9.6000000000000014</v>
      </c>
      <c r="AD200">
        <f t="shared" si="85"/>
        <v>800</v>
      </c>
      <c r="AE200">
        <f t="shared" si="86"/>
        <v>50</v>
      </c>
      <c r="AF200">
        <f t="shared" si="87"/>
        <v>10</v>
      </c>
      <c r="AG200">
        <f t="shared" si="88"/>
        <v>7.5</v>
      </c>
      <c r="AH200">
        <f t="shared" si="89"/>
        <v>37.5</v>
      </c>
      <c r="AI200">
        <v>4000</v>
      </c>
      <c r="AK200">
        <f t="shared" si="91"/>
        <v>1100</v>
      </c>
      <c r="AL200">
        <f t="shared" si="92"/>
        <v>6</v>
      </c>
      <c r="AM200" t="str">
        <f t="shared" si="78"/>
        <v>12098C1906</v>
      </c>
      <c r="AN200">
        <f t="shared" si="78"/>
        <v>100</v>
      </c>
      <c r="AO200">
        <f t="shared" si="78"/>
        <v>30</v>
      </c>
      <c r="AP200">
        <f t="shared" si="93"/>
        <v>80</v>
      </c>
      <c r="AQ200">
        <f t="shared" si="94"/>
        <v>106.65599999999999</v>
      </c>
      <c r="AR200">
        <f t="shared" si="95"/>
        <v>9.6000000000000014</v>
      </c>
      <c r="AS200">
        <f t="shared" si="79"/>
        <v>50</v>
      </c>
      <c r="AT200">
        <f t="shared" si="79"/>
        <v>10</v>
      </c>
      <c r="AU200">
        <f t="shared" si="96"/>
        <v>1500</v>
      </c>
      <c r="AV200">
        <f t="shared" si="97"/>
        <v>37.5</v>
      </c>
      <c r="AW200">
        <f t="shared" si="98"/>
        <v>3</v>
      </c>
      <c r="AX200" s="290">
        <f t="shared" si="99"/>
        <v>49.740893805597857</v>
      </c>
      <c r="AY200" s="290">
        <f t="shared" si="100"/>
        <v>552.62133018019199</v>
      </c>
      <c r="AZ200">
        <f t="shared" si="101"/>
        <v>0.5</v>
      </c>
      <c r="BA200" s="290">
        <f t="shared" si="102"/>
        <v>10.610329539459689</v>
      </c>
      <c r="BB200" s="290">
        <f t="shared" si="103"/>
        <v>424.41318157838754</v>
      </c>
    </row>
    <row r="201" spans="1:54" x14ac:dyDescent="0.3">
      <c r="A201">
        <f t="shared" si="80"/>
        <v>199</v>
      </c>
      <c r="B201">
        <v>1100</v>
      </c>
      <c r="C201">
        <v>6</v>
      </c>
      <c r="D201" t="str">
        <f>'[3]1100 KHz'!A13</f>
        <v>00111</v>
      </c>
      <c r="E201">
        <f>'[3]1100 KHz'!B13</f>
        <v>1.5</v>
      </c>
      <c r="F201" t="str">
        <f>'[3]1100 KHz'!C13</f>
        <v>12</v>
      </c>
      <c r="G201" t="str">
        <f>'[3]1100 KHz'!D13</f>
        <v>00</v>
      </c>
      <c r="H201" t="str">
        <f>'[3]1100 KHz'!E13</f>
        <v>01</v>
      </c>
      <c r="I201" t="str">
        <f>'[3]1100 KHz'!F13</f>
        <v>00</v>
      </c>
      <c r="J201" t="str">
        <f>'[3]1100 KHz'!G13</f>
        <v>10</v>
      </c>
      <c r="K201" t="str">
        <f>'[3]1100 KHz'!H13</f>
        <v>10</v>
      </c>
      <c r="L201" t="str">
        <f>'[3]1100 KHz'!I13</f>
        <v>000100</v>
      </c>
      <c r="M201" t="str">
        <f>'[3]1100 KHz'!J13</f>
        <v>00</v>
      </c>
      <c r="N201" t="str">
        <f>'[3]1100 KHz'!K13</f>
        <v>C6</v>
      </c>
      <c r="O201" t="str">
        <f>'[3]1100 KHz'!L13</f>
        <v>11</v>
      </c>
      <c r="P201" t="str">
        <f>'[3]1100 KHz'!M13</f>
        <v>00011</v>
      </c>
      <c r="Q201" t="str">
        <f>'[3]1100 KHz'!N13</f>
        <v>0</v>
      </c>
      <c r="R201" t="str">
        <f>'[3]1100 KHz'!O13</f>
        <v>19</v>
      </c>
      <c r="S201" t="str">
        <f>'[3]1100 KHz'!P13</f>
        <v>000110</v>
      </c>
      <c r="T201" t="str">
        <f>'[3]1100 KHz'!Q13</f>
        <v>01</v>
      </c>
      <c r="U201" t="str">
        <f>'[3]1100 KHz'!R13</f>
        <v>06</v>
      </c>
      <c r="V201" t="str">
        <f>'[3]1100 KHz'!S13</f>
        <v>00</v>
      </c>
      <c r="W201" t="str">
        <f>'[3]1100 KHz'!T13</f>
        <v>00011</v>
      </c>
      <c r="X201" t="str">
        <f>'[3]1100 KHz'!U13</f>
        <v>0</v>
      </c>
      <c r="Y201" t="str">
        <f t="shared" si="90"/>
        <v>1210C61906</v>
      </c>
      <c r="Z201">
        <f t="shared" si="81"/>
        <v>100</v>
      </c>
      <c r="AA201">
        <f t="shared" si="82"/>
        <v>30</v>
      </c>
      <c r="AB201">
        <f t="shared" si="83"/>
        <v>1.3331999999999999</v>
      </c>
      <c r="AC201">
        <f t="shared" si="84"/>
        <v>9.6000000000000014</v>
      </c>
      <c r="AD201">
        <f t="shared" si="85"/>
        <v>800</v>
      </c>
      <c r="AE201">
        <f t="shared" si="86"/>
        <v>50</v>
      </c>
      <c r="AF201">
        <f t="shared" si="87"/>
        <v>20</v>
      </c>
      <c r="AG201">
        <f t="shared" si="88"/>
        <v>3.75</v>
      </c>
      <c r="AH201">
        <f t="shared" si="89"/>
        <v>18.75</v>
      </c>
      <c r="AI201">
        <v>4000</v>
      </c>
      <c r="AK201">
        <f t="shared" si="91"/>
        <v>1100</v>
      </c>
      <c r="AL201">
        <f t="shared" si="92"/>
        <v>7</v>
      </c>
      <c r="AM201" t="str">
        <f t="shared" si="78"/>
        <v>1210C61906</v>
      </c>
      <c r="AN201">
        <f t="shared" si="78"/>
        <v>100</v>
      </c>
      <c r="AO201">
        <f t="shared" si="78"/>
        <v>30</v>
      </c>
      <c r="AP201">
        <f t="shared" si="93"/>
        <v>80</v>
      </c>
      <c r="AQ201">
        <f t="shared" si="94"/>
        <v>106.65599999999999</v>
      </c>
      <c r="AR201">
        <f t="shared" si="95"/>
        <v>9.6000000000000014</v>
      </c>
      <c r="AS201">
        <f t="shared" si="79"/>
        <v>50</v>
      </c>
      <c r="AT201">
        <f t="shared" si="79"/>
        <v>20</v>
      </c>
      <c r="AU201">
        <f t="shared" si="96"/>
        <v>750</v>
      </c>
      <c r="AV201">
        <f t="shared" si="97"/>
        <v>18.75</v>
      </c>
      <c r="AW201">
        <f t="shared" si="98"/>
        <v>3</v>
      </c>
      <c r="AX201" s="290">
        <f t="shared" si="99"/>
        <v>49.740893805597857</v>
      </c>
      <c r="AY201" s="290">
        <f t="shared" si="100"/>
        <v>552.62133018019199</v>
      </c>
      <c r="AZ201">
        <f t="shared" si="101"/>
        <v>1</v>
      </c>
      <c r="BA201" s="290">
        <f t="shared" si="102"/>
        <v>10.610329539459689</v>
      </c>
      <c r="BB201" s="290">
        <f t="shared" si="103"/>
        <v>424.41318157838754</v>
      </c>
    </row>
    <row r="202" spans="1:54" x14ac:dyDescent="0.3">
      <c r="A202">
        <f t="shared" si="80"/>
        <v>200</v>
      </c>
      <c r="B202">
        <v>1100</v>
      </c>
      <c r="C202">
        <v>6</v>
      </c>
      <c r="D202" t="str">
        <f>'[3]1100 KHz'!A14</f>
        <v>01000</v>
      </c>
      <c r="E202">
        <f>'[3]1100 KHz'!B14</f>
        <v>1.5</v>
      </c>
      <c r="F202" t="str">
        <f>'[3]1100 KHz'!C14</f>
        <v>12</v>
      </c>
      <c r="G202" t="str">
        <f>'[3]1100 KHz'!D14</f>
        <v>00</v>
      </c>
      <c r="H202" t="str">
        <f>'[3]1100 KHz'!E14</f>
        <v>01</v>
      </c>
      <c r="I202" t="str">
        <f>'[3]1100 KHz'!F14</f>
        <v>00</v>
      </c>
      <c r="J202" t="str">
        <f>'[3]1100 KHz'!G14</f>
        <v>10</v>
      </c>
      <c r="K202" t="str">
        <f>'[3]1100 KHz'!H14</f>
        <v>20</v>
      </c>
      <c r="L202" t="str">
        <f>'[3]1100 KHz'!I14</f>
        <v>001000</v>
      </c>
      <c r="M202" t="str">
        <f>'[3]1100 KHz'!J14</f>
        <v>00</v>
      </c>
      <c r="N202" t="str">
        <f>'[3]1100 KHz'!K14</f>
        <v>42</v>
      </c>
      <c r="O202" t="str">
        <f>'[3]1100 KHz'!L14</f>
        <v>01</v>
      </c>
      <c r="P202" t="str">
        <f>'[3]1100 KHz'!M14</f>
        <v>00001</v>
      </c>
      <c r="Q202" t="str">
        <f>'[3]1100 KHz'!N14</f>
        <v>0</v>
      </c>
      <c r="R202" t="str">
        <f>'[3]1100 KHz'!O14</f>
        <v>19</v>
      </c>
      <c r="S202" t="str">
        <f>'[3]1100 KHz'!P14</f>
        <v>000110</v>
      </c>
      <c r="T202" t="str">
        <f>'[3]1100 KHz'!Q14</f>
        <v>01</v>
      </c>
      <c r="U202" t="str">
        <f>'[3]1100 KHz'!R14</f>
        <v>06</v>
      </c>
      <c r="V202" t="str">
        <f>'[3]1100 KHz'!S14</f>
        <v>00</v>
      </c>
      <c r="W202" t="str">
        <f>'[3]1100 KHz'!T14</f>
        <v>00011</v>
      </c>
      <c r="X202" t="str">
        <f>'[3]1100 KHz'!U14</f>
        <v>0</v>
      </c>
      <c r="Y202" t="str">
        <f t="shared" si="90"/>
        <v>1220421906</v>
      </c>
      <c r="Z202">
        <f t="shared" si="81"/>
        <v>100</v>
      </c>
      <c r="AA202">
        <f t="shared" si="82"/>
        <v>30</v>
      </c>
      <c r="AB202">
        <f t="shared" si="83"/>
        <v>1.3331999999999999</v>
      </c>
      <c r="AC202">
        <f t="shared" si="84"/>
        <v>9.6000000000000014</v>
      </c>
      <c r="AD202">
        <f t="shared" si="85"/>
        <v>800</v>
      </c>
      <c r="AE202">
        <f t="shared" si="86"/>
        <v>50</v>
      </c>
      <c r="AF202">
        <f t="shared" si="87"/>
        <v>40</v>
      </c>
      <c r="AG202">
        <f t="shared" si="88"/>
        <v>1.25</v>
      </c>
      <c r="AH202">
        <f t="shared" si="89"/>
        <v>6.25</v>
      </c>
      <c r="AI202">
        <v>4000</v>
      </c>
      <c r="AK202">
        <f t="shared" si="91"/>
        <v>1100</v>
      </c>
      <c r="AL202">
        <f t="shared" si="92"/>
        <v>8</v>
      </c>
      <c r="AM202" t="str">
        <f t="shared" si="78"/>
        <v>1220421906</v>
      </c>
      <c r="AN202">
        <f t="shared" si="78"/>
        <v>100</v>
      </c>
      <c r="AO202">
        <f t="shared" si="78"/>
        <v>30</v>
      </c>
      <c r="AP202">
        <f t="shared" si="93"/>
        <v>80</v>
      </c>
      <c r="AQ202">
        <f t="shared" si="94"/>
        <v>106.65599999999999</v>
      </c>
      <c r="AR202">
        <f t="shared" si="95"/>
        <v>9.6000000000000014</v>
      </c>
      <c r="AS202">
        <f t="shared" si="79"/>
        <v>50</v>
      </c>
      <c r="AT202">
        <f t="shared" si="79"/>
        <v>40</v>
      </c>
      <c r="AU202">
        <f t="shared" si="96"/>
        <v>250</v>
      </c>
      <c r="AV202">
        <f t="shared" si="97"/>
        <v>6.25</v>
      </c>
      <c r="AW202">
        <f t="shared" si="98"/>
        <v>3</v>
      </c>
      <c r="AX202" s="290">
        <f t="shared" si="99"/>
        <v>49.740893805597857</v>
      </c>
      <c r="AY202" s="290">
        <f t="shared" si="100"/>
        <v>552.62133018019199</v>
      </c>
      <c r="AZ202">
        <f t="shared" si="101"/>
        <v>2</v>
      </c>
      <c r="BA202" s="290">
        <f t="shared" si="102"/>
        <v>15.915494309189533</v>
      </c>
      <c r="BB202" s="290">
        <f t="shared" si="103"/>
        <v>636.61977236758139</v>
      </c>
    </row>
    <row r="203" spans="1:54" x14ac:dyDescent="0.3">
      <c r="A203">
        <f t="shared" si="80"/>
        <v>201</v>
      </c>
      <c r="B203">
        <v>1100</v>
      </c>
      <c r="C203">
        <v>6</v>
      </c>
      <c r="D203" t="str">
        <f>'[3]1100 KHz'!A15</f>
        <v>01001</v>
      </c>
      <c r="E203">
        <f>'[3]1100 KHz'!B15</f>
        <v>1.5</v>
      </c>
      <c r="F203" t="str">
        <f>'[3]1100 KHz'!C15</f>
        <v>12</v>
      </c>
      <c r="G203" t="str">
        <f>'[3]1100 KHz'!D15</f>
        <v>00</v>
      </c>
      <c r="H203" t="str">
        <f>'[3]1100 KHz'!E15</f>
        <v>01</v>
      </c>
      <c r="I203" t="str">
        <f>'[3]1100 KHz'!F15</f>
        <v>00</v>
      </c>
      <c r="J203" t="str">
        <f>'[3]1100 KHz'!G15</f>
        <v>10</v>
      </c>
      <c r="K203" t="str">
        <f>'[3]1100 KHz'!H15</f>
        <v>40</v>
      </c>
      <c r="L203" t="str">
        <f>'[3]1100 KHz'!I15</f>
        <v>010000</v>
      </c>
      <c r="M203" t="str">
        <f>'[3]1100 KHz'!J15</f>
        <v>00</v>
      </c>
      <c r="N203" t="str">
        <f>'[3]1100 KHz'!K15</f>
        <v>42</v>
      </c>
      <c r="O203" t="str">
        <f>'[3]1100 KHz'!L15</f>
        <v>01</v>
      </c>
      <c r="P203" t="str">
        <f>'[3]1100 KHz'!M15</f>
        <v>00001</v>
      </c>
      <c r="Q203" t="str">
        <f>'[3]1100 KHz'!N15</f>
        <v>0</v>
      </c>
      <c r="R203" t="str">
        <f>'[3]1100 KHz'!O15</f>
        <v>19</v>
      </c>
      <c r="S203" t="str">
        <f>'[3]1100 KHz'!P15</f>
        <v>000110</v>
      </c>
      <c r="T203" t="str">
        <f>'[3]1100 KHz'!Q15</f>
        <v>01</v>
      </c>
      <c r="U203" t="str">
        <f>'[3]1100 KHz'!R15</f>
        <v>06</v>
      </c>
      <c r="V203" t="str">
        <f>'[3]1100 KHz'!S15</f>
        <v>00</v>
      </c>
      <c r="W203" t="str">
        <f>'[3]1100 KHz'!T15</f>
        <v>00011</v>
      </c>
      <c r="X203" t="str">
        <f>'[3]1100 KHz'!U15</f>
        <v>0</v>
      </c>
      <c r="Y203" t="str">
        <f t="shared" si="90"/>
        <v>1240421906</v>
      </c>
      <c r="Z203">
        <f t="shared" si="81"/>
        <v>100</v>
      </c>
      <c r="AA203">
        <f t="shared" si="82"/>
        <v>30</v>
      </c>
      <c r="AB203">
        <f t="shared" si="83"/>
        <v>1.3331999999999999</v>
      </c>
      <c r="AC203">
        <f t="shared" si="84"/>
        <v>9.6000000000000014</v>
      </c>
      <c r="AD203">
        <f t="shared" si="85"/>
        <v>800</v>
      </c>
      <c r="AE203">
        <f t="shared" si="86"/>
        <v>50</v>
      </c>
      <c r="AF203">
        <f t="shared" si="87"/>
        <v>80</v>
      </c>
      <c r="AG203">
        <f t="shared" si="88"/>
        <v>1.25</v>
      </c>
      <c r="AH203">
        <f t="shared" si="89"/>
        <v>6.25</v>
      </c>
      <c r="AI203">
        <v>4000</v>
      </c>
      <c r="AK203">
        <f t="shared" si="91"/>
        <v>1100</v>
      </c>
      <c r="AL203">
        <f t="shared" si="92"/>
        <v>9</v>
      </c>
      <c r="AM203" t="str">
        <f t="shared" si="78"/>
        <v>1240421906</v>
      </c>
      <c r="AN203">
        <f t="shared" si="78"/>
        <v>100</v>
      </c>
      <c r="AO203">
        <f t="shared" si="78"/>
        <v>30</v>
      </c>
      <c r="AP203">
        <f t="shared" si="93"/>
        <v>80</v>
      </c>
      <c r="AQ203">
        <f t="shared" si="94"/>
        <v>106.65599999999999</v>
      </c>
      <c r="AR203">
        <f t="shared" si="95"/>
        <v>9.6000000000000014</v>
      </c>
      <c r="AS203">
        <f t="shared" si="79"/>
        <v>50</v>
      </c>
      <c r="AT203">
        <f t="shared" si="79"/>
        <v>80</v>
      </c>
      <c r="AU203">
        <f t="shared" si="96"/>
        <v>250</v>
      </c>
      <c r="AV203">
        <f t="shared" si="97"/>
        <v>6.25</v>
      </c>
      <c r="AW203">
        <f t="shared" si="98"/>
        <v>3</v>
      </c>
      <c r="AX203" s="290">
        <f t="shared" si="99"/>
        <v>49.740893805597857</v>
      </c>
      <c r="AY203" s="290">
        <f t="shared" si="100"/>
        <v>552.62133018019199</v>
      </c>
      <c r="AZ203">
        <f t="shared" si="101"/>
        <v>4</v>
      </c>
      <c r="BA203" s="290">
        <f t="shared" si="102"/>
        <v>7.9577471545947667</v>
      </c>
      <c r="BB203" s="290">
        <f t="shared" si="103"/>
        <v>318.3098861837907</v>
      </c>
    </row>
    <row r="204" spans="1:54" x14ac:dyDescent="0.3">
      <c r="A204">
        <f t="shared" si="80"/>
        <v>202</v>
      </c>
      <c r="B204">
        <v>1100</v>
      </c>
      <c r="C204">
        <v>6</v>
      </c>
      <c r="D204" t="str">
        <f>'[3]1100 KHz'!A16</f>
        <v>01010</v>
      </c>
      <c r="E204">
        <f>'[3]1100 KHz'!B16</f>
        <v>1.5</v>
      </c>
      <c r="F204" t="str">
        <f>'[3]1100 KHz'!C16</f>
        <v>12</v>
      </c>
      <c r="G204" t="str">
        <f>'[3]1100 KHz'!D16</f>
        <v>00</v>
      </c>
      <c r="H204" t="str">
        <f>'[3]1100 KHz'!E16</f>
        <v>01</v>
      </c>
      <c r="I204" t="str">
        <f>'[3]1100 KHz'!F16</f>
        <v>00</v>
      </c>
      <c r="J204" t="str">
        <f>'[3]1100 KHz'!G16</f>
        <v>10</v>
      </c>
      <c r="K204" t="str">
        <f>'[3]1100 KHz'!H16</f>
        <v>80</v>
      </c>
      <c r="L204" t="str">
        <f>'[3]1100 KHz'!I16</f>
        <v>100000</v>
      </c>
      <c r="M204" t="str">
        <f>'[3]1100 KHz'!J16</f>
        <v>00</v>
      </c>
      <c r="N204" t="str">
        <f>'[3]1100 KHz'!K16</f>
        <v>42</v>
      </c>
      <c r="O204" t="str">
        <f>'[3]1100 KHz'!L16</f>
        <v>01</v>
      </c>
      <c r="P204" t="str">
        <f>'[3]1100 KHz'!M16</f>
        <v>00001</v>
      </c>
      <c r="Q204" t="str">
        <f>'[3]1100 KHz'!N16</f>
        <v>0</v>
      </c>
      <c r="R204" t="str">
        <f>'[3]1100 KHz'!O16</f>
        <v>19</v>
      </c>
      <c r="S204" t="str">
        <f>'[3]1100 KHz'!P16</f>
        <v>000110</v>
      </c>
      <c r="T204" t="str">
        <f>'[3]1100 KHz'!Q16</f>
        <v>01</v>
      </c>
      <c r="U204" t="str">
        <f>'[3]1100 KHz'!R16</f>
        <v>06</v>
      </c>
      <c r="V204" t="str">
        <f>'[3]1100 KHz'!S16</f>
        <v>00</v>
      </c>
      <c r="W204" t="str">
        <f>'[3]1100 KHz'!T16</f>
        <v>00011</v>
      </c>
      <c r="X204" t="str">
        <f>'[3]1100 KHz'!U16</f>
        <v>0</v>
      </c>
      <c r="Y204" t="str">
        <f t="shared" si="90"/>
        <v>1280421906</v>
      </c>
      <c r="Z204">
        <f t="shared" si="81"/>
        <v>100</v>
      </c>
      <c r="AA204">
        <f t="shared" si="82"/>
        <v>30</v>
      </c>
      <c r="AB204">
        <f t="shared" si="83"/>
        <v>1.3331999999999999</v>
      </c>
      <c r="AC204">
        <f t="shared" si="84"/>
        <v>9.6000000000000014</v>
      </c>
      <c r="AD204">
        <f t="shared" si="85"/>
        <v>800</v>
      </c>
      <c r="AE204">
        <f t="shared" si="86"/>
        <v>50</v>
      </c>
      <c r="AF204">
        <f t="shared" si="87"/>
        <v>160</v>
      </c>
      <c r="AG204">
        <f t="shared" si="88"/>
        <v>1.25</v>
      </c>
      <c r="AH204">
        <f t="shared" si="89"/>
        <v>6.25</v>
      </c>
      <c r="AI204">
        <v>4000</v>
      </c>
      <c r="AK204">
        <f t="shared" si="91"/>
        <v>1100</v>
      </c>
      <c r="AL204">
        <f t="shared" si="92"/>
        <v>10</v>
      </c>
      <c r="AM204" t="str">
        <f t="shared" si="78"/>
        <v>1280421906</v>
      </c>
      <c r="AN204">
        <f t="shared" si="78"/>
        <v>100</v>
      </c>
      <c r="AO204">
        <f t="shared" si="78"/>
        <v>30</v>
      </c>
      <c r="AP204">
        <f t="shared" si="93"/>
        <v>80</v>
      </c>
      <c r="AQ204">
        <f t="shared" si="94"/>
        <v>106.65599999999999</v>
      </c>
      <c r="AR204">
        <f t="shared" si="95"/>
        <v>9.6000000000000014</v>
      </c>
      <c r="AS204">
        <f t="shared" si="79"/>
        <v>50</v>
      </c>
      <c r="AT204">
        <f t="shared" si="79"/>
        <v>160</v>
      </c>
      <c r="AU204">
        <f t="shared" si="96"/>
        <v>250</v>
      </c>
      <c r="AV204">
        <f t="shared" si="97"/>
        <v>6.25</v>
      </c>
      <c r="AW204">
        <f t="shared" si="98"/>
        <v>3</v>
      </c>
      <c r="AX204" s="290">
        <f t="shared" si="99"/>
        <v>49.740893805597857</v>
      </c>
      <c r="AY204" s="290">
        <f t="shared" si="100"/>
        <v>552.62133018019199</v>
      </c>
      <c r="AZ204">
        <f t="shared" si="101"/>
        <v>8</v>
      </c>
      <c r="BA204" s="290">
        <f t="shared" si="102"/>
        <v>3.9788735772973833</v>
      </c>
      <c r="BB204" s="290">
        <f t="shared" si="103"/>
        <v>159.15494309189535</v>
      </c>
    </row>
    <row r="205" spans="1:54" x14ac:dyDescent="0.3">
      <c r="A205">
        <f t="shared" si="80"/>
        <v>203</v>
      </c>
      <c r="B205">
        <v>1100</v>
      </c>
      <c r="C205">
        <v>6</v>
      </c>
      <c r="D205" t="str">
        <f>'[3]1100 KHz'!A17</f>
        <v>01011</v>
      </c>
      <c r="E205">
        <f>'[3]1100 KHz'!B17</f>
        <v>1.5</v>
      </c>
      <c r="F205" t="str">
        <f>'[3]1100 KHz'!C17</f>
        <v>12</v>
      </c>
      <c r="G205" t="str">
        <f>'[3]1100 KHz'!D17</f>
        <v>00</v>
      </c>
      <c r="H205" t="str">
        <f>'[3]1100 KHz'!E17</f>
        <v>01</v>
      </c>
      <c r="I205" t="str">
        <f>'[3]1100 KHz'!F17</f>
        <v>00</v>
      </c>
      <c r="J205" t="str">
        <f>'[3]1100 KHz'!G17</f>
        <v>10</v>
      </c>
      <c r="K205" t="str">
        <f>'[3]1100 KHz'!H17</f>
        <v>09</v>
      </c>
      <c r="L205" t="str">
        <f>'[3]1100 KHz'!I17</f>
        <v>000010</v>
      </c>
      <c r="M205" t="str">
        <f>'[3]1100 KHz'!J17</f>
        <v>01</v>
      </c>
      <c r="N205" t="str">
        <f>'[3]1100 KHz'!K17</f>
        <v>8C</v>
      </c>
      <c r="O205" t="str">
        <f>'[3]1100 KHz'!L17</f>
        <v>10</v>
      </c>
      <c r="P205" t="str">
        <f>'[3]1100 KHz'!M17</f>
        <v>00110</v>
      </c>
      <c r="Q205" t="str">
        <f>'[3]1100 KHz'!N17</f>
        <v>0</v>
      </c>
      <c r="R205" t="str">
        <f>'[3]1100 KHz'!O17</f>
        <v>21</v>
      </c>
      <c r="S205" t="str">
        <f>'[3]1100 KHz'!P17</f>
        <v>001000</v>
      </c>
      <c r="T205" t="str">
        <f>'[3]1100 KHz'!Q17</f>
        <v>01</v>
      </c>
      <c r="U205" t="str">
        <f>'[3]1100 KHz'!R17</f>
        <v>02</v>
      </c>
      <c r="V205" t="str">
        <f>'[3]1100 KHz'!S17</f>
        <v>00</v>
      </c>
      <c r="W205" t="str">
        <f>'[3]1100 KHz'!T17</f>
        <v>00001</v>
      </c>
      <c r="X205" t="str">
        <f>'[3]1100 KHz'!U17</f>
        <v>0</v>
      </c>
      <c r="Y205" t="str">
        <f t="shared" si="90"/>
        <v>12098C2102</v>
      </c>
      <c r="Z205">
        <f t="shared" si="81"/>
        <v>100</v>
      </c>
      <c r="AA205">
        <f t="shared" si="82"/>
        <v>40</v>
      </c>
      <c r="AB205">
        <f t="shared" si="83"/>
        <v>1.3331999999999999</v>
      </c>
      <c r="AC205">
        <f t="shared" si="84"/>
        <v>3.2</v>
      </c>
      <c r="AD205">
        <f t="shared" si="85"/>
        <v>800</v>
      </c>
      <c r="AE205">
        <f t="shared" si="86"/>
        <v>50</v>
      </c>
      <c r="AF205">
        <f t="shared" si="87"/>
        <v>10</v>
      </c>
      <c r="AG205">
        <f t="shared" si="88"/>
        <v>7.5</v>
      </c>
      <c r="AH205">
        <f t="shared" si="89"/>
        <v>37.5</v>
      </c>
      <c r="AI205">
        <v>4000</v>
      </c>
      <c r="AK205">
        <f t="shared" si="91"/>
        <v>1100</v>
      </c>
      <c r="AL205">
        <f t="shared" si="92"/>
        <v>11</v>
      </c>
      <c r="AM205" t="str">
        <f t="shared" si="78"/>
        <v>12098C2102</v>
      </c>
      <c r="AN205">
        <f t="shared" si="78"/>
        <v>100</v>
      </c>
      <c r="AO205">
        <f t="shared" si="78"/>
        <v>40</v>
      </c>
      <c r="AP205">
        <f t="shared" si="93"/>
        <v>80</v>
      </c>
      <c r="AQ205">
        <f t="shared" si="94"/>
        <v>106.65599999999999</v>
      </c>
      <c r="AR205">
        <f t="shared" si="95"/>
        <v>3.2</v>
      </c>
      <c r="AS205">
        <f t="shared" si="79"/>
        <v>50</v>
      </c>
      <c r="AT205">
        <f t="shared" si="79"/>
        <v>10</v>
      </c>
      <c r="AU205">
        <f t="shared" si="96"/>
        <v>1500</v>
      </c>
      <c r="AV205">
        <f t="shared" si="97"/>
        <v>37.5</v>
      </c>
      <c r="AW205">
        <f t="shared" si="98"/>
        <v>4</v>
      </c>
      <c r="AX205" s="290">
        <f t="shared" si="99"/>
        <v>37.305670354198398</v>
      </c>
      <c r="AY205" s="290">
        <f t="shared" si="100"/>
        <v>1243.3979929054324</v>
      </c>
      <c r="AZ205">
        <f t="shared" si="101"/>
        <v>0.5</v>
      </c>
      <c r="BA205" s="290">
        <f t="shared" si="102"/>
        <v>10.610329539459689</v>
      </c>
      <c r="BB205" s="290">
        <f t="shared" si="103"/>
        <v>424.41318157838754</v>
      </c>
    </row>
    <row r="206" spans="1:54" x14ac:dyDescent="0.3">
      <c r="A206">
        <f t="shared" si="80"/>
        <v>204</v>
      </c>
      <c r="B206">
        <v>1100</v>
      </c>
      <c r="C206">
        <v>6</v>
      </c>
      <c r="D206" t="str">
        <f>'[3]1100 KHz'!A18</f>
        <v>01100</v>
      </c>
      <c r="E206">
        <f>'[3]1100 KHz'!B18</f>
        <v>1.5</v>
      </c>
      <c r="F206" t="str">
        <f>'[3]1100 KHz'!C18</f>
        <v>12</v>
      </c>
      <c r="G206" t="str">
        <f>'[3]1100 KHz'!D18</f>
        <v>00</v>
      </c>
      <c r="H206" t="str">
        <f>'[3]1100 KHz'!E18</f>
        <v>01</v>
      </c>
      <c r="I206" t="str">
        <f>'[3]1100 KHz'!F18</f>
        <v>00</v>
      </c>
      <c r="J206" t="str">
        <f>'[3]1100 KHz'!G18</f>
        <v>10</v>
      </c>
      <c r="K206" t="str">
        <f>'[3]1100 KHz'!H18</f>
        <v>10</v>
      </c>
      <c r="L206" t="str">
        <f>'[3]1100 KHz'!I18</f>
        <v>000100</v>
      </c>
      <c r="M206" t="str">
        <f>'[3]1100 KHz'!J18</f>
        <v>00</v>
      </c>
      <c r="N206" t="str">
        <f>'[3]1100 KHz'!K18</f>
        <v>C6</v>
      </c>
      <c r="O206" t="str">
        <f>'[3]1100 KHz'!L18</f>
        <v>11</v>
      </c>
      <c r="P206" t="str">
        <f>'[3]1100 KHz'!M18</f>
        <v>00011</v>
      </c>
      <c r="Q206" t="str">
        <f>'[3]1100 KHz'!N18</f>
        <v>0</v>
      </c>
      <c r="R206" t="str">
        <f>'[3]1100 KHz'!O18</f>
        <v>21</v>
      </c>
      <c r="S206" t="str">
        <f>'[3]1100 KHz'!P18</f>
        <v>001000</v>
      </c>
      <c r="T206" t="str">
        <f>'[3]1100 KHz'!Q18</f>
        <v>01</v>
      </c>
      <c r="U206" t="str">
        <f>'[3]1100 KHz'!R18</f>
        <v>02</v>
      </c>
      <c r="V206" t="str">
        <f>'[3]1100 KHz'!S18</f>
        <v>00</v>
      </c>
      <c r="W206" t="str">
        <f>'[3]1100 KHz'!T18</f>
        <v>00001</v>
      </c>
      <c r="X206" t="str">
        <f>'[3]1100 KHz'!U18</f>
        <v>0</v>
      </c>
      <c r="Y206" t="str">
        <f t="shared" si="90"/>
        <v>1210C62102</v>
      </c>
      <c r="Z206">
        <f t="shared" si="81"/>
        <v>100</v>
      </c>
      <c r="AA206">
        <f t="shared" si="82"/>
        <v>40</v>
      </c>
      <c r="AB206">
        <f t="shared" si="83"/>
        <v>1.3331999999999999</v>
      </c>
      <c r="AC206">
        <f t="shared" si="84"/>
        <v>3.2</v>
      </c>
      <c r="AD206">
        <f t="shared" si="85"/>
        <v>800</v>
      </c>
      <c r="AE206">
        <f t="shared" si="86"/>
        <v>50</v>
      </c>
      <c r="AF206">
        <f t="shared" si="87"/>
        <v>20</v>
      </c>
      <c r="AG206">
        <f t="shared" si="88"/>
        <v>3.75</v>
      </c>
      <c r="AH206">
        <f t="shared" si="89"/>
        <v>18.75</v>
      </c>
      <c r="AI206">
        <v>4000</v>
      </c>
      <c r="AK206">
        <f t="shared" si="91"/>
        <v>1100</v>
      </c>
      <c r="AL206">
        <f t="shared" si="92"/>
        <v>12</v>
      </c>
      <c r="AM206" t="str">
        <f t="shared" si="78"/>
        <v>1210C62102</v>
      </c>
      <c r="AN206">
        <f t="shared" si="78"/>
        <v>100</v>
      </c>
      <c r="AO206">
        <f t="shared" si="78"/>
        <v>40</v>
      </c>
      <c r="AP206">
        <f t="shared" si="93"/>
        <v>80</v>
      </c>
      <c r="AQ206">
        <f t="shared" si="94"/>
        <v>106.65599999999999</v>
      </c>
      <c r="AR206">
        <f t="shared" si="95"/>
        <v>3.2</v>
      </c>
      <c r="AS206">
        <f t="shared" si="79"/>
        <v>50</v>
      </c>
      <c r="AT206">
        <f t="shared" si="79"/>
        <v>20</v>
      </c>
      <c r="AU206">
        <f t="shared" si="96"/>
        <v>750</v>
      </c>
      <c r="AV206">
        <f t="shared" si="97"/>
        <v>18.75</v>
      </c>
      <c r="AW206">
        <f t="shared" si="98"/>
        <v>4</v>
      </c>
      <c r="AX206" s="290">
        <f t="shared" si="99"/>
        <v>37.305670354198398</v>
      </c>
      <c r="AY206" s="290">
        <f t="shared" si="100"/>
        <v>1243.3979929054324</v>
      </c>
      <c r="AZ206">
        <f t="shared" si="101"/>
        <v>1</v>
      </c>
      <c r="BA206" s="290">
        <f t="shared" si="102"/>
        <v>10.610329539459689</v>
      </c>
      <c r="BB206" s="290">
        <f t="shared" si="103"/>
        <v>424.41318157838754</v>
      </c>
    </row>
    <row r="207" spans="1:54" x14ac:dyDescent="0.3">
      <c r="A207">
        <f t="shared" si="80"/>
        <v>205</v>
      </c>
      <c r="B207">
        <v>1100</v>
      </c>
      <c r="C207">
        <v>6</v>
      </c>
      <c r="D207" t="str">
        <f>'[3]1100 KHz'!A19</f>
        <v>01101</v>
      </c>
      <c r="E207">
        <f>'[3]1100 KHz'!B19</f>
        <v>1.5</v>
      </c>
      <c r="F207" t="str">
        <f>'[3]1100 KHz'!C19</f>
        <v>12</v>
      </c>
      <c r="G207" t="str">
        <f>'[3]1100 KHz'!D19</f>
        <v>00</v>
      </c>
      <c r="H207" t="str">
        <f>'[3]1100 KHz'!E19</f>
        <v>01</v>
      </c>
      <c r="I207" t="str">
        <f>'[3]1100 KHz'!F19</f>
        <v>00</v>
      </c>
      <c r="J207" t="str">
        <f>'[3]1100 KHz'!G19</f>
        <v>10</v>
      </c>
      <c r="K207" t="str">
        <f>'[3]1100 KHz'!H19</f>
        <v>20</v>
      </c>
      <c r="L207" t="str">
        <f>'[3]1100 KHz'!I19</f>
        <v>001000</v>
      </c>
      <c r="M207" t="str">
        <f>'[3]1100 KHz'!J19</f>
        <v>00</v>
      </c>
      <c r="N207" t="str">
        <f>'[3]1100 KHz'!K19</f>
        <v>42</v>
      </c>
      <c r="O207" t="str">
        <f>'[3]1100 KHz'!L19</f>
        <v>01</v>
      </c>
      <c r="P207" t="str">
        <f>'[3]1100 KHz'!M19</f>
        <v>00001</v>
      </c>
      <c r="Q207" t="str">
        <f>'[3]1100 KHz'!N19</f>
        <v>0</v>
      </c>
      <c r="R207" t="str">
        <f>'[3]1100 KHz'!O19</f>
        <v>21</v>
      </c>
      <c r="S207" t="str">
        <f>'[3]1100 KHz'!P19</f>
        <v>001000</v>
      </c>
      <c r="T207" t="str">
        <f>'[3]1100 KHz'!Q19</f>
        <v>01</v>
      </c>
      <c r="U207" t="str">
        <f>'[3]1100 KHz'!R19</f>
        <v>02</v>
      </c>
      <c r="V207" t="str">
        <f>'[3]1100 KHz'!S19</f>
        <v>00</v>
      </c>
      <c r="W207" t="str">
        <f>'[3]1100 KHz'!T19</f>
        <v>00001</v>
      </c>
      <c r="X207" t="str">
        <f>'[3]1100 KHz'!U19</f>
        <v>0</v>
      </c>
      <c r="Y207" t="str">
        <f t="shared" si="90"/>
        <v>1220422102</v>
      </c>
      <c r="Z207">
        <f t="shared" si="81"/>
        <v>100</v>
      </c>
      <c r="AA207">
        <f t="shared" si="82"/>
        <v>40</v>
      </c>
      <c r="AB207">
        <f t="shared" si="83"/>
        <v>1.3331999999999999</v>
      </c>
      <c r="AC207">
        <f t="shared" si="84"/>
        <v>3.2</v>
      </c>
      <c r="AD207">
        <f t="shared" si="85"/>
        <v>800</v>
      </c>
      <c r="AE207">
        <f t="shared" si="86"/>
        <v>50</v>
      </c>
      <c r="AF207">
        <f t="shared" si="87"/>
        <v>40</v>
      </c>
      <c r="AG207">
        <f t="shared" si="88"/>
        <v>1.25</v>
      </c>
      <c r="AH207">
        <f t="shared" si="89"/>
        <v>6.25</v>
      </c>
      <c r="AI207">
        <v>4000</v>
      </c>
      <c r="AK207">
        <f t="shared" si="91"/>
        <v>1100</v>
      </c>
      <c r="AL207">
        <f t="shared" si="92"/>
        <v>13</v>
      </c>
      <c r="AM207" t="str">
        <f t="shared" si="78"/>
        <v>1220422102</v>
      </c>
      <c r="AN207">
        <f t="shared" si="78"/>
        <v>100</v>
      </c>
      <c r="AO207">
        <f t="shared" si="78"/>
        <v>40</v>
      </c>
      <c r="AP207">
        <f t="shared" si="93"/>
        <v>80</v>
      </c>
      <c r="AQ207">
        <f t="shared" si="94"/>
        <v>106.65599999999999</v>
      </c>
      <c r="AR207">
        <f t="shared" si="95"/>
        <v>3.2</v>
      </c>
      <c r="AS207">
        <f t="shared" si="79"/>
        <v>50</v>
      </c>
      <c r="AT207">
        <f t="shared" si="79"/>
        <v>40</v>
      </c>
      <c r="AU207">
        <f t="shared" si="96"/>
        <v>250</v>
      </c>
      <c r="AV207">
        <f t="shared" si="97"/>
        <v>6.25</v>
      </c>
      <c r="AW207">
        <f t="shared" si="98"/>
        <v>4</v>
      </c>
      <c r="AX207" s="290">
        <f t="shared" si="99"/>
        <v>37.305670354198398</v>
      </c>
      <c r="AY207" s="290">
        <f t="shared" si="100"/>
        <v>1243.3979929054324</v>
      </c>
      <c r="AZ207">
        <f t="shared" si="101"/>
        <v>2</v>
      </c>
      <c r="BA207" s="290">
        <f t="shared" si="102"/>
        <v>15.915494309189533</v>
      </c>
      <c r="BB207" s="290">
        <f t="shared" si="103"/>
        <v>636.61977236758139</v>
      </c>
    </row>
    <row r="208" spans="1:54" x14ac:dyDescent="0.3">
      <c r="A208">
        <f t="shared" si="80"/>
        <v>206</v>
      </c>
      <c r="B208">
        <v>1100</v>
      </c>
      <c r="C208">
        <v>6</v>
      </c>
      <c r="D208" t="str">
        <f>'[3]1100 KHz'!A20</f>
        <v>01110</v>
      </c>
      <c r="E208">
        <f>'[3]1100 KHz'!B20</f>
        <v>1.5</v>
      </c>
      <c r="F208" t="str">
        <f>'[3]1100 KHz'!C20</f>
        <v>12</v>
      </c>
      <c r="G208" t="str">
        <f>'[3]1100 KHz'!D20</f>
        <v>00</v>
      </c>
      <c r="H208" t="str">
        <f>'[3]1100 KHz'!E20</f>
        <v>01</v>
      </c>
      <c r="I208" t="str">
        <f>'[3]1100 KHz'!F20</f>
        <v>00</v>
      </c>
      <c r="J208" t="str">
        <f>'[3]1100 KHz'!G20</f>
        <v>10</v>
      </c>
      <c r="K208" t="str">
        <f>'[3]1100 KHz'!H20</f>
        <v>40</v>
      </c>
      <c r="L208" t="str">
        <f>'[3]1100 KHz'!I20</f>
        <v>010000</v>
      </c>
      <c r="M208" t="str">
        <f>'[3]1100 KHz'!J20</f>
        <v>00</v>
      </c>
      <c r="N208" t="str">
        <f>'[3]1100 KHz'!K20</f>
        <v>42</v>
      </c>
      <c r="O208" t="str">
        <f>'[3]1100 KHz'!L20</f>
        <v>01</v>
      </c>
      <c r="P208" t="str">
        <f>'[3]1100 KHz'!M20</f>
        <v>00001</v>
      </c>
      <c r="Q208" t="str">
        <f>'[3]1100 KHz'!N20</f>
        <v>0</v>
      </c>
      <c r="R208" t="str">
        <f>'[3]1100 KHz'!O20</f>
        <v>21</v>
      </c>
      <c r="S208" t="str">
        <f>'[3]1100 KHz'!P20</f>
        <v>001000</v>
      </c>
      <c r="T208" t="str">
        <f>'[3]1100 KHz'!Q20</f>
        <v>01</v>
      </c>
      <c r="U208" t="str">
        <f>'[3]1100 KHz'!R20</f>
        <v>02</v>
      </c>
      <c r="V208" t="str">
        <f>'[3]1100 KHz'!S20</f>
        <v>00</v>
      </c>
      <c r="W208" t="str">
        <f>'[3]1100 KHz'!T20</f>
        <v>00001</v>
      </c>
      <c r="X208" t="str">
        <f>'[3]1100 KHz'!U20</f>
        <v>0</v>
      </c>
      <c r="Y208" t="str">
        <f t="shared" si="90"/>
        <v>1240422102</v>
      </c>
      <c r="Z208">
        <f t="shared" si="81"/>
        <v>100</v>
      </c>
      <c r="AA208">
        <f t="shared" si="82"/>
        <v>40</v>
      </c>
      <c r="AB208">
        <f t="shared" si="83"/>
        <v>1.3331999999999999</v>
      </c>
      <c r="AC208">
        <f t="shared" si="84"/>
        <v>3.2</v>
      </c>
      <c r="AD208">
        <f t="shared" si="85"/>
        <v>800</v>
      </c>
      <c r="AE208">
        <f t="shared" si="86"/>
        <v>50</v>
      </c>
      <c r="AF208">
        <f t="shared" si="87"/>
        <v>80</v>
      </c>
      <c r="AG208">
        <f t="shared" si="88"/>
        <v>1.25</v>
      </c>
      <c r="AH208">
        <f t="shared" si="89"/>
        <v>6.25</v>
      </c>
      <c r="AI208">
        <v>4000</v>
      </c>
      <c r="AK208">
        <f t="shared" si="91"/>
        <v>1100</v>
      </c>
      <c r="AL208">
        <f t="shared" si="92"/>
        <v>14</v>
      </c>
      <c r="AM208" t="str">
        <f t="shared" si="78"/>
        <v>1240422102</v>
      </c>
      <c r="AN208">
        <f t="shared" si="78"/>
        <v>100</v>
      </c>
      <c r="AO208">
        <f t="shared" si="78"/>
        <v>40</v>
      </c>
      <c r="AP208">
        <f t="shared" si="93"/>
        <v>80</v>
      </c>
      <c r="AQ208">
        <f t="shared" si="94"/>
        <v>106.65599999999999</v>
      </c>
      <c r="AR208">
        <f t="shared" si="95"/>
        <v>3.2</v>
      </c>
      <c r="AS208">
        <f t="shared" si="79"/>
        <v>50</v>
      </c>
      <c r="AT208">
        <f t="shared" si="79"/>
        <v>80</v>
      </c>
      <c r="AU208">
        <f t="shared" si="96"/>
        <v>250</v>
      </c>
      <c r="AV208">
        <f t="shared" si="97"/>
        <v>6.25</v>
      </c>
      <c r="AW208">
        <f t="shared" si="98"/>
        <v>4</v>
      </c>
      <c r="AX208" s="290">
        <f t="shared" si="99"/>
        <v>37.305670354198398</v>
      </c>
      <c r="AY208" s="290">
        <f t="shared" si="100"/>
        <v>1243.3979929054324</v>
      </c>
      <c r="AZ208">
        <f t="shared" si="101"/>
        <v>4</v>
      </c>
      <c r="BA208" s="290">
        <f t="shared" si="102"/>
        <v>7.9577471545947667</v>
      </c>
      <c r="BB208" s="290">
        <f t="shared" si="103"/>
        <v>318.3098861837907</v>
      </c>
    </row>
    <row r="209" spans="1:54" x14ac:dyDescent="0.3">
      <c r="A209">
        <f t="shared" si="80"/>
        <v>207</v>
      </c>
      <c r="B209">
        <v>1100</v>
      </c>
      <c r="C209">
        <v>6</v>
      </c>
      <c r="D209" t="str">
        <f>'[3]1100 KHz'!A21</f>
        <v>01111</v>
      </c>
      <c r="E209">
        <f>'[3]1100 KHz'!B21</f>
        <v>1.5</v>
      </c>
      <c r="F209" t="str">
        <f>'[3]1100 KHz'!C21</f>
        <v>12</v>
      </c>
      <c r="G209" t="str">
        <f>'[3]1100 KHz'!D21</f>
        <v>00</v>
      </c>
      <c r="H209" t="str">
        <f>'[3]1100 KHz'!E21</f>
        <v>01</v>
      </c>
      <c r="I209" t="str">
        <f>'[3]1100 KHz'!F21</f>
        <v>00</v>
      </c>
      <c r="J209" t="str">
        <f>'[3]1100 KHz'!G21</f>
        <v>10</v>
      </c>
      <c r="K209" t="str">
        <f>'[3]1100 KHz'!H21</f>
        <v>80</v>
      </c>
      <c r="L209" t="str">
        <f>'[3]1100 KHz'!I21</f>
        <v>100000</v>
      </c>
      <c r="M209" t="str">
        <f>'[3]1100 KHz'!J21</f>
        <v>00</v>
      </c>
      <c r="N209" t="str">
        <f>'[3]1100 KHz'!K21</f>
        <v>42</v>
      </c>
      <c r="O209" t="str">
        <f>'[3]1100 KHz'!L21</f>
        <v>01</v>
      </c>
      <c r="P209" t="str">
        <f>'[3]1100 KHz'!M21</f>
        <v>00001</v>
      </c>
      <c r="Q209" t="str">
        <f>'[3]1100 KHz'!N21</f>
        <v>0</v>
      </c>
      <c r="R209" t="str">
        <f>'[3]1100 KHz'!O21</f>
        <v>21</v>
      </c>
      <c r="S209" t="str">
        <f>'[3]1100 KHz'!P21</f>
        <v>001000</v>
      </c>
      <c r="T209" t="str">
        <f>'[3]1100 KHz'!Q21</f>
        <v>01</v>
      </c>
      <c r="U209" t="str">
        <f>'[3]1100 KHz'!R21</f>
        <v>02</v>
      </c>
      <c r="V209" t="str">
        <f>'[3]1100 KHz'!S21</f>
        <v>00</v>
      </c>
      <c r="W209" t="str">
        <f>'[3]1100 KHz'!T21</f>
        <v>00001</v>
      </c>
      <c r="X209" t="str">
        <f>'[3]1100 KHz'!U21</f>
        <v>0</v>
      </c>
      <c r="Y209" t="str">
        <f t="shared" si="90"/>
        <v>1280422102</v>
      </c>
      <c r="Z209">
        <f t="shared" si="81"/>
        <v>100</v>
      </c>
      <c r="AA209">
        <f t="shared" si="82"/>
        <v>40</v>
      </c>
      <c r="AB209">
        <f t="shared" si="83"/>
        <v>1.3331999999999999</v>
      </c>
      <c r="AC209">
        <f t="shared" si="84"/>
        <v>3.2</v>
      </c>
      <c r="AD209">
        <f t="shared" si="85"/>
        <v>800</v>
      </c>
      <c r="AE209">
        <f t="shared" si="86"/>
        <v>50</v>
      </c>
      <c r="AF209">
        <f t="shared" si="87"/>
        <v>160</v>
      </c>
      <c r="AG209">
        <f t="shared" si="88"/>
        <v>1.25</v>
      </c>
      <c r="AH209">
        <f t="shared" si="89"/>
        <v>6.25</v>
      </c>
      <c r="AI209">
        <v>4000</v>
      </c>
      <c r="AK209">
        <f t="shared" si="91"/>
        <v>1100</v>
      </c>
      <c r="AL209">
        <f t="shared" si="92"/>
        <v>15</v>
      </c>
      <c r="AM209" t="str">
        <f t="shared" ref="AM209:AO257" si="104">Y209</f>
        <v>1280422102</v>
      </c>
      <c r="AN209">
        <f t="shared" si="104"/>
        <v>100</v>
      </c>
      <c r="AO209">
        <f t="shared" si="104"/>
        <v>40</v>
      </c>
      <c r="AP209">
        <f t="shared" si="93"/>
        <v>80</v>
      </c>
      <c r="AQ209">
        <f t="shared" si="94"/>
        <v>106.65599999999999</v>
      </c>
      <c r="AR209">
        <f t="shared" si="95"/>
        <v>3.2</v>
      </c>
      <c r="AS209">
        <f t="shared" ref="AS209:AT257" si="105">AE209</f>
        <v>50</v>
      </c>
      <c r="AT209">
        <f t="shared" si="105"/>
        <v>160</v>
      </c>
      <c r="AU209">
        <f t="shared" si="96"/>
        <v>250</v>
      </c>
      <c r="AV209">
        <f t="shared" si="97"/>
        <v>6.25</v>
      </c>
      <c r="AW209">
        <f t="shared" si="98"/>
        <v>4</v>
      </c>
      <c r="AX209" s="290">
        <f t="shared" si="99"/>
        <v>37.305670354198398</v>
      </c>
      <c r="AY209" s="290">
        <f t="shared" si="100"/>
        <v>1243.3979929054324</v>
      </c>
      <c r="AZ209">
        <f t="shared" si="101"/>
        <v>8</v>
      </c>
      <c r="BA209" s="290">
        <f t="shared" si="102"/>
        <v>3.9788735772973833</v>
      </c>
      <c r="BB209" s="290">
        <f t="shared" si="103"/>
        <v>159.15494309189535</v>
      </c>
    </row>
    <row r="210" spans="1:54" x14ac:dyDescent="0.3">
      <c r="A210">
        <f t="shared" si="80"/>
        <v>208</v>
      </c>
      <c r="B210">
        <v>1100</v>
      </c>
      <c r="C210">
        <v>6</v>
      </c>
      <c r="D210" t="str">
        <f>'[3]1100 KHz'!A22</f>
        <v>10000</v>
      </c>
      <c r="E210">
        <f>'[3]1100 KHz'!B22</f>
        <v>1.5</v>
      </c>
      <c r="F210" t="str">
        <f>'[3]1100 KHz'!C22</f>
        <v>12</v>
      </c>
      <c r="G210" t="str">
        <f>'[3]1100 KHz'!D22</f>
        <v>00</v>
      </c>
      <c r="H210" t="str">
        <f>'[3]1100 KHz'!E22</f>
        <v>01</v>
      </c>
      <c r="I210" t="str">
        <f>'[3]1100 KHz'!F22</f>
        <v>00</v>
      </c>
      <c r="J210" t="str">
        <f>'[3]1100 KHz'!G22</f>
        <v>10</v>
      </c>
      <c r="K210" t="str">
        <f>'[3]1100 KHz'!H22</f>
        <v>09</v>
      </c>
      <c r="L210" t="str">
        <f>'[3]1100 KHz'!I22</f>
        <v>000010</v>
      </c>
      <c r="M210" t="str">
        <f>'[3]1100 KHz'!J22</f>
        <v>01</v>
      </c>
      <c r="N210" t="str">
        <f>'[3]1100 KHz'!K22</f>
        <v>8C</v>
      </c>
      <c r="O210" t="str">
        <f>'[3]1100 KHz'!L22</f>
        <v>10</v>
      </c>
      <c r="P210" t="str">
        <f>'[3]1100 KHz'!M22</f>
        <v>00110</v>
      </c>
      <c r="Q210" t="str">
        <f>'[3]1100 KHz'!N22</f>
        <v>0</v>
      </c>
      <c r="R210" t="str">
        <f>'[3]1100 KHz'!O22</f>
        <v>28</v>
      </c>
      <c r="S210" t="str">
        <f>'[3]1100 KHz'!P22</f>
        <v>001010</v>
      </c>
      <c r="T210" t="str">
        <f>'[3]1100 KHz'!Q22</f>
        <v>00</v>
      </c>
      <c r="U210" t="str">
        <f>'[3]1100 KHz'!R22</f>
        <v>C2</v>
      </c>
      <c r="V210" t="str">
        <f>'[3]1100 KHz'!S22</f>
        <v>11</v>
      </c>
      <c r="W210" t="str">
        <f>'[3]1100 KHz'!T22</f>
        <v>00001</v>
      </c>
      <c r="X210" t="str">
        <f>'[3]1100 KHz'!U22</f>
        <v>0</v>
      </c>
      <c r="Y210" t="str">
        <f t="shared" si="90"/>
        <v>12098C28C2</v>
      </c>
      <c r="Z210">
        <f t="shared" si="81"/>
        <v>100</v>
      </c>
      <c r="AA210">
        <f t="shared" si="82"/>
        <v>50</v>
      </c>
      <c r="AB210">
        <f t="shared" si="83"/>
        <v>0.99990000000000001</v>
      </c>
      <c r="AC210">
        <f t="shared" si="84"/>
        <v>3.2</v>
      </c>
      <c r="AD210">
        <f t="shared" si="85"/>
        <v>800</v>
      </c>
      <c r="AE210">
        <f t="shared" si="86"/>
        <v>50</v>
      </c>
      <c r="AF210">
        <f t="shared" si="87"/>
        <v>10</v>
      </c>
      <c r="AG210">
        <f t="shared" si="88"/>
        <v>7.5</v>
      </c>
      <c r="AH210">
        <f t="shared" si="89"/>
        <v>37.5</v>
      </c>
      <c r="AI210">
        <v>4000</v>
      </c>
      <c r="AK210">
        <f t="shared" si="91"/>
        <v>1100</v>
      </c>
      <c r="AL210">
        <f t="shared" si="92"/>
        <v>16</v>
      </c>
      <c r="AM210" t="str">
        <f t="shared" si="104"/>
        <v>12098C28C2</v>
      </c>
      <c r="AN210">
        <f t="shared" si="104"/>
        <v>100</v>
      </c>
      <c r="AO210">
        <f t="shared" si="104"/>
        <v>50</v>
      </c>
      <c r="AP210">
        <f t="shared" si="93"/>
        <v>80</v>
      </c>
      <c r="AQ210">
        <f t="shared" si="94"/>
        <v>79.992000000000004</v>
      </c>
      <c r="AR210">
        <f t="shared" si="95"/>
        <v>3.2</v>
      </c>
      <c r="AS210">
        <f t="shared" si="105"/>
        <v>50</v>
      </c>
      <c r="AT210">
        <f t="shared" si="105"/>
        <v>10</v>
      </c>
      <c r="AU210">
        <f t="shared" si="96"/>
        <v>1500</v>
      </c>
      <c r="AV210">
        <f t="shared" si="97"/>
        <v>37.5</v>
      </c>
      <c r="AW210">
        <f t="shared" si="98"/>
        <v>5</v>
      </c>
      <c r="AX210" s="290">
        <f t="shared" si="99"/>
        <v>39.792715044478271</v>
      </c>
      <c r="AY210" s="290">
        <f t="shared" si="100"/>
        <v>994.71839432434558</v>
      </c>
      <c r="AZ210">
        <f t="shared" si="101"/>
        <v>0.5</v>
      </c>
      <c r="BA210" s="290">
        <f t="shared" si="102"/>
        <v>10.610329539459689</v>
      </c>
      <c r="BB210" s="290">
        <f t="shared" si="103"/>
        <v>424.41318157838754</v>
      </c>
    </row>
    <row r="211" spans="1:54" x14ac:dyDescent="0.3">
      <c r="A211">
        <f t="shared" si="80"/>
        <v>209</v>
      </c>
      <c r="B211">
        <v>1100</v>
      </c>
      <c r="C211">
        <v>6</v>
      </c>
      <c r="D211" t="str">
        <f>'[3]1100 KHz'!A23</f>
        <v>10001</v>
      </c>
      <c r="E211">
        <f>'[3]1100 KHz'!B23</f>
        <v>1.5</v>
      </c>
      <c r="F211" t="str">
        <f>'[3]1100 KHz'!C23</f>
        <v>12</v>
      </c>
      <c r="G211" t="str">
        <f>'[3]1100 KHz'!D23</f>
        <v>00</v>
      </c>
      <c r="H211" t="str">
        <f>'[3]1100 KHz'!E23</f>
        <v>01</v>
      </c>
      <c r="I211" t="str">
        <f>'[3]1100 KHz'!F23</f>
        <v>00</v>
      </c>
      <c r="J211" t="str">
        <f>'[3]1100 KHz'!G23</f>
        <v>10</v>
      </c>
      <c r="K211" t="str">
        <f>'[3]1100 KHz'!H23</f>
        <v>10</v>
      </c>
      <c r="L211" t="str">
        <f>'[3]1100 KHz'!I23</f>
        <v>000100</v>
      </c>
      <c r="M211" t="str">
        <f>'[3]1100 KHz'!J23</f>
        <v>00</v>
      </c>
      <c r="N211" t="str">
        <f>'[3]1100 KHz'!K23</f>
        <v>C6</v>
      </c>
      <c r="O211" t="str">
        <f>'[3]1100 KHz'!L23</f>
        <v>11</v>
      </c>
      <c r="P211" t="str">
        <f>'[3]1100 KHz'!M23</f>
        <v>00011</v>
      </c>
      <c r="Q211" t="str">
        <f>'[3]1100 KHz'!N23</f>
        <v>0</v>
      </c>
      <c r="R211" t="str">
        <f>'[3]1100 KHz'!O23</f>
        <v>28</v>
      </c>
      <c r="S211" t="str">
        <f>'[3]1100 KHz'!P23</f>
        <v>001010</v>
      </c>
      <c r="T211" t="str">
        <f>'[3]1100 KHz'!Q23</f>
        <v>00</v>
      </c>
      <c r="U211" t="str">
        <f>'[3]1100 KHz'!R23</f>
        <v>C2</v>
      </c>
      <c r="V211" t="str">
        <f>'[3]1100 KHz'!S23</f>
        <v>11</v>
      </c>
      <c r="W211" t="str">
        <f>'[3]1100 KHz'!T23</f>
        <v>00001</v>
      </c>
      <c r="X211" t="str">
        <f>'[3]1100 KHz'!U23</f>
        <v>0</v>
      </c>
      <c r="Y211" t="str">
        <f t="shared" si="90"/>
        <v>1210C628C2</v>
      </c>
      <c r="Z211">
        <f t="shared" si="81"/>
        <v>100</v>
      </c>
      <c r="AA211">
        <f t="shared" si="82"/>
        <v>50</v>
      </c>
      <c r="AB211">
        <f t="shared" si="83"/>
        <v>0.99990000000000001</v>
      </c>
      <c r="AC211">
        <f t="shared" si="84"/>
        <v>3.2</v>
      </c>
      <c r="AD211">
        <f t="shared" si="85"/>
        <v>800</v>
      </c>
      <c r="AE211">
        <f t="shared" si="86"/>
        <v>50</v>
      </c>
      <c r="AF211">
        <f t="shared" si="87"/>
        <v>20</v>
      </c>
      <c r="AG211">
        <f t="shared" si="88"/>
        <v>3.75</v>
      </c>
      <c r="AH211">
        <f t="shared" si="89"/>
        <v>18.75</v>
      </c>
      <c r="AI211">
        <v>4000</v>
      </c>
      <c r="AK211">
        <f t="shared" si="91"/>
        <v>1100</v>
      </c>
      <c r="AL211">
        <f t="shared" si="92"/>
        <v>17</v>
      </c>
      <c r="AM211" t="str">
        <f t="shared" si="104"/>
        <v>1210C628C2</v>
      </c>
      <c r="AN211">
        <f t="shared" si="104"/>
        <v>100</v>
      </c>
      <c r="AO211">
        <f t="shared" si="104"/>
        <v>50</v>
      </c>
      <c r="AP211">
        <f t="shared" si="93"/>
        <v>80</v>
      </c>
      <c r="AQ211">
        <f t="shared" si="94"/>
        <v>79.992000000000004</v>
      </c>
      <c r="AR211">
        <f t="shared" si="95"/>
        <v>3.2</v>
      </c>
      <c r="AS211">
        <f t="shared" si="105"/>
        <v>50</v>
      </c>
      <c r="AT211">
        <f t="shared" si="105"/>
        <v>20</v>
      </c>
      <c r="AU211">
        <f t="shared" si="96"/>
        <v>750</v>
      </c>
      <c r="AV211">
        <f t="shared" si="97"/>
        <v>18.75</v>
      </c>
      <c r="AW211">
        <f t="shared" si="98"/>
        <v>5</v>
      </c>
      <c r="AX211" s="290">
        <f t="shared" si="99"/>
        <v>39.792715044478271</v>
      </c>
      <c r="AY211" s="290">
        <f t="shared" si="100"/>
        <v>994.71839432434558</v>
      </c>
      <c r="AZ211">
        <f t="shared" si="101"/>
        <v>1</v>
      </c>
      <c r="BA211" s="290">
        <f t="shared" si="102"/>
        <v>10.610329539459689</v>
      </c>
      <c r="BB211" s="290">
        <f t="shared" si="103"/>
        <v>424.41318157838754</v>
      </c>
    </row>
    <row r="212" spans="1:54" x14ac:dyDescent="0.3">
      <c r="A212">
        <f t="shared" si="80"/>
        <v>210</v>
      </c>
      <c r="B212">
        <v>1100</v>
      </c>
      <c r="C212">
        <v>6</v>
      </c>
      <c r="D212" t="str">
        <f>'[3]1100 KHz'!A24</f>
        <v>10010</v>
      </c>
      <c r="E212">
        <f>'[3]1100 KHz'!B24</f>
        <v>1.5</v>
      </c>
      <c r="F212" t="str">
        <f>'[3]1100 KHz'!C24</f>
        <v>12</v>
      </c>
      <c r="G212" t="str">
        <f>'[3]1100 KHz'!D24</f>
        <v>00</v>
      </c>
      <c r="H212" t="str">
        <f>'[3]1100 KHz'!E24</f>
        <v>01</v>
      </c>
      <c r="I212" t="str">
        <f>'[3]1100 KHz'!F24</f>
        <v>00</v>
      </c>
      <c r="J212" t="str">
        <f>'[3]1100 KHz'!G24</f>
        <v>10</v>
      </c>
      <c r="K212" t="str">
        <f>'[3]1100 KHz'!H24</f>
        <v>20</v>
      </c>
      <c r="L212" t="str">
        <f>'[3]1100 KHz'!I24</f>
        <v>001000</v>
      </c>
      <c r="M212" t="str">
        <f>'[3]1100 KHz'!J24</f>
        <v>00</v>
      </c>
      <c r="N212" t="str">
        <f>'[3]1100 KHz'!K24</f>
        <v>42</v>
      </c>
      <c r="O212" t="str">
        <f>'[3]1100 KHz'!L24</f>
        <v>01</v>
      </c>
      <c r="P212" t="str">
        <f>'[3]1100 KHz'!M24</f>
        <v>00001</v>
      </c>
      <c r="Q212" t="str">
        <f>'[3]1100 KHz'!N24</f>
        <v>0</v>
      </c>
      <c r="R212" t="str">
        <f>'[3]1100 KHz'!O24</f>
        <v>28</v>
      </c>
      <c r="S212" t="str">
        <f>'[3]1100 KHz'!P24</f>
        <v>001010</v>
      </c>
      <c r="T212" t="str">
        <f>'[3]1100 KHz'!Q24</f>
        <v>00</v>
      </c>
      <c r="U212" t="str">
        <f>'[3]1100 KHz'!R24</f>
        <v>C2</v>
      </c>
      <c r="V212" t="str">
        <f>'[3]1100 KHz'!S24</f>
        <v>11</v>
      </c>
      <c r="W212" t="str">
        <f>'[3]1100 KHz'!T24</f>
        <v>00001</v>
      </c>
      <c r="X212" t="str">
        <f>'[3]1100 KHz'!U24</f>
        <v>0</v>
      </c>
      <c r="Y212" t="str">
        <f t="shared" si="90"/>
        <v>12204228C2</v>
      </c>
      <c r="Z212">
        <f t="shared" si="81"/>
        <v>100</v>
      </c>
      <c r="AA212">
        <f t="shared" si="82"/>
        <v>50</v>
      </c>
      <c r="AB212">
        <f t="shared" si="83"/>
        <v>0.99990000000000001</v>
      </c>
      <c r="AC212">
        <f t="shared" si="84"/>
        <v>3.2</v>
      </c>
      <c r="AD212">
        <f t="shared" si="85"/>
        <v>800</v>
      </c>
      <c r="AE212">
        <f t="shared" si="86"/>
        <v>50</v>
      </c>
      <c r="AF212">
        <f t="shared" si="87"/>
        <v>40</v>
      </c>
      <c r="AG212">
        <f t="shared" si="88"/>
        <v>1.25</v>
      </c>
      <c r="AH212">
        <f t="shared" si="89"/>
        <v>6.25</v>
      </c>
      <c r="AI212">
        <v>4000</v>
      </c>
      <c r="AK212">
        <f t="shared" si="91"/>
        <v>1100</v>
      </c>
      <c r="AL212">
        <f t="shared" si="92"/>
        <v>18</v>
      </c>
      <c r="AM212" t="str">
        <f t="shared" si="104"/>
        <v>12204228C2</v>
      </c>
      <c r="AN212">
        <f t="shared" si="104"/>
        <v>100</v>
      </c>
      <c r="AO212">
        <f t="shared" si="104"/>
        <v>50</v>
      </c>
      <c r="AP212">
        <f t="shared" si="93"/>
        <v>80</v>
      </c>
      <c r="AQ212">
        <f t="shared" si="94"/>
        <v>79.992000000000004</v>
      </c>
      <c r="AR212">
        <f t="shared" si="95"/>
        <v>3.2</v>
      </c>
      <c r="AS212">
        <f t="shared" si="105"/>
        <v>50</v>
      </c>
      <c r="AT212">
        <f t="shared" si="105"/>
        <v>40</v>
      </c>
      <c r="AU212">
        <f t="shared" si="96"/>
        <v>250</v>
      </c>
      <c r="AV212">
        <f t="shared" si="97"/>
        <v>6.25</v>
      </c>
      <c r="AW212">
        <f t="shared" si="98"/>
        <v>5</v>
      </c>
      <c r="AX212" s="290">
        <f t="shared" si="99"/>
        <v>39.792715044478271</v>
      </c>
      <c r="AY212" s="290">
        <f t="shared" si="100"/>
        <v>994.71839432434558</v>
      </c>
      <c r="AZ212">
        <f t="shared" si="101"/>
        <v>2</v>
      </c>
      <c r="BA212" s="290">
        <f t="shared" si="102"/>
        <v>15.915494309189533</v>
      </c>
      <c r="BB212" s="290">
        <f t="shared" si="103"/>
        <v>636.61977236758139</v>
      </c>
    </row>
    <row r="213" spans="1:54" x14ac:dyDescent="0.3">
      <c r="A213">
        <f t="shared" si="80"/>
        <v>211</v>
      </c>
      <c r="B213">
        <v>1100</v>
      </c>
      <c r="C213">
        <v>6</v>
      </c>
      <c r="D213" t="str">
        <f>'[3]1100 KHz'!A25</f>
        <v>10011</v>
      </c>
      <c r="E213">
        <f>'[3]1100 KHz'!B25</f>
        <v>1.5</v>
      </c>
      <c r="F213" t="str">
        <f>'[3]1100 KHz'!C25</f>
        <v>12</v>
      </c>
      <c r="G213" t="str">
        <f>'[3]1100 KHz'!D25</f>
        <v>00</v>
      </c>
      <c r="H213" t="str">
        <f>'[3]1100 KHz'!E25</f>
        <v>01</v>
      </c>
      <c r="I213" t="str">
        <f>'[3]1100 KHz'!F25</f>
        <v>00</v>
      </c>
      <c r="J213" t="str">
        <f>'[3]1100 KHz'!G25</f>
        <v>10</v>
      </c>
      <c r="K213" t="str">
        <f>'[3]1100 KHz'!H25</f>
        <v>40</v>
      </c>
      <c r="L213" t="str">
        <f>'[3]1100 KHz'!I25</f>
        <v>010000</v>
      </c>
      <c r="M213" t="str">
        <f>'[3]1100 KHz'!J25</f>
        <v>00</v>
      </c>
      <c r="N213" t="str">
        <f>'[3]1100 KHz'!K25</f>
        <v>42</v>
      </c>
      <c r="O213" t="str">
        <f>'[3]1100 KHz'!L25</f>
        <v>01</v>
      </c>
      <c r="P213" t="str">
        <f>'[3]1100 KHz'!M25</f>
        <v>00001</v>
      </c>
      <c r="Q213" t="str">
        <f>'[3]1100 KHz'!N25</f>
        <v>0</v>
      </c>
      <c r="R213" t="str">
        <f>'[3]1100 KHz'!O25</f>
        <v>28</v>
      </c>
      <c r="S213" t="str">
        <f>'[3]1100 KHz'!P25</f>
        <v>001010</v>
      </c>
      <c r="T213" t="str">
        <f>'[3]1100 KHz'!Q25</f>
        <v>00</v>
      </c>
      <c r="U213" t="str">
        <f>'[3]1100 KHz'!R25</f>
        <v>C2</v>
      </c>
      <c r="V213" t="str">
        <f>'[3]1100 KHz'!S25</f>
        <v>11</v>
      </c>
      <c r="W213" t="str">
        <f>'[3]1100 KHz'!T25</f>
        <v>00001</v>
      </c>
      <c r="X213" t="str">
        <f>'[3]1100 KHz'!U25</f>
        <v>0</v>
      </c>
      <c r="Y213" t="str">
        <f t="shared" si="90"/>
        <v>12404228C2</v>
      </c>
      <c r="Z213">
        <f t="shared" si="81"/>
        <v>100</v>
      </c>
      <c r="AA213">
        <f t="shared" si="82"/>
        <v>50</v>
      </c>
      <c r="AB213">
        <f t="shared" si="83"/>
        <v>0.99990000000000001</v>
      </c>
      <c r="AC213">
        <f t="shared" si="84"/>
        <v>3.2</v>
      </c>
      <c r="AD213">
        <f t="shared" si="85"/>
        <v>800</v>
      </c>
      <c r="AE213">
        <f t="shared" si="86"/>
        <v>50</v>
      </c>
      <c r="AF213">
        <f t="shared" si="87"/>
        <v>80</v>
      </c>
      <c r="AG213">
        <f t="shared" si="88"/>
        <v>1.25</v>
      </c>
      <c r="AH213">
        <f t="shared" si="89"/>
        <v>6.25</v>
      </c>
      <c r="AI213">
        <v>4000</v>
      </c>
      <c r="AK213">
        <f t="shared" si="91"/>
        <v>1100</v>
      </c>
      <c r="AL213">
        <f t="shared" si="92"/>
        <v>19</v>
      </c>
      <c r="AM213" t="str">
        <f t="shared" si="104"/>
        <v>12404228C2</v>
      </c>
      <c r="AN213">
        <f t="shared" si="104"/>
        <v>100</v>
      </c>
      <c r="AO213">
        <f t="shared" si="104"/>
        <v>50</v>
      </c>
      <c r="AP213">
        <f t="shared" si="93"/>
        <v>80</v>
      </c>
      <c r="AQ213">
        <f t="shared" si="94"/>
        <v>79.992000000000004</v>
      </c>
      <c r="AR213">
        <f t="shared" si="95"/>
        <v>3.2</v>
      </c>
      <c r="AS213">
        <f t="shared" si="105"/>
        <v>50</v>
      </c>
      <c r="AT213">
        <f t="shared" si="105"/>
        <v>80</v>
      </c>
      <c r="AU213">
        <f t="shared" si="96"/>
        <v>250</v>
      </c>
      <c r="AV213">
        <f t="shared" si="97"/>
        <v>6.25</v>
      </c>
      <c r="AW213">
        <f t="shared" si="98"/>
        <v>5</v>
      </c>
      <c r="AX213" s="290">
        <f t="shared" si="99"/>
        <v>39.792715044478271</v>
      </c>
      <c r="AY213" s="290">
        <f t="shared" si="100"/>
        <v>994.71839432434558</v>
      </c>
      <c r="AZ213">
        <f t="shared" si="101"/>
        <v>4</v>
      </c>
      <c r="BA213" s="290">
        <f t="shared" si="102"/>
        <v>7.9577471545947667</v>
      </c>
      <c r="BB213" s="290">
        <f t="shared" si="103"/>
        <v>318.3098861837907</v>
      </c>
    </row>
    <row r="214" spans="1:54" x14ac:dyDescent="0.3">
      <c r="A214">
        <f t="shared" si="80"/>
        <v>212</v>
      </c>
      <c r="B214">
        <v>1100</v>
      </c>
      <c r="C214">
        <v>6</v>
      </c>
      <c r="D214" t="str">
        <f>'[3]1100 KHz'!A26</f>
        <v>10100</v>
      </c>
      <c r="E214">
        <f>'[3]1100 KHz'!B26</f>
        <v>1.5</v>
      </c>
      <c r="F214" t="str">
        <f>'[3]1100 KHz'!C26</f>
        <v>12</v>
      </c>
      <c r="G214" t="str">
        <f>'[3]1100 KHz'!D26</f>
        <v>00</v>
      </c>
      <c r="H214" t="str">
        <f>'[3]1100 KHz'!E26</f>
        <v>01</v>
      </c>
      <c r="I214" t="str">
        <f>'[3]1100 KHz'!F26</f>
        <v>00</v>
      </c>
      <c r="J214" t="str">
        <f>'[3]1100 KHz'!G26</f>
        <v>10</v>
      </c>
      <c r="K214" t="str">
        <f>'[3]1100 KHz'!H26</f>
        <v>80</v>
      </c>
      <c r="L214" t="str">
        <f>'[3]1100 KHz'!I26</f>
        <v>100000</v>
      </c>
      <c r="M214" t="str">
        <f>'[3]1100 KHz'!J26</f>
        <v>00</v>
      </c>
      <c r="N214" t="str">
        <f>'[3]1100 KHz'!K26</f>
        <v>42</v>
      </c>
      <c r="O214" t="str">
        <f>'[3]1100 KHz'!L26</f>
        <v>01</v>
      </c>
      <c r="P214" t="str">
        <f>'[3]1100 KHz'!M26</f>
        <v>00001</v>
      </c>
      <c r="Q214" t="str">
        <f>'[3]1100 KHz'!N26</f>
        <v>0</v>
      </c>
      <c r="R214" t="str">
        <f>'[3]1100 KHz'!O26</f>
        <v>28</v>
      </c>
      <c r="S214" t="str">
        <f>'[3]1100 KHz'!P26</f>
        <v>001010</v>
      </c>
      <c r="T214" t="str">
        <f>'[3]1100 KHz'!Q26</f>
        <v>00</v>
      </c>
      <c r="U214" t="str">
        <f>'[3]1100 KHz'!R26</f>
        <v>C2</v>
      </c>
      <c r="V214" t="str">
        <f>'[3]1100 KHz'!S26</f>
        <v>11</v>
      </c>
      <c r="W214" t="str">
        <f>'[3]1100 KHz'!T26</f>
        <v>00001</v>
      </c>
      <c r="X214" t="str">
        <f>'[3]1100 KHz'!U26</f>
        <v>0</v>
      </c>
      <c r="Y214" t="str">
        <f t="shared" si="90"/>
        <v>12804228C2</v>
      </c>
      <c r="Z214">
        <f t="shared" si="81"/>
        <v>100</v>
      </c>
      <c r="AA214">
        <f t="shared" si="82"/>
        <v>50</v>
      </c>
      <c r="AB214">
        <f t="shared" si="83"/>
        <v>0.99990000000000001</v>
      </c>
      <c r="AC214">
        <f t="shared" si="84"/>
        <v>3.2</v>
      </c>
      <c r="AD214">
        <f t="shared" si="85"/>
        <v>800</v>
      </c>
      <c r="AE214">
        <f t="shared" si="86"/>
        <v>50</v>
      </c>
      <c r="AF214">
        <f t="shared" si="87"/>
        <v>160</v>
      </c>
      <c r="AG214">
        <f t="shared" si="88"/>
        <v>1.25</v>
      </c>
      <c r="AH214">
        <f t="shared" si="89"/>
        <v>6.25</v>
      </c>
      <c r="AI214">
        <v>4000</v>
      </c>
      <c r="AK214">
        <f t="shared" si="91"/>
        <v>1100</v>
      </c>
      <c r="AL214">
        <f t="shared" si="92"/>
        <v>20</v>
      </c>
      <c r="AM214" t="str">
        <f t="shared" si="104"/>
        <v>12804228C2</v>
      </c>
      <c r="AN214">
        <f t="shared" si="104"/>
        <v>100</v>
      </c>
      <c r="AO214">
        <f t="shared" si="104"/>
        <v>50</v>
      </c>
      <c r="AP214">
        <f t="shared" si="93"/>
        <v>80</v>
      </c>
      <c r="AQ214">
        <f t="shared" si="94"/>
        <v>79.992000000000004</v>
      </c>
      <c r="AR214">
        <f t="shared" si="95"/>
        <v>3.2</v>
      </c>
      <c r="AS214">
        <f t="shared" si="105"/>
        <v>50</v>
      </c>
      <c r="AT214">
        <f t="shared" si="105"/>
        <v>160</v>
      </c>
      <c r="AU214">
        <f t="shared" si="96"/>
        <v>250</v>
      </c>
      <c r="AV214">
        <f t="shared" si="97"/>
        <v>6.25</v>
      </c>
      <c r="AW214">
        <f t="shared" si="98"/>
        <v>5</v>
      </c>
      <c r="AX214" s="290">
        <f t="shared" si="99"/>
        <v>39.792715044478271</v>
      </c>
      <c r="AY214" s="290">
        <f t="shared" si="100"/>
        <v>994.71839432434558</v>
      </c>
      <c r="AZ214">
        <f t="shared" si="101"/>
        <v>8</v>
      </c>
      <c r="BA214" s="290">
        <f t="shared" si="102"/>
        <v>3.9788735772973833</v>
      </c>
      <c r="BB214" s="290">
        <f t="shared" si="103"/>
        <v>159.15494309189535</v>
      </c>
    </row>
    <row r="215" spans="1:54" x14ac:dyDescent="0.3">
      <c r="A215">
        <f t="shared" si="80"/>
        <v>213</v>
      </c>
      <c r="B215">
        <v>1100</v>
      </c>
      <c r="C215">
        <v>6</v>
      </c>
      <c r="D215" t="str">
        <f>'[3]1100 KHz'!A27</f>
        <v>10101</v>
      </c>
      <c r="E215">
        <f>'[3]1100 KHz'!B27</f>
        <v>1.5</v>
      </c>
      <c r="F215" t="str">
        <f>'[3]1100 KHz'!C27</f>
        <v>13</v>
      </c>
      <c r="G215" t="str">
        <f>'[3]1100 KHz'!D27</f>
        <v>00</v>
      </c>
      <c r="H215" t="str">
        <f>'[3]1100 KHz'!E27</f>
        <v>01</v>
      </c>
      <c r="I215" t="str">
        <f>'[3]1100 KHz'!F27</f>
        <v>00</v>
      </c>
      <c r="J215" t="str">
        <f>'[3]1100 KHz'!G27</f>
        <v>11</v>
      </c>
      <c r="K215" t="str">
        <f>'[3]1100 KHz'!H27</f>
        <v>09</v>
      </c>
      <c r="L215" t="str">
        <f>'[3]1100 KHz'!I27</f>
        <v>000010</v>
      </c>
      <c r="M215" t="str">
        <f>'[3]1100 KHz'!J27</f>
        <v>01</v>
      </c>
      <c r="N215" t="str">
        <f>'[3]1100 KHz'!K27</f>
        <v>8C</v>
      </c>
      <c r="O215" t="str">
        <f>'[3]1100 KHz'!L27</f>
        <v>10</v>
      </c>
      <c r="P215" t="str">
        <f>'[3]1100 KHz'!M27</f>
        <v>00110</v>
      </c>
      <c r="Q215" t="str">
        <f>'[3]1100 KHz'!N27</f>
        <v>0</v>
      </c>
      <c r="R215" t="str">
        <f>'[3]1100 KHz'!O27</f>
        <v>18</v>
      </c>
      <c r="S215" t="str">
        <f>'[3]1100 KHz'!P27</f>
        <v>000110</v>
      </c>
      <c r="T215" t="str">
        <f>'[3]1100 KHz'!Q27</f>
        <v>00</v>
      </c>
      <c r="U215" t="str">
        <f>'[3]1100 KHz'!R27</f>
        <v>C2</v>
      </c>
      <c r="V215" t="str">
        <f>'[3]1100 KHz'!S27</f>
        <v>11</v>
      </c>
      <c r="W215" t="str">
        <f>'[3]1100 KHz'!T27</f>
        <v>00001</v>
      </c>
      <c r="X215" t="str">
        <f>'[3]1100 KHz'!U27</f>
        <v>0</v>
      </c>
      <c r="Y215" t="str">
        <f t="shared" si="90"/>
        <v>13098C18C2</v>
      </c>
      <c r="Z215">
        <f t="shared" si="81"/>
        <v>200</v>
      </c>
      <c r="AA215">
        <f t="shared" si="82"/>
        <v>30</v>
      </c>
      <c r="AB215">
        <f t="shared" si="83"/>
        <v>0.99990000000000001</v>
      </c>
      <c r="AC215">
        <f t="shared" si="84"/>
        <v>3.2</v>
      </c>
      <c r="AD215">
        <f t="shared" si="85"/>
        <v>800</v>
      </c>
      <c r="AE215">
        <f t="shared" si="86"/>
        <v>50</v>
      </c>
      <c r="AF215">
        <f t="shared" si="87"/>
        <v>10</v>
      </c>
      <c r="AG215">
        <f t="shared" si="88"/>
        <v>7.5</v>
      </c>
      <c r="AH215">
        <f t="shared" si="89"/>
        <v>37.5</v>
      </c>
      <c r="AI215">
        <v>4000</v>
      </c>
      <c r="AK215">
        <f t="shared" si="91"/>
        <v>1100</v>
      </c>
      <c r="AL215">
        <f t="shared" si="92"/>
        <v>21</v>
      </c>
      <c r="AM215" t="str">
        <f t="shared" si="104"/>
        <v>13098C18C2</v>
      </c>
      <c r="AN215">
        <f t="shared" si="104"/>
        <v>200</v>
      </c>
      <c r="AO215">
        <f t="shared" si="104"/>
        <v>30</v>
      </c>
      <c r="AP215">
        <f t="shared" si="93"/>
        <v>160</v>
      </c>
      <c r="AQ215">
        <f t="shared" si="94"/>
        <v>159.98400000000001</v>
      </c>
      <c r="AR215">
        <f t="shared" si="95"/>
        <v>3.2</v>
      </c>
      <c r="AS215">
        <f t="shared" si="105"/>
        <v>50</v>
      </c>
      <c r="AT215">
        <f t="shared" si="105"/>
        <v>10</v>
      </c>
      <c r="AU215">
        <f t="shared" si="96"/>
        <v>1500</v>
      </c>
      <c r="AV215">
        <f t="shared" si="97"/>
        <v>37.5</v>
      </c>
      <c r="AW215">
        <f t="shared" si="98"/>
        <v>6</v>
      </c>
      <c r="AX215" s="290">
        <f t="shared" si="99"/>
        <v>33.160595870398566</v>
      </c>
      <c r="AY215" s="290">
        <f t="shared" si="100"/>
        <v>1657.8639905405764</v>
      </c>
      <c r="AZ215">
        <f t="shared" si="101"/>
        <v>0.5</v>
      </c>
      <c r="BA215" s="290">
        <f t="shared" si="102"/>
        <v>10.610329539459689</v>
      </c>
      <c r="BB215" s="290">
        <f t="shared" si="103"/>
        <v>424.41318157838754</v>
      </c>
    </row>
    <row r="216" spans="1:54" x14ac:dyDescent="0.3">
      <c r="A216">
        <f t="shared" si="80"/>
        <v>214</v>
      </c>
      <c r="B216">
        <v>1100</v>
      </c>
      <c r="C216">
        <v>6</v>
      </c>
      <c r="D216" t="str">
        <f>'[3]1100 KHz'!A28</f>
        <v>10110</v>
      </c>
      <c r="E216">
        <f>'[3]1100 KHz'!B28</f>
        <v>1.5</v>
      </c>
      <c r="F216" t="str">
        <f>'[3]1100 KHz'!C28</f>
        <v>13</v>
      </c>
      <c r="G216" t="str">
        <f>'[3]1100 KHz'!D28</f>
        <v>00</v>
      </c>
      <c r="H216" t="str">
        <f>'[3]1100 KHz'!E28</f>
        <v>01</v>
      </c>
      <c r="I216" t="str">
        <f>'[3]1100 KHz'!F28</f>
        <v>00</v>
      </c>
      <c r="J216" t="str">
        <f>'[3]1100 KHz'!G28</f>
        <v>11</v>
      </c>
      <c r="K216" t="str">
        <f>'[3]1100 KHz'!H28</f>
        <v>10</v>
      </c>
      <c r="L216" t="str">
        <f>'[3]1100 KHz'!I28</f>
        <v>000100</v>
      </c>
      <c r="M216" t="str">
        <f>'[3]1100 KHz'!J28</f>
        <v>00</v>
      </c>
      <c r="N216" t="str">
        <f>'[3]1100 KHz'!K28</f>
        <v>C6</v>
      </c>
      <c r="O216" t="str">
        <f>'[3]1100 KHz'!L28</f>
        <v>11</v>
      </c>
      <c r="P216" t="str">
        <f>'[3]1100 KHz'!M28</f>
        <v>00011</v>
      </c>
      <c r="Q216" t="str">
        <f>'[3]1100 KHz'!N28</f>
        <v>0</v>
      </c>
      <c r="R216" t="str">
        <f>'[3]1100 KHz'!O28</f>
        <v>18</v>
      </c>
      <c r="S216" t="str">
        <f>'[3]1100 KHz'!P28</f>
        <v>000110</v>
      </c>
      <c r="T216" t="str">
        <f>'[3]1100 KHz'!Q28</f>
        <v>00</v>
      </c>
      <c r="U216" t="str">
        <f>'[3]1100 KHz'!R28</f>
        <v>C2</v>
      </c>
      <c r="V216" t="str">
        <f>'[3]1100 KHz'!S28</f>
        <v>11</v>
      </c>
      <c r="W216" t="str">
        <f>'[3]1100 KHz'!T28</f>
        <v>00001</v>
      </c>
      <c r="X216" t="str">
        <f>'[3]1100 KHz'!U28</f>
        <v>0</v>
      </c>
      <c r="Y216" t="str">
        <f t="shared" si="90"/>
        <v>1310C618C2</v>
      </c>
      <c r="Z216">
        <f t="shared" si="81"/>
        <v>200</v>
      </c>
      <c r="AA216">
        <f t="shared" si="82"/>
        <v>30</v>
      </c>
      <c r="AB216">
        <f t="shared" si="83"/>
        <v>0.99990000000000001</v>
      </c>
      <c r="AC216">
        <f t="shared" si="84"/>
        <v>3.2</v>
      </c>
      <c r="AD216">
        <f t="shared" si="85"/>
        <v>800</v>
      </c>
      <c r="AE216">
        <f t="shared" si="86"/>
        <v>50</v>
      </c>
      <c r="AF216">
        <f t="shared" si="87"/>
        <v>20</v>
      </c>
      <c r="AG216">
        <f t="shared" si="88"/>
        <v>3.75</v>
      </c>
      <c r="AH216">
        <f t="shared" si="89"/>
        <v>18.75</v>
      </c>
      <c r="AI216">
        <v>4000</v>
      </c>
      <c r="AK216">
        <f t="shared" si="91"/>
        <v>1100</v>
      </c>
      <c r="AL216">
        <f t="shared" si="92"/>
        <v>22</v>
      </c>
      <c r="AM216" t="str">
        <f t="shared" si="104"/>
        <v>1310C618C2</v>
      </c>
      <c r="AN216">
        <f t="shared" si="104"/>
        <v>200</v>
      </c>
      <c r="AO216">
        <f t="shared" si="104"/>
        <v>30</v>
      </c>
      <c r="AP216">
        <f t="shared" si="93"/>
        <v>160</v>
      </c>
      <c r="AQ216">
        <f t="shared" si="94"/>
        <v>159.98400000000001</v>
      </c>
      <c r="AR216">
        <f t="shared" si="95"/>
        <v>3.2</v>
      </c>
      <c r="AS216">
        <f t="shared" si="105"/>
        <v>50</v>
      </c>
      <c r="AT216">
        <f t="shared" si="105"/>
        <v>20</v>
      </c>
      <c r="AU216">
        <f t="shared" si="96"/>
        <v>750</v>
      </c>
      <c r="AV216">
        <f t="shared" si="97"/>
        <v>18.75</v>
      </c>
      <c r="AW216">
        <f t="shared" si="98"/>
        <v>6</v>
      </c>
      <c r="AX216" s="290">
        <f t="shared" si="99"/>
        <v>33.160595870398566</v>
      </c>
      <c r="AY216" s="290">
        <f t="shared" si="100"/>
        <v>1657.8639905405764</v>
      </c>
      <c r="AZ216">
        <f t="shared" si="101"/>
        <v>1</v>
      </c>
      <c r="BA216" s="290">
        <f t="shared" si="102"/>
        <v>10.610329539459689</v>
      </c>
      <c r="BB216" s="290">
        <f t="shared" si="103"/>
        <v>424.41318157838754</v>
      </c>
    </row>
    <row r="217" spans="1:54" x14ac:dyDescent="0.3">
      <c r="A217">
        <f t="shared" si="80"/>
        <v>215</v>
      </c>
      <c r="B217">
        <v>1100</v>
      </c>
      <c r="C217">
        <v>6</v>
      </c>
      <c r="D217" t="str">
        <f>'[3]1100 KHz'!A29</f>
        <v>10111</v>
      </c>
      <c r="E217">
        <f>'[3]1100 KHz'!B29</f>
        <v>1.5</v>
      </c>
      <c r="F217" t="str">
        <f>'[3]1100 KHz'!C29</f>
        <v>13</v>
      </c>
      <c r="G217" t="str">
        <f>'[3]1100 KHz'!D29</f>
        <v>00</v>
      </c>
      <c r="H217" t="str">
        <f>'[3]1100 KHz'!E29</f>
        <v>01</v>
      </c>
      <c r="I217" t="str">
        <f>'[3]1100 KHz'!F29</f>
        <v>00</v>
      </c>
      <c r="J217" t="str">
        <f>'[3]1100 KHz'!G29</f>
        <v>11</v>
      </c>
      <c r="K217" t="str">
        <f>'[3]1100 KHz'!H29</f>
        <v>20</v>
      </c>
      <c r="L217" t="str">
        <f>'[3]1100 KHz'!I29</f>
        <v>001000</v>
      </c>
      <c r="M217" t="str">
        <f>'[3]1100 KHz'!J29</f>
        <v>00</v>
      </c>
      <c r="N217" t="str">
        <f>'[3]1100 KHz'!K29</f>
        <v>42</v>
      </c>
      <c r="O217" t="str">
        <f>'[3]1100 KHz'!L29</f>
        <v>01</v>
      </c>
      <c r="P217" t="str">
        <f>'[3]1100 KHz'!M29</f>
        <v>00001</v>
      </c>
      <c r="Q217" t="str">
        <f>'[3]1100 KHz'!N29</f>
        <v>0</v>
      </c>
      <c r="R217" t="str">
        <f>'[3]1100 KHz'!O29</f>
        <v>18</v>
      </c>
      <c r="S217" t="str">
        <f>'[3]1100 KHz'!P29</f>
        <v>000110</v>
      </c>
      <c r="T217" t="str">
        <f>'[3]1100 KHz'!Q29</f>
        <v>00</v>
      </c>
      <c r="U217" t="str">
        <f>'[3]1100 KHz'!R29</f>
        <v>C2</v>
      </c>
      <c r="V217" t="str">
        <f>'[3]1100 KHz'!S29</f>
        <v>11</v>
      </c>
      <c r="W217" t="str">
        <f>'[3]1100 KHz'!T29</f>
        <v>00001</v>
      </c>
      <c r="X217" t="str">
        <f>'[3]1100 KHz'!U29</f>
        <v>0</v>
      </c>
      <c r="Y217" t="str">
        <f t="shared" si="90"/>
        <v>13204218C2</v>
      </c>
      <c r="Z217">
        <f t="shared" si="81"/>
        <v>200</v>
      </c>
      <c r="AA217">
        <f t="shared" si="82"/>
        <v>30</v>
      </c>
      <c r="AB217">
        <f t="shared" si="83"/>
        <v>0.99990000000000001</v>
      </c>
      <c r="AC217">
        <f t="shared" si="84"/>
        <v>3.2</v>
      </c>
      <c r="AD217">
        <f t="shared" si="85"/>
        <v>800</v>
      </c>
      <c r="AE217">
        <f t="shared" si="86"/>
        <v>50</v>
      </c>
      <c r="AF217">
        <f t="shared" si="87"/>
        <v>40</v>
      </c>
      <c r="AG217">
        <f t="shared" si="88"/>
        <v>1.25</v>
      </c>
      <c r="AH217">
        <f t="shared" si="89"/>
        <v>6.25</v>
      </c>
      <c r="AI217">
        <v>4000</v>
      </c>
      <c r="AK217">
        <f t="shared" si="91"/>
        <v>1100</v>
      </c>
      <c r="AL217">
        <f t="shared" si="92"/>
        <v>23</v>
      </c>
      <c r="AM217" t="str">
        <f t="shared" si="104"/>
        <v>13204218C2</v>
      </c>
      <c r="AN217">
        <f t="shared" si="104"/>
        <v>200</v>
      </c>
      <c r="AO217">
        <f t="shared" si="104"/>
        <v>30</v>
      </c>
      <c r="AP217">
        <f t="shared" si="93"/>
        <v>160</v>
      </c>
      <c r="AQ217">
        <f t="shared" si="94"/>
        <v>159.98400000000001</v>
      </c>
      <c r="AR217">
        <f t="shared" si="95"/>
        <v>3.2</v>
      </c>
      <c r="AS217">
        <f t="shared" si="105"/>
        <v>50</v>
      </c>
      <c r="AT217">
        <f t="shared" si="105"/>
        <v>40</v>
      </c>
      <c r="AU217">
        <f t="shared" si="96"/>
        <v>250</v>
      </c>
      <c r="AV217">
        <f t="shared" si="97"/>
        <v>6.25</v>
      </c>
      <c r="AW217">
        <f t="shared" si="98"/>
        <v>6</v>
      </c>
      <c r="AX217" s="290">
        <f t="shared" si="99"/>
        <v>33.160595870398566</v>
      </c>
      <c r="AY217" s="290">
        <f t="shared" si="100"/>
        <v>1657.8639905405764</v>
      </c>
      <c r="AZ217">
        <f t="shared" si="101"/>
        <v>2</v>
      </c>
      <c r="BA217" s="290">
        <f t="shared" si="102"/>
        <v>15.915494309189533</v>
      </c>
      <c r="BB217" s="290">
        <f t="shared" si="103"/>
        <v>636.61977236758139</v>
      </c>
    </row>
    <row r="218" spans="1:54" x14ac:dyDescent="0.3">
      <c r="A218">
        <f t="shared" si="80"/>
        <v>216</v>
      </c>
      <c r="B218">
        <v>1100</v>
      </c>
      <c r="C218">
        <v>6</v>
      </c>
      <c r="D218" t="str">
        <f>'[3]1100 KHz'!A30</f>
        <v>11000</v>
      </c>
      <c r="E218">
        <f>'[3]1100 KHz'!B30</f>
        <v>1.5</v>
      </c>
      <c r="F218" t="str">
        <f>'[3]1100 KHz'!C30</f>
        <v>13</v>
      </c>
      <c r="G218" t="str">
        <f>'[3]1100 KHz'!D30</f>
        <v>00</v>
      </c>
      <c r="H218" t="str">
        <f>'[3]1100 KHz'!E30</f>
        <v>01</v>
      </c>
      <c r="I218" t="str">
        <f>'[3]1100 KHz'!F30</f>
        <v>00</v>
      </c>
      <c r="J218" t="str">
        <f>'[3]1100 KHz'!G30</f>
        <v>11</v>
      </c>
      <c r="K218" t="str">
        <f>'[3]1100 KHz'!H30</f>
        <v>40</v>
      </c>
      <c r="L218" t="str">
        <f>'[3]1100 KHz'!I30</f>
        <v>010000</v>
      </c>
      <c r="M218" t="str">
        <f>'[3]1100 KHz'!J30</f>
        <v>00</v>
      </c>
      <c r="N218" t="str">
        <f>'[3]1100 KHz'!K30</f>
        <v>42</v>
      </c>
      <c r="O218" t="str">
        <f>'[3]1100 KHz'!L30</f>
        <v>01</v>
      </c>
      <c r="P218" t="str">
        <f>'[3]1100 KHz'!M30</f>
        <v>00001</v>
      </c>
      <c r="Q218" t="str">
        <f>'[3]1100 KHz'!N30</f>
        <v>0</v>
      </c>
      <c r="R218" t="str">
        <f>'[3]1100 KHz'!O30</f>
        <v>18</v>
      </c>
      <c r="S218" t="str">
        <f>'[3]1100 KHz'!P30</f>
        <v>000110</v>
      </c>
      <c r="T218" t="str">
        <f>'[3]1100 KHz'!Q30</f>
        <v>00</v>
      </c>
      <c r="U218" t="str">
        <f>'[3]1100 KHz'!R30</f>
        <v>C2</v>
      </c>
      <c r="V218" t="str">
        <f>'[3]1100 KHz'!S30</f>
        <v>11</v>
      </c>
      <c r="W218" t="str">
        <f>'[3]1100 KHz'!T30</f>
        <v>00001</v>
      </c>
      <c r="X218" t="str">
        <f>'[3]1100 KHz'!U30</f>
        <v>0</v>
      </c>
      <c r="Y218" t="str">
        <f t="shared" si="90"/>
        <v>13404218C2</v>
      </c>
      <c r="Z218">
        <f t="shared" si="81"/>
        <v>200</v>
      </c>
      <c r="AA218">
        <f t="shared" si="82"/>
        <v>30</v>
      </c>
      <c r="AB218">
        <f t="shared" si="83"/>
        <v>0.99990000000000001</v>
      </c>
      <c r="AC218">
        <f t="shared" si="84"/>
        <v>3.2</v>
      </c>
      <c r="AD218">
        <f t="shared" si="85"/>
        <v>800</v>
      </c>
      <c r="AE218">
        <f t="shared" si="86"/>
        <v>50</v>
      </c>
      <c r="AF218">
        <f t="shared" si="87"/>
        <v>80</v>
      </c>
      <c r="AG218">
        <f t="shared" si="88"/>
        <v>1.25</v>
      </c>
      <c r="AH218">
        <f t="shared" si="89"/>
        <v>6.25</v>
      </c>
      <c r="AI218">
        <v>4000</v>
      </c>
      <c r="AK218">
        <f t="shared" si="91"/>
        <v>1100</v>
      </c>
      <c r="AL218">
        <f t="shared" si="92"/>
        <v>24</v>
      </c>
      <c r="AM218" t="str">
        <f t="shared" si="104"/>
        <v>13404218C2</v>
      </c>
      <c r="AN218">
        <f t="shared" si="104"/>
        <v>200</v>
      </c>
      <c r="AO218">
        <f t="shared" si="104"/>
        <v>30</v>
      </c>
      <c r="AP218">
        <f t="shared" si="93"/>
        <v>160</v>
      </c>
      <c r="AQ218">
        <f t="shared" si="94"/>
        <v>159.98400000000001</v>
      </c>
      <c r="AR218">
        <f t="shared" si="95"/>
        <v>3.2</v>
      </c>
      <c r="AS218">
        <f t="shared" si="105"/>
        <v>50</v>
      </c>
      <c r="AT218">
        <f t="shared" si="105"/>
        <v>80</v>
      </c>
      <c r="AU218">
        <f t="shared" si="96"/>
        <v>250</v>
      </c>
      <c r="AV218">
        <f t="shared" si="97"/>
        <v>6.25</v>
      </c>
      <c r="AW218">
        <f t="shared" si="98"/>
        <v>6</v>
      </c>
      <c r="AX218" s="290">
        <f t="shared" si="99"/>
        <v>33.160595870398566</v>
      </c>
      <c r="AY218" s="290">
        <f t="shared" si="100"/>
        <v>1657.8639905405764</v>
      </c>
      <c r="AZ218">
        <f t="shared" si="101"/>
        <v>4</v>
      </c>
      <c r="BA218" s="290">
        <f t="shared" si="102"/>
        <v>7.9577471545947667</v>
      </c>
      <c r="BB218" s="290">
        <f t="shared" si="103"/>
        <v>318.3098861837907</v>
      </c>
    </row>
    <row r="219" spans="1:54" x14ac:dyDescent="0.3">
      <c r="A219">
        <f t="shared" si="80"/>
        <v>217</v>
      </c>
      <c r="B219">
        <v>1100</v>
      </c>
      <c r="C219">
        <v>6</v>
      </c>
      <c r="D219" t="str">
        <f>'[3]1100 KHz'!A31</f>
        <v>11001</v>
      </c>
      <c r="E219">
        <f>'[3]1100 KHz'!B31</f>
        <v>1.5</v>
      </c>
      <c r="F219" t="str">
        <f>'[3]1100 KHz'!C31</f>
        <v>13</v>
      </c>
      <c r="G219" t="str">
        <f>'[3]1100 KHz'!D31</f>
        <v>00</v>
      </c>
      <c r="H219" t="str">
        <f>'[3]1100 KHz'!E31</f>
        <v>01</v>
      </c>
      <c r="I219" t="str">
        <f>'[3]1100 KHz'!F31</f>
        <v>00</v>
      </c>
      <c r="J219" t="str">
        <f>'[3]1100 KHz'!G31</f>
        <v>11</v>
      </c>
      <c r="K219" t="str">
        <f>'[3]1100 KHz'!H31</f>
        <v>80</v>
      </c>
      <c r="L219" t="str">
        <f>'[3]1100 KHz'!I31</f>
        <v>100000</v>
      </c>
      <c r="M219" t="str">
        <f>'[3]1100 KHz'!J31</f>
        <v>00</v>
      </c>
      <c r="N219" t="str">
        <f>'[3]1100 KHz'!K31</f>
        <v>42</v>
      </c>
      <c r="O219" t="str">
        <f>'[3]1100 KHz'!L31</f>
        <v>01</v>
      </c>
      <c r="P219" t="str">
        <f>'[3]1100 KHz'!M31</f>
        <v>00001</v>
      </c>
      <c r="Q219" t="str">
        <f>'[3]1100 KHz'!N31</f>
        <v>0</v>
      </c>
      <c r="R219" t="str">
        <f>'[3]1100 KHz'!O31</f>
        <v>18</v>
      </c>
      <c r="S219" t="str">
        <f>'[3]1100 KHz'!P31</f>
        <v>000110</v>
      </c>
      <c r="T219" t="str">
        <f>'[3]1100 KHz'!Q31</f>
        <v>00</v>
      </c>
      <c r="U219" t="str">
        <f>'[3]1100 KHz'!R31</f>
        <v>C2</v>
      </c>
      <c r="V219" t="str">
        <f>'[3]1100 KHz'!S31</f>
        <v>11</v>
      </c>
      <c r="W219" t="str">
        <f>'[3]1100 KHz'!T31</f>
        <v>00001</v>
      </c>
      <c r="X219" t="str">
        <f>'[3]1100 KHz'!U31</f>
        <v>0</v>
      </c>
      <c r="Y219" t="str">
        <f t="shared" si="90"/>
        <v>13804218C2</v>
      </c>
      <c r="Z219">
        <f t="shared" si="81"/>
        <v>200</v>
      </c>
      <c r="AA219">
        <f t="shared" si="82"/>
        <v>30</v>
      </c>
      <c r="AB219">
        <f t="shared" si="83"/>
        <v>0.99990000000000001</v>
      </c>
      <c r="AC219">
        <f t="shared" si="84"/>
        <v>3.2</v>
      </c>
      <c r="AD219">
        <f t="shared" si="85"/>
        <v>800</v>
      </c>
      <c r="AE219">
        <f t="shared" si="86"/>
        <v>50</v>
      </c>
      <c r="AF219">
        <f t="shared" si="87"/>
        <v>160</v>
      </c>
      <c r="AG219">
        <f t="shared" si="88"/>
        <v>1.25</v>
      </c>
      <c r="AH219">
        <f t="shared" si="89"/>
        <v>6.25</v>
      </c>
      <c r="AI219">
        <v>4000</v>
      </c>
      <c r="AK219">
        <f t="shared" si="91"/>
        <v>1100</v>
      </c>
      <c r="AL219">
        <f t="shared" si="92"/>
        <v>25</v>
      </c>
      <c r="AM219" t="str">
        <f t="shared" si="104"/>
        <v>13804218C2</v>
      </c>
      <c r="AN219">
        <f t="shared" si="104"/>
        <v>200</v>
      </c>
      <c r="AO219">
        <f t="shared" si="104"/>
        <v>30</v>
      </c>
      <c r="AP219">
        <f t="shared" si="93"/>
        <v>160</v>
      </c>
      <c r="AQ219">
        <f t="shared" si="94"/>
        <v>159.98400000000001</v>
      </c>
      <c r="AR219">
        <f t="shared" si="95"/>
        <v>3.2</v>
      </c>
      <c r="AS219">
        <f t="shared" si="105"/>
        <v>50</v>
      </c>
      <c r="AT219">
        <f t="shared" si="105"/>
        <v>160</v>
      </c>
      <c r="AU219">
        <f t="shared" si="96"/>
        <v>250</v>
      </c>
      <c r="AV219">
        <f t="shared" si="97"/>
        <v>6.25</v>
      </c>
      <c r="AW219">
        <f t="shared" si="98"/>
        <v>6</v>
      </c>
      <c r="AX219" s="290">
        <f t="shared" si="99"/>
        <v>33.160595870398566</v>
      </c>
      <c r="AY219" s="290">
        <f t="shared" si="100"/>
        <v>1657.8639905405764</v>
      </c>
      <c r="AZ219">
        <f t="shared" si="101"/>
        <v>8</v>
      </c>
      <c r="BA219" s="290">
        <f t="shared" si="102"/>
        <v>3.9788735772973833</v>
      </c>
      <c r="BB219" s="290">
        <f t="shared" si="103"/>
        <v>159.15494309189535</v>
      </c>
    </row>
    <row r="220" spans="1:54" x14ac:dyDescent="0.3">
      <c r="A220">
        <f t="shared" si="80"/>
        <v>218</v>
      </c>
      <c r="B220">
        <v>1100</v>
      </c>
      <c r="C220">
        <v>6</v>
      </c>
      <c r="D220" t="str">
        <f>'[3]1100 KHz'!A32</f>
        <v>11010</v>
      </c>
      <c r="E220">
        <f>'[3]1100 KHz'!B32</f>
        <v>1.5</v>
      </c>
      <c r="F220" t="str">
        <f>'[3]1100 KHz'!C32</f>
        <v>13</v>
      </c>
      <c r="G220" t="str">
        <f>'[3]1100 KHz'!D32</f>
        <v>00</v>
      </c>
      <c r="H220" t="str">
        <f>'[3]1100 KHz'!E32</f>
        <v>01</v>
      </c>
      <c r="I220" t="str">
        <f>'[3]1100 KHz'!F32</f>
        <v>00</v>
      </c>
      <c r="J220" t="str">
        <f>'[3]1100 KHz'!G32</f>
        <v>11</v>
      </c>
      <c r="K220" t="str">
        <f>'[3]1100 KHz'!H32</f>
        <v>09</v>
      </c>
      <c r="L220" t="str">
        <f>'[3]1100 KHz'!I32</f>
        <v>000010</v>
      </c>
      <c r="M220" t="str">
        <f>'[3]1100 KHz'!J32</f>
        <v>01</v>
      </c>
      <c r="N220" t="str">
        <f>'[3]1100 KHz'!K32</f>
        <v>8C</v>
      </c>
      <c r="O220" t="str">
        <f>'[3]1100 KHz'!L32</f>
        <v>10</v>
      </c>
      <c r="P220" t="str">
        <f>'[3]1100 KHz'!M32</f>
        <v>00110</v>
      </c>
      <c r="Q220" t="str">
        <f>'[3]1100 KHz'!N32</f>
        <v>0</v>
      </c>
      <c r="R220" t="str">
        <f>'[3]1100 KHz'!O32</f>
        <v>1C</v>
      </c>
      <c r="S220" t="str">
        <f>'[3]1100 KHz'!P32</f>
        <v>000111</v>
      </c>
      <c r="T220" t="str">
        <f>'[3]1100 KHz'!Q32</f>
        <v>00</v>
      </c>
      <c r="U220" t="str">
        <f>'[3]1100 KHz'!R32</f>
        <v>42</v>
      </c>
      <c r="V220" t="str">
        <f>'[3]1100 KHz'!S32</f>
        <v>01</v>
      </c>
      <c r="W220" t="str">
        <f>'[3]1100 KHz'!T32</f>
        <v>00001</v>
      </c>
      <c r="X220" t="str">
        <f>'[3]1100 KHz'!U32</f>
        <v>0</v>
      </c>
      <c r="Y220" t="str">
        <f t="shared" si="90"/>
        <v>13098C1C42</v>
      </c>
      <c r="Z220">
        <f t="shared" si="81"/>
        <v>200</v>
      </c>
      <c r="AA220">
        <f t="shared" si="82"/>
        <v>35</v>
      </c>
      <c r="AB220">
        <f t="shared" si="83"/>
        <v>0.33329999999999999</v>
      </c>
      <c r="AC220">
        <f t="shared" si="84"/>
        <v>3.2</v>
      </c>
      <c r="AD220">
        <f t="shared" si="85"/>
        <v>800</v>
      </c>
      <c r="AE220">
        <f t="shared" si="86"/>
        <v>50</v>
      </c>
      <c r="AF220">
        <f t="shared" si="87"/>
        <v>10</v>
      </c>
      <c r="AG220">
        <f t="shared" si="88"/>
        <v>7.5</v>
      </c>
      <c r="AH220">
        <f t="shared" si="89"/>
        <v>37.5</v>
      </c>
      <c r="AI220">
        <v>4000</v>
      </c>
      <c r="AK220">
        <f t="shared" si="91"/>
        <v>1100</v>
      </c>
      <c r="AL220">
        <f t="shared" si="92"/>
        <v>26</v>
      </c>
      <c r="AM220" t="str">
        <f t="shared" si="104"/>
        <v>13098C1C42</v>
      </c>
      <c r="AN220">
        <f t="shared" si="104"/>
        <v>200</v>
      </c>
      <c r="AO220">
        <f t="shared" si="104"/>
        <v>35</v>
      </c>
      <c r="AP220">
        <f t="shared" si="93"/>
        <v>160</v>
      </c>
      <c r="AQ220">
        <f t="shared" si="94"/>
        <v>53.327999999999996</v>
      </c>
      <c r="AR220">
        <f t="shared" si="95"/>
        <v>3.2</v>
      </c>
      <c r="AS220">
        <f t="shared" si="105"/>
        <v>50</v>
      </c>
      <c r="AT220">
        <f t="shared" si="105"/>
        <v>10</v>
      </c>
      <c r="AU220">
        <f t="shared" si="96"/>
        <v>1500</v>
      </c>
      <c r="AV220">
        <f t="shared" si="97"/>
        <v>37.5</v>
      </c>
      <c r="AW220">
        <f t="shared" si="98"/>
        <v>7</v>
      </c>
      <c r="AX220" s="290">
        <f t="shared" si="99"/>
        <v>85.270103666739189</v>
      </c>
      <c r="AY220" s="290">
        <f t="shared" si="100"/>
        <v>1421.0262776062084</v>
      </c>
      <c r="AZ220">
        <f t="shared" si="101"/>
        <v>0.5</v>
      </c>
      <c r="BA220" s="290">
        <f t="shared" si="102"/>
        <v>10.610329539459689</v>
      </c>
      <c r="BB220" s="290">
        <f t="shared" si="103"/>
        <v>424.41318157838754</v>
      </c>
    </row>
    <row r="221" spans="1:54" x14ac:dyDescent="0.3">
      <c r="A221">
        <f t="shared" si="80"/>
        <v>219</v>
      </c>
      <c r="B221">
        <v>1100</v>
      </c>
      <c r="C221">
        <v>6</v>
      </c>
      <c r="D221" t="str">
        <f>'[3]1100 KHz'!A33</f>
        <v>11011</v>
      </c>
      <c r="E221">
        <f>'[3]1100 KHz'!B33</f>
        <v>1.5</v>
      </c>
      <c r="F221" t="str">
        <f>'[3]1100 KHz'!C33</f>
        <v>13</v>
      </c>
      <c r="G221" t="str">
        <f>'[3]1100 KHz'!D33</f>
        <v>00</v>
      </c>
      <c r="H221" t="str">
        <f>'[3]1100 KHz'!E33</f>
        <v>01</v>
      </c>
      <c r="I221" t="str">
        <f>'[3]1100 KHz'!F33</f>
        <v>00</v>
      </c>
      <c r="J221" t="str">
        <f>'[3]1100 KHz'!G33</f>
        <v>11</v>
      </c>
      <c r="K221" t="str">
        <f>'[3]1100 KHz'!H33</f>
        <v>10</v>
      </c>
      <c r="L221" t="str">
        <f>'[3]1100 KHz'!I33</f>
        <v>000100</v>
      </c>
      <c r="M221" t="str">
        <f>'[3]1100 KHz'!J33</f>
        <v>00</v>
      </c>
      <c r="N221" t="str">
        <f>'[3]1100 KHz'!K33</f>
        <v>C6</v>
      </c>
      <c r="O221" t="str">
        <f>'[3]1100 KHz'!L33</f>
        <v>11</v>
      </c>
      <c r="P221" t="str">
        <f>'[3]1100 KHz'!M33</f>
        <v>00011</v>
      </c>
      <c r="Q221" t="str">
        <f>'[3]1100 KHz'!N33</f>
        <v>0</v>
      </c>
      <c r="R221" t="str">
        <f>'[3]1100 KHz'!O33</f>
        <v>1C</v>
      </c>
      <c r="S221" t="str">
        <f>'[3]1100 KHz'!P33</f>
        <v>000111</v>
      </c>
      <c r="T221" t="str">
        <f>'[3]1100 KHz'!Q33</f>
        <v>00</v>
      </c>
      <c r="U221" t="str">
        <f>'[3]1100 KHz'!R33</f>
        <v>42</v>
      </c>
      <c r="V221" t="str">
        <f>'[3]1100 KHz'!S33</f>
        <v>01</v>
      </c>
      <c r="W221" t="str">
        <f>'[3]1100 KHz'!T33</f>
        <v>00001</v>
      </c>
      <c r="X221" t="str">
        <f>'[3]1100 KHz'!U33</f>
        <v>0</v>
      </c>
      <c r="Y221" t="str">
        <f t="shared" si="90"/>
        <v>1310C61C42</v>
      </c>
      <c r="Z221">
        <f t="shared" si="81"/>
        <v>200</v>
      </c>
      <c r="AA221">
        <f t="shared" si="82"/>
        <v>35</v>
      </c>
      <c r="AB221">
        <f t="shared" si="83"/>
        <v>0.33329999999999999</v>
      </c>
      <c r="AC221">
        <f t="shared" si="84"/>
        <v>3.2</v>
      </c>
      <c r="AD221">
        <f t="shared" si="85"/>
        <v>800</v>
      </c>
      <c r="AE221">
        <f t="shared" si="86"/>
        <v>50</v>
      </c>
      <c r="AF221">
        <f t="shared" si="87"/>
        <v>20</v>
      </c>
      <c r="AG221">
        <f t="shared" si="88"/>
        <v>3.75</v>
      </c>
      <c r="AH221">
        <f t="shared" si="89"/>
        <v>18.75</v>
      </c>
      <c r="AI221">
        <v>4000</v>
      </c>
      <c r="AK221">
        <f t="shared" si="91"/>
        <v>1100</v>
      </c>
      <c r="AL221">
        <f t="shared" si="92"/>
        <v>27</v>
      </c>
      <c r="AM221" t="str">
        <f t="shared" si="104"/>
        <v>1310C61C42</v>
      </c>
      <c r="AN221">
        <f t="shared" si="104"/>
        <v>200</v>
      </c>
      <c r="AO221">
        <f t="shared" si="104"/>
        <v>35</v>
      </c>
      <c r="AP221">
        <f t="shared" si="93"/>
        <v>160</v>
      </c>
      <c r="AQ221">
        <f t="shared" si="94"/>
        <v>53.327999999999996</v>
      </c>
      <c r="AR221">
        <f t="shared" si="95"/>
        <v>3.2</v>
      </c>
      <c r="AS221">
        <f t="shared" si="105"/>
        <v>50</v>
      </c>
      <c r="AT221">
        <f t="shared" si="105"/>
        <v>20</v>
      </c>
      <c r="AU221">
        <f t="shared" si="96"/>
        <v>750</v>
      </c>
      <c r="AV221">
        <f t="shared" si="97"/>
        <v>18.75</v>
      </c>
      <c r="AW221">
        <f t="shared" si="98"/>
        <v>7</v>
      </c>
      <c r="AX221" s="290">
        <f t="shared" si="99"/>
        <v>85.270103666739189</v>
      </c>
      <c r="AY221" s="290">
        <f t="shared" si="100"/>
        <v>1421.0262776062084</v>
      </c>
      <c r="AZ221">
        <f t="shared" si="101"/>
        <v>1</v>
      </c>
      <c r="BA221" s="290">
        <f t="shared" si="102"/>
        <v>10.610329539459689</v>
      </c>
      <c r="BB221" s="290">
        <f t="shared" si="103"/>
        <v>424.41318157838754</v>
      </c>
    </row>
    <row r="222" spans="1:54" x14ac:dyDescent="0.3">
      <c r="A222">
        <f t="shared" si="80"/>
        <v>220</v>
      </c>
      <c r="B222">
        <v>1100</v>
      </c>
      <c r="C222">
        <v>6</v>
      </c>
      <c r="D222" t="str">
        <f>'[3]1100 KHz'!A34</f>
        <v>11100</v>
      </c>
      <c r="E222">
        <f>'[3]1100 KHz'!B34</f>
        <v>1.5</v>
      </c>
      <c r="F222" t="str">
        <f>'[3]1100 KHz'!C34</f>
        <v>13</v>
      </c>
      <c r="G222" t="str">
        <f>'[3]1100 KHz'!D34</f>
        <v>00</v>
      </c>
      <c r="H222" t="str">
        <f>'[3]1100 KHz'!E34</f>
        <v>01</v>
      </c>
      <c r="I222" t="str">
        <f>'[3]1100 KHz'!F34</f>
        <v>00</v>
      </c>
      <c r="J222" t="str">
        <f>'[3]1100 KHz'!G34</f>
        <v>11</v>
      </c>
      <c r="K222" t="str">
        <f>'[3]1100 KHz'!H34</f>
        <v>20</v>
      </c>
      <c r="L222" t="str">
        <f>'[3]1100 KHz'!I34</f>
        <v>001000</v>
      </c>
      <c r="M222" t="str">
        <f>'[3]1100 KHz'!J34</f>
        <v>00</v>
      </c>
      <c r="N222" t="str">
        <f>'[3]1100 KHz'!K34</f>
        <v>42</v>
      </c>
      <c r="O222" t="str">
        <f>'[3]1100 KHz'!L34</f>
        <v>01</v>
      </c>
      <c r="P222" t="str">
        <f>'[3]1100 KHz'!M34</f>
        <v>00001</v>
      </c>
      <c r="Q222" t="str">
        <f>'[3]1100 KHz'!N34</f>
        <v>0</v>
      </c>
      <c r="R222" t="str">
        <f>'[3]1100 KHz'!O34</f>
        <v>1C</v>
      </c>
      <c r="S222" t="str">
        <f>'[3]1100 KHz'!P34</f>
        <v>000111</v>
      </c>
      <c r="T222" t="str">
        <f>'[3]1100 KHz'!Q34</f>
        <v>00</v>
      </c>
      <c r="U222" t="str">
        <f>'[3]1100 KHz'!R34</f>
        <v>42</v>
      </c>
      <c r="V222" t="str">
        <f>'[3]1100 KHz'!S34</f>
        <v>01</v>
      </c>
      <c r="W222" t="str">
        <f>'[3]1100 KHz'!T34</f>
        <v>00001</v>
      </c>
      <c r="X222" t="str">
        <f>'[3]1100 KHz'!U34</f>
        <v>0</v>
      </c>
      <c r="Y222" t="str">
        <f t="shared" si="90"/>
        <v>1320421C42</v>
      </c>
      <c r="Z222">
        <f t="shared" si="81"/>
        <v>200</v>
      </c>
      <c r="AA222">
        <f t="shared" si="82"/>
        <v>35</v>
      </c>
      <c r="AB222">
        <f t="shared" si="83"/>
        <v>0.33329999999999999</v>
      </c>
      <c r="AC222">
        <f t="shared" si="84"/>
        <v>3.2</v>
      </c>
      <c r="AD222">
        <f t="shared" si="85"/>
        <v>800</v>
      </c>
      <c r="AE222">
        <f t="shared" si="86"/>
        <v>50</v>
      </c>
      <c r="AF222">
        <f t="shared" si="87"/>
        <v>40</v>
      </c>
      <c r="AG222">
        <f t="shared" si="88"/>
        <v>1.25</v>
      </c>
      <c r="AH222">
        <f t="shared" si="89"/>
        <v>6.25</v>
      </c>
      <c r="AI222">
        <v>4000</v>
      </c>
      <c r="AK222">
        <f t="shared" si="91"/>
        <v>1100</v>
      </c>
      <c r="AL222">
        <f t="shared" si="92"/>
        <v>28</v>
      </c>
      <c r="AM222" t="str">
        <f t="shared" si="104"/>
        <v>1320421C42</v>
      </c>
      <c r="AN222">
        <f t="shared" si="104"/>
        <v>200</v>
      </c>
      <c r="AO222">
        <f t="shared" si="104"/>
        <v>35</v>
      </c>
      <c r="AP222">
        <f t="shared" si="93"/>
        <v>160</v>
      </c>
      <c r="AQ222">
        <f t="shared" si="94"/>
        <v>53.327999999999996</v>
      </c>
      <c r="AR222">
        <f t="shared" si="95"/>
        <v>3.2</v>
      </c>
      <c r="AS222">
        <f t="shared" si="105"/>
        <v>50</v>
      </c>
      <c r="AT222">
        <f t="shared" si="105"/>
        <v>40</v>
      </c>
      <c r="AU222">
        <f t="shared" si="96"/>
        <v>250</v>
      </c>
      <c r="AV222">
        <f t="shared" si="97"/>
        <v>6.25</v>
      </c>
      <c r="AW222">
        <f t="shared" si="98"/>
        <v>7</v>
      </c>
      <c r="AX222" s="290">
        <f t="shared" si="99"/>
        <v>85.270103666739189</v>
      </c>
      <c r="AY222" s="290">
        <f t="shared" si="100"/>
        <v>1421.0262776062084</v>
      </c>
      <c r="AZ222">
        <f t="shared" si="101"/>
        <v>2</v>
      </c>
      <c r="BA222" s="290">
        <f t="shared" si="102"/>
        <v>15.915494309189533</v>
      </c>
      <c r="BB222" s="290">
        <f t="shared" si="103"/>
        <v>636.61977236758139</v>
      </c>
    </row>
    <row r="223" spans="1:54" x14ac:dyDescent="0.3">
      <c r="A223">
        <f t="shared" si="80"/>
        <v>221</v>
      </c>
      <c r="B223">
        <v>1100</v>
      </c>
      <c r="C223">
        <v>6</v>
      </c>
      <c r="D223" t="str">
        <f>'[3]1100 KHz'!A35</f>
        <v>11101</v>
      </c>
      <c r="E223">
        <f>'[3]1100 KHz'!B35</f>
        <v>1.5</v>
      </c>
      <c r="F223" t="str">
        <f>'[3]1100 KHz'!C35</f>
        <v>13</v>
      </c>
      <c r="G223" t="str">
        <f>'[3]1100 KHz'!D35</f>
        <v>00</v>
      </c>
      <c r="H223" t="str">
        <f>'[3]1100 KHz'!E35</f>
        <v>01</v>
      </c>
      <c r="I223" t="str">
        <f>'[3]1100 KHz'!F35</f>
        <v>00</v>
      </c>
      <c r="J223" t="str">
        <f>'[3]1100 KHz'!G35</f>
        <v>11</v>
      </c>
      <c r="K223" t="str">
        <f>'[3]1100 KHz'!H35</f>
        <v>40</v>
      </c>
      <c r="L223" t="str">
        <f>'[3]1100 KHz'!I35</f>
        <v>010000</v>
      </c>
      <c r="M223" t="str">
        <f>'[3]1100 KHz'!J35</f>
        <v>00</v>
      </c>
      <c r="N223" t="str">
        <f>'[3]1100 KHz'!K35</f>
        <v>42</v>
      </c>
      <c r="O223" t="str">
        <f>'[3]1100 KHz'!L35</f>
        <v>01</v>
      </c>
      <c r="P223" t="str">
        <f>'[3]1100 KHz'!M35</f>
        <v>00001</v>
      </c>
      <c r="Q223" t="str">
        <f>'[3]1100 KHz'!N35</f>
        <v>0</v>
      </c>
      <c r="R223" t="str">
        <f>'[3]1100 KHz'!O35</f>
        <v>1C</v>
      </c>
      <c r="S223" t="str">
        <f>'[3]1100 KHz'!P35</f>
        <v>000111</v>
      </c>
      <c r="T223" t="str">
        <f>'[3]1100 KHz'!Q35</f>
        <v>00</v>
      </c>
      <c r="U223" t="str">
        <f>'[3]1100 KHz'!R35</f>
        <v>42</v>
      </c>
      <c r="V223" t="str">
        <f>'[3]1100 KHz'!S35</f>
        <v>01</v>
      </c>
      <c r="W223" t="str">
        <f>'[3]1100 KHz'!T35</f>
        <v>00001</v>
      </c>
      <c r="X223" t="str">
        <f>'[3]1100 KHz'!U35</f>
        <v>0</v>
      </c>
      <c r="Y223" t="str">
        <f t="shared" si="90"/>
        <v>1340421C42</v>
      </c>
      <c r="Z223">
        <f t="shared" si="81"/>
        <v>200</v>
      </c>
      <c r="AA223">
        <f t="shared" si="82"/>
        <v>35</v>
      </c>
      <c r="AB223">
        <f t="shared" si="83"/>
        <v>0.33329999999999999</v>
      </c>
      <c r="AC223">
        <f t="shared" si="84"/>
        <v>3.2</v>
      </c>
      <c r="AD223">
        <f t="shared" si="85"/>
        <v>800</v>
      </c>
      <c r="AE223">
        <f t="shared" si="86"/>
        <v>50</v>
      </c>
      <c r="AF223">
        <f t="shared" si="87"/>
        <v>80</v>
      </c>
      <c r="AG223">
        <f t="shared" si="88"/>
        <v>1.25</v>
      </c>
      <c r="AH223">
        <f t="shared" si="89"/>
        <v>6.25</v>
      </c>
      <c r="AI223">
        <v>4000</v>
      </c>
      <c r="AK223">
        <f t="shared" si="91"/>
        <v>1100</v>
      </c>
      <c r="AL223">
        <f t="shared" si="92"/>
        <v>29</v>
      </c>
      <c r="AM223" t="str">
        <f t="shared" si="104"/>
        <v>1340421C42</v>
      </c>
      <c r="AN223">
        <f t="shared" si="104"/>
        <v>200</v>
      </c>
      <c r="AO223">
        <f t="shared" si="104"/>
        <v>35</v>
      </c>
      <c r="AP223">
        <f t="shared" si="93"/>
        <v>160</v>
      </c>
      <c r="AQ223">
        <f t="shared" si="94"/>
        <v>53.327999999999996</v>
      </c>
      <c r="AR223">
        <f t="shared" si="95"/>
        <v>3.2</v>
      </c>
      <c r="AS223">
        <f t="shared" si="105"/>
        <v>50</v>
      </c>
      <c r="AT223">
        <f t="shared" si="105"/>
        <v>80</v>
      </c>
      <c r="AU223">
        <f t="shared" si="96"/>
        <v>250</v>
      </c>
      <c r="AV223">
        <f t="shared" si="97"/>
        <v>6.25</v>
      </c>
      <c r="AW223">
        <f t="shared" si="98"/>
        <v>7</v>
      </c>
      <c r="AX223" s="290">
        <f t="shared" si="99"/>
        <v>85.270103666739189</v>
      </c>
      <c r="AY223" s="290">
        <f t="shared" si="100"/>
        <v>1421.0262776062084</v>
      </c>
      <c r="AZ223">
        <f t="shared" si="101"/>
        <v>4</v>
      </c>
      <c r="BA223" s="290">
        <f t="shared" si="102"/>
        <v>7.9577471545947667</v>
      </c>
      <c r="BB223" s="290">
        <f t="shared" si="103"/>
        <v>318.3098861837907</v>
      </c>
    </row>
    <row r="224" spans="1:54" x14ac:dyDescent="0.3">
      <c r="A224">
        <f t="shared" si="80"/>
        <v>222</v>
      </c>
      <c r="B224">
        <v>1100</v>
      </c>
      <c r="C224">
        <v>6</v>
      </c>
      <c r="D224" t="str">
        <f>'[3]1100 KHz'!A36</f>
        <v>11110</v>
      </c>
      <c r="E224">
        <f>'[3]1100 KHz'!B36</f>
        <v>1.5</v>
      </c>
      <c r="F224" t="str">
        <f>'[3]1100 KHz'!C36</f>
        <v>13</v>
      </c>
      <c r="G224" t="str">
        <f>'[3]1100 KHz'!D36</f>
        <v>00</v>
      </c>
      <c r="H224" t="str">
        <f>'[3]1100 KHz'!E36</f>
        <v>01</v>
      </c>
      <c r="I224" t="str">
        <f>'[3]1100 KHz'!F36</f>
        <v>00</v>
      </c>
      <c r="J224" t="str">
        <f>'[3]1100 KHz'!G36</f>
        <v>11</v>
      </c>
      <c r="K224" t="str">
        <f>'[3]1100 KHz'!H36</f>
        <v>80</v>
      </c>
      <c r="L224" t="str">
        <f>'[3]1100 KHz'!I36</f>
        <v>100000</v>
      </c>
      <c r="M224" t="str">
        <f>'[3]1100 KHz'!J36</f>
        <v>00</v>
      </c>
      <c r="N224" t="str">
        <f>'[3]1100 KHz'!K36</f>
        <v>42</v>
      </c>
      <c r="O224" t="str">
        <f>'[3]1100 KHz'!L36</f>
        <v>01</v>
      </c>
      <c r="P224" t="str">
        <f>'[3]1100 KHz'!M36</f>
        <v>00001</v>
      </c>
      <c r="Q224" t="str">
        <f>'[3]1100 KHz'!N36</f>
        <v>0</v>
      </c>
      <c r="R224" t="str">
        <f>'[3]1100 KHz'!O36</f>
        <v>1C</v>
      </c>
      <c r="S224" t="str">
        <f>'[3]1100 KHz'!P36</f>
        <v>000111</v>
      </c>
      <c r="T224" t="str">
        <f>'[3]1100 KHz'!Q36</f>
        <v>00</v>
      </c>
      <c r="U224" t="str">
        <f>'[3]1100 KHz'!R36</f>
        <v>42</v>
      </c>
      <c r="V224" t="str">
        <f>'[3]1100 KHz'!S36</f>
        <v>01</v>
      </c>
      <c r="W224" t="str">
        <f>'[3]1100 KHz'!T36</f>
        <v>00001</v>
      </c>
      <c r="X224" t="str">
        <f>'[3]1100 KHz'!U36</f>
        <v>0</v>
      </c>
      <c r="Y224" t="str">
        <f t="shared" si="90"/>
        <v>1380421C42</v>
      </c>
      <c r="Z224">
        <f t="shared" si="81"/>
        <v>200</v>
      </c>
      <c r="AA224">
        <f t="shared" si="82"/>
        <v>35</v>
      </c>
      <c r="AB224">
        <f t="shared" si="83"/>
        <v>0.33329999999999999</v>
      </c>
      <c r="AC224">
        <f t="shared" si="84"/>
        <v>3.2</v>
      </c>
      <c r="AD224">
        <f t="shared" si="85"/>
        <v>800</v>
      </c>
      <c r="AE224">
        <f t="shared" si="86"/>
        <v>50</v>
      </c>
      <c r="AF224">
        <f t="shared" si="87"/>
        <v>160</v>
      </c>
      <c r="AG224">
        <f t="shared" si="88"/>
        <v>1.25</v>
      </c>
      <c r="AH224">
        <f t="shared" si="89"/>
        <v>6.25</v>
      </c>
      <c r="AI224">
        <v>4000</v>
      </c>
      <c r="AK224">
        <f t="shared" si="91"/>
        <v>1100</v>
      </c>
      <c r="AL224">
        <f t="shared" si="92"/>
        <v>30</v>
      </c>
      <c r="AM224" t="str">
        <f t="shared" si="104"/>
        <v>1380421C42</v>
      </c>
      <c r="AN224">
        <f t="shared" si="104"/>
        <v>200</v>
      </c>
      <c r="AO224">
        <f t="shared" si="104"/>
        <v>35</v>
      </c>
      <c r="AP224">
        <f t="shared" si="93"/>
        <v>160</v>
      </c>
      <c r="AQ224">
        <f t="shared" si="94"/>
        <v>53.327999999999996</v>
      </c>
      <c r="AR224">
        <f t="shared" si="95"/>
        <v>3.2</v>
      </c>
      <c r="AS224">
        <f t="shared" si="105"/>
        <v>50</v>
      </c>
      <c r="AT224">
        <f t="shared" si="105"/>
        <v>160</v>
      </c>
      <c r="AU224">
        <f t="shared" si="96"/>
        <v>250</v>
      </c>
      <c r="AV224">
        <f t="shared" si="97"/>
        <v>6.25</v>
      </c>
      <c r="AW224">
        <f t="shared" si="98"/>
        <v>7</v>
      </c>
      <c r="AX224" s="290">
        <f t="shared" si="99"/>
        <v>85.270103666739189</v>
      </c>
      <c r="AY224" s="290">
        <f t="shared" si="100"/>
        <v>1421.0262776062084</v>
      </c>
      <c r="AZ224">
        <f t="shared" si="101"/>
        <v>8</v>
      </c>
      <c r="BA224" s="290">
        <f t="shared" si="102"/>
        <v>3.9788735772973833</v>
      </c>
      <c r="BB224" s="290">
        <f t="shared" si="103"/>
        <v>159.15494309189535</v>
      </c>
    </row>
    <row r="225" spans="1:54" x14ac:dyDescent="0.3">
      <c r="A225">
        <f t="shared" si="80"/>
        <v>223</v>
      </c>
      <c r="B225">
        <v>1100</v>
      </c>
      <c r="C225">
        <v>6</v>
      </c>
      <c r="D225" t="str">
        <f>'[3]1100 KHz'!A37</f>
        <v>11111</v>
      </c>
      <c r="E225">
        <f>'[3]1100 KHz'!B37</f>
        <v>1.5</v>
      </c>
      <c r="F225" t="str">
        <f>'[3]1100 KHz'!C37</f>
        <v>13</v>
      </c>
      <c r="G225" t="str">
        <f>'[3]1100 KHz'!D37</f>
        <v>00</v>
      </c>
      <c r="H225" t="str">
        <f>'[3]1100 KHz'!E37</f>
        <v>01</v>
      </c>
      <c r="I225" t="str">
        <f>'[3]1100 KHz'!F37</f>
        <v>00</v>
      </c>
      <c r="J225" t="str">
        <f>'[3]1100 KHz'!G37</f>
        <v>11</v>
      </c>
      <c r="K225" t="str">
        <f>'[3]1100 KHz'!H37</f>
        <v>20</v>
      </c>
      <c r="L225" t="str">
        <f>'[3]1100 KHz'!I37</f>
        <v>001000</v>
      </c>
      <c r="M225" t="str">
        <f>'[3]1100 KHz'!J37</f>
        <v>00</v>
      </c>
      <c r="N225" t="str">
        <f>'[3]1100 KHz'!K37</f>
        <v>42</v>
      </c>
      <c r="O225" t="str">
        <f>'[3]1100 KHz'!L37</f>
        <v>01</v>
      </c>
      <c r="P225" t="str">
        <f>'[3]1100 KHz'!M37</f>
        <v>00001</v>
      </c>
      <c r="Q225" t="str">
        <f>'[3]1100 KHz'!N37</f>
        <v>0</v>
      </c>
      <c r="R225" t="str">
        <f>'[3]1100 KHz'!O37</f>
        <v>28</v>
      </c>
      <c r="S225" t="str">
        <f>'[3]1100 KHz'!P37</f>
        <v>001010</v>
      </c>
      <c r="T225" t="str">
        <f>'[3]1100 KHz'!Q37</f>
        <v>00</v>
      </c>
      <c r="U225" t="str">
        <f>'[3]1100 KHz'!R37</f>
        <v>42</v>
      </c>
      <c r="V225" t="str">
        <f>'[3]1100 KHz'!S37</f>
        <v>01</v>
      </c>
      <c r="W225" t="str">
        <f>'[3]1100 KHz'!T37</f>
        <v>00001</v>
      </c>
      <c r="X225" t="str">
        <f>'[3]1100 KHz'!U37</f>
        <v>0</v>
      </c>
      <c r="Y225" t="str">
        <f t="shared" si="90"/>
        <v>1320422842</v>
      </c>
      <c r="Z225">
        <f t="shared" si="81"/>
        <v>200</v>
      </c>
      <c r="AA225">
        <f t="shared" si="82"/>
        <v>50</v>
      </c>
      <c r="AB225">
        <f t="shared" si="83"/>
        <v>0.33329999999999999</v>
      </c>
      <c r="AC225">
        <f t="shared" si="84"/>
        <v>3.2</v>
      </c>
      <c r="AD225">
        <f t="shared" si="85"/>
        <v>800</v>
      </c>
      <c r="AE225">
        <f t="shared" si="86"/>
        <v>50</v>
      </c>
      <c r="AF225">
        <f t="shared" si="87"/>
        <v>40</v>
      </c>
      <c r="AG225">
        <f t="shared" si="88"/>
        <v>1.25</v>
      </c>
      <c r="AH225">
        <f t="shared" si="89"/>
        <v>6.25</v>
      </c>
      <c r="AI225">
        <v>4000</v>
      </c>
      <c r="AK225">
        <f t="shared" si="91"/>
        <v>1100</v>
      </c>
      <c r="AL225">
        <f t="shared" si="92"/>
        <v>31</v>
      </c>
      <c r="AM225" t="str">
        <f t="shared" si="104"/>
        <v>1320422842</v>
      </c>
      <c r="AN225">
        <f t="shared" si="104"/>
        <v>200</v>
      </c>
      <c r="AO225">
        <f t="shared" si="104"/>
        <v>50</v>
      </c>
      <c r="AP225">
        <f t="shared" si="93"/>
        <v>160</v>
      </c>
      <c r="AQ225">
        <f t="shared" si="94"/>
        <v>53.327999999999996</v>
      </c>
      <c r="AR225">
        <f t="shared" si="95"/>
        <v>3.2</v>
      </c>
      <c r="AS225">
        <f t="shared" si="105"/>
        <v>50</v>
      </c>
      <c r="AT225">
        <f t="shared" si="105"/>
        <v>40</v>
      </c>
      <c r="AU225">
        <f t="shared" si="96"/>
        <v>250</v>
      </c>
      <c r="AV225">
        <f t="shared" si="97"/>
        <v>6.25</v>
      </c>
      <c r="AW225">
        <f t="shared" si="98"/>
        <v>10</v>
      </c>
      <c r="AX225" s="290">
        <f t="shared" si="99"/>
        <v>59.689072566717428</v>
      </c>
      <c r="AY225" s="290">
        <f t="shared" si="100"/>
        <v>994.71839432434558</v>
      </c>
      <c r="AZ225">
        <f t="shared" si="101"/>
        <v>2</v>
      </c>
      <c r="BA225" s="290">
        <f t="shared" si="102"/>
        <v>15.915494309189533</v>
      </c>
      <c r="BB225" s="290">
        <f t="shared" si="103"/>
        <v>636.61977236758139</v>
      </c>
    </row>
    <row r="226" spans="1:54" x14ac:dyDescent="0.3">
      <c r="A226">
        <f t="shared" si="80"/>
        <v>224</v>
      </c>
      <c r="B226">
        <v>1500</v>
      </c>
      <c r="C226">
        <v>7</v>
      </c>
      <c r="D226" t="str">
        <f>'[3]1500 KHz'!A6</f>
        <v>00000</v>
      </c>
      <c r="E226">
        <f>'[3]1500 KHz'!B6</f>
        <v>1</v>
      </c>
      <c r="F226" t="e">
        <f>'[3]1500 KHz'!C6</f>
        <v>#NUM!</v>
      </c>
      <c r="G226" t="str">
        <f>'[3]1500 KHz'!D6</f>
        <v>00</v>
      </c>
      <c r="H226" t="e">
        <f>'[3]1500 KHz'!E6</f>
        <v>#NUM!</v>
      </c>
      <c r="I226" t="str">
        <f>'[3]1500 KHz'!F6</f>
        <v>00</v>
      </c>
      <c r="J226" t="e">
        <f>'[3]1500 KHz'!G6</f>
        <v>#NUM!</v>
      </c>
      <c r="K226" t="str">
        <f>'[3]1500 KHz'!H6</f>
        <v>00</v>
      </c>
      <c r="L226" t="str">
        <f>'[3]1500 KHz'!I6</f>
        <v>000000</v>
      </c>
      <c r="M226" t="str">
        <f>'[3]1500 KHz'!J6</f>
        <v>00</v>
      </c>
      <c r="N226" t="str">
        <f>'[3]1500 KHz'!K6</f>
        <v>42</v>
      </c>
      <c r="O226" t="str">
        <f>'[3]1500 KHz'!L6</f>
        <v>01</v>
      </c>
      <c r="P226" t="str">
        <f>'[3]1500 KHz'!M6</f>
        <v>00001</v>
      </c>
      <c r="Q226" t="str">
        <f>'[3]1500 KHz'!N6</f>
        <v>0</v>
      </c>
      <c r="R226" t="str">
        <f>'[3]1500 KHz'!O6</f>
        <v>00</v>
      </c>
      <c r="S226" t="str">
        <f>'[3]1500 KHz'!P6</f>
        <v>000000</v>
      </c>
      <c r="T226" t="str">
        <f>'[3]1500 KHz'!Q6</f>
        <v>00</v>
      </c>
      <c r="U226" t="str">
        <f>'[3]1500 KHz'!R6</f>
        <v>00</v>
      </c>
      <c r="V226" t="str">
        <f>'[3]1500 KHz'!S6</f>
        <v>00</v>
      </c>
      <c r="W226" t="str">
        <f>'[3]1500 KHz'!T6</f>
        <v>00000</v>
      </c>
      <c r="X226" t="str">
        <f>'[3]1500 KHz'!U6</f>
        <v>0</v>
      </c>
      <c r="Y226" t="e">
        <f t="shared" si="90"/>
        <v>#NUM!</v>
      </c>
      <c r="Z226" t="e">
        <f t="shared" si="81"/>
        <v>#NUM!</v>
      </c>
      <c r="AA226">
        <f t="shared" si="82"/>
        <v>0</v>
      </c>
      <c r="AB226">
        <f t="shared" si="83"/>
        <v>0</v>
      </c>
      <c r="AC226">
        <f t="shared" si="84"/>
        <v>0</v>
      </c>
      <c r="AD226">
        <f t="shared" si="85"/>
        <v>800</v>
      </c>
      <c r="AE226" t="e">
        <f t="shared" si="86"/>
        <v>#NUM!</v>
      </c>
      <c r="AF226">
        <f t="shared" si="87"/>
        <v>0</v>
      </c>
      <c r="AG226">
        <f t="shared" si="88"/>
        <v>1.25</v>
      </c>
      <c r="AH226">
        <f t="shared" si="89"/>
        <v>6.25</v>
      </c>
      <c r="AI226">
        <v>4000</v>
      </c>
      <c r="AK226">
        <f t="shared" si="91"/>
        <v>1500</v>
      </c>
      <c r="AL226">
        <f t="shared" si="92"/>
        <v>0</v>
      </c>
      <c r="AM226" t="e">
        <f t="shared" si="104"/>
        <v>#NUM!</v>
      </c>
      <c r="AN226" t="e">
        <f t="shared" si="104"/>
        <v>#NUM!</v>
      </c>
      <c r="AO226">
        <f t="shared" si="104"/>
        <v>0</v>
      </c>
      <c r="AP226" t="e">
        <f t="shared" si="93"/>
        <v>#NUM!</v>
      </c>
      <c r="AQ226" t="e">
        <f t="shared" si="94"/>
        <v>#NUM!</v>
      </c>
      <c r="AR226">
        <f t="shared" si="95"/>
        <v>0</v>
      </c>
      <c r="AS226" t="e">
        <f t="shared" si="105"/>
        <v>#NUM!</v>
      </c>
      <c r="AT226">
        <f t="shared" si="105"/>
        <v>0</v>
      </c>
      <c r="AU226" t="e">
        <f t="shared" si="96"/>
        <v>#NUM!</v>
      </c>
      <c r="AV226">
        <f t="shared" si="97"/>
        <v>6.25</v>
      </c>
      <c r="AW226" t="e">
        <f t="shared" si="98"/>
        <v>#NUM!</v>
      </c>
      <c r="AX226" s="290" t="e">
        <f t="shared" si="99"/>
        <v>#NUM!</v>
      </c>
      <c r="AY226" s="290" t="e">
        <f t="shared" si="100"/>
        <v>#DIV/0!</v>
      </c>
      <c r="AZ226" t="e">
        <f t="shared" si="101"/>
        <v>#NUM!</v>
      </c>
      <c r="BA226" s="290" t="e">
        <f t="shared" si="102"/>
        <v>#NUM!</v>
      </c>
      <c r="BB226" s="290" t="e">
        <f t="shared" si="103"/>
        <v>#DIV/0!</v>
      </c>
    </row>
    <row r="227" spans="1:54" x14ac:dyDescent="0.3">
      <c r="A227">
        <f t="shared" si="80"/>
        <v>225</v>
      </c>
      <c r="B227">
        <v>1500</v>
      </c>
      <c r="C227">
        <v>7</v>
      </c>
      <c r="D227" t="str">
        <f>'[3]1500 KHz'!A7</f>
        <v>00001</v>
      </c>
      <c r="E227">
        <f>'[3]1500 KHz'!B7</f>
        <v>1</v>
      </c>
      <c r="F227" t="str">
        <f>'[3]1500 KHz'!C7</f>
        <v>12</v>
      </c>
      <c r="G227" t="str">
        <f>'[3]1500 KHz'!D7</f>
        <v>00</v>
      </c>
      <c r="H227" t="str">
        <f>'[3]1500 KHz'!E7</f>
        <v>01</v>
      </c>
      <c r="I227" t="str">
        <f>'[3]1500 KHz'!F7</f>
        <v>00</v>
      </c>
      <c r="J227" t="str">
        <f>'[3]1500 KHz'!G7</f>
        <v>10</v>
      </c>
      <c r="K227" t="str">
        <f>'[3]1500 KHz'!H7</f>
        <v>09</v>
      </c>
      <c r="L227" t="str">
        <f>'[3]1500 KHz'!I7</f>
        <v>000010</v>
      </c>
      <c r="M227" t="str">
        <f>'[3]1500 KHz'!J7</f>
        <v>01</v>
      </c>
      <c r="N227" t="str">
        <f>'[3]1500 KHz'!K7</f>
        <v>08</v>
      </c>
      <c r="O227" t="str">
        <f>'[3]1500 KHz'!L7</f>
        <v>00</v>
      </c>
      <c r="P227" t="str">
        <f>'[3]1500 KHz'!M7</f>
        <v>00100</v>
      </c>
      <c r="Q227" t="str">
        <f>'[3]1500 KHz'!N7</f>
        <v>0</v>
      </c>
      <c r="R227" t="str">
        <f>'[3]1500 KHz'!O7</f>
        <v>11</v>
      </c>
      <c r="S227" t="str">
        <f>'[3]1500 KHz'!P7</f>
        <v>000100</v>
      </c>
      <c r="T227" t="str">
        <f>'[3]1500 KHz'!Q7</f>
        <v>01</v>
      </c>
      <c r="U227" t="str">
        <f>'[3]1500 KHz'!R7</f>
        <v>04</v>
      </c>
      <c r="V227" t="str">
        <f>'[3]1500 KHz'!S7</f>
        <v>00</v>
      </c>
      <c r="W227" t="str">
        <f>'[3]1500 KHz'!T7</f>
        <v>00010</v>
      </c>
      <c r="X227" t="str">
        <f>'[3]1500 KHz'!U7</f>
        <v>0</v>
      </c>
      <c r="Y227" t="str">
        <f t="shared" si="90"/>
        <v>1209081104</v>
      </c>
      <c r="Z227">
        <f t="shared" si="81"/>
        <v>100</v>
      </c>
      <c r="AA227">
        <f t="shared" si="82"/>
        <v>20</v>
      </c>
      <c r="AB227">
        <f t="shared" si="83"/>
        <v>1.3331999999999999</v>
      </c>
      <c r="AC227">
        <f t="shared" si="84"/>
        <v>6.4</v>
      </c>
      <c r="AD227">
        <f t="shared" si="85"/>
        <v>800</v>
      </c>
      <c r="AE227">
        <f t="shared" si="86"/>
        <v>50</v>
      </c>
      <c r="AF227">
        <f t="shared" si="87"/>
        <v>10</v>
      </c>
      <c r="AG227">
        <f t="shared" si="88"/>
        <v>5</v>
      </c>
      <c r="AH227">
        <f t="shared" si="89"/>
        <v>25</v>
      </c>
      <c r="AI227">
        <v>4000</v>
      </c>
      <c r="AK227">
        <f t="shared" si="91"/>
        <v>1500</v>
      </c>
      <c r="AL227">
        <f t="shared" si="92"/>
        <v>1</v>
      </c>
      <c r="AM227" t="str">
        <f t="shared" si="104"/>
        <v>1209081104</v>
      </c>
      <c r="AN227">
        <f t="shared" si="104"/>
        <v>100</v>
      </c>
      <c r="AO227">
        <f t="shared" si="104"/>
        <v>20</v>
      </c>
      <c r="AP227">
        <f t="shared" si="93"/>
        <v>80</v>
      </c>
      <c r="AQ227">
        <f t="shared" si="94"/>
        <v>106.65599999999999</v>
      </c>
      <c r="AR227">
        <f t="shared" si="95"/>
        <v>6.4</v>
      </c>
      <c r="AS227">
        <f t="shared" si="105"/>
        <v>50</v>
      </c>
      <c r="AT227">
        <f t="shared" si="105"/>
        <v>10</v>
      </c>
      <c r="AU227">
        <f t="shared" si="96"/>
        <v>1000</v>
      </c>
      <c r="AV227">
        <f t="shared" si="97"/>
        <v>25</v>
      </c>
      <c r="AW227">
        <f t="shared" si="98"/>
        <v>2</v>
      </c>
      <c r="AX227" s="290">
        <f t="shared" si="99"/>
        <v>74.611340708396796</v>
      </c>
      <c r="AY227" s="290">
        <f t="shared" si="100"/>
        <v>1243.3979929054324</v>
      </c>
      <c r="AZ227">
        <f t="shared" si="101"/>
        <v>0.5</v>
      </c>
      <c r="BA227" s="290">
        <f t="shared" si="102"/>
        <v>15.915494309189533</v>
      </c>
      <c r="BB227" s="290">
        <f t="shared" si="103"/>
        <v>636.61977236758139</v>
      </c>
    </row>
    <row r="228" spans="1:54" x14ac:dyDescent="0.3">
      <c r="A228">
        <f t="shared" si="80"/>
        <v>226</v>
      </c>
      <c r="B228">
        <v>1500</v>
      </c>
      <c r="C228">
        <v>7</v>
      </c>
      <c r="D228" t="str">
        <f>'[3]1500 KHz'!A8</f>
        <v>00010</v>
      </c>
      <c r="E228">
        <f>'[3]1500 KHz'!B8</f>
        <v>1</v>
      </c>
      <c r="F228" t="str">
        <f>'[3]1500 KHz'!C8</f>
        <v>12</v>
      </c>
      <c r="G228" t="str">
        <f>'[3]1500 KHz'!D8</f>
        <v>00</v>
      </c>
      <c r="H228" t="str">
        <f>'[3]1500 KHz'!E8</f>
        <v>01</v>
      </c>
      <c r="I228" t="str">
        <f>'[3]1500 KHz'!F8</f>
        <v>00</v>
      </c>
      <c r="J228" t="str">
        <f>'[3]1500 KHz'!G8</f>
        <v>10</v>
      </c>
      <c r="K228" t="str">
        <f>'[3]1500 KHz'!H8</f>
        <v>10</v>
      </c>
      <c r="L228" t="str">
        <f>'[3]1500 KHz'!I8</f>
        <v>000100</v>
      </c>
      <c r="M228" t="str">
        <f>'[3]1500 KHz'!J8</f>
        <v>00</v>
      </c>
      <c r="N228" t="str">
        <f>'[3]1500 KHz'!K8</f>
        <v>84</v>
      </c>
      <c r="O228" t="str">
        <f>'[3]1500 KHz'!L8</f>
        <v>10</v>
      </c>
      <c r="P228" t="str">
        <f>'[3]1500 KHz'!M8</f>
        <v>00010</v>
      </c>
      <c r="Q228" t="str">
        <f>'[3]1500 KHz'!N8</f>
        <v>0</v>
      </c>
      <c r="R228" t="str">
        <f>'[3]1500 KHz'!O8</f>
        <v>11</v>
      </c>
      <c r="S228" t="str">
        <f>'[3]1500 KHz'!P8</f>
        <v>000100</v>
      </c>
      <c r="T228" t="str">
        <f>'[3]1500 KHz'!Q8</f>
        <v>01</v>
      </c>
      <c r="U228" t="str">
        <f>'[3]1500 KHz'!R8</f>
        <v>04</v>
      </c>
      <c r="V228" t="str">
        <f>'[3]1500 KHz'!S8</f>
        <v>00</v>
      </c>
      <c r="W228" t="str">
        <f>'[3]1500 KHz'!T8</f>
        <v>00010</v>
      </c>
      <c r="X228" t="str">
        <f>'[3]1500 KHz'!U8</f>
        <v>0</v>
      </c>
      <c r="Y228" t="str">
        <f t="shared" si="90"/>
        <v>1210841104</v>
      </c>
      <c r="Z228">
        <f t="shared" si="81"/>
        <v>100</v>
      </c>
      <c r="AA228">
        <f t="shared" si="82"/>
        <v>20</v>
      </c>
      <c r="AB228">
        <f t="shared" si="83"/>
        <v>1.3331999999999999</v>
      </c>
      <c r="AC228">
        <f t="shared" si="84"/>
        <v>6.4</v>
      </c>
      <c r="AD228">
        <f t="shared" si="85"/>
        <v>800</v>
      </c>
      <c r="AE228">
        <f t="shared" si="86"/>
        <v>50</v>
      </c>
      <c r="AF228">
        <f t="shared" si="87"/>
        <v>20</v>
      </c>
      <c r="AG228">
        <f t="shared" si="88"/>
        <v>2.5</v>
      </c>
      <c r="AH228">
        <f t="shared" si="89"/>
        <v>12.5</v>
      </c>
      <c r="AI228">
        <v>4000</v>
      </c>
      <c r="AK228">
        <f t="shared" si="91"/>
        <v>1500</v>
      </c>
      <c r="AL228">
        <f t="shared" si="92"/>
        <v>2</v>
      </c>
      <c r="AM228" t="str">
        <f t="shared" si="104"/>
        <v>1210841104</v>
      </c>
      <c r="AN228">
        <f t="shared" si="104"/>
        <v>100</v>
      </c>
      <c r="AO228">
        <f t="shared" si="104"/>
        <v>20</v>
      </c>
      <c r="AP228">
        <f t="shared" si="93"/>
        <v>80</v>
      </c>
      <c r="AQ228">
        <f t="shared" si="94"/>
        <v>106.65599999999999</v>
      </c>
      <c r="AR228">
        <f t="shared" si="95"/>
        <v>6.4</v>
      </c>
      <c r="AS228">
        <f t="shared" si="105"/>
        <v>50</v>
      </c>
      <c r="AT228">
        <f t="shared" si="105"/>
        <v>20</v>
      </c>
      <c r="AU228">
        <f t="shared" si="96"/>
        <v>500</v>
      </c>
      <c r="AV228">
        <f t="shared" si="97"/>
        <v>12.5</v>
      </c>
      <c r="AW228">
        <f t="shared" si="98"/>
        <v>2</v>
      </c>
      <c r="AX228" s="290">
        <f t="shared" si="99"/>
        <v>74.611340708396796</v>
      </c>
      <c r="AY228" s="290">
        <f t="shared" si="100"/>
        <v>1243.3979929054324</v>
      </c>
      <c r="AZ228">
        <f t="shared" si="101"/>
        <v>1</v>
      </c>
      <c r="BA228" s="290">
        <f t="shared" si="102"/>
        <v>15.915494309189533</v>
      </c>
      <c r="BB228" s="290">
        <f t="shared" si="103"/>
        <v>636.61977236758139</v>
      </c>
    </row>
    <row r="229" spans="1:54" x14ac:dyDescent="0.3">
      <c r="A229">
        <f t="shared" si="80"/>
        <v>227</v>
      </c>
      <c r="B229">
        <v>1500</v>
      </c>
      <c r="C229">
        <v>7</v>
      </c>
      <c r="D229" t="str">
        <f>'[3]1500 KHz'!A9</f>
        <v>00011</v>
      </c>
      <c r="E229">
        <f>'[3]1500 KHz'!B9</f>
        <v>1</v>
      </c>
      <c r="F229" t="str">
        <f>'[3]1500 KHz'!C9</f>
        <v>12</v>
      </c>
      <c r="G229" t="str">
        <f>'[3]1500 KHz'!D9</f>
        <v>00</v>
      </c>
      <c r="H229" t="str">
        <f>'[3]1500 KHz'!E9</f>
        <v>01</v>
      </c>
      <c r="I229" t="str">
        <f>'[3]1500 KHz'!F9</f>
        <v>00</v>
      </c>
      <c r="J229" t="str">
        <f>'[3]1500 KHz'!G9</f>
        <v>10</v>
      </c>
      <c r="K229" t="str">
        <f>'[3]1500 KHz'!H9</f>
        <v>20</v>
      </c>
      <c r="L229" t="str">
        <f>'[3]1500 KHz'!I9</f>
        <v>001000</v>
      </c>
      <c r="M229" t="str">
        <f>'[3]1500 KHz'!J9</f>
        <v>00</v>
      </c>
      <c r="N229" t="str">
        <f>'[3]1500 KHz'!K9</f>
        <v>42</v>
      </c>
      <c r="O229" t="str">
        <f>'[3]1500 KHz'!L9</f>
        <v>01</v>
      </c>
      <c r="P229" t="str">
        <f>'[3]1500 KHz'!M9</f>
        <v>00001</v>
      </c>
      <c r="Q229" t="str">
        <f>'[3]1500 KHz'!N9</f>
        <v>0</v>
      </c>
      <c r="R229" t="str">
        <f>'[3]1500 KHz'!O9</f>
        <v>11</v>
      </c>
      <c r="S229" t="str">
        <f>'[3]1500 KHz'!P9</f>
        <v>000100</v>
      </c>
      <c r="T229" t="str">
        <f>'[3]1500 KHz'!Q9</f>
        <v>01</v>
      </c>
      <c r="U229" t="str">
        <f>'[3]1500 KHz'!R9</f>
        <v>04</v>
      </c>
      <c r="V229" t="str">
        <f>'[3]1500 KHz'!S9</f>
        <v>00</v>
      </c>
      <c r="W229" t="str">
        <f>'[3]1500 KHz'!T9</f>
        <v>00010</v>
      </c>
      <c r="X229" t="str">
        <f>'[3]1500 KHz'!U9</f>
        <v>0</v>
      </c>
      <c r="Y229" t="str">
        <f t="shared" si="90"/>
        <v>1220421104</v>
      </c>
      <c r="Z229">
        <f t="shared" si="81"/>
        <v>100</v>
      </c>
      <c r="AA229">
        <f t="shared" si="82"/>
        <v>20</v>
      </c>
      <c r="AB229">
        <f t="shared" si="83"/>
        <v>1.3331999999999999</v>
      </c>
      <c r="AC229">
        <f t="shared" si="84"/>
        <v>6.4</v>
      </c>
      <c r="AD229">
        <f t="shared" si="85"/>
        <v>800</v>
      </c>
      <c r="AE229">
        <f t="shared" si="86"/>
        <v>50</v>
      </c>
      <c r="AF229">
        <f t="shared" si="87"/>
        <v>40</v>
      </c>
      <c r="AG229">
        <f t="shared" si="88"/>
        <v>1.25</v>
      </c>
      <c r="AH229">
        <f t="shared" si="89"/>
        <v>6.25</v>
      </c>
      <c r="AI229">
        <v>4000</v>
      </c>
      <c r="AK229">
        <f t="shared" si="91"/>
        <v>1500</v>
      </c>
      <c r="AL229">
        <f t="shared" si="92"/>
        <v>3</v>
      </c>
      <c r="AM229" t="str">
        <f t="shared" si="104"/>
        <v>1220421104</v>
      </c>
      <c r="AN229">
        <f t="shared" si="104"/>
        <v>100</v>
      </c>
      <c r="AO229">
        <f t="shared" si="104"/>
        <v>20</v>
      </c>
      <c r="AP229">
        <f t="shared" si="93"/>
        <v>80</v>
      </c>
      <c r="AQ229">
        <f t="shared" si="94"/>
        <v>106.65599999999999</v>
      </c>
      <c r="AR229">
        <f t="shared" si="95"/>
        <v>6.4</v>
      </c>
      <c r="AS229">
        <f t="shared" si="105"/>
        <v>50</v>
      </c>
      <c r="AT229">
        <f t="shared" si="105"/>
        <v>40</v>
      </c>
      <c r="AU229">
        <f t="shared" si="96"/>
        <v>250</v>
      </c>
      <c r="AV229">
        <f t="shared" si="97"/>
        <v>6.25</v>
      </c>
      <c r="AW229">
        <f t="shared" si="98"/>
        <v>2</v>
      </c>
      <c r="AX229" s="290">
        <f t="shared" si="99"/>
        <v>74.611340708396796</v>
      </c>
      <c r="AY229" s="290">
        <f t="shared" si="100"/>
        <v>1243.3979929054324</v>
      </c>
      <c r="AZ229">
        <f t="shared" si="101"/>
        <v>2</v>
      </c>
      <c r="BA229" s="290">
        <f t="shared" si="102"/>
        <v>15.915494309189533</v>
      </c>
      <c r="BB229" s="290">
        <f t="shared" si="103"/>
        <v>636.61977236758139</v>
      </c>
    </row>
    <row r="230" spans="1:54" x14ac:dyDescent="0.3">
      <c r="A230">
        <f t="shared" si="80"/>
        <v>228</v>
      </c>
      <c r="B230">
        <v>1500</v>
      </c>
      <c r="C230">
        <v>7</v>
      </c>
      <c r="D230" t="str">
        <f>'[3]1500 KHz'!A10</f>
        <v>00100</v>
      </c>
      <c r="E230">
        <f>'[3]1500 KHz'!B10</f>
        <v>1</v>
      </c>
      <c r="F230" t="str">
        <f>'[3]1500 KHz'!C10</f>
        <v>12</v>
      </c>
      <c r="G230" t="str">
        <f>'[3]1500 KHz'!D10</f>
        <v>00</v>
      </c>
      <c r="H230" t="str">
        <f>'[3]1500 KHz'!E10</f>
        <v>01</v>
      </c>
      <c r="I230" t="str">
        <f>'[3]1500 KHz'!F10</f>
        <v>00</v>
      </c>
      <c r="J230" t="str">
        <f>'[3]1500 KHz'!G10</f>
        <v>10</v>
      </c>
      <c r="K230" t="str">
        <f>'[3]1500 KHz'!H10</f>
        <v>40</v>
      </c>
      <c r="L230" t="str">
        <f>'[3]1500 KHz'!I10</f>
        <v>010000</v>
      </c>
      <c r="M230" t="str">
        <f>'[3]1500 KHz'!J10</f>
        <v>00</v>
      </c>
      <c r="N230" t="str">
        <f>'[3]1500 KHz'!K10</f>
        <v>42</v>
      </c>
      <c r="O230" t="str">
        <f>'[3]1500 KHz'!L10</f>
        <v>01</v>
      </c>
      <c r="P230" t="str">
        <f>'[3]1500 KHz'!M10</f>
        <v>00001</v>
      </c>
      <c r="Q230" t="str">
        <f>'[3]1500 KHz'!N10</f>
        <v>0</v>
      </c>
      <c r="R230" t="str">
        <f>'[3]1500 KHz'!O10</f>
        <v>11</v>
      </c>
      <c r="S230" t="str">
        <f>'[3]1500 KHz'!P10</f>
        <v>000100</v>
      </c>
      <c r="T230" t="str">
        <f>'[3]1500 KHz'!Q10</f>
        <v>01</v>
      </c>
      <c r="U230" t="str">
        <f>'[3]1500 KHz'!R10</f>
        <v>04</v>
      </c>
      <c r="V230" t="str">
        <f>'[3]1500 KHz'!S10</f>
        <v>00</v>
      </c>
      <c r="W230" t="str">
        <f>'[3]1500 KHz'!T10</f>
        <v>00010</v>
      </c>
      <c r="X230" t="str">
        <f>'[3]1500 KHz'!U10</f>
        <v>0</v>
      </c>
      <c r="Y230" t="str">
        <f t="shared" si="90"/>
        <v>1240421104</v>
      </c>
      <c r="Z230">
        <f t="shared" si="81"/>
        <v>100</v>
      </c>
      <c r="AA230">
        <f t="shared" si="82"/>
        <v>20</v>
      </c>
      <c r="AB230">
        <f t="shared" si="83"/>
        <v>1.3331999999999999</v>
      </c>
      <c r="AC230">
        <f t="shared" si="84"/>
        <v>6.4</v>
      </c>
      <c r="AD230">
        <f t="shared" si="85"/>
        <v>800</v>
      </c>
      <c r="AE230">
        <f t="shared" si="86"/>
        <v>50</v>
      </c>
      <c r="AF230">
        <f t="shared" si="87"/>
        <v>80</v>
      </c>
      <c r="AG230">
        <f t="shared" si="88"/>
        <v>1.25</v>
      </c>
      <c r="AH230">
        <f t="shared" si="89"/>
        <v>6.25</v>
      </c>
      <c r="AI230">
        <v>4000</v>
      </c>
      <c r="AK230">
        <f t="shared" si="91"/>
        <v>1500</v>
      </c>
      <c r="AL230">
        <f t="shared" si="92"/>
        <v>4</v>
      </c>
      <c r="AM230" t="str">
        <f t="shared" si="104"/>
        <v>1240421104</v>
      </c>
      <c r="AN230">
        <f t="shared" si="104"/>
        <v>100</v>
      </c>
      <c r="AO230">
        <f t="shared" si="104"/>
        <v>20</v>
      </c>
      <c r="AP230">
        <f t="shared" si="93"/>
        <v>80</v>
      </c>
      <c r="AQ230">
        <f t="shared" si="94"/>
        <v>106.65599999999999</v>
      </c>
      <c r="AR230">
        <f t="shared" si="95"/>
        <v>6.4</v>
      </c>
      <c r="AS230">
        <f t="shared" si="105"/>
        <v>50</v>
      </c>
      <c r="AT230">
        <f t="shared" si="105"/>
        <v>80</v>
      </c>
      <c r="AU230">
        <f t="shared" si="96"/>
        <v>250</v>
      </c>
      <c r="AV230">
        <f t="shared" si="97"/>
        <v>6.25</v>
      </c>
      <c r="AW230">
        <f t="shared" si="98"/>
        <v>2</v>
      </c>
      <c r="AX230" s="290">
        <f t="shared" si="99"/>
        <v>74.611340708396796</v>
      </c>
      <c r="AY230" s="290">
        <f t="shared" si="100"/>
        <v>1243.3979929054324</v>
      </c>
      <c r="AZ230">
        <f t="shared" si="101"/>
        <v>4</v>
      </c>
      <c r="BA230" s="290">
        <f t="shared" si="102"/>
        <v>7.9577471545947667</v>
      </c>
      <c r="BB230" s="290">
        <f t="shared" si="103"/>
        <v>318.3098861837907</v>
      </c>
    </row>
    <row r="231" spans="1:54" x14ac:dyDescent="0.3">
      <c r="A231">
        <f t="shared" si="80"/>
        <v>229</v>
      </c>
      <c r="B231">
        <v>1500</v>
      </c>
      <c r="C231">
        <v>7</v>
      </c>
      <c r="D231" t="str">
        <f>'[3]1500 KHz'!A11</f>
        <v>00101</v>
      </c>
      <c r="E231">
        <f>'[3]1500 KHz'!B11</f>
        <v>1</v>
      </c>
      <c r="F231" t="str">
        <f>'[3]1500 KHz'!C11</f>
        <v>12</v>
      </c>
      <c r="G231" t="str">
        <f>'[3]1500 KHz'!D11</f>
        <v>00</v>
      </c>
      <c r="H231" t="str">
        <f>'[3]1500 KHz'!E11</f>
        <v>01</v>
      </c>
      <c r="I231" t="str">
        <f>'[3]1500 KHz'!F11</f>
        <v>00</v>
      </c>
      <c r="J231" t="str">
        <f>'[3]1500 KHz'!G11</f>
        <v>10</v>
      </c>
      <c r="K231" t="str">
        <f>'[3]1500 KHz'!H11</f>
        <v>80</v>
      </c>
      <c r="L231" t="str">
        <f>'[3]1500 KHz'!I11</f>
        <v>100000</v>
      </c>
      <c r="M231" t="str">
        <f>'[3]1500 KHz'!J11</f>
        <v>00</v>
      </c>
      <c r="N231" t="str">
        <f>'[3]1500 KHz'!K11</f>
        <v>42</v>
      </c>
      <c r="O231" t="str">
        <f>'[3]1500 KHz'!L11</f>
        <v>01</v>
      </c>
      <c r="P231" t="str">
        <f>'[3]1500 KHz'!M11</f>
        <v>00001</v>
      </c>
      <c r="Q231" t="str">
        <f>'[3]1500 KHz'!N11</f>
        <v>0</v>
      </c>
      <c r="R231" t="str">
        <f>'[3]1500 KHz'!O11</f>
        <v>11</v>
      </c>
      <c r="S231" t="str">
        <f>'[3]1500 KHz'!P11</f>
        <v>000100</v>
      </c>
      <c r="T231" t="str">
        <f>'[3]1500 KHz'!Q11</f>
        <v>01</v>
      </c>
      <c r="U231" t="str">
        <f>'[3]1500 KHz'!R11</f>
        <v>04</v>
      </c>
      <c r="V231" t="str">
        <f>'[3]1500 KHz'!S11</f>
        <v>00</v>
      </c>
      <c r="W231" t="str">
        <f>'[3]1500 KHz'!T11</f>
        <v>00010</v>
      </c>
      <c r="X231" t="str">
        <f>'[3]1500 KHz'!U11</f>
        <v>0</v>
      </c>
      <c r="Y231" t="str">
        <f t="shared" si="90"/>
        <v>1280421104</v>
      </c>
      <c r="Z231">
        <f t="shared" si="81"/>
        <v>100</v>
      </c>
      <c r="AA231">
        <f t="shared" si="82"/>
        <v>20</v>
      </c>
      <c r="AB231">
        <f t="shared" si="83"/>
        <v>1.3331999999999999</v>
      </c>
      <c r="AC231">
        <f t="shared" si="84"/>
        <v>6.4</v>
      </c>
      <c r="AD231">
        <f t="shared" si="85"/>
        <v>800</v>
      </c>
      <c r="AE231">
        <f t="shared" si="86"/>
        <v>50</v>
      </c>
      <c r="AF231">
        <f t="shared" si="87"/>
        <v>160</v>
      </c>
      <c r="AG231">
        <f t="shared" si="88"/>
        <v>1.25</v>
      </c>
      <c r="AH231">
        <f t="shared" si="89"/>
        <v>6.25</v>
      </c>
      <c r="AI231">
        <v>4000</v>
      </c>
      <c r="AK231">
        <f t="shared" si="91"/>
        <v>1500</v>
      </c>
      <c r="AL231">
        <f t="shared" si="92"/>
        <v>5</v>
      </c>
      <c r="AM231" t="str">
        <f t="shared" si="104"/>
        <v>1280421104</v>
      </c>
      <c r="AN231">
        <f t="shared" si="104"/>
        <v>100</v>
      </c>
      <c r="AO231">
        <f t="shared" si="104"/>
        <v>20</v>
      </c>
      <c r="AP231">
        <f t="shared" si="93"/>
        <v>80</v>
      </c>
      <c r="AQ231">
        <f t="shared" si="94"/>
        <v>106.65599999999999</v>
      </c>
      <c r="AR231">
        <f t="shared" si="95"/>
        <v>6.4</v>
      </c>
      <c r="AS231">
        <f t="shared" si="105"/>
        <v>50</v>
      </c>
      <c r="AT231">
        <f t="shared" si="105"/>
        <v>160</v>
      </c>
      <c r="AU231">
        <f t="shared" si="96"/>
        <v>250</v>
      </c>
      <c r="AV231">
        <f t="shared" si="97"/>
        <v>6.25</v>
      </c>
      <c r="AW231">
        <f t="shared" si="98"/>
        <v>2</v>
      </c>
      <c r="AX231" s="290">
        <f t="shared" si="99"/>
        <v>74.611340708396796</v>
      </c>
      <c r="AY231" s="290">
        <f t="shared" si="100"/>
        <v>1243.3979929054324</v>
      </c>
      <c r="AZ231">
        <f t="shared" si="101"/>
        <v>8</v>
      </c>
      <c r="BA231" s="290">
        <f t="shared" si="102"/>
        <v>3.9788735772973833</v>
      </c>
      <c r="BB231" s="290">
        <f t="shared" si="103"/>
        <v>159.15494309189535</v>
      </c>
    </row>
    <row r="232" spans="1:54" x14ac:dyDescent="0.3">
      <c r="A232">
        <f t="shared" si="80"/>
        <v>230</v>
      </c>
      <c r="B232">
        <v>1500</v>
      </c>
      <c r="C232">
        <v>7</v>
      </c>
      <c r="D232" t="str">
        <f>'[3]1500 KHz'!A12</f>
        <v>00110</v>
      </c>
      <c r="E232">
        <f>'[3]1500 KHz'!B12</f>
        <v>1</v>
      </c>
      <c r="F232" t="str">
        <f>'[3]1500 KHz'!C12</f>
        <v>12</v>
      </c>
      <c r="G232" t="str">
        <f>'[3]1500 KHz'!D12</f>
        <v>00</v>
      </c>
      <c r="H232" t="str">
        <f>'[3]1500 KHz'!E12</f>
        <v>01</v>
      </c>
      <c r="I232" t="str">
        <f>'[3]1500 KHz'!F12</f>
        <v>00</v>
      </c>
      <c r="J232" t="str">
        <f>'[3]1500 KHz'!G12</f>
        <v>10</v>
      </c>
      <c r="K232" t="str">
        <f>'[3]1500 KHz'!H12</f>
        <v>09</v>
      </c>
      <c r="L232" t="str">
        <f>'[3]1500 KHz'!I12</f>
        <v>000010</v>
      </c>
      <c r="M232" t="str">
        <f>'[3]1500 KHz'!J12</f>
        <v>01</v>
      </c>
      <c r="N232" t="str">
        <f>'[3]1500 KHz'!K12</f>
        <v>08</v>
      </c>
      <c r="O232" t="str">
        <f>'[3]1500 KHz'!L12</f>
        <v>00</v>
      </c>
      <c r="P232" t="str">
        <f>'[3]1500 KHz'!M12</f>
        <v>00100</v>
      </c>
      <c r="Q232" t="str">
        <f>'[3]1500 KHz'!N12</f>
        <v>0</v>
      </c>
      <c r="R232" t="str">
        <f>'[3]1500 KHz'!O12</f>
        <v>18</v>
      </c>
      <c r="S232" t="str">
        <f>'[3]1500 KHz'!P12</f>
        <v>000110</v>
      </c>
      <c r="T232" t="str">
        <f>'[3]1500 KHz'!Q12</f>
        <v>00</v>
      </c>
      <c r="U232" t="str">
        <f>'[3]1500 KHz'!R12</f>
        <v>C4</v>
      </c>
      <c r="V232" t="str">
        <f>'[3]1500 KHz'!S12</f>
        <v>11</v>
      </c>
      <c r="W232" t="str">
        <f>'[3]1500 KHz'!T12</f>
        <v>00010</v>
      </c>
      <c r="X232" t="str">
        <f>'[3]1500 KHz'!U12</f>
        <v>0</v>
      </c>
      <c r="Y232" t="str">
        <f t="shared" si="90"/>
        <v>12090818C4</v>
      </c>
      <c r="Z232">
        <f t="shared" si="81"/>
        <v>100</v>
      </c>
      <c r="AA232">
        <f t="shared" si="82"/>
        <v>30</v>
      </c>
      <c r="AB232">
        <f t="shared" si="83"/>
        <v>0.99990000000000001</v>
      </c>
      <c r="AC232">
        <f t="shared" si="84"/>
        <v>6.4</v>
      </c>
      <c r="AD232">
        <f t="shared" si="85"/>
        <v>800</v>
      </c>
      <c r="AE232">
        <f t="shared" si="86"/>
        <v>50</v>
      </c>
      <c r="AF232">
        <f t="shared" si="87"/>
        <v>10</v>
      </c>
      <c r="AG232">
        <f t="shared" si="88"/>
        <v>5</v>
      </c>
      <c r="AH232">
        <f t="shared" si="89"/>
        <v>25</v>
      </c>
      <c r="AI232">
        <v>4000</v>
      </c>
      <c r="AK232">
        <f t="shared" si="91"/>
        <v>1500</v>
      </c>
      <c r="AL232">
        <f t="shared" si="92"/>
        <v>6</v>
      </c>
      <c r="AM232" t="str">
        <f t="shared" si="104"/>
        <v>12090818C4</v>
      </c>
      <c r="AN232">
        <f t="shared" si="104"/>
        <v>100</v>
      </c>
      <c r="AO232">
        <f t="shared" si="104"/>
        <v>30</v>
      </c>
      <c r="AP232">
        <f t="shared" si="93"/>
        <v>80</v>
      </c>
      <c r="AQ232">
        <f t="shared" si="94"/>
        <v>79.992000000000004</v>
      </c>
      <c r="AR232">
        <f t="shared" si="95"/>
        <v>6.4</v>
      </c>
      <c r="AS232">
        <f t="shared" si="105"/>
        <v>50</v>
      </c>
      <c r="AT232">
        <f t="shared" si="105"/>
        <v>10</v>
      </c>
      <c r="AU232">
        <f t="shared" si="96"/>
        <v>1000</v>
      </c>
      <c r="AV232">
        <f t="shared" si="97"/>
        <v>25</v>
      </c>
      <c r="AW232">
        <f t="shared" si="98"/>
        <v>3</v>
      </c>
      <c r="AX232" s="290">
        <f t="shared" si="99"/>
        <v>66.321191740797133</v>
      </c>
      <c r="AY232" s="290">
        <f t="shared" si="100"/>
        <v>828.93199527028821</v>
      </c>
      <c r="AZ232">
        <f t="shared" si="101"/>
        <v>0.5</v>
      </c>
      <c r="BA232" s="290">
        <f t="shared" si="102"/>
        <v>15.915494309189533</v>
      </c>
      <c r="BB232" s="290">
        <f t="shared" si="103"/>
        <v>636.61977236758139</v>
      </c>
    </row>
    <row r="233" spans="1:54" x14ac:dyDescent="0.3">
      <c r="A233">
        <f t="shared" si="80"/>
        <v>231</v>
      </c>
      <c r="B233">
        <v>1500</v>
      </c>
      <c r="C233">
        <v>7</v>
      </c>
      <c r="D233" t="str">
        <f>'[3]1500 KHz'!A13</f>
        <v>00111</v>
      </c>
      <c r="E233">
        <f>'[3]1500 KHz'!B13</f>
        <v>1</v>
      </c>
      <c r="F233" t="str">
        <f>'[3]1500 KHz'!C13</f>
        <v>12</v>
      </c>
      <c r="G233" t="str">
        <f>'[3]1500 KHz'!D13</f>
        <v>00</v>
      </c>
      <c r="H233" t="str">
        <f>'[3]1500 KHz'!E13</f>
        <v>01</v>
      </c>
      <c r="I233" t="str">
        <f>'[3]1500 KHz'!F13</f>
        <v>00</v>
      </c>
      <c r="J233" t="str">
        <f>'[3]1500 KHz'!G13</f>
        <v>10</v>
      </c>
      <c r="K233" t="str">
        <f>'[3]1500 KHz'!H13</f>
        <v>10</v>
      </c>
      <c r="L233" t="str">
        <f>'[3]1500 KHz'!I13</f>
        <v>000100</v>
      </c>
      <c r="M233" t="str">
        <f>'[3]1500 KHz'!J13</f>
        <v>00</v>
      </c>
      <c r="N233" t="str">
        <f>'[3]1500 KHz'!K13</f>
        <v>84</v>
      </c>
      <c r="O233" t="str">
        <f>'[3]1500 KHz'!L13</f>
        <v>10</v>
      </c>
      <c r="P233" t="str">
        <f>'[3]1500 KHz'!M13</f>
        <v>00010</v>
      </c>
      <c r="Q233" t="str">
        <f>'[3]1500 KHz'!N13</f>
        <v>0</v>
      </c>
      <c r="R233" t="str">
        <f>'[3]1500 KHz'!O13</f>
        <v>18</v>
      </c>
      <c r="S233" t="str">
        <f>'[3]1500 KHz'!P13</f>
        <v>000110</v>
      </c>
      <c r="T233" t="str">
        <f>'[3]1500 KHz'!Q13</f>
        <v>00</v>
      </c>
      <c r="U233" t="str">
        <f>'[3]1500 KHz'!R13</f>
        <v>C4</v>
      </c>
      <c r="V233" t="str">
        <f>'[3]1500 KHz'!S13</f>
        <v>11</v>
      </c>
      <c r="W233" t="str">
        <f>'[3]1500 KHz'!T13</f>
        <v>00010</v>
      </c>
      <c r="X233" t="str">
        <f>'[3]1500 KHz'!U13</f>
        <v>0</v>
      </c>
      <c r="Y233" t="str">
        <f t="shared" si="90"/>
        <v>12108418C4</v>
      </c>
      <c r="Z233">
        <f t="shared" si="81"/>
        <v>100</v>
      </c>
      <c r="AA233">
        <f t="shared" si="82"/>
        <v>30</v>
      </c>
      <c r="AB233">
        <f t="shared" si="83"/>
        <v>0.99990000000000001</v>
      </c>
      <c r="AC233">
        <f t="shared" si="84"/>
        <v>6.4</v>
      </c>
      <c r="AD233">
        <f t="shared" si="85"/>
        <v>800</v>
      </c>
      <c r="AE233">
        <f t="shared" si="86"/>
        <v>50</v>
      </c>
      <c r="AF233">
        <f t="shared" si="87"/>
        <v>20</v>
      </c>
      <c r="AG233">
        <f t="shared" si="88"/>
        <v>2.5</v>
      </c>
      <c r="AH233">
        <f t="shared" si="89"/>
        <v>12.5</v>
      </c>
      <c r="AI233">
        <v>4000</v>
      </c>
      <c r="AK233">
        <f t="shared" si="91"/>
        <v>1500</v>
      </c>
      <c r="AL233">
        <f t="shared" si="92"/>
        <v>7</v>
      </c>
      <c r="AM233" t="str">
        <f t="shared" si="104"/>
        <v>12108418C4</v>
      </c>
      <c r="AN233">
        <f t="shared" si="104"/>
        <v>100</v>
      </c>
      <c r="AO233">
        <f t="shared" si="104"/>
        <v>30</v>
      </c>
      <c r="AP233">
        <f t="shared" si="93"/>
        <v>80</v>
      </c>
      <c r="AQ233">
        <f t="shared" si="94"/>
        <v>79.992000000000004</v>
      </c>
      <c r="AR233">
        <f t="shared" si="95"/>
        <v>6.4</v>
      </c>
      <c r="AS233">
        <f t="shared" si="105"/>
        <v>50</v>
      </c>
      <c r="AT233">
        <f t="shared" si="105"/>
        <v>20</v>
      </c>
      <c r="AU233">
        <f t="shared" si="96"/>
        <v>500</v>
      </c>
      <c r="AV233">
        <f t="shared" si="97"/>
        <v>12.5</v>
      </c>
      <c r="AW233">
        <f t="shared" si="98"/>
        <v>3</v>
      </c>
      <c r="AX233" s="290">
        <f t="shared" si="99"/>
        <v>66.321191740797133</v>
      </c>
      <c r="AY233" s="290">
        <f t="shared" si="100"/>
        <v>828.93199527028821</v>
      </c>
      <c r="AZ233">
        <f t="shared" si="101"/>
        <v>1</v>
      </c>
      <c r="BA233" s="290">
        <f t="shared" si="102"/>
        <v>15.915494309189533</v>
      </c>
      <c r="BB233" s="290">
        <f t="shared" si="103"/>
        <v>636.61977236758139</v>
      </c>
    </row>
    <row r="234" spans="1:54" x14ac:dyDescent="0.3">
      <c r="A234">
        <f t="shared" si="80"/>
        <v>232</v>
      </c>
      <c r="B234">
        <v>1500</v>
      </c>
      <c r="C234">
        <v>7</v>
      </c>
      <c r="D234" t="str">
        <f>'[3]1500 KHz'!A14</f>
        <v>01000</v>
      </c>
      <c r="E234">
        <f>'[3]1500 KHz'!B14</f>
        <v>1</v>
      </c>
      <c r="F234" t="str">
        <f>'[3]1500 KHz'!C14</f>
        <v>12</v>
      </c>
      <c r="G234" t="str">
        <f>'[3]1500 KHz'!D14</f>
        <v>00</v>
      </c>
      <c r="H234" t="str">
        <f>'[3]1500 KHz'!E14</f>
        <v>01</v>
      </c>
      <c r="I234" t="str">
        <f>'[3]1500 KHz'!F14</f>
        <v>00</v>
      </c>
      <c r="J234" t="str">
        <f>'[3]1500 KHz'!G14</f>
        <v>10</v>
      </c>
      <c r="K234" t="str">
        <f>'[3]1500 KHz'!H14</f>
        <v>20</v>
      </c>
      <c r="L234" t="str">
        <f>'[3]1500 KHz'!I14</f>
        <v>001000</v>
      </c>
      <c r="M234" t="str">
        <f>'[3]1500 KHz'!J14</f>
        <v>00</v>
      </c>
      <c r="N234" t="str">
        <f>'[3]1500 KHz'!K14</f>
        <v>42</v>
      </c>
      <c r="O234" t="str">
        <f>'[3]1500 KHz'!L14</f>
        <v>01</v>
      </c>
      <c r="P234" t="str">
        <f>'[3]1500 KHz'!M14</f>
        <v>00001</v>
      </c>
      <c r="Q234" t="str">
        <f>'[3]1500 KHz'!N14</f>
        <v>0</v>
      </c>
      <c r="R234" t="str">
        <f>'[3]1500 KHz'!O14</f>
        <v>18</v>
      </c>
      <c r="S234" t="str">
        <f>'[3]1500 KHz'!P14</f>
        <v>000110</v>
      </c>
      <c r="T234" t="str">
        <f>'[3]1500 KHz'!Q14</f>
        <v>00</v>
      </c>
      <c r="U234" t="str">
        <f>'[3]1500 KHz'!R14</f>
        <v>C4</v>
      </c>
      <c r="V234" t="str">
        <f>'[3]1500 KHz'!S14</f>
        <v>11</v>
      </c>
      <c r="W234" t="str">
        <f>'[3]1500 KHz'!T14</f>
        <v>00010</v>
      </c>
      <c r="X234" t="str">
        <f>'[3]1500 KHz'!U14</f>
        <v>0</v>
      </c>
      <c r="Y234" t="str">
        <f t="shared" si="90"/>
        <v>12204218C4</v>
      </c>
      <c r="Z234">
        <f t="shared" si="81"/>
        <v>100</v>
      </c>
      <c r="AA234">
        <f t="shared" si="82"/>
        <v>30</v>
      </c>
      <c r="AB234">
        <f t="shared" si="83"/>
        <v>0.99990000000000001</v>
      </c>
      <c r="AC234">
        <f t="shared" si="84"/>
        <v>6.4</v>
      </c>
      <c r="AD234">
        <f t="shared" si="85"/>
        <v>800</v>
      </c>
      <c r="AE234">
        <f t="shared" si="86"/>
        <v>50</v>
      </c>
      <c r="AF234">
        <f t="shared" si="87"/>
        <v>40</v>
      </c>
      <c r="AG234">
        <f t="shared" si="88"/>
        <v>1.25</v>
      </c>
      <c r="AH234">
        <f t="shared" si="89"/>
        <v>6.25</v>
      </c>
      <c r="AI234">
        <v>4000</v>
      </c>
      <c r="AK234">
        <f t="shared" si="91"/>
        <v>1500</v>
      </c>
      <c r="AL234">
        <f t="shared" si="92"/>
        <v>8</v>
      </c>
      <c r="AM234" t="str">
        <f t="shared" si="104"/>
        <v>12204218C4</v>
      </c>
      <c r="AN234">
        <f t="shared" si="104"/>
        <v>100</v>
      </c>
      <c r="AO234">
        <f t="shared" si="104"/>
        <v>30</v>
      </c>
      <c r="AP234">
        <f t="shared" si="93"/>
        <v>80</v>
      </c>
      <c r="AQ234">
        <f t="shared" si="94"/>
        <v>79.992000000000004</v>
      </c>
      <c r="AR234">
        <f t="shared" si="95"/>
        <v>6.4</v>
      </c>
      <c r="AS234">
        <f t="shared" si="105"/>
        <v>50</v>
      </c>
      <c r="AT234">
        <f t="shared" si="105"/>
        <v>40</v>
      </c>
      <c r="AU234">
        <f t="shared" si="96"/>
        <v>250</v>
      </c>
      <c r="AV234">
        <f t="shared" si="97"/>
        <v>6.25</v>
      </c>
      <c r="AW234">
        <f t="shared" si="98"/>
        <v>3</v>
      </c>
      <c r="AX234" s="290">
        <f t="shared" si="99"/>
        <v>66.321191740797133</v>
      </c>
      <c r="AY234" s="290">
        <f t="shared" si="100"/>
        <v>828.93199527028821</v>
      </c>
      <c r="AZ234">
        <f t="shared" si="101"/>
        <v>2</v>
      </c>
      <c r="BA234" s="290">
        <f t="shared" si="102"/>
        <v>15.915494309189533</v>
      </c>
      <c r="BB234" s="290">
        <f t="shared" si="103"/>
        <v>636.61977236758139</v>
      </c>
    </row>
    <row r="235" spans="1:54" x14ac:dyDescent="0.3">
      <c r="A235">
        <f t="shared" si="80"/>
        <v>233</v>
      </c>
      <c r="B235">
        <v>1500</v>
      </c>
      <c r="C235">
        <v>7</v>
      </c>
      <c r="D235" t="str">
        <f>'[3]1500 KHz'!A15</f>
        <v>01001</v>
      </c>
      <c r="E235">
        <f>'[3]1500 KHz'!B15</f>
        <v>1</v>
      </c>
      <c r="F235" t="str">
        <f>'[3]1500 KHz'!C15</f>
        <v>12</v>
      </c>
      <c r="G235" t="str">
        <f>'[3]1500 KHz'!D15</f>
        <v>00</v>
      </c>
      <c r="H235" t="str">
        <f>'[3]1500 KHz'!E15</f>
        <v>01</v>
      </c>
      <c r="I235" t="str">
        <f>'[3]1500 KHz'!F15</f>
        <v>00</v>
      </c>
      <c r="J235" t="str">
        <f>'[3]1500 KHz'!G15</f>
        <v>10</v>
      </c>
      <c r="K235" t="str">
        <f>'[3]1500 KHz'!H15</f>
        <v>40</v>
      </c>
      <c r="L235" t="str">
        <f>'[3]1500 KHz'!I15</f>
        <v>010000</v>
      </c>
      <c r="M235" t="str">
        <f>'[3]1500 KHz'!J15</f>
        <v>00</v>
      </c>
      <c r="N235" t="str">
        <f>'[3]1500 KHz'!K15</f>
        <v>42</v>
      </c>
      <c r="O235" t="str">
        <f>'[3]1500 KHz'!L15</f>
        <v>01</v>
      </c>
      <c r="P235" t="str">
        <f>'[3]1500 KHz'!M15</f>
        <v>00001</v>
      </c>
      <c r="Q235" t="str">
        <f>'[3]1500 KHz'!N15</f>
        <v>0</v>
      </c>
      <c r="R235" t="str">
        <f>'[3]1500 KHz'!O15</f>
        <v>18</v>
      </c>
      <c r="S235" t="str">
        <f>'[3]1500 KHz'!P15</f>
        <v>000110</v>
      </c>
      <c r="T235" t="str">
        <f>'[3]1500 KHz'!Q15</f>
        <v>00</v>
      </c>
      <c r="U235" t="str">
        <f>'[3]1500 KHz'!R15</f>
        <v>C4</v>
      </c>
      <c r="V235" t="str">
        <f>'[3]1500 KHz'!S15</f>
        <v>11</v>
      </c>
      <c r="W235" t="str">
        <f>'[3]1500 KHz'!T15</f>
        <v>00010</v>
      </c>
      <c r="X235" t="str">
        <f>'[3]1500 KHz'!U15</f>
        <v>0</v>
      </c>
      <c r="Y235" t="str">
        <f t="shared" si="90"/>
        <v>12404218C4</v>
      </c>
      <c r="Z235">
        <f t="shared" si="81"/>
        <v>100</v>
      </c>
      <c r="AA235">
        <f t="shared" si="82"/>
        <v>30</v>
      </c>
      <c r="AB235">
        <f t="shared" si="83"/>
        <v>0.99990000000000001</v>
      </c>
      <c r="AC235">
        <f t="shared" si="84"/>
        <v>6.4</v>
      </c>
      <c r="AD235">
        <f t="shared" si="85"/>
        <v>800</v>
      </c>
      <c r="AE235">
        <f t="shared" si="86"/>
        <v>50</v>
      </c>
      <c r="AF235">
        <f t="shared" si="87"/>
        <v>80</v>
      </c>
      <c r="AG235">
        <f t="shared" si="88"/>
        <v>1.25</v>
      </c>
      <c r="AH235">
        <f t="shared" si="89"/>
        <v>6.25</v>
      </c>
      <c r="AI235">
        <v>4000</v>
      </c>
      <c r="AK235">
        <f t="shared" si="91"/>
        <v>1500</v>
      </c>
      <c r="AL235">
        <f t="shared" si="92"/>
        <v>9</v>
      </c>
      <c r="AM235" t="str">
        <f t="shared" si="104"/>
        <v>12404218C4</v>
      </c>
      <c r="AN235">
        <f t="shared" si="104"/>
        <v>100</v>
      </c>
      <c r="AO235">
        <f t="shared" si="104"/>
        <v>30</v>
      </c>
      <c r="AP235">
        <f t="shared" si="93"/>
        <v>80</v>
      </c>
      <c r="AQ235">
        <f t="shared" si="94"/>
        <v>79.992000000000004</v>
      </c>
      <c r="AR235">
        <f t="shared" si="95"/>
        <v>6.4</v>
      </c>
      <c r="AS235">
        <f t="shared" si="105"/>
        <v>50</v>
      </c>
      <c r="AT235">
        <f t="shared" si="105"/>
        <v>80</v>
      </c>
      <c r="AU235">
        <f t="shared" si="96"/>
        <v>250</v>
      </c>
      <c r="AV235">
        <f t="shared" si="97"/>
        <v>6.25</v>
      </c>
      <c r="AW235">
        <f t="shared" si="98"/>
        <v>3</v>
      </c>
      <c r="AX235" s="290">
        <f t="shared" si="99"/>
        <v>66.321191740797133</v>
      </c>
      <c r="AY235" s="290">
        <f t="shared" si="100"/>
        <v>828.93199527028821</v>
      </c>
      <c r="AZ235">
        <f t="shared" si="101"/>
        <v>4</v>
      </c>
      <c r="BA235" s="290">
        <f t="shared" si="102"/>
        <v>7.9577471545947667</v>
      </c>
      <c r="BB235" s="290">
        <f t="shared" si="103"/>
        <v>318.3098861837907</v>
      </c>
    </row>
    <row r="236" spans="1:54" x14ac:dyDescent="0.3">
      <c r="A236">
        <f t="shared" si="80"/>
        <v>234</v>
      </c>
      <c r="B236">
        <v>1500</v>
      </c>
      <c r="C236">
        <v>7</v>
      </c>
      <c r="D236" t="str">
        <f>'[3]1500 KHz'!A16</f>
        <v>01010</v>
      </c>
      <c r="E236">
        <f>'[3]1500 KHz'!B16</f>
        <v>1</v>
      </c>
      <c r="F236" t="str">
        <f>'[3]1500 KHz'!C16</f>
        <v>12</v>
      </c>
      <c r="G236" t="str">
        <f>'[3]1500 KHz'!D16</f>
        <v>00</v>
      </c>
      <c r="H236" t="str">
        <f>'[3]1500 KHz'!E16</f>
        <v>01</v>
      </c>
      <c r="I236" t="str">
        <f>'[3]1500 KHz'!F16</f>
        <v>00</v>
      </c>
      <c r="J236" t="str">
        <f>'[3]1500 KHz'!G16</f>
        <v>10</v>
      </c>
      <c r="K236" t="str">
        <f>'[3]1500 KHz'!H16</f>
        <v>80</v>
      </c>
      <c r="L236" t="str">
        <f>'[3]1500 KHz'!I16</f>
        <v>100000</v>
      </c>
      <c r="M236" t="str">
        <f>'[3]1500 KHz'!J16</f>
        <v>00</v>
      </c>
      <c r="N236" t="str">
        <f>'[3]1500 KHz'!K16</f>
        <v>42</v>
      </c>
      <c r="O236" t="str">
        <f>'[3]1500 KHz'!L16</f>
        <v>01</v>
      </c>
      <c r="P236" t="str">
        <f>'[3]1500 KHz'!M16</f>
        <v>00001</v>
      </c>
      <c r="Q236" t="str">
        <f>'[3]1500 KHz'!N16</f>
        <v>0</v>
      </c>
      <c r="R236" t="str">
        <f>'[3]1500 KHz'!O16</f>
        <v>18</v>
      </c>
      <c r="S236" t="str">
        <f>'[3]1500 KHz'!P16</f>
        <v>000110</v>
      </c>
      <c r="T236" t="str">
        <f>'[3]1500 KHz'!Q16</f>
        <v>00</v>
      </c>
      <c r="U236" t="str">
        <f>'[3]1500 KHz'!R16</f>
        <v>C4</v>
      </c>
      <c r="V236" t="str">
        <f>'[3]1500 KHz'!S16</f>
        <v>11</v>
      </c>
      <c r="W236" t="str">
        <f>'[3]1500 KHz'!T16</f>
        <v>00010</v>
      </c>
      <c r="X236" t="str">
        <f>'[3]1500 KHz'!U16</f>
        <v>0</v>
      </c>
      <c r="Y236" t="str">
        <f t="shared" si="90"/>
        <v>12804218C4</v>
      </c>
      <c r="Z236">
        <f t="shared" si="81"/>
        <v>100</v>
      </c>
      <c r="AA236">
        <f t="shared" si="82"/>
        <v>30</v>
      </c>
      <c r="AB236">
        <f t="shared" si="83"/>
        <v>0.99990000000000001</v>
      </c>
      <c r="AC236">
        <f t="shared" si="84"/>
        <v>6.4</v>
      </c>
      <c r="AD236">
        <f t="shared" si="85"/>
        <v>800</v>
      </c>
      <c r="AE236">
        <f t="shared" si="86"/>
        <v>50</v>
      </c>
      <c r="AF236">
        <f t="shared" si="87"/>
        <v>160</v>
      </c>
      <c r="AG236">
        <f t="shared" si="88"/>
        <v>1.25</v>
      </c>
      <c r="AH236">
        <f t="shared" si="89"/>
        <v>6.25</v>
      </c>
      <c r="AI236">
        <v>4000</v>
      </c>
      <c r="AK236">
        <f t="shared" si="91"/>
        <v>1500</v>
      </c>
      <c r="AL236">
        <f t="shared" si="92"/>
        <v>10</v>
      </c>
      <c r="AM236" t="str">
        <f t="shared" si="104"/>
        <v>12804218C4</v>
      </c>
      <c r="AN236">
        <f t="shared" si="104"/>
        <v>100</v>
      </c>
      <c r="AO236">
        <f t="shared" si="104"/>
        <v>30</v>
      </c>
      <c r="AP236">
        <f t="shared" si="93"/>
        <v>80</v>
      </c>
      <c r="AQ236">
        <f t="shared" si="94"/>
        <v>79.992000000000004</v>
      </c>
      <c r="AR236">
        <f t="shared" si="95"/>
        <v>6.4</v>
      </c>
      <c r="AS236">
        <f t="shared" si="105"/>
        <v>50</v>
      </c>
      <c r="AT236">
        <f t="shared" si="105"/>
        <v>160</v>
      </c>
      <c r="AU236">
        <f t="shared" si="96"/>
        <v>250</v>
      </c>
      <c r="AV236">
        <f t="shared" si="97"/>
        <v>6.25</v>
      </c>
      <c r="AW236">
        <f t="shared" si="98"/>
        <v>3</v>
      </c>
      <c r="AX236" s="290">
        <f t="shared" si="99"/>
        <v>66.321191740797133</v>
      </c>
      <c r="AY236" s="290">
        <f t="shared" si="100"/>
        <v>828.93199527028821</v>
      </c>
      <c r="AZ236">
        <f t="shared" si="101"/>
        <v>8</v>
      </c>
      <c r="BA236" s="290">
        <f t="shared" si="102"/>
        <v>3.9788735772973833</v>
      </c>
      <c r="BB236" s="290">
        <f t="shared" si="103"/>
        <v>159.15494309189535</v>
      </c>
    </row>
    <row r="237" spans="1:54" x14ac:dyDescent="0.3">
      <c r="A237">
        <f t="shared" si="80"/>
        <v>235</v>
      </c>
      <c r="B237">
        <v>1500</v>
      </c>
      <c r="C237">
        <v>7</v>
      </c>
      <c r="D237" t="str">
        <f>'[3]1500 KHz'!A17</f>
        <v>01011</v>
      </c>
      <c r="E237">
        <f>'[3]1500 KHz'!B17</f>
        <v>1</v>
      </c>
      <c r="F237" t="str">
        <f>'[3]1500 KHz'!C17</f>
        <v>12</v>
      </c>
      <c r="G237" t="str">
        <f>'[3]1500 KHz'!D17</f>
        <v>00</v>
      </c>
      <c r="H237" t="str">
        <f>'[3]1500 KHz'!E17</f>
        <v>01</v>
      </c>
      <c r="I237" t="str">
        <f>'[3]1500 KHz'!F17</f>
        <v>00</v>
      </c>
      <c r="J237" t="str">
        <f>'[3]1500 KHz'!G17</f>
        <v>10</v>
      </c>
      <c r="K237" t="str">
        <f>'[3]1500 KHz'!H17</f>
        <v>09</v>
      </c>
      <c r="L237" t="str">
        <f>'[3]1500 KHz'!I17</f>
        <v>000010</v>
      </c>
      <c r="M237" t="str">
        <f>'[3]1500 KHz'!J17</f>
        <v>01</v>
      </c>
      <c r="N237" t="str">
        <f>'[3]1500 KHz'!K17</f>
        <v>08</v>
      </c>
      <c r="O237" t="str">
        <f>'[3]1500 KHz'!L17</f>
        <v>00</v>
      </c>
      <c r="P237" t="str">
        <f>'[3]1500 KHz'!M17</f>
        <v>00100</v>
      </c>
      <c r="Q237" t="str">
        <f>'[3]1500 KHz'!N17</f>
        <v>0</v>
      </c>
      <c r="R237" t="str">
        <f>'[3]1500 KHz'!O17</f>
        <v>20</v>
      </c>
      <c r="S237" t="str">
        <f>'[3]1500 KHz'!P17</f>
        <v>001000</v>
      </c>
      <c r="T237" t="str">
        <f>'[3]1500 KHz'!Q17</f>
        <v>00</v>
      </c>
      <c r="U237" t="str">
        <f>'[3]1500 KHz'!R17</f>
        <v>C2</v>
      </c>
      <c r="V237" t="str">
        <f>'[3]1500 KHz'!S17</f>
        <v>11</v>
      </c>
      <c r="W237" t="str">
        <f>'[3]1500 KHz'!T17</f>
        <v>00001</v>
      </c>
      <c r="X237" t="str">
        <f>'[3]1500 KHz'!U17</f>
        <v>0</v>
      </c>
      <c r="Y237" t="str">
        <f t="shared" si="90"/>
        <v>12090820C2</v>
      </c>
      <c r="Z237">
        <f t="shared" si="81"/>
        <v>100</v>
      </c>
      <c r="AA237">
        <f t="shared" si="82"/>
        <v>40</v>
      </c>
      <c r="AB237">
        <f t="shared" si="83"/>
        <v>0.99990000000000001</v>
      </c>
      <c r="AC237">
        <f t="shared" si="84"/>
        <v>3.2</v>
      </c>
      <c r="AD237">
        <f t="shared" si="85"/>
        <v>800</v>
      </c>
      <c r="AE237">
        <f t="shared" si="86"/>
        <v>50</v>
      </c>
      <c r="AF237">
        <f t="shared" si="87"/>
        <v>10</v>
      </c>
      <c r="AG237">
        <f t="shared" si="88"/>
        <v>5</v>
      </c>
      <c r="AH237">
        <f t="shared" si="89"/>
        <v>25</v>
      </c>
      <c r="AI237">
        <v>4000</v>
      </c>
      <c r="AK237">
        <f t="shared" si="91"/>
        <v>1500</v>
      </c>
      <c r="AL237">
        <f t="shared" si="92"/>
        <v>11</v>
      </c>
      <c r="AM237" t="str">
        <f t="shared" si="104"/>
        <v>12090820C2</v>
      </c>
      <c r="AN237">
        <f t="shared" si="104"/>
        <v>100</v>
      </c>
      <c r="AO237">
        <f t="shared" si="104"/>
        <v>40</v>
      </c>
      <c r="AP237">
        <f t="shared" si="93"/>
        <v>80</v>
      </c>
      <c r="AQ237">
        <f t="shared" si="94"/>
        <v>79.992000000000004</v>
      </c>
      <c r="AR237">
        <f t="shared" si="95"/>
        <v>3.2</v>
      </c>
      <c r="AS237">
        <f t="shared" si="105"/>
        <v>50</v>
      </c>
      <c r="AT237">
        <f t="shared" si="105"/>
        <v>10</v>
      </c>
      <c r="AU237">
        <f t="shared" si="96"/>
        <v>1000</v>
      </c>
      <c r="AV237">
        <f t="shared" si="97"/>
        <v>25</v>
      </c>
      <c r="AW237">
        <f t="shared" si="98"/>
        <v>4</v>
      </c>
      <c r="AX237" s="290">
        <f t="shared" si="99"/>
        <v>49.740893805597842</v>
      </c>
      <c r="AY237" s="290">
        <f t="shared" si="100"/>
        <v>1243.3979929054324</v>
      </c>
      <c r="AZ237">
        <f t="shared" si="101"/>
        <v>0.5</v>
      </c>
      <c r="BA237" s="290">
        <f t="shared" si="102"/>
        <v>15.915494309189533</v>
      </c>
      <c r="BB237" s="290">
        <f t="shared" si="103"/>
        <v>636.61977236758139</v>
      </c>
    </row>
    <row r="238" spans="1:54" x14ac:dyDescent="0.3">
      <c r="A238">
        <f t="shared" si="80"/>
        <v>236</v>
      </c>
      <c r="B238">
        <v>1500</v>
      </c>
      <c r="C238">
        <v>7</v>
      </c>
      <c r="D238" t="str">
        <f>'[3]1500 KHz'!A18</f>
        <v>01100</v>
      </c>
      <c r="E238">
        <f>'[3]1500 KHz'!B18</f>
        <v>1</v>
      </c>
      <c r="F238" t="str">
        <f>'[3]1500 KHz'!C18</f>
        <v>12</v>
      </c>
      <c r="G238" t="str">
        <f>'[3]1500 KHz'!D18</f>
        <v>00</v>
      </c>
      <c r="H238" t="str">
        <f>'[3]1500 KHz'!E18</f>
        <v>01</v>
      </c>
      <c r="I238" t="str">
        <f>'[3]1500 KHz'!F18</f>
        <v>00</v>
      </c>
      <c r="J238" t="str">
        <f>'[3]1500 KHz'!G18</f>
        <v>10</v>
      </c>
      <c r="K238" t="str">
        <f>'[3]1500 KHz'!H18</f>
        <v>10</v>
      </c>
      <c r="L238" t="str">
        <f>'[3]1500 KHz'!I18</f>
        <v>000100</v>
      </c>
      <c r="M238" t="str">
        <f>'[3]1500 KHz'!J18</f>
        <v>00</v>
      </c>
      <c r="N238" t="str">
        <f>'[3]1500 KHz'!K18</f>
        <v>84</v>
      </c>
      <c r="O238" t="str">
        <f>'[3]1500 KHz'!L18</f>
        <v>10</v>
      </c>
      <c r="P238" t="str">
        <f>'[3]1500 KHz'!M18</f>
        <v>00010</v>
      </c>
      <c r="Q238" t="str">
        <f>'[3]1500 KHz'!N18</f>
        <v>0</v>
      </c>
      <c r="R238" t="str">
        <f>'[3]1500 KHz'!O18</f>
        <v>20</v>
      </c>
      <c r="S238" t="str">
        <f>'[3]1500 KHz'!P18</f>
        <v>001000</v>
      </c>
      <c r="T238" t="str">
        <f>'[3]1500 KHz'!Q18</f>
        <v>00</v>
      </c>
      <c r="U238" t="str">
        <f>'[3]1500 KHz'!R18</f>
        <v>C2</v>
      </c>
      <c r="V238" t="str">
        <f>'[3]1500 KHz'!S18</f>
        <v>11</v>
      </c>
      <c r="W238" t="str">
        <f>'[3]1500 KHz'!T18</f>
        <v>00001</v>
      </c>
      <c r="X238" t="str">
        <f>'[3]1500 KHz'!U18</f>
        <v>0</v>
      </c>
      <c r="Y238" t="str">
        <f t="shared" si="90"/>
        <v>12108420C2</v>
      </c>
      <c r="Z238">
        <f t="shared" si="81"/>
        <v>100</v>
      </c>
      <c r="AA238">
        <f t="shared" si="82"/>
        <v>40</v>
      </c>
      <c r="AB238">
        <f t="shared" si="83"/>
        <v>0.99990000000000001</v>
      </c>
      <c r="AC238">
        <f t="shared" si="84"/>
        <v>3.2</v>
      </c>
      <c r="AD238">
        <f t="shared" si="85"/>
        <v>800</v>
      </c>
      <c r="AE238">
        <f t="shared" si="86"/>
        <v>50</v>
      </c>
      <c r="AF238">
        <f t="shared" si="87"/>
        <v>20</v>
      </c>
      <c r="AG238">
        <f t="shared" si="88"/>
        <v>2.5</v>
      </c>
      <c r="AH238">
        <f t="shared" si="89"/>
        <v>12.5</v>
      </c>
      <c r="AI238">
        <v>4000</v>
      </c>
      <c r="AK238">
        <f t="shared" si="91"/>
        <v>1500</v>
      </c>
      <c r="AL238">
        <f t="shared" si="92"/>
        <v>12</v>
      </c>
      <c r="AM238" t="str">
        <f t="shared" si="104"/>
        <v>12108420C2</v>
      </c>
      <c r="AN238">
        <f t="shared" si="104"/>
        <v>100</v>
      </c>
      <c r="AO238">
        <f t="shared" si="104"/>
        <v>40</v>
      </c>
      <c r="AP238">
        <f t="shared" si="93"/>
        <v>80</v>
      </c>
      <c r="AQ238">
        <f t="shared" si="94"/>
        <v>79.992000000000004</v>
      </c>
      <c r="AR238">
        <f t="shared" si="95"/>
        <v>3.2</v>
      </c>
      <c r="AS238">
        <f t="shared" si="105"/>
        <v>50</v>
      </c>
      <c r="AT238">
        <f t="shared" si="105"/>
        <v>20</v>
      </c>
      <c r="AU238">
        <f t="shared" si="96"/>
        <v>500</v>
      </c>
      <c r="AV238">
        <f t="shared" si="97"/>
        <v>12.5</v>
      </c>
      <c r="AW238">
        <f t="shared" si="98"/>
        <v>4</v>
      </c>
      <c r="AX238" s="290">
        <f t="shared" si="99"/>
        <v>49.740893805597842</v>
      </c>
      <c r="AY238" s="290">
        <f t="shared" si="100"/>
        <v>1243.3979929054324</v>
      </c>
      <c r="AZ238">
        <f t="shared" si="101"/>
        <v>1</v>
      </c>
      <c r="BA238" s="290">
        <f t="shared" si="102"/>
        <v>15.915494309189533</v>
      </c>
      <c r="BB238" s="290">
        <f t="shared" si="103"/>
        <v>636.61977236758139</v>
      </c>
    </row>
    <row r="239" spans="1:54" x14ac:dyDescent="0.3">
      <c r="A239">
        <f t="shared" si="80"/>
        <v>237</v>
      </c>
      <c r="B239">
        <v>1500</v>
      </c>
      <c r="C239">
        <v>7</v>
      </c>
      <c r="D239" t="str">
        <f>'[3]1500 KHz'!A19</f>
        <v>01101</v>
      </c>
      <c r="E239">
        <f>'[3]1500 KHz'!B19</f>
        <v>1</v>
      </c>
      <c r="F239" t="str">
        <f>'[3]1500 KHz'!C19</f>
        <v>12</v>
      </c>
      <c r="G239" t="str">
        <f>'[3]1500 KHz'!D19</f>
        <v>00</v>
      </c>
      <c r="H239" t="str">
        <f>'[3]1500 KHz'!E19</f>
        <v>01</v>
      </c>
      <c r="I239" t="str">
        <f>'[3]1500 KHz'!F19</f>
        <v>00</v>
      </c>
      <c r="J239" t="str">
        <f>'[3]1500 KHz'!G19</f>
        <v>10</v>
      </c>
      <c r="K239" t="str">
        <f>'[3]1500 KHz'!H19</f>
        <v>20</v>
      </c>
      <c r="L239" t="str">
        <f>'[3]1500 KHz'!I19</f>
        <v>001000</v>
      </c>
      <c r="M239" t="str">
        <f>'[3]1500 KHz'!J19</f>
        <v>00</v>
      </c>
      <c r="N239" t="str">
        <f>'[3]1500 KHz'!K19</f>
        <v>42</v>
      </c>
      <c r="O239" t="str">
        <f>'[3]1500 KHz'!L19</f>
        <v>01</v>
      </c>
      <c r="P239" t="str">
        <f>'[3]1500 KHz'!M19</f>
        <v>00001</v>
      </c>
      <c r="Q239" t="str">
        <f>'[3]1500 KHz'!N19</f>
        <v>0</v>
      </c>
      <c r="R239" t="str">
        <f>'[3]1500 KHz'!O19</f>
        <v>20</v>
      </c>
      <c r="S239" t="str">
        <f>'[3]1500 KHz'!P19</f>
        <v>001000</v>
      </c>
      <c r="T239" t="str">
        <f>'[3]1500 KHz'!Q19</f>
        <v>00</v>
      </c>
      <c r="U239" t="str">
        <f>'[3]1500 KHz'!R19</f>
        <v>C2</v>
      </c>
      <c r="V239" t="str">
        <f>'[3]1500 KHz'!S19</f>
        <v>11</v>
      </c>
      <c r="W239" t="str">
        <f>'[3]1500 KHz'!T19</f>
        <v>00001</v>
      </c>
      <c r="X239" t="str">
        <f>'[3]1500 KHz'!U19</f>
        <v>0</v>
      </c>
      <c r="Y239" t="str">
        <f t="shared" si="90"/>
        <v>12204220C2</v>
      </c>
      <c r="Z239">
        <f t="shared" si="81"/>
        <v>100</v>
      </c>
      <c r="AA239">
        <f t="shared" si="82"/>
        <v>40</v>
      </c>
      <c r="AB239">
        <f t="shared" si="83"/>
        <v>0.99990000000000001</v>
      </c>
      <c r="AC239">
        <f t="shared" si="84"/>
        <v>3.2</v>
      </c>
      <c r="AD239">
        <f t="shared" si="85"/>
        <v>800</v>
      </c>
      <c r="AE239">
        <f t="shared" si="86"/>
        <v>50</v>
      </c>
      <c r="AF239">
        <f t="shared" si="87"/>
        <v>40</v>
      </c>
      <c r="AG239">
        <f t="shared" si="88"/>
        <v>1.25</v>
      </c>
      <c r="AH239">
        <f t="shared" si="89"/>
        <v>6.25</v>
      </c>
      <c r="AI239">
        <v>4000</v>
      </c>
      <c r="AK239">
        <f t="shared" si="91"/>
        <v>1500</v>
      </c>
      <c r="AL239">
        <f t="shared" si="92"/>
        <v>13</v>
      </c>
      <c r="AM239" t="str">
        <f t="shared" si="104"/>
        <v>12204220C2</v>
      </c>
      <c r="AN239">
        <f t="shared" si="104"/>
        <v>100</v>
      </c>
      <c r="AO239">
        <f t="shared" si="104"/>
        <v>40</v>
      </c>
      <c r="AP239">
        <f t="shared" si="93"/>
        <v>80</v>
      </c>
      <c r="AQ239">
        <f t="shared" si="94"/>
        <v>79.992000000000004</v>
      </c>
      <c r="AR239">
        <f t="shared" si="95"/>
        <v>3.2</v>
      </c>
      <c r="AS239">
        <f t="shared" si="105"/>
        <v>50</v>
      </c>
      <c r="AT239">
        <f t="shared" si="105"/>
        <v>40</v>
      </c>
      <c r="AU239">
        <f t="shared" si="96"/>
        <v>250</v>
      </c>
      <c r="AV239">
        <f t="shared" si="97"/>
        <v>6.25</v>
      </c>
      <c r="AW239">
        <f t="shared" si="98"/>
        <v>4</v>
      </c>
      <c r="AX239" s="290">
        <f t="shared" si="99"/>
        <v>49.740893805597842</v>
      </c>
      <c r="AY239" s="290">
        <f t="shared" si="100"/>
        <v>1243.3979929054324</v>
      </c>
      <c r="AZ239">
        <f t="shared" si="101"/>
        <v>2</v>
      </c>
      <c r="BA239" s="290">
        <f t="shared" si="102"/>
        <v>15.915494309189533</v>
      </c>
      <c r="BB239" s="290">
        <f t="shared" si="103"/>
        <v>636.61977236758139</v>
      </c>
    </row>
    <row r="240" spans="1:54" x14ac:dyDescent="0.3">
      <c r="A240">
        <f t="shared" si="80"/>
        <v>238</v>
      </c>
      <c r="B240">
        <v>1500</v>
      </c>
      <c r="C240">
        <v>7</v>
      </c>
      <c r="D240" t="str">
        <f>'[3]1500 KHz'!A20</f>
        <v>01110</v>
      </c>
      <c r="E240">
        <f>'[3]1500 KHz'!B20</f>
        <v>1</v>
      </c>
      <c r="F240" t="str">
        <f>'[3]1500 KHz'!C20</f>
        <v>12</v>
      </c>
      <c r="G240" t="str">
        <f>'[3]1500 KHz'!D20</f>
        <v>00</v>
      </c>
      <c r="H240" t="str">
        <f>'[3]1500 KHz'!E20</f>
        <v>01</v>
      </c>
      <c r="I240" t="str">
        <f>'[3]1500 KHz'!F20</f>
        <v>00</v>
      </c>
      <c r="J240" t="str">
        <f>'[3]1500 KHz'!G20</f>
        <v>10</v>
      </c>
      <c r="K240" t="str">
        <f>'[3]1500 KHz'!H20</f>
        <v>40</v>
      </c>
      <c r="L240" t="str">
        <f>'[3]1500 KHz'!I20</f>
        <v>010000</v>
      </c>
      <c r="M240" t="str">
        <f>'[3]1500 KHz'!J20</f>
        <v>00</v>
      </c>
      <c r="N240" t="str">
        <f>'[3]1500 KHz'!K20</f>
        <v>42</v>
      </c>
      <c r="O240" t="str">
        <f>'[3]1500 KHz'!L20</f>
        <v>01</v>
      </c>
      <c r="P240" t="str">
        <f>'[3]1500 KHz'!M20</f>
        <v>00001</v>
      </c>
      <c r="Q240" t="str">
        <f>'[3]1500 KHz'!N20</f>
        <v>0</v>
      </c>
      <c r="R240" t="str">
        <f>'[3]1500 KHz'!O20</f>
        <v>20</v>
      </c>
      <c r="S240" t="str">
        <f>'[3]1500 KHz'!P20</f>
        <v>001000</v>
      </c>
      <c r="T240" t="str">
        <f>'[3]1500 KHz'!Q20</f>
        <v>00</v>
      </c>
      <c r="U240" t="str">
        <f>'[3]1500 KHz'!R20</f>
        <v>C2</v>
      </c>
      <c r="V240" t="str">
        <f>'[3]1500 KHz'!S20</f>
        <v>11</v>
      </c>
      <c r="W240" t="str">
        <f>'[3]1500 KHz'!T20</f>
        <v>00001</v>
      </c>
      <c r="X240" t="str">
        <f>'[3]1500 KHz'!U20</f>
        <v>0</v>
      </c>
      <c r="Y240" t="str">
        <f t="shared" si="90"/>
        <v>12404220C2</v>
      </c>
      <c r="Z240">
        <f t="shared" si="81"/>
        <v>100</v>
      </c>
      <c r="AA240">
        <f t="shared" si="82"/>
        <v>40</v>
      </c>
      <c r="AB240">
        <f t="shared" si="83"/>
        <v>0.99990000000000001</v>
      </c>
      <c r="AC240">
        <f t="shared" si="84"/>
        <v>3.2</v>
      </c>
      <c r="AD240">
        <f t="shared" si="85"/>
        <v>800</v>
      </c>
      <c r="AE240">
        <f t="shared" si="86"/>
        <v>50</v>
      </c>
      <c r="AF240">
        <f t="shared" si="87"/>
        <v>80</v>
      </c>
      <c r="AG240">
        <f t="shared" si="88"/>
        <v>1.25</v>
      </c>
      <c r="AH240">
        <f t="shared" si="89"/>
        <v>6.25</v>
      </c>
      <c r="AI240">
        <v>4000</v>
      </c>
      <c r="AK240">
        <f t="shared" si="91"/>
        <v>1500</v>
      </c>
      <c r="AL240">
        <f t="shared" si="92"/>
        <v>14</v>
      </c>
      <c r="AM240" t="str">
        <f t="shared" si="104"/>
        <v>12404220C2</v>
      </c>
      <c r="AN240">
        <f t="shared" si="104"/>
        <v>100</v>
      </c>
      <c r="AO240">
        <f t="shared" si="104"/>
        <v>40</v>
      </c>
      <c r="AP240">
        <f t="shared" si="93"/>
        <v>80</v>
      </c>
      <c r="AQ240">
        <f t="shared" si="94"/>
        <v>79.992000000000004</v>
      </c>
      <c r="AR240">
        <f t="shared" si="95"/>
        <v>3.2</v>
      </c>
      <c r="AS240">
        <f t="shared" si="105"/>
        <v>50</v>
      </c>
      <c r="AT240">
        <f t="shared" si="105"/>
        <v>80</v>
      </c>
      <c r="AU240">
        <f t="shared" si="96"/>
        <v>250</v>
      </c>
      <c r="AV240">
        <f t="shared" si="97"/>
        <v>6.25</v>
      </c>
      <c r="AW240">
        <f t="shared" si="98"/>
        <v>4</v>
      </c>
      <c r="AX240" s="290">
        <f t="shared" si="99"/>
        <v>49.740893805597842</v>
      </c>
      <c r="AY240" s="290">
        <f t="shared" si="100"/>
        <v>1243.3979929054324</v>
      </c>
      <c r="AZ240">
        <f t="shared" si="101"/>
        <v>4</v>
      </c>
      <c r="BA240" s="290">
        <f t="shared" si="102"/>
        <v>7.9577471545947667</v>
      </c>
      <c r="BB240" s="290">
        <f t="shared" si="103"/>
        <v>318.3098861837907</v>
      </c>
    </row>
    <row r="241" spans="1:54" x14ac:dyDescent="0.3">
      <c r="A241">
        <f t="shared" si="80"/>
        <v>239</v>
      </c>
      <c r="B241">
        <v>1500</v>
      </c>
      <c r="C241">
        <v>7</v>
      </c>
      <c r="D241" t="str">
        <f>'[3]1500 KHz'!A21</f>
        <v>01111</v>
      </c>
      <c r="E241">
        <f>'[3]1500 KHz'!B21</f>
        <v>1</v>
      </c>
      <c r="F241" t="str">
        <f>'[3]1500 KHz'!C21</f>
        <v>12</v>
      </c>
      <c r="G241" t="str">
        <f>'[3]1500 KHz'!D21</f>
        <v>00</v>
      </c>
      <c r="H241" t="str">
        <f>'[3]1500 KHz'!E21</f>
        <v>01</v>
      </c>
      <c r="I241" t="str">
        <f>'[3]1500 KHz'!F21</f>
        <v>00</v>
      </c>
      <c r="J241" t="str">
        <f>'[3]1500 KHz'!G21</f>
        <v>10</v>
      </c>
      <c r="K241" t="str">
        <f>'[3]1500 KHz'!H21</f>
        <v>80</v>
      </c>
      <c r="L241" t="str">
        <f>'[3]1500 KHz'!I21</f>
        <v>100000</v>
      </c>
      <c r="M241" t="str">
        <f>'[3]1500 KHz'!J21</f>
        <v>00</v>
      </c>
      <c r="N241" t="str">
        <f>'[3]1500 KHz'!K21</f>
        <v>42</v>
      </c>
      <c r="O241" t="str">
        <f>'[3]1500 KHz'!L21</f>
        <v>01</v>
      </c>
      <c r="P241" t="str">
        <f>'[3]1500 KHz'!M21</f>
        <v>00001</v>
      </c>
      <c r="Q241" t="str">
        <f>'[3]1500 KHz'!N21</f>
        <v>0</v>
      </c>
      <c r="R241" t="str">
        <f>'[3]1500 KHz'!O21</f>
        <v>20</v>
      </c>
      <c r="S241" t="str">
        <f>'[3]1500 KHz'!P21</f>
        <v>001000</v>
      </c>
      <c r="T241" t="str">
        <f>'[3]1500 KHz'!Q21</f>
        <v>00</v>
      </c>
      <c r="U241" t="str">
        <f>'[3]1500 KHz'!R21</f>
        <v>C2</v>
      </c>
      <c r="V241" t="str">
        <f>'[3]1500 KHz'!S21</f>
        <v>11</v>
      </c>
      <c r="W241" t="str">
        <f>'[3]1500 KHz'!T21</f>
        <v>00001</v>
      </c>
      <c r="X241" t="str">
        <f>'[3]1500 KHz'!U21</f>
        <v>0</v>
      </c>
      <c r="Y241" t="str">
        <f t="shared" si="90"/>
        <v>12804220C2</v>
      </c>
      <c r="Z241">
        <f t="shared" si="81"/>
        <v>100</v>
      </c>
      <c r="AA241">
        <f t="shared" si="82"/>
        <v>40</v>
      </c>
      <c r="AB241">
        <f t="shared" si="83"/>
        <v>0.99990000000000001</v>
      </c>
      <c r="AC241">
        <f t="shared" si="84"/>
        <v>3.2</v>
      </c>
      <c r="AD241">
        <f t="shared" si="85"/>
        <v>800</v>
      </c>
      <c r="AE241">
        <f t="shared" si="86"/>
        <v>50</v>
      </c>
      <c r="AF241">
        <f t="shared" si="87"/>
        <v>160</v>
      </c>
      <c r="AG241">
        <f t="shared" si="88"/>
        <v>1.25</v>
      </c>
      <c r="AH241">
        <f t="shared" si="89"/>
        <v>6.25</v>
      </c>
      <c r="AI241">
        <v>4000</v>
      </c>
      <c r="AK241">
        <f t="shared" si="91"/>
        <v>1500</v>
      </c>
      <c r="AL241">
        <f t="shared" si="92"/>
        <v>15</v>
      </c>
      <c r="AM241" t="str">
        <f t="shared" si="104"/>
        <v>12804220C2</v>
      </c>
      <c r="AN241">
        <f t="shared" si="104"/>
        <v>100</v>
      </c>
      <c r="AO241">
        <f t="shared" si="104"/>
        <v>40</v>
      </c>
      <c r="AP241">
        <f t="shared" si="93"/>
        <v>80</v>
      </c>
      <c r="AQ241">
        <f t="shared" si="94"/>
        <v>79.992000000000004</v>
      </c>
      <c r="AR241">
        <f t="shared" si="95"/>
        <v>3.2</v>
      </c>
      <c r="AS241">
        <f t="shared" si="105"/>
        <v>50</v>
      </c>
      <c r="AT241">
        <f t="shared" si="105"/>
        <v>160</v>
      </c>
      <c r="AU241">
        <f t="shared" si="96"/>
        <v>250</v>
      </c>
      <c r="AV241">
        <f t="shared" si="97"/>
        <v>6.25</v>
      </c>
      <c r="AW241">
        <f t="shared" si="98"/>
        <v>4</v>
      </c>
      <c r="AX241" s="290">
        <f t="shared" si="99"/>
        <v>49.740893805597842</v>
      </c>
      <c r="AY241" s="290">
        <f t="shared" si="100"/>
        <v>1243.3979929054324</v>
      </c>
      <c r="AZ241">
        <f t="shared" si="101"/>
        <v>8</v>
      </c>
      <c r="BA241" s="290">
        <f t="shared" si="102"/>
        <v>3.9788735772973833</v>
      </c>
      <c r="BB241" s="290">
        <f t="shared" si="103"/>
        <v>159.15494309189535</v>
      </c>
    </row>
    <row r="242" spans="1:54" x14ac:dyDescent="0.3">
      <c r="A242">
        <f t="shared" si="80"/>
        <v>240</v>
      </c>
      <c r="B242">
        <v>1500</v>
      </c>
      <c r="C242">
        <v>7</v>
      </c>
      <c r="D242" t="str">
        <f>'[3]1500 KHz'!A22</f>
        <v>10000</v>
      </c>
      <c r="E242">
        <f>'[3]1500 KHz'!B22</f>
        <v>1</v>
      </c>
      <c r="F242" t="str">
        <f>'[3]1500 KHz'!C22</f>
        <v>12</v>
      </c>
      <c r="G242" t="str">
        <f>'[3]1500 KHz'!D22</f>
        <v>00</v>
      </c>
      <c r="H242" t="str">
        <f>'[3]1500 KHz'!E22</f>
        <v>01</v>
      </c>
      <c r="I242" t="str">
        <f>'[3]1500 KHz'!F22</f>
        <v>00</v>
      </c>
      <c r="J242" t="str">
        <f>'[3]1500 KHz'!G22</f>
        <v>10</v>
      </c>
      <c r="K242" t="str">
        <f>'[3]1500 KHz'!H22</f>
        <v>09</v>
      </c>
      <c r="L242" t="str">
        <f>'[3]1500 KHz'!I22</f>
        <v>000010</v>
      </c>
      <c r="M242" t="str">
        <f>'[3]1500 KHz'!J22</f>
        <v>01</v>
      </c>
      <c r="N242" t="str">
        <f>'[3]1500 KHz'!K22</f>
        <v>08</v>
      </c>
      <c r="O242" t="str">
        <f>'[3]1500 KHz'!L22</f>
        <v>00</v>
      </c>
      <c r="P242" t="str">
        <f>'[3]1500 KHz'!M22</f>
        <v>00100</v>
      </c>
      <c r="Q242" t="str">
        <f>'[3]1500 KHz'!N22</f>
        <v>0</v>
      </c>
      <c r="R242" t="str">
        <f>'[3]1500 KHz'!O22</f>
        <v>28</v>
      </c>
      <c r="S242" t="str">
        <f>'[3]1500 KHz'!P22</f>
        <v>001010</v>
      </c>
      <c r="T242" t="str">
        <f>'[3]1500 KHz'!Q22</f>
        <v>00</v>
      </c>
      <c r="U242" t="str">
        <f>'[3]1500 KHz'!R22</f>
        <v>82</v>
      </c>
      <c r="V242" t="str">
        <f>'[3]1500 KHz'!S22</f>
        <v>10</v>
      </c>
      <c r="W242" t="str">
        <f>'[3]1500 KHz'!T22</f>
        <v>00001</v>
      </c>
      <c r="X242" t="str">
        <f>'[3]1500 KHz'!U22</f>
        <v>0</v>
      </c>
      <c r="Y242" t="str">
        <f t="shared" si="90"/>
        <v>1209082882</v>
      </c>
      <c r="Z242">
        <f t="shared" si="81"/>
        <v>100</v>
      </c>
      <c r="AA242">
        <f t="shared" si="82"/>
        <v>50</v>
      </c>
      <c r="AB242">
        <f t="shared" si="83"/>
        <v>0.66659999999999997</v>
      </c>
      <c r="AC242">
        <f t="shared" si="84"/>
        <v>3.2</v>
      </c>
      <c r="AD242">
        <f t="shared" si="85"/>
        <v>800</v>
      </c>
      <c r="AE242">
        <f t="shared" si="86"/>
        <v>50</v>
      </c>
      <c r="AF242">
        <f t="shared" si="87"/>
        <v>10</v>
      </c>
      <c r="AG242">
        <f t="shared" si="88"/>
        <v>5</v>
      </c>
      <c r="AH242">
        <f t="shared" si="89"/>
        <v>25</v>
      </c>
      <c r="AI242">
        <v>4000</v>
      </c>
      <c r="AK242">
        <f t="shared" si="91"/>
        <v>1500</v>
      </c>
      <c r="AL242">
        <f t="shared" si="92"/>
        <v>16</v>
      </c>
      <c r="AM242" t="str">
        <f t="shared" si="104"/>
        <v>1209082882</v>
      </c>
      <c r="AN242">
        <f t="shared" si="104"/>
        <v>100</v>
      </c>
      <c r="AO242">
        <f t="shared" si="104"/>
        <v>50</v>
      </c>
      <c r="AP242">
        <f t="shared" si="93"/>
        <v>80</v>
      </c>
      <c r="AQ242">
        <f t="shared" si="94"/>
        <v>53.327999999999996</v>
      </c>
      <c r="AR242">
        <f t="shared" si="95"/>
        <v>3.2</v>
      </c>
      <c r="AS242">
        <f t="shared" si="105"/>
        <v>50</v>
      </c>
      <c r="AT242">
        <f t="shared" si="105"/>
        <v>10</v>
      </c>
      <c r="AU242">
        <f t="shared" si="96"/>
        <v>1000</v>
      </c>
      <c r="AV242">
        <f t="shared" si="97"/>
        <v>25</v>
      </c>
      <c r="AW242">
        <f t="shared" si="98"/>
        <v>5</v>
      </c>
      <c r="AX242" s="290">
        <f t="shared" si="99"/>
        <v>59.689072566717428</v>
      </c>
      <c r="AY242" s="290">
        <f t="shared" si="100"/>
        <v>994.71839432434558</v>
      </c>
      <c r="AZ242">
        <f t="shared" si="101"/>
        <v>0.5</v>
      </c>
      <c r="BA242" s="290">
        <f t="shared" si="102"/>
        <v>15.915494309189533</v>
      </c>
      <c r="BB242" s="290">
        <f t="shared" si="103"/>
        <v>636.61977236758139</v>
      </c>
    </row>
    <row r="243" spans="1:54" x14ac:dyDescent="0.3">
      <c r="A243">
        <f t="shared" si="80"/>
        <v>241</v>
      </c>
      <c r="B243">
        <v>1500</v>
      </c>
      <c r="C243">
        <v>7</v>
      </c>
      <c r="D243" t="str">
        <f>'[3]1500 KHz'!A23</f>
        <v>10001</v>
      </c>
      <c r="E243">
        <f>'[3]1500 KHz'!B23</f>
        <v>1</v>
      </c>
      <c r="F243" t="str">
        <f>'[3]1500 KHz'!C23</f>
        <v>12</v>
      </c>
      <c r="G243" t="str">
        <f>'[3]1500 KHz'!D23</f>
        <v>00</v>
      </c>
      <c r="H243" t="str">
        <f>'[3]1500 KHz'!E23</f>
        <v>01</v>
      </c>
      <c r="I243" t="str">
        <f>'[3]1500 KHz'!F23</f>
        <v>00</v>
      </c>
      <c r="J243" t="str">
        <f>'[3]1500 KHz'!G23</f>
        <v>10</v>
      </c>
      <c r="K243" t="str">
        <f>'[3]1500 KHz'!H23</f>
        <v>10</v>
      </c>
      <c r="L243" t="str">
        <f>'[3]1500 KHz'!I23</f>
        <v>000100</v>
      </c>
      <c r="M243" t="str">
        <f>'[3]1500 KHz'!J23</f>
        <v>00</v>
      </c>
      <c r="N243" t="str">
        <f>'[3]1500 KHz'!K23</f>
        <v>84</v>
      </c>
      <c r="O243" t="str">
        <f>'[3]1500 KHz'!L23</f>
        <v>10</v>
      </c>
      <c r="P243" t="str">
        <f>'[3]1500 KHz'!M23</f>
        <v>00010</v>
      </c>
      <c r="Q243" t="str">
        <f>'[3]1500 KHz'!N23</f>
        <v>0</v>
      </c>
      <c r="R243" t="str">
        <f>'[3]1500 KHz'!O23</f>
        <v>28</v>
      </c>
      <c r="S243" t="str">
        <f>'[3]1500 KHz'!P23</f>
        <v>001010</v>
      </c>
      <c r="T243" t="str">
        <f>'[3]1500 KHz'!Q23</f>
        <v>00</v>
      </c>
      <c r="U243" t="str">
        <f>'[3]1500 KHz'!R23</f>
        <v>82</v>
      </c>
      <c r="V243" t="str">
        <f>'[3]1500 KHz'!S23</f>
        <v>10</v>
      </c>
      <c r="W243" t="str">
        <f>'[3]1500 KHz'!T23</f>
        <v>00001</v>
      </c>
      <c r="X243" t="str">
        <f>'[3]1500 KHz'!U23</f>
        <v>0</v>
      </c>
      <c r="Y243" t="str">
        <f t="shared" si="90"/>
        <v>1210842882</v>
      </c>
      <c r="Z243">
        <f t="shared" si="81"/>
        <v>100</v>
      </c>
      <c r="AA243">
        <f t="shared" si="82"/>
        <v>50</v>
      </c>
      <c r="AB243">
        <f t="shared" si="83"/>
        <v>0.66659999999999997</v>
      </c>
      <c r="AC243">
        <f t="shared" si="84"/>
        <v>3.2</v>
      </c>
      <c r="AD243">
        <f t="shared" si="85"/>
        <v>800</v>
      </c>
      <c r="AE243">
        <f t="shared" si="86"/>
        <v>50</v>
      </c>
      <c r="AF243">
        <f t="shared" si="87"/>
        <v>20</v>
      </c>
      <c r="AG243">
        <f t="shared" si="88"/>
        <v>2.5</v>
      </c>
      <c r="AH243">
        <f t="shared" si="89"/>
        <v>12.5</v>
      </c>
      <c r="AI243">
        <v>4000</v>
      </c>
      <c r="AK243">
        <f t="shared" si="91"/>
        <v>1500</v>
      </c>
      <c r="AL243">
        <f t="shared" si="92"/>
        <v>17</v>
      </c>
      <c r="AM243" t="str">
        <f t="shared" si="104"/>
        <v>1210842882</v>
      </c>
      <c r="AN243">
        <f t="shared" si="104"/>
        <v>100</v>
      </c>
      <c r="AO243">
        <f t="shared" si="104"/>
        <v>50</v>
      </c>
      <c r="AP243">
        <f t="shared" si="93"/>
        <v>80</v>
      </c>
      <c r="AQ243">
        <f t="shared" si="94"/>
        <v>53.327999999999996</v>
      </c>
      <c r="AR243">
        <f t="shared" si="95"/>
        <v>3.2</v>
      </c>
      <c r="AS243">
        <f t="shared" si="105"/>
        <v>50</v>
      </c>
      <c r="AT243">
        <f t="shared" si="105"/>
        <v>20</v>
      </c>
      <c r="AU243">
        <f t="shared" si="96"/>
        <v>500</v>
      </c>
      <c r="AV243">
        <f t="shared" si="97"/>
        <v>12.5</v>
      </c>
      <c r="AW243">
        <f t="shared" si="98"/>
        <v>5</v>
      </c>
      <c r="AX243" s="290">
        <f t="shared" si="99"/>
        <v>59.689072566717428</v>
      </c>
      <c r="AY243" s="290">
        <f t="shared" si="100"/>
        <v>994.71839432434558</v>
      </c>
      <c r="AZ243">
        <f t="shared" si="101"/>
        <v>1</v>
      </c>
      <c r="BA243" s="290">
        <f t="shared" si="102"/>
        <v>15.915494309189533</v>
      </c>
      <c r="BB243" s="290">
        <f t="shared" si="103"/>
        <v>636.61977236758139</v>
      </c>
    </row>
    <row r="244" spans="1:54" x14ac:dyDescent="0.3">
      <c r="A244">
        <f t="shared" si="80"/>
        <v>242</v>
      </c>
      <c r="B244">
        <v>1500</v>
      </c>
      <c r="C244">
        <v>7</v>
      </c>
      <c r="D244" t="str">
        <f>'[3]1500 KHz'!A24</f>
        <v>10010</v>
      </c>
      <c r="E244">
        <f>'[3]1500 KHz'!B24</f>
        <v>1</v>
      </c>
      <c r="F244" t="str">
        <f>'[3]1500 KHz'!C24</f>
        <v>12</v>
      </c>
      <c r="G244" t="str">
        <f>'[3]1500 KHz'!D24</f>
        <v>00</v>
      </c>
      <c r="H244" t="str">
        <f>'[3]1500 KHz'!E24</f>
        <v>01</v>
      </c>
      <c r="I244" t="str">
        <f>'[3]1500 KHz'!F24</f>
        <v>00</v>
      </c>
      <c r="J244" t="str">
        <f>'[3]1500 KHz'!G24</f>
        <v>10</v>
      </c>
      <c r="K244" t="str">
        <f>'[3]1500 KHz'!H24</f>
        <v>20</v>
      </c>
      <c r="L244" t="str">
        <f>'[3]1500 KHz'!I24</f>
        <v>001000</v>
      </c>
      <c r="M244" t="str">
        <f>'[3]1500 KHz'!J24</f>
        <v>00</v>
      </c>
      <c r="N244" t="str">
        <f>'[3]1500 KHz'!K24</f>
        <v>42</v>
      </c>
      <c r="O244" t="str">
        <f>'[3]1500 KHz'!L24</f>
        <v>01</v>
      </c>
      <c r="P244" t="str">
        <f>'[3]1500 KHz'!M24</f>
        <v>00001</v>
      </c>
      <c r="Q244" t="str">
        <f>'[3]1500 KHz'!N24</f>
        <v>0</v>
      </c>
      <c r="R244" t="str">
        <f>'[3]1500 KHz'!O24</f>
        <v>28</v>
      </c>
      <c r="S244" t="str">
        <f>'[3]1500 KHz'!P24</f>
        <v>001010</v>
      </c>
      <c r="T244" t="str">
        <f>'[3]1500 KHz'!Q24</f>
        <v>00</v>
      </c>
      <c r="U244" t="str">
        <f>'[3]1500 KHz'!R24</f>
        <v>82</v>
      </c>
      <c r="V244" t="str">
        <f>'[3]1500 KHz'!S24</f>
        <v>10</v>
      </c>
      <c r="W244" t="str">
        <f>'[3]1500 KHz'!T24</f>
        <v>00001</v>
      </c>
      <c r="X244" t="str">
        <f>'[3]1500 KHz'!U24</f>
        <v>0</v>
      </c>
      <c r="Y244" t="str">
        <f t="shared" si="90"/>
        <v>1220422882</v>
      </c>
      <c r="Z244">
        <f t="shared" si="81"/>
        <v>100</v>
      </c>
      <c r="AA244">
        <f t="shared" si="82"/>
        <v>50</v>
      </c>
      <c r="AB244">
        <f t="shared" si="83"/>
        <v>0.66659999999999997</v>
      </c>
      <c r="AC244">
        <f t="shared" si="84"/>
        <v>3.2</v>
      </c>
      <c r="AD244">
        <f t="shared" si="85"/>
        <v>800</v>
      </c>
      <c r="AE244">
        <f t="shared" si="86"/>
        <v>50</v>
      </c>
      <c r="AF244">
        <f t="shared" si="87"/>
        <v>40</v>
      </c>
      <c r="AG244">
        <f t="shared" si="88"/>
        <v>1.25</v>
      </c>
      <c r="AH244">
        <f t="shared" si="89"/>
        <v>6.25</v>
      </c>
      <c r="AI244">
        <v>4000</v>
      </c>
      <c r="AK244">
        <f t="shared" si="91"/>
        <v>1500</v>
      </c>
      <c r="AL244">
        <f t="shared" si="92"/>
        <v>18</v>
      </c>
      <c r="AM244" t="str">
        <f t="shared" si="104"/>
        <v>1220422882</v>
      </c>
      <c r="AN244">
        <f t="shared" si="104"/>
        <v>100</v>
      </c>
      <c r="AO244">
        <f t="shared" si="104"/>
        <v>50</v>
      </c>
      <c r="AP244">
        <f t="shared" si="93"/>
        <v>80</v>
      </c>
      <c r="AQ244">
        <f t="shared" si="94"/>
        <v>53.327999999999996</v>
      </c>
      <c r="AR244">
        <f t="shared" si="95"/>
        <v>3.2</v>
      </c>
      <c r="AS244">
        <f t="shared" si="105"/>
        <v>50</v>
      </c>
      <c r="AT244">
        <f t="shared" si="105"/>
        <v>40</v>
      </c>
      <c r="AU244">
        <f t="shared" si="96"/>
        <v>250</v>
      </c>
      <c r="AV244">
        <f t="shared" si="97"/>
        <v>6.25</v>
      </c>
      <c r="AW244">
        <f t="shared" si="98"/>
        <v>5</v>
      </c>
      <c r="AX244" s="290">
        <f t="shared" si="99"/>
        <v>59.689072566717428</v>
      </c>
      <c r="AY244" s="290">
        <f t="shared" si="100"/>
        <v>994.71839432434558</v>
      </c>
      <c r="AZ244">
        <f t="shared" si="101"/>
        <v>2</v>
      </c>
      <c r="BA244" s="290">
        <f t="shared" si="102"/>
        <v>15.915494309189533</v>
      </c>
      <c r="BB244" s="290">
        <f t="shared" si="103"/>
        <v>636.61977236758139</v>
      </c>
    </row>
    <row r="245" spans="1:54" x14ac:dyDescent="0.3">
      <c r="A245">
        <f t="shared" si="80"/>
        <v>243</v>
      </c>
      <c r="B245">
        <v>1500</v>
      </c>
      <c r="C245">
        <v>7</v>
      </c>
      <c r="D245" t="str">
        <f>'[3]1500 KHz'!A25</f>
        <v>10011</v>
      </c>
      <c r="E245">
        <f>'[3]1500 KHz'!B25</f>
        <v>1</v>
      </c>
      <c r="F245" t="str">
        <f>'[3]1500 KHz'!C25</f>
        <v>12</v>
      </c>
      <c r="G245" t="str">
        <f>'[3]1500 KHz'!D25</f>
        <v>00</v>
      </c>
      <c r="H245" t="str">
        <f>'[3]1500 KHz'!E25</f>
        <v>01</v>
      </c>
      <c r="I245" t="str">
        <f>'[3]1500 KHz'!F25</f>
        <v>00</v>
      </c>
      <c r="J245" t="str">
        <f>'[3]1500 KHz'!G25</f>
        <v>10</v>
      </c>
      <c r="K245" t="str">
        <f>'[3]1500 KHz'!H25</f>
        <v>40</v>
      </c>
      <c r="L245" t="str">
        <f>'[3]1500 KHz'!I25</f>
        <v>010000</v>
      </c>
      <c r="M245" t="str">
        <f>'[3]1500 KHz'!J25</f>
        <v>00</v>
      </c>
      <c r="N245" t="str">
        <f>'[3]1500 KHz'!K25</f>
        <v>42</v>
      </c>
      <c r="O245" t="str">
        <f>'[3]1500 KHz'!L25</f>
        <v>01</v>
      </c>
      <c r="P245" t="str">
        <f>'[3]1500 KHz'!M25</f>
        <v>00001</v>
      </c>
      <c r="Q245" t="str">
        <f>'[3]1500 KHz'!N25</f>
        <v>0</v>
      </c>
      <c r="R245" t="str">
        <f>'[3]1500 KHz'!O25</f>
        <v>28</v>
      </c>
      <c r="S245" t="str">
        <f>'[3]1500 KHz'!P25</f>
        <v>001010</v>
      </c>
      <c r="T245" t="str">
        <f>'[3]1500 KHz'!Q25</f>
        <v>00</v>
      </c>
      <c r="U245" t="str">
        <f>'[3]1500 KHz'!R25</f>
        <v>82</v>
      </c>
      <c r="V245" t="str">
        <f>'[3]1500 KHz'!S25</f>
        <v>10</v>
      </c>
      <c r="W245" t="str">
        <f>'[3]1500 KHz'!T25</f>
        <v>00001</v>
      </c>
      <c r="X245" t="str">
        <f>'[3]1500 KHz'!U25</f>
        <v>0</v>
      </c>
      <c r="Y245" t="str">
        <f t="shared" si="90"/>
        <v>1240422882</v>
      </c>
      <c r="Z245">
        <f t="shared" si="81"/>
        <v>100</v>
      </c>
      <c r="AA245">
        <f t="shared" si="82"/>
        <v>50</v>
      </c>
      <c r="AB245">
        <f t="shared" si="83"/>
        <v>0.66659999999999997</v>
      </c>
      <c r="AC245">
        <f t="shared" si="84"/>
        <v>3.2</v>
      </c>
      <c r="AD245">
        <f t="shared" si="85"/>
        <v>800</v>
      </c>
      <c r="AE245">
        <f t="shared" si="86"/>
        <v>50</v>
      </c>
      <c r="AF245">
        <f t="shared" si="87"/>
        <v>80</v>
      </c>
      <c r="AG245">
        <f t="shared" si="88"/>
        <v>1.25</v>
      </c>
      <c r="AH245">
        <f t="shared" si="89"/>
        <v>6.25</v>
      </c>
      <c r="AI245">
        <v>4000</v>
      </c>
      <c r="AK245">
        <f t="shared" si="91"/>
        <v>1500</v>
      </c>
      <c r="AL245">
        <f t="shared" si="92"/>
        <v>19</v>
      </c>
      <c r="AM245" t="str">
        <f t="shared" si="104"/>
        <v>1240422882</v>
      </c>
      <c r="AN245">
        <f t="shared" si="104"/>
        <v>100</v>
      </c>
      <c r="AO245">
        <f t="shared" si="104"/>
        <v>50</v>
      </c>
      <c r="AP245">
        <f t="shared" si="93"/>
        <v>80</v>
      </c>
      <c r="AQ245">
        <f t="shared" si="94"/>
        <v>53.327999999999996</v>
      </c>
      <c r="AR245">
        <f t="shared" si="95"/>
        <v>3.2</v>
      </c>
      <c r="AS245">
        <f t="shared" si="105"/>
        <v>50</v>
      </c>
      <c r="AT245">
        <f t="shared" si="105"/>
        <v>80</v>
      </c>
      <c r="AU245">
        <f t="shared" si="96"/>
        <v>250</v>
      </c>
      <c r="AV245">
        <f t="shared" si="97"/>
        <v>6.25</v>
      </c>
      <c r="AW245">
        <f t="shared" si="98"/>
        <v>5</v>
      </c>
      <c r="AX245" s="290">
        <f t="shared" si="99"/>
        <v>59.689072566717428</v>
      </c>
      <c r="AY245" s="290">
        <f t="shared" si="100"/>
        <v>994.71839432434558</v>
      </c>
      <c r="AZ245">
        <f t="shared" si="101"/>
        <v>4</v>
      </c>
      <c r="BA245" s="290">
        <f t="shared" si="102"/>
        <v>7.9577471545947667</v>
      </c>
      <c r="BB245" s="290">
        <f t="shared" si="103"/>
        <v>318.3098861837907</v>
      </c>
    </row>
    <row r="246" spans="1:54" x14ac:dyDescent="0.3">
      <c r="A246">
        <f t="shared" si="80"/>
        <v>244</v>
      </c>
      <c r="B246">
        <v>1500</v>
      </c>
      <c r="C246">
        <v>7</v>
      </c>
      <c r="D246" t="str">
        <f>'[3]1500 KHz'!A26</f>
        <v>10100</v>
      </c>
      <c r="E246">
        <f>'[3]1500 KHz'!B26</f>
        <v>1</v>
      </c>
      <c r="F246" t="str">
        <f>'[3]1500 KHz'!C26</f>
        <v>12</v>
      </c>
      <c r="G246" t="str">
        <f>'[3]1500 KHz'!D26</f>
        <v>00</v>
      </c>
      <c r="H246" t="str">
        <f>'[3]1500 KHz'!E26</f>
        <v>01</v>
      </c>
      <c r="I246" t="str">
        <f>'[3]1500 KHz'!F26</f>
        <v>00</v>
      </c>
      <c r="J246" t="str">
        <f>'[3]1500 KHz'!G26</f>
        <v>10</v>
      </c>
      <c r="K246" t="str">
        <f>'[3]1500 KHz'!H26</f>
        <v>80</v>
      </c>
      <c r="L246" t="str">
        <f>'[3]1500 KHz'!I26</f>
        <v>100000</v>
      </c>
      <c r="M246" t="str">
        <f>'[3]1500 KHz'!J26</f>
        <v>00</v>
      </c>
      <c r="N246" t="str">
        <f>'[3]1500 KHz'!K26</f>
        <v>42</v>
      </c>
      <c r="O246" t="str">
        <f>'[3]1500 KHz'!L26</f>
        <v>01</v>
      </c>
      <c r="P246" t="str">
        <f>'[3]1500 KHz'!M26</f>
        <v>00001</v>
      </c>
      <c r="Q246" t="str">
        <f>'[3]1500 KHz'!N26</f>
        <v>0</v>
      </c>
      <c r="R246" t="str">
        <f>'[3]1500 KHz'!O26</f>
        <v>28</v>
      </c>
      <c r="S246" t="str">
        <f>'[3]1500 KHz'!P26</f>
        <v>001010</v>
      </c>
      <c r="T246" t="str">
        <f>'[3]1500 KHz'!Q26</f>
        <v>00</v>
      </c>
      <c r="U246" t="str">
        <f>'[3]1500 KHz'!R26</f>
        <v>82</v>
      </c>
      <c r="V246" t="str">
        <f>'[3]1500 KHz'!S26</f>
        <v>10</v>
      </c>
      <c r="W246" t="str">
        <f>'[3]1500 KHz'!T26</f>
        <v>00001</v>
      </c>
      <c r="X246" t="str">
        <f>'[3]1500 KHz'!U26</f>
        <v>0</v>
      </c>
      <c r="Y246" t="str">
        <f t="shared" si="90"/>
        <v>1280422882</v>
      </c>
      <c r="Z246">
        <f t="shared" si="81"/>
        <v>100</v>
      </c>
      <c r="AA246">
        <f t="shared" si="82"/>
        <v>50</v>
      </c>
      <c r="AB246">
        <f t="shared" si="83"/>
        <v>0.66659999999999997</v>
      </c>
      <c r="AC246">
        <f t="shared" si="84"/>
        <v>3.2</v>
      </c>
      <c r="AD246">
        <f t="shared" si="85"/>
        <v>800</v>
      </c>
      <c r="AE246">
        <f t="shared" si="86"/>
        <v>50</v>
      </c>
      <c r="AF246">
        <f t="shared" si="87"/>
        <v>160</v>
      </c>
      <c r="AG246">
        <f t="shared" si="88"/>
        <v>1.25</v>
      </c>
      <c r="AH246">
        <f t="shared" si="89"/>
        <v>6.25</v>
      </c>
      <c r="AI246">
        <v>4000</v>
      </c>
      <c r="AK246">
        <f t="shared" si="91"/>
        <v>1500</v>
      </c>
      <c r="AL246">
        <f t="shared" si="92"/>
        <v>20</v>
      </c>
      <c r="AM246" t="str">
        <f t="shared" si="104"/>
        <v>1280422882</v>
      </c>
      <c r="AN246">
        <f t="shared" si="104"/>
        <v>100</v>
      </c>
      <c r="AO246">
        <f t="shared" si="104"/>
        <v>50</v>
      </c>
      <c r="AP246">
        <f t="shared" si="93"/>
        <v>80</v>
      </c>
      <c r="AQ246">
        <f t="shared" si="94"/>
        <v>53.327999999999996</v>
      </c>
      <c r="AR246">
        <f t="shared" si="95"/>
        <v>3.2</v>
      </c>
      <c r="AS246">
        <f t="shared" si="105"/>
        <v>50</v>
      </c>
      <c r="AT246">
        <f t="shared" si="105"/>
        <v>160</v>
      </c>
      <c r="AU246">
        <f t="shared" si="96"/>
        <v>250</v>
      </c>
      <c r="AV246">
        <f t="shared" si="97"/>
        <v>6.25</v>
      </c>
      <c r="AW246">
        <f t="shared" si="98"/>
        <v>5</v>
      </c>
      <c r="AX246" s="290">
        <f t="shared" si="99"/>
        <v>59.689072566717428</v>
      </c>
      <c r="AY246" s="290">
        <f t="shared" si="100"/>
        <v>994.71839432434558</v>
      </c>
      <c r="AZ246">
        <f t="shared" si="101"/>
        <v>8</v>
      </c>
      <c r="BA246" s="290">
        <f t="shared" si="102"/>
        <v>3.9788735772973833</v>
      </c>
      <c r="BB246" s="290">
        <f t="shared" si="103"/>
        <v>159.15494309189535</v>
      </c>
    </row>
    <row r="247" spans="1:54" x14ac:dyDescent="0.3">
      <c r="A247">
        <f t="shared" si="80"/>
        <v>245</v>
      </c>
      <c r="B247">
        <v>1500</v>
      </c>
      <c r="C247">
        <v>7</v>
      </c>
      <c r="D247" t="str">
        <f>'[3]1500 KHz'!A27</f>
        <v>10101</v>
      </c>
      <c r="E247">
        <f>'[3]1500 KHz'!B27</f>
        <v>1</v>
      </c>
      <c r="F247" t="str">
        <f>'[3]1500 KHz'!C27</f>
        <v>13</v>
      </c>
      <c r="G247" t="str">
        <f>'[3]1500 KHz'!D27</f>
        <v>00</v>
      </c>
      <c r="H247" t="str">
        <f>'[3]1500 KHz'!E27</f>
        <v>01</v>
      </c>
      <c r="I247" t="str">
        <f>'[3]1500 KHz'!F27</f>
        <v>00</v>
      </c>
      <c r="J247" t="str">
        <f>'[3]1500 KHz'!G27</f>
        <v>11</v>
      </c>
      <c r="K247" t="str">
        <f>'[3]1500 KHz'!H27</f>
        <v>09</v>
      </c>
      <c r="L247" t="str">
        <f>'[3]1500 KHz'!I27</f>
        <v>000010</v>
      </c>
      <c r="M247" t="str">
        <f>'[3]1500 KHz'!J27</f>
        <v>01</v>
      </c>
      <c r="N247" t="str">
        <f>'[3]1500 KHz'!K27</f>
        <v>08</v>
      </c>
      <c r="O247" t="str">
        <f>'[3]1500 KHz'!L27</f>
        <v>00</v>
      </c>
      <c r="P247" t="str">
        <f>'[3]1500 KHz'!M27</f>
        <v>00100</v>
      </c>
      <c r="Q247" t="str">
        <f>'[3]1500 KHz'!N27</f>
        <v>0</v>
      </c>
      <c r="R247" t="str">
        <f>'[3]1500 KHz'!O27</f>
        <v>18</v>
      </c>
      <c r="S247" t="str">
        <f>'[3]1500 KHz'!P27</f>
        <v>000110</v>
      </c>
      <c r="T247" t="str">
        <f>'[3]1500 KHz'!Q27</f>
        <v>00</v>
      </c>
      <c r="U247" t="str">
        <f>'[3]1500 KHz'!R27</f>
        <v>82</v>
      </c>
      <c r="V247" t="str">
        <f>'[3]1500 KHz'!S27</f>
        <v>10</v>
      </c>
      <c r="W247" t="str">
        <f>'[3]1500 KHz'!T27</f>
        <v>00001</v>
      </c>
      <c r="X247" t="str">
        <f>'[3]1500 KHz'!U27</f>
        <v>0</v>
      </c>
      <c r="Y247" t="str">
        <f t="shared" si="90"/>
        <v>1309081882</v>
      </c>
      <c r="Z247">
        <f t="shared" si="81"/>
        <v>200</v>
      </c>
      <c r="AA247">
        <f t="shared" si="82"/>
        <v>30</v>
      </c>
      <c r="AB247">
        <f t="shared" si="83"/>
        <v>0.66659999999999997</v>
      </c>
      <c r="AC247">
        <f t="shared" si="84"/>
        <v>3.2</v>
      </c>
      <c r="AD247">
        <f t="shared" si="85"/>
        <v>800</v>
      </c>
      <c r="AE247">
        <f t="shared" si="86"/>
        <v>50</v>
      </c>
      <c r="AF247">
        <f t="shared" si="87"/>
        <v>10</v>
      </c>
      <c r="AG247">
        <f t="shared" si="88"/>
        <v>5</v>
      </c>
      <c r="AH247">
        <f t="shared" si="89"/>
        <v>25</v>
      </c>
      <c r="AI247">
        <v>4000</v>
      </c>
      <c r="AK247">
        <f t="shared" si="91"/>
        <v>1500</v>
      </c>
      <c r="AL247">
        <f t="shared" si="92"/>
        <v>21</v>
      </c>
      <c r="AM247" t="str">
        <f t="shared" si="104"/>
        <v>1309081882</v>
      </c>
      <c r="AN247">
        <f t="shared" si="104"/>
        <v>200</v>
      </c>
      <c r="AO247">
        <f t="shared" si="104"/>
        <v>30</v>
      </c>
      <c r="AP247">
        <f t="shared" si="93"/>
        <v>160</v>
      </c>
      <c r="AQ247">
        <f t="shared" si="94"/>
        <v>106.65599999999999</v>
      </c>
      <c r="AR247">
        <f t="shared" si="95"/>
        <v>3.2</v>
      </c>
      <c r="AS247">
        <f t="shared" si="105"/>
        <v>50</v>
      </c>
      <c r="AT247">
        <f t="shared" si="105"/>
        <v>10</v>
      </c>
      <c r="AU247">
        <f t="shared" si="96"/>
        <v>1000</v>
      </c>
      <c r="AV247">
        <f t="shared" si="97"/>
        <v>25</v>
      </c>
      <c r="AW247">
        <f t="shared" si="98"/>
        <v>6</v>
      </c>
      <c r="AX247" s="290">
        <f t="shared" si="99"/>
        <v>49.740893805597857</v>
      </c>
      <c r="AY247" s="290">
        <f t="shared" si="100"/>
        <v>1657.8639905405764</v>
      </c>
      <c r="AZ247">
        <f t="shared" si="101"/>
        <v>0.5</v>
      </c>
      <c r="BA247" s="290">
        <f t="shared" si="102"/>
        <v>15.915494309189533</v>
      </c>
      <c r="BB247" s="290">
        <f t="shared" si="103"/>
        <v>636.61977236758139</v>
      </c>
    </row>
    <row r="248" spans="1:54" x14ac:dyDescent="0.3">
      <c r="A248">
        <f t="shared" si="80"/>
        <v>246</v>
      </c>
      <c r="B248">
        <v>1500</v>
      </c>
      <c r="C248">
        <v>7</v>
      </c>
      <c r="D248" t="str">
        <f>'[3]1500 KHz'!A28</f>
        <v>10110</v>
      </c>
      <c r="E248">
        <f>'[3]1500 KHz'!B28</f>
        <v>1</v>
      </c>
      <c r="F248" t="str">
        <f>'[3]1500 KHz'!C28</f>
        <v>13</v>
      </c>
      <c r="G248" t="str">
        <f>'[3]1500 KHz'!D28</f>
        <v>00</v>
      </c>
      <c r="H248" t="str">
        <f>'[3]1500 KHz'!E28</f>
        <v>01</v>
      </c>
      <c r="I248" t="str">
        <f>'[3]1500 KHz'!F28</f>
        <v>00</v>
      </c>
      <c r="J248" t="str">
        <f>'[3]1500 KHz'!G28</f>
        <v>11</v>
      </c>
      <c r="K248" t="str">
        <f>'[3]1500 KHz'!H28</f>
        <v>10</v>
      </c>
      <c r="L248" t="str">
        <f>'[3]1500 KHz'!I28</f>
        <v>000100</v>
      </c>
      <c r="M248" t="str">
        <f>'[3]1500 KHz'!J28</f>
        <v>00</v>
      </c>
      <c r="N248" t="str">
        <f>'[3]1500 KHz'!K28</f>
        <v>84</v>
      </c>
      <c r="O248" t="str">
        <f>'[3]1500 KHz'!L28</f>
        <v>10</v>
      </c>
      <c r="P248" t="str">
        <f>'[3]1500 KHz'!M28</f>
        <v>00010</v>
      </c>
      <c r="Q248" t="str">
        <f>'[3]1500 KHz'!N28</f>
        <v>0</v>
      </c>
      <c r="R248" t="str">
        <f>'[3]1500 KHz'!O28</f>
        <v>18</v>
      </c>
      <c r="S248" t="str">
        <f>'[3]1500 KHz'!P28</f>
        <v>000110</v>
      </c>
      <c r="T248" t="str">
        <f>'[3]1500 KHz'!Q28</f>
        <v>00</v>
      </c>
      <c r="U248" t="str">
        <f>'[3]1500 KHz'!R28</f>
        <v>82</v>
      </c>
      <c r="V248" t="str">
        <f>'[3]1500 KHz'!S28</f>
        <v>10</v>
      </c>
      <c r="W248" t="str">
        <f>'[3]1500 KHz'!T28</f>
        <v>00001</v>
      </c>
      <c r="X248" t="str">
        <f>'[3]1500 KHz'!U28</f>
        <v>0</v>
      </c>
      <c r="Y248" t="str">
        <f t="shared" si="90"/>
        <v>1310841882</v>
      </c>
      <c r="Z248">
        <f t="shared" si="81"/>
        <v>200</v>
      </c>
      <c r="AA248">
        <f t="shared" si="82"/>
        <v>30</v>
      </c>
      <c r="AB248">
        <f t="shared" si="83"/>
        <v>0.66659999999999997</v>
      </c>
      <c r="AC248">
        <f t="shared" si="84"/>
        <v>3.2</v>
      </c>
      <c r="AD248">
        <f t="shared" si="85"/>
        <v>800</v>
      </c>
      <c r="AE248">
        <f t="shared" si="86"/>
        <v>50</v>
      </c>
      <c r="AF248">
        <f t="shared" si="87"/>
        <v>20</v>
      </c>
      <c r="AG248">
        <f t="shared" si="88"/>
        <v>2.5</v>
      </c>
      <c r="AH248">
        <f t="shared" si="89"/>
        <v>12.5</v>
      </c>
      <c r="AI248">
        <v>4000</v>
      </c>
      <c r="AK248">
        <f t="shared" si="91"/>
        <v>1500</v>
      </c>
      <c r="AL248">
        <f t="shared" si="92"/>
        <v>22</v>
      </c>
      <c r="AM248" t="str">
        <f t="shared" si="104"/>
        <v>1310841882</v>
      </c>
      <c r="AN248">
        <f t="shared" si="104"/>
        <v>200</v>
      </c>
      <c r="AO248">
        <f t="shared" si="104"/>
        <v>30</v>
      </c>
      <c r="AP248">
        <f t="shared" si="93"/>
        <v>160</v>
      </c>
      <c r="AQ248">
        <f t="shared" si="94"/>
        <v>106.65599999999999</v>
      </c>
      <c r="AR248">
        <f t="shared" si="95"/>
        <v>3.2</v>
      </c>
      <c r="AS248">
        <f t="shared" si="105"/>
        <v>50</v>
      </c>
      <c r="AT248">
        <f t="shared" si="105"/>
        <v>20</v>
      </c>
      <c r="AU248">
        <f t="shared" si="96"/>
        <v>500</v>
      </c>
      <c r="AV248">
        <f t="shared" si="97"/>
        <v>12.5</v>
      </c>
      <c r="AW248">
        <f t="shared" si="98"/>
        <v>6</v>
      </c>
      <c r="AX248" s="290">
        <f t="shared" si="99"/>
        <v>49.740893805597857</v>
      </c>
      <c r="AY248" s="290">
        <f t="shared" si="100"/>
        <v>1657.8639905405764</v>
      </c>
      <c r="AZ248">
        <f t="shared" si="101"/>
        <v>1</v>
      </c>
      <c r="BA248" s="290">
        <f t="shared" si="102"/>
        <v>15.915494309189533</v>
      </c>
      <c r="BB248" s="290">
        <f t="shared" si="103"/>
        <v>636.61977236758139</v>
      </c>
    </row>
    <row r="249" spans="1:54" x14ac:dyDescent="0.3">
      <c r="A249">
        <f t="shared" si="80"/>
        <v>247</v>
      </c>
      <c r="B249">
        <v>1500</v>
      </c>
      <c r="C249">
        <v>7</v>
      </c>
      <c r="D249" t="str">
        <f>'[3]1500 KHz'!A29</f>
        <v>10111</v>
      </c>
      <c r="E249">
        <f>'[3]1500 KHz'!B29</f>
        <v>1</v>
      </c>
      <c r="F249" t="str">
        <f>'[3]1500 KHz'!C29</f>
        <v>13</v>
      </c>
      <c r="G249" t="str">
        <f>'[3]1500 KHz'!D29</f>
        <v>00</v>
      </c>
      <c r="H249" t="str">
        <f>'[3]1500 KHz'!E29</f>
        <v>01</v>
      </c>
      <c r="I249" t="str">
        <f>'[3]1500 KHz'!F29</f>
        <v>00</v>
      </c>
      <c r="J249" t="str">
        <f>'[3]1500 KHz'!G29</f>
        <v>11</v>
      </c>
      <c r="K249" t="str">
        <f>'[3]1500 KHz'!H29</f>
        <v>20</v>
      </c>
      <c r="L249" t="str">
        <f>'[3]1500 KHz'!I29</f>
        <v>001000</v>
      </c>
      <c r="M249" t="str">
        <f>'[3]1500 KHz'!J29</f>
        <v>00</v>
      </c>
      <c r="N249" t="str">
        <f>'[3]1500 KHz'!K29</f>
        <v>42</v>
      </c>
      <c r="O249" t="str">
        <f>'[3]1500 KHz'!L29</f>
        <v>01</v>
      </c>
      <c r="P249" t="str">
        <f>'[3]1500 KHz'!M29</f>
        <v>00001</v>
      </c>
      <c r="Q249" t="str">
        <f>'[3]1500 KHz'!N29</f>
        <v>0</v>
      </c>
      <c r="R249" t="str">
        <f>'[3]1500 KHz'!O29</f>
        <v>18</v>
      </c>
      <c r="S249" t="str">
        <f>'[3]1500 KHz'!P29</f>
        <v>000110</v>
      </c>
      <c r="T249" t="str">
        <f>'[3]1500 KHz'!Q29</f>
        <v>00</v>
      </c>
      <c r="U249" t="str">
        <f>'[3]1500 KHz'!R29</f>
        <v>82</v>
      </c>
      <c r="V249" t="str">
        <f>'[3]1500 KHz'!S29</f>
        <v>10</v>
      </c>
      <c r="W249" t="str">
        <f>'[3]1500 KHz'!T29</f>
        <v>00001</v>
      </c>
      <c r="X249" t="str">
        <f>'[3]1500 KHz'!U29</f>
        <v>0</v>
      </c>
      <c r="Y249" t="str">
        <f t="shared" si="90"/>
        <v>1320421882</v>
      </c>
      <c r="Z249">
        <f t="shared" si="81"/>
        <v>200</v>
      </c>
      <c r="AA249">
        <f t="shared" si="82"/>
        <v>30</v>
      </c>
      <c r="AB249">
        <f t="shared" si="83"/>
        <v>0.66659999999999997</v>
      </c>
      <c r="AC249">
        <f t="shared" si="84"/>
        <v>3.2</v>
      </c>
      <c r="AD249">
        <f t="shared" si="85"/>
        <v>800</v>
      </c>
      <c r="AE249">
        <f t="shared" si="86"/>
        <v>50</v>
      </c>
      <c r="AF249">
        <f t="shared" si="87"/>
        <v>40</v>
      </c>
      <c r="AG249">
        <f t="shared" si="88"/>
        <v>1.25</v>
      </c>
      <c r="AH249">
        <f t="shared" si="89"/>
        <v>6.25</v>
      </c>
      <c r="AI249">
        <v>4000</v>
      </c>
      <c r="AK249">
        <f t="shared" si="91"/>
        <v>1500</v>
      </c>
      <c r="AL249">
        <f t="shared" si="92"/>
        <v>23</v>
      </c>
      <c r="AM249" t="str">
        <f t="shared" si="104"/>
        <v>1320421882</v>
      </c>
      <c r="AN249">
        <f t="shared" si="104"/>
        <v>200</v>
      </c>
      <c r="AO249">
        <f t="shared" si="104"/>
        <v>30</v>
      </c>
      <c r="AP249">
        <f t="shared" si="93"/>
        <v>160</v>
      </c>
      <c r="AQ249">
        <f t="shared" si="94"/>
        <v>106.65599999999999</v>
      </c>
      <c r="AR249">
        <f t="shared" si="95"/>
        <v>3.2</v>
      </c>
      <c r="AS249">
        <f t="shared" si="105"/>
        <v>50</v>
      </c>
      <c r="AT249">
        <f t="shared" si="105"/>
        <v>40</v>
      </c>
      <c r="AU249">
        <f t="shared" si="96"/>
        <v>250</v>
      </c>
      <c r="AV249">
        <f t="shared" si="97"/>
        <v>6.25</v>
      </c>
      <c r="AW249">
        <f t="shared" si="98"/>
        <v>6</v>
      </c>
      <c r="AX249" s="290">
        <f t="shared" si="99"/>
        <v>49.740893805597857</v>
      </c>
      <c r="AY249" s="290">
        <f t="shared" si="100"/>
        <v>1657.8639905405764</v>
      </c>
      <c r="AZ249">
        <f t="shared" si="101"/>
        <v>2</v>
      </c>
      <c r="BA249" s="290">
        <f t="shared" si="102"/>
        <v>15.915494309189533</v>
      </c>
      <c r="BB249" s="290">
        <f t="shared" si="103"/>
        <v>636.61977236758139</v>
      </c>
    </row>
    <row r="250" spans="1:54" x14ac:dyDescent="0.3">
      <c r="A250">
        <f t="shared" si="80"/>
        <v>248</v>
      </c>
      <c r="B250">
        <v>1500</v>
      </c>
      <c r="C250">
        <v>7</v>
      </c>
      <c r="D250" t="str">
        <f>'[3]1500 KHz'!A30</f>
        <v>11000</v>
      </c>
      <c r="E250">
        <f>'[3]1500 KHz'!B30</f>
        <v>1</v>
      </c>
      <c r="F250" t="str">
        <f>'[3]1500 KHz'!C30</f>
        <v>13</v>
      </c>
      <c r="G250" t="str">
        <f>'[3]1500 KHz'!D30</f>
        <v>00</v>
      </c>
      <c r="H250" t="str">
        <f>'[3]1500 KHz'!E30</f>
        <v>01</v>
      </c>
      <c r="I250" t="str">
        <f>'[3]1500 KHz'!F30</f>
        <v>00</v>
      </c>
      <c r="J250" t="str">
        <f>'[3]1500 KHz'!G30</f>
        <v>11</v>
      </c>
      <c r="K250" t="str">
        <f>'[3]1500 KHz'!H30</f>
        <v>40</v>
      </c>
      <c r="L250" t="str">
        <f>'[3]1500 KHz'!I30</f>
        <v>010000</v>
      </c>
      <c r="M250" t="str">
        <f>'[3]1500 KHz'!J30</f>
        <v>00</v>
      </c>
      <c r="N250" t="str">
        <f>'[3]1500 KHz'!K30</f>
        <v>42</v>
      </c>
      <c r="O250" t="str">
        <f>'[3]1500 KHz'!L30</f>
        <v>01</v>
      </c>
      <c r="P250" t="str">
        <f>'[3]1500 KHz'!M30</f>
        <v>00001</v>
      </c>
      <c r="Q250" t="str">
        <f>'[3]1500 KHz'!N30</f>
        <v>0</v>
      </c>
      <c r="R250" t="str">
        <f>'[3]1500 KHz'!O30</f>
        <v>18</v>
      </c>
      <c r="S250" t="str">
        <f>'[3]1500 KHz'!P30</f>
        <v>000110</v>
      </c>
      <c r="T250" t="str">
        <f>'[3]1500 KHz'!Q30</f>
        <v>00</v>
      </c>
      <c r="U250" t="str">
        <f>'[3]1500 KHz'!R30</f>
        <v>82</v>
      </c>
      <c r="V250" t="str">
        <f>'[3]1500 KHz'!S30</f>
        <v>10</v>
      </c>
      <c r="W250" t="str">
        <f>'[3]1500 KHz'!T30</f>
        <v>00001</v>
      </c>
      <c r="X250" t="str">
        <f>'[3]1500 KHz'!U30</f>
        <v>0</v>
      </c>
      <c r="Y250" t="str">
        <f t="shared" si="90"/>
        <v>1340421882</v>
      </c>
      <c r="Z250">
        <f t="shared" si="81"/>
        <v>200</v>
      </c>
      <c r="AA250">
        <f t="shared" si="82"/>
        <v>30</v>
      </c>
      <c r="AB250">
        <f t="shared" si="83"/>
        <v>0.66659999999999997</v>
      </c>
      <c r="AC250">
        <f t="shared" si="84"/>
        <v>3.2</v>
      </c>
      <c r="AD250">
        <f t="shared" si="85"/>
        <v>800</v>
      </c>
      <c r="AE250">
        <f t="shared" si="86"/>
        <v>50</v>
      </c>
      <c r="AF250">
        <f t="shared" si="87"/>
        <v>80</v>
      </c>
      <c r="AG250">
        <f t="shared" si="88"/>
        <v>1.25</v>
      </c>
      <c r="AH250">
        <f t="shared" si="89"/>
        <v>6.25</v>
      </c>
      <c r="AI250">
        <v>4000</v>
      </c>
      <c r="AK250">
        <f t="shared" si="91"/>
        <v>1500</v>
      </c>
      <c r="AL250">
        <f t="shared" si="92"/>
        <v>24</v>
      </c>
      <c r="AM250" t="str">
        <f t="shared" si="104"/>
        <v>1340421882</v>
      </c>
      <c r="AN250">
        <f t="shared" si="104"/>
        <v>200</v>
      </c>
      <c r="AO250">
        <f t="shared" si="104"/>
        <v>30</v>
      </c>
      <c r="AP250">
        <f t="shared" si="93"/>
        <v>160</v>
      </c>
      <c r="AQ250">
        <f t="shared" si="94"/>
        <v>106.65599999999999</v>
      </c>
      <c r="AR250">
        <f t="shared" si="95"/>
        <v>3.2</v>
      </c>
      <c r="AS250">
        <f t="shared" si="105"/>
        <v>50</v>
      </c>
      <c r="AT250">
        <f t="shared" si="105"/>
        <v>80</v>
      </c>
      <c r="AU250">
        <f t="shared" si="96"/>
        <v>250</v>
      </c>
      <c r="AV250">
        <f t="shared" si="97"/>
        <v>6.25</v>
      </c>
      <c r="AW250">
        <f t="shared" si="98"/>
        <v>6</v>
      </c>
      <c r="AX250" s="290">
        <f t="shared" si="99"/>
        <v>49.740893805597857</v>
      </c>
      <c r="AY250" s="290">
        <f t="shared" si="100"/>
        <v>1657.8639905405764</v>
      </c>
      <c r="AZ250">
        <f t="shared" si="101"/>
        <v>4</v>
      </c>
      <c r="BA250" s="290">
        <f t="shared" si="102"/>
        <v>7.9577471545947667</v>
      </c>
      <c r="BB250" s="290">
        <f t="shared" si="103"/>
        <v>318.3098861837907</v>
      </c>
    </row>
    <row r="251" spans="1:54" x14ac:dyDescent="0.3">
      <c r="A251">
        <f t="shared" si="80"/>
        <v>249</v>
      </c>
      <c r="B251">
        <v>1500</v>
      </c>
      <c r="C251">
        <v>7</v>
      </c>
      <c r="D251" t="str">
        <f>'[3]1500 KHz'!A31</f>
        <v>11001</v>
      </c>
      <c r="E251">
        <f>'[3]1500 KHz'!B31</f>
        <v>1</v>
      </c>
      <c r="F251" t="str">
        <f>'[3]1500 KHz'!C31</f>
        <v>13</v>
      </c>
      <c r="G251" t="str">
        <f>'[3]1500 KHz'!D31</f>
        <v>00</v>
      </c>
      <c r="H251" t="str">
        <f>'[3]1500 KHz'!E31</f>
        <v>01</v>
      </c>
      <c r="I251" t="str">
        <f>'[3]1500 KHz'!F31</f>
        <v>00</v>
      </c>
      <c r="J251" t="str">
        <f>'[3]1500 KHz'!G31</f>
        <v>11</v>
      </c>
      <c r="K251" t="str">
        <f>'[3]1500 KHz'!H31</f>
        <v>80</v>
      </c>
      <c r="L251" t="str">
        <f>'[3]1500 KHz'!I31</f>
        <v>100000</v>
      </c>
      <c r="M251" t="str">
        <f>'[3]1500 KHz'!J31</f>
        <v>00</v>
      </c>
      <c r="N251" t="str">
        <f>'[3]1500 KHz'!K31</f>
        <v>42</v>
      </c>
      <c r="O251" t="str">
        <f>'[3]1500 KHz'!L31</f>
        <v>01</v>
      </c>
      <c r="P251" t="str">
        <f>'[3]1500 KHz'!M31</f>
        <v>00001</v>
      </c>
      <c r="Q251" t="str">
        <f>'[3]1500 KHz'!N31</f>
        <v>0</v>
      </c>
      <c r="R251" t="str">
        <f>'[3]1500 KHz'!O31</f>
        <v>18</v>
      </c>
      <c r="S251" t="str">
        <f>'[3]1500 KHz'!P31</f>
        <v>000110</v>
      </c>
      <c r="T251" t="str">
        <f>'[3]1500 KHz'!Q31</f>
        <v>00</v>
      </c>
      <c r="U251" t="str">
        <f>'[3]1500 KHz'!R31</f>
        <v>82</v>
      </c>
      <c r="V251" t="str">
        <f>'[3]1500 KHz'!S31</f>
        <v>10</v>
      </c>
      <c r="W251" t="str">
        <f>'[3]1500 KHz'!T31</f>
        <v>00001</v>
      </c>
      <c r="X251" t="str">
        <f>'[3]1500 KHz'!U31</f>
        <v>0</v>
      </c>
      <c r="Y251" t="str">
        <f t="shared" si="90"/>
        <v>1380421882</v>
      </c>
      <c r="Z251">
        <f t="shared" si="81"/>
        <v>200</v>
      </c>
      <c r="AA251">
        <f t="shared" si="82"/>
        <v>30</v>
      </c>
      <c r="AB251">
        <f t="shared" si="83"/>
        <v>0.66659999999999997</v>
      </c>
      <c r="AC251">
        <f t="shared" si="84"/>
        <v>3.2</v>
      </c>
      <c r="AD251">
        <f t="shared" si="85"/>
        <v>800</v>
      </c>
      <c r="AE251">
        <f t="shared" si="86"/>
        <v>50</v>
      </c>
      <c r="AF251">
        <f t="shared" si="87"/>
        <v>160</v>
      </c>
      <c r="AG251">
        <f t="shared" si="88"/>
        <v>1.25</v>
      </c>
      <c r="AH251">
        <f t="shared" si="89"/>
        <v>6.25</v>
      </c>
      <c r="AI251">
        <v>4000</v>
      </c>
      <c r="AK251">
        <f t="shared" si="91"/>
        <v>1500</v>
      </c>
      <c r="AL251">
        <f t="shared" si="92"/>
        <v>25</v>
      </c>
      <c r="AM251" t="str">
        <f t="shared" si="104"/>
        <v>1380421882</v>
      </c>
      <c r="AN251">
        <f t="shared" si="104"/>
        <v>200</v>
      </c>
      <c r="AO251">
        <f t="shared" si="104"/>
        <v>30</v>
      </c>
      <c r="AP251">
        <f t="shared" si="93"/>
        <v>160</v>
      </c>
      <c r="AQ251">
        <f t="shared" si="94"/>
        <v>106.65599999999999</v>
      </c>
      <c r="AR251">
        <f t="shared" si="95"/>
        <v>3.2</v>
      </c>
      <c r="AS251">
        <f t="shared" si="105"/>
        <v>50</v>
      </c>
      <c r="AT251">
        <f t="shared" si="105"/>
        <v>160</v>
      </c>
      <c r="AU251">
        <f t="shared" si="96"/>
        <v>250</v>
      </c>
      <c r="AV251">
        <f t="shared" si="97"/>
        <v>6.25</v>
      </c>
      <c r="AW251">
        <f t="shared" si="98"/>
        <v>6</v>
      </c>
      <c r="AX251" s="290">
        <f t="shared" si="99"/>
        <v>49.740893805597857</v>
      </c>
      <c r="AY251" s="290">
        <f t="shared" si="100"/>
        <v>1657.8639905405764</v>
      </c>
      <c r="AZ251">
        <f t="shared" si="101"/>
        <v>8</v>
      </c>
      <c r="BA251" s="290">
        <f t="shared" si="102"/>
        <v>3.9788735772973833</v>
      </c>
      <c r="BB251" s="290">
        <f t="shared" si="103"/>
        <v>159.15494309189535</v>
      </c>
    </row>
    <row r="252" spans="1:54" x14ac:dyDescent="0.3">
      <c r="A252">
        <f t="shared" si="80"/>
        <v>250</v>
      </c>
      <c r="B252">
        <v>1500</v>
      </c>
      <c r="C252">
        <v>7</v>
      </c>
      <c r="D252" t="str">
        <f>'[3]1500 KHz'!A32</f>
        <v>11010</v>
      </c>
      <c r="E252">
        <f>'[3]1500 KHz'!B32</f>
        <v>1</v>
      </c>
      <c r="F252" t="str">
        <f>'[3]1500 KHz'!C32</f>
        <v>13</v>
      </c>
      <c r="G252" t="str">
        <f>'[3]1500 KHz'!D32</f>
        <v>00</v>
      </c>
      <c r="H252" t="str">
        <f>'[3]1500 KHz'!E32</f>
        <v>01</v>
      </c>
      <c r="I252" t="str">
        <f>'[3]1500 KHz'!F32</f>
        <v>00</v>
      </c>
      <c r="J252" t="str">
        <f>'[3]1500 KHz'!G32</f>
        <v>11</v>
      </c>
      <c r="K252" t="str">
        <f>'[3]1500 KHz'!H32</f>
        <v>09</v>
      </c>
      <c r="L252" t="str">
        <f>'[3]1500 KHz'!I32</f>
        <v>000010</v>
      </c>
      <c r="M252" t="str">
        <f>'[3]1500 KHz'!J32</f>
        <v>01</v>
      </c>
      <c r="N252" t="str">
        <f>'[3]1500 KHz'!K32</f>
        <v>08</v>
      </c>
      <c r="O252" t="str">
        <f>'[3]1500 KHz'!L32</f>
        <v>00</v>
      </c>
      <c r="P252" t="str">
        <f>'[3]1500 KHz'!M32</f>
        <v>00100</v>
      </c>
      <c r="Q252" t="str">
        <f>'[3]1500 KHz'!N32</f>
        <v>0</v>
      </c>
      <c r="R252" t="str">
        <f>'[3]1500 KHz'!O32</f>
        <v>1C</v>
      </c>
      <c r="S252" t="str">
        <f>'[3]1500 KHz'!P32</f>
        <v>000111</v>
      </c>
      <c r="T252" t="str">
        <f>'[3]1500 KHz'!Q32</f>
        <v>00</v>
      </c>
      <c r="U252" t="str">
        <f>'[3]1500 KHz'!R32</f>
        <v>42</v>
      </c>
      <c r="V252" t="str">
        <f>'[3]1500 KHz'!S32</f>
        <v>01</v>
      </c>
      <c r="W252" t="str">
        <f>'[3]1500 KHz'!T32</f>
        <v>00001</v>
      </c>
      <c r="X252" t="str">
        <f>'[3]1500 KHz'!U32</f>
        <v>0</v>
      </c>
      <c r="Y252" t="str">
        <f t="shared" si="90"/>
        <v>1309081C42</v>
      </c>
      <c r="Z252">
        <f t="shared" si="81"/>
        <v>200</v>
      </c>
      <c r="AA252">
        <f t="shared" si="82"/>
        <v>35</v>
      </c>
      <c r="AB252">
        <f t="shared" si="83"/>
        <v>0.33329999999999999</v>
      </c>
      <c r="AC252">
        <f t="shared" si="84"/>
        <v>3.2</v>
      </c>
      <c r="AD252">
        <f t="shared" si="85"/>
        <v>800</v>
      </c>
      <c r="AE252">
        <f t="shared" si="86"/>
        <v>50</v>
      </c>
      <c r="AF252">
        <f t="shared" si="87"/>
        <v>10</v>
      </c>
      <c r="AG252">
        <f t="shared" si="88"/>
        <v>5</v>
      </c>
      <c r="AH252">
        <f t="shared" si="89"/>
        <v>25</v>
      </c>
      <c r="AI252">
        <v>4000</v>
      </c>
      <c r="AK252">
        <f t="shared" si="91"/>
        <v>1500</v>
      </c>
      <c r="AL252">
        <f t="shared" si="92"/>
        <v>26</v>
      </c>
      <c r="AM252" t="str">
        <f t="shared" si="104"/>
        <v>1309081C42</v>
      </c>
      <c r="AN252">
        <f t="shared" si="104"/>
        <v>200</v>
      </c>
      <c r="AO252">
        <f t="shared" si="104"/>
        <v>35</v>
      </c>
      <c r="AP252">
        <f t="shared" si="93"/>
        <v>160</v>
      </c>
      <c r="AQ252">
        <f t="shared" si="94"/>
        <v>53.327999999999996</v>
      </c>
      <c r="AR252">
        <f t="shared" si="95"/>
        <v>3.2</v>
      </c>
      <c r="AS252">
        <f t="shared" si="105"/>
        <v>50</v>
      </c>
      <c r="AT252">
        <f t="shared" si="105"/>
        <v>10</v>
      </c>
      <c r="AU252">
        <f t="shared" si="96"/>
        <v>1000</v>
      </c>
      <c r="AV252">
        <f t="shared" si="97"/>
        <v>25</v>
      </c>
      <c r="AW252">
        <f t="shared" si="98"/>
        <v>7</v>
      </c>
      <c r="AX252" s="290">
        <f t="shared" si="99"/>
        <v>85.270103666739189</v>
      </c>
      <c r="AY252" s="290">
        <f t="shared" si="100"/>
        <v>1421.0262776062084</v>
      </c>
      <c r="AZ252">
        <f t="shared" si="101"/>
        <v>0.5</v>
      </c>
      <c r="BA252" s="290">
        <f t="shared" si="102"/>
        <v>15.915494309189533</v>
      </c>
      <c r="BB252" s="290">
        <f t="shared" si="103"/>
        <v>636.61977236758139</v>
      </c>
    </row>
    <row r="253" spans="1:54" x14ac:dyDescent="0.3">
      <c r="A253">
        <f t="shared" si="80"/>
        <v>251</v>
      </c>
      <c r="B253">
        <v>1500</v>
      </c>
      <c r="C253">
        <v>7</v>
      </c>
      <c r="D253" t="str">
        <f>'[3]1500 KHz'!A33</f>
        <v>11011</v>
      </c>
      <c r="E253">
        <f>'[3]1500 KHz'!B33</f>
        <v>1</v>
      </c>
      <c r="F253" t="str">
        <f>'[3]1500 KHz'!C33</f>
        <v>13</v>
      </c>
      <c r="G253" t="str">
        <f>'[3]1500 KHz'!D33</f>
        <v>00</v>
      </c>
      <c r="H253" t="str">
        <f>'[3]1500 KHz'!E33</f>
        <v>01</v>
      </c>
      <c r="I253" t="str">
        <f>'[3]1500 KHz'!F33</f>
        <v>00</v>
      </c>
      <c r="J253" t="str">
        <f>'[3]1500 KHz'!G33</f>
        <v>11</v>
      </c>
      <c r="K253" t="str">
        <f>'[3]1500 KHz'!H33</f>
        <v>10</v>
      </c>
      <c r="L253" t="str">
        <f>'[3]1500 KHz'!I33</f>
        <v>000100</v>
      </c>
      <c r="M253" t="str">
        <f>'[3]1500 KHz'!J33</f>
        <v>00</v>
      </c>
      <c r="N253" t="str">
        <f>'[3]1500 KHz'!K33</f>
        <v>84</v>
      </c>
      <c r="O253" t="str">
        <f>'[3]1500 KHz'!L33</f>
        <v>10</v>
      </c>
      <c r="P253" t="str">
        <f>'[3]1500 KHz'!M33</f>
        <v>00010</v>
      </c>
      <c r="Q253" t="str">
        <f>'[3]1500 KHz'!N33</f>
        <v>0</v>
      </c>
      <c r="R253" t="str">
        <f>'[3]1500 KHz'!O33</f>
        <v>1C</v>
      </c>
      <c r="S253" t="str">
        <f>'[3]1500 KHz'!P33</f>
        <v>000111</v>
      </c>
      <c r="T253" t="str">
        <f>'[3]1500 KHz'!Q33</f>
        <v>00</v>
      </c>
      <c r="U253" t="str">
        <f>'[3]1500 KHz'!R33</f>
        <v>42</v>
      </c>
      <c r="V253" t="str">
        <f>'[3]1500 KHz'!S33</f>
        <v>01</v>
      </c>
      <c r="W253" t="str">
        <f>'[3]1500 KHz'!T33</f>
        <v>00001</v>
      </c>
      <c r="X253" t="str">
        <f>'[3]1500 KHz'!U33</f>
        <v>0</v>
      </c>
      <c r="Y253" t="str">
        <f t="shared" si="90"/>
        <v>1310841C42</v>
      </c>
      <c r="Z253">
        <f t="shared" si="81"/>
        <v>200</v>
      </c>
      <c r="AA253">
        <f t="shared" si="82"/>
        <v>35</v>
      </c>
      <c r="AB253">
        <f t="shared" si="83"/>
        <v>0.33329999999999999</v>
      </c>
      <c r="AC253">
        <f t="shared" si="84"/>
        <v>3.2</v>
      </c>
      <c r="AD253">
        <f t="shared" si="85"/>
        <v>800</v>
      </c>
      <c r="AE253">
        <f t="shared" si="86"/>
        <v>50</v>
      </c>
      <c r="AF253">
        <f t="shared" si="87"/>
        <v>20</v>
      </c>
      <c r="AG253">
        <f t="shared" si="88"/>
        <v>2.5</v>
      </c>
      <c r="AH253">
        <f t="shared" si="89"/>
        <v>12.5</v>
      </c>
      <c r="AI253">
        <v>4000</v>
      </c>
      <c r="AK253">
        <f t="shared" si="91"/>
        <v>1500</v>
      </c>
      <c r="AL253">
        <f t="shared" si="92"/>
        <v>27</v>
      </c>
      <c r="AM253" t="str">
        <f t="shared" si="104"/>
        <v>1310841C42</v>
      </c>
      <c r="AN253">
        <f t="shared" si="104"/>
        <v>200</v>
      </c>
      <c r="AO253">
        <f t="shared" si="104"/>
        <v>35</v>
      </c>
      <c r="AP253">
        <f t="shared" si="93"/>
        <v>160</v>
      </c>
      <c r="AQ253">
        <f t="shared" si="94"/>
        <v>53.327999999999996</v>
      </c>
      <c r="AR253">
        <f t="shared" si="95"/>
        <v>3.2</v>
      </c>
      <c r="AS253">
        <f t="shared" si="105"/>
        <v>50</v>
      </c>
      <c r="AT253">
        <f t="shared" si="105"/>
        <v>20</v>
      </c>
      <c r="AU253">
        <f t="shared" si="96"/>
        <v>500</v>
      </c>
      <c r="AV253">
        <f t="shared" si="97"/>
        <v>12.5</v>
      </c>
      <c r="AW253">
        <f t="shared" si="98"/>
        <v>7</v>
      </c>
      <c r="AX253" s="290">
        <f t="shared" si="99"/>
        <v>85.270103666739189</v>
      </c>
      <c r="AY253" s="290">
        <f t="shared" si="100"/>
        <v>1421.0262776062084</v>
      </c>
      <c r="AZ253">
        <f t="shared" si="101"/>
        <v>1</v>
      </c>
      <c r="BA253" s="290">
        <f t="shared" si="102"/>
        <v>15.915494309189533</v>
      </c>
      <c r="BB253" s="290">
        <f t="shared" si="103"/>
        <v>636.61977236758139</v>
      </c>
    </row>
    <row r="254" spans="1:54" x14ac:dyDescent="0.3">
      <c r="A254">
        <f t="shared" si="80"/>
        <v>252</v>
      </c>
      <c r="B254">
        <v>1500</v>
      </c>
      <c r="C254">
        <v>7</v>
      </c>
      <c r="D254" t="str">
        <f>'[3]1500 KHz'!A34</f>
        <v>11100</v>
      </c>
      <c r="E254">
        <f>'[3]1500 KHz'!B34</f>
        <v>1</v>
      </c>
      <c r="F254" t="str">
        <f>'[3]1500 KHz'!C34</f>
        <v>13</v>
      </c>
      <c r="G254" t="str">
        <f>'[3]1500 KHz'!D34</f>
        <v>00</v>
      </c>
      <c r="H254" t="str">
        <f>'[3]1500 KHz'!E34</f>
        <v>01</v>
      </c>
      <c r="I254" t="str">
        <f>'[3]1500 KHz'!F34</f>
        <v>00</v>
      </c>
      <c r="J254" t="str">
        <f>'[3]1500 KHz'!G34</f>
        <v>11</v>
      </c>
      <c r="K254" t="str">
        <f>'[3]1500 KHz'!H34</f>
        <v>20</v>
      </c>
      <c r="L254" t="str">
        <f>'[3]1500 KHz'!I34</f>
        <v>001000</v>
      </c>
      <c r="M254" t="str">
        <f>'[3]1500 KHz'!J34</f>
        <v>00</v>
      </c>
      <c r="N254" t="str">
        <f>'[3]1500 KHz'!K34</f>
        <v>42</v>
      </c>
      <c r="O254" t="str">
        <f>'[3]1500 KHz'!L34</f>
        <v>01</v>
      </c>
      <c r="P254" t="str">
        <f>'[3]1500 KHz'!M34</f>
        <v>00001</v>
      </c>
      <c r="Q254" t="str">
        <f>'[3]1500 KHz'!N34</f>
        <v>0</v>
      </c>
      <c r="R254" t="str">
        <f>'[3]1500 KHz'!O34</f>
        <v>1C</v>
      </c>
      <c r="S254" t="str">
        <f>'[3]1500 KHz'!P34</f>
        <v>000111</v>
      </c>
      <c r="T254" t="str">
        <f>'[3]1500 KHz'!Q34</f>
        <v>00</v>
      </c>
      <c r="U254" t="str">
        <f>'[3]1500 KHz'!R34</f>
        <v>42</v>
      </c>
      <c r="V254" t="str">
        <f>'[3]1500 KHz'!S34</f>
        <v>01</v>
      </c>
      <c r="W254" t="str">
        <f>'[3]1500 KHz'!T34</f>
        <v>00001</v>
      </c>
      <c r="X254" t="str">
        <f>'[3]1500 KHz'!U34</f>
        <v>0</v>
      </c>
      <c r="Y254" t="str">
        <f t="shared" si="90"/>
        <v>1320421C42</v>
      </c>
      <c r="Z254">
        <f t="shared" si="81"/>
        <v>200</v>
      </c>
      <c r="AA254">
        <f t="shared" si="82"/>
        <v>35</v>
      </c>
      <c r="AB254">
        <f t="shared" si="83"/>
        <v>0.33329999999999999</v>
      </c>
      <c r="AC254">
        <f t="shared" si="84"/>
        <v>3.2</v>
      </c>
      <c r="AD254">
        <f t="shared" si="85"/>
        <v>800</v>
      </c>
      <c r="AE254">
        <f t="shared" si="86"/>
        <v>50</v>
      </c>
      <c r="AF254">
        <f t="shared" si="87"/>
        <v>40</v>
      </c>
      <c r="AG254">
        <f t="shared" si="88"/>
        <v>1.25</v>
      </c>
      <c r="AH254">
        <f t="shared" si="89"/>
        <v>6.25</v>
      </c>
      <c r="AI254">
        <v>4000</v>
      </c>
      <c r="AK254">
        <f t="shared" si="91"/>
        <v>1500</v>
      </c>
      <c r="AL254">
        <f t="shared" si="92"/>
        <v>28</v>
      </c>
      <c r="AM254" t="str">
        <f t="shared" si="104"/>
        <v>1320421C42</v>
      </c>
      <c r="AN254">
        <f t="shared" si="104"/>
        <v>200</v>
      </c>
      <c r="AO254">
        <f t="shared" si="104"/>
        <v>35</v>
      </c>
      <c r="AP254">
        <f t="shared" si="93"/>
        <v>160</v>
      </c>
      <c r="AQ254">
        <f t="shared" si="94"/>
        <v>53.327999999999996</v>
      </c>
      <c r="AR254">
        <f t="shared" si="95"/>
        <v>3.2</v>
      </c>
      <c r="AS254">
        <f t="shared" si="105"/>
        <v>50</v>
      </c>
      <c r="AT254">
        <f t="shared" si="105"/>
        <v>40</v>
      </c>
      <c r="AU254">
        <f t="shared" si="96"/>
        <v>250</v>
      </c>
      <c r="AV254">
        <f t="shared" si="97"/>
        <v>6.25</v>
      </c>
      <c r="AW254">
        <f t="shared" si="98"/>
        <v>7</v>
      </c>
      <c r="AX254" s="290">
        <f t="shared" si="99"/>
        <v>85.270103666739189</v>
      </c>
      <c r="AY254" s="290">
        <f t="shared" si="100"/>
        <v>1421.0262776062084</v>
      </c>
      <c r="AZ254">
        <f t="shared" si="101"/>
        <v>2</v>
      </c>
      <c r="BA254" s="290">
        <f t="shared" si="102"/>
        <v>15.915494309189533</v>
      </c>
      <c r="BB254" s="290">
        <f t="shared" si="103"/>
        <v>636.61977236758139</v>
      </c>
    </row>
    <row r="255" spans="1:54" x14ac:dyDescent="0.3">
      <c r="A255">
        <f t="shared" si="80"/>
        <v>253</v>
      </c>
      <c r="B255">
        <v>1500</v>
      </c>
      <c r="C255">
        <v>7</v>
      </c>
      <c r="D255" t="str">
        <f>'[3]1500 KHz'!A35</f>
        <v>11101</v>
      </c>
      <c r="E255">
        <f>'[3]1500 KHz'!B35</f>
        <v>1</v>
      </c>
      <c r="F255" t="str">
        <f>'[3]1500 KHz'!C35</f>
        <v>13</v>
      </c>
      <c r="G255" t="str">
        <f>'[3]1500 KHz'!D35</f>
        <v>00</v>
      </c>
      <c r="H255" t="str">
        <f>'[3]1500 KHz'!E35</f>
        <v>01</v>
      </c>
      <c r="I255" t="str">
        <f>'[3]1500 KHz'!F35</f>
        <v>00</v>
      </c>
      <c r="J255" t="str">
        <f>'[3]1500 KHz'!G35</f>
        <v>11</v>
      </c>
      <c r="K255" t="str">
        <f>'[3]1500 KHz'!H35</f>
        <v>40</v>
      </c>
      <c r="L255" t="str">
        <f>'[3]1500 KHz'!I35</f>
        <v>010000</v>
      </c>
      <c r="M255" t="str">
        <f>'[3]1500 KHz'!J35</f>
        <v>00</v>
      </c>
      <c r="N255" t="str">
        <f>'[3]1500 KHz'!K35</f>
        <v>42</v>
      </c>
      <c r="O255" t="str">
        <f>'[3]1500 KHz'!L35</f>
        <v>01</v>
      </c>
      <c r="P255" t="str">
        <f>'[3]1500 KHz'!M35</f>
        <v>00001</v>
      </c>
      <c r="Q255" t="str">
        <f>'[3]1500 KHz'!N35</f>
        <v>0</v>
      </c>
      <c r="R255" t="str">
        <f>'[3]1500 KHz'!O35</f>
        <v>1C</v>
      </c>
      <c r="S255" t="str">
        <f>'[3]1500 KHz'!P35</f>
        <v>000111</v>
      </c>
      <c r="T255" t="str">
        <f>'[3]1500 KHz'!Q35</f>
        <v>00</v>
      </c>
      <c r="U255" t="str">
        <f>'[3]1500 KHz'!R35</f>
        <v>42</v>
      </c>
      <c r="V255" t="str">
        <f>'[3]1500 KHz'!S35</f>
        <v>01</v>
      </c>
      <c r="W255" t="str">
        <f>'[3]1500 KHz'!T35</f>
        <v>00001</v>
      </c>
      <c r="X255" t="str">
        <f>'[3]1500 KHz'!U35</f>
        <v>0</v>
      </c>
      <c r="Y255" t="str">
        <f t="shared" si="90"/>
        <v>1340421C42</v>
      </c>
      <c r="Z255">
        <f t="shared" si="81"/>
        <v>200</v>
      </c>
      <c r="AA255">
        <f t="shared" si="82"/>
        <v>35</v>
      </c>
      <c r="AB255">
        <f t="shared" si="83"/>
        <v>0.33329999999999999</v>
      </c>
      <c r="AC255">
        <f t="shared" si="84"/>
        <v>3.2</v>
      </c>
      <c r="AD255">
        <f t="shared" si="85"/>
        <v>800</v>
      </c>
      <c r="AE255">
        <f t="shared" si="86"/>
        <v>50</v>
      </c>
      <c r="AF255">
        <f t="shared" si="87"/>
        <v>80</v>
      </c>
      <c r="AG255">
        <f t="shared" si="88"/>
        <v>1.25</v>
      </c>
      <c r="AH255">
        <f t="shared" si="89"/>
        <v>6.25</v>
      </c>
      <c r="AI255">
        <v>4000</v>
      </c>
      <c r="AK255">
        <f t="shared" si="91"/>
        <v>1500</v>
      </c>
      <c r="AL255">
        <f t="shared" si="92"/>
        <v>29</v>
      </c>
      <c r="AM255" t="str">
        <f t="shared" si="104"/>
        <v>1340421C42</v>
      </c>
      <c r="AN255">
        <f t="shared" si="104"/>
        <v>200</v>
      </c>
      <c r="AO255">
        <f t="shared" si="104"/>
        <v>35</v>
      </c>
      <c r="AP255">
        <f t="shared" si="93"/>
        <v>160</v>
      </c>
      <c r="AQ255">
        <f t="shared" si="94"/>
        <v>53.327999999999996</v>
      </c>
      <c r="AR255">
        <f t="shared" si="95"/>
        <v>3.2</v>
      </c>
      <c r="AS255">
        <f t="shared" si="105"/>
        <v>50</v>
      </c>
      <c r="AT255">
        <f t="shared" si="105"/>
        <v>80</v>
      </c>
      <c r="AU255">
        <f t="shared" si="96"/>
        <v>250</v>
      </c>
      <c r="AV255">
        <f t="shared" si="97"/>
        <v>6.25</v>
      </c>
      <c r="AW255">
        <f t="shared" si="98"/>
        <v>7</v>
      </c>
      <c r="AX255" s="290">
        <f t="shared" si="99"/>
        <v>85.270103666739189</v>
      </c>
      <c r="AY255" s="290">
        <f t="shared" si="100"/>
        <v>1421.0262776062084</v>
      </c>
      <c r="AZ255">
        <f t="shared" si="101"/>
        <v>4</v>
      </c>
      <c r="BA255" s="290">
        <f t="shared" si="102"/>
        <v>7.9577471545947667</v>
      </c>
      <c r="BB255" s="290">
        <f t="shared" si="103"/>
        <v>318.3098861837907</v>
      </c>
    </row>
    <row r="256" spans="1:54" x14ac:dyDescent="0.3">
      <c r="A256">
        <f t="shared" si="80"/>
        <v>254</v>
      </c>
      <c r="B256">
        <v>1500</v>
      </c>
      <c r="C256">
        <v>7</v>
      </c>
      <c r="D256" t="str">
        <f>'[3]1500 KHz'!A36</f>
        <v>11110</v>
      </c>
      <c r="E256">
        <f>'[3]1500 KHz'!B36</f>
        <v>1</v>
      </c>
      <c r="F256" t="str">
        <f>'[3]1500 KHz'!C36</f>
        <v>13</v>
      </c>
      <c r="G256" t="str">
        <f>'[3]1500 KHz'!D36</f>
        <v>00</v>
      </c>
      <c r="H256" t="str">
        <f>'[3]1500 KHz'!E36</f>
        <v>01</v>
      </c>
      <c r="I256" t="str">
        <f>'[3]1500 KHz'!F36</f>
        <v>00</v>
      </c>
      <c r="J256" t="str">
        <f>'[3]1500 KHz'!G36</f>
        <v>11</v>
      </c>
      <c r="K256" t="str">
        <f>'[3]1500 KHz'!H36</f>
        <v>80</v>
      </c>
      <c r="L256" t="str">
        <f>'[3]1500 KHz'!I36</f>
        <v>100000</v>
      </c>
      <c r="M256" t="str">
        <f>'[3]1500 KHz'!J36</f>
        <v>00</v>
      </c>
      <c r="N256" t="str">
        <f>'[3]1500 KHz'!K36</f>
        <v>42</v>
      </c>
      <c r="O256" t="str">
        <f>'[3]1500 KHz'!L36</f>
        <v>01</v>
      </c>
      <c r="P256" t="str">
        <f>'[3]1500 KHz'!M36</f>
        <v>00001</v>
      </c>
      <c r="Q256" t="str">
        <f>'[3]1500 KHz'!N36</f>
        <v>0</v>
      </c>
      <c r="R256" t="str">
        <f>'[3]1500 KHz'!O36</f>
        <v>1C</v>
      </c>
      <c r="S256" t="str">
        <f>'[3]1500 KHz'!P36</f>
        <v>000111</v>
      </c>
      <c r="T256" t="str">
        <f>'[3]1500 KHz'!Q36</f>
        <v>00</v>
      </c>
      <c r="U256" t="str">
        <f>'[3]1500 KHz'!R36</f>
        <v>42</v>
      </c>
      <c r="V256" t="str">
        <f>'[3]1500 KHz'!S36</f>
        <v>01</v>
      </c>
      <c r="W256" t="str">
        <f>'[3]1500 KHz'!T36</f>
        <v>00001</v>
      </c>
      <c r="X256" t="str">
        <f>'[3]1500 KHz'!U36</f>
        <v>0</v>
      </c>
      <c r="Y256" t="str">
        <f t="shared" si="90"/>
        <v>1380421C42</v>
      </c>
      <c r="Z256">
        <f t="shared" si="81"/>
        <v>200</v>
      </c>
      <c r="AA256">
        <f t="shared" si="82"/>
        <v>35</v>
      </c>
      <c r="AB256">
        <f t="shared" si="83"/>
        <v>0.33329999999999999</v>
      </c>
      <c r="AC256">
        <f t="shared" si="84"/>
        <v>3.2</v>
      </c>
      <c r="AD256">
        <f t="shared" si="85"/>
        <v>800</v>
      </c>
      <c r="AE256">
        <f t="shared" si="86"/>
        <v>50</v>
      </c>
      <c r="AF256">
        <f t="shared" si="87"/>
        <v>160</v>
      </c>
      <c r="AG256">
        <f t="shared" si="88"/>
        <v>1.25</v>
      </c>
      <c r="AH256">
        <f t="shared" si="89"/>
        <v>6.25</v>
      </c>
      <c r="AI256">
        <v>4000</v>
      </c>
      <c r="AK256">
        <f t="shared" si="91"/>
        <v>1500</v>
      </c>
      <c r="AL256">
        <f t="shared" si="92"/>
        <v>30</v>
      </c>
      <c r="AM256" t="str">
        <f t="shared" si="104"/>
        <v>1380421C42</v>
      </c>
      <c r="AN256">
        <f t="shared" si="104"/>
        <v>200</v>
      </c>
      <c r="AO256">
        <f t="shared" si="104"/>
        <v>35</v>
      </c>
      <c r="AP256">
        <f t="shared" si="93"/>
        <v>160</v>
      </c>
      <c r="AQ256">
        <f t="shared" si="94"/>
        <v>53.327999999999996</v>
      </c>
      <c r="AR256">
        <f t="shared" si="95"/>
        <v>3.2</v>
      </c>
      <c r="AS256">
        <f t="shared" si="105"/>
        <v>50</v>
      </c>
      <c r="AT256">
        <f t="shared" si="105"/>
        <v>160</v>
      </c>
      <c r="AU256">
        <f t="shared" si="96"/>
        <v>250</v>
      </c>
      <c r="AV256">
        <f t="shared" si="97"/>
        <v>6.25</v>
      </c>
      <c r="AW256">
        <f t="shared" si="98"/>
        <v>7</v>
      </c>
      <c r="AX256" s="290">
        <f t="shared" si="99"/>
        <v>85.270103666739189</v>
      </c>
      <c r="AY256" s="290">
        <f t="shared" si="100"/>
        <v>1421.0262776062084</v>
      </c>
      <c r="AZ256">
        <f t="shared" si="101"/>
        <v>8</v>
      </c>
      <c r="BA256" s="290">
        <f t="shared" si="102"/>
        <v>3.9788735772973833</v>
      </c>
      <c r="BB256" s="290">
        <f t="shared" si="103"/>
        <v>159.15494309189535</v>
      </c>
    </row>
    <row r="257" spans="1:54" x14ac:dyDescent="0.3">
      <c r="A257">
        <f t="shared" si="80"/>
        <v>255</v>
      </c>
      <c r="B257">
        <v>1500</v>
      </c>
      <c r="C257">
        <v>7</v>
      </c>
      <c r="D257" t="str">
        <f>'[3]1500 KHz'!A37</f>
        <v>11111</v>
      </c>
      <c r="E257">
        <f>'[3]1500 KHz'!B37</f>
        <v>1</v>
      </c>
      <c r="F257" t="str">
        <f>'[3]1500 KHz'!C37</f>
        <v>13</v>
      </c>
      <c r="G257" t="str">
        <f>'[3]1500 KHz'!D37</f>
        <v>00</v>
      </c>
      <c r="H257" t="str">
        <f>'[3]1500 KHz'!E37</f>
        <v>01</v>
      </c>
      <c r="I257" t="str">
        <f>'[3]1500 KHz'!F37</f>
        <v>00</v>
      </c>
      <c r="J257" t="str">
        <f>'[3]1500 KHz'!G37</f>
        <v>11</v>
      </c>
      <c r="K257" t="str">
        <f>'[3]1500 KHz'!H37</f>
        <v>20</v>
      </c>
      <c r="L257" t="str">
        <f>'[3]1500 KHz'!I37</f>
        <v>001000</v>
      </c>
      <c r="M257" t="str">
        <f>'[3]1500 KHz'!J37</f>
        <v>00</v>
      </c>
      <c r="N257" t="str">
        <f>'[3]1500 KHz'!K37</f>
        <v>42</v>
      </c>
      <c r="O257" t="str">
        <f>'[3]1500 KHz'!L37</f>
        <v>01</v>
      </c>
      <c r="P257" t="str">
        <f>'[3]1500 KHz'!M37</f>
        <v>00001</v>
      </c>
      <c r="Q257" t="str">
        <f>'[3]1500 KHz'!N37</f>
        <v>0</v>
      </c>
      <c r="R257" t="str">
        <f>'[3]1500 KHz'!O37</f>
        <v>28</v>
      </c>
      <c r="S257" t="str">
        <f>'[3]1500 KHz'!P37</f>
        <v>001010</v>
      </c>
      <c r="T257" t="str">
        <f>'[3]1500 KHz'!Q37</f>
        <v>00</v>
      </c>
      <c r="U257" t="str">
        <f>'[3]1500 KHz'!R37</f>
        <v>42</v>
      </c>
      <c r="V257" t="str">
        <f>'[3]1500 KHz'!S37</f>
        <v>01</v>
      </c>
      <c r="W257" t="str">
        <f>'[3]1500 KHz'!T37</f>
        <v>00001</v>
      </c>
      <c r="X257" t="str">
        <f>'[3]1500 KHz'!U37</f>
        <v>0</v>
      </c>
      <c r="Y257" t="str">
        <f t="shared" si="90"/>
        <v>1320422842</v>
      </c>
      <c r="Z257">
        <f t="shared" si="81"/>
        <v>200</v>
      </c>
      <c r="AA257">
        <f t="shared" si="82"/>
        <v>50</v>
      </c>
      <c r="AB257">
        <f t="shared" si="83"/>
        <v>0.33329999999999999</v>
      </c>
      <c r="AC257">
        <f t="shared" si="84"/>
        <v>3.2</v>
      </c>
      <c r="AD257">
        <f t="shared" si="85"/>
        <v>800</v>
      </c>
      <c r="AE257">
        <f t="shared" si="86"/>
        <v>50</v>
      </c>
      <c r="AF257">
        <f t="shared" si="87"/>
        <v>40</v>
      </c>
      <c r="AG257">
        <f t="shared" si="88"/>
        <v>1.25</v>
      </c>
      <c r="AH257">
        <f t="shared" si="89"/>
        <v>6.25</v>
      </c>
      <c r="AI257">
        <v>4000</v>
      </c>
      <c r="AK257">
        <f t="shared" si="91"/>
        <v>1500</v>
      </c>
      <c r="AL257">
        <f t="shared" si="92"/>
        <v>31</v>
      </c>
      <c r="AM257" t="str">
        <f t="shared" si="104"/>
        <v>1320422842</v>
      </c>
      <c r="AN257">
        <f t="shared" si="104"/>
        <v>200</v>
      </c>
      <c r="AO257">
        <f t="shared" si="104"/>
        <v>50</v>
      </c>
      <c r="AP257">
        <f t="shared" si="93"/>
        <v>160</v>
      </c>
      <c r="AQ257">
        <f t="shared" si="94"/>
        <v>53.327999999999996</v>
      </c>
      <c r="AR257">
        <f t="shared" si="95"/>
        <v>3.2</v>
      </c>
      <c r="AS257">
        <f t="shared" si="105"/>
        <v>50</v>
      </c>
      <c r="AT257">
        <f t="shared" si="105"/>
        <v>40</v>
      </c>
      <c r="AU257">
        <f t="shared" si="96"/>
        <v>250</v>
      </c>
      <c r="AV257">
        <f t="shared" si="97"/>
        <v>6.25</v>
      </c>
      <c r="AW257">
        <f t="shared" si="98"/>
        <v>10</v>
      </c>
      <c r="AX257" s="290">
        <f t="shared" si="99"/>
        <v>59.689072566717428</v>
      </c>
      <c r="AY257" s="290">
        <f t="shared" si="100"/>
        <v>994.71839432434558</v>
      </c>
      <c r="AZ257">
        <f t="shared" si="101"/>
        <v>2</v>
      </c>
      <c r="BA257" s="290">
        <f t="shared" si="102"/>
        <v>15.915494309189533</v>
      </c>
      <c r="BB257" s="290">
        <f t="shared" si="103"/>
        <v>636.61977236758139</v>
      </c>
    </row>
  </sheetData>
  <sheetProtection algorithmName="SHA-512" hashValue="bDvcj72trarfWjkspEAVq5LDOEWDoQjWVq8/0cx2aMogmwJFhibgQ9mJrLaOEpoLOraIag27jg84MpKtQikQsQ==" saltValue="KbzOAHA/02iivbjgM5Rv1g=="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57"/>
  <sheetViews>
    <sheetView workbookViewId="0">
      <selection activeCell="T16" sqref="T16"/>
    </sheetView>
  </sheetViews>
  <sheetFormatPr defaultRowHeight="14.4" x14ac:dyDescent="0.3"/>
  <cols>
    <col min="1" max="1" width="9.21875"/>
  </cols>
  <sheetData>
    <row r="1" spans="1:19" x14ac:dyDescent="0.3">
      <c r="A1" t="s">
        <v>983</v>
      </c>
      <c r="B1" t="s">
        <v>791</v>
      </c>
      <c r="C1" t="s">
        <v>792</v>
      </c>
      <c r="D1" t="s">
        <v>185</v>
      </c>
      <c r="E1" t="s">
        <v>793</v>
      </c>
      <c r="F1" t="s">
        <v>794</v>
      </c>
      <c r="G1" t="s">
        <v>795</v>
      </c>
      <c r="H1" t="s">
        <v>796</v>
      </c>
      <c r="I1" t="s">
        <v>797</v>
      </c>
      <c r="J1" t="s">
        <v>798</v>
      </c>
      <c r="K1" t="s">
        <v>1</v>
      </c>
      <c r="L1" t="s">
        <v>5</v>
      </c>
      <c r="M1" t="s">
        <v>799</v>
      </c>
      <c r="N1" t="s">
        <v>84</v>
      </c>
      <c r="O1" t="s">
        <v>7</v>
      </c>
      <c r="P1" t="s">
        <v>0</v>
      </c>
      <c r="Q1" t="s">
        <v>2</v>
      </c>
      <c r="R1" t="s">
        <v>110</v>
      </c>
      <c r="S1" t="s">
        <v>4</v>
      </c>
    </row>
    <row r="2" spans="1:19" x14ac:dyDescent="0.3">
      <c r="A2">
        <v>0</v>
      </c>
      <c r="B2">
        <v>275</v>
      </c>
      <c r="C2">
        <v>0</v>
      </c>
      <c r="D2" t="s">
        <v>800</v>
      </c>
    </row>
    <row r="3" spans="1:19" x14ac:dyDescent="0.3">
      <c r="A3">
        <f>A2+1</f>
        <v>1</v>
      </c>
      <c r="B3">
        <v>275</v>
      </c>
      <c r="C3">
        <v>1</v>
      </c>
      <c r="D3" t="s">
        <v>801</v>
      </c>
      <c r="E3">
        <v>2</v>
      </c>
      <c r="F3">
        <v>12.435223451399461</v>
      </c>
      <c r="G3">
        <v>207.23299881757202</v>
      </c>
      <c r="H3">
        <v>0.5</v>
      </c>
      <c r="I3">
        <v>4.2441318157838754</v>
      </c>
      <c r="J3">
        <v>106.10329539459688</v>
      </c>
      <c r="K3">
        <v>100</v>
      </c>
      <c r="L3">
        <v>20</v>
      </c>
      <c r="M3">
        <v>160</v>
      </c>
      <c r="N3">
        <v>639.93600000000004</v>
      </c>
      <c r="O3">
        <v>38.400000000000006</v>
      </c>
      <c r="P3">
        <v>50</v>
      </c>
      <c r="Q3">
        <v>10</v>
      </c>
      <c r="R3">
        <v>3750</v>
      </c>
      <c r="S3">
        <v>150</v>
      </c>
    </row>
    <row r="4" spans="1:19" x14ac:dyDescent="0.3">
      <c r="A4">
        <f t="shared" ref="A4:A67" si="0">A3+1</f>
        <v>2</v>
      </c>
      <c r="B4">
        <v>275</v>
      </c>
      <c r="C4">
        <v>2</v>
      </c>
      <c r="D4" t="s">
        <v>802</v>
      </c>
      <c r="E4">
        <v>2</v>
      </c>
      <c r="F4">
        <v>12.435223451399461</v>
      </c>
      <c r="G4">
        <v>207.23299881757202</v>
      </c>
      <c r="H4">
        <v>1</v>
      </c>
      <c r="I4">
        <v>2.6525823848649224</v>
      </c>
      <c r="J4">
        <v>106.10329539459688</v>
      </c>
      <c r="K4">
        <v>100</v>
      </c>
      <c r="L4">
        <v>20</v>
      </c>
      <c r="M4">
        <v>160</v>
      </c>
      <c r="N4">
        <v>639.93600000000004</v>
      </c>
      <c r="O4">
        <v>38.400000000000006</v>
      </c>
      <c r="P4">
        <v>50</v>
      </c>
      <c r="Q4">
        <v>20</v>
      </c>
      <c r="R4">
        <v>3000</v>
      </c>
      <c r="S4">
        <v>75</v>
      </c>
    </row>
    <row r="5" spans="1:19" x14ac:dyDescent="0.3">
      <c r="A5">
        <f t="shared" si="0"/>
        <v>3</v>
      </c>
      <c r="B5">
        <v>275</v>
      </c>
      <c r="C5">
        <v>3</v>
      </c>
      <c r="D5" t="s">
        <v>803</v>
      </c>
      <c r="E5">
        <v>2</v>
      </c>
      <c r="F5">
        <v>12.435223451399461</v>
      </c>
      <c r="G5">
        <v>207.23299881757202</v>
      </c>
      <c r="H5">
        <v>2</v>
      </c>
      <c r="I5">
        <v>2.6525823848649224</v>
      </c>
      <c r="J5">
        <v>106.10329539459688</v>
      </c>
      <c r="K5">
        <v>100</v>
      </c>
      <c r="L5">
        <v>20</v>
      </c>
      <c r="M5">
        <v>160</v>
      </c>
      <c r="N5">
        <v>639.93600000000004</v>
      </c>
      <c r="O5">
        <v>38.400000000000006</v>
      </c>
      <c r="P5">
        <v>50</v>
      </c>
      <c r="Q5">
        <v>40</v>
      </c>
      <c r="R5">
        <v>1500</v>
      </c>
      <c r="S5">
        <v>37.5</v>
      </c>
    </row>
    <row r="6" spans="1:19" x14ac:dyDescent="0.3">
      <c r="A6">
        <f t="shared" si="0"/>
        <v>4</v>
      </c>
      <c r="B6">
        <v>275</v>
      </c>
      <c r="C6">
        <v>4</v>
      </c>
      <c r="D6" t="s">
        <v>804</v>
      </c>
      <c r="E6">
        <v>2</v>
      </c>
      <c r="F6">
        <v>12.435223451399461</v>
      </c>
      <c r="G6">
        <v>207.23299881757202</v>
      </c>
      <c r="H6">
        <v>4</v>
      </c>
      <c r="I6">
        <v>2.6525823848649224</v>
      </c>
      <c r="J6">
        <v>106.10329539459688</v>
      </c>
      <c r="K6">
        <v>100</v>
      </c>
      <c r="L6">
        <v>20</v>
      </c>
      <c r="M6">
        <v>160</v>
      </c>
      <c r="N6">
        <v>639.93600000000004</v>
      </c>
      <c r="O6">
        <v>38.400000000000006</v>
      </c>
      <c r="P6">
        <v>50</v>
      </c>
      <c r="Q6">
        <v>80</v>
      </c>
      <c r="R6">
        <v>750</v>
      </c>
      <c r="S6">
        <v>18.75</v>
      </c>
    </row>
    <row r="7" spans="1:19" x14ac:dyDescent="0.3">
      <c r="A7">
        <f t="shared" si="0"/>
        <v>5</v>
      </c>
      <c r="B7">
        <v>275</v>
      </c>
      <c r="C7">
        <v>5</v>
      </c>
      <c r="D7" t="s">
        <v>805</v>
      </c>
      <c r="E7">
        <v>2</v>
      </c>
      <c r="F7">
        <v>12.435223451399461</v>
      </c>
      <c r="G7">
        <v>207.23299881757202</v>
      </c>
      <c r="H7">
        <v>8</v>
      </c>
      <c r="I7">
        <v>3.9788735772973833</v>
      </c>
      <c r="J7">
        <v>159.15494309189535</v>
      </c>
      <c r="K7">
        <v>100</v>
      </c>
      <c r="L7">
        <v>20</v>
      </c>
      <c r="M7">
        <v>160</v>
      </c>
      <c r="N7">
        <v>639.93600000000004</v>
      </c>
      <c r="O7">
        <v>38.400000000000006</v>
      </c>
      <c r="P7">
        <v>50</v>
      </c>
      <c r="Q7">
        <v>160</v>
      </c>
      <c r="R7">
        <v>250</v>
      </c>
      <c r="S7">
        <v>6.25</v>
      </c>
    </row>
    <row r="8" spans="1:19" x14ac:dyDescent="0.3">
      <c r="A8">
        <f t="shared" si="0"/>
        <v>6</v>
      </c>
      <c r="B8">
        <v>275</v>
      </c>
      <c r="C8">
        <v>6</v>
      </c>
      <c r="D8" t="s">
        <v>806</v>
      </c>
      <c r="E8">
        <v>3</v>
      </c>
      <c r="F8">
        <v>11.053531956799524</v>
      </c>
      <c r="G8">
        <v>138.155332545048</v>
      </c>
      <c r="H8">
        <v>0.5</v>
      </c>
      <c r="I8">
        <v>4.2441318157838754</v>
      </c>
      <c r="J8">
        <v>106.10329539459688</v>
      </c>
      <c r="K8">
        <v>100</v>
      </c>
      <c r="L8">
        <v>30</v>
      </c>
      <c r="M8">
        <v>160</v>
      </c>
      <c r="N8">
        <v>479.952</v>
      </c>
      <c r="O8">
        <v>38.400000000000006</v>
      </c>
      <c r="P8">
        <v>50</v>
      </c>
      <c r="Q8">
        <v>10</v>
      </c>
      <c r="R8">
        <v>3750</v>
      </c>
      <c r="S8">
        <v>150</v>
      </c>
    </row>
    <row r="9" spans="1:19" x14ac:dyDescent="0.3">
      <c r="A9">
        <f t="shared" si="0"/>
        <v>7</v>
      </c>
      <c r="B9">
        <v>275</v>
      </c>
      <c r="C9">
        <v>7</v>
      </c>
      <c r="D9" t="s">
        <v>807</v>
      </c>
      <c r="E9">
        <v>3</v>
      </c>
      <c r="F9">
        <v>11.053531956799524</v>
      </c>
      <c r="G9">
        <v>138.155332545048</v>
      </c>
      <c r="H9">
        <v>1</v>
      </c>
      <c r="I9">
        <v>2.6525823848649224</v>
      </c>
      <c r="J9">
        <v>106.10329539459688</v>
      </c>
      <c r="K9">
        <v>100</v>
      </c>
      <c r="L9">
        <v>30</v>
      </c>
      <c r="M9">
        <v>160</v>
      </c>
      <c r="N9">
        <v>479.952</v>
      </c>
      <c r="O9">
        <v>38.400000000000006</v>
      </c>
      <c r="P9">
        <v>50</v>
      </c>
      <c r="Q9">
        <v>20</v>
      </c>
      <c r="R9">
        <v>3000</v>
      </c>
      <c r="S9">
        <v>75</v>
      </c>
    </row>
    <row r="10" spans="1:19" x14ac:dyDescent="0.3">
      <c r="A10">
        <f t="shared" si="0"/>
        <v>8</v>
      </c>
      <c r="B10">
        <v>275</v>
      </c>
      <c r="C10">
        <v>8</v>
      </c>
      <c r="D10" t="s">
        <v>808</v>
      </c>
      <c r="E10">
        <v>3</v>
      </c>
      <c r="F10">
        <v>11.053531956799524</v>
      </c>
      <c r="G10">
        <v>138.155332545048</v>
      </c>
      <c r="H10">
        <v>2</v>
      </c>
      <c r="I10">
        <v>2.6525823848649224</v>
      </c>
      <c r="J10">
        <v>106.10329539459688</v>
      </c>
      <c r="K10">
        <v>100</v>
      </c>
      <c r="L10">
        <v>30</v>
      </c>
      <c r="M10">
        <v>160</v>
      </c>
      <c r="N10">
        <v>479.952</v>
      </c>
      <c r="O10">
        <v>38.400000000000006</v>
      </c>
      <c r="P10">
        <v>50</v>
      </c>
      <c r="Q10">
        <v>40</v>
      </c>
      <c r="R10">
        <v>1500</v>
      </c>
      <c r="S10">
        <v>37.5</v>
      </c>
    </row>
    <row r="11" spans="1:19" x14ac:dyDescent="0.3">
      <c r="A11">
        <f t="shared" si="0"/>
        <v>9</v>
      </c>
      <c r="B11">
        <v>275</v>
      </c>
      <c r="C11">
        <v>9</v>
      </c>
      <c r="D11" t="s">
        <v>809</v>
      </c>
      <c r="E11">
        <v>3</v>
      </c>
      <c r="F11">
        <v>11.053531956799524</v>
      </c>
      <c r="G11">
        <v>138.155332545048</v>
      </c>
      <c r="H11">
        <v>4</v>
      </c>
      <c r="I11">
        <v>2.6525823848649224</v>
      </c>
      <c r="J11">
        <v>106.10329539459688</v>
      </c>
      <c r="K11">
        <v>100</v>
      </c>
      <c r="L11">
        <v>30</v>
      </c>
      <c r="M11">
        <v>160</v>
      </c>
      <c r="N11">
        <v>479.952</v>
      </c>
      <c r="O11">
        <v>38.400000000000006</v>
      </c>
      <c r="P11">
        <v>50</v>
      </c>
      <c r="Q11">
        <v>80</v>
      </c>
      <c r="R11">
        <v>750</v>
      </c>
      <c r="S11">
        <v>18.75</v>
      </c>
    </row>
    <row r="12" spans="1:19" x14ac:dyDescent="0.3">
      <c r="A12">
        <f t="shared" si="0"/>
        <v>10</v>
      </c>
      <c r="B12">
        <v>275</v>
      </c>
      <c r="C12">
        <v>10</v>
      </c>
      <c r="D12" t="s">
        <v>810</v>
      </c>
      <c r="E12">
        <v>3</v>
      </c>
      <c r="F12">
        <v>11.053531956799524</v>
      </c>
      <c r="G12">
        <v>138.155332545048</v>
      </c>
      <c r="H12">
        <v>8</v>
      </c>
      <c r="I12">
        <v>3.9788735772973833</v>
      </c>
      <c r="J12">
        <v>159.15494309189535</v>
      </c>
      <c r="K12">
        <v>100</v>
      </c>
      <c r="L12">
        <v>30</v>
      </c>
      <c r="M12">
        <v>160</v>
      </c>
      <c r="N12">
        <v>479.952</v>
      </c>
      <c r="O12">
        <v>38.400000000000006</v>
      </c>
      <c r="P12">
        <v>50</v>
      </c>
      <c r="Q12">
        <v>160</v>
      </c>
      <c r="R12">
        <v>250</v>
      </c>
      <c r="S12">
        <v>6.25</v>
      </c>
    </row>
    <row r="13" spans="1:19" x14ac:dyDescent="0.3">
      <c r="A13">
        <f t="shared" si="0"/>
        <v>11</v>
      </c>
      <c r="B13">
        <v>275</v>
      </c>
      <c r="C13">
        <v>11</v>
      </c>
      <c r="D13" t="s">
        <v>811</v>
      </c>
      <c r="E13">
        <v>4</v>
      </c>
      <c r="F13">
        <v>8.2901489675996416</v>
      </c>
      <c r="G13">
        <v>207.23299881757202</v>
      </c>
      <c r="H13">
        <v>0.5</v>
      </c>
      <c r="I13">
        <v>4.2441318157838754</v>
      </c>
      <c r="J13">
        <v>106.10329539459688</v>
      </c>
      <c r="K13">
        <v>100</v>
      </c>
      <c r="L13">
        <v>40</v>
      </c>
      <c r="M13">
        <v>160</v>
      </c>
      <c r="N13">
        <v>479.952</v>
      </c>
      <c r="O13">
        <v>19.200000000000003</v>
      </c>
      <c r="P13">
        <v>50</v>
      </c>
      <c r="Q13">
        <v>10</v>
      </c>
      <c r="R13">
        <v>3750</v>
      </c>
      <c r="S13">
        <v>150</v>
      </c>
    </row>
    <row r="14" spans="1:19" x14ac:dyDescent="0.3">
      <c r="A14">
        <f t="shared" si="0"/>
        <v>12</v>
      </c>
      <c r="B14">
        <v>275</v>
      </c>
      <c r="C14">
        <v>12</v>
      </c>
      <c r="D14" t="s">
        <v>812</v>
      </c>
      <c r="E14">
        <v>4</v>
      </c>
      <c r="F14">
        <v>8.2901489675996416</v>
      </c>
      <c r="G14">
        <v>207.23299881757202</v>
      </c>
      <c r="H14">
        <v>1</v>
      </c>
      <c r="I14">
        <v>2.6525823848649224</v>
      </c>
      <c r="J14">
        <v>106.10329539459688</v>
      </c>
      <c r="K14">
        <v>100</v>
      </c>
      <c r="L14">
        <v>40</v>
      </c>
      <c r="M14">
        <v>160</v>
      </c>
      <c r="N14">
        <v>479.952</v>
      </c>
      <c r="O14">
        <v>19.200000000000003</v>
      </c>
      <c r="P14">
        <v>50</v>
      </c>
      <c r="Q14">
        <v>20</v>
      </c>
      <c r="R14">
        <v>3000</v>
      </c>
      <c r="S14">
        <v>75</v>
      </c>
    </row>
    <row r="15" spans="1:19" x14ac:dyDescent="0.3">
      <c r="A15">
        <f t="shared" si="0"/>
        <v>13</v>
      </c>
      <c r="B15">
        <v>275</v>
      </c>
      <c r="C15">
        <v>13</v>
      </c>
      <c r="D15" t="s">
        <v>813</v>
      </c>
      <c r="E15">
        <v>4</v>
      </c>
      <c r="F15">
        <v>8.2901489675996416</v>
      </c>
      <c r="G15">
        <v>207.23299881757202</v>
      </c>
      <c r="H15">
        <v>2</v>
      </c>
      <c r="I15">
        <v>2.6525823848649224</v>
      </c>
      <c r="J15">
        <v>106.10329539459688</v>
      </c>
      <c r="K15">
        <v>100</v>
      </c>
      <c r="L15">
        <v>40</v>
      </c>
      <c r="M15">
        <v>160</v>
      </c>
      <c r="N15">
        <v>479.952</v>
      </c>
      <c r="O15">
        <v>19.200000000000003</v>
      </c>
      <c r="P15">
        <v>50</v>
      </c>
      <c r="Q15">
        <v>40</v>
      </c>
      <c r="R15">
        <v>1500</v>
      </c>
      <c r="S15">
        <v>37.5</v>
      </c>
    </row>
    <row r="16" spans="1:19" x14ac:dyDescent="0.3">
      <c r="A16">
        <f t="shared" si="0"/>
        <v>14</v>
      </c>
      <c r="B16">
        <v>275</v>
      </c>
      <c r="C16">
        <v>14</v>
      </c>
      <c r="D16" t="s">
        <v>814</v>
      </c>
      <c r="E16">
        <v>4</v>
      </c>
      <c r="F16">
        <v>8.2901489675996416</v>
      </c>
      <c r="G16">
        <v>207.23299881757202</v>
      </c>
      <c r="H16">
        <v>4</v>
      </c>
      <c r="I16">
        <v>2.6525823848649224</v>
      </c>
      <c r="J16">
        <v>106.10329539459688</v>
      </c>
      <c r="K16">
        <v>100</v>
      </c>
      <c r="L16">
        <v>40</v>
      </c>
      <c r="M16">
        <v>160</v>
      </c>
      <c r="N16">
        <v>479.952</v>
      </c>
      <c r="O16">
        <v>19.200000000000003</v>
      </c>
      <c r="P16">
        <v>50</v>
      </c>
      <c r="Q16">
        <v>80</v>
      </c>
      <c r="R16">
        <v>750</v>
      </c>
      <c r="S16">
        <v>18.75</v>
      </c>
    </row>
    <row r="17" spans="1:19" x14ac:dyDescent="0.3">
      <c r="A17">
        <f t="shared" si="0"/>
        <v>15</v>
      </c>
      <c r="B17">
        <v>275</v>
      </c>
      <c r="C17">
        <v>15</v>
      </c>
      <c r="D17" t="s">
        <v>815</v>
      </c>
      <c r="E17">
        <v>4</v>
      </c>
      <c r="F17">
        <v>8.2901489675996416</v>
      </c>
      <c r="G17">
        <v>207.23299881757202</v>
      </c>
      <c r="H17">
        <v>8</v>
      </c>
      <c r="I17">
        <v>3.9788735772973833</v>
      </c>
      <c r="J17">
        <v>159.15494309189535</v>
      </c>
      <c r="K17">
        <v>100</v>
      </c>
      <c r="L17">
        <v>40</v>
      </c>
      <c r="M17">
        <v>160</v>
      </c>
      <c r="N17">
        <v>479.952</v>
      </c>
      <c r="O17">
        <v>19.200000000000003</v>
      </c>
      <c r="P17">
        <v>50</v>
      </c>
      <c r="Q17">
        <v>160</v>
      </c>
      <c r="R17">
        <v>250</v>
      </c>
      <c r="S17">
        <v>6.25</v>
      </c>
    </row>
    <row r="18" spans="1:19" x14ac:dyDescent="0.3">
      <c r="A18">
        <f t="shared" si="0"/>
        <v>16</v>
      </c>
      <c r="B18">
        <v>275</v>
      </c>
      <c r="C18">
        <v>16</v>
      </c>
      <c r="D18" t="s">
        <v>816</v>
      </c>
      <c r="E18">
        <v>5</v>
      </c>
      <c r="F18">
        <v>9.9481787611195678</v>
      </c>
      <c r="G18">
        <v>165.7863990540576</v>
      </c>
      <c r="H18">
        <v>0.5</v>
      </c>
      <c r="I18">
        <v>4.2441318157838754</v>
      </c>
      <c r="J18">
        <v>106.10329539459688</v>
      </c>
      <c r="K18">
        <v>100</v>
      </c>
      <c r="L18">
        <v>50</v>
      </c>
      <c r="M18">
        <v>160</v>
      </c>
      <c r="N18">
        <v>319.96800000000002</v>
      </c>
      <c r="O18">
        <v>19.200000000000003</v>
      </c>
      <c r="P18">
        <v>50</v>
      </c>
      <c r="Q18">
        <v>10</v>
      </c>
      <c r="R18">
        <v>3750</v>
      </c>
      <c r="S18">
        <v>150</v>
      </c>
    </row>
    <row r="19" spans="1:19" x14ac:dyDescent="0.3">
      <c r="A19">
        <f t="shared" si="0"/>
        <v>17</v>
      </c>
      <c r="B19">
        <v>275</v>
      </c>
      <c r="C19">
        <v>17</v>
      </c>
      <c r="D19" t="s">
        <v>817</v>
      </c>
      <c r="E19">
        <v>5</v>
      </c>
      <c r="F19">
        <v>9.9481787611195678</v>
      </c>
      <c r="G19">
        <v>165.7863990540576</v>
      </c>
      <c r="H19">
        <v>1</v>
      </c>
      <c r="I19">
        <v>2.6525823848649224</v>
      </c>
      <c r="J19">
        <v>106.10329539459688</v>
      </c>
      <c r="K19">
        <v>100</v>
      </c>
      <c r="L19">
        <v>50</v>
      </c>
      <c r="M19">
        <v>160</v>
      </c>
      <c r="N19">
        <v>319.96800000000002</v>
      </c>
      <c r="O19">
        <v>19.200000000000003</v>
      </c>
      <c r="P19">
        <v>50</v>
      </c>
      <c r="Q19">
        <v>20</v>
      </c>
      <c r="R19">
        <v>3000</v>
      </c>
      <c r="S19">
        <v>75</v>
      </c>
    </row>
    <row r="20" spans="1:19" x14ac:dyDescent="0.3">
      <c r="A20">
        <f t="shared" si="0"/>
        <v>18</v>
      </c>
      <c r="B20">
        <v>275</v>
      </c>
      <c r="C20">
        <v>18</v>
      </c>
      <c r="D20" t="s">
        <v>818</v>
      </c>
      <c r="E20">
        <v>5</v>
      </c>
      <c r="F20">
        <v>9.9481787611195678</v>
      </c>
      <c r="G20">
        <v>165.7863990540576</v>
      </c>
      <c r="H20">
        <v>2</v>
      </c>
      <c r="I20">
        <v>2.6525823848649224</v>
      </c>
      <c r="J20">
        <v>106.10329539459688</v>
      </c>
      <c r="K20">
        <v>100</v>
      </c>
      <c r="L20">
        <v>50</v>
      </c>
      <c r="M20">
        <v>160</v>
      </c>
      <c r="N20">
        <v>319.96800000000002</v>
      </c>
      <c r="O20">
        <v>19.200000000000003</v>
      </c>
      <c r="P20">
        <v>50</v>
      </c>
      <c r="Q20">
        <v>40</v>
      </c>
      <c r="R20">
        <v>1500</v>
      </c>
      <c r="S20">
        <v>37.5</v>
      </c>
    </row>
    <row r="21" spans="1:19" x14ac:dyDescent="0.3">
      <c r="A21">
        <f t="shared" si="0"/>
        <v>19</v>
      </c>
      <c r="B21">
        <v>275</v>
      </c>
      <c r="C21">
        <v>19</v>
      </c>
      <c r="D21" t="s">
        <v>819</v>
      </c>
      <c r="E21">
        <v>5</v>
      </c>
      <c r="F21">
        <v>9.9481787611195678</v>
      </c>
      <c r="G21">
        <v>165.7863990540576</v>
      </c>
      <c r="H21">
        <v>4</v>
      </c>
      <c r="I21">
        <v>2.6525823848649224</v>
      </c>
      <c r="J21">
        <v>106.10329539459688</v>
      </c>
      <c r="K21">
        <v>100</v>
      </c>
      <c r="L21">
        <v>50</v>
      </c>
      <c r="M21">
        <v>160</v>
      </c>
      <c r="N21">
        <v>319.96800000000002</v>
      </c>
      <c r="O21">
        <v>19.200000000000003</v>
      </c>
      <c r="P21">
        <v>50</v>
      </c>
      <c r="Q21">
        <v>80</v>
      </c>
      <c r="R21">
        <v>750</v>
      </c>
      <c r="S21">
        <v>18.75</v>
      </c>
    </row>
    <row r="22" spans="1:19" x14ac:dyDescent="0.3">
      <c r="A22">
        <f t="shared" si="0"/>
        <v>20</v>
      </c>
      <c r="B22">
        <v>275</v>
      </c>
      <c r="C22">
        <v>20</v>
      </c>
      <c r="D22" t="s">
        <v>820</v>
      </c>
      <c r="E22">
        <v>5</v>
      </c>
      <c r="F22">
        <v>9.9481787611195678</v>
      </c>
      <c r="G22">
        <v>165.7863990540576</v>
      </c>
      <c r="H22">
        <v>8</v>
      </c>
      <c r="I22">
        <v>3.9788735772973833</v>
      </c>
      <c r="J22">
        <v>159.15494309189535</v>
      </c>
      <c r="K22">
        <v>100</v>
      </c>
      <c r="L22">
        <v>50</v>
      </c>
      <c r="M22">
        <v>160</v>
      </c>
      <c r="N22">
        <v>319.96800000000002</v>
      </c>
      <c r="O22">
        <v>19.200000000000003</v>
      </c>
      <c r="P22">
        <v>50</v>
      </c>
      <c r="Q22">
        <v>160</v>
      </c>
      <c r="R22">
        <v>250</v>
      </c>
      <c r="S22">
        <v>6.25</v>
      </c>
    </row>
    <row r="23" spans="1:19" x14ac:dyDescent="0.3">
      <c r="A23">
        <f t="shared" si="0"/>
        <v>21</v>
      </c>
      <c r="B23">
        <v>275</v>
      </c>
      <c r="C23">
        <v>21</v>
      </c>
      <c r="D23" t="s">
        <v>821</v>
      </c>
      <c r="E23">
        <v>6</v>
      </c>
      <c r="F23">
        <v>8.2901489675996416</v>
      </c>
      <c r="G23">
        <v>276.31066509009599</v>
      </c>
      <c r="H23">
        <v>0.5</v>
      </c>
      <c r="I23">
        <v>4.2441318157838754</v>
      </c>
      <c r="J23">
        <v>106.10329539459688</v>
      </c>
      <c r="K23">
        <v>200</v>
      </c>
      <c r="L23">
        <v>30</v>
      </c>
      <c r="M23">
        <v>320</v>
      </c>
      <c r="N23">
        <v>639.93600000000004</v>
      </c>
      <c r="O23">
        <v>19.200000000000003</v>
      </c>
      <c r="P23">
        <v>50</v>
      </c>
      <c r="Q23">
        <v>10</v>
      </c>
      <c r="R23">
        <v>3750</v>
      </c>
      <c r="S23">
        <v>150</v>
      </c>
    </row>
    <row r="24" spans="1:19" x14ac:dyDescent="0.3">
      <c r="A24">
        <f t="shared" si="0"/>
        <v>22</v>
      </c>
      <c r="B24">
        <v>275</v>
      </c>
      <c r="C24">
        <v>22</v>
      </c>
      <c r="D24" t="s">
        <v>822</v>
      </c>
      <c r="E24">
        <v>6</v>
      </c>
      <c r="F24">
        <v>8.2901489675996416</v>
      </c>
      <c r="G24">
        <v>276.31066509009599</v>
      </c>
      <c r="H24">
        <v>1</v>
      </c>
      <c r="I24">
        <v>2.6525823848649224</v>
      </c>
      <c r="J24">
        <v>106.10329539459688</v>
      </c>
      <c r="K24">
        <v>200</v>
      </c>
      <c r="L24">
        <v>30</v>
      </c>
      <c r="M24">
        <v>320</v>
      </c>
      <c r="N24">
        <v>639.93600000000004</v>
      </c>
      <c r="O24">
        <v>19.200000000000003</v>
      </c>
      <c r="P24">
        <v>50</v>
      </c>
      <c r="Q24">
        <v>20</v>
      </c>
      <c r="R24">
        <v>3000</v>
      </c>
      <c r="S24">
        <v>75</v>
      </c>
    </row>
    <row r="25" spans="1:19" x14ac:dyDescent="0.3">
      <c r="A25">
        <f t="shared" si="0"/>
        <v>23</v>
      </c>
      <c r="B25">
        <v>275</v>
      </c>
      <c r="C25">
        <v>23</v>
      </c>
      <c r="D25" t="s">
        <v>823</v>
      </c>
      <c r="E25">
        <v>6</v>
      </c>
      <c r="F25">
        <v>8.2901489675996416</v>
      </c>
      <c r="G25">
        <v>276.31066509009599</v>
      </c>
      <c r="H25">
        <v>2</v>
      </c>
      <c r="I25">
        <v>2.6525823848649224</v>
      </c>
      <c r="J25">
        <v>106.10329539459688</v>
      </c>
      <c r="K25">
        <v>200</v>
      </c>
      <c r="L25">
        <v>30</v>
      </c>
      <c r="M25">
        <v>320</v>
      </c>
      <c r="N25">
        <v>639.93600000000004</v>
      </c>
      <c r="O25">
        <v>19.200000000000003</v>
      </c>
      <c r="P25">
        <v>50</v>
      </c>
      <c r="Q25">
        <v>40</v>
      </c>
      <c r="R25">
        <v>1500</v>
      </c>
      <c r="S25">
        <v>37.5</v>
      </c>
    </row>
    <row r="26" spans="1:19" x14ac:dyDescent="0.3">
      <c r="A26">
        <f t="shared" si="0"/>
        <v>24</v>
      </c>
      <c r="B26">
        <v>275</v>
      </c>
      <c r="C26">
        <v>24</v>
      </c>
      <c r="D26" t="s">
        <v>824</v>
      </c>
      <c r="E26">
        <v>6</v>
      </c>
      <c r="F26">
        <v>8.2901489675996416</v>
      </c>
      <c r="G26">
        <v>276.31066509009599</v>
      </c>
      <c r="H26">
        <v>4</v>
      </c>
      <c r="I26">
        <v>2.6525823848649224</v>
      </c>
      <c r="J26">
        <v>106.10329539459688</v>
      </c>
      <c r="K26">
        <v>200</v>
      </c>
      <c r="L26">
        <v>30</v>
      </c>
      <c r="M26">
        <v>320</v>
      </c>
      <c r="N26">
        <v>639.93600000000004</v>
      </c>
      <c r="O26">
        <v>19.200000000000003</v>
      </c>
      <c r="P26">
        <v>50</v>
      </c>
      <c r="Q26">
        <v>80</v>
      </c>
      <c r="R26">
        <v>750</v>
      </c>
      <c r="S26">
        <v>18.75</v>
      </c>
    </row>
    <row r="27" spans="1:19" x14ac:dyDescent="0.3">
      <c r="A27">
        <f t="shared" si="0"/>
        <v>25</v>
      </c>
      <c r="B27">
        <v>275</v>
      </c>
      <c r="C27">
        <v>25</v>
      </c>
      <c r="D27" t="s">
        <v>825</v>
      </c>
      <c r="E27">
        <v>6</v>
      </c>
      <c r="F27">
        <v>8.2901489675996416</v>
      </c>
      <c r="G27">
        <v>276.31066509009599</v>
      </c>
      <c r="H27">
        <v>8</v>
      </c>
      <c r="I27">
        <v>3.9788735772973833</v>
      </c>
      <c r="J27">
        <v>159.15494309189535</v>
      </c>
      <c r="K27">
        <v>200</v>
      </c>
      <c r="L27">
        <v>30</v>
      </c>
      <c r="M27">
        <v>320</v>
      </c>
      <c r="N27">
        <v>639.93600000000004</v>
      </c>
      <c r="O27">
        <v>19.200000000000003</v>
      </c>
      <c r="P27">
        <v>50</v>
      </c>
      <c r="Q27">
        <v>160</v>
      </c>
      <c r="R27">
        <v>250</v>
      </c>
      <c r="S27">
        <v>6.25</v>
      </c>
    </row>
    <row r="28" spans="1:19" x14ac:dyDescent="0.3">
      <c r="A28">
        <f t="shared" si="0"/>
        <v>26</v>
      </c>
      <c r="B28">
        <v>275</v>
      </c>
      <c r="C28">
        <v>26</v>
      </c>
      <c r="D28" t="s">
        <v>826</v>
      </c>
      <c r="E28">
        <v>7</v>
      </c>
      <c r="F28">
        <v>14.21168394445653</v>
      </c>
      <c r="G28">
        <v>236.83771293436803</v>
      </c>
      <c r="H28">
        <v>0.5</v>
      </c>
      <c r="I28">
        <v>4.2441318157838754</v>
      </c>
      <c r="J28">
        <v>106.10329539459688</v>
      </c>
      <c r="K28">
        <v>200</v>
      </c>
      <c r="L28">
        <v>35</v>
      </c>
      <c r="M28">
        <v>320</v>
      </c>
      <c r="N28">
        <v>319.96800000000002</v>
      </c>
      <c r="O28">
        <v>19.200000000000003</v>
      </c>
      <c r="P28">
        <v>50</v>
      </c>
      <c r="Q28">
        <v>10</v>
      </c>
      <c r="R28">
        <v>3750</v>
      </c>
      <c r="S28">
        <v>150</v>
      </c>
    </row>
    <row r="29" spans="1:19" x14ac:dyDescent="0.3">
      <c r="A29">
        <f t="shared" si="0"/>
        <v>27</v>
      </c>
      <c r="B29">
        <v>275</v>
      </c>
      <c r="C29">
        <v>27</v>
      </c>
      <c r="D29" t="s">
        <v>827</v>
      </c>
      <c r="E29">
        <v>7</v>
      </c>
      <c r="F29">
        <v>14.21168394445653</v>
      </c>
      <c r="G29">
        <v>236.83771293436803</v>
      </c>
      <c r="H29">
        <v>1</v>
      </c>
      <c r="I29">
        <v>2.6525823848649224</v>
      </c>
      <c r="J29">
        <v>106.10329539459688</v>
      </c>
      <c r="K29">
        <v>200</v>
      </c>
      <c r="L29">
        <v>35</v>
      </c>
      <c r="M29">
        <v>320</v>
      </c>
      <c r="N29">
        <v>319.96800000000002</v>
      </c>
      <c r="O29">
        <v>19.200000000000003</v>
      </c>
      <c r="P29">
        <v>50</v>
      </c>
      <c r="Q29">
        <v>20</v>
      </c>
      <c r="R29">
        <v>3000</v>
      </c>
      <c r="S29">
        <v>75</v>
      </c>
    </row>
    <row r="30" spans="1:19" x14ac:dyDescent="0.3">
      <c r="A30">
        <f t="shared" si="0"/>
        <v>28</v>
      </c>
      <c r="B30">
        <v>275</v>
      </c>
      <c r="C30">
        <v>28</v>
      </c>
      <c r="D30" t="s">
        <v>828</v>
      </c>
      <c r="E30">
        <v>7</v>
      </c>
      <c r="F30">
        <v>14.21168394445653</v>
      </c>
      <c r="G30">
        <v>236.83771293436803</v>
      </c>
      <c r="H30">
        <v>2</v>
      </c>
      <c r="I30">
        <v>2.6525823848649224</v>
      </c>
      <c r="J30">
        <v>106.10329539459688</v>
      </c>
      <c r="K30">
        <v>200</v>
      </c>
      <c r="L30">
        <v>35</v>
      </c>
      <c r="M30">
        <v>320</v>
      </c>
      <c r="N30">
        <v>319.96800000000002</v>
      </c>
      <c r="O30">
        <v>19.200000000000003</v>
      </c>
      <c r="P30">
        <v>50</v>
      </c>
      <c r="Q30">
        <v>40</v>
      </c>
      <c r="R30">
        <v>1500</v>
      </c>
      <c r="S30">
        <v>37.5</v>
      </c>
    </row>
    <row r="31" spans="1:19" x14ac:dyDescent="0.3">
      <c r="A31">
        <f t="shared" si="0"/>
        <v>29</v>
      </c>
      <c r="B31">
        <v>275</v>
      </c>
      <c r="C31">
        <v>29</v>
      </c>
      <c r="D31" t="s">
        <v>829</v>
      </c>
      <c r="E31">
        <v>7</v>
      </c>
      <c r="F31">
        <v>14.21168394445653</v>
      </c>
      <c r="G31">
        <v>236.83771293436803</v>
      </c>
      <c r="H31">
        <v>4</v>
      </c>
      <c r="I31">
        <v>2.6525823848649224</v>
      </c>
      <c r="J31">
        <v>106.10329539459688</v>
      </c>
      <c r="K31">
        <v>200</v>
      </c>
      <c r="L31">
        <v>35</v>
      </c>
      <c r="M31">
        <v>320</v>
      </c>
      <c r="N31">
        <v>319.96800000000002</v>
      </c>
      <c r="O31">
        <v>19.200000000000003</v>
      </c>
      <c r="P31">
        <v>50</v>
      </c>
      <c r="Q31">
        <v>80</v>
      </c>
      <c r="R31">
        <v>750</v>
      </c>
      <c r="S31">
        <v>18.75</v>
      </c>
    </row>
    <row r="32" spans="1:19" x14ac:dyDescent="0.3">
      <c r="A32">
        <f t="shared" si="0"/>
        <v>30</v>
      </c>
      <c r="B32">
        <v>275</v>
      </c>
      <c r="C32">
        <v>30</v>
      </c>
      <c r="D32" t="s">
        <v>830</v>
      </c>
      <c r="E32">
        <v>7</v>
      </c>
      <c r="F32">
        <v>14.21168394445653</v>
      </c>
      <c r="G32">
        <v>236.83771293436803</v>
      </c>
      <c r="H32">
        <v>8</v>
      </c>
      <c r="I32">
        <v>3.9788735772973833</v>
      </c>
      <c r="J32">
        <v>159.15494309189535</v>
      </c>
      <c r="K32">
        <v>200</v>
      </c>
      <c r="L32">
        <v>35</v>
      </c>
      <c r="M32">
        <v>320</v>
      </c>
      <c r="N32">
        <v>319.96800000000002</v>
      </c>
      <c r="O32">
        <v>19.200000000000003</v>
      </c>
      <c r="P32">
        <v>50</v>
      </c>
      <c r="Q32">
        <v>160</v>
      </c>
      <c r="R32">
        <v>250</v>
      </c>
      <c r="S32">
        <v>6.25</v>
      </c>
    </row>
    <row r="33" spans="1:19" x14ac:dyDescent="0.3">
      <c r="A33">
        <f t="shared" si="0"/>
        <v>31</v>
      </c>
      <c r="B33">
        <v>275</v>
      </c>
      <c r="C33">
        <v>31</v>
      </c>
      <c r="D33" t="s">
        <v>831</v>
      </c>
      <c r="E33">
        <v>10</v>
      </c>
      <c r="F33">
        <v>9.9481787611195678</v>
      </c>
      <c r="G33">
        <v>165.7863990540576</v>
      </c>
      <c r="H33">
        <v>2</v>
      </c>
      <c r="I33">
        <v>2.6525823848649224</v>
      </c>
      <c r="J33">
        <v>106.10329539459688</v>
      </c>
      <c r="K33">
        <v>200</v>
      </c>
      <c r="L33">
        <v>50</v>
      </c>
      <c r="M33">
        <v>320</v>
      </c>
      <c r="N33">
        <v>319.96800000000002</v>
      </c>
      <c r="O33">
        <v>19.200000000000003</v>
      </c>
      <c r="P33">
        <v>50</v>
      </c>
      <c r="Q33">
        <v>40</v>
      </c>
      <c r="R33">
        <v>1500</v>
      </c>
      <c r="S33">
        <v>37.5</v>
      </c>
    </row>
    <row r="34" spans="1:19" x14ac:dyDescent="0.3">
      <c r="A34">
        <f t="shared" si="0"/>
        <v>32</v>
      </c>
      <c r="B34">
        <v>325</v>
      </c>
      <c r="C34">
        <v>0</v>
      </c>
      <c r="D34" t="s">
        <v>800</v>
      </c>
    </row>
    <row r="35" spans="1:19" x14ac:dyDescent="0.3">
      <c r="A35">
        <f t="shared" si="0"/>
        <v>33</v>
      </c>
      <c r="B35">
        <v>325</v>
      </c>
      <c r="C35">
        <v>1</v>
      </c>
      <c r="D35" t="s">
        <v>832</v>
      </c>
      <c r="E35">
        <v>2</v>
      </c>
      <c r="F35">
        <v>14.922268141679357</v>
      </c>
      <c r="G35">
        <v>248.67959858108645</v>
      </c>
      <c r="H35">
        <v>0.5</v>
      </c>
      <c r="I35">
        <v>4.2441318157838754</v>
      </c>
      <c r="J35">
        <v>127.32395447351627</v>
      </c>
      <c r="K35">
        <v>100</v>
      </c>
      <c r="L35">
        <v>20</v>
      </c>
      <c r="M35">
        <v>160</v>
      </c>
      <c r="N35">
        <v>533.28</v>
      </c>
      <c r="O35">
        <v>32</v>
      </c>
      <c r="P35">
        <v>50</v>
      </c>
      <c r="Q35">
        <v>10</v>
      </c>
      <c r="R35">
        <v>3750</v>
      </c>
      <c r="S35">
        <v>125</v>
      </c>
    </row>
    <row r="36" spans="1:19" x14ac:dyDescent="0.3">
      <c r="A36">
        <f t="shared" si="0"/>
        <v>34</v>
      </c>
      <c r="B36">
        <v>325</v>
      </c>
      <c r="C36">
        <v>2</v>
      </c>
      <c r="D36" t="s">
        <v>833</v>
      </c>
      <c r="E36">
        <v>2</v>
      </c>
      <c r="F36">
        <v>14.922268141679357</v>
      </c>
      <c r="G36">
        <v>248.67959858108645</v>
      </c>
      <c r="H36">
        <v>1</v>
      </c>
      <c r="I36">
        <v>3.183098861837907</v>
      </c>
      <c r="J36">
        <v>127.32395447351627</v>
      </c>
      <c r="K36">
        <v>100</v>
      </c>
      <c r="L36">
        <v>20</v>
      </c>
      <c r="M36">
        <v>160</v>
      </c>
      <c r="N36">
        <v>533.28</v>
      </c>
      <c r="O36">
        <v>32</v>
      </c>
      <c r="P36">
        <v>50</v>
      </c>
      <c r="Q36">
        <v>20</v>
      </c>
      <c r="R36">
        <v>2500</v>
      </c>
      <c r="S36">
        <v>62.5</v>
      </c>
    </row>
    <row r="37" spans="1:19" x14ac:dyDescent="0.3">
      <c r="A37">
        <f t="shared" si="0"/>
        <v>35</v>
      </c>
      <c r="B37">
        <v>325</v>
      </c>
      <c r="C37">
        <v>3</v>
      </c>
      <c r="D37" t="s">
        <v>834</v>
      </c>
      <c r="E37">
        <v>2</v>
      </c>
      <c r="F37">
        <v>14.922268141679357</v>
      </c>
      <c r="G37">
        <v>248.67959858108645</v>
      </c>
      <c r="H37">
        <v>2</v>
      </c>
      <c r="I37">
        <v>3.183098861837907</v>
      </c>
      <c r="J37">
        <v>127.32395447351627</v>
      </c>
      <c r="K37">
        <v>100</v>
      </c>
      <c r="L37">
        <v>20</v>
      </c>
      <c r="M37">
        <v>160</v>
      </c>
      <c r="N37">
        <v>533.28</v>
      </c>
      <c r="O37">
        <v>32</v>
      </c>
      <c r="P37">
        <v>50</v>
      </c>
      <c r="Q37">
        <v>40</v>
      </c>
      <c r="R37">
        <v>1250</v>
      </c>
      <c r="S37">
        <v>31.25</v>
      </c>
    </row>
    <row r="38" spans="1:19" x14ac:dyDescent="0.3">
      <c r="A38">
        <f t="shared" si="0"/>
        <v>36</v>
      </c>
      <c r="B38">
        <v>325</v>
      </c>
      <c r="C38">
        <v>4</v>
      </c>
      <c r="D38" t="s">
        <v>835</v>
      </c>
      <c r="E38">
        <v>2</v>
      </c>
      <c r="F38">
        <v>14.922268141679357</v>
      </c>
      <c r="G38">
        <v>248.67959858108645</v>
      </c>
      <c r="H38">
        <v>4</v>
      </c>
      <c r="I38">
        <v>3.9788735772973833</v>
      </c>
      <c r="J38">
        <v>159.15494309189535</v>
      </c>
      <c r="K38">
        <v>100</v>
      </c>
      <c r="L38">
        <v>20</v>
      </c>
      <c r="M38">
        <v>160</v>
      </c>
      <c r="N38">
        <v>533.28</v>
      </c>
      <c r="O38">
        <v>32</v>
      </c>
      <c r="P38">
        <v>50</v>
      </c>
      <c r="Q38">
        <v>80</v>
      </c>
      <c r="R38">
        <v>500</v>
      </c>
      <c r="S38">
        <v>12.5</v>
      </c>
    </row>
    <row r="39" spans="1:19" x14ac:dyDescent="0.3">
      <c r="A39">
        <f t="shared" si="0"/>
        <v>37</v>
      </c>
      <c r="B39">
        <v>325</v>
      </c>
      <c r="C39">
        <v>5</v>
      </c>
      <c r="D39" t="s">
        <v>836</v>
      </c>
      <c r="E39">
        <v>2</v>
      </c>
      <c r="F39">
        <v>14.922268141679357</v>
      </c>
      <c r="G39">
        <v>248.67959858108645</v>
      </c>
      <c r="H39">
        <v>8</v>
      </c>
      <c r="I39">
        <v>3.9788735772973833</v>
      </c>
      <c r="J39">
        <v>159.15494309189535</v>
      </c>
      <c r="K39">
        <v>100</v>
      </c>
      <c r="L39">
        <v>20</v>
      </c>
      <c r="M39">
        <v>160</v>
      </c>
      <c r="N39">
        <v>533.28</v>
      </c>
      <c r="O39">
        <v>32</v>
      </c>
      <c r="P39">
        <v>50</v>
      </c>
      <c r="Q39">
        <v>160</v>
      </c>
      <c r="R39">
        <v>250</v>
      </c>
      <c r="S39">
        <v>6.25</v>
      </c>
    </row>
    <row r="40" spans="1:19" x14ac:dyDescent="0.3">
      <c r="A40">
        <f t="shared" si="0"/>
        <v>38</v>
      </c>
      <c r="B40">
        <v>325</v>
      </c>
      <c r="C40">
        <v>6</v>
      </c>
      <c r="D40" t="s">
        <v>837</v>
      </c>
      <c r="E40">
        <v>3</v>
      </c>
      <c r="F40">
        <v>14.21168394445653</v>
      </c>
      <c r="G40">
        <v>165.78639905405765</v>
      </c>
      <c r="H40">
        <v>0.5</v>
      </c>
      <c r="I40">
        <v>4.2441318157838754</v>
      </c>
      <c r="J40">
        <v>127.32395447351627</v>
      </c>
      <c r="K40">
        <v>100</v>
      </c>
      <c r="L40">
        <v>30</v>
      </c>
      <c r="M40">
        <v>160</v>
      </c>
      <c r="N40">
        <v>373.29599999999999</v>
      </c>
      <c r="O40">
        <v>32</v>
      </c>
      <c r="P40">
        <v>50</v>
      </c>
      <c r="Q40">
        <v>10</v>
      </c>
      <c r="R40">
        <v>3750</v>
      </c>
      <c r="S40">
        <v>125</v>
      </c>
    </row>
    <row r="41" spans="1:19" x14ac:dyDescent="0.3">
      <c r="A41">
        <f t="shared" si="0"/>
        <v>39</v>
      </c>
      <c r="B41">
        <v>325</v>
      </c>
      <c r="C41">
        <v>7</v>
      </c>
      <c r="D41" t="s">
        <v>838</v>
      </c>
      <c r="E41">
        <v>3</v>
      </c>
      <c r="F41">
        <v>14.21168394445653</v>
      </c>
      <c r="G41">
        <v>165.78639905405765</v>
      </c>
      <c r="H41">
        <v>1</v>
      </c>
      <c r="I41">
        <v>3.183098861837907</v>
      </c>
      <c r="J41">
        <v>127.32395447351627</v>
      </c>
      <c r="K41">
        <v>100</v>
      </c>
      <c r="L41">
        <v>30</v>
      </c>
      <c r="M41">
        <v>160</v>
      </c>
      <c r="N41">
        <v>373.29599999999999</v>
      </c>
      <c r="O41">
        <v>32</v>
      </c>
      <c r="P41">
        <v>50</v>
      </c>
      <c r="Q41">
        <v>20</v>
      </c>
      <c r="R41">
        <v>2500</v>
      </c>
      <c r="S41">
        <v>62.5</v>
      </c>
    </row>
    <row r="42" spans="1:19" x14ac:dyDescent="0.3">
      <c r="A42">
        <f t="shared" si="0"/>
        <v>40</v>
      </c>
      <c r="B42">
        <v>325</v>
      </c>
      <c r="C42">
        <v>8</v>
      </c>
      <c r="D42" t="s">
        <v>839</v>
      </c>
      <c r="E42">
        <v>3</v>
      </c>
      <c r="F42">
        <v>14.21168394445653</v>
      </c>
      <c r="G42">
        <v>165.78639905405765</v>
      </c>
      <c r="H42">
        <v>2</v>
      </c>
      <c r="I42">
        <v>3.183098861837907</v>
      </c>
      <c r="J42">
        <v>127.32395447351627</v>
      </c>
      <c r="K42">
        <v>100</v>
      </c>
      <c r="L42">
        <v>30</v>
      </c>
      <c r="M42">
        <v>160</v>
      </c>
      <c r="N42">
        <v>373.29599999999999</v>
      </c>
      <c r="O42">
        <v>32</v>
      </c>
      <c r="P42">
        <v>50</v>
      </c>
      <c r="Q42">
        <v>40</v>
      </c>
      <c r="R42">
        <v>1250</v>
      </c>
      <c r="S42">
        <v>31.25</v>
      </c>
    </row>
    <row r="43" spans="1:19" x14ac:dyDescent="0.3">
      <c r="A43">
        <f t="shared" si="0"/>
        <v>41</v>
      </c>
      <c r="B43">
        <v>325</v>
      </c>
      <c r="C43">
        <v>9</v>
      </c>
      <c r="D43" t="s">
        <v>840</v>
      </c>
      <c r="E43">
        <v>3</v>
      </c>
      <c r="F43">
        <v>14.21168394445653</v>
      </c>
      <c r="G43">
        <v>165.78639905405765</v>
      </c>
      <c r="H43">
        <v>4</v>
      </c>
      <c r="I43">
        <v>3.9788735772973833</v>
      </c>
      <c r="J43">
        <v>159.15494309189535</v>
      </c>
      <c r="K43">
        <v>100</v>
      </c>
      <c r="L43">
        <v>30</v>
      </c>
      <c r="M43">
        <v>160</v>
      </c>
      <c r="N43">
        <v>373.29599999999999</v>
      </c>
      <c r="O43">
        <v>32</v>
      </c>
      <c r="P43">
        <v>50</v>
      </c>
      <c r="Q43">
        <v>80</v>
      </c>
      <c r="R43">
        <v>500</v>
      </c>
      <c r="S43">
        <v>12.5</v>
      </c>
    </row>
    <row r="44" spans="1:19" x14ac:dyDescent="0.3">
      <c r="A44">
        <f t="shared" si="0"/>
        <v>42</v>
      </c>
      <c r="B44">
        <v>325</v>
      </c>
      <c r="C44">
        <v>10</v>
      </c>
      <c r="D44" t="s">
        <v>841</v>
      </c>
      <c r="E44">
        <v>3</v>
      </c>
      <c r="F44">
        <v>14.21168394445653</v>
      </c>
      <c r="G44">
        <v>165.78639905405765</v>
      </c>
      <c r="H44">
        <v>8</v>
      </c>
      <c r="I44">
        <v>3.9788735772973833</v>
      </c>
      <c r="J44">
        <v>159.15494309189535</v>
      </c>
      <c r="K44">
        <v>100</v>
      </c>
      <c r="L44">
        <v>30</v>
      </c>
      <c r="M44">
        <v>160</v>
      </c>
      <c r="N44">
        <v>373.29599999999999</v>
      </c>
      <c r="O44">
        <v>32</v>
      </c>
      <c r="P44">
        <v>50</v>
      </c>
      <c r="Q44">
        <v>160</v>
      </c>
      <c r="R44">
        <v>250</v>
      </c>
      <c r="S44">
        <v>6.25</v>
      </c>
    </row>
    <row r="45" spans="1:19" x14ac:dyDescent="0.3">
      <c r="A45">
        <f t="shared" si="0"/>
        <v>43</v>
      </c>
      <c r="B45">
        <v>325</v>
      </c>
      <c r="C45">
        <v>11</v>
      </c>
      <c r="D45" t="s">
        <v>842</v>
      </c>
      <c r="E45">
        <v>4</v>
      </c>
      <c r="F45">
        <v>10.658762958342397</v>
      </c>
      <c r="G45">
        <v>248.67959858108645</v>
      </c>
      <c r="H45">
        <v>0.5</v>
      </c>
      <c r="I45">
        <v>4.2441318157838754</v>
      </c>
      <c r="J45">
        <v>127.32395447351627</v>
      </c>
      <c r="K45">
        <v>100</v>
      </c>
      <c r="L45">
        <v>40</v>
      </c>
      <c r="M45">
        <v>160</v>
      </c>
      <c r="N45">
        <v>373.29599999999999</v>
      </c>
      <c r="O45">
        <v>16</v>
      </c>
      <c r="P45">
        <v>50</v>
      </c>
      <c r="Q45">
        <v>10</v>
      </c>
      <c r="R45">
        <v>3750</v>
      </c>
      <c r="S45">
        <v>125</v>
      </c>
    </row>
    <row r="46" spans="1:19" x14ac:dyDescent="0.3">
      <c r="A46">
        <f t="shared" si="0"/>
        <v>44</v>
      </c>
      <c r="B46">
        <v>325</v>
      </c>
      <c r="C46">
        <v>12</v>
      </c>
      <c r="D46" t="s">
        <v>843</v>
      </c>
      <c r="E46">
        <v>4</v>
      </c>
      <c r="F46">
        <v>10.658762958342397</v>
      </c>
      <c r="G46">
        <v>248.67959858108645</v>
      </c>
      <c r="H46">
        <v>1</v>
      </c>
      <c r="I46">
        <v>3.183098861837907</v>
      </c>
      <c r="J46">
        <v>127.32395447351627</v>
      </c>
      <c r="K46">
        <v>100</v>
      </c>
      <c r="L46">
        <v>40</v>
      </c>
      <c r="M46">
        <v>160</v>
      </c>
      <c r="N46">
        <v>373.29599999999999</v>
      </c>
      <c r="O46">
        <v>16</v>
      </c>
      <c r="P46">
        <v>50</v>
      </c>
      <c r="Q46">
        <v>20</v>
      </c>
      <c r="R46">
        <v>2500</v>
      </c>
      <c r="S46">
        <v>62.5</v>
      </c>
    </row>
    <row r="47" spans="1:19" x14ac:dyDescent="0.3">
      <c r="A47">
        <f t="shared" si="0"/>
        <v>45</v>
      </c>
      <c r="B47">
        <v>325</v>
      </c>
      <c r="C47">
        <v>13</v>
      </c>
      <c r="D47" t="s">
        <v>844</v>
      </c>
      <c r="E47">
        <v>4</v>
      </c>
      <c r="F47">
        <v>10.658762958342397</v>
      </c>
      <c r="G47">
        <v>248.67959858108645</v>
      </c>
      <c r="H47">
        <v>2</v>
      </c>
      <c r="I47">
        <v>3.183098861837907</v>
      </c>
      <c r="J47">
        <v>127.32395447351627</v>
      </c>
      <c r="K47">
        <v>100</v>
      </c>
      <c r="L47">
        <v>40</v>
      </c>
      <c r="M47">
        <v>160</v>
      </c>
      <c r="N47">
        <v>373.29599999999999</v>
      </c>
      <c r="O47">
        <v>16</v>
      </c>
      <c r="P47">
        <v>50</v>
      </c>
      <c r="Q47">
        <v>40</v>
      </c>
      <c r="R47">
        <v>1250</v>
      </c>
      <c r="S47">
        <v>31.25</v>
      </c>
    </row>
    <row r="48" spans="1:19" x14ac:dyDescent="0.3">
      <c r="A48">
        <f t="shared" si="0"/>
        <v>46</v>
      </c>
      <c r="B48">
        <v>325</v>
      </c>
      <c r="C48">
        <v>14</v>
      </c>
      <c r="D48" t="s">
        <v>845</v>
      </c>
      <c r="E48">
        <v>4</v>
      </c>
      <c r="F48">
        <v>10.658762958342397</v>
      </c>
      <c r="G48">
        <v>248.67959858108645</v>
      </c>
      <c r="H48">
        <v>4</v>
      </c>
      <c r="I48">
        <v>3.9788735772973833</v>
      </c>
      <c r="J48">
        <v>159.15494309189535</v>
      </c>
      <c r="K48">
        <v>100</v>
      </c>
      <c r="L48">
        <v>40</v>
      </c>
      <c r="M48">
        <v>160</v>
      </c>
      <c r="N48">
        <v>373.29599999999999</v>
      </c>
      <c r="O48">
        <v>16</v>
      </c>
      <c r="P48">
        <v>50</v>
      </c>
      <c r="Q48">
        <v>80</v>
      </c>
      <c r="R48">
        <v>500</v>
      </c>
      <c r="S48">
        <v>12.5</v>
      </c>
    </row>
    <row r="49" spans="1:19" x14ac:dyDescent="0.3">
      <c r="A49">
        <f t="shared" si="0"/>
        <v>47</v>
      </c>
      <c r="B49">
        <v>325</v>
      </c>
      <c r="C49">
        <v>15</v>
      </c>
      <c r="D49" t="s">
        <v>846</v>
      </c>
      <c r="E49">
        <v>4</v>
      </c>
      <c r="F49">
        <v>10.658762958342397</v>
      </c>
      <c r="G49">
        <v>248.67959858108645</v>
      </c>
      <c r="H49">
        <v>8</v>
      </c>
      <c r="I49">
        <v>3.9788735772973833</v>
      </c>
      <c r="J49">
        <v>159.15494309189535</v>
      </c>
      <c r="K49">
        <v>100</v>
      </c>
      <c r="L49">
        <v>40</v>
      </c>
      <c r="M49">
        <v>160</v>
      </c>
      <c r="N49">
        <v>373.29599999999999</v>
      </c>
      <c r="O49">
        <v>16</v>
      </c>
      <c r="P49">
        <v>50</v>
      </c>
      <c r="Q49">
        <v>160</v>
      </c>
      <c r="R49">
        <v>250</v>
      </c>
      <c r="S49">
        <v>6.25</v>
      </c>
    </row>
    <row r="50" spans="1:19" x14ac:dyDescent="0.3">
      <c r="A50">
        <f t="shared" si="0"/>
        <v>48</v>
      </c>
      <c r="B50">
        <v>325</v>
      </c>
      <c r="C50">
        <v>16</v>
      </c>
      <c r="D50" t="s">
        <v>847</v>
      </c>
      <c r="E50">
        <v>5</v>
      </c>
      <c r="F50">
        <v>11.937814513343485</v>
      </c>
      <c r="G50">
        <v>198.94367886486918</v>
      </c>
      <c r="H50">
        <v>0.5</v>
      </c>
      <c r="I50">
        <v>4.2441318157838754</v>
      </c>
      <c r="J50">
        <v>127.32395447351627</v>
      </c>
      <c r="K50">
        <v>100</v>
      </c>
      <c r="L50">
        <v>50</v>
      </c>
      <c r="M50">
        <v>160</v>
      </c>
      <c r="N50">
        <v>266.64</v>
      </c>
      <c r="O50">
        <v>16</v>
      </c>
      <c r="P50">
        <v>50</v>
      </c>
      <c r="Q50">
        <v>10</v>
      </c>
      <c r="R50">
        <v>3750</v>
      </c>
      <c r="S50">
        <v>125</v>
      </c>
    </row>
    <row r="51" spans="1:19" x14ac:dyDescent="0.3">
      <c r="A51">
        <f t="shared" si="0"/>
        <v>49</v>
      </c>
      <c r="B51">
        <v>325</v>
      </c>
      <c r="C51">
        <v>17</v>
      </c>
      <c r="D51" t="s">
        <v>848</v>
      </c>
      <c r="E51">
        <v>5</v>
      </c>
      <c r="F51">
        <v>11.937814513343485</v>
      </c>
      <c r="G51">
        <v>198.94367886486918</v>
      </c>
      <c r="H51">
        <v>1</v>
      </c>
      <c r="I51">
        <v>3.183098861837907</v>
      </c>
      <c r="J51">
        <v>127.32395447351627</v>
      </c>
      <c r="K51">
        <v>100</v>
      </c>
      <c r="L51">
        <v>50</v>
      </c>
      <c r="M51">
        <v>160</v>
      </c>
      <c r="N51">
        <v>266.64</v>
      </c>
      <c r="O51">
        <v>16</v>
      </c>
      <c r="P51">
        <v>50</v>
      </c>
      <c r="Q51">
        <v>20</v>
      </c>
      <c r="R51">
        <v>2500</v>
      </c>
      <c r="S51">
        <v>62.5</v>
      </c>
    </row>
    <row r="52" spans="1:19" x14ac:dyDescent="0.3">
      <c r="A52">
        <f t="shared" si="0"/>
        <v>50</v>
      </c>
      <c r="B52">
        <v>325</v>
      </c>
      <c r="C52">
        <v>18</v>
      </c>
      <c r="D52" t="s">
        <v>849</v>
      </c>
      <c r="E52">
        <v>5</v>
      </c>
      <c r="F52">
        <v>11.937814513343485</v>
      </c>
      <c r="G52">
        <v>198.94367886486918</v>
      </c>
      <c r="H52">
        <v>2</v>
      </c>
      <c r="I52">
        <v>3.183098861837907</v>
      </c>
      <c r="J52">
        <v>127.32395447351627</v>
      </c>
      <c r="K52">
        <v>100</v>
      </c>
      <c r="L52">
        <v>50</v>
      </c>
      <c r="M52">
        <v>160</v>
      </c>
      <c r="N52">
        <v>266.64</v>
      </c>
      <c r="O52">
        <v>16</v>
      </c>
      <c r="P52">
        <v>50</v>
      </c>
      <c r="Q52">
        <v>40</v>
      </c>
      <c r="R52">
        <v>1250</v>
      </c>
      <c r="S52">
        <v>31.25</v>
      </c>
    </row>
    <row r="53" spans="1:19" x14ac:dyDescent="0.3">
      <c r="A53">
        <f t="shared" si="0"/>
        <v>51</v>
      </c>
      <c r="B53">
        <v>325</v>
      </c>
      <c r="C53">
        <v>19</v>
      </c>
      <c r="D53" t="s">
        <v>850</v>
      </c>
      <c r="E53">
        <v>5</v>
      </c>
      <c r="F53">
        <v>11.937814513343485</v>
      </c>
      <c r="G53">
        <v>198.94367886486918</v>
      </c>
      <c r="H53">
        <v>4</v>
      </c>
      <c r="I53">
        <v>3.9788735772973833</v>
      </c>
      <c r="J53">
        <v>159.15494309189535</v>
      </c>
      <c r="K53">
        <v>100</v>
      </c>
      <c r="L53">
        <v>50</v>
      </c>
      <c r="M53">
        <v>160</v>
      </c>
      <c r="N53">
        <v>266.64</v>
      </c>
      <c r="O53">
        <v>16</v>
      </c>
      <c r="P53">
        <v>50</v>
      </c>
      <c r="Q53">
        <v>80</v>
      </c>
      <c r="R53">
        <v>500</v>
      </c>
      <c r="S53">
        <v>12.5</v>
      </c>
    </row>
    <row r="54" spans="1:19" x14ac:dyDescent="0.3">
      <c r="A54">
        <f t="shared" si="0"/>
        <v>52</v>
      </c>
      <c r="B54">
        <v>325</v>
      </c>
      <c r="C54">
        <v>20</v>
      </c>
      <c r="D54" t="s">
        <v>851</v>
      </c>
      <c r="E54">
        <v>5</v>
      </c>
      <c r="F54">
        <v>11.937814513343485</v>
      </c>
      <c r="G54">
        <v>198.94367886486918</v>
      </c>
      <c r="H54">
        <v>8</v>
      </c>
      <c r="I54">
        <v>3.9788735772973833</v>
      </c>
      <c r="J54">
        <v>159.15494309189535</v>
      </c>
      <c r="K54">
        <v>100</v>
      </c>
      <c r="L54">
        <v>50</v>
      </c>
      <c r="M54">
        <v>160</v>
      </c>
      <c r="N54">
        <v>266.64</v>
      </c>
      <c r="O54">
        <v>16</v>
      </c>
      <c r="P54">
        <v>50</v>
      </c>
      <c r="Q54">
        <v>160</v>
      </c>
      <c r="R54">
        <v>250</v>
      </c>
      <c r="S54">
        <v>6.25</v>
      </c>
    </row>
    <row r="55" spans="1:19" x14ac:dyDescent="0.3">
      <c r="A55">
        <f t="shared" si="0"/>
        <v>53</v>
      </c>
      <c r="B55">
        <v>325</v>
      </c>
      <c r="C55">
        <v>21</v>
      </c>
      <c r="D55" t="s">
        <v>852</v>
      </c>
      <c r="E55">
        <v>6</v>
      </c>
      <c r="F55">
        <v>9.9481787611195713</v>
      </c>
      <c r="G55">
        <v>331.57279810811531</v>
      </c>
      <c r="H55">
        <v>0.5</v>
      </c>
      <c r="I55">
        <v>4.2441318157838754</v>
      </c>
      <c r="J55">
        <v>127.32395447351627</v>
      </c>
      <c r="K55">
        <v>200</v>
      </c>
      <c r="L55">
        <v>30</v>
      </c>
      <c r="M55">
        <v>320</v>
      </c>
      <c r="N55">
        <v>533.28</v>
      </c>
      <c r="O55">
        <v>16</v>
      </c>
      <c r="P55">
        <v>50</v>
      </c>
      <c r="Q55">
        <v>10</v>
      </c>
      <c r="R55">
        <v>3750</v>
      </c>
      <c r="S55">
        <v>125</v>
      </c>
    </row>
    <row r="56" spans="1:19" x14ac:dyDescent="0.3">
      <c r="A56">
        <f t="shared" si="0"/>
        <v>54</v>
      </c>
      <c r="B56">
        <v>325</v>
      </c>
      <c r="C56">
        <v>22</v>
      </c>
      <c r="D56" t="s">
        <v>853</v>
      </c>
      <c r="E56">
        <v>6</v>
      </c>
      <c r="F56">
        <v>9.9481787611195713</v>
      </c>
      <c r="G56">
        <v>331.57279810811531</v>
      </c>
      <c r="H56">
        <v>1</v>
      </c>
      <c r="I56">
        <v>3.183098861837907</v>
      </c>
      <c r="J56">
        <v>127.32395447351627</v>
      </c>
      <c r="K56">
        <v>200</v>
      </c>
      <c r="L56">
        <v>30</v>
      </c>
      <c r="M56">
        <v>320</v>
      </c>
      <c r="N56">
        <v>533.28</v>
      </c>
      <c r="O56">
        <v>16</v>
      </c>
      <c r="P56">
        <v>50</v>
      </c>
      <c r="Q56">
        <v>20</v>
      </c>
      <c r="R56">
        <v>2500</v>
      </c>
      <c r="S56">
        <v>62.5</v>
      </c>
    </row>
    <row r="57" spans="1:19" x14ac:dyDescent="0.3">
      <c r="A57">
        <f t="shared" si="0"/>
        <v>55</v>
      </c>
      <c r="B57">
        <v>325</v>
      </c>
      <c r="C57">
        <v>23</v>
      </c>
      <c r="D57" t="s">
        <v>854</v>
      </c>
      <c r="E57">
        <v>6</v>
      </c>
      <c r="F57">
        <v>9.9481787611195713</v>
      </c>
      <c r="G57">
        <v>331.57279810811531</v>
      </c>
      <c r="H57">
        <v>2</v>
      </c>
      <c r="I57">
        <v>3.183098861837907</v>
      </c>
      <c r="J57">
        <v>127.32395447351627</v>
      </c>
      <c r="K57">
        <v>200</v>
      </c>
      <c r="L57">
        <v>30</v>
      </c>
      <c r="M57">
        <v>320</v>
      </c>
      <c r="N57">
        <v>533.28</v>
      </c>
      <c r="O57">
        <v>16</v>
      </c>
      <c r="P57">
        <v>50</v>
      </c>
      <c r="Q57">
        <v>40</v>
      </c>
      <c r="R57">
        <v>1250</v>
      </c>
      <c r="S57">
        <v>31.25</v>
      </c>
    </row>
    <row r="58" spans="1:19" x14ac:dyDescent="0.3">
      <c r="A58">
        <f t="shared" si="0"/>
        <v>56</v>
      </c>
      <c r="B58">
        <v>325</v>
      </c>
      <c r="C58">
        <v>24</v>
      </c>
      <c r="D58" t="s">
        <v>855</v>
      </c>
      <c r="E58">
        <v>6</v>
      </c>
      <c r="F58">
        <v>9.9481787611195713</v>
      </c>
      <c r="G58">
        <v>331.57279810811531</v>
      </c>
      <c r="H58">
        <v>4</v>
      </c>
      <c r="I58">
        <v>3.9788735772973833</v>
      </c>
      <c r="J58">
        <v>159.15494309189535</v>
      </c>
      <c r="K58">
        <v>200</v>
      </c>
      <c r="L58">
        <v>30</v>
      </c>
      <c r="M58">
        <v>320</v>
      </c>
      <c r="N58">
        <v>533.28</v>
      </c>
      <c r="O58">
        <v>16</v>
      </c>
      <c r="P58">
        <v>50</v>
      </c>
      <c r="Q58">
        <v>80</v>
      </c>
      <c r="R58">
        <v>500</v>
      </c>
      <c r="S58">
        <v>12.5</v>
      </c>
    </row>
    <row r="59" spans="1:19" x14ac:dyDescent="0.3">
      <c r="A59">
        <f t="shared" si="0"/>
        <v>57</v>
      </c>
      <c r="B59">
        <v>325</v>
      </c>
      <c r="C59">
        <v>25</v>
      </c>
      <c r="D59" t="s">
        <v>856</v>
      </c>
      <c r="E59">
        <v>6</v>
      </c>
      <c r="F59">
        <v>9.9481787611195713</v>
      </c>
      <c r="G59">
        <v>331.57279810811531</v>
      </c>
      <c r="H59">
        <v>8</v>
      </c>
      <c r="I59">
        <v>3.9788735772973833</v>
      </c>
      <c r="J59">
        <v>159.15494309189535</v>
      </c>
      <c r="K59">
        <v>200</v>
      </c>
      <c r="L59">
        <v>30</v>
      </c>
      <c r="M59">
        <v>320</v>
      </c>
      <c r="N59">
        <v>533.28</v>
      </c>
      <c r="O59">
        <v>16</v>
      </c>
      <c r="P59">
        <v>50</v>
      </c>
      <c r="Q59">
        <v>160</v>
      </c>
      <c r="R59">
        <v>250</v>
      </c>
      <c r="S59">
        <v>6.25</v>
      </c>
    </row>
    <row r="60" spans="1:19" x14ac:dyDescent="0.3">
      <c r="A60">
        <f t="shared" si="0"/>
        <v>58</v>
      </c>
      <c r="B60">
        <v>325</v>
      </c>
      <c r="C60">
        <v>26</v>
      </c>
      <c r="D60" t="s">
        <v>857</v>
      </c>
      <c r="E60">
        <v>7</v>
      </c>
      <c r="F60">
        <v>21.317525916684797</v>
      </c>
      <c r="G60">
        <v>284.20525552124161</v>
      </c>
      <c r="H60">
        <v>0.5</v>
      </c>
      <c r="I60">
        <v>4.2441318157838754</v>
      </c>
      <c r="J60">
        <v>127.32395447351627</v>
      </c>
      <c r="K60">
        <v>200</v>
      </c>
      <c r="L60">
        <v>35</v>
      </c>
      <c r="M60">
        <v>320</v>
      </c>
      <c r="N60">
        <v>213.31199999999998</v>
      </c>
      <c r="O60">
        <v>16</v>
      </c>
      <c r="P60">
        <v>50</v>
      </c>
      <c r="Q60">
        <v>10</v>
      </c>
      <c r="R60">
        <v>3750</v>
      </c>
      <c r="S60">
        <v>125</v>
      </c>
    </row>
    <row r="61" spans="1:19" x14ac:dyDescent="0.3">
      <c r="A61">
        <f t="shared" si="0"/>
        <v>59</v>
      </c>
      <c r="B61">
        <v>325</v>
      </c>
      <c r="C61">
        <v>27</v>
      </c>
      <c r="D61" t="s">
        <v>858</v>
      </c>
      <c r="E61">
        <v>7</v>
      </c>
      <c r="F61">
        <v>21.317525916684797</v>
      </c>
      <c r="G61">
        <v>284.20525552124161</v>
      </c>
      <c r="H61">
        <v>1</v>
      </c>
      <c r="I61">
        <v>3.183098861837907</v>
      </c>
      <c r="J61">
        <v>127.32395447351627</v>
      </c>
      <c r="K61">
        <v>200</v>
      </c>
      <c r="L61">
        <v>35</v>
      </c>
      <c r="M61">
        <v>320</v>
      </c>
      <c r="N61">
        <v>213.31199999999998</v>
      </c>
      <c r="O61">
        <v>16</v>
      </c>
      <c r="P61">
        <v>50</v>
      </c>
      <c r="Q61">
        <v>20</v>
      </c>
      <c r="R61">
        <v>2500</v>
      </c>
      <c r="S61">
        <v>62.5</v>
      </c>
    </row>
    <row r="62" spans="1:19" x14ac:dyDescent="0.3">
      <c r="A62">
        <f t="shared" si="0"/>
        <v>60</v>
      </c>
      <c r="B62">
        <v>325</v>
      </c>
      <c r="C62">
        <v>28</v>
      </c>
      <c r="D62" t="s">
        <v>859</v>
      </c>
      <c r="E62">
        <v>7</v>
      </c>
      <c r="F62">
        <v>21.317525916684797</v>
      </c>
      <c r="G62">
        <v>284.20525552124161</v>
      </c>
      <c r="H62">
        <v>2</v>
      </c>
      <c r="I62">
        <v>3.183098861837907</v>
      </c>
      <c r="J62">
        <v>127.32395447351627</v>
      </c>
      <c r="K62">
        <v>200</v>
      </c>
      <c r="L62">
        <v>35</v>
      </c>
      <c r="M62">
        <v>320</v>
      </c>
      <c r="N62">
        <v>213.31199999999998</v>
      </c>
      <c r="O62">
        <v>16</v>
      </c>
      <c r="P62">
        <v>50</v>
      </c>
      <c r="Q62">
        <v>40</v>
      </c>
      <c r="R62">
        <v>1250</v>
      </c>
      <c r="S62">
        <v>31.25</v>
      </c>
    </row>
    <row r="63" spans="1:19" x14ac:dyDescent="0.3">
      <c r="A63">
        <f t="shared" si="0"/>
        <v>61</v>
      </c>
      <c r="B63">
        <v>325</v>
      </c>
      <c r="C63">
        <v>29</v>
      </c>
      <c r="D63" t="s">
        <v>860</v>
      </c>
      <c r="E63">
        <v>7</v>
      </c>
      <c r="F63">
        <v>21.317525916684797</v>
      </c>
      <c r="G63">
        <v>284.20525552124161</v>
      </c>
      <c r="H63">
        <v>4</v>
      </c>
      <c r="I63">
        <v>3.9788735772973833</v>
      </c>
      <c r="J63">
        <v>159.15494309189535</v>
      </c>
      <c r="K63">
        <v>200</v>
      </c>
      <c r="L63">
        <v>35</v>
      </c>
      <c r="M63">
        <v>320</v>
      </c>
      <c r="N63">
        <v>213.31199999999998</v>
      </c>
      <c r="O63">
        <v>16</v>
      </c>
      <c r="P63">
        <v>50</v>
      </c>
      <c r="Q63">
        <v>80</v>
      </c>
      <c r="R63">
        <v>500</v>
      </c>
      <c r="S63">
        <v>12.5</v>
      </c>
    </row>
    <row r="64" spans="1:19" x14ac:dyDescent="0.3">
      <c r="A64">
        <f t="shared" si="0"/>
        <v>62</v>
      </c>
      <c r="B64">
        <v>325</v>
      </c>
      <c r="C64">
        <v>30</v>
      </c>
      <c r="D64" t="s">
        <v>861</v>
      </c>
      <c r="E64">
        <v>7</v>
      </c>
      <c r="F64">
        <v>21.317525916684797</v>
      </c>
      <c r="G64">
        <v>284.20525552124161</v>
      </c>
      <c r="H64">
        <v>8</v>
      </c>
      <c r="I64">
        <v>3.9788735772973833</v>
      </c>
      <c r="J64">
        <v>159.15494309189535</v>
      </c>
      <c r="K64">
        <v>200</v>
      </c>
      <c r="L64">
        <v>35</v>
      </c>
      <c r="M64">
        <v>320</v>
      </c>
      <c r="N64">
        <v>213.31199999999998</v>
      </c>
      <c r="O64">
        <v>16</v>
      </c>
      <c r="P64">
        <v>50</v>
      </c>
      <c r="Q64">
        <v>160</v>
      </c>
      <c r="R64">
        <v>250</v>
      </c>
      <c r="S64">
        <v>6.25</v>
      </c>
    </row>
    <row r="65" spans="1:19" x14ac:dyDescent="0.3">
      <c r="A65">
        <f t="shared" si="0"/>
        <v>63</v>
      </c>
      <c r="B65">
        <v>325</v>
      </c>
      <c r="C65">
        <v>31</v>
      </c>
      <c r="D65" t="s">
        <v>862</v>
      </c>
      <c r="E65">
        <v>10</v>
      </c>
      <c r="F65">
        <v>14.922268141679357</v>
      </c>
      <c r="G65">
        <v>198.94367886486918</v>
      </c>
      <c r="H65">
        <v>2</v>
      </c>
      <c r="I65">
        <v>3.183098861837907</v>
      </c>
      <c r="J65">
        <v>127.32395447351627</v>
      </c>
      <c r="K65">
        <v>200</v>
      </c>
      <c r="L65">
        <v>50</v>
      </c>
      <c r="M65">
        <v>320</v>
      </c>
      <c r="N65">
        <v>213.31199999999998</v>
      </c>
      <c r="O65">
        <v>16</v>
      </c>
      <c r="P65">
        <v>50</v>
      </c>
      <c r="Q65">
        <v>40</v>
      </c>
      <c r="R65">
        <v>1250</v>
      </c>
      <c r="S65">
        <v>31.25</v>
      </c>
    </row>
    <row r="66" spans="1:19" x14ac:dyDescent="0.3">
      <c r="A66">
        <f t="shared" si="0"/>
        <v>64</v>
      </c>
      <c r="B66">
        <v>450</v>
      </c>
      <c r="C66">
        <v>0</v>
      </c>
      <c r="D66" t="s">
        <v>800</v>
      </c>
    </row>
    <row r="67" spans="1:19" x14ac:dyDescent="0.3">
      <c r="A67">
        <f t="shared" si="0"/>
        <v>65</v>
      </c>
      <c r="B67">
        <v>450</v>
      </c>
      <c r="C67">
        <v>1</v>
      </c>
      <c r="D67" t="s">
        <v>863</v>
      </c>
      <c r="E67">
        <v>2</v>
      </c>
      <c r="F67">
        <v>24.870446902798921</v>
      </c>
      <c r="G67">
        <v>414.46599763514405</v>
      </c>
      <c r="H67">
        <v>0.5</v>
      </c>
      <c r="I67">
        <v>5.3051647697298447</v>
      </c>
      <c r="J67">
        <v>212.20659078919377</v>
      </c>
      <c r="K67">
        <v>100</v>
      </c>
      <c r="L67">
        <v>20</v>
      </c>
      <c r="M67">
        <v>80</v>
      </c>
      <c r="N67">
        <v>319.96800000000002</v>
      </c>
      <c r="O67">
        <v>19.200000000000003</v>
      </c>
      <c r="P67">
        <v>50</v>
      </c>
      <c r="Q67">
        <v>10</v>
      </c>
      <c r="R67">
        <v>3000</v>
      </c>
      <c r="S67">
        <v>75</v>
      </c>
    </row>
    <row r="68" spans="1:19" x14ac:dyDescent="0.3">
      <c r="A68">
        <f t="shared" ref="A68:A131" si="1">A67+1</f>
        <v>66</v>
      </c>
      <c r="B68">
        <v>450</v>
      </c>
      <c r="C68">
        <v>2</v>
      </c>
      <c r="D68" t="s">
        <v>864</v>
      </c>
      <c r="E68">
        <v>2</v>
      </c>
      <c r="F68">
        <v>24.870446902798921</v>
      </c>
      <c r="G68">
        <v>414.46599763514405</v>
      </c>
      <c r="H68">
        <v>1</v>
      </c>
      <c r="I68">
        <v>5.3051647697298447</v>
      </c>
      <c r="J68">
        <v>212.20659078919377</v>
      </c>
      <c r="K68">
        <v>100</v>
      </c>
      <c r="L68">
        <v>20</v>
      </c>
      <c r="M68">
        <v>80</v>
      </c>
      <c r="N68">
        <v>319.96800000000002</v>
      </c>
      <c r="O68">
        <v>19.200000000000003</v>
      </c>
      <c r="P68">
        <v>50</v>
      </c>
      <c r="Q68">
        <v>20</v>
      </c>
      <c r="R68">
        <v>1500</v>
      </c>
      <c r="S68">
        <v>37.5</v>
      </c>
    </row>
    <row r="69" spans="1:19" x14ac:dyDescent="0.3">
      <c r="A69">
        <f t="shared" si="1"/>
        <v>67</v>
      </c>
      <c r="B69">
        <v>450</v>
      </c>
      <c r="C69">
        <v>3</v>
      </c>
      <c r="D69" t="s">
        <v>865</v>
      </c>
      <c r="E69">
        <v>2</v>
      </c>
      <c r="F69">
        <v>24.870446902798921</v>
      </c>
      <c r="G69">
        <v>414.46599763514405</v>
      </c>
      <c r="H69">
        <v>2</v>
      </c>
      <c r="I69">
        <v>5.3051647697298447</v>
      </c>
      <c r="J69">
        <v>212.20659078919377</v>
      </c>
      <c r="K69">
        <v>100</v>
      </c>
      <c r="L69">
        <v>20</v>
      </c>
      <c r="M69">
        <v>80</v>
      </c>
      <c r="N69">
        <v>319.96800000000002</v>
      </c>
      <c r="O69">
        <v>19.200000000000003</v>
      </c>
      <c r="P69">
        <v>50</v>
      </c>
      <c r="Q69">
        <v>40</v>
      </c>
      <c r="R69">
        <v>750</v>
      </c>
      <c r="S69">
        <v>18.75</v>
      </c>
    </row>
    <row r="70" spans="1:19" x14ac:dyDescent="0.3">
      <c r="A70">
        <f t="shared" si="1"/>
        <v>68</v>
      </c>
      <c r="B70">
        <v>450</v>
      </c>
      <c r="C70">
        <v>4</v>
      </c>
      <c r="D70" t="s">
        <v>866</v>
      </c>
      <c r="E70">
        <v>2</v>
      </c>
      <c r="F70">
        <v>24.870446902798921</v>
      </c>
      <c r="G70">
        <v>414.46599763514405</v>
      </c>
      <c r="H70">
        <v>4</v>
      </c>
      <c r="I70">
        <v>7.9577471545947667</v>
      </c>
      <c r="J70">
        <v>318.3098861837907</v>
      </c>
      <c r="K70">
        <v>100</v>
      </c>
      <c r="L70">
        <v>20</v>
      </c>
      <c r="M70">
        <v>80</v>
      </c>
      <c r="N70">
        <v>319.96800000000002</v>
      </c>
      <c r="O70">
        <v>19.200000000000003</v>
      </c>
      <c r="P70">
        <v>50</v>
      </c>
      <c r="Q70">
        <v>80</v>
      </c>
      <c r="R70">
        <v>250</v>
      </c>
      <c r="S70">
        <v>6.25</v>
      </c>
    </row>
    <row r="71" spans="1:19" x14ac:dyDescent="0.3">
      <c r="A71">
        <f t="shared" si="1"/>
        <v>69</v>
      </c>
      <c r="B71">
        <v>450</v>
      </c>
      <c r="C71">
        <v>5</v>
      </c>
      <c r="D71" t="s">
        <v>867</v>
      </c>
      <c r="E71">
        <v>2</v>
      </c>
      <c r="F71">
        <v>24.870446902798921</v>
      </c>
      <c r="G71">
        <v>414.46599763514405</v>
      </c>
      <c r="H71">
        <v>8</v>
      </c>
      <c r="I71">
        <v>3.9788735772973833</v>
      </c>
      <c r="J71">
        <v>159.15494309189535</v>
      </c>
      <c r="K71">
        <v>100</v>
      </c>
      <c r="L71">
        <v>20</v>
      </c>
      <c r="M71">
        <v>80</v>
      </c>
      <c r="N71">
        <v>319.96800000000002</v>
      </c>
      <c r="O71">
        <v>19.200000000000003</v>
      </c>
      <c r="P71">
        <v>50</v>
      </c>
      <c r="Q71">
        <v>160</v>
      </c>
      <c r="R71">
        <v>250</v>
      </c>
      <c r="S71">
        <v>6.25</v>
      </c>
    </row>
    <row r="72" spans="1:19" x14ac:dyDescent="0.3">
      <c r="A72">
        <f t="shared" si="1"/>
        <v>70</v>
      </c>
      <c r="B72">
        <v>450</v>
      </c>
      <c r="C72">
        <v>6</v>
      </c>
      <c r="D72" t="s">
        <v>868</v>
      </c>
      <c r="E72">
        <v>3</v>
      </c>
      <c r="F72">
        <v>22.107063913599049</v>
      </c>
      <c r="G72">
        <v>276.31066509009599</v>
      </c>
      <c r="H72">
        <v>0.5</v>
      </c>
      <c r="I72">
        <v>5.3051647697298447</v>
      </c>
      <c r="J72">
        <v>212.20659078919377</v>
      </c>
      <c r="K72">
        <v>100</v>
      </c>
      <c r="L72">
        <v>30</v>
      </c>
      <c r="M72">
        <v>80</v>
      </c>
      <c r="N72">
        <v>239.976</v>
      </c>
      <c r="O72">
        <v>19.200000000000003</v>
      </c>
      <c r="P72">
        <v>50</v>
      </c>
      <c r="Q72">
        <v>10</v>
      </c>
      <c r="R72">
        <v>3000</v>
      </c>
      <c r="S72">
        <v>75</v>
      </c>
    </row>
    <row r="73" spans="1:19" x14ac:dyDescent="0.3">
      <c r="A73">
        <f t="shared" si="1"/>
        <v>71</v>
      </c>
      <c r="B73">
        <v>450</v>
      </c>
      <c r="C73">
        <v>7</v>
      </c>
      <c r="D73" t="s">
        <v>869</v>
      </c>
      <c r="E73">
        <v>3</v>
      </c>
      <c r="F73">
        <v>22.107063913599049</v>
      </c>
      <c r="G73">
        <v>276.31066509009599</v>
      </c>
      <c r="H73">
        <v>1</v>
      </c>
      <c r="I73">
        <v>5.3051647697298447</v>
      </c>
      <c r="J73">
        <v>212.20659078919377</v>
      </c>
      <c r="K73">
        <v>100</v>
      </c>
      <c r="L73">
        <v>30</v>
      </c>
      <c r="M73">
        <v>80</v>
      </c>
      <c r="N73">
        <v>239.976</v>
      </c>
      <c r="O73">
        <v>19.200000000000003</v>
      </c>
      <c r="P73">
        <v>50</v>
      </c>
      <c r="Q73">
        <v>20</v>
      </c>
      <c r="R73">
        <v>1500</v>
      </c>
      <c r="S73">
        <v>37.5</v>
      </c>
    </row>
    <row r="74" spans="1:19" x14ac:dyDescent="0.3">
      <c r="A74">
        <f t="shared" si="1"/>
        <v>72</v>
      </c>
      <c r="B74">
        <v>450</v>
      </c>
      <c r="C74">
        <v>8</v>
      </c>
      <c r="D74" t="s">
        <v>870</v>
      </c>
      <c r="E74">
        <v>3</v>
      </c>
      <c r="F74">
        <v>22.107063913599049</v>
      </c>
      <c r="G74">
        <v>276.31066509009599</v>
      </c>
      <c r="H74">
        <v>2</v>
      </c>
      <c r="I74">
        <v>5.3051647697298447</v>
      </c>
      <c r="J74">
        <v>212.20659078919377</v>
      </c>
      <c r="K74">
        <v>100</v>
      </c>
      <c r="L74">
        <v>30</v>
      </c>
      <c r="M74">
        <v>80</v>
      </c>
      <c r="N74">
        <v>239.976</v>
      </c>
      <c r="O74">
        <v>19.200000000000003</v>
      </c>
      <c r="P74">
        <v>50</v>
      </c>
      <c r="Q74">
        <v>40</v>
      </c>
      <c r="R74">
        <v>750</v>
      </c>
      <c r="S74">
        <v>18.75</v>
      </c>
    </row>
    <row r="75" spans="1:19" x14ac:dyDescent="0.3">
      <c r="A75">
        <f t="shared" si="1"/>
        <v>73</v>
      </c>
      <c r="B75">
        <v>450</v>
      </c>
      <c r="C75">
        <v>9</v>
      </c>
      <c r="D75" t="s">
        <v>871</v>
      </c>
      <c r="E75">
        <v>3</v>
      </c>
      <c r="F75">
        <v>22.107063913599049</v>
      </c>
      <c r="G75">
        <v>276.31066509009599</v>
      </c>
      <c r="H75">
        <v>4</v>
      </c>
      <c r="I75">
        <v>7.9577471545947667</v>
      </c>
      <c r="J75">
        <v>318.3098861837907</v>
      </c>
      <c r="K75">
        <v>100</v>
      </c>
      <c r="L75">
        <v>30</v>
      </c>
      <c r="M75">
        <v>80</v>
      </c>
      <c r="N75">
        <v>239.976</v>
      </c>
      <c r="O75">
        <v>19.200000000000003</v>
      </c>
      <c r="P75">
        <v>50</v>
      </c>
      <c r="Q75">
        <v>80</v>
      </c>
      <c r="R75">
        <v>250</v>
      </c>
      <c r="S75">
        <v>6.25</v>
      </c>
    </row>
    <row r="76" spans="1:19" x14ac:dyDescent="0.3">
      <c r="A76">
        <f t="shared" si="1"/>
        <v>74</v>
      </c>
      <c r="B76">
        <v>450</v>
      </c>
      <c r="C76">
        <v>10</v>
      </c>
      <c r="D76" t="s">
        <v>872</v>
      </c>
      <c r="E76">
        <v>3</v>
      </c>
      <c r="F76">
        <v>22.107063913599049</v>
      </c>
      <c r="G76">
        <v>276.31066509009599</v>
      </c>
      <c r="H76">
        <v>8</v>
      </c>
      <c r="I76">
        <v>3.9788735772973833</v>
      </c>
      <c r="J76">
        <v>159.15494309189535</v>
      </c>
      <c r="K76">
        <v>100</v>
      </c>
      <c r="L76">
        <v>30</v>
      </c>
      <c r="M76">
        <v>80</v>
      </c>
      <c r="N76">
        <v>239.976</v>
      </c>
      <c r="O76">
        <v>19.200000000000003</v>
      </c>
      <c r="P76">
        <v>50</v>
      </c>
      <c r="Q76">
        <v>160</v>
      </c>
      <c r="R76">
        <v>250</v>
      </c>
      <c r="S76">
        <v>6.25</v>
      </c>
    </row>
    <row r="77" spans="1:19" x14ac:dyDescent="0.3">
      <c r="A77">
        <f t="shared" si="1"/>
        <v>75</v>
      </c>
      <c r="B77">
        <v>450</v>
      </c>
      <c r="C77">
        <v>11</v>
      </c>
      <c r="D77" t="s">
        <v>873</v>
      </c>
      <c r="E77">
        <v>4</v>
      </c>
      <c r="F77">
        <v>16.580297935199283</v>
      </c>
      <c r="G77">
        <v>414.46599763514405</v>
      </c>
      <c r="H77">
        <v>0.5</v>
      </c>
      <c r="I77">
        <v>5.3051647697298447</v>
      </c>
      <c r="J77">
        <v>212.20659078919377</v>
      </c>
      <c r="K77">
        <v>100</v>
      </c>
      <c r="L77">
        <v>40</v>
      </c>
      <c r="M77">
        <v>80</v>
      </c>
      <c r="N77">
        <v>239.976</v>
      </c>
      <c r="O77">
        <v>9.6000000000000014</v>
      </c>
      <c r="P77">
        <v>50</v>
      </c>
      <c r="Q77">
        <v>10</v>
      </c>
      <c r="R77">
        <v>3000</v>
      </c>
      <c r="S77">
        <v>75</v>
      </c>
    </row>
    <row r="78" spans="1:19" x14ac:dyDescent="0.3">
      <c r="A78">
        <f t="shared" si="1"/>
        <v>76</v>
      </c>
      <c r="B78">
        <v>450</v>
      </c>
      <c r="C78">
        <v>12</v>
      </c>
      <c r="D78" t="s">
        <v>874</v>
      </c>
      <c r="E78">
        <v>4</v>
      </c>
      <c r="F78">
        <v>16.580297935199283</v>
      </c>
      <c r="G78">
        <v>414.46599763514405</v>
      </c>
      <c r="H78">
        <v>1</v>
      </c>
      <c r="I78">
        <v>5.3051647697298447</v>
      </c>
      <c r="J78">
        <v>212.20659078919377</v>
      </c>
      <c r="K78">
        <v>100</v>
      </c>
      <c r="L78">
        <v>40</v>
      </c>
      <c r="M78">
        <v>80</v>
      </c>
      <c r="N78">
        <v>239.976</v>
      </c>
      <c r="O78">
        <v>9.6000000000000014</v>
      </c>
      <c r="P78">
        <v>50</v>
      </c>
      <c r="Q78">
        <v>20</v>
      </c>
      <c r="R78">
        <v>1500</v>
      </c>
      <c r="S78">
        <v>37.5</v>
      </c>
    </row>
    <row r="79" spans="1:19" x14ac:dyDescent="0.3">
      <c r="A79">
        <f t="shared" si="1"/>
        <v>77</v>
      </c>
      <c r="B79">
        <v>450</v>
      </c>
      <c r="C79">
        <v>13</v>
      </c>
      <c r="D79" t="s">
        <v>875</v>
      </c>
      <c r="E79">
        <v>4</v>
      </c>
      <c r="F79">
        <v>16.580297935199283</v>
      </c>
      <c r="G79">
        <v>414.46599763514405</v>
      </c>
      <c r="H79">
        <v>2</v>
      </c>
      <c r="I79">
        <v>5.3051647697298447</v>
      </c>
      <c r="J79">
        <v>212.20659078919377</v>
      </c>
      <c r="K79">
        <v>100</v>
      </c>
      <c r="L79">
        <v>40</v>
      </c>
      <c r="M79">
        <v>80</v>
      </c>
      <c r="N79">
        <v>239.976</v>
      </c>
      <c r="O79">
        <v>9.6000000000000014</v>
      </c>
      <c r="P79">
        <v>50</v>
      </c>
      <c r="Q79">
        <v>40</v>
      </c>
      <c r="R79">
        <v>750</v>
      </c>
      <c r="S79">
        <v>18.75</v>
      </c>
    </row>
    <row r="80" spans="1:19" x14ac:dyDescent="0.3">
      <c r="A80">
        <f t="shared" si="1"/>
        <v>78</v>
      </c>
      <c r="B80">
        <v>450</v>
      </c>
      <c r="C80">
        <v>14</v>
      </c>
      <c r="D80" t="s">
        <v>876</v>
      </c>
      <c r="E80">
        <v>4</v>
      </c>
      <c r="F80">
        <v>16.580297935199283</v>
      </c>
      <c r="G80">
        <v>414.46599763514405</v>
      </c>
      <c r="H80">
        <v>4</v>
      </c>
      <c r="I80">
        <v>7.9577471545947667</v>
      </c>
      <c r="J80">
        <v>318.3098861837907</v>
      </c>
      <c r="K80">
        <v>100</v>
      </c>
      <c r="L80">
        <v>40</v>
      </c>
      <c r="M80">
        <v>80</v>
      </c>
      <c r="N80">
        <v>239.976</v>
      </c>
      <c r="O80">
        <v>9.6000000000000014</v>
      </c>
      <c r="P80">
        <v>50</v>
      </c>
      <c r="Q80">
        <v>80</v>
      </c>
      <c r="R80">
        <v>250</v>
      </c>
      <c r="S80">
        <v>6.25</v>
      </c>
    </row>
    <row r="81" spans="1:19" x14ac:dyDescent="0.3">
      <c r="A81">
        <f t="shared" si="1"/>
        <v>79</v>
      </c>
      <c r="B81">
        <v>450</v>
      </c>
      <c r="C81">
        <v>15</v>
      </c>
      <c r="D81" t="s">
        <v>877</v>
      </c>
      <c r="E81">
        <v>4</v>
      </c>
      <c r="F81">
        <v>16.580297935199283</v>
      </c>
      <c r="G81">
        <v>414.46599763514405</v>
      </c>
      <c r="H81">
        <v>8</v>
      </c>
      <c r="I81">
        <v>3.9788735772973833</v>
      </c>
      <c r="J81">
        <v>159.15494309189535</v>
      </c>
      <c r="K81">
        <v>100</v>
      </c>
      <c r="L81">
        <v>40</v>
      </c>
      <c r="M81">
        <v>80</v>
      </c>
      <c r="N81">
        <v>239.976</v>
      </c>
      <c r="O81">
        <v>9.6000000000000014</v>
      </c>
      <c r="P81">
        <v>50</v>
      </c>
      <c r="Q81">
        <v>160</v>
      </c>
      <c r="R81">
        <v>250</v>
      </c>
      <c r="S81">
        <v>6.25</v>
      </c>
    </row>
    <row r="82" spans="1:19" x14ac:dyDescent="0.3">
      <c r="A82">
        <f t="shared" si="1"/>
        <v>80</v>
      </c>
      <c r="B82">
        <v>450</v>
      </c>
      <c r="C82">
        <v>16</v>
      </c>
      <c r="D82" t="s">
        <v>878</v>
      </c>
      <c r="E82">
        <v>5</v>
      </c>
      <c r="F82">
        <v>19.896357522239136</v>
      </c>
      <c r="G82">
        <v>331.57279810811519</v>
      </c>
      <c r="H82">
        <v>0.5</v>
      </c>
      <c r="I82">
        <v>5.3051647697298447</v>
      </c>
      <c r="J82">
        <v>212.20659078919377</v>
      </c>
      <c r="K82">
        <v>100</v>
      </c>
      <c r="L82">
        <v>50</v>
      </c>
      <c r="M82">
        <v>80</v>
      </c>
      <c r="N82">
        <v>159.98400000000001</v>
      </c>
      <c r="O82">
        <v>9.6000000000000014</v>
      </c>
      <c r="P82">
        <v>50</v>
      </c>
      <c r="Q82">
        <v>10</v>
      </c>
      <c r="R82">
        <v>3000</v>
      </c>
      <c r="S82">
        <v>75</v>
      </c>
    </row>
    <row r="83" spans="1:19" x14ac:dyDescent="0.3">
      <c r="A83">
        <f t="shared" si="1"/>
        <v>81</v>
      </c>
      <c r="B83">
        <v>450</v>
      </c>
      <c r="C83">
        <v>17</v>
      </c>
      <c r="D83" t="s">
        <v>879</v>
      </c>
      <c r="E83">
        <v>5</v>
      </c>
      <c r="F83">
        <v>19.896357522239136</v>
      </c>
      <c r="G83">
        <v>331.57279810811519</v>
      </c>
      <c r="H83">
        <v>1</v>
      </c>
      <c r="I83">
        <v>5.3051647697298447</v>
      </c>
      <c r="J83">
        <v>212.20659078919377</v>
      </c>
      <c r="K83">
        <v>100</v>
      </c>
      <c r="L83">
        <v>50</v>
      </c>
      <c r="M83">
        <v>80</v>
      </c>
      <c r="N83">
        <v>159.98400000000001</v>
      </c>
      <c r="O83">
        <v>9.6000000000000014</v>
      </c>
      <c r="P83">
        <v>50</v>
      </c>
      <c r="Q83">
        <v>20</v>
      </c>
      <c r="R83">
        <v>1500</v>
      </c>
      <c r="S83">
        <v>37.5</v>
      </c>
    </row>
    <row r="84" spans="1:19" x14ac:dyDescent="0.3">
      <c r="A84">
        <f t="shared" si="1"/>
        <v>82</v>
      </c>
      <c r="B84">
        <v>450</v>
      </c>
      <c r="C84">
        <v>18</v>
      </c>
      <c r="D84" t="s">
        <v>880</v>
      </c>
      <c r="E84">
        <v>5</v>
      </c>
      <c r="F84">
        <v>19.896357522239136</v>
      </c>
      <c r="G84">
        <v>331.57279810811519</v>
      </c>
      <c r="H84">
        <v>2</v>
      </c>
      <c r="I84">
        <v>5.3051647697298447</v>
      </c>
      <c r="J84">
        <v>212.20659078919377</v>
      </c>
      <c r="K84">
        <v>100</v>
      </c>
      <c r="L84">
        <v>50</v>
      </c>
      <c r="M84">
        <v>80</v>
      </c>
      <c r="N84">
        <v>159.98400000000001</v>
      </c>
      <c r="O84">
        <v>9.6000000000000014</v>
      </c>
      <c r="P84">
        <v>50</v>
      </c>
      <c r="Q84">
        <v>40</v>
      </c>
      <c r="R84">
        <v>750</v>
      </c>
      <c r="S84">
        <v>18.75</v>
      </c>
    </row>
    <row r="85" spans="1:19" x14ac:dyDescent="0.3">
      <c r="A85">
        <f t="shared" si="1"/>
        <v>83</v>
      </c>
      <c r="B85">
        <v>450</v>
      </c>
      <c r="C85">
        <v>19</v>
      </c>
      <c r="D85" t="s">
        <v>881</v>
      </c>
      <c r="E85">
        <v>5</v>
      </c>
      <c r="F85">
        <v>19.896357522239136</v>
      </c>
      <c r="G85">
        <v>331.57279810811519</v>
      </c>
      <c r="H85">
        <v>4</v>
      </c>
      <c r="I85">
        <v>7.9577471545947667</v>
      </c>
      <c r="J85">
        <v>318.3098861837907</v>
      </c>
      <c r="K85">
        <v>100</v>
      </c>
      <c r="L85">
        <v>50</v>
      </c>
      <c r="M85">
        <v>80</v>
      </c>
      <c r="N85">
        <v>159.98400000000001</v>
      </c>
      <c r="O85">
        <v>9.6000000000000014</v>
      </c>
      <c r="P85">
        <v>50</v>
      </c>
      <c r="Q85">
        <v>80</v>
      </c>
      <c r="R85">
        <v>250</v>
      </c>
      <c r="S85">
        <v>6.25</v>
      </c>
    </row>
    <row r="86" spans="1:19" x14ac:dyDescent="0.3">
      <c r="A86">
        <f t="shared" si="1"/>
        <v>84</v>
      </c>
      <c r="B86">
        <v>450</v>
      </c>
      <c r="C86">
        <v>20</v>
      </c>
      <c r="D86" t="s">
        <v>882</v>
      </c>
      <c r="E86">
        <v>5</v>
      </c>
      <c r="F86">
        <v>19.896357522239136</v>
      </c>
      <c r="G86">
        <v>331.57279810811519</v>
      </c>
      <c r="H86">
        <v>8</v>
      </c>
      <c r="I86">
        <v>3.9788735772973833</v>
      </c>
      <c r="J86">
        <v>159.15494309189535</v>
      </c>
      <c r="K86">
        <v>100</v>
      </c>
      <c r="L86">
        <v>50</v>
      </c>
      <c r="M86">
        <v>80</v>
      </c>
      <c r="N86">
        <v>159.98400000000001</v>
      </c>
      <c r="O86">
        <v>9.6000000000000014</v>
      </c>
      <c r="P86">
        <v>50</v>
      </c>
      <c r="Q86">
        <v>160</v>
      </c>
      <c r="R86">
        <v>250</v>
      </c>
      <c r="S86">
        <v>6.25</v>
      </c>
    </row>
    <row r="87" spans="1:19" x14ac:dyDescent="0.3">
      <c r="A87">
        <f t="shared" si="1"/>
        <v>85</v>
      </c>
      <c r="B87">
        <v>450</v>
      </c>
      <c r="C87">
        <v>21</v>
      </c>
      <c r="D87" t="s">
        <v>883</v>
      </c>
      <c r="E87">
        <v>6</v>
      </c>
      <c r="F87">
        <v>16.580297935199283</v>
      </c>
      <c r="G87">
        <v>552.62133018019199</v>
      </c>
      <c r="H87">
        <v>0.5</v>
      </c>
      <c r="I87">
        <v>5.3051647697298447</v>
      </c>
      <c r="J87">
        <v>212.20659078919377</v>
      </c>
      <c r="K87">
        <v>200</v>
      </c>
      <c r="L87">
        <v>30</v>
      </c>
      <c r="M87">
        <v>160</v>
      </c>
      <c r="N87">
        <v>319.96800000000002</v>
      </c>
      <c r="O87">
        <v>9.6000000000000014</v>
      </c>
      <c r="P87">
        <v>50</v>
      </c>
      <c r="Q87">
        <v>10</v>
      </c>
      <c r="R87">
        <v>3000</v>
      </c>
      <c r="S87">
        <v>75</v>
      </c>
    </row>
    <row r="88" spans="1:19" x14ac:dyDescent="0.3">
      <c r="A88">
        <f t="shared" si="1"/>
        <v>86</v>
      </c>
      <c r="B88">
        <v>450</v>
      </c>
      <c r="C88">
        <v>22</v>
      </c>
      <c r="D88" t="s">
        <v>884</v>
      </c>
      <c r="E88">
        <v>6</v>
      </c>
      <c r="F88">
        <v>16.580297935199283</v>
      </c>
      <c r="G88">
        <v>552.62133018019199</v>
      </c>
      <c r="H88">
        <v>1</v>
      </c>
      <c r="I88">
        <v>5.3051647697298447</v>
      </c>
      <c r="J88">
        <v>212.20659078919377</v>
      </c>
      <c r="K88">
        <v>200</v>
      </c>
      <c r="L88">
        <v>30</v>
      </c>
      <c r="M88">
        <v>160</v>
      </c>
      <c r="N88">
        <v>319.96800000000002</v>
      </c>
      <c r="O88">
        <v>9.6000000000000014</v>
      </c>
      <c r="P88">
        <v>50</v>
      </c>
      <c r="Q88">
        <v>20</v>
      </c>
      <c r="R88">
        <v>1500</v>
      </c>
      <c r="S88">
        <v>37.5</v>
      </c>
    </row>
    <row r="89" spans="1:19" x14ac:dyDescent="0.3">
      <c r="A89">
        <f t="shared" si="1"/>
        <v>87</v>
      </c>
      <c r="B89">
        <v>450</v>
      </c>
      <c r="C89">
        <v>23</v>
      </c>
      <c r="D89" t="s">
        <v>885</v>
      </c>
      <c r="E89">
        <v>6</v>
      </c>
      <c r="F89">
        <v>16.580297935199283</v>
      </c>
      <c r="G89">
        <v>552.62133018019199</v>
      </c>
      <c r="H89">
        <v>2</v>
      </c>
      <c r="I89">
        <v>5.3051647697298447</v>
      </c>
      <c r="J89">
        <v>212.20659078919377</v>
      </c>
      <c r="K89">
        <v>200</v>
      </c>
      <c r="L89">
        <v>30</v>
      </c>
      <c r="M89">
        <v>160</v>
      </c>
      <c r="N89">
        <v>319.96800000000002</v>
      </c>
      <c r="O89">
        <v>9.6000000000000014</v>
      </c>
      <c r="P89">
        <v>50</v>
      </c>
      <c r="Q89">
        <v>40</v>
      </c>
      <c r="R89">
        <v>750</v>
      </c>
      <c r="S89">
        <v>18.75</v>
      </c>
    </row>
    <row r="90" spans="1:19" x14ac:dyDescent="0.3">
      <c r="A90">
        <f t="shared" si="1"/>
        <v>88</v>
      </c>
      <c r="B90">
        <v>450</v>
      </c>
      <c r="C90">
        <v>24</v>
      </c>
      <c r="D90" t="s">
        <v>886</v>
      </c>
      <c r="E90">
        <v>6</v>
      </c>
      <c r="F90">
        <v>16.580297935199283</v>
      </c>
      <c r="G90">
        <v>552.62133018019199</v>
      </c>
      <c r="H90">
        <v>4</v>
      </c>
      <c r="I90">
        <v>7.9577471545947667</v>
      </c>
      <c r="J90">
        <v>318.3098861837907</v>
      </c>
      <c r="K90">
        <v>200</v>
      </c>
      <c r="L90">
        <v>30</v>
      </c>
      <c r="M90">
        <v>160</v>
      </c>
      <c r="N90">
        <v>319.96800000000002</v>
      </c>
      <c r="O90">
        <v>9.6000000000000014</v>
      </c>
      <c r="P90">
        <v>50</v>
      </c>
      <c r="Q90">
        <v>80</v>
      </c>
      <c r="R90">
        <v>250</v>
      </c>
      <c r="S90">
        <v>6.25</v>
      </c>
    </row>
    <row r="91" spans="1:19" x14ac:dyDescent="0.3">
      <c r="A91">
        <f t="shared" si="1"/>
        <v>89</v>
      </c>
      <c r="B91">
        <v>450</v>
      </c>
      <c r="C91">
        <v>25</v>
      </c>
      <c r="D91" t="s">
        <v>887</v>
      </c>
      <c r="E91">
        <v>6</v>
      </c>
      <c r="F91">
        <v>16.580297935199283</v>
      </c>
      <c r="G91">
        <v>552.62133018019199</v>
      </c>
      <c r="H91">
        <v>8</v>
      </c>
      <c r="I91">
        <v>3.9788735772973833</v>
      </c>
      <c r="J91">
        <v>159.15494309189535</v>
      </c>
      <c r="K91">
        <v>200</v>
      </c>
      <c r="L91">
        <v>30</v>
      </c>
      <c r="M91">
        <v>160</v>
      </c>
      <c r="N91">
        <v>319.96800000000002</v>
      </c>
      <c r="O91">
        <v>9.6000000000000014</v>
      </c>
      <c r="P91">
        <v>50</v>
      </c>
      <c r="Q91">
        <v>160</v>
      </c>
      <c r="R91">
        <v>250</v>
      </c>
      <c r="S91">
        <v>6.25</v>
      </c>
    </row>
    <row r="92" spans="1:19" x14ac:dyDescent="0.3">
      <c r="A92">
        <f t="shared" si="1"/>
        <v>90</v>
      </c>
      <c r="B92">
        <v>450</v>
      </c>
      <c r="C92">
        <v>26</v>
      </c>
      <c r="D92" t="s">
        <v>888</v>
      </c>
      <c r="E92">
        <v>7</v>
      </c>
      <c r="F92">
        <v>28.423367888913059</v>
      </c>
      <c r="G92">
        <v>473.67542586873606</v>
      </c>
      <c r="H92">
        <v>0.5</v>
      </c>
      <c r="I92">
        <v>5.3051647697298447</v>
      </c>
      <c r="J92">
        <v>212.20659078919377</v>
      </c>
      <c r="K92">
        <v>200</v>
      </c>
      <c r="L92">
        <v>35</v>
      </c>
      <c r="M92">
        <v>160</v>
      </c>
      <c r="N92">
        <v>159.98400000000001</v>
      </c>
      <c r="O92">
        <v>9.6000000000000014</v>
      </c>
      <c r="P92">
        <v>50</v>
      </c>
      <c r="Q92">
        <v>10</v>
      </c>
      <c r="R92">
        <v>3000</v>
      </c>
      <c r="S92">
        <v>75</v>
      </c>
    </row>
    <row r="93" spans="1:19" x14ac:dyDescent="0.3">
      <c r="A93">
        <f t="shared" si="1"/>
        <v>91</v>
      </c>
      <c r="B93">
        <v>450</v>
      </c>
      <c r="C93">
        <v>27</v>
      </c>
      <c r="D93" t="s">
        <v>889</v>
      </c>
      <c r="E93">
        <v>7</v>
      </c>
      <c r="F93">
        <v>28.423367888913059</v>
      </c>
      <c r="G93">
        <v>473.67542586873606</v>
      </c>
      <c r="H93">
        <v>1</v>
      </c>
      <c r="I93">
        <v>5.3051647697298447</v>
      </c>
      <c r="J93">
        <v>212.20659078919377</v>
      </c>
      <c r="K93">
        <v>200</v>
      </c>
      <c r="L93">
        <v>35</v>
      </c>
      <c r="M93">
        <v>160</v>
      </c>
      <c r="N93">
        <v>159.98400000000001</v>
      </c>
      <c r="O93">
        <v>9.6000000000000014</v>
      </c>
      <c r="P93">
        <v>50</v>
      </c>
      <c r="Q93">
        <v>20</v>
      </c>
      <c r="R93">
        <v>1500</v>
      </c>
      <c r="S93">
        <v>37.5</v>
      </c>
    </row>
    <row r="94" spans="1:19" x14ac:dyDescent="0.3">
      <c r="A94">
        <f t="shared" si="1"/>
        <v>92</v>
      </c>
      <c r="B94">
        <v>450</v>
      </c>
      <c r="C94">
        <v>28</v>
      </c>
      <c r="D94" t="s">
        <v>890</v>
      </c>
      <c r="E94">
        <v>7</v>
      </c>
      <c r="F94">
        <v>28.423367888913059</v>
      </c>
      <c r="G94">
        <v>473.67542586873606</v>
      </c>
      <c r="H94">
        <v>2</v>
      </c>
      <c r="I94">
        <v>5.3051647697298447</v>
      </c>
      <c r="J94">
        <v>212.20659078919377</v>
      </c>
      <c r="K94">
        <v>200</v>
      </c>
      <c r="L94">
        <v>35</v>
      </c>
      <c r="M94">
        <v>160</v>
      </c>
      <c r="N94">
        <v>159.98400000000001</v>
      </c>
      <c r="O94">
        <v>9.6000000000000014</v>
      </c>
      <c r="P94">
        <v>50</v>
      </c>
      <c r="Q94">
        <v>40</v>
      </c>
      <c r="R94">
        <v>750</v>
      </c>
      <c r="S94">
        <v>18.75</v>
      </c>
    </row>
    <row r="95" spans="1:19" x14ac:dyDescent="0.3">
      <c r="A95">
        <f t="shared" si="1"/>
        <v>93</v>
      </c>
      <c r="B95">
        <v>450</v>
      </c>
      <c r="C95">
        <v>29</v>
      </c>
      <c r="D95" t="s">
        <v>891</v>
      </c>
      <c r="E95">
        <v>7</v>
      </c>
      <c r="F95">
        <v>28.423367888913059</v>
      </c>
      <c r="G95">
        <v>473.67542586873606</v>
      </c>
      <c r="H95">
        <v>4</v>
      </c>
      <c r="I95">
        <v>7.9577471545947667</v>
      </c>
      <c r="J95">
        <v>318.3098861837907</v>
      </c>
      <c r="K95">
        <v>200</v>
      </c>
      <c r="L95">
        <v>35</v>
      </c>
      <c r="M95">
        <v>160</v>
      </c>
      <c r="N95">
        <v>159.98400000000001</v>
      </c>
      <c r="O95">
        <v>9.6000000000000014</v>
      </c>
      <c r="P95">
        <v>50</v>
      </c>
      <c r="Q95">
        <v>80</v>
      </c>
      <c r="R95">
        <v>250</v>
      </c>
      <c r="S95">
        <v>6.25</v>
      </c>
    </row>
    <row r="96" spans="1:19" x14ac:dyDescent="0.3">
      <c r="A96">
        <f t="shared" si="1"/>
        <v>94</v>
      </c>
      <c r="B96">
        <v>450</v>
      </c>
      <c r="C96">
        <v>30</v>
      </c>
      <c r="D96" t="s">
        <v>892</v>
      </c>
      <c r="E96">
        <v>7</v>
      </c>
      <c r="F96">
        <v>28.423367888913059</v>
      </c>
      <c r="G96">
        <v>473.67542586873606</v>
      </c>
      <c r="H96">
        <v>8</v>
      </c>
      <c r="I96">
        <v>3.9788735772973833</v>
      </c>
      <c r="J96">
        <v>159.15494309189535</v>
      </c>
      <c r="K96">
        <v>200</v>
      </c>
      <c r="L96">
        <v>35</v>
      </c>
      <c r="M96">
        <v>160</v>
      </c>
      <c r="N96">
        <v>159.98400000000001</v>
      </c>
      <c r="O96">
        <v>9.6000000000000014</v>
      </c>
      <c r="P96">
        <v>50</v>
      </c>
      <c r="Q96">
        <v>160</v>
      </c>
      <c r="R96">
        <v>250</v>
      </c>
      <c r="S96">
        <v>6.25</v>
      </c>
    </row>
    <row r="97" spans="1:19" x14ac:dyDescent="0.3">
      <c r="A97">
        <f t="shared" si="1"/>
        <v>95</v>
      </c>
      <c r="B97">
        <v>450</v>
      </c>
      <c r="C97">
        <v>31</v>
      </c>
      <c r="D97" t="s">
        <v>893</v>
      </c>
      <c r="E97">
        <v>10</v>
      </c>
      <c r="F97">
        <v>19.896357522239136</v>
      </c>
      <c r="G97">
        <v>331.57279810811519</v>
      </c>
      <c r="H97">
        <v>2</v>
      </c>
      <c r="I97">
        <v>5.3051647697298447</v>
      </c>
      <c r="J97">
        <v>212.20659078919377</v>
      </c>
      <c r="K97">
        <v>200</v>
      </c>
      <c r="L97">
        <v>50</v>
      </c>
      <c r="M97">
        <v>160</v>
      </c>
      <c r="N97">
        <v>159.98400000000001</v>
      </c>
      <c r="O97">
        <v>9.6000000000000014</v>
      </c>
      <c r="P97">
        <v>50</v>
      </c>
      <c r="Q97">
        <v>40</v>
      </c>
      <c r="R97">
        <v>750</v>
      </c>
      <c r="S97">
        <v>18.75</v>
      </c>
    </row>
    <row r="98" spans="1:19" x14ac:dyDescent="0.3">
      <c r="A98">
        <f t="shared" si="1"/>
        <v>96</v>
      </c>
      <c r="B98">
        <v>550</v>
      </c>
      <c r="C98">
        <v>0</v>
      </c>
      <c r="D98" t="s">
        <v>800</v>
      </c>
    </row>
    <row r="99" spans="1:19" x14ac:dyDescent="0.3">
      <c r="A99">
        <f t="shared" si="1"/>
        <v>97</v>
      </c>
      <c r="B99">
        <v>550</v>
      </c>
      <c r="C99">
        <v>1</v>
      </c>
      <c r="D99" t="s">
        <v>863</v>
      </c>
      <c r="E99">
        <v>2</v>
      </c>
      <c r="F99">
        <v>24.870446902798921</v>
      </c>
      <c r="G99">
        <v>414.46599763514405</v>
      </c>
      <c r="H99">
        <v>0.5</v>
      </c>
      <c r="I99">
        <v>5.3051647697298447</v>
      </c>
      <c r="J99">
        <v>212.20659078919377</v>
      </c>
      <c r="K99">
        <v>100</v>
      </c>
      <c r="L99">
        <v>20</v>
      </c>
      <c r="M99">
        <v>80</v>
      </c>
      <c r="N99">
        <v>319.96800000000002</v>
      </c>
      <c r="O99">
        <v>19.200000000000003</v>
      </c>
      <c r="P99">
        <v>50</v>
      </c>
      <c r="Q99">
        <v>10</v>
      </c>
      <c r="R99">
        <v>3000</v>
      </c>
      <c r="S99">
        <v>75</v>
      </c>
    </row>
    <row r="100" spans="1:19" x14ac:dyDescent="0.3">
      <c r="A100">
        <f t="shared" si="1"/>
        <v>98</v>
      </c>
      <c r="B100">
        <v>550</v>
      </c>
      <c r="C100">
        <v>2</v>
      </c>
      <c r="D100" t="s">
        <v>864</v>
      </c>
      <c r="E100">
        <v>2</v>
      </c>
      <c r="F100">
        <v>24.870446902798921</v>
      </c>
      <c r="G100">
        <v>414.46599763514405</v>
      </c>
      <c r="H100">
        <v>1</v>
      </c>
      <c r="I100">
        <v>5.3051647697298447</v>
      </c>
      <c r="J100">
        <v>212.20659078919377</v>
      </c>
      <c r="K100">
        <v>100</v>
      </c>
      <c r="L100">
        <v>20</v>
      </c>
      <c r="M100">
        <v>80</v>
      </c>
      <c r="N100">
        <v>319.96800000000002</v>
      </c>
      <c r="O100">
        <v>19.200000000000003</v>
      </c>
      <c r="P100">
        <v>50</v>
      </c>
      <c r="Q100">
        <v>20</v>
      </c>
      <c r="R100">
        <v>1500</v>
      </c>
      <c r="S100">
        <v>37.5</v>
      </c>
    </row>
    <row r="101" spans="1:19" x14ac:dyDescent="0.3">
      <c r="A101">
        <f t="shared" si="1"/>
        <v>99</v>
      </c>
      <c r="B101">
        <v>550</v>
      </c>
      <c r="C101">
        <v>3</v>
      </c>
      <c r="D101" t="s">
        <v>865</v>
      </c>
      <c r="E101">
        <v>2</v>
      </c>
      <c r="F101">
        <v>24.870446902798921</v>
      </c>
      <c r="G101">
        <v>414.46599763514405</v>
      </c>
      <c r="H101">
        <v>2</v>
      </c>
      <c r="I101">
        <v>5.3051647697298447</v>
      </c>
      <c r="J101">
        <v>212.20659078919377</v>
      </c>
      <c r="K101">
        <v>100</v>
      </c>
      <c r="L101">
        <v>20</v>
      </c>
      <c r="M101">
        <v>80</v>
      </c>
      <c r="N101">
        <v>319.96800000000002</v>
      </c>
      <c r="O101">
        <v>19.200000000000003</v>
      </c>
      <c r="P101">
        <v>50</v>
      </c>
      <c r="Q101">
        <v>40</v>
      </c>
      <c r="R101">
        <v>750</v>
      </c>
      <c r="S101">
        <v>18.75</v>
      </c>
    </row>
    <row r="102" spans="1:19" x14ac:dyDescent="0.3">
      <c r="A102">
        <f t="shared" si="1"/>
        <v>100</v>
      </c>
      <c r="B102">
        <v>550</v>
      </c>
      <c r="C102">
        <v>4</v>
      </c>
      <c r="D102" t="s">
        <v>866</v>
      </c>
      <c r="E102">
        <v>2</v>
      </c>
      <c r="F102">
        <v>24.870446902798921</v>
      </c>
      <c r="G102">
        <v>414.46599763514405</v>
      </c>
      <c r="H102">
        <v>4</v>
      </c>
      <c r="I102">
        <v>7.9577471545947667</v>
      </c>
      <c r="J102">
        <v>318.3098861837907</v>
      </c>
      <c r="K102">
        <v>100</v>
      </c>
      <c r="L102">
        <v>20</v>
      </c>
      <c r="M102">
        <v>80</v>
      </c>
      <c r="N102">
        <v>319.96800000000002</v>
      </c>
      <c r="O102">
        <v>19.200000000000003</v>
      </c>
      <c r="P102">
        <v>50</v>
      </c>
      <c r="Q102">
        <v>80</v>
      </c>
      <c r="R102">
        <v>250</v>
      </c>
      <c r="S102">
        <v>6.25</v>
      </c>
    </row>
    <row r="103" spans="1:19" x14ac:dyDescent="0.3">
      <c r="A103">
        <f t="shared" si="1"/>
        <v>101</v>
      </c>
      <c r="B103">
        <v>550</v>
      </c>
      <c r="C103">
        <v>5</v>
      </c>
      <c r="D103" t="s">
        <v>867</v>
      </c>
      <c r="E103">
        <v>2</v>
      </c>
      <c r="F103">
        <v>24.870446902798921</v>
      </c>
      <c r="G103">
        <v>414.46599763514405</v>
      </c>
      <c r="H103">
        <v>8</v>
      </c>
      <c r="I103">
        <v>3.9788735772973833</v>
      </c>
      <c r="J103">
        <v>159.15494309189535</v>
      </c>
      <c r="K103">
        <v>100</v>
      </c>
      <c r="L103">
        <v>20</v>
      </c>
      <c r="M103">
        <v>80</v>
      </c>
      <c r="N103">
        <v>319.96800000000002</v>
      </c>
      <c r="O103">
        <v>19.200000000000003</v>
      </c>
      <c r="P103">
        <v>50</v>
      </c>
      <c r="Q103">
        <v>160</v>
      </c>
      <c r="R103">
        <v>250</v>
      </c>
      <c r="S103">
        <v>6.25</v>
      </c>
    </row>
    <row r="104" spans="1:19" x14ac:dyDescent="0.3">
      <c r="A104">
        <f t="shared" si="1"/>
        <v>102</v>
      </c>
      <c r="B104">
        <v>550</v>
      </c>
      <c r="C104">
        <v>6</v>
      </c>
      <c r="D104" t="s">
        <v>868</v>
      </c>
      <c r="E104">
        <v>3</v>
      </c>
      <c r="F104">
        <v>22.107063913599049</v>
      </c>
      <c r="G104">
        <v>276.31066509009599</v>
      </c>
      <c r="H104">
        <v>0.5</v>
      </c>
      <c r="I104">
        <v>5.3051647697298447</v>
      </c>
      <c r="J104">
        <v>212.20659078919377</v>
      </c>
      <c r="K104">
        <v>100</v>
      </c>
      <c r="L104">
        <v>30</v>
      </c>
      <c r="M104">
        <v>80</v>
      </c>
      <c r="N104">
        <v>239.976</v>
      </c>
      <c r="O104">
        <v>19.200000000000003</v>
      </c>
      <c r="P104">
        <v>50</v>
      </c>
      <c r="Q104">
        <v>10</v>
      </c>
      <c r="R104">
        <v>3000</v>
      </c>
      <c r="S104">
        <v>75</v>
      </c>
    </row>
    <row r="105" spans="1:19" x14ac:dyDescent="0.3">
      <c r="A105">
        <f t="shared" si="1"/>
        <v>103</v>
      </c>
      <c r="B105">
        <v>550</v>
      </c>
      <c r="C105">
        <v>7</v>
      </c>
      <c r="D105" t="s">
        <v>869</v>
      </c>
      <c r="E105">
        <v>3</v>
      </c>
      <c r="F105">
        <v>22.107063913599049</v>
      </c>
      <c r="G105">
        <v>276.31066509009599</v>
      </c>
      <c r="H105">
        <v>1</v>
      </c>
      <c r="I105">
        <v>5.3051647697298447</v>
      </c>
      <c r="J105">
        <v>212.20659078919377</v>
      </c>
      <c r="K105">
        <v>100</v>
      </c>
      <c r="L105">
        <v>30</v>
      </c>
      <c r="M105">
        <v>80</v>
      </c>
      <c r="N105">
        <v>239.976</v>
      </c>
      <c r="O105">
        <v>19.200000000000003</v>
      </c>
      <c r="P105">
        <v>50</v>
      </c>
      <c r="Q105">
        <v>20</v>
      </c>
      <c r="R105">
        <v>1500</v>
      </c>
      <c r="S105">
        <v>37.5</v>
      </c>
    </row>
    <row r="106" spans="1:19" x14ac:dyDescent="0.3">
      <c r="A106">
        <f t="shared" si="1"/>
        <v>104</v>
      </c>
      <c r="B106">
        <v>550</v>
      </c>
      <c r="C106">
        <v>8</v>
      </c>
      <c r="D106" t="s">
        <v>870</v>
      </c>
      <c r="E106">
        <v>3</v>
      </c>
      <c r="F106">
        <v>22.107063913599049</v>
      </c>
      <c r="G106">
        <v>276.31066509009599</v>
      </c>
      <c r="H106">
        <v>2</v>
      </c>
      <c r="I106">
        <v>5.3051647697298447</v>
      </c>
      <c r="J106">
        <v>212.20659078919377</v>
      </c>
      <c r="K106">
        <v>100</v>
      </c>
      <c r="L106">
        <v>30</v>
      </c>
      <c r="M106">
        <v>80</v>
      </c>
      <c r="N106">
        <v>239.976</v>
      </c>
      <c r="O106">
        <v>19.200000000000003</v>
      </c>
      <c r="P106">
        <v>50</v>
      </c>
      <c r="Q106">
        <v>40</v>
      </c>
      <c r="R106">
        <v>750</v>
      </c>
      <c r="S106">
        <v>18.75</v>
      </c>
    </row>
    <row r="107" spans="1:19" x14ac:dyDescent="0.3">
      <c r="A107">
        <f t="shared" si="1"/>
        <v>105</v>
      </c>
      <c r="B107">
        <v>550</v>
      </c>
      <c r="C107">
        <v>9</v>
      </c>
      <c r="D107" t="s">
        <v>871</v>
      </c>
      <c r="E107">
        <v>3</v>
      </c>
      <c r="F107">
        <v>22.107063913599049</v>
      </c>
      <c r="G107">
        <v>276.31066509009599</v>
      </c>
      <c r="H107">
        <v>4</v>
      </c>
      <c r="I107">
        <v>7.9577471545947667</v>
      </c>
      <c r="J107">
        <v>318.3098861837907</v>
      </c>
      <c r="K107">
        <v>100</v>
      </c>
      <c r="L107">
        <v>30</v>
      </c>
      <c r="M107">
        <v>80</v>
      </c>
      <c r="N107">
        <v>239.976</v>
      </c>
      <c r="O107">
        <v>19.200000000000003</v>
      </c>
      <c r="P107">
        <v>50</v>
      </c>
      <c r="Q107">
        <v>80</v>
      </c>
      <c r="R107">
        <v>250</v>
      </c>
      <c r="S107">
        <v>6.25</v>
      </c>
    </row>
    <row r="108" spans="1:19" x14ac:dyDescent="0.3">
      <c r="A108">
        <f t="shared" si="1"/>
        <v>106</v>
      </c>
      <c r="B108">
        <v>550</v>
      </c>
      <c r="C108">
        <v>10</v>
      </c>
      <c r="D108" t="s">
        <v>872</v>
      </c>
      <c r="E108">
        <v>3</v>
      </c>
      <c r="F108">
        <v>22.107063913599049</v>
      </c>
      <c r="G108">
        <v>276.31066509009599</v>
      </c>
      <c r="H108">
        <v>8</v>
      </c>
      <c r="I108">
        <v>3.9788735772973833</v>
      </c>
      <c r="J108">
        <v>159.15494309189535</v>
      </c>
      <c r="K108">
        <v>100</v>
      </c>
      <c r="L108">
        <v>30</v>
      </c>
      <c r="M108">
        <v>80</v>
      </c>
      <c r="N108">
        <v>239.976</v>
      </c>
      <c r="O108">
        <v>19.200000000000003</v>
      </c>
      <c r="P108">
        <v>50</v>
      </c>
      <c r="Q108">
        <v>160</v>
      </c>
      <c r="R108">
        <v>250</v>
      </c>
      <c r="S108">
        <v>6.25</v>
      </c>
    </row>
    <row r="109" spans="1:19" x14ac:dyDescent="0.3">
      <c r="A109">
        <f t="shared" si="1"/>
        <v>107</v>
      </c>
      <c r="B109">
        <v>550</v>
      </c>
      <c r="C109">
        <v>11</v>
      </c>
      <c r="D109" t="s">
        <v>873</v>
      </c>
      <c r="E109">
        <v>4</v>
      </c>
      <c r="F109">
        <v>16.580297935199283</v>
      </c>
      <c r="G109">
        <v>414.46599763514405</v>
      </c>
      <c r="H109">
        <v>0.5</v>
      </c>
      <c r="I109">
        <v>5.3051647697298447</v>
      </c>
      <c r="J109">
        <v>212.20659078919377</v>
      </c>
      <c r="K109">
        <v>100</v>
      </c>
      <c r="L109">
        <v>40</v>
      </c>
      <c r="M109">
        <v>80</v>
      </c>
      <c r="N109">
        <v>239.976</v>
      </c>
      <c r="O109">
        <v>9.6000000000000014</v>
      </c>
      <c r="P109">
        <v>50</v>
      </c>
      <c r="Q109">
        <v>10</v>
      </c>
      <c r="R109">
        <v>3000</v>
      </c>
      <c r="S109">
        <v>75</v>
      </c>
    </row>
    <row r="110" spans="1:19" x14ac:dyDescent="0.3">
      <c r="A110">
        <f t="shared" si="1"/>
        <v>108</v>
      </c>
      <c r="B110">
        <v>550</v>
      </c>
      <c r="C110">
        <v>12</v>
      </c>
      <c r="D110" t="s">
        <v>874</v>
      </c>
      <c r="E110">
        <v>4</v>
      </c>
      <c r="F110">
        <v>16.580297935199283</v>
      </c>
      <c r="G110">
        <v>414.46599763514405</v>
      </c>
      <c r="H110">
        <v>1</v>
      </c>
      <c r="I110">
        <v>5.3051647697298447</v>
      </c>
      <c r="J110">
        <v>212.20659078919377</v>
      </c>
      <c r="K110">
        <v>100</v>
      </c>
      <c r="L110">
        <v>40</v>
      </c>
      <c r="M110">
        <v>80</v>
      </c>
      <c r="N110">
        <v>239.976</v>
      </c>
      <c r="O110">
        <v>9.6000000000000014</v>
      </c>
      <c r="P110">
        <v>50</v>
      </c>
      <c r="Q110">
        <v>20</v>
      </c>
      <c r="R110">
        <v>1500</v>
      </c>
      <c r="S110">
        <v>37.5</v>
      </c>
    </row>
    <row r="111" spans="1:19" x14ac:dyDescent="0.3">
      <c r="A111">
        <f t="shared" si="1"/>
        <v>109</v>
      </c>
      <c r="B111">
        <v>550</v>
      </c>
      <c r="C111">
        <v>13</v>
      </c>
      <c r="D111" t="s">
        <v>875</v>
      </c>
      <c r="E111">
        <v>4</v>
      </c>
      <c r="F111">
        <v>16.580297935199283</v>
      </c>
      <c r="G111">
        <v>414.46599763514405</v>
      </c>
      <c r="H111">
        <v>2</v>
      </c>
      <c r="I111">
        <v>5.3051647697298447</v>
      </c>
      <c r="J111">
        <v>212.20659078919377</v>
      </c>
      <c r="K111">
        <v>100</v>
      </c>
      <c r="L111">
        <v>40</v>
      </c>
      <c r="M111">
        <v>80</v>
      </c>
      <c r="N111">
        <v>239.976</v>
      </c>
      <c r="O111">
        <v>9.6000000000000014</v>
      </c>
      <c r="P111">
        <v>50</v>
      </c>
      <c r="Q111">
        <v>40</v>
      </c>
      <c r="R111">
        <v>750</v>
      </c>
      <c r="S111">
        <v>18.75</v>
      </c>
    </row>
    <row r="112" spans="1:19" x14ac:dyDescent="0.3">
      <c r="A112">
        <f t="shared" si="1"/>
        <v>110</v>
      </c>
      <c r="B112">
        <v>550</v>
      </c>
      <c r="C112">
        <v>14</v>
      </c>
      <c r="D112" t="s">
        <v>876</v>
      </c>
      <c r="E112">
        <v>4</v>
      </c>
      <c r="F112">
        <v>16.580297935199283</v>
      </c>
      <c r="G112">
        <v>414.46599763514405</v>
      </c>
      <c r="H112">
        <v>4</v>
      </c>
      <c r="I112">
        <v>7.9577471545947667</v>
      </c>
      <c r="J112">
        <v>318.3098861837907</v>
      </c>
      <c r="K112">
        <v>100</v>
      </c>
      <c r="L112">
        <v>40</v>
      </c>
      <c r="M112">
        <v>80</v>
      </c>
      <c r="N112">
        <v>239.976</v>
      </c>
      <c r="O112">
        <v>9.6000000000000014</v>
      </c>
      <c r="P112">
        <v>50</v>
      </c>
      <c r="Q112">
        <v>80</v>
      </c>
      <c r="R112">
        <v>250</v>
      </c>
      <c r="S112">
        <v>6.25</v>
      </c>
    </row>
    <row r="113" spans="1:19" x14ac:dyDescent="0.3">
      <c r="A113">
        <f t="shared" si="1"/>
        <v>111</v>
      </c>
      <c r="B113">
        <v>550</v>
      </c>
      <c r="C113">
        <v>15</v>
      </c>
      <c r="D113" t="s">
        <v>877</v>
      </c>
      <c r="E113">
        <v>4</v>
      </c>
      <c r="F113">
        <v>16.580297935199283</v>
      </c>
      <c r="G113">
        <v>414.46599763514405</v>
      </c>
      <c r="H113">
        <v>8</v>
      </c>
      <c r="I113">
        <v>3.9788735772973833</v>
      </c>
      <c r="J113">
        <v>159.15494309189535</v>
      </c>
      <c r="K113">
        <v>100</v>
      </c>
      <c r="L113">
        <v>40</v>
      </c>
      <c r="M113">
        <v>80</v>
      </c>
      <c r="N113">
        <v>239.976</v>
      </c>
      <c r="O113">
        <v>9.6000000000000014</v>
      </c>
      <c r="P113">
        <v>50</v>
      </c>
      <c r="Q113">
        <v>160</v>
      </c>
      <c r="R113">
        <v>250</v>
      </c>
      <c r="S113">
        <v>6.25</v>
      </c>
    </row>
    <row r="114" spans="1:19" x14ac:dyDescent="0.3">
      <c r="A114">
        <f t="shared" si="1"/>
        <v>112</v>
      </c>
      <c r="B114">
        <v>550</v>
      </c>
      <c r="C114">
        <v>16</v>
      </c>
      <c r="D114" t="s">
        <v>878</v>
      </c>
      <c r="E114">
        <v>5</v>
      </c>
      <c r="F114">
        <v>19.896357522239136</v>
      </c>
      <c r="G114">
        <v>331.57279810811519</v>
      </c>
      <c r="H114">
        <v>0.5</v>
      </c>
      <c r="I114">
        <v>5.3051647697298447</v>
      </c>
      <c r="J114">
        <v>212.20659078919377</v>
      </c>
      <c r="K114">
        <v>100</v>
      </c>
      <c r="L114">
        <v>50</v>
      </c>
      <c r="M114">
        <v>80</v>
      </c>
      <c r="N114">
        <v>159.98400000000001</v>
      </c>
      <c r="O114">
        <v>9.6000000000000014</v>
      </c>
      <c r="P114">
        <v>50</v>
      </c>
      <c r="Q114">
        <v>10</v>
      </c>
      <c r="R114">
        <v>3000</v>
      </c>
      <c r="S114">
        <v>75</v>
      </c>
    </row>
    <row r="115" spans="1:19" x14ac:dyDescent="0.3">
      <c r="A115">
        <f t="shared" si="1"/>
        <v>113</v>
      </c>
      <c r="B115">
        <v>550</v>
      </c>
      <c r="C115">
        <v>17</v>
      </c>
      <c r="D115" t="s">
        <v>879</v>
      </c>
      <c r="E115">
        <v>5</v>
      </c>
      <c r="F115">
        <v>19.896357522239136</v>
      </c>
      <c r="G115">
        <v>331.57279810811519</v>
      </c>
      <c r="H115">
        <v>1</v>
      </c>
      <c r="I115">
        <v>5.3051647697298447</v>
      </c>
      <c r="J115">
        <v>212.20659078919377</v>
      </c>
      <c r="K115">
        <v>100</v>
      </c>
      <c r="L115">
        <v>50</v>
      </c>
      <c r="M115">
        <v>80</v>
      </c>
      <c r="N115">
        <v>159.98400000000001</v>
      </c>
      <c r="O115">
        <v>9.6000000000000014</v>
      </c>
      <c r="P115">
        <v>50</v>
      </c>
      <c r="Q115">
        <v>20</v>
      </c>
      <c r="R115">
        <v>1500</v>
      </c>
      <c r="S115">
        <v>37.5</v>
      </c>
    </row>
    <row r="116" spans="1:19" x14ac:dyDescent="0.3">
      <c r="A116">
        <f t="shared" si="1"/>
        <v>114</v>
      </c>
      <c r="B116">
        <v>550</v>
      </c>
      <c r="C116">
        <v>18</v>
      </c>
      <c r="D116" t="s">
        <v>880</v>
      </c>
      <c r="E116">
        <v>5</v>
      </c>
      <c r="F116">
        <v>19.896357522239136</v>
      </c>
      <c r="G116">
        <v>331.57279810811519</v>
      </c>
      <c r="H116">
        <v>2</v>
      </c>
      <c r="I116">
        <v>5.3051647697298447</v>
      </c>
      <c r="J116">
        <v>212.20659078919377</v>
      </c>
      <c r="K116">
        <v>100</v>
      </c>
      <c r="L116">
        <v>50</v>
      </c>
      <c r="M116">
        <v>80</v>
      </c>
      <c r="N116">
        <v>159.98400000000001</v>
      </c>
      <c r="O116">
        <v>9.6000000000000014</v>
      </c>
      <c r="P116">
        <v>50</v>
      </c>
      <c r="Q116">
        <v>40</v>
      </c>
      <c r="R116">
        <v>750</v>
      </c>
      <c r="S116">
        <v>18.75</v>
      </c>
    </row>
    <row r="117" spans="1:19" x14ac:dyDescent="0.3">
      <c r="A117">
        <f t="shared" si="1"/>
        <v>115</v>
      </c>
      <c r="B117">
        <v>550</v>
      </c>
      <c r="C117">
        <v>19</v>
      </c>
      <c r="D117" t="s">
        <v>881</v>
      </c>
      <c r="E117">
        <v>5</v>
      </c>
      <c r="F117">
        <v>19.896357522239136</v>
      </c>
      <c r="G117">
        <v>331.57279810811519</v>
      </c>
      <c r="H117">
        <v>4</v>
      </c>
      <c r="I117">
        <v>7.9577471545947667</v>
      </c>
      <c r="J117">
        <v>318.3098861837907</v>
      </c>
      <c r="K117">
        <v>100</v>
      </c>
      <c r="L117">
        <v>50</v>
      </c>
      <c r="M117">
        <v>80</v>
      </c>
      <c r="N117">
        <v>159.98400000000001</v>
      </c>
      <c r="O117">
        <v>9.6000000000000014</v>
      </c>
      <c r="P117">
        <v>50</v>
      </c>
      <c r="Q117">
        <v>80</v>
      </c>
      <c r="R117">
        <v>250</v>
      </c>
      <c r="S117">
        <v>6.25</v>
      </c>
    </row>
    <row r="118" spans="1:19" x14ac:dyDescent="0.3">
      <c r="A118">
        <f t="shared" si="1"/>
        <v>116</v>
      </c>
      <c r="B118">
        <v>550</v>
      </c>
      <c r="C118">
        <v>20</v>
      </c>
      <c r="D118" t="s">
        <v>882</v>
      </c>
      <c r="E118">
        <v>5</v>
      </c>
      <c r="F118">
        <v>19.896357522239136</v>
      </c>
      <c r="G118">
        <v>331.57279810811519</v>
      </c>
      <c r="H118">
        <v>8</v>
      </c>
      <c r="I118">
        <v>3.9788735772973833</v>
      </c>
      <c r="J118">
        <v>159.15494309189535</v>
      </c>
      <c r="K118">
        <v>100</v>
      </c>
      <c r="L118">
        <v>50</v>
      </c>
      <c r="M118">
        <v>80</v>
      </c>
      <c r="N118">
        <v>159.98400000000001</v>
      </c>
      <c r="O118">
        <v>9.6000000000000014</v>
      </c>
      <c r="P118">
        <v>50</v>
      </c>
      <c r="Q118">
        <v>160</v>
      </c>
      <c r="R118">
        <v>250</v>
      </c>
      <c r="S118">
        <v>6.25</v>
      </c>
    </row>
    <row r="119" spans="1:19" x14ac:dyDescent="0.3">
      <c r="A119">
        <f t="shared" si="1"/>
        <v>117</v>
      </c>
      <c r="B119">
        <v>550</v>
      </c>
      <c r="C119">
        <v>21</v>
      </c>
      <c r="D119" t="s">
        <v>883</v>
      </c>
      <c r="E119">
        <v>6</v>
      </c>
      <c r="F119">
        <v>16.580297935199283</v>
      </c>
      <c r="G119">
        <v>552.62133018019199</v>
      </c>
      <c r="H119">
        <v>0.5</v>
      </c>
      <c r="I119">
        <v>5.3051647697298447</v>
      </c>
      <c r="J119">
        <v>212.20659078919377</v>
      </c>
      <c r="K119">
        <v>200</v>
      </c>
      <c r="L119">
        <v>30</v>
      </c>
      <c r="M119">
        <v>160</v>
      </c>
      <c r="N119">
        <v>319.96800000000002</v>
      </c>
      <c r="O119">
        <v>9.6000000000000014</v>
      </c>
      <c r="P119">
        <v>50</v>
      </c>
      <c r="Q119">
        <v>10</v>
      </c>
      <c r="R119">
        <v>3000</v>
      </c>
      <c r="S119">
        <v>75</v>
      </c>
    </row>
    <row r="120" spans="1:19" x14ac:dyDescent="0.3">
      <c r="A120">
        <f t="shared" si="1"/>
        <v>118</v>
      </c>
      <c r="B120">
        <v>550</v>
      </c>
      <c r="C120">
        <v>22</v>
      </c>
      <c r="D120" t="s">
        <v>884</v>
      </c>
      <c r="E120">
        <v>6</v>
      </c>
      <c r="F120">
        <v>16.580297935199283</v>
      </c>
      <c r="G120">
        <v>552.62133018019199</v>
      </c>
      <c r="H120">
        <v>1</v>
      </c>
      <c r="I120">
        <v>5.3051647697298447</v>
      </c>
      <c r="J120">
        <v>212.20659078919377</v>
      </c>
      <c r="K120">
        <v>200</v>
      </c>
      <c r="L120">
        <v>30</v>
      </c>
      <c r="M120">
        <v>160</v>
      </c>
      <c r="N120">
        <v>319.96800000000002</v>
      </c>
      <c r="O120">
        <v>9.6000000000000014</v>
      </c>
      <c r="P120">
        <v>50</v>
      </c>
      <c r="Q120">
        <v>20</v>
      </c>
      <c r="R120">
        <v>1500</v>
      </c>
      <c r="S120">
        <v>37.5</v>
      </c>
    </row>
    <row r="121" spans="1:19" x14ac:dyDescent="0.3">
      <c r="A121">
        <f t="shared" si="1"/>
        <v>119</v>
      </c>
      <c r="B121">
        <v>550</v>
      </c>
      <c r="C121">
        <v>23</v>
      </c>
      <c r="D121" t="s">
        <v>885</v>
      </c>
      <c r="E121">
        <v>6</v>
      </c>
      <c r="F121">
        <v>16.580297935199283</v>
      </c>
      <c r="G121">
        <v>552.62133018019199</v>
      </c>
      <c r="H121">
        <v>2</v>
      </c>
      <c r="I121">
        <v>5.3051647697298447</v>
      </c>
      <c r="J121">
        <v>212.20659078919377</v>
      </c>
      <c r="K121">
        <v>200</v>
      </c>
      <c r="L121">
        <v>30</v>
      </c>
      <c r="M121">
        <v>160</v>
      </c>
      <c r="N121">
        <v>319.96800000000002</v>
      </c>
      <c r="O121">
        <v>9.6000000000000014</v>
      </c>
      <c r="P121">
        <v>50</v>
      </c>
      <c r="Q121">
        <v>40</v>
      </c>
      <c r="R121">
        <v>750</v>
      </c>
      <c r="S121">
        <v>18.75</v>
      </c>
    </row>
    <row r="122" spans="1:19" x14ac:dyDescent="0.3">
      <c r="A122">
        <f t="shared" si="1"/>
        <v>120</v>
      </c>
      <c r="B122">
        <v>550</v>
      </c>
      <c r="C122">
        <v>24</v>
      </c>
      <c r="D122" t="s">
        <v>886</v>
      </c>
      <c r="E122">
        <v>6</v>
      </c>
      <c r="F122">
        <v>16.580297935199283</v>
      </c>
      <c r="G122">
        <v>552.62133018019199</v>
      </c>
      <c r="H122">
        <v>4</v>
      </c>
      <c r="I122">
        <v>7.9577471545947667</v>
      </c>
      <c r="J122">
        <v>318.3098861837907</v>
      </c>
      <c r="K122">
        <v>200</v>
      </c>
      <c r="L122">
        <v>30</v>
      </c>
      <c r="M122">
        <v>160</v>
      </c>
      <c r="N122">
        <v>319.96800000000002</v>
      </c>
      <c r="O122">
        <v>9.6000000000000014</v>
      </c>
      <c r="P122">
        <v>50</v>
      </c>
      <c r="Q122">
        <v>80</v>
      </c>
      <c r="R122">
        <v>250</v>
      </c>
      <c r="S122">
        <v>6.25</v>
      </c>
    </row>
    <row r="123" spans="1:19" x14ac:dyDescent="0.3">
      <c r="A123">
        <f t="shared" si="1"/>
        <v>121</v>
      </c>
      <c r="B123">
        <v>550</v>
      </c>
      <c r="C123">
        <v>25</v>
      </c>
      <c r="D123" t="s">
        <v>887</v>
      </c>
      <c r="E123">
        <v>6</v>
      </c>
      <c r="F123">
        <v>16.580297935199283</v>
      </c>
      <c r="G123">
        <v>552.62133018019199</v>
      </c>
      <c r="H123">
        <v>8</v>
      </c>
      <c r="I123">
        <v>3.9788735772973833</v>
      </c>
      <c r="J123">
        <v>159.15494309189535</v>
      </c>
      <c r="K123">
        <v>200</v>
      </c>
      <c r="L123">
        <v>30</v>
      </c>
      <c r="M123">
        <v>160</v>
      </c>
      <c r="N123">
        <v>319.96800000000002</v>
      </c>
      <c r="O123">
        <v>9.6000000000000014</v>
      </c>
      <c r="P123">
        <v>50</v>
      </c>
      <c r="Q123">
        <v>160</v>
      </c>
      <c r="R123">
        <v>250</v>
      </c>
      <c r="S123">
        <v>6.25</v>
      </c>
    </row>
    <row r="124" spans="1:19" x14ac:dyDescent="0.3">
      <c r="A124">
        <f t="shared" si="1"/>
        <v>122</v>
      </c>
      <c r="B124">
        <v>550</v>
      </c>
      <c r="C124">
        <v>26</v>
      </c>
      <c r="D124" t="s">
        <v>888</v>
      </c>
      <c r="E124">
        <v>7</v>
      </c>
      <c r="F124">
        <v>28.423367888913059</v>
      </c>
      <c r="G124">
        <v>473.67542586873606</v>
      </c>
      <c r="H124">
        <v>0.5</v>
      </c>
      <c r="I124">
        <v>5.3051647697298447</v>
      </c>
      <c r="J124">
        <v>212.20659078919377</v>
      </c>
      <c r="K124">
        <v>200</v>
      </c>
      <c r="L124">
        <v>35</v>
      </c>
      <c r="M124">
        <v>160</v>
      </c>
      <c r="N124">
        <v>159.98400000000001</v>
      </c>
      <c r="O124">
        <v>9.6000000000000014</v>
      </c>
      <c r="P124">
        <v>50</v>
      </c>
      <c r="Q124">
        <v>10</v>
      </c>
      <c r="R124">
        <v>3000</v>
      </c>
      <c r="S124">
        <v>75</v>
      </c>
    </row>
    <row r="125" spans="1:19" x14ac:dyDescent="0.3">
      <c r="A125">
        <f t="shared" si="1"/>
        <v>123</v>
      </c>
      <c r="B125">
        <v>550</v>
      </c>
      <c r="C125">
        <v>27</v>
      </c>
      <c r="D125" t="s">
        <v>889</v>
      </c>
      <c r="E125">
        <v>7</v>
      </c>
      <c r="F125">
        <v>28.423367888913059</v>
      </c>
      <c r="G125">
        <v>473.67542586873606</v>
      </c>
      <c r="H125">
        <v>1</v>
      </c>
      <c r="I125">
        <v>5.3051647697298447</v>
      </c>
      <c r="J125">
        <v>212.20659078919377</v>
      </c>
      <c r="K125">
        <v>200</v>
      </c>
      <c r="L125">
        <v>35</v>
      </c>
      <c r="M125">
        <v>160</v>
      </c>
      <c r="N125">
        <v>159.98400000000001</v>
      </c>
      <c r="O125">
        <v>9.6000000000000014</v>
      </c>
      <c r="P125">
        <v>50</v>
      </c>
      <c r="Q125">
        <v>20</v>
      </c>
      <c r="R125">
        <v>1500</v>
      </c>
      <c r="S125">
        <v>37.5</v>
      </c>
    </row>
    <row r="126" spans="1:19" x14ac:dyDescent="0.3">
      <c r="A126">
        <f t="shared" si="1"/>
        <v>124</v>
      </c>
      <c r="B126">
        <v>550</v>
      </c>
      <c r="C126">
        <v>28</v>
      </c>
      <c r="D126" t="s">
        <v>890</v>
      </c>
      <c r="E126">
        <v>7</v>
      </c>
      <c r="F126">
        <v>28.423367888913059</v>
      </c>
      <c r="G126">
        <v>473.67542586873606</v>
      </c>
      <c r="H126">
        <v>2</v>
      </c>
      <c r="I126">
        <v>5.3051647697298447</v>
      </c>
      <c r="J126">
        <v>212.20659078919377</v>
      </c>
      <c r="K126">
        <v>200</v>
      </c>
      <c r="L126">
        <v>35</v>
      </c>
      <c r="M126">
        <v>160</v>
      </c>
      <c r="N126">
        <v>159.98400000000001</v>
      </c>
      <c r="O126">
        <v>9.6000000000000014</v>
      </c>
      <c r="P126">
        <v>50</v>
      </c>
      <c r="Q126">
        <v>40</v>
      </c>
      <c r="R126">
        <v>750</v>
      </c>
      <c r="S126">
        <v>18.75</v>
      </c>
    </row>
    <row r="127" spans="1:19" x14ac:dyDescent="0.3">
      <c r="A127">
        <f t="shared" si="1"/>
        <v>125</v>
      </c>
      <c r="B127">
        <v>550</v>
      </c>
      <c r="C127">
        <v>29</v>
      </c>
      <c r="D127" t="s">
        <v>891</v>
      </c>
      <c r="E127">
        <v>7</v>
      </c>
      <c r="F127">
        <v>28.423367888913059</v>
      </c>
      <c r="G127">
        <v>473.67542586873606</v>
      </c>
      <c r="H127">
        <v>4</v>
      </c>
      <c r="I127">
        <v>7.9577471545947667</v>
      </c>
      <c r="J127">
        <v>318.3098861837907</v>
      </c>
      <c r="K127">
        <v>200</v>
      </c>
      <c r="L127">
        <v>35</v>
      </c>
      <c r="M127">
        <v>160</v>
      </c>
      <c r="N127">
        <v>159.98400000000001</v>
      </c>
      <c r="O127">
        <v>9.6000000000000014</v>
      </c>
      <c r="P127">
        <v>50</v>
      </c>
      <c r="Q127">
        <v>80</v>
      </c>
      <c r="R127">
        <v>250</v>
      </c>
      <c r="S127">
        <v>6.25</v>
      </c>
    </row>
    <row r="128" spans="1:19" x14ac:dyDescent="0.3">
      <c r="A128">
        <f t="shared" si="1"/>
        <v>126</v>
      </c>
      <c r="B128">
        <v>550</v>
      </c>
      <c r="C128">
        <v>30</v>
      </c>
      <c r="D128" t="s">
        <v>892</v>
      </c>
      <c r="E128">
        <v>7</v>
      </c>
      <c r="F128">
        <v>28.423367888913059</v>
      </c>
      <c r="G128">
        <v>473.67542586873606</v>
      </c>
      <c r="H128">
        <v>8</v>
      </c>
      <c r="I128">
        <v>3.9788735772973833</v>
      </c>
      <c r="J128">
        <v>159.15494309189535</v>
      </c>
      <c r="K128">
        <v>200</v>
      </c>
      <c r="L128">
        <v>35</v>
      </c>
      <c r="M128">
        <v>160</v>
      </c>
      <c r="N128">
        <v>159.98400000000001</v>
      </c>
      <c r="O128">
        <v>9.6000000000000014</v>
      </c>
      <c r="P128">
        <v>50</v>
      </c>
      <c r="Q128">
        <v>160</v>
      </c>
      <c r="R128">
        <v>250</v>
      </c>
      <c r="S128">
        <v>6.25</v>
      </c>
    </row>
    <row r="129" spans="1:19" x14ac:dyDescent="0.3">
      <c r="A129">
        <f t="shared" si="1"/>
        <v>127</v>
      </c>
      <c r="B129">
        <v>550</v>
      </c>
      <c r="C129">
        <v>31</v>
      </c>
      <c r="D129" t="s">
        <v>893</v>
      </c>
      <c r="E129">
        <v>10</v>
      </c>
      <c r="F129">
        <v>19.896357522239136</v>
      </c>
      <c r="G129">
        <v>331.57279810811519</v>
      </c>
      <c r="H129">
        <v>2</v>
      </c>
      <c r="I129">
        <v>5.3051647697298447</v>
      </c>
      <c r="J129">
        <v>212.20659078919377</v>
      </c>
      <c r="K129">
        <v>200</v>
      </c>
      <c r="L129">
        <v>50</v>
      </c>
      <c r="M129">
        <v>160</v>
      </c>
      <c r="N129">
        <v>159.98400000000001</v>
      </c>
      <c r="O129">
        <v>9.6000000000000014</v>
      </c>
      <c r="P129">
        <v>50</v>
      </c>
      <c r="Q129">
        <v>40</v>
      </c>
      <c r="R129">
        <v>750</v>
      </c>
      <c r="S129">
        <v>18.75</v>
      </c>
    </row>
    <row r="130" spans="1:19" x14ac:dyDescent="0.3">
      <c r="A130">
        <f t="shared" si="1"/>
        <v>128</v>
      </c>
      <c r="B130">
        <v>650</v>
      </c>
      <c r="C130">
        <v>0</v>
      </c>
      <c r="D130" t="s">
        <v>800</v>
      </c>
    </row>
    <row r="131" spans="1:19" x14ac:dyDescent="0.3">
      <c r="A131">
        <f t="shared" si="1"/>
        <v>129</v>
      </c>
      <c r="B131">
        <v>650</v>
      </c>
      <c r="C131">
        <v>1</v>
      </c>
      <c r="D131" t="s">
        <v>894</v>
      </c>
      <c r="E131">
        <v>2</v>
      </c>
      <c r="F131">
        <v>37.305670354198398</v>
      </c>
      <c r="G131">
        <v>621.69899645271619</v>
      </c>
      <c r="H131">
        <v>0.5</v>
      </c>
      <c r="I131">
        <v>7.9577471545947667</v>
      </c>
      <c r="J131">
        <v>318.3098861837907</v>
      </c>
      <c r="K131">
        <v>100</v>
      </c>
      <c r="L131">
        <v>20</v>
      </c>
      <c r="M131">
        <v>80</v>
      </c>
      <c r="N131">
        <v>213.31199999999998</v>
      </c>
      <c r="O131">
        <v>12.8</v>
      </c>
      <c r="P131">
        <v>50</v>
      </c>
      <c r="Q131">
        <v>10</v>
      </c>
      <c r="R131">
        <v>2000</v>
      </c>
      <c r="S131">
        <v>50</v>
      </c>
    </row>
    <row r="132" spans="1:19" x14ac:dyDescent="0.3">
      <c r="A132">
        <f t="shared" ref="A132:A195" si="2">A131+1</f>
        <v>130</v>
      </c>
      <c r="B132">
        <v>650</v>
      </c>
      <c r="C132">
        <v>2</v>
      </c>
      <c r="D132" t="s">
        <v>895</v>
      </c>
      <c r="E132">
        <v>2</v>
      </c>
      <c r="F132">
        <v>37.305670354198398</v>
      </c>
      <c r="G132">
        <v>621.69899645271619</v>
      </c>
      <c r="H132">
        <v>1</v>
      </c>
      <c r="I132">
        <v>7.9577471545947667</v>
      </c>
      <c r="J132">
        <v>318.3098861837907</v>
      </c>
      <c r="K132">
        <v>100</v>
      </c>
      <c r="L132">
        <v>20</v>
      </c>
      <c r="M132">
        <v>80</v>
      </c>
      <c r="N132">
        <v>213.31199999999998</v>
      </c>
      <c r="O132">
        <v>12.8</v>
      </c>
      <c r="P132">
        <v>50</v>
      </c>
      <c r="Q132">
        <v>20</v>
      </c>
      <c r="R132">
        <v>1000</v>
      </c>
      <c r="S132">
        <v>25</v>
      </c>
    </row>
    <row r="133" spans="1:19" x14ac:dyDescent="0.3">
      <c r="A133">
        <f t="shared" si="2"/>
        <v>131</v>
      </c>
      <c r="B133">
        <v>650</v>
      </c>
      <c r="C133">
        <v>3</v>
      </c>
      <c r="D133" t="s">
        <v>896</v>
      </c>
      <c r="E133">
        <v>2</v>
      </c>
      <c r="F133">
        <v>37.305670354198398</v>
      </c>
      <c r="G133">
        <v>621.69899645271619</v>
      </c>
      <c r="H133">
        <v>2</v>
      </c>
      <c r="I133">
        <v>7.9577471545947667</v>
      </c>
      <c r="J133">
        <v>318.3098861837907</v>
      </c>
      <c r="K133">
        <v>100</v>
      </c>
      <c r="L133">
        <v>20</v>
      </c>
      <c r="M133">
        <v>80</v>
      </c>
      <c r="N133">
        <v>213.31199999999998</v>
      </c>
      <c r="O133">
        <v>12.8</v>
      </c>
      <c r="P133">
        <v>50</v>
      </c>
      <c r="Q133">
        <v>40</v>
      </c>
      <c r="R133">
        <v>500</v>
      </c>
      <c r="S133">
        <v>12.5</v>
      </c>
    </row>
    <row r="134" spans="1:19" x14ac:dyDescent="0.3">
      <c r="A134">
        <f t="shared" si="2"/>
        <v>132</v>
      </c>
      <c r="B134">
        <v>650</v>
      </c>
      <c r="C134">
        <v>4</v>
      </c>
      <c r="D134" t="s">
        <v>897</v>
      </c>
      <c r="E134">
        <v>2</v>
      </c>
      <c r="F134">
        <v>37.305670354198398</v>
      </c>
      <c r="G134">
        <v>621.69899645271619</v>
      </c>
      <c r="H134">
        <v>4</v>
      </c>
      <c r="I134">
        <v>7.9577471545947667</v>
      </c>
      <c r="J134">
        <v>318.3098861837907</v>
      </c>
      <c r="K134">
        <v>100</v>
      </c>
      <c r="L134">
        <v>20</v>
      </c>
      <c r="M134">
        <v>80</v>
      </c>
      <c r="N134">
        <v>213.31199999999998</v>
      </c>
      <c r="O134">
        <v>12.8</v>
      </c>
      <c r="P134">
        <v>50</v>
      </c>
      <c r="Q134">
        <v>80</v>
      </c>
      <c r="R134">
        <v>250</v>
      </c>
      <c r="S134">
        <v>6.25</v>
      </c>
    </row>
    <row r="135" spans="1:19" x14ac:dyDescent="0.3">
      <c r="A135">
        <f t="shared" si="2"/>
        <v>133</v>
      </c>
      <c r="B135">
        <v>650</v>
      </c>
      <c r="C135">
        <v>5</v>
      </c>
      <c r="D135" t="s">
        <v>898</v>
      </c>
      <c r="E135">
        <v>2</v>
      </c>
      <c r="F135">
        <v>37.305670354198398</v>
      </c>
      <c r="G135">
        <v>621.69899645271619</v>
      </c>
      <c r="H135">
        <v>8</v>
      </c>
      <c r="I135">
        <v>3.9788735772973833</v>
      </c>
      <c r="J135">
        <v>159.15494309189535</v>
      </c>
      <c r="K135">
        <v>100</v>
      </c>
      <c r="L135">
        <v>20</v>
      </c>
      <c r="M135">
        <v>80</v>
      </c>
      <c r="N135">
        <v>213.31199999999998</v>
      </c>
      <c r="O135">
        <v>12.8</v>
      </c>
      <c r="P135">
        <v>50</v>
      </c>
      <c r="Q135">
        <v>160</v>
      </c>
      <c r="R135">
        <v>250</v>
      </c>
      <c r="S135">
        <v>6.25</v>
      </c>
    </row>
    <row r="136" spans="1:19" x14ac:dyDescent="0.3">
      <c r="A136">
        <f t="shared" si="2"/>
        <v>134</v>
      </c>
      <c r="B136">
        <v>650</v>
      </c>
      <c r="C136">
        <v>6</v>
      </c>
      <c r="D136" t="s">
        <v>899</v>
      </c>
      <c r="E136">
        <v>3</v>
      </c>
      <c r="F136">
        <v>33.160595870398566</v>
      </c>
      <c r="G136">
        <v>414.46599763514411</v>
      </c>
      <c r="H136">
        <v>0.5</v>
      </c>
      <c r="I136">
        <v>7.9577471545947667</v>
      </c>
      <c r="J136">
        <v>318.3098861837907</v>
      </c>
      <c r="K136">
        <v>100</v>
      </c>
      <c r="L136">
        <v>30</v>
      </c>
      <c r="M136">
        <v>80</v>
      </c>
      <c r="N136">
        <v>159.98400000000001</v>
      </c>
      <c r="O136">
        <v>12.8</v>
      </c>
      <c r="P136">
        <v>50</v>
      </c>
      <c r="Q136">
        <v>10</v>
      </c>
      <c r="R136">
        <v>2000</v>
      </c>
      <c r="S136">
        <v>50</v>
      </c>
    </row>
    <row r="137" spans="1:19" x14ac:dyDescent="0.3">
      <c r="A137">
        <f t="shared" si="2"/>
        <v>135</v>
      </c>
      <c r="B137">
        <v>650</v>
      </c>
      <c r="C137">
        <v>7</v>
      </c>
      <c r="D137" t="s">
        <v>900</v>
      </c>
      <c r="E137">
        <v>3</v>
      </c>
      <c r="F137">
        <v>33.160595870398566</v>
      </c>
      <c r="G137">
        <v>414.46599763514411</v>
      </c>
      <c r="H137">
        <v>1</v>
      </c>
      <c r="I137">
        <v>7.9577471545947667</v>
      </c>
      <c r="J137">
        <v>318.3098861837907</v>
      </c>
      <c r="K137">
        <v>100</v>
      </c>
      <c r="L137">
        <v>30</v>
      </c>
      <c r="M137">
        <v>80</v>
      </c>
      <c r="N137">
        <v>159.98400000000001</v>
      </c>
      <c r="O137">
        <v>12.8</v>
      </c>
      <c r="P137">
        <v>50</v>
      </c>
      <c r="Q137">
        <v>20</v>
      </c>
      <c r="R137">
        <v>1000</v>
      </c>
      <c r="S137">
        <v>25</v>
      </c>
    </row>
    <row r="138" spans="1:19" x14ac:dyDescent="0.3">
      <c r="A138">
        <f t="shared" si="2"/>
        <v>136</v>
      </c>
      <c r="B138">
        <v>650</v>
      </c>
      <c r="C138">
        <v>8</v>
      </c>
      <c r="D138" t="s">
        <v>901</v>
      </c>
      <c r="E138">
        <v>3</v>
      </c>
      <c r="F138">
        <v>33.160595870398566</v>
      </c>
      <c r="G138">
        <v>414.46599763514411</v>
      </c>
      <c r="H138">
        <v>2</v>
      </c>
      <c r="I138">
        <v>7.9577471545947667</v>
      </c>
      <c r="J138">
        <v>318.3098861837907</v>
      </c>
      <c r="K138">
        <v>100</v>
      </c>
      <c r="L138">
        <v>30</v>
      </c>
      <c r="M138">
        <v>80</v>
      </c>
      <c r="N138">
        <v>159.98400000000001</v>
      </c>
      <c r="O138">
        <v>12.8</v>
      </c>
      <c r="P138">
        <v>50</v>
      </c>
      <c r="Q138">
        <v>40</v>
      </c>
      <c r="R138">
        <v>500</v>
      </c>
      <c r="S138">
        <v>12.5</v>
      </c>
    </row>
    <row r="139" spans="1:19" x14ac:dyDescent="0.3">
      <c r="A139">
        <f t="shared" si="2"/>
        <v>137</v>
      </c>
      <c r="B139">
        <v>650</v>
      </c>
      <c r="C139">
        <v>9</v>
      </c>
      <c r="D139" t="s">
        <v>902</v>
      </c>
      <c r="E139">
        <v>3</v>
      </c>
      <c r="F139">
        <v>33.160595870398566</v>
      </c>
      <c r="G139">
        <v>414.46599763514411</v>
      </c>
      <c r="H139">
        <v>4</v>
      </c>
      <c r="I139">
        <v>7.9577471545947667</v>
      </c>
      <c r="J139">
        <v>318.3098861837907</v>
      </c>
      <c r="K139">
        <v>100</v>
      </c>
      <c r="L139">
        <v>30</v>
      </c>
      <c r="M139">
        <v>80</v>
      </c>
      <c r="N139">
        <v>159.98400000000001</v>
      </c>
      <c r="O139">
        <v>12.8</v>
      </c>
      <c r="P139">
        <v>50</v>
      </c>
      <c r="Q139">
        <v>80</v>
      </c>
      <c r="R139">
        <v>250</v>
      </c>
      <c r="S139">
        <v>6.25</v>
      </c>
    </row>
    <row r="140" spans="1:19" x14ac:dyDescent="0.3">
      <c r="A140">
        <f t="shared" si="2"/>
        <v>138</v>
      </c>
      <c r="B140">
        <v>650</v>
      </c>
      <c r="C140">
        <v>10</v>
      </c>
      <c r="D140" t="s">
        <v>903</v>
      </c>
      <c r="E140">
        <v>3</v>
      </c>
      <c r="F140">
        <v>33.160595870398566</v>
      </c>
      <c r="G140">
        <v>414.46599763514411</v>
      </c>
      <c r="H140">
        <v>8</v>
      </c>
      <c r="I140">
        <v>3.9788735772973833</v>
      </c>
      <c r="J140">
        <v>159.15494309189535</v>
      </c>
      <c r="K140">
        <v>100</v>
      </c>
      <c r="L140">
        <v>30</v>
      </c>
      <c r="M140">
        <v>80</v>
      </c>
      <c r="N140">
        <v>159.98400000000001</v>
      </c>
      <c r="O140">
        <v>12.8</v>
      </c>
      <c r="P140">
        <v>50</v>
      </c>
      <c r="Q140">
        <v>160</v>
      </c>
      <c r="R140">
        <v>250</v>
      </c>
      <c r="S140">
        <v>6.25</v>
      </c>
    </row>
    <row r="141" spans="1:19" x14ac:dyDescent="0.3">
      <c r="A141">
        <f t="shared" si="2"/>
        <v>139</v>
      </c>
      <c r="B141">
        <v>650</v>
      </c>
      <c r="C141">
        <v>11</v>
      </c>
      <c r="D141" t="s">
        <v>904</v>
      </c>
      <c r="E141">
        <v>4</v>
      </c>
      <c r="F141">
        <v>24.870446902798921</v>
      </c>
      <c r="G141">
        <v>621.69899645271619</v>
      </c>
      <c r="H141">
        <v>0.5</v>
      </c>
      <c r="I141">
        <v>7.9577471545947667</v>
      </c>
      <c r="J141">
        <v>318.3098861837907</v>
      </c>
      <c r="K141">
        <v>100</v>
      </c>
      <c r="L141">
        <v>40</v>
      </c>
      <c r="M141">
        <v>80</v>
      </c>
      <c r="N141">
        <v>159.98400000000001</v>
      </c>
      <c r="O141">
        <v>6.4</v>
      </c>
      <c r="P141">
        <v>50</v>
      </c>
      <c r="Q141">
        <v>10</v>
      </c>
      <c r="R141">
        <v>2000</v>
      </c>
      <c r="S141">
        <v>50</v>
      </c>
    </row>
    <row r="142" spans="1:19" x14ac:dyDescent="0.3">
      <c r="A142">
        <f t="shared" si="2"/>
        <v>140</v>
      </c>
      <c r="B142">
        <v>650</v>
      </c>
      <c r="C142">
        <v>12</v>
      </c>
      <c r="D142" t="s">
        <v>905</v>
      </c>
      <c r="E142">
        <v>4</v>
      </c>
      <c r="F142">
        <v>24.870446902798921</v>
      </c>
      <c r="G142">
        <v>621.69899645271619</v>
      </c>
      <c r="H142">
        <v>1</v>
      </c>
      <c r="I142">
        <v>7.9577471545947667</v>
      </c>
      <c r="J142">
        <v>318.3098861837907</v>
      </c>
      <c r="K142">
        <v>100</v>
      </c>
      <c r="L142">
        <v>40</v>
      </c>
      <c r="M142">
        <v>80</v>
      </c>
      <c r="N142">
        <v>159.98400000000001</v>
      </c>
      <c r="O142">
        <v>6.4</v>
      </c>
      <c r="P142">
        <v>50</v>
      </c>
      <c r="Q142">
        <v>20</v>
      </c>
      <c r="R142">
        <v>1000</v>
      </c>
      <c r="S142">
        <v>25</v>
      </c>
    </row>
    <row r="143" spans="1:19" x14ac:dyDescent="0.3">
      <c r="A143">
        <f t="shared" si="2"/>
        <v>141</v>
      </c>
      <c r="B143">
        <v>650</v>
      </c>
      <c r="C143">
        <v>13</v>
      </c>
      <c r="D143" t="s">
        <v>906</v>
      </c>
      <c r="E143">
        <v>4</v>
      </c>
      <c r="F143">
        <v>24.870446902798921</v>
      </c>
      <c r="G143">
        <v>621.69899645271619</v>
      </c>
      <c r="H143">
        <v>2</v>
      </c>
      <c r="I143">
        <v>7.9577471545947667</v>
      </c>
      <c r="J143">
        <v>318.3098861837907</v>
      </c>
      <c r="K143">
        <v>100</v>
      </c>
      <c r="L143">
        <v>40</v>
      </c>
      <c r="M143">
        <v>80</v>
      </c>
      <c r="N143">
        <v>159.98400000000001</v>
      </c>
      <c r="O143">
        <v>6.4</v>
      </c>
      <c r="P143">
        <v>50</v>
      </c>
      <c r="Q143">
        <v>40</v>
      </c>
      <c r="R143">
        <v>500</v>
      </c>
      <c r="S143">
        <v>12.5</v>
      </c>
    </row>
    <row r="144" spans="1:19" x14ac:dyDescent="0.3">
      <c r="A144">
        <f t="shared" si="2"/>
        <v>142</v>
      </c>
      <c r="B144">
        <v>650</v>
      </c>
      <c r="C144">
        <v>14</v>
      </c>
      <c r="D144" t="s">
        <v>907</v>
      </c>
      <c r="E144">
        <v>4</v>
      </c>
      <c r="F144">
        <v>24.870446902798921</v>
      </c>
      <c r="G144">
        <v>621.69899645271619</v>
      </c>
      <c r="H144">
        <v>4</v>
      </c>
      <c r="I144">
        <v>7.9577471545947667</v>
      </c>
      <c r="J144">
        <v>318.3098861837907</v>
      </c>
      <c r="K144">
        <v>100</v>
      </c>
      <c r="L144">
        <v>40</v>
      </c>
      <c r="M144">
        <v>80</v>
      </c>
      <c r="N144">
        <v>159.98400000000001</v>
      </c>
      <c r="O144">
        <v>6.4</v>
      </c>
      <c r="P144">
        <v>50</v>
      </c>
      <c r="Q144">
        <v>80</v>
      </c>
      <c r="R144">
        <v>250</v>
      </c>
      <c r="S144">
        <v>6.25</v>
      </c>
    </row>
    <row r="145" spans="1:19" x14ac:dyDescent="0.3">
      <c r="A145">
        <f t="shared" si="2"/>
        <v>143</v>
      </c>
      <c r="B145">
        <v>650</v>
      </c>
      <c r="C145">
        <v>15</v>
      </c>
      <c r="D145" t="s">
        <v>908</v>
      </c>
      <c r="E145">
        <v>4</v>
      </c>
      <c r="F145">
        <v>24.870446902798921</v>
      </c>
      <c r="G145">
        <v>621.69899645271619</v>
      </c>
      <c r="H145">
        <v>8</v>
      </c>
      <c r="I145">
        <v>3.9788735772973833</v>
      </c>
      <c r="J145">
        <v>159.15494309189535</v>
      </c>
      <c r="K145">
        <v>100</v>
      </c>
      <c r="L145">
        <v>40</v>
      </c>
      <c r="M145">
        <v>80</v>
      </c>
      <c r="N145">
        <v>159.98400000000001</v>
      </c>
      <c r="O145">
        <v>6.4</v>
      </c>
      <c r="P145">
        <v>50</v>
      </c>
      <c r="Q145">
        <v>160</v>
      </c>
      <c r="R145">
        <v>250</v>
      </c>
      <c r="S145">
        <v>6.25</v>
      </c>
    </row>
    <row r="146" spans="1:19" x14ac:dyDescent="0.3">
      <c r="A146">
        <f t="shared" si="2"/>
        <v>144</v>
      </c>
      <c r="B146">
        <v>650</v>
      </c>
      <c r="C146">
        <v>16</v>
      </c>
      <c r="D146" t="s">
        <v>909</v>
      </c>
      <c r="E146">
        <v>5</v>
      </c>
      <c r="F146">
        <v>29.844536283358714</v>
      </c>
      <c r="G146">
        <v>497.35919716217279</v>
      </c>
      <c r="H146">
        <v>0.5</v>
      </c>
      <c r="I146">
        <v>7.9577471545947667</v>
      </c>
      <c r="J146">
        <v>318.3098861837907</v>
      </c>
      <c r="K146">
        <v>100</v>
      </c>
      <c r="L146">
        <v>50</v>
      </c>
      <c r="M146">
        <v>80</v>
      </c>
      <c r="N146">
        <v>106.65599999999999</v>
      </c>
      <c r="O146">
        <v>6.4</v>
      </c>
      <c r="P146">
        <v>50</v>
      </c>
      <c r="Q146">
        <v>10</v>
      </c>
      <c r="R146">
        <v>2000</v>
      </c>
      <c r="S146">
        <v>50</v>
      </c>
    </row>
    <row r="147" spans="1:19" x14ac:dyDescent="0.3">
      <c r="A147">
        <f t="shared" si="2"/>
        <v>145</v>
      </c>
      <c r="B147">
        <v>650</v>
      </c>
      <c r="C147">
        <v>17</v>
      </c>
      <c r="D147" t="s">
        <v>910</v>
      </c>
      <c r="E147">
        <v>5</v>
      </c>
      <c r="F147">
        <v>29.844536283358714</v>
      </c>
      <c r="G147">
        <v>497.35919716217279</v>
      </c>
      <c r="H147">
        <v>1</v>
      </c>
      <c r="I147">
        <v>7.9577471545947667</v>
      </c>
      <c r="J147">
        <v>318.3098861837907</v>
      </c>
      <c r="K147">
        <v>100</v>
      </c>
      <c r="L147">
        <v>50</v>
      </c>
      <c r="M147">
        <v>80</v>
      </c>
      <c r="N147">
        <v>106.65599999999999</v>
      </c>
      <c r="O147">
        <v>6.4</v>
      </c>
      <c r="P147">
        <v>50</v>
      </c>
      <c r="Q147">
        <v>20</v>
      </c>
      <c r="R147">
        <v>1000</v>
      </c>
      <c r="S147">
        <v>25</v>
      </c>
    </row>
    <row r="148" spans="1:19" x14ac:dyDescent="0.3">
      <c r="A148">
        <f t="shared" si="2"/>
        <v>146</v>
      </c>
      <c r="B148">
        <v>650</v>
      </c>
      <c r="C148">
        <v>18</v>
      </c>
      <c r="D148" t="s">
        <v>911</v>
      </c>
      <c r="E148">
        <v>5</v>
      </c>
      <c r="F148">
        <v>29.844536283358714</v>
      </c>
      <c r="G148">
        <v>497.35919716217279</v>
      </c>
      <c r="H148">
        <v>2</v>
      </c>
      <c r="I148">
        <v>7.9577471545947667</v>
      </c>
      <c r="J148">
        <v>318.3098861837907</v>
      </c>
      <c r="K148">
        <v>100</v>
      </c>
      <c r="L148">
        <v>50</v>
      </c>
      <c r="M148">
        <v>80</v>
      </c>
      <c r="N148">
        <v>106.65599999999999</v>
      </c>
      <c r="O148">
        <v>6.4</v>
      </c>
      <c r="P148">
        <v>50</v>
      </c>
      <c r="Q148">
        <v>40</v>
      </c>
      <c r="R148">
        <v>500</v>
      </c>
      <c r="S148">
        <v>12.5</v>
      </c>
    </row>
    <row r="149" spans="1:19" x14ac:dyDescent="0.3">
      <c r="A149">
        <f t="shared" si="2"/>
        <v>147</v>
      </c>
      <c r="B149">
        <v>650</v>
      </c>
      <c r="C149">
        <v>19</v>
      </c>
      <c r="D149" t="s">
        <v>912</v>
      </c>
      <c r="E149">
        <v>5</v>
      </c>
      <c r="F149">
        <v>29.844536283358714</v>
      </c>
      <c r="G149">
        <v>497.35919716217279</v>
      </c>
      <c r="H149">
        <v>4</v>
      </c>
      <c r="I149">
        <v>7.9577471545947667</v>
      </c>
      <c r="J149">
        <v>318.3098861837907</v>
      </c>
      <c r="K149">
        <v>100</v>
      </c>
      <c r="L149">
        <v>50</v>
      </c>
      <c r="M149">
        <v>80</v>
      </c>
      <c r="N149">
        <v>106.65599999999999</v>
      </c>
      <c r="O149">
        <v>6.4</v>
      </c>
      <c r="P149">
        <v>50</v>
      </c>
      <c r="Q149">
        <v>80</v>
      </c>
      <c r="R149">
        <v>250</v>
      </c>
      <c r="S149">
        <v>6.25</v>
      </c>
    </row>
    <row r="150" spans="1:19" x14ac:dyDescent="0.3">
      <c r="A150">
        <f t="shared" si="2"/>
        <v>148</v>
      </c>
      <c r="B150">
        <v>650</v>
      </c>
      <c r="C150">
        <v>20</v>
      </c>
      <c r="D150" t="s">
        <v>913</v>
      </c>
      <c r="E150">
        <v>5</v>
      </c>
      <c r="F150">
        <v>29.844536283358714</v>
      </c>
      <c r="G150">
        <v>497.35919716217279</v>
      </c>
      <c r="H150">
        <v>8</v>
      </c>
      <c r="I150">
        <v>3.9788735772973833</v>
      </c>
      <c r="J150">
        <v>159.15494309189535</v>
      </c>
      <c r="K150">
        <v>100</v>
      </c>
      <c r="L150">
        <v>50</v>
      </c>
      <c r="M150">
        <v>80</v>
      </c>
      <c r="N150">
        <v>106.65599999999999</v>
      </c>
      <c r="O150">
        <v>6.4</v>
      </c>
      <c r="P150">
        <v>50</v>
      </c>
      <c r="Q150">
        <v>160</v>
      </c>
      <c r="R150">
        <v>250</v>
      </c>
      <c r="S150">
        <v>6.25</v>
      </c>
    </row>
    <row r="151" spans="1:19" x14ac:dyDescent="0.3">
      <c r="A151">
        <f t="shared" si="2"/>
        <v>149</v>
      </c>
      <c r="B151">
        <v>650</v>
      </c>
      <c r="C151">
        <v>21</v>
      </c>
      <c r="D151" t="s">
        <v>914</v>
      </c>
      <c r="E151">
        <v>6</v>
      </c>
      <c r="F151">
        <v>24.870446902798928</v>
      </c>
      <c r="G151">
        <v>828.93199527028821</v>
      </c>
      <c r="H151">
        <v>0.5</v>
      </c>
      <c r="I151">
        <v>7.9577471545947667</v>
      </c>
      <c r="J151">
        <v>318.3098861837907</v>
      </c>
      <c r="K151">
        <v>200</v>
      </c>
      <c r="L151">
        <v>30</v>
      </c>
      <c r="M151">
        <v>160</v>
      </c>
      <c r="N151">
        <v>213.31199999999998</v>
      </c>
      <c r="O151">
        <v>6.4</v>
      </c>
      <c r="P151">
        <v>50</v>
      </c>
      <c r="Q151">
        <v>10</v>
      </c>
      <c r="R151">
        <v>2000</v>
      </c>
      <c r="S151">
        <v>50</v>
      </c>
    </row>
    <row r="152" spans="1:19" x14ac:dyDescent="0.3">
      <c r="A152">
        <f t="shared" si="2"/>
        <v>150</v>
      </c>
      <c r="B152">
        <v>650</v>
      </c>
      <c r="C152">
        <v>22</v>
      </c>
      <c r="D152" t="s">
        <v>915</v>
      </c>
      <c r="E152">
        <v>6</v>
      </c>
      <c r="F152">
        <v>24.870446902798928</v>
      </c>
      <c r="G152">
        <v>828.93199527028821</v>
      </c>
      <c r="H152">
        <v>1</v>
      </c>
      <c r="I152">
        <v>7.9577471545947667</v>
      </c>
      <c r="J152">
        <v>318.3098861837907</v>
      </c>
      <c r="K152">
        <v>200</v>
      </c>
      <c r="L152">
        <v>30</v>
      </c>
      <c r="M152">
        <v>160</v>
      </c>
      <c r="N152">
        <v>213.31199999999998</v>
      </c>
      <c r="O152">
        <v>6.4</v>
      </c>
      <c r="P152">
        <v>50</v>
      </c>
      <c r="Q152">
        <v>20</v>
      </c>
      <c r="R152">
        <v>1000</v>
      </c>
      <c r="S152">
        <v>25</v>
      </c>
    </row>
    <row r="153" spans="1:19" x14ac:dyDescent="0.3">
      <c r="A153">
        <f t="shared" si="2"/>
        <v>151</v>
      </c>
      <c r="B153">
        <v>650</v>
      </c>
      <c r="C153">
        <v>23</v>
      </c>
      <c r="D153" t="s">
        <v>916</v>
      </c>
      <c r="E153">
        <v>6</v>
      </c>
      <c r="F153">
        <v>24.870446902798928</v>
      </c>
      <c r="G153">
        <v>828.93199527028821</v>
      </c>
      <c r="H153">
        <v>2</v>
      </c>
      <c r="I153">
        <v>7.9577471545947667</v>
      </c>
      <c r="J153">
        <v>318.3098861837907</v>
      </c>
      <c r="K153">
        <v>200</v>
      </c>
      <c r="L153">
        <v>30</v>
      </c>
      <c r="M153">
        <v>160</v>
      </c>
      <c r="N153">
        <v>213.31199999999998</v>
      </c>
      <c r="O153">
        <v>6.4</v>
      </c>
      <c r="P153">
        <v>50</v>
      </c>
      <c r="Q153">
        <v>40</v>
      </c>
      <c r="R153">
        <v>500</v>
      </c>
      <c r="S153">
        <v>12.5</v>
      </c>
    </row>
    <row r="154" spans="1:19" x14ac:dyDescent="0.3">
      <c r="A154">
        <f t="shared" si="2"/>
        <v>152</v>
      </c>
      <c r="B154">
        <v>650</v>
      </c>
      <c r="C154">
        <v>24</v>
      </c>
      <c r="D154" t="s">
        <v>917</v>
      </c>
      <c r="E154">
        <v>6</v>
      </c>
      <c r="F154">
        <v>24.870446902798928</v>
      </c>
      <c r="G154">
        <v>828.93199527028821</v>
      </c>
      <c r="H154">
        <v>4</v>
      </c>
      <c r="I154">
        <v>7.9577471545947667</v>
      </c>
      <c r="J154">
        <v>318.3098861837907</v>
      </c>
      <c r="K154">
        <v>200</v>
      </c>
      <c r="L154">
        <v>30</v>
      </c>
      <c r="M154">
        <v>160</v>
      </c>
      <c r="N154">
        <v>213.31199999999998</v>
      </c>
      <c r="O154">
        <v>6.4</v>
      </c>
      <c r="P154">
        <v>50</v>
      </c>
      <c r="Q154">
        <v>80</v>
      </c>
      <c r="R154">
        <v>250</v>
      </c>
      <c r="S154">
        <v>6.25</v>
      </c>
    </row>
    <row r="155" spans="1:19" x14ac:dyDescent="0.3">
      <c r="A155">
        <f t="shared" si="2"/>
        <v>153</v>
      </c>
      <c r="B155">
        <v>650</v>
      </c>
      <c r="C155">
        <v>25</v>
      </c>
      <c r="D155" t="s">
        <v>918</v>
      </c>
      <c r="E155">
        <v>6</v>
      </c>
      <c r="F155">
        <v>24.870446902798928</v>
      </c>
      <c r="G155">
        <v>828.93199527028821</v>
      </c>
      <c r="H155">
        <v>8</v>
      </c>
      <c r="I155">
        <v>3.9788735772973833</v>
      </c>
      <c r="J155">
        <v>159.15494309189535</v>
      </c>
      <c r="K155">
        <v>200</v>
      </c>
      <c r="L155">
        <v>30</v>
      </c>
      <c r="M155">
        <v>160</v>
      </c>
      <c r="N155">
        <v>213.31199999999998</v>
      </c>
      <c r="O155">
        <v>6.4</v>
      </c>
      <c r="P155">
        <v>50</v>
      </c>
      <c r="Q155">
        <v>160</v>
      </c>
      <c r="R155">
        <v>250</v>
      </c>
      <c r="S155">
        <v>6.25</v>
      </c>
    </row>
    <row r="156" spans="1:19" x14ac:dyDescent="0.3">
      <c r="A156">
        <f t="shared" si="2"/>
        <v>154</v>
      </c>
      <c r="B156">
        <v>650</v>
      </c>
      <c r="C156">
        <v>26</v>
      </c>
      <c r="D156" t="s">
        <v>919</v>
      </c>
      <c r="E156">
        <v>7</v>
      </c>
      <c r="F156">
        <v>42.635051833369594</v>
      </c>
      <c r="G156">
        <v>710.5131388031042</v>
      </c>
      <c r="H156">
        <v>0.5</v>
      </c>
      <c r="I156">
        <v>7.9577471545947667</v>
      </c>
      <c r="J156">
        <v>318.3098861837907</v>
      </c>
      <c r="K156">
        <v>200</v>
      </c>
      <c r="L156">
        <v>35</v>
      </c>
      <c r="M156">
        <v>160</v>
      </c>
      <c r="N156">
        <v>106.65599999999999</v>
      </c>
      <c r="O156">
        <v>6.4</v>
      </c>
      <c r="P156">
        <v>50</v>
      </c>
      <c r="Q156">
        <v>10</v>
      </c>
      <c r="R156">
        <v>2000</v>
      </c>
      <c r="S156">
        <v>50</v>
      </c>
    </row>
    <row r="157" spans="1:19" x14ac:dyDescent="0.3">
      <c r="A157">
        <f t="shared" si="2"/>
        <v>155</v>
      </c>
      <c r="B157">
        <v>650</v>
      </c>
      <c r="C157">
        <v>27</v>
      </c>
      <c r="D157" t="s">
        <v>920</v>
      </c>
      <c r="E157">
        <v>7</v>
      </c>
      <c r="F157">
        <v>42.635051833369594</v>
      </c>
      <c r="G157">
        <v>710.5131388031042</v>
      </c>
      <c r="H157">
        <v>1</v>
      </c>
      <c r="I157">
        <v>7.9577471545947667</v>
      </c>
      <c r="J157">
        <v>318.3098861837907</v>
      </c>
      <c r="K157">
        <v>200</v>
      </c>
      <c r="L157">
        <v>35</v>
      </c>
      <c r="M157">
        <v>160</v>
      </c>
      <c r="N157">
        <v>106.65599999999999</v>
      </c>
      <c r="O157">
        <v>6.4</v>
      </c>
      <c r="P157">
        <v>50</v>
      </c>
      <c r="Q157">
        <v>20</v>
      </c>
      <c r="R157">
        <v>1000</v>
      </c>
      <c r="S157">
        <v>25</v>
      </c>
    </row>
    <row r="158" spans="1:19" x14ac:dyDescent="0.3">
      <c r="A158">
        <f t="shared" si="2"/>
        <v>156</v>
      </c>
      <c r="B158">
        <v>650</v>
      </c>
      <c r="C158">
        <v>28</v>
      </c>
      <c r="D158" t="s">
        <v>921</v>
      </c>
      <c r="E158">
        <v>7</v>
      </c>
      <c r="F158">
        <v>42.635051833369594</v>
      </c>
      <c r="G158">
        <v>710.5131388031042</v>
      </c>
      <c r="H158">
        <v>2</v>
      </c>
      <c r="I158">
        <v>7.9577471545947667</v>
      </c>
      <c r="J158">
        <v>318.3098861837907</v>
      </c>
      <c r="K158">
        <v>200</v>
      </c>
      <c r="L158">
        <v>35</v>
      </c>
      <c r="M158">
        <v>160</v>
      </c>
      <c r="N158">
        <v>106.65599999999999</v>
      </c>
      <c r="O158">
        <v>6.4</v>
      </c>
      <c r="P158">
        <v>50</v>
      </c>
      <c r="Q158">
        <v>40</v>
      </c>
      <c r="R158">
        <v>500</v>
      </c>
      <c r="S158">
        <v>12.5</v>
      </c>
    </row>
    <row r="159" spans="1:19" x14ac:dyDescent="0.3">
      <c r="A159">
        <f t="shared" si="2"/>
        <v>157</v>
      </c>
      <c r="B159">
        <v>650</v>
      </c>
      <c r="C159">
        <v>29</v>
      </c>
      <c r="D159" t="s">
        <v>922</v>
      </c>
      <c r="E159">
        <v>7</v>
      </c>
      <c r="F159">
        <v>42.635051833369594</v>
      </c>
      <c r="G159">
        <v>710.5131388031042</v>
      </c>
      <c r="H159">
        <v>4</v>
      </c>
      <c r="I159">
        <v>7.9577471545947667</v>
      </c>
      <c r="J159">
        <v>318.3098861837907</v>
      </c>
      <c r="K159">
        <v>200</v>
      </c>
      <c r="L159">
        <v>35</v>
      </c>
      <c r="M159">
        <v>160</v>
      </c>
      <c r="N159">
        <v>106.65599999999999</v>
      </c>
      <c r="O159">
        <v>6.4</v>
      </c>
      <c r="P159">
        <v>50</v>
      </c>
      <c r="Q159">
        <v>80</v>
      </c>
      <c r="R159">
        <v>250</v>
      </c>
      <c r="S159">
        <v>6.25</v>
      </c>
    </row>
    <row r="160" spans="1:19" x14ac:dyDescent="0.3">
      <c r="A160">
        <f t="shared" si="2"/>
        <v>158</v>
      </c>
      <c r="B160">
        <v>650</v>
      </c>
      <c r="C160">
        <v>30</v>
      </c>
      <c r="D160" t="s">
        <v>923</v>
      </c>
      <c r="E160">
        <v>7</v>
      </c>
      <c r="F160">
        <v>42.635051833369594</v>
      </c>
      <c r="G160">
        <v>710.5131388031042</v>
      </c>
      <c r="H160">
        <v>8</v>
      </c>
      <c r="I160">
        <v>3.9788735772973833</v>
      </c>
      <c r="J160">
        <v>159.15494309189535</v>
      </c>
      <c r="K160">
        <v>200</v>
      </c>
      <c r="L160">
        <v>35</v>
      </c>
      <c r="M160">
        <v>160</v>
      </c>
      <c r="N160">
        <v>106.65599999999999</v>
      </c>
      <c r="O160">
        <v>6.4</v>
      </c>
      <c r="P160">
        <v>50</v>
      </c>
      <c r="Q160">
        <v>160</v>
      </c>
      <c r="R160">
        <v>250</v>
      </c>
      <c r="S160">
        <v>6.25</v>
      </c>
    </row>
    <row r="161" spans="1:19" x14ac:dyDescent="0.3">
      <c r="A161">
        <f t="shared" si="2"/>
        <v>159</v>
      </c>
      <c r="B161">
        <v>650</v>
      </c>
      <c r="C161">
        <v>31</v>
      </c>
      <c r="D161" t="s">
        <v>924</v>
      </c>
      <c r="E161">
        <v>10</v>
      </c>
      <c r="F161">
        <v>29.844536283358714</v>
      </c>
      <c r="G161">
        <v>497.35919716217279</v>
      </c>
      <c r="H161">
        <v>2</v>
      </c>
      <c r="I161">
        <v>7.9577471545947667</v>
      </c>
      <c r="J161">
        <v>318.3098861837907</v>
      </c>
      <c r="K161">
        <v>200</v>
      </c>
      <c r="L161">
        <v>50</v>
      </c>
      <c r="M161">
        <v>160</v>
      </c>
      <c r="N161">
        <v>106.65599999999999</v>
      </c>
      <c r="O161">
        <v>6.4</v>
      </c>
      <c r="P161">
        <v>50</v>
      </c>
      <c r="Q161">
        <v>40</v>
      </c>
      <c r="R161">
        <v>500</v>
      </c>
      <c r="S161">
        <v>12.5</v>
      </c>
    </row>
    <row r="162" spans="1:19" x14ac:dyDescent="0.3">
      <c r="A162">
        <f t="shared" si="2"/>
        <v>160</v>
      </c>
      <c r="B162">
        <v>900</v>
      </c>
      <c r="C162">
        <v>0</v>
      </c>
      <c r="D162" t="s">
        <v>800</v>
      </c>
    </row>
    <row r="163" spans="1:19" x14ac:dyDescent="0.3">
      <c r="A163">
        <f t="shared" si="2"/>
        <v>161</v>
      </c>
      <c r="B163">
        <v>900</v>
      </c>
      <c r="C163">
        <v>1</v>
      </c>
      <c r="D163" t="s">
        <v>894</v>
      </c>
      <c r="E163">
        <v>2</v>
      </c>
      <c r="F163">
        <v>37.305670354198398</v>
      </c>
      <c r="G163">
        <v>621.69899645271619</v>
      </c>
      <c r="H163">
        <v>0.5</v>
      </c>
      <c r="I163">
        <v>7.9577471545947667</v>
      </c>
      <c r="J163">
        <v>318.3098861837907</v>
      </c>
      <c r="K163">
        <v>100</v>
      </c>
      <c r="L163">
        <v>20</v>
      </c>
      <c r="M163">
        <v>80</v>
      </c>
      <c r="N163">
        <v>213.31199999999998</v>
      </c>
      <c r="O163">
        <v>12.8</v>
      </c>
      <c r="P163">
        <v>50</v>
      </c>
      <c r="Q163">
        <v>10</v>
      </c>
      <c r="R163">
        <v>2000</v>
      </c>
      <c r="S163">
        <v>50</v>
      </c>
    </row>
    <row r="164" spans="1:19" x14ac:dyDescent="0.3">
      <c r="A164">
        <f t="shared" si="2"/>
        <v>162</v>
      </c>
      <c r="B164">
        <v>900</v>
      </c>
      <c r="C164">
        <v>2</v>
      </c>
      <c r="D164" t="s">
        <v>895</v>
      </c>
      <c r="E164">
        <v>2</v>
      </c>
      <c r="F164">
        <v>37.305670354198398</v>
      </c>
      <c r="G164">
        <v>621.69899645271619</v>
      </c>
      <c r="H164">
        <v>1</v>
      </c>
      <c r="I164">
        <v>7.9577471545947667</v>
      </c>
      <c r="J164">
        <v>318.3098861837907</v>
      </c>
      <c r="K164">
        <v>100</v>
      </c>
      <c r="L164">
        <v>20</v>
      </c>
      <c r="M164">
        <v>80</v>
      </c>
      <c r="N164">
        <v>213.31199999999998</v>
      </c>
      <c r="O164">
        <v>12.8</v>
      </c>
      <c r="P164">
        <v>50</v>
      </c>
      <c r="Q164">
        <v>20</v>
      </c>
      <c r="R164">
        <v>1000</v>
      </c>
      <c r="S164">
        <v>25</v>
      </c>
    </row>
    <row r="165" spans="1:19" x14ac:dyDescent="0.3">
      <c r="A165">
        <f t="shared" si="2"/>
        <v>163</v>
      </c>
      <c r="B165">
        <v>900</v>
      </c>
      <c r="C165">
        <v>3</v>
      </c>
      <c r="D165" t="s">
        <v>896</v>
      </c>
      <c r="E165">
        <v>2</v>
      </c>
      <c r="F165">
        <v>37.305670354198398</v>
      </c>
      <c r="G165">
        <v>621.69899645271619</v>
      </c>
      <c r="H165">
        <v>2</v>
      </c>
      <c r="I165">
        <v>7.9577471545947667</v>
      </c>
      <c r="J165">
        <v>318.3098861837907</v>
      </c>
      <c r="K165">
        <v>100</v>
      </c>
      <c r="L165">
        <v>20</v>
      </c>
      <c r="M165">
        <v>80</v>
      </c>
      <c r="N165">
        <v>213.31199999999998</v>
      </c>
      <c r="O165">
        <v>12.8</v>
      </c>
      <c r="P165">
        <v>50</v>
      </c>
      <c r="Q165">
        <v>40</v>
      </c>
      <c r="R165">
        <v>500</v>
      </c>
      <c r="S165">
        <v>12.5</v>
      </c>
    </row>
    <row r="166" spans="1:19" x14ac:dyDescent="0.3">
      <c r="A166">
        <f t="shared" si="2"/>
        <v>164</v>
      </c>
      <c r="B166">
        <v>900</v>
      </c>
      <c r="C166">
        <v>4</v>
      </c>
      <c r="D166" t="s">
        <v>897</v>
      </c>
      <c r="E166">
        <v>2</v>
      </c>
      <c r="F166">
        <v>37.305670354198398</v>
      </c>
      <c r="G166">
        <v>621.69899645271619</v>
      </c>
      <c r="H166">
        <v>4</v>
      </c>
      <c r="I166">
        <v>7.9577471545947667</v>
      </c>
      <c r="J166">
        <v>318.3098861837907</v>
      </c>
      <c r="K166">
        <v>100</v>
      </c>
      <c r="L166">
        <v>20</v>
      </c>
      <c r="M166">
        <v>80</v>
      </c>
      <c r="N166">
        <v>213.31199999999998</v>
      </c>
      <c r="O166">
        <v>12.8</v>
      </c>
      <c r="P166">
        <v>50</v>
      </c>
      <c r="Q166">
        <v>80</v>
      </c>
      <c r="R166">
        <v>250</v>
      </c>
      <c r="S166">
        <v>6.25</v>
      </c>
    </row>
    <row r="167" spans="1:19" x14ac:dyDescent="0.3">
      <c r="A167">
        <f t="shared" si="2"/>
        <v>165</v>
      </c>
      <c r="B167">
        <v>900</v>
      </c>
      <c r="C167">
        <v>5</v>
      </c>
      <c r="D167" t="s">
        <v>898</v>
      </c>
      <c r="E167">
        <v>2</v>
      </c>
      <c r="F167">
        <v>37.305670354198398</v>
      </c>
      <c r="G167">
        <v>621.69899645271619</v>
      </c>
      <c r="H167">
        <v>8</v>
      </c>
      <c r="I167">
        <v>3.9788735772973833</v>
      </c>
      <c r="J167">
        <v>159.15494309189535</v>
      </c>
      <c r="K167">
        <v>100</v>
      </c>
      <c r="L167">
        <v>20</v>
      </c>
      <c r="M167">
        <v>80</v>
      </c>
      <c r="N167">
        <v>213.31199999999998</v>
      </c>
      <c r="O167">
        <v>12.8</v>
      </c>
      <c r="P167">
        <v>50</v>
      </c>
      <c r="Q167">
        <v>160</v>
      </c>
      <c r="R167">
        <v>250</v>
      </c>
      <c r="S167">
        <v>6.25</v>
      </c>
    </row>
    <row r="168" spans="1:19" x14ac:dyDescent="0.3">
      <c r="A168">
        <f t="shared" si="2"/>
        <v>166</v>
      </c>
      <c r="B168">
        <v>900</v>
      </c>
      <c r="C168">
        <v>6</v>
      </c>
      <c r="D168" t="s">
        <v>899</v>
      </c>
      <c r="E168">
        <v>3</v>
      </c>
      <c r="F168">
        <v>33.160595870398566</v>
      </c>
      <c r="G168">
        <v>414.46599763514411</v>
      </c>
      <c r="H168">
        <v>0.5</v>
      </c>
      <c r="I168">
        <v>7.9577471545947667</v>
      </c>
      <c r="J168">
        <v>318.3098861837907</v>
      </c>
      <c r="K168">
        <v>100</v>
      </c>
      <c r="L168">
        <v>30</v>
      </c>
      <c r="M168">
        <v>80</v>
      </c>
      <c r="N168">
        <v>159.98400000000001</v>
      </c>
      <c r="O168">
        <v>12.8</v>
      </c>
      <c r="P168">
        <v>50</v>
      </c>
      <c r="Q168">
        <v>10</v>
      </c>
      <c r="R168">
        <v>2000</v>
      </c>
      <c r="S168">
        <v>50</v>
      </c>
    </row>
    <row r="169" spans="1:19" x14ac:dyDescent="0.3">
      <c r="A169">
        <f t="shared" si="2"/>
        <v>167</v>
      </c>
      <c r="B169">
        <v>900</v>
      </c>
      <c r="C169">
        <v>7</v>
      </c>
      <c r="D169" t="s">
        <v>900</v>
      </c>
      <c r="E169">
        <v>3</v>
      </c>
      <c r="F169">
        <v>33.160595870398566</v>
      </c>
      <c r="G169">
        <v>414.46599763514411</v>
      </c>
      <c r="H169">
        <v>1</v>
      </c>
      <c r="I169">
        <v>7.9577471545947667</v>
      </c>
      <c r="J169">
        <v>318.3098861837907</v>
      </c>
      <c r="K169">
        <v>100</v>
      </c>
      <c r="L169">
        <v>30</v>
      </c>
      <c r="M169">
        <v>80</v>
      </c>
      <c r="N169">
        <v>159.98400000000001</v>
      </c>
      <c r="O169">
        <v>12.8</v>
      </c>
      <c r="P169">
        <v>50</v>
      </c>
      <c r="Q169">
        <v>20</v>
      </c>
      <c r="R169">
        <v>1000</v>
      </c>
      <c r="S169">
        <v>25</v>
      </c>
    </row>
    <row r="170" spans="1:19" x14ac:dyDescent="0.3">
      <c r="A170">
        <f t="shared" si="2"/>
        <v>168</v>
      </c>
      <c r="B170">
        <v>900</v>
      </c>
      <c r="C170">
        <v>8</v>
      </c>
      <c r="D170" t="s">
        <v>901</v>
      </c>
      <c r="E170">
        <v>3</v>
      </c>
      <c r="F170">
        <v>33.160595870398566</v>
      </c>
      <c r="G170">
        <v>414.46599763514411</v>
      </c>
      <c r="H170">
        <v>2</v>
      </c>
      <c r="I170">
        <v>7.9577471545947667</v>
      </c>
      <c r="J170">
        <v>318.3098861837907</v>
      </c>
      <c r="K170">
        <v>100</v>
      </c>
      <c r="L170">
        <v>30</v>
      </c>
      <c r="M170">
        <v>80</v>
      </c>
      <c r="N170">
        <v>159.98400000000001</v>
      </c>
      <c r="O170">
        <v>12.8</v>
      </c>
      <c r="P170">
        <v>50</v>
      </c>
      <c r="Q170">
        <v>40</v>
      </c>
      <c r="R170">
        <v>500</v>
      </c>
      <c r="S170">
        <v>12.5</v>
      </c>
    </row>
    <row r="171" spans="1:19" x14ac:dyDescent="0.3">
      <c r="A171">
        <f t="shared" si="2"/>
        <v>169</v>
      </c>
      <c r="B171">
        <v>900</v>
      </c>
      <c r="C171">
        <v>9</v>
      </c>
      <c r="D171" t="s">
        <v>902</v>
      </c>
      <c r="E171">
        <v>3</v>
      </c>
      <c r="F171">
        <v>33.160595870398566</v>
      </c>
      <c r="G171">
        <v>414.46599763514411</v>
      </c>
      <c r="H171">
        <v>4</v>
      </c>
      <c r="I171">
        <v>7.9577471545947667</v>
      </c>
      <c r="J171">
        <v>318.3098861837907</v>
      </c>
      <c r="K171">
        <v>100</v>
      </c>
      <c r="L171">
        <v>30</v>
      </c>
      <c r="M171">
        <v>80</v>
      </c>
      <c r="N171">
        <v>159.98400000000001</v>
      </c>
      <c r="O171">
        <v>12.8</v>
      </c>
      <c r="P171">
        <v>50</v>
      </c>
      <c r="Q171">
        <v>80</v>
      </c>
      <c r="R171">
        <v>250</v>
      </c>
      <c r="S171">
        <v>6.25</v>
      </c>
    </row>
    <row r="172" spans="1:19" x14ac:dyDescent="0.3">
      <c r="A172">
        <f t="shared" si="2"/>
        <v>170</v>
      </c>
      <c r="B172">
        <v>900</v>
      </c>
      <c r="C172">
        <v>10</v>
      </c>
      <c r="D172" t="s">
        <v>903</v>
      </c>
      <c r="E172">
        <v>3</v>
      </c>
      <c r="F172">
        <v>33.160595870398566</v>
      </c>
      <c r="G172">
        <v>414.46599763514411</v>
      </c>
      <c r="H172">
        <v>8</v>
      </c>
      <c r="I172">
        <v>3.9788735772973833</v>
      </c>
      <c r="J172">
        <v>159.15494309189535</v>
      </c>
      <c r="K172">
        <v>100</v>
      </c>
      <c r="L172">
        <v>30</v>
      </c>
      <c r="M172">
        <v>80</v>
      </c>
      <c r="N172">
        <v>159.98400000000001</v>
      </c>
      <c r="O172">
        <v>12.8</v>
      </c>
      <c r="P172">
        <v>50</v>
      </c>
      <c r="Q172">
        <v>160</v>
      </c>
      <c r="R172">
        <v>250</v>
      </c>
      <c r="S172">
        <v>6.25</v>
      </c>
    </row>
    <row r="173" spans="1:19" x14ac:dyDescent="0.3">
      <c r="A173">
        <f t="shared" si="2"/>
        <v>171</v>
      </c>
      <c r="B173">
        <v>900</v>
      </c>
      <c r="C173">
        <v>11</v>
      </c>
      <c r="D173" t="s">
        <v>904</v>
      </c>
      <c r="E173">
        <v>4</v>
      </c>
      <c r="F173">
        <v>24.870446902798921</v>
      </c>
      <c r="G173">
        <v>621.69899645271619</v>
      </c>
      <c r="H173">
        <v>0.5</v>
      </c>
      <c r="I173">
        <v>7.9577471545947667</v>
      </c>
      <c r="J173">
        <v>318.3098861837907</v>
      </c>
      <c r="K173">
        <v>100</v>
      </c>
      <c r="L173">
        <v>40</v>
      </c>
      <c r="M173">
        <v>80</v>
      </c>
      <c r="N173">
        <v>159.98400000000001</v>
      </c>
      <c r="O173">
        <v>6.4</v>
      </c>
      <c r="P173">
        <v>50</v>
      </c>
      <c r="Q173">
        <v>10</v>
      </c>
      <c r="R173">
        <v>2000</v>
      </c>
      <c r="S173">
        <v>50</v>
      </c>
    </row>
    <row r="174" spans="1:19" x14ac:dyDescent="0.3">
      <c r="A174">
        <f t="shared" si="2"/>
        <v>172</v>
      </c>
      <c r="B174">
        <v>900</v>
      </c>
      <c r="C174">
        <v>12</v>
      </c>
      <c r="D174" t="s">
        <v>905</v>
      </c>
      <c r="E174">
        <v>4</v>
      </c>
      <c r="F174">
        <v>24.870446902798921</v>
      </c>
      <c r="G174">
        <v>621.69899645271619</v>
      </c>
      <c r="H174">
        <v>1</v>
      </c>
      <c r="I174">
        <v>7.9577471545947667</v>
      </c>
      <c r="J174">
        <v>318.3098861837907</v>
      </c>
      <c r="K174">
        <v>100</v>
      </c>
      <c r="L174">
        <v>40</v>
      </c>
      <c r="M174">
        <v>80</v>
      </c>
      <c r="N174">
        <v>159.98400000000001</v>
      </c>
      <c r="O174">
        <v>6.4</v>
      </c>
      <c r="P174">
        <v>50</v>
      </c>
      <c r="Q174">
        <v>20</v>
      </c>
      <c r="R174">
        <v>1000</v>
      </c>
      <c r="S174">
        <v>25</v>
      </c>
    </row>
    <row r="175" spans="1:19" x14ac:dyDescent="0.3">
      <c r="A175">
        <f t="shared" si="2"/>
        <v>173</v>
      </c>
      <c r="B175">
        <v>900</v>
      </c>
      <c r="C175">
        <v>13</v>
      </c>
      <c r="D175" t="s">
        <v>906</v>
      </c>
      <c r="E175">
        <v>4</v>
      </c>
      <c r="F175">
        <v>24.870446902798921</v>
      </c>
      <c r="G175">
        <v>621.69899645271619</v>
      </c>
      <c r="H175">
        <v>2</v>
      </c>
      <c r="I175">
        <v>7.9577471545947667</v>
      </c>
      <c r="J175">
        <v>318.3098861837907</v>
      </c>
      <c r="K175">
        <v>100</v>
      </c>
      <c r="L175">
        <v>40</v>
      </c>
      <c r="M175">
        <v>80</v>
      </c>
      <c r="N175">
        <v>159.98400000000001</v>
      </c>
      <c r="O175">
        <v>6.4</v>
      </c>
      <c r="P175">
        <v>50</v>
      </c>
      <c r="Q175">
        <v>40</v>
      </c>
      <c r="R175">
        <v>500</v>
      </c>
      <c r="S175">
        <v>12.5</v>
      </c>
    </row>
    <row r="176" spans="1:19" x14ac:dyDescent="0.3">
      <c r="A176">
        <f t="shared" si="2"/>
        <v>174</v>
      </c>
      <c r="B176">
        <v>900</v>
      </c>
      <c r="C176">
        <v>14</v>
      </c>
      <c r="D176" t="s">
        <v>907</v>
      </c>
      <c r="E176">
        <v>4</v>
      </c>
      <c r="F176">
        <v>24.870446902798921</v>
      </c>
      <c r="G176">
        <v>621.69899645271619</v>
      </c>
      <c r="H176">
        <v>4</v>
      </c>
      <c r="I176">
        <v>7.9577471545947667</v>
      </c>
      <c r="J176">
        <v>318.3098861837907</v>
      </c>
      <c r="K176">
        <v>100</v>
      </c>
      <c r="L176">
        <v>40</v>
      </c>
      <c r="M176">
        <v>80</v>
      </c>
      <c r="N176">
        <v>159.98400000000001</v>
      </c>
      <c r="O176">
        <v>6.4</v>
      </c>
      <c r="P176">
        <v>50</v>
      </c>
      <c r="Q176">
        <v>80</v>
      </c>
      <c r="R176">
        <v>250</v>
      </c>
      <c r="S176">
        <v>6.25</v>
      </c>
    </row>
    <row r="177" spans="1:19" x14ac:dyDescent="0.3">
      <c r="A177">
        <f t="shared" si="2"/>
        <v>175</v>
      </c>
      <c r="B177">
        <v>900</v>
      </c>
      <c r="C177">
        <v>15</v>
      </c>
      <c r="D177" t="s">
        <v>908</v>
      </c>
      <c r="E177">
        <v>4</v>
      </c>
      <c r="F177">
        <v>24.870446902798921</v>
      </c>
      <c r="G177">
        <v>621.69899645271619</v>
      </c>
      <c r="H177">
        <v>8</v>
      </c>
      <c r="I177">
        <v>3.9788735772973833</v>
      </c>
      <c r="J177">
        <v>159.15494309189535</v>
      </c>
      <c r="K177">
        <v>100</v>
      </c>
      <c r="L177">
        <v>40</v>
      </c>
      <c r="M177">
        <v>80</v>
      </c>
      <c r="N177">
        <v>159.98400000000001</v>
      </c>
      <c r="O177">
        <v>6.4</v>
      </c>
      <c r="P177">
        <v>50</v>
      </c>
      <c r="Q177">
        <v>160</v>
      </c>
      <c r="R177">
        <v>250</v>
      </c>
      <c r="S177">
        <v>6.25</v>
      </c>
    </row>
    <row r="178" spans="1:19" x14ac:dyDescent="0.3">
      <c r="A178">
        <f t="shared" si="2"/>
        <v>176</v>
      </c>
      <c r="B178">
        <v>900</v>
      </c>
      <c r="C178">
        <v>16</v>
      </c>
      <c r="D178" t="s">
        <v>909</v>
      </c>
      <c r="E178">
        <v>5</v>
      </c>
      <c r="F178">
        <v>29.844536283358714</v>
      </c>
      <c r="G178">
        <v>497.35919716217279</v>
      </c>
      <c r="H178">
        <v>0.5</v>
      </c>
      <c r="I178">
        <v>7.9577471545947667</v>
      </c>
      <c r="J178">
        <v>318.3098861837907</v>
      </c>
      <c r="K178">
        <v>100</v>
      </c>
      <c r="L178">
        <v>50</v>
      </c>
      <c r="M178">
        <v>80</v>
      </c>
      <c r="N178">
        <v>106.65599999999999</v>
      </c>
      <c r="O178">
        <v>6.4</v>
      </c>
      <c r="P178">
        <v>50</v>
      </c>
      <c r="Q178">
        <v>10</v>
      </c>
      <c r="R178">
        <v>2000</v>
      </c>
      <c r="S178">
        <v>50</v>
      </c>
    </row>
    <row r="179" spans="1:19" x14ac:dyDescent="0.3">
      <c r="A179">
        <f t="shared" si="2"/>
        <v>177</v>
      </c>
      <c r="B179">
        <v>900</v>
      </c>
      <c r="C179">
        <v>17</v>
      </c>
      <c r="D179" t="s">
        <v>910</v>
      </c>
      <c r="E179">
        <v>5</v>
      </c>
      <c r="F179">
        <v>29.844536283358714</v>
      </c>
      <c r="G179">
        <v>497.35919716217279</v>
      </c>
      <c r="H179">
        <v>1</v>
      </c>
      <c r="I179">
        <v>7.9577471545947667</v>
      </c>
      <c r="J179">
        <v>318.3098861837907</v>
      </c>
      <c r="K179">
        <v>100</v>
      </c>
      <c r="L179">
        <v>50</v>
      </c>
      <c r="M179">
        <v>80</v>
      </c>
      <c r="N179">
        <v>106.65599999999999</v>
      </c>
      <c r="O179">
        <v>6.4</v>
      </c>
      <c r="P179">
        <v>50</v>
      </c>
      <c r="Q179">
        <v>20</v>
      </c>
      <c r="R179">
        <v>1000</v>
      </c>
      <c r="S179">
        <v>25</v>
      </c>
    </row>
    <row r="180" spans="1:19" x14ac:dyDescent="0.3">
      <c r="A180">
        <f t="shared" si="2"/>
        <v>178</v>
      </c>
      <c r="B180">
        <v>900</v>
      </c>
      <c r="C180">
        <v>18</v>
      </c>
      <c r="D180" t="s">
        <v>911</v>
      </c>
      <c r="E180">
        <v>5</v>
      </c>
      <c r="F180">
        <v>29.844536283358714</v>
      </c>
      <c r="G180">
        <v>497.35919716217279</v>
      </c>
      <c r="H180">
        <v>2</v>
      </c>
      <c r="I180">
        <v>7.9577471545947667</v>
      </c>
      <c r="J180">
        <v>318.3098861837907</v>
      </c>
      <c r="K180">
        <v>100</v>
      </c>
      <c r="L180">
        <v>50</v>
      </c>
      <c r="M180">
        <v>80</v>
      </c>
      <c r="N180">
        <v>106.65599999999999</v>
      </c>
      <c r="O180">
        <v>6.4</v>
      </c>
      <c r="P180">
        <v>50</v>
      </c>
      <c r="Q180">
        <v>40</v>
      </c>
      <c r="R180">
        <v>500</v>
      </c>
      <c r="S180">
        <v>12.5</v>
      </c>
    </row>
    <row r="181" spans="1:19" x14ac:dyDescent="0.3">
      <c r="A181">
        <f t="shared" si="2"/>
        <v>179</v>
      </c>
      <c r="B181">
        <v>900</v>
      </c>
      <c r="C181">
        <v>19</v>
      </c>
      <c r="D181" t="s">
        <v>912</v>
      </c>
      <c r="E181">
        <v>5</v>
      </c>
      <c r="F181">
        <v>29.844536283358714</v>
      </c>
      <c r="G181">
        <v>497.35919716217279</v>
      </c>
      <c r="H181">
        <v>4</v>
      </c>
      <c r="I181">
        <v>7.9577471545947667</v>
      </c>
      <c r="J181">
        <v>318.3098861837907</v>
      </c>
      <c r="K181">
        <v>100</v>
      </c>
      <c r="L181">
        <v>50</v>
      </c>
      <c r="M181">
        <v>80</v>
      </c>
      <c r="N181">
        <v>106.65599999999999</v>
      </c>
      <c r="O181">
        <v>6.4</v>
      </c>
      <c r="P181">
        <v>50</v>
      </c>
      <c r="Q181">
        <v>80</v>
      </c>
      <c r="R181">
        <v>250</v>
      </c>
      <c r="S181">
        <v>6.25</v>
      </c>
    </row>
    <row r="182" spans="1:19" x14ac:dyDescent="0.3">
      <c r="A182">
        <f t="shared" si="2"/>
        <v>180</v>
      </c>
      <c r="B182">
        <v>900</v>
      </c>
      <c r="C182">
        <v>20</v>
      </c>
      <c r="D182" t="s">
        <v>913</v>
      </c>
      <c r="E182">
        <v>5</v>
      </c>
      <c r="F182">
        <v>29.844536283358714</v>
      </c>
      <c r="G182">
        <v>497.35919716217279</v>
      </c>
      <c r="H182">
        <v>8</v>
      </c>
      <c r="I182">
        <v>3.9788735772973833</v>
      </c>
      <c r="J182">
        <v>159.15494309189535</v>
      </c>
      <c r="K182">
        <v>100</v>
      </c>
      <c r="L182">
        <v>50</v>
      </c>
      <c r="M182">
        <v>80</v>
      </c>
      <c r="N182">
        <v>106.65599999999999</v>
      </c>
      <c r="O182">
        <v>6.4</v>
      </c>
      <c r="P182">
        <v>50</v>
      </c>
      <c r="Q182">
        <v>160</v>
      </c>
      <c r="R182">
        <v>250</v>
      </c>
      <c r="S182">
        <v>6.25</v>
      </c>
    </row>
    <row r="183" spans="1:19" x14ac:dyDescent="0.3">
      <c r="A183">
        <f t="shared" si="2"/>
        <v>181</v>
      </c>
      <c r="B183">
        <v>900</v>
      </c>
      <c r="C183">
        <v>21</v>
      </c>
      <c r="D183" t="s">
        <v>914</v>
      </c>
      <c r="E183">
        <v>6</v>
      </c>
      <c r="F183">
        <v>24.870446902798928</v>
      </c>
      <c r="G183">
        <v>828.93199527028821</v>
      </c>
      <c r="H183">
        <v>0.5</v>
      </c>
      <c r="I183">
        <v>7.9577471545947667</v>
      </c>
      <c r="J183">
        <v>318.3098861837907</v>
      </c>
      <c r="K183">
        <v>200</v>
      </c>
      <c r="L183">
        <v>30</v>
      </c>
      <c r="M183">
        <v>160</v>
      </c>
      <c r="N183">
        <v>213.31199999999998</v>
      </c>
      <c r="O183">
        <v>6.4</v>
      </c>
      <c r="P183">
        <v>50</v>
      </c>
      <c r="Q183">
        <v>10</v>
      </c>
      <c r="R183">
        <v>2000</v>
      </c>
      <c r="S183">
        <v>50</v>
      </c>
    </row>
    <row r="184" spans="1:19" x14ac:dyDescent="0.3">
      <c r="A184">
        <f t="shared" si="2"/>
        <v>182</v>
      </c>
      <c r="B184">
        <v>900</v>
      </c>
      <c r="C184">
        <v>22</v>
      </c>
      <c r="D184" t="s">
        <v>915</v>
      </c>
      <c r="E184">
        <v>6</v>
      </c>
      <c r="F184">
        <v>24.870446902798928</v>
      </c>
      <c r="G184">
        <v>828.93199527028821</v>
      </c>
      <c r="H184">
        <v>1</v>
      </c>
      <c r="I184">
        <v>7.9577471545947667</v>
      </c>
      <c r="J184">
        <v>318.3098861837907</v>
      </c>
      <c r="K184">
        <v>200</v>
      </c>
      <c r="L184">
        <v>30</v>
      </c>
      <c r="M184">
        <v>160</v>
      </c>
      <c r="N184">
        <v>213.31199999999998</v>
      </c>
      <c r="O184">
        <v>6.4</v>
      </c>
      <c r="P184">
        <v>50</v>
      </c>
      <c r="Q184">
        <v>20</v>
      </c>
      <c r="R184">
        <v>1000</v>
      </c>
      <c r="S184">
        <v>25</v>
      </c>
    </row>
    <row r="185" spans="1:19" x14ac:dyDescent="0.3">
      <c r="A185">
        <f t="shared" si="2"/>
        <v>183</v>
      </c>
      <c r="B185">
        <v>900</v>
      </c>
      <c r="C185">
        <v>23</v>
      </c>
      <c r="D185" t="s">
        <v>916</v>
      </c>
      <c r="E185">
        <v>6</v>
      </c>
      <c r="F185">
        <v>24.870446902798928</v>
      </c>
      <c r="G185">
        <v>828.93199527028821</v>
      </c>
      <c r="H185">
        <v>2</v>
      </c>
      <c r="I185">
        <v>7.9577471545947667</v>
      </c>
      <c r="J185">
        <v>318.3098861837907</v>
      </c>
      <c r="K185">
        <v>200</v>
      </c>
      <c r="L185">
        <v>30</v>
      </c>
      <c r="M185">
        <v>160</v>
      </c>
      <c r="N185">
        <v>213.31199999999998</v>
      </c>
      <c r="O185">
        <v>6.4</v>
      </c>
      <c r="P185">
        <v>50</v>
      </c>
      <c r="Q185">
        <v>40</v>
      </c>
      <c r="R185">
        <v>500</v>
      </c>
      <c r="S185">
        <v>12.5</v>
      </c>
    </row>
    <row r="186" spans="1:19" x14ac:dyDescent="0.3">
      <c r="A186">
        <f t="shared" si="2"/>
        <v>184</v>
      </c>
      <c r="B186">
        <v>900</v>
      </c>
      <c r="C186">
        <v>24</v>
      </c>
      <c r="D186" t="s">
        <v>917</v>
      </c>
      <c r="E186">
        <v>6</v>
      </c>
      <c r="F186">
        <v>24.870446902798928</v>
      </c>
      <c r="G186">
        <v>828.93199527028821</v>
      </c>
      <c r="H186">
        <v>4</v>
      </c>
      <c r="I186">
        <v>7.9577471545947667</v>
      </c>
      <c r="J186">
        <v>318.3098861837907</v>
      </c>
      <c r="K186">
        <v>200</v>
      </c>
      <c r="L186">
        <v>30</v>
      </c>
      <c r="M186">
        <v>160</v>
      </c>
      <c r="N186">
        <v>213.31199999999998</v>
      </c>
      <c r="O186">
        <v>6.4</v>
      </c>
      <c r="P186">
        <v>50</v>
      </c>
      <c r="Q186">
        <v>80</v>
      </c>
      <c r="R186">
        <v>250</v>
      </c>
      <c r="S186">
        <v>6.25</v>
      </c>
    </row>
    <row r="187" spans="1:19" x14ac:dyDescent="0.3">
      <c r="A187">
        <f t="shared" si="2"/>
        <v>185</v>
      </c>
      <c r="B187">
        <v>900</v>
      </c>
      <c r="C187">
        <v>25</v>
      </c>
      <c r="D187" t="s">
        <v>918</v>
      </c>
      <c r="E187">
        <v>6</v>
      </c>
      <c r="F187">
        <v>24.870446902798928</v>
      </c>
      <c r="G187">
        <v>828.93199527028821</v>
      </c>
      <c r="H187">
        <v>8</v>
      </c>
      <c r="I187">
        <v>3.9788735772973833</v>
      </c>
      <c r="J187">
        <v>159.15494309189535</v>
      </c>
      <c r="K187">
        <v>200</v>
      </c>
      <c r="L187">
        <v>30</v>
      </c>
      <c r="M187">
        <v>160</v>
      </c>
      <c r="N187">
        <v>213.31199999999998</v>
      </c>
      <c r="O187">
        <v>6.4</v>
      </c>
      <c r="P187">
        <v>50</v>
      </c>
      <c r="Q187">
        <v>160</v>
      </c>
      <c r="R187">
        <v>250</v>
      </c>
      <c r="S187">
        <v>6.25</v>
      </c>
    </row>
    <row r="188" spans="1:19" x14ac:dyDescent="0.3">
      <c r="A188">
        <f t="shared" si="2"/>
        <v>186</v>
      </c>
      <c r="B188">
        <v>900</v>
      </c>
      <c r="C188">
        <v>26</v>
      </c>
      <c r="D188" t="s">
        <v>919</v>
      </c>
      <c r="E188">
        <v>7</v>
      </c>
      <c r="F188">
        <v>42.635051833369594</v>
      </c>
      <c r="G188">
        <v>710.5131388031042</v>
      </c>
      <c r="H188">
        <v>0.5</v>
      </c>
      <c r="I188">
        <v>7.9577471545947667</v>
      </c>
      <c r="J188">
        <v>318.3098861837907</v>
      </c>
      <c r="K188">
        <v>200</v>
      </c>
      <c r="L188">
        <v>35</v>
      </c>
      <c r="M188">
        <v>160</v>
      </c>
      <c r="N188">
        <v>106.65599999999999</v>
      </c>
      <c r="O188">
        <v>6.4</v>
      </c>
      <c r="P188">
        <v>50</v>
      </c>
      <c r="Q188">
        <v>10</v>
      </c>
      <c r="R188">
        <v>2000</v>
      </c>
      <c r="S188">
        <v>50</v>
      </c>
    </row>
    <row r="189" spans="1:19" x14ac:dyDescent="0.3">
      <c r="A189">
        <f t="shared" si="2"/>
        <v>187</v>
      </c>
      <c r="B189">
        <v>900</v>
      </c>
      <c r="C189">
        <v>27</v>
      </c>
      <c r="D189" t="s">
        <v>920</v>
      </c>
      <c r="E189">
        <v>7</v>
      </c>
      <c r="F189">
        <v>42.635051833369594</v>
      </c>
      <c r="G189">
        <v>710.5131388031042</v>
      </c>
      <c r="H189">
        <v>1</v>
      </c>
      <c r="I189">
        <v>7.9577471545947667</v>
      </c>
      <c r="J189">
        <v>318.3098861837907</v>
      </c>
      <c r="K189">
        <v>200</v>
      </c>
      <c r="L189">
        <v>35</v>
      </c>
      <c r="M189">
        <v>160</v>
      </c>
      <c r="N189">
        <v>106.65599999999999</v>
      </c>
      <c r="O189">
        <v>6.4</v>
      </c>
      <c r="P189">
        <v>50</v>
      </c>
      <c r="Q189">
        <v>20</v>
      </c>
      <c r="R189">
        <v>1000</v>
      </c>
      <c r="S189">
        <v>25</v>
      </c>
    </row>
    <row r="190" spans="1:19" x14ac:dyDescent="0.3">
      <c r="A190">
        <f t="shared" si="2"/>
        <v>188</v>
      </c>
      <c r="B190">
        <v>900</v>
      </c>
      <c r="C190">
        <v>28</v>
      </c>
      <c r="D190" t="s">
        <v>921</v>
      </c>
      <c r="E190">
        <v>7</v>
      </c>
      <c r="F190">
        <v>42.635051833369594</v>
      </c>
      <c r="G190">
        <v>710.5131388031042</v>
      </c>
      <c r="H190">
        <v>2</v>
      </c>
      <c r="I190">
        <v>7.9577471545947667</v>
      </c>
      <c r="J190">
        <v>318.3098861837907</v>
      </c>
      <c r="K190">
        <v>200</v>
      </c>
      <c r="L190">
        <v>35</v>
      </c>
      <c r="M190">
        <v>160</v>
      </c>
      <c r="N190">
        <v>106.65599999999999</v>
      </c>
      <c r="O190">
        <v>6.4</v>
      </c>
      <c r="P190">
        <v>50</v>
      </c>
      <c r="Q190">
        <v>40</v>
      </c>
      <c r="R190">
        <v>500</v>
      </c>
      <c r="S190">
        <v>12.5</v>
      </c>
    </row>
    <row r="191" spans="1:19" x14ac:dyDescent="0.3">
      <c r="A191">
        <f t="shared" si="2"/>
        <v>189</v>
      </c>
      <c r="B191">
        <v>900</v>
      </c>
      <c r="C191">
        <v>29</v>
      </c>
      <c r="D191" t="s">
        <v>922</v>
      </c>
      <c r="E191">
        <v>7</v>
      </c>
      <c r="F191">
        <v>42.635051833369594</v>
      </c>
      <c r="G191">
        <v>710.5131388031042</v>
      </c>
      <c r="H191">
        <v>4</v>
      </c>
      <c r="I191">
        <v>7.9577471545947667</v>
      </c>
      <c r="J191">
        <v>318.3098861837907</v>
      </c>
      <c r="K191">
        <v>200</v>
      </c>
      <c r="L191">
        <v>35</v>
      </c>
      <c r="M191">
        <v>160</v>
      </c>
      <c r="N191">
        <v>106.65599999999999</v>
      </c>
      <c r="O191">
        <v>6.4</v>
      </c>
      <c r="P191">
        <v>50</v>
      </c>
      <c r="Q191">
        <v>80</v>
      </c>
      <c r="R191">
        <v>250</v>
      </c>
      <c r="S191">
        <v>6.25</v>
      </c>
    </row>
    <row r="192" spans="1:19" x14ac:dyDescent="0.3">
      <c r="A192">
        <f t="shared" si="2"/>
        <v>190</v>
      </c>
      <c r="B192">
        <v>900</v>
      </c>
      <c r="C192">
        <v>30</v>
      </c>
      <c r="D192" t="s">
        <v>923</v>
      </c>
      <c r="E192">
        <v>7</v>
      </c>
      <c r="F192">
        <v>42.635051833369594</v>
      </c>
      <c r="G192">
        <v>710.5131388031042</v>
      </c>
      <c r="H192">
        <v>8</v>
      </c>
      <c r="I192">
        <v>3.9788735772973833</v>
      </c>
      <c r="J192">
        <v>159.15494309189535</v>
      </c>
      <c r="K192">
        <v>200</v>
      </c>
      <c r="L192">
        <v>35</v>
      </c>
      <c r="M192">
        <v>160</v>
      </c>
      <c r="N192">
        <v>106.65599999999999</v>
      </c>
      <c r="O192">
        <v>6.4</v>
      </c>
      <c r="P192">
        <v>50</v>
      </c>
      <c r="Q192">
        <v>160</v>
      </c>
      <c r="R192">
        <v>250</v>
      </c>
      <c r="S192">
        <v>6.25</v>
      </c>
    </row>
    <row r="193" spans="1:19" x14ac:dyDescent="0.3">
      <c r="A193">
        <f t="shared" si="2"/>
        <v>191</v>
      </c>
      <c r="B193">
        <v>900</v>
      </c>
      <c r="C193">
        <v>31</v>
      </c>
      <c r="D193" t="s">
        <v>924</v>
      </c>
      <c r="E193">
        <v>10</v>
      </c>
      <c r="F193">
        <v>29.844536283358714</v>
      </c>
      <c r="G193">
        <v>497.35919716217279</v>
      </c>
      <c r="H193">
        <v>2</v>
      </c>
      <c r="I193">
        <v>7.9577471545947667</v>
      </c>
      <c r="J193">
        <v>318.3098861837907</v>
      </c>
      <c r="K193">
        <v>200</v>
      </c>
      <c r="L193">
        <v>50</v>
      </c>
      <c r="M193">
        <v>160</v>
      </c>
      <c r="N193">
        <v>106.65599999999999</v>
      </c>
      <c r="O193">
        <v>6.4</v>
      </c>
      <c r="P193">
        <v>50</v>
      </c>
      <c r="Q193">
        <v>40</v>
      </c>
      <c r="R193">
        <v>500</v>
      </c>
      <c r="S193">
        <v>12.5</v>
      </c>
    </row>
    <row r="194" spans="1:19" x14ac:dyDescent="0.3">
      <c r="A194">
        <f t="shared" si="2"/>
        <v>192</v>
      </c>
      <c r="B194">
        <v>1100</v>
      </c>
      <c r="C194">
        <v>0</v>
      </c>
      <c r="D194" t="s">
        <v>800</v>
      </c>
    </row>
    <row r="195" spans="1:19" x14ac:dyDescent="0.3">
      <c r="A195">
        <f t="shared" si="2"/>
        <v>193</v>
      </c>
      <c r="B195">
        <v>1100</v>
      </c>
      <c r="C195">
        <v>1</v>
      </c>
      <c r="D195" t="s">
        <v>925</v>
      </c>
      <c r="E195">
        <v>2</v>
      </c>
      <c r="F195">
        <v>49.740893805597842</v>
      </c>
      <c r="G195">
        <v>828.9319952702881</v>
      </c>
      <c r="H195">
        <v>0.5</v>
      </c>
      <c r="I195">
        <v>10.610329539459689</v>
      </c>
      <c r="J195">
        <v>424.41318157838754</v>
      </c>
      <c r="K195">
        <v>100</v>
      </c>
      <c r="L195">
        <v>20</v>
      </c>
      <c r="M195">
        <v>80</v>
      </c>
      <c r="N195">
        <v>159.98400000000001</v>
      </c>
      <c r="O195">
        <v>9.6000000000000014</v>
      </c>
      <c r="P195">
        <v>50</v>
      </c>
      <c r="Q195">
        <v>10</v>
      </c>
      <c r="R195">
        <v>1500</v>
      </c>
      <c r="S195">
        <v>37.5</v>
      </c>
    </row>
    <row r="196" spans="1:19" x14ac:dyDescent="0.3">
      <c r="A196">
        <f t="shared" ref="A196:A257" si="3">A195+1</f>
        <v>194</v>
      </c>
      <c r="B196">
        <v>1100</v>
      </c>
      <c r="C196">
        <v>2</v>
      </c>
      <c r="D196" t="s">
        <v>926</v>
      </c>
      <c r="E196">
        <v>2</v>
      </c>
      <c r="F196">
        <v>49.740893805597842</v>
      </c>
      <c r="G196">
        <v>828.9319952702881</v>
      </c>
      <c r="H196">
        <v>1</v>
      </c>
      <c r="I196">
        <v>10.610329539459689</v>
      </c>
      <c r="J196">
        <v>424.41318157838754</v>
      </c>
      <c r="K196">
        <v>100</v>
      </c>
      <c r="L196">
        <v>20</v>
      </c>
      <c r="M196">
        <v>80</v>
      </c>
      <c r="N196">
        <v>159.98400000000001</v>
      </c>
      <c r="O196">
        <v>9.6000000000000014</v>
      </c>
      <c r="P196">
        <v>50</v>
      </c>
      <c r="Q196">
        <v>20</v>
      </c>
      <c r="R196">
        <v>750</v>
      </c>
      <c r="S196">
        <v>18.75</v>
      </c>
    </row>
    <row r="197" spans="1:19" x14ac:dyDescent="0.3">
      <c r="A197">
        <f t="shared" si="3"/>
        <v>195</v>
      </c>
      <c r="B197">
        <v>1100</v>
      </c>
      <c r="C197">
        <v>3</v>
      </c>
      <c r="D197" t="s">
        <v>927</v>
      </c>
      <c r="E197">
        <v>2</v>
      </c>
      <c r="F197">
        <v>49.740893805597842</v>
      </c>
      <c r="G197">
        <v>828.9319952702881</v>
      </c>
      <c r="H197">
        <v>2</v>
      </c>
      <c r="I197">
        <v>15.915494309189533</v>
      </c>
      <c r="J197">
        <v>636.61977236758139</v>
      </c>
      <c r="K197">
        <v>100</v>
      </c>
      <c r="L197">
        <v>20</v>
      </c>
      <c r="M197">
        <v>80</v>
      </c>
      <c r="N197">
        <v>159.98400000000001</v>
      </c>
      <c r="O197">
        <v>9.6000000000000014</v>
      </c>
      <c r="P197">
        <v>50</v>
      </c>
      <c r="Q197">
        <v>40</v>
      </c>
      <c r="R197">
        <v>250</v>
      </c>
      <c r="S197">
        <v>6.25</v>
      </c>
    </row>
    <row r="198" spans="1:19" x14ac:dyDescent="0.3">
      <c r="A198">
        <f t="shared" si="3"/>
        <v>196</v>
      </c>
      <c r="B198">
        <v>1100</v>
      </c>
      <c r="C198">
        <v>4</v>
      </c>
      <c r="D198" t="s">
        <v>928</v>
      </c>
      <c r="E198">
        <v>2</v>
      </c>
      <c r="F198">
        <v>49.740893805597842</v>
      </c>
      <c r="G198">
        <v>828.9319952702881</v>
      </c>
      <c r="H198">
        <v>4</v>
      </c>
      <c r="I198">
        <v>7.9577471545947667</v>
      </c>
      <c r="J198">
        <v>318.3098861837907</v>
      </c>
      <c r="K198">
        <v>100</v>
      </c>
      <c r="L198">
        <v>20</v>
      </c>
      <c r="M198">
        <v>80</v>
      </c>
      <c r="N198">
        <v>159.98400000000001</v>
      </c>
      <c r="O198">
        <v>9.6000000000000014</v>
      </c>
      <c r="P198">
        <v>50</v>
      </c>
      <c r="Q198">
        <v>80</v>
      </c>
      <c r="R198">
        <v>250</v>
      </c>
      <c r="S198">
        <v>6.25</v>
      </c>
    </row>
    <row r="199" spans="1:19" x14ac:dyDescent="0.3">
      <c r="A199">
        <f t="shared" si="3"/>
        <v>197</v>
      </c>
      <c r="B199">
        <v>1100</v>
      </c>
      <c r="C199">
        <v>5</v>
      </c>
      <c r="D199" t="s">
        <v>929</v>
      </c>
      <c r="E199">
        <v>2</v>
      </c>
      <c r="F199">
        <v>49.740893805597842</v>
      </c>
      <c r="G199">
        <v>828.9319952702881</v>
      </c>
      <c r="H199">
        <v>8</v>
      </c>
      <c r="I199">
        <v>3.9788735772973833</v>
      </c>
      <c r="J199">
        <v>159.15494309189535</v>
      </c>
      <c r="K199">
        <v>100</v>
      </c>
      <c r="L199">
        <v>20</v>
      </c>
      <c r="M199">
        <v>80</v>
      </c>
      <c r="N199">
        <v>159.98400000000001</v>
      </c>
      <c r="O199">
        <v>9.6000000000000014</v>
      </c>
      <c r="P199">
        <v>50</v>
      </c>
      <c r="Q199">
        <v>160</v>
      </c>
      <c r="R199">
        <v>250</v>
      </c>
      <c r="S199">
        <v>6.25</v>
      </c>
    </row>
    <row r="200" spans="1:19" x14ac:dyDescent="0.3">
      <c r="A200">
        <f t="shared" si="3"/>
        <v>198</v>
      </c>
      <c r="B200">
        <v>1100</v>
      </c>
      <c r="C200">
        <v>6</v>
      </c>
      <c r="D200" t="s">
        <v>930</v>
      </c>
      <c r="E200">
        <v>3</v>
      </c>
      <c r="F200">
        <v>49.740893805597857</v>
      </c>
      <c r="G200">
        <v>552.62133018019199</v>
      </c>
      <c r="H200">
        <v>0.5</v>
      </c>
      <c r="I200">
        <v>10.610329539459689</v>
      </c>
      <c r="J200">
        <v>424.41318157838754</v>
      </c>
      <c r="K200">
        <v>100</v>
      </c>
      <c r="L200">
        <v>30</v>
      </c>
      <c r="M200">
        <v>80</v>
      </c>
      <c r="N200">
        <v>106.65599999999999</v>
      </c>
      <c r="O200">
        <v>9.6000000000000014</v>
      </c>
      <c r="P200">
        <v>50</v>
      </c>
      <c r="Q200">
        <v>10</v>
      </c>
      <c r="R200">
        <v>1500</v>
      </c>
      <c r="S200">
        <v>37.5</v>
      </c>
    </row>
    <row r="201" spans="1:19" x14ac:dyDescent="0.3">
      <c r="A201">
        <f t="shared" si="3"/>
        <v>199</v>
      </c>
      <c r="B201">
        <v>1100</v>
      </c>
      <c r="C201">
        <v>7</v>
      </c>
      <c r="D201" t="s">
        <v>931</v>
      </c>
      <c r="E201">
        <v>3</v>
      </c>
      <c r="F201">
        <v>49.740893805597857</v>
      </c>
      <c r="G201">
        <v>552.62133018019199</v>
      </c>
      <c r="H201">
        <v>1</v>
      </c>
      <c r="I201">
        <v>10.610329539459689</v>
      </c>
      <c r="J201">
        <v>424.41318157838754</v>
      </c>
      <c r="K201">
        <v>100</v>
      </c>
      <c r="L201">
        <v>30</v>
      </c>
      <c r="M201">
        <v>80</v>
      </c>
      <c r="N201">
        <v>106.65599999999999</v>
      </c>
      <c r="O201">
        <v>9.6000000000000014</v>
      </c>
      <c r="P201">
        <v>50</v>
      </c>
      <c r="Q201">
        <v>20</v>
      </c>
      <c r="R201">
        <v>750</v>
      </c>
      <c r="S201">
        <v>18.75</v>
      </c>
    </row>
    <row r="202" spans="1:19" x14ac:dyDescent="0.3">
      <c r="A202">
        <f t="shared" si="3"/>
        <v>200</v>
      </c>
      <c r="B202">
        <v>1100</v>
      </c>
      <c r="C202">
        <v>8</v>
      </c>
      <c r="D202" t="s">
        <v>932</v>
      </c>
      <c r="E202">
        <v>3</v>
      </c>
      <c r="F202">
        <v>49.740893805597857</v>
      </c>
      <c r="G202">
        <v>552.62133018019199</v>
      </c>
      <c r="H202">
        <v>2</v>
      </c>
      <c r="I202">
        <v>15.915494309189533</v>
      </c>
      <c r="J202">
        <v>636.61977236758139</v>
      </c>
      <c r="K202">
        <v>100</v>
      </c>
      <c r="L202">
        <v>30</v>
      </c>
      <c r="M202">
        <v>80</v>
      </c>
      <c r="N202">
        <v>106.65599999999999</v>
      </c>
      <c r="O202">
        <v>9.6000000000000014</v>
      </c>
      <c r="P202">
        <v>50</v>
      </c>
      <c r="Q202">
        <v>40</v>
      </c>
      <c r="R202">
        <v>250</v>
      </c>
      <c r="S202">
        <v>6.25</v>
      </c>
    </row>
    <row r="203" spans="1:19" x14ac:dyDescent="0.3">
      <c r="A203">
        <f t="shared" si="3"/>
        <v>201</v>
      </c>
      <c r="B203">
        <v>1100</v>
      </c>
      <c r="C203">
        <v>9</v>
      </c>
      <c r="D203" t="s">
        <v>933</v>
      </c>
      <c r="E203">
        <v>3</v>
      </c>
      <c r="F203">
        <v>49.740893805597857</v>
      </c>
      <c r="G203">
        <v>552.62133018019199</v>
      </c>
      <c r="H203">
        <v>4</v>
      </c>
      <c r="I203">
        <v>7.9577471545947667</v>
      </c>
      <c r="J203">
        <v>318.3098861837907</v>
      </c>
      <c r="K203">
        <v>100</v>
      </c>
      <c r="L203">
        <v>30</v>
      </c>
      <c r="M203">
        <v>80</v>
      </c>
      <c r="N203">
        <v>106.65599999999999</v>
      </c>
      <c r="O203">
        <v>9.6000000000000014</v>
      </c>
      <c r="P203">
        <v>50</v>
      </c>
      <c r="Q203">
        <v>80</v>
      </c>
      <c r="R203">
        <v>250</v>
      </c>
      <c r="S203">
        <v>6.25</v>
      </c>
    </row>
    <row r="204" spans="1:19" x14ac:dyDescent="0.3">
      <c r="A204">
        <f t="shared" si="3"/>
        <v>202</v>
      </c>
      <c r="B204">
        <v>1100</v>
      </c>
      <c r="C204">
        <v>10</v>
      </c>
      <c r="D204" t="s">
        <v>934</v>
      </c>
      <c r="E204">
        <v>3</v>
      </c>
      <c r="F204">
        <v>49.740893805597857</v>
      </c>
      <c r="G204">
        <v>552.62133018019199</v>
      </c>
      <c r="H204">
        <v>8</v>
      </c>
      <c r="I204">
        <v>3.9788735772973833</v>
      </c>
      <c r="J204">
        <v>159.15494309189535</v>
      </c>
      <c r="K204">
        <v>100</v>
      </c>
      <c r="L204">
        <v>30</v>
      </c>
      <c r="M204">
        <v>80</v>
      </c>
      <c r="N204">
        <v>106.65599999999999</v>
      </c>
      <c r="O204">
        <v>9.6000000000000014</v>
      </c>
      <c r="P204">
        <v>50</v>
      </c>
      <c r="Q204">
        <v>160</v>
      </c>
      <c r="R204">
        <v>250</v>
      </c>
      <c r="S204">
        <v>6.25</v>
      </c>
    </row>
    <row r="205" spans="1:19" x14ac:dyDescent="0.3">
      <c r="A205">
        <f t="shared" si="3"/>
        <v>203</v>
      </c>
      <c r="B205">
        <v>1100</v>
      </c>
      <c r="C205">
        <v>11</v>
      </c>
      <c r="D205" t="s">
        <v>935</v>
      </c>
      <c r="E205">
        <v>4</v>
      </c>
      <c r="F205">
        <v>37.305670354198398</v>
      </c>
      <c r="G205">
        <v>1243.3979929054324</v>
      </c>
      <c r="H205">
        <v>0.5</v>
      </c>
      <c r="I205">
        <v>10.610329539459689</v>
      </c>
      <c r="J205">
        <v>424.41318157838754</v>
      </c>
      <c r="K205">
        <v>100</v>
      </c>
      <c r="L205">
        <v>40</v>
      </c>
      <c r="M205">
        <v>80</v>
      </c>
      <c r="N205">
        <v>106.65599999999999</v>
      </c>
      <c r="O205">
        <v>3.2</v>
      </c>
      <c r="P205">
        <v>50</v>
      </c>
      <c r="Q205">
        <v>10</v>
      </c>
      <c r="R205">
        <v>1500</v>
      </c>
      <c r="S205">
        <v>37.5</v>
      </c>
    </row>
    <row r="206" spans="1:19" x14ac:dyDescent="0.3">
      <c r="A206">
        <f t="shared" si="3"/>
        <v>204</v>
      </c>
      <c r="B206">
        <v>1100</v>
      </c>
      <c r="C206">
        <v>12</v>
      </c>
      <c r="D206" t="s">
        <v>936</v>
      </c>
      <c r="E206">
        <v>4</v>
      </c>
      <c r="F206">
        <v>37.305670354198398</v>
      </c>
      <c r="G206">
        <v>1243.3979929054324</v>
      </c>
      <c r="H206">
        <v>1</v>
      </c>
      <c r="I206">
        <v>10.610329539459689</v>
      </c>
      <c r="J206">
        <v>424.41318157838754</v>
      </c>
      <c r="K206">
        <v>100</v>
      </c>
      <c r="L206">
        <v>40</v>
      </c>
      <c r="M206">
        <v>80</v>
      </c>
      <c r="N206">
        <v>106.65599999999999</v>
      </c>
      <c r="O206">
        <v>3.2</v>
      </c>
      <c r="P206">
        <v>50</v>
      </c>
      <c r="Q206">
        <v>20</v>
      </c>
      <c r="R206">
        <v>750</v>
      </c>
      <c r="S206">
        <v>18.75</v>
      </c>
    </row>
    <row r="207" spans="1:19" x14ac:dyDescent="0.3">
      <c r="A207">
        <f t="shared" si="3"/>
        <v>205</v>
      </c>
      <c r="B207">
        <v>1100</v>
      </c>
      <c r="C207">
        <v>13</v>
      </c>
      <c r="D207" t="s">
        <v>937</v>
      </c>
      <c r="E207">
        <v>4</v>
      </c>
      <c r="F207">
        <v>37.305670354198398</v>
      </c>
      <c r="G207">
        <v>1243.3979929054324</v>
      </c>
      <c r="H207">
        <v>2</v>
      </c>
      <c r="I207">
        <v>15.915494309189533</v>
      </c>
      <c r="J207">
        <v>636.61977236758139</v>
      </c>
      <c r="K207">
        <v>100</v>
      </c>
      <c r="L207">
        <v>40</v>
      </c>
      <c r="M207">
        <v>80</v>
      </c>
      <c r="N207">
        <v>106.65599999999999</v>
      </c>
      <c r="O207">
        <v>3.2</v>
      </c>
      <c r="P207">
        <v>50</v>
      </c>
      <c r="Q207">
        <v>40</v>
      </c>
      <c r="R207">
        <v>250</v>
      </c>
      <c r="S207">
        <v>6.25</v>
      </c>
    </row>
    <row r="208" spans="1:19" x14ac:dyDescent="0.3">
      <c r="A208">
        <f t="shared" si="3"/>
        <v>206</v>
      </c>
      <c r="B208">
        <v>1100</v>
      </c>
      <c r="C208">
        <v>14</v>
      </c>
      <c r="D208" t="s">
        <v>938</v>
      </c>
      <c r="E208">
        <v>4</v>
      </c>
      <c r="F208">
        <v>37.305670354198398</v>
      </c>
      <c r="G208">
        <v>1243.3979929054324</v>
      </c>
      <c r="H208">
        <v>4</v>
      </c>
      <c r="I208">
        <v>7.9577471545947667</v>
      </c>
      <c r="J208">
        <v>318.3098861837907</v>
      </c>
      <c r="K208">
        <v>100</v>
      </c>
      <c r="L208">
        <v>40</v>
      </c>
      <c r="M208">
        <v>80</v>
      </c>
      <c r="N208">
        <v>106.65599999999999</v>
      </c>
      <c r="O208">
        <v>3.2</v>
      </c>
      <c r="P208">
        <v>50</v>
      </c>
      <c r="Q208">
        <v>80</v>
      </c>
      <c r="R208">
        <v>250</v>
      </c>
      <c r="S208">
        <v>6.25</v>
      </c>
    </row>
    <row r="209" spans="1:19" x14ac:dyDescent="0.3">
      <c r="A209">
        <f t="shared" si="3"/>
        <v>207</v>
      </c>
      <c r="B209">
        <v>1100</v>
      </c>
      <c r="C209">
        <v>15</v>
      </c>
      <c r="D209" t="s">
        <v>939</v>
      </c>
      <c r="E209">
        <v>4</v>
      </c>
      <c r="F209">
        <v>37.305670354198398</v>
      </c>
      <c r="G209">
        <v>1243.3979929054324</v>
      </c>
      <c r="H209">
        <v>8</v>
      </c>
      <c r="I209">
        <v>3.9788735772973833</v>
      </c>
      <c r="J209">
        <v>159.15494309189535</v>
      </c>
      <c r="K209">
        <v>100</v>
      </c>
      <c r="L209">
        <v>40</v>
      </c>
      <c r="M209">
        <v>80</v>
      </c>
      <c r="N209">
        <v>106.65599999999999</v>
      </c>
      <c r="O209">
        <v>3.2</v>
      </c>
      <c r="P209">
        <v>50</v>
      </c>
      <c r="Q209">
        <v>160</v>
      </c>
      <c r="R209">
        <v>250</v>
      </c>
      <c r="S209">
        <v>6.25</v>
      </c>
    </row>
    <row r="210" spans="1:19" x14ac:dyDescent="0.3">
      <c r="A210">
        <f t="shared" si="3"/>
        <v>208</v>
      </c>
      <c r="B210">
        <v>1100</v>
      </c>
      <c r="C210">
        <v>16</v>
      </c>
      <c r="D210" t="s">
        <v>940</v>
      </c>
      <c r="E210">
        <v>5</v>
      </c>
      <c r="F210">
        <v>39.792715044478271</v>
      </c>
      <c r="G210">
        <v>994.71839432434558</v>
      </c>
      <c r="H210">
        <v>0.5</v>
      </c>
      <c r="I210">
        <v>10.610329539459689</v>
      </c>
      <c r="J210">
        <v>424.41318157838754</v>
      </c>
      <c r="K210">
        <v>100</v>
      </c>
      <c r="L210">
        <v>50</v>
      </c>
      <c r="M210">
        <v>80</v>
      </c>
      <c r="N210">
        <v>79.992000000000004</v>
      </c>
      <c r="O210">
        <v>3.2</v>
      </c>
      <c r="P210">
        <v>50</v>
      </c>
      <c r="Q210">
        <v>10</v>
      </c>
      <c r="R210">
        <v>1500</v>
      </c>
      <c r="S210">
        <v>37.5</v>
      </c>
    </row>
    <row r="211" spans="1:19" x14ac:dyDescent="0.3">
      <c r="A211">
        <f t="shared" si="3"/>
        <v>209</v>
      </c>
      <c r="B211">
        <v>1100</v>
      </c>
      <c r="C211">
        <v>17</v>
      </c>
      <c r="D211" t="s">
        <v>941</v>
      </c>
      <c r="E211">
        <v>5</v>
      </c>
      <c r="F211">
        <v>39.792715044478271</v>
      </c>
      <c r="G211">
        <v>994.71839432434558</v>
      </c>
      <c r="H211">
        <v>1</v>
      </c>
      <c r="I211">
        <v>10.610329539459689</v>
      </c>
      <c r="J211">
        <v>424.41318157838754</v>
      </c>
      <c r="K211">
        <v>100</v>
      </c>
      <c r="L211">
        <v>50</v>
      </c>
      <c r="M211">
        <v>80</v>
      </c>
      <c r="N211">
        <v>79.992000000000004</v>
      </c>
      <c r="O211">
        <v>3.2</v>
      </c>
      <c r="P211">
        <v>50</v>
      </c>
      <c r="Q211">
        <v>20</v>
      </c>
      <c r="R211">
        <v>750</v>
      </c>
      <c r="S211">
        <v>18.75</v>
      </c>
    </row>
    <row r="212" spans="1:19" x14ac:dyDescent="0.3">
      <c r="A212">
        <f t="shared" si="3"/>
        <v>210</v>
      </c>
      <c r="B212">
        <v>1100</v>
      </c>
      <c r="C212">
        <v>18</v>
      </c>
      <c r="D212" t="s">
        <v>942</v>
      </c>
      <c r="E212">
        <v>5</v>
      </c>
      <c r="F212">
        <v>39.792715044478271</v>
      </c>
      <c r="G212">
        <v>994.71839432434558</v>
      </c>
      <c r="H212">
        <v>2</v>
      </c>
      <c r="I212">
        <v>15.915494309189533</v>
      </c>
      <c r="J212">
        <v>636.61977236758139</v>
      </c>
      <c r="K212">
        <v>100</v>
      </c>
      <c r="L212">
        <v>50</v>
      </c>
      <c r="M212">
        <v>80</v>
      </c>
      <c r="N212">
        <v>79.992000000000004</v>
      </c>
      <c r="O212">
        <v>3.2</v>
      </c>
      <c r="P212">
        <v>50</v>
      </c>
      <c r="Q212">
        <v>40</v>
      </c>
      <c r="R212">
        <v>250</v>
      </c>
      <c r="S212">
        <v>6.25</v>
      </c>
    </row>
    <row r="213" spans="1:19" x14ac:dyDescent="0.3">
      <c r="A213">
        <f t="shared" si="3"/>
        <v>211</v>
      </c>
      <c r="B213">
        <v>1100</v>
      </c>
      <c r="C213">
        <v>19</v>
      </c>
      <c r="D213" t="s">
        <v>943</v>
      </c>
      <c r="E213">
        <v>5</v>
      </c>
      <c r="F213">
        <v>39.792715044478271</v>
      </c>
      <c r="G213">
        <v>994.71839432434558</v>
      </c>
      <c r="H213">
        <v>4</v>
      </c>
      <c r="I213">
        <v>7.9577471545947667</v>
      </c>
      <c r="J213">
        <v>318.3098861837907</v>
      </c>
      <c r="K213">
        <v>100</v>
      </c>
      <c r="L213">
        <v>50</v>
      </c>
      <c r="M213">
        <v>80</v>
      </c>
      <c r="N213">
        <v>79.992000000000004</v>
      </c>
      <c r="O213">
        <v>3.2</v>
      </c>
      <c r="P213">
        <v>50</v>
      </c>
      <c r="Q213">
        <v>80</v>
      </c>
      <c r="R213">
        <v>250</v>
      </c>
      <c r="S213">
        <v>6.25</v>
      </c>
    </row>
    <row r="214" spans="1:19" x14ac:dyDescent="0.3">
      <c r="A214">
        <f t="shared" si="3"/>
        <v>212</v>
      </c>
      <c r="B214">
        <v>1100</v>
      </c>
      <c r="C214">
        <v>20</v>
      </c>
      <c r="D214" t="s">
        <v>944</v>
      </c>
      <c r="E214">
        <v>5</v>
      </c>
      <c r="F214">
        <v>39.792715044478271</v>
      </c>
      <c r="G214">
        <v>994.71839432434558</v>
      </c>
      <c r="H214">
        <v>8</v>
      </c>
      <c r="I214">
        <v>3.9788735772973833</v>
      </c>
      <c r="J214">
        <v>159.15494309189535</v>
      </c>
      <c r="K214">
        <v>100</v>
      </c>
      <c r="L214">
        <v>50</v>
      </c>
      <c r="M214">
        <v>80</v>
      </c>
      <c r="N214">
        <v>79.992000000000004</v>
      </c>
      <c r="O214">
        <v>3.2</v>
      </c>
      <c r="P214">
        <v>50</v>
      </c>
      <c r="Q214">
        <v>160</v>
      </c>
      <c r="R214">
        <v>250</v>
      </c>
      <c r="S214">
        <v>6.25</v>
      </c>
    </row>
    <row r="215" spans="1:19" x14ac:dyDescent="0.3">
      <c r="A215">
        <f t="shared" si="3"/>
        <v>213</v>
      </c>
      <c r="B215">
        <v>1100</v>
      </c>
      <c r="C215">
        <v>21</v>
      </c>
      <c r="D215" t="s">
        <v>945</v>
      </c>
      <c r="E215">
        <v>6</v>
      </c>
      <c r="F215">
        <v>33.160595870398566</v>
      </c>
      <c r="G215">
        <v>1657.8639905405764</v>
      </c>
      <c r="H215">
        <v>0.5</v>
      </c>
      <c r="I215">
        <v>10.610329539459689</v>
      </c>
      <c r="J215">
        <v>424.41318157838754</v>
      </c>
      <c r="K215">
        <v>200</v>
      </c>
      <c r="L215">
        <v>30</v>
      </c>
      <c r="M215">
        <v>160</v>
      </c>
      <c r="N215">
        <v>159.98400000000001</v>
      </c>
      <c r="O215">
        <v>3.2</v>
      </c>
      <c r="P215">
        <v>50</v>
      </c>
      <c r="Q215">
        <v>10</v>
      </c>
      <c r="R215">
        <v>1500</v>
      </c>
      <c r="S215">
        <v>37.5</v>
      </c>
    </row>
    <row r="216" spans="1:19" x14ac:dyDescent="0.3">
      <c r="A216">
        <f t="shared" si="3"/>
        <v>214</v>
      </c>
      <c r="B216">
        <v>1100</v>
      </c>
      <c r="C216">
        <v>22</v>
      </c>
      <c r="D216" t="s">
        <v>946</v>
      </c>
      <c r="E216">
        <v>6</v>
      </c>
      <c r="F216">
        <v>33.160595870398566</v>
      </c>
      <c r="G216">
        <v>1657.8639905405764</v>
      </c>
      <c r="H216">
        <v>1</v>
      </c>
      <c r="I216">
        <v>10.610329539459689</v>
      </c>
      <c r="J216">
        <v>424.41318157838754</v>
      </c>
      <c r="K216">
        <v>200</v>
      </c>
      <c r="L216">
        <v>30</v>
      </c>
      <c r="M216">
        <v>160</v>
      </c>
      <c r="N216">
        <v>159.98400000000001</v>
      </c>
      <c r="O216">
        <v>3.2</v>
      </c>
      <c r="P216">
        <v>50</v>
      </c>
      <c r="Q216">
        <v>20</v>
      </c>
      <c r="R216">
        <v>750</v>
      </c>
      <c r="S216">
        <v>18.75</v>
      </c>
    </row>
    <row r="217" spans="1:19" x14ac:dyDescent="0.3">
      <c r="A217">
        <f t="shared" si="3"/>
        <v>215</v>
      </c>
      <c r="B217">
        <v>1100</v>
      </c>
      <c r="C217">
        <v>23</v>
      </c>
      <c r="D217" t="s">
        <v>947</v>
      </c>
      <c r="E217">
        <v>6</v>
      </c>
      <c r="F217">
        <v>33.160595870398566</v>
      </c>
      <c r="G217">
        <v>1657.8639905405764</v>
      </c>
      <c r="H217">
        <v>2</v>
      </c>
      <c r="I217">
        <v>15.915494309189533</v>
      </c>
      <c r="J217">
        <v>636.61977236758139</v>
      </c>
      <c r="K217">
        <v>200</v>
      </c>
      <c r="L217">
        <v>30</v>
      </c>
      <c r="M217">
        <v>160</v>
      </c>
      <c r="N217">
        <v>159.98400000000001</v>
      </c>
      <c r="O217">
        <v>3.2</v>
      </c>
      <c r="P217">
        <v>50</v>
      </c>
      <c r="Q217">
        <v>40</v>
      </c>
      <c r="R217">
        <v>250</v>
      </c>
      <c r="S217">
        <v>6.25</v>
      </c>
    </row>
    <row r="218" spans="1:19" x14ac:dyDescent="0.3">
      <c r="A218">
        <f t="shared" si="3"/>
        <v>216</v>
      </c>
      <c r="B218">
        <v>1100</v>
      </c>
      <c r="C218">
        <v>24</v>
      </c>
      <c r="D218" t="s">
        <v>948</v>
      </c>
      <c r="E218">
        <v>6</v>
      </c>
      <c r="F218">
        <v>33.160595870398566</v>
      </c>
      <c r="G218">
        <v>1657.8639905405764</v>
      </c>
      <c r="H218">
        <v>4</v>
      </c>
      <c r="I218">
        <v>7.9577471545947667</v>
      </c>
      <c r="J218">
        <v>318.3098861837907</v>
      </c>
      <c r="K218">
        <v>200</v>
      </c>
      <c r="L218">
        <v>30</v>
      </c>
      <c r="M218">
        <v>160</v>
      </c>
      <c r="N218">
        <v>159.98400000000001</v>
      </c>
      <c r="O218">
        <v>3.2</v>
      </c>
      <c r="P218">
        <v>50</v>
      </c>
      <c r="Q218">
        <v>80</v>
      </c>
      <c r="R218">
        <v>250</v>
      </c>
      <c r="S218">
        <v>6.25</v>
      </c>
    </row>
    <row r="219" spans="1:19" x14ac:dyDescent="0.3">
      <c r="A219">
        <f t="shared" si="3"/>
        <v>217</v>
      </c>
      <c r="B219">
        <v>1100</v>
      </c>
      <c r="C219">
        <v>25</v>
      </c>
      <c r="D219" t="s">
        <v>949</v>
      </c>
      <c r="E219">
        <v>6</v>
      </c>
      <c r="F219">
        <v>33.160595870398566</v>
      </c>
      <c r="G219">
        <v>1657.8639905405764</v>
      </c>
      <c r="H219">
        <v>8</v>
      </c>
      <c r="I219">
        <v>3.9788735772973833</v>
      </c>
      <c r="J219">
        <v>159.15494309189535</v>
      </c>
      <c r="K219">
        <v>200</v>
      </c>
      <c r="L219">
        <v>30</v>
      </c>
      <c r="M219">
        <v>160</v>
      </c>
      <c r="N219">
        <v>159.98400000000001</v>
      </c>
      <c r="O219">
        <v>3.2</v>
      </c>
      <c r="P219">
        <v>50</v>
      </c>
      <c r="Q219">
        <v>160</v>
      </c>
      <c r="R219">
        <v>250</v>
      </c>
      <c r="S219">
        <v>6.25</v>
      </c>
    </row>
    <row r="220" spans="1:19" x14ac:dyDescent="0.3">
      <c r="A220">
        <f t="shared" si="3"/>
        <v>218</v>
      </c>
      <c r="B220">
        <v>1100</v>
      </c>
      <c r="C220">
        <v>26</v>
      </c>
      <c r="D220" t="s">
        <v>950</v>
      </c>
      <c r="E220">
        <v>7</v>
      </c>
      <c r="F220">
        <v>85.270103666739189</v>
      </c>
      <c r="G220">
        <v>1421.0262776062084</v>
      </c>
      <c r="H220">
        <v>0.5</v>
      </c>
      <c r="I220">
        <v>10.610329539459689</v>
      </c>
      <c r="J220">
        <v>424.41318157838754</v>
      </c>
      <c r="K220">
        <v>200</v>
      </c>
      <c r="L220">
        <v>35</v>
      </c>
      <c r="M220">
        <v>160</v>
      </c>
      <c r="N220">
        <v>53.327999999999996</v>
      </c>
      <c r="O220">
        <v>3.2</v>
      </c>
      <c r="P220">
        <v>50</v>
      </c>
      <c r="Q220">
        <v>10</v>
      </c>
      <c r="R220">
        <v>1500</v>
      </c>
      <c r="S220">
        <v>37.5</v>
      </c>
    </row>
    <row r="221" spans="1:19" x14ac:dyDescent="0.3">
      <c r="A221">
        <f t="shared" si="3"/>
        <v>219</v>
      </c>
      <c r="B221">
        <v>1100</v>
      </c>
      <c r="C221">
        <v>27</v>
      </c>
      <c r="D221" t="s">
        <v>951</v>
      </c>
      <c r="E221">
        <v>7</v>
      </c>
      <c r="F221">
        <v>85.270103666739189</v>
      </c>
      <c r="G221">
        <v>1421.0262776062084</v>
      </c>
      <c r="H221">
        <v>1</v>
      </c>
      <c r="I221">
        <v>10.610329539459689</v>
      </c>
      <c r="J221">
        <v>424.41318157838754</v>
      </c>
      <c r="K221">
        <v>200</v>
      </c>
      <c r="L221">
        <v>35</v>
      </c>
      <c r="M221">
        <v>160</v>
      </c>
      <c r="N221">
        <v>53.327999999999996</v>
      </c>
      <c r="O221">
        <v>3.2</v>
      </c>
      <c r="P221">
        <v>50</v>
      </c>
      <c r="Q221">
        <v>20</v>
      </c>
      <c r="R221">
        <v>750</v>
      </c>
      <c r="S221">
        <v>18.75</v>
      </c>
    </row>
    <row r="222" spans="1:19" x14ac:dyDescent="0.3">
      <c r="A222">
        <f t="shared" si="3"/>
        <v>220</v>
      </c>
      <c r="B222">
        <v>1100</v>
      </c>
      <c r="C222">
        <v>28</v>
      </c>
      <c r="D222" t="s">
        <v>952</v>
      </c>
      <c r="E222">
        <v>7</v>
      </c>
      <c r="F222">
        <v>85.270103666739189</v>
      </c>
      <c r="G222">
        <v>1421.0262776062084</v>
      </c>
      <c r="H222">
        <v>2</v>
      </c>
      <c r="I222">
        <v>15.915494309189533</v>
      </c>
      <c r="J222">
        <v>636.61977236758139</v>
      </c>
      <c r="K222">
        <v>200</v>
      </c>
      <c r="L222">
        <v>35</v>
      </c>
      <c r="M222">
        <v>160</v>
      </c>
      <c r="N222">
        <v>53.327999999999996</v>
      </c>
      <c r="O222">
        <v>3.2</v>
      </c>
      <c r="P222">
        <v>50</v>
      </c>
      <c r="Q222">
        <v>40</v>
      </c>
      <c r="R222">
        <v>250</v>
      </c>
      <c r="S222">
        <v>6.25</v>
      </c>
    </row>
    <row r="223" spans="1:19" x14ac:dyDescent="0.3">
      <c r="A223">
        <f t="shared" si="3"/>
        <v>221</v>
      </c>
      <c r="B223">
        <v>1100</v>
      </c>
      <c r="C223">
        <v>29</v>
      </c>
      <c r="D223" t="s">
        <v>953</v>
      </c>
      <c r="E223">
        <v>7</v>
      </c>
      <c r="F223">
        <v>85.270103666739189</v>
      </c>
      <c r="G223">
        <v>1421.0262776062084</v>
      </c>
      <c r="H223">
        <v>4</v>
      </c>
      <c r="I223">
        <v>7.9577471545947667</v>
      </c>
      <c r="J223">
        <v>318.3098861837907</v>
      </c>
      <c r="K223">
        <v>200</v>
      </c>
      <c r="L223">
        <v>35</v>
      </c>
      <c r="M223">
        <v>160</v>
      </c>
      <c r="N223">
        <v>53.327999999999996</v>
      </c>
      <c r="O223">
        <v>3.2</v>
      </c>
      <c r="P223">
        <v>50</v>
      </c>
      <c r="Q223">
        <v>80</v>
      </c>
      <c r="R223">
        <v>250</v>
      </c>
      <c r="S223">
        <v>6.25</v>
      </c>
    </row>
    <row r="224" spans="1:19" x14ac:dyDescent="0.3">
      <c r="A224">
        <f t="shared" si="3"/>
        <v>222</v>
      </c>
      <c r="B224">
        <v>1100</v>
      </c>
      <c r="C224">
        <v>30</v>
      </c>
      <c r="D224" t="s">
        <v>954</v>
      </c>
      <c r="E224">
        <v>7</v>
      </c>
      <c r="F224">
        <v>85.270103666739189</v>
      </c>
      <c r="G224">
        <v>1421.0262776062084</v>
      </c>
      <c r="H224">
        <v>8</v>
      </c>
      <c r="I224">
        <v>3.9788735772973833</v>
      </c>
      <c r="J224">
        <v>159.15494309189535</v>
      </c>
      <c r="K224">
        <v>200</v>
      </c>
      <c r="L224">
        <v>35</v>
      </c>
      <c r="M224">
        <v>160</v>
      </c>
      <c r="N224">
        <v>53.327999999999996</v>
      </c>
      <c r="O224">
        <v>3.2</v>
      </c>
      <c r="P224">
        <v>50</v>
      </c>
      <c r="Q224">
        <v>160</v>
      </c>
      <c r="R224">
        <v>250</v>
      </c>
      <c r="S224">
        <v>6.25</v>
      </c>
    </row>
    <row r="225" spans="1:19" x14ac:dyDescent="0.3">
      <c r="A225">
        <f t="shared" si="3"/>
        <v>223</v>
      </c>
      <c r="B225">
        <v>1100</v>
      </c>
      <c r="C225">
        <v>31</v>
      </c>
      <c r="D225" t="s">
        <v>955</v>
      </c>
      <c r="E225">
        <v>10</v>
      </c>
      <c r="F225">
        <v>59.689072566717428</v>
      </c>
      <c r="G225">
        <v>994.71839432434558</v>
      </c>
      <c r="H225">
        <v>2</v>
      </c>
      <c r="I225">
        <v>15.915494309189533</v>
      </c>
      <c r="J225">
        <v>636.61977236758139</v>
      </c>
      <c r="K225">
        <v>200</v>
      </c>
      <c r="L225">
        <v>50</v>
      </c>
      <c r="M225">
        <v>160</v>
      </c>
      <c r="N225">
        <v>53.327999999999996</v>
      </c>
      <c r="O225">
        <v>3.2</v>
      </c>
      <c r="P225">
        <v>50</v>
      </c>
      <c r="Q225">
        <v>40</v>
      </c>
      <c r="R225">
        <v>250</v>
      </c>
      <c r="S225">
        <v>6.25</v>
      </c>
    </row>
    <row r="226" spans="1:19" x14ac:dyDescent="0.3">
      <c r="A226">
        <f t="shared" si="3"/>
        <v>224</v>
      </c>
      <c r="B226">
        <v>1500</v>
      </c>
      <c r="C226">
        <v>0</v>
      </c>
      <c r="D226" t="s">
        <v>800</v>
      </c>
    </row>
    <row r="227" spans="1:19" x14ac:dyDescent="0.3">
      <c r="A227">
        <f t="shared" si="3"/>
        <v>225</v>
      </c>
      <c r="B227">
        <v>1500</v>
      </c>
      <c r="C227">
        <v>1</v>
      </c>
      <c r="D227" t="s">
        <v>956</v>
      </c>
      <c r="E227">
        <v>2</v>
      </c>
      <c r="F227">
        <v>74.611340708396796</v>
      </c>
      <c r="G227">
        <v>1243.3979929054324</v>
      </c>
      <c r="H227">
        <v>0.5</v>
      </c>
      <c r="I227">
        <v>15.915494309189533</v>
      </c>
      <c r="J227">
        <v>636.61977236758139</v>
      </c>
      <c r="K227">
        <v>100</v>
      </c>
      <c r="L227">
        <v>20</v>
      </c>
      <c r="M227">
        <v>80</v>
      </c>
      <c r="N227">
        <v>106.65599999999999</v>
      </c>
      <c r="O227">
        <v>6.4</v>
      </c>
      <c r="P227">
        <v>50</v>
      </c>
      <c r="Q227">
        <v>10</v>
      </c>
      <c r="R227">
        <v>1000</v>
      </c>
      <c r="S227">
        <v>25</v>
      </c>
    </row>
    <row r="228" spans="1:19" x14ac:dyDescent="0.3">
      <c r="A228">
        <f t="shared" si="3"/>
        <v>226</v>
      </c>
      <c r="B228">
        <v>1500</v>
      </c>
      <c r="C228">
        <v>2</v>
      </c>
      <c r="D228" t="s">
        <v>957</v>
      </c>
      <c r="E228">
        <v>2</v>
      </c>
      <c r="F228">
        <v>74.611340708396796</v>
      </c>
      <c r="G228">
        <v>1243.3979929054324</v>
      </c>
      <c r="H228">
        <v>1</v>
      </c>
      <c r="I228">
        <v>15.915494309189533</v>
      </c>
      <c r="J228">
        <v>636.61977236758139</v>
      </c>
      <c r="K228">
        <v>100</v>
      </c>
      <c r="L228">
        <v>20</v>
      </c>
      <c r="M228">
        <v>80</v>
      </c>
      <c r="N228">
        <v>106.65599999999999</v>
      </c>
      <c r="O228">
        <v>6.4</v>
      </c>
      <c r="P228">
        <v>50</v>
      </c>
      <c r="Q228">
        <v>20</v>
      </c>
      <c r="R228">
        <v>500</v>
      </c>
      <c r="S228">
        <v>12.5</v>
      </c>
    </row>
    <row r="229" spans="1:19" x14ac:dyDescent="0.3">
      <c r="A229">
        <f t="shared" si="3"/>
        <v>227</v>
      </c>
      <c r="B229">
        <v>1500</v>
      </c>
      <c r="C229">
        <v>3</v>
      </c>
      <c r="D229" t="s">
        <v>958</v>
      </c>
      <c r="E229">
        <v>2</v>
      </c>
      <c r="F229">
        <v>74.611340708396796</v>
      </c>
      <c r="G229">
        <v>1243.3979929054324</v>
      </c>
      <c r="H229">
        <v>2</v>
      </c>
      <c r="I229">
        <v>15.915494309189533</v>
      </c>
      <c r="J229">
        <v>636.61977236758139</v>
      </c>
      <c r="K229">
        <v>100</v>
      </c>
      <c r="L229">
        <v>20</v>
      </c>
      <c r="M229">
        <v>80</v>
      </c>
      <c r="N229">
        <v>106.65599999999999</v>
      </c>
      <c r="O229">
        <v>6.4</v>
      </c>
      <c r="P229">
        <v>50</v>
      </c>
      <c r="Q229">
        <v>40</v>
      </c>
      <c r="R229">
        <v>250</v>
      </c>
      <c r="S229">
        <v>6.25</v>
      </c>
    </row>
    <row r="230" spans="1:19" x14ac:dyDescent="0.3">
      <c r="A230">
        <f t="shared" si="3"/>
        <v>228</v>
      </c>
      <c r="B230">
        <v>1500</v>
      </c>
      <c r="C230">
        <v>4</v>
      </c>
      <c r="D230" t="s">
        <v>959</v>
      </c>
      <c r="E230">
        <v>2</v>
      </c>
      <c r="F230">
        <v>74.611340708396796</v>
      </c>
      <c r="G230">
        <v>1243.3979929054324</v>
      </c>
      <c r="H230">
        <v>4</v>
      </c>
      <c r="I230">
        <v>7.9577471545947667</v>
      </c>
      <c r="J230">
        <v>318.3098861837907</v>
      </c>
      <c r="K230">
        <v>100</v>
      </c>
      <c r="L230">
        <v>20</v>
      </c>
      <c r="M230">
        <v>80</v>
      </c>
      <c r="N230">
        <v>106.65599999999999</v>
      </c>
      <c r="O230">
        <v>6.4</v>
      </c>
      <c r="P230">
        <v>50</v>
      </c>
      <c r="Q230">
        <v>80</v>
      </c>
      <c r="R230">
        <v>250</v>
      </c>
      <c r="S230">
        <v>6.25</v>
      </c>
    </row>
    <row r="231" spans="1:19" x14ac:dyDescent="0.3">
      <c r="A231">
        <f t="shared" si="3"/>
        <v>229</v>
      </c>
      <c r="B231">
        <v>1500</v>
      </c>
      <c r="C231">
        <v>5</v>
      </c>
      <c r="D231" t="s">
        <v>960</v>
      </c>
      <c r="E231">
        <v>2</v>
      </c>
      <c r="F231">
        <v>74.611340708396796</v>
      </c>
      <c r="G231">
        <v>1243.3979929054324</v>
      </c>
      <c r="H231">
        <v>8</v>
      </c>
      <c r="I231">
        <v>3.9788735772973833</v>
      </c>
      <c r="J231">
        <v>159.15494309189535</v>
      </c>
      <c r="K231">
        <v>100</v>
      </c>
      <c r="L231">
        <v>20</v>
      </c>
      <c r="M231">
        <v>80</v>
      </c>
      <c r="N231">
        <v>106.65599999999999</v>
      </c>
      <c r="O231">
        <v>6.4</v>
      </c>
      <c r="P231">
        <v>50</v>
      </c>
      <c r="Q231">
        <v>160</v>
      </c>
      <c r="R231">
        <v>250</v>
      </c>
      <c r="S231">
        <v>6.25</v>
      </c>
    </row>
    <row r="232" spans="1:19" x14ac:dyDescent="0.3">
      <c r="A232">
        <f t="shared" si="3"/>
        <v>230</v>
      </c>
      <c r="B232">
        <v>1500</v>
      </c>
      <c r="C232">
        <v>6</v>
      </c>
      <c r="D232" t="s">
        <v>961</v>
      </c>
      <c r="E232">
        <v>3</v>
      </c>
      <c r="F232">
        <v>66.321191740797133</v>
      </c>
      <c r="G232">
        <v>828.93199527028821</v>
      </c>
      <c r="H232">
        <v>0.5</v>
      </c>
      <c r="I232">
        <v>15.915494309189533</v>
      </c>
      <c r="J232">
        <v>636.61977236758139</v>
      </c>
      <c r="K232">
        <v>100</v>
      </c>
      <c r="L232">
        <v>30</v>
      </c>
      <c r="M232">
        <v>80</v>
      </c>
      <c r="N232">
        <v>79.992000000000004</v>
      </c>
      <c r="O232">
        <v>6.4</v>
      </c>
      <c r="P232">
        <v>50</v>
      </c>
      <c r="Q232">
        <v>10</v>
      </c>
      <c r="R232">
        <v>1000</v>
      </c>
      <c r="S232">
        <v>25</v>
      </c>
    </row>
    <row r="233" spans="1:19" x14ac:dyDescent="0.3">
      <c r="A233">
        <f t="shared" si="3"/>
        <v>231</v>
      </c>
      <c r="B233">
        <v>1500</v>
      </c>
      <c r="C233">
        <v>7</v>
      </c>
      <c r="D233" t="s">
        <v>962</v>
      </c>
      <c r="E233">
        <v>3</v>
      </c>
      <c r="F233">
        <v>66.321191740797133</v>
      </c>
      <c r="G233">
        <v>828.93199527028821</v>
      </c>
      <c r="H233">
        <v>1</v>
      </c>
      <c r="I233">
        <v>15.915494309189533</v>
      </c>
      <c r="J233">
        <v>636.61977236758139</v>
      </c>
      <c r="K233">
        <v>100</v>
      </c>
      <c r="L233">
        <v>30</v>
      </c>
      <c r="M233">
        <v>80</v>
      </c>
      <c r="N233">
        <v>79.992000000000004</v>
      </c>
      <c r="O233">
        <v>6.4</v>
      </c>
      <c r="P233">
        <v>50</v>
      </c>
      <c r="Q233">
        <v>20</v>
      </c>
      <c r="R233">
        <v>500</v>
      </c>
      <c r="S233">
        <v>12.5</v>
      </c>
    </row>
    <row r="234" spans="1:19" x14ac:dyDescent="0.3">
      <c r="A234">
        <f t="shared" si="3"/>
        <v>232</v>
      </c>
      <c r="B234">
        <v>1500</v>
      </c>
      <c r="C234">
        <v>8</v>
      </c>
      <c r="D234" t="s">
        <v>963</v>
      </c>
      <c r="E234">
        <v>3</v>
      </c>
      <c r="F234">
        <v>66.321191740797133</v>
      </c>
      <c r="G234">
        <v>828.93199527028821</v>
      </c>
      <c r="H234">
        <v>2</v>
      </c>
      <c r="I234">
        <v>15.915494309189533</v>
      </c>
      <c r="J234">
        <v>636.61977236758139</v>
      </c>
      <c r="K234">
        <v>100</v>
      </c>
      <c r="L234">
        <v>30</v>
      </c>
      <c r="M234">
        <v>80</v>
      </c>
      <c r="N234">
        <v>79.992000000000004</v>
      </c>
      <c r="O234">
        <v>6.4</v>
      </c>
      <c r="P234">
        <v>50</v>
      </c>
      <c r="Q234">
        <v>40</v>
      </c>
      <c r="R234">
        <v>250</v>
      </c>
      <c r="S234">
        <v>6.25</v>
      </c>
    </row>
    <row r="235" spans="1:19" x14ac:dyDescent="0.3">
      <c r="A235">
        <f t="shared" si="3"/>
        <v>233</v>
      </c>
      <c r="B235">
        <v>1500</v>
      </c>
      <c r="C235">
        <v>9</v>
      </c>
      <c r="D235" t="s">
        <v>964</v>
      </c>
      <c r="E235">
        <v>3</v>
      </c>
      <c r="F235">
        <v>66.321191740797133</v>
      </c>
      <c r="G235">
        <v>828.93199527028821</v>
      </c>
      <c r="H235">
        <v>4</v>
      </c>
      <c r="I235">
        <v>7.9577471545947667</v>
      </c>
      <c r="J235">
        <v>318.3098861837907</v>
      </c>
      <c r="K235">
        <v>100</v>
      </c>
      <c r="L235">
        <v>30</v>
      </c>
      <c r="M235">
        <v>80</v>
      </c>
      <c r="N235">
        <v>79.992000000000004</v>
      </c>
      <c r="O235">
        <v>6.4</v>
      </c>
      <c r="P235">
        <v>50</v>
      </c>
      <c r="Q235">
        <v>80</v>
      </c>
      <c r="R235">
        <v>250</v>
      </c>
      <c r="S235">
        <v>6.25</v>
      </c>
    </row>
    <row r="236" spans="1:19" x14ac:dyDescent="0.3">
      <c r="A236">
        <f t="shared" si="3"/>
        <v>234</v>
      </c>
      <c r="B236">
        <v>1500</v>
      </c>
      <c r="C236">
        <v>10</v>
      </c>
      <c r="D236" t="s">
        <v>965</v>
      </c>
      <c r="E236">
        <v>3</v>
      </c>
      <c r="F236">
        <v>66.321191740797133</v>
      </c>
      <c r="G236">
        <v>828.93199527028821</v>
      </c>
      <c r="H236">
        <v>8</v>
      </c>
      <c r="I236">
        <v>3.9788735772973833</v>
      </c>
      <c r="J236">
        <v>159.15494309189535</v>
      </c>
      <c r="K236">
        <v>100</v>
      </c>
      <c r="L236">
        <v>30</v>
      </c>
      <c r="M236">
        <v>80</v>
      </c>
      <c r="N236">
        <v>79.992000000000004</v>
      </c>
      <c r="O236">
        <v>6.4</v>
      </c>
      <c r="P236">
        <v>50</v>
      </c>
      <c r="Q236">
        <v>160</v>
      </c>
      <c r="R236">
        <v>250</v>
      </c>
      <c r="S236">
        <v>6.25</v>
      </c>
    </row>
    <row r="237" spans="1:19" x14ac:dyDescent="0.3">
      <c r="A237">
        <f t="shared" si="3"/>
        <v>235</v>
      </c>
      <c r="B237">
        <v>1500</v>
      </c>
      <c r="C237">
        <v>11</v>
      </c>
      <c r="D237" t="s">
        <v>966</v>
      </c>
      <c r="E237">
        <v>4</v>
      </c>
      <c r="F237">
        <v>49.740893805597842</v>
      </c>
      <c r="G237">
        <v>1243.3979929054324</v>
      </c>
      <c r="H237">
        <v>0.5</v>
      </c>
      <c r="I237">
        <v>15.915494309189533</v>
      </c>
      <c r="J237">
        <v>636.61977236758139</v>
      </c>
      <c r="K237">
        <v>100</v>
      </c>
      <c r="L237">
        <v>40</v>
      </c>
      <c r="M237">
        <v>80</v>
      </c>
      <c r="N237">
        <v>79.992000000000004</v>
      </c>
      <c r="O237">
        <v>3.2</v>
      </c>
      <c r="P237">
        <v>50</v>
      </c>
      <c r="Q237">
        <v>10</v>
      </c>
      <c r="R237">
        <v>1000</v>
      </c>
      <c r="S237">
        <v>25</v>
      </c>
    </row>
    <row r="238" spans="1:19" x14ac:dyDescent="0.3">
      <c r="A238">
        <f t="shared" si="3"/>
        <v>236</v>
      </c>
      <c r="B238">
        <v>1500</v>
      </c>
      <c r="C238">
        <v>12</v>
      </c>
      <c r="D238" t="s">
        <v>967</v>
      </c>
      <c r="E238">
        <v>4</v>
      </c>
      <c r="F238">
        <v>49.740893805597842</v>
      </c>
      <c r="G238">
        <v>1243.3979929054324</v>
      </c>
      <c r="H238">
        <v>1</v>
      </c>
      <c r="I238">
        <v>15.915494309189533</v>
      </c>
      <c r="J238">
        <v>636.61977236758139</v>
      </c>
      <c r="K238">
        <v>100</v>
      </c>
      <c r="L238">
        <v>40</v>
      </c>
      <c r="M238">
        <v>80</v>
      </c>
      <c r="N238">
        <v>79.992000000000004</v>
      </c>
      <c r="O238">
        <v>3.2</v>
      </c>
      <c r="P238">
        <v>50</v>
      </c>
      <c r="Q238">
        <v>20</v>
      </c>
      <c r="R238">
        <v>500</v>
      </c>
      <c r="S238">
        <v>12.5</v>
      </c>
    </row>
    <row r="239" spans="1:19" x14ac:dyDescent="0.3">
      <c r="A239">
        <f t="shared" si="3"/>
        <v>237</v>
      </c>
      <c r="B239">
        <v>1500</v>
      </c>
      <c r="C239">
        <v>13</v>
      </c>
      <c r="D239" t="s">
        <v>968</v>
      </c>
      <c r="E239">
        <v>4</v>
      </c>
      <c r="F239">
        <v>49.740893805597842</v>
      </c>
      <c r="G239">
        <v>1243.3979929054324</v>
      </c>
      <c r="H239">
        <v>2</v>
      </c>
      <c r="I239">
        <v>15.915494309189533</v>
      </c>
      <c r="J239">
        <v>636.61977236758139</v>
      </c>
      <c r="K239">
        <v>100</v>
      </c>
      <c r="L239">
        <v>40</v>
      </c>
      <c r="M239">
        <v>80</v>
      </c>
      <c r="N239">
        <v>79.992000000000004</v>
      </c>
      <c r="O239">
        <v>3.2</v>
      </c>
      <c r="P239">
        <v>50</v>
      </c>
      <c r="Q239">
        <v>40</v>
      </c>
      <c r="R239">
        <v>250</v>
      </c>
      <c r="S239">
        <v>6.25</v>
      </c>
    </row>
    <row r="240" spans="1:19" x14ac:dyDescent="0.3">
      <c r="A240">
        <f t="shared" si="3"/>
        <v>238</v>
      </c>
      <c r="B240">
        <v>1500</v>
      </c>
      <c r="C240">
        <v>14</v>
      </c>
      <c r="D240" t="s">
        <v>969</v>
      </c>
      <c r="E240">
        <v>4</v>
      </c>
      <c r="F240">
        <v>49.740893805597842</v>
      </c>
      <c r="G240">
        <v>1243.3979929054324</v>
      </c>
      <c r="H240">
        <v>4</v>
      </c>
      <c r="I240">
        <v>7.9577471545947667</v>
      </c>
      <c r="J240">
        <v>318.3098861837907</v>
      </c>
      <c r="K240">
        <v>100</v>
      </c>
      <c r="L240">
        <v>40</v>
      </c>
      <c r="M240">
        <v>80</v>
      </c>
      <c r="N240">
        <v>79.992000000000004</v>
      </c>
      <c r="O240">
        <v>3.2</v>
      </c>
      <c r="P240">
        <v>50</v>
      </c>
      <c r="Q240">
        <v>80</v>
      </c>
      <c r="R240">
        <v>250</v>
      </c>
      <c r="S240">
        <v>6.25</v>
      </c>
    </row>
    <row r="241" spans="1:19" x14ac:dyDescent="0.3">
      <c r="A241">
        <f t="shared" si="3"/>
        <v>239</v>
      </c>
      <c r="B241">
        <v>1500</v>
      </c>
      <c r="C241">
        <v>15</v>
      </c>
      <c r="D241" t="s">
        <v>970</v>
      </c>
      <c r="E241">
        <v>4</v>
      </c>
      <c r="F241">
        <v>49.740893805597842</v>
      </c>
      <c r="G241">
        <v>1243.3979929054324</v>
      </c>
      <c r="H241">
        <v>8</v>
      </c>
      <c r="I241">
        <v>3.9788735772973833</v>
      </c>
      <c r="J241">
        <v>159.15494309189535</v>
      </c>
      <c r="K241">
        <v>100</v>
      </c>
      <c r="L241">
        <v>40</v>
      </c>
      <c r="M241">
        <v>80</v>
      </c>
      <c r="N241">
        <v>79.992000000000004</v>
      </c>
      <c r="O241">
        <v>3.2</v>
      </c>
      <c r="P241">
        <v>50</v>
      </c>
      <c r="Q241">
        <v>160</v>
      </c>
      <c r="R241">
        <v>250</v>
      </c>
      <c r="S241">
        <v>6.25</v>
      </c>
    </row>
    <row r="242" spans="1:19" x14ac:dyDescent="0.3">
      <c r="A242">
        <f t="shared" si="3"/>
        <v>240</v>
      </c>
      <c r="B242">
        <v>1500</v>
      </c>
      <c r="C242">
        <v>16</v>
      </c>
      <c r="D242" t="s">
        <v>971</v>
      </c>
      <c r="E242">
        <v>5</v>
      </c>
      <c r="F242">
        <v>59.689072566717428</v>
      </c>
      <c r="G242">
        <v>994.71839432434558</v>
      </c>
      <c r="H242">
        <v>0.5</v>
      </c>
      <c r="I242">
        <v>15.915494309189533</v>
      </c>
      <c r="J242">
        <v>636.61977236758139</v>
      </c>
      <c r="K242">
        <v>100</v>
      </c>
      <c r="L242">
        <v>50</v>
      </c>
      <c r="M242">
        <v>80</v>
      </c>
      <c r="N242">
        <v>53.327999999999996</v>
      </c>
      <c r="O242">
        <v>3.2</v>
      </c>
      <c r="P242">
        <v>50</v>
      </c>
      <c r="Q242">
        <v>10</v>
      </c>
      <c r="R242">
        <v>1000</v>
      </c>
      <c r="S242">
        <v>25</v>
      </c>
    </row>
    <row r="243" spans="1:19" x14ac:dyDescent="0.3">
      <c r="A243">
        <f t="shared" si="3"/>
        <v>241</v>
      </c>
      <c r="B243">
        <v>1500</v>
      </c>
      <c r="C243">
        <v>17</v>
      </c>
      <c r="D243" t="s">
        <v>972</v>
      </c>
      <c r="E243">
        <v>5</v>
      </c>
      <c r="F243">
        <v>59.689072566717428</v>
      </c>
      <c r="G243">
        <v>994.71839432434558</v>
      </c>
      <c r="H243">
        <v>1</v>
      </c>
      <c r="I243">
        <v>15.915494309189533</v>
      </c>
      <c r="J243">
        <v>636.61977236758139</v>
      </c>
      <c r="K243">
        <v>100</v>
      </c>
      <c r="L243">
        <v>50</v>
      </c>
      <c r="M243">
        <v>80</v>
      </c>
      <c r="N243">
        <v>53.327999999999996</v>
      </c>
      <c r="O243">
        <v>3.2</v>
      </c>
      <c r="P243">
        <v>50</v>
      </c>
      <c r="Q243">
        <v>20</v>
      </c>
      <c r="R243">
        <v>500</v>
      </c>
      <c r="S243">
        <v>12.5</v>
      </c>
    </row>
    <row r="244" spans="1:19" x14ac:dyDescent="0.3">
      <c r="A244">
        <f t="shared" si="3"/>
        <v>242</v>
      </c>
      <c r="B244">
        <v>1500</v>
      </c>
      <c r="C244">
        <v>18</v>
      </c>
      <c r="D244" t="s">
        <v>973</v>
      </c>
      <c r="E244">
        <v>5</v>
      </c>
      <c r="F244">
        <v>59.689072566717428</v>
      </c>
      <c r="G244">
        <v>994.71839432434558</v>
      </c>
      <c r="H244">
        <v>2</v>
      </c>
      <c r="I244">
        <v>15.915494309189533</v>
      </c>
      <c r="J244">
        <v>636.61977236758139</v>
      </c>
      <c r="K244">
        <v>100</v>
      </c>
      <c r="L244">
        <v>50</v>
      </c>
      <c r="M244">
        <v>80</v>
      </c>
      <c r="N244">
        <v>53.327999999999996</v>
      </c>
      <c r="O244">
        <v>3.2</v>
      </c>
      <c r="P244">
        <v>50</v>
      </c>
      <c r="Q244">
        <v>40</v>
      </c>
      <c r="R244">
        <v>250</v>
      </c>
      <c r="S244">
        <v>6.25</v>
      </c>
    </row>
    <row r="245" spans="1:19" x14ac:dyDescent="0.3">
      <c r="A245">
        <f t="shared" si="3"/>
        <v>243</v>
      </c>
      <c r="B245">
        <v>1500</v>
      </c>
      <c r="C245">
        <v>19</v>
      </c>
      <c r="D245" t="s">
        <v>974</v>
      </c>
      <c r="E245">
        <v>5</v>
      </c>
      <c r="F245">
        <v>59.689072566717428</v>
      </c>
      <c r="G245">
        <v>994.71839432434558</v>
      </c>
      <c r="H245">
        <v>4</v>
      </c>
      <c r="I245">
        <v>7.9577471545947667</v>
      </c>
      <c r="J245">
        <v>318.3098861837907</v>
      </c>
      <c r="K245">
        <v>100</v>
      </c>
      <c r="L245">
        <v>50</v>
      </c>
      <c r="M245">
        <v>80</v>
      </c>
      <c r="N245">
        <v>53.327999999999996</v>
      </c>
      <c r="O245">
        <v>3.2</v>
      </c>
      <c r="P245">
        <v>50</v>
      </c>
      <c r="Q245">
        <v>80</v>
      </c>
      <c r="R245">
        <v>250</v>
      </c>
      <c r="S245">
        <v>6.25</v>
      </c>
    </row>
    <row r="246" spans="1:19" x14ac:dyDescent="0.3">
      <c r="A246">
        <f t="shared" si="3"/>
        <v>244</v>
      </c>
      <c r="B246">
        <v>1500</v>
      </c>
      <c r="C246">
        <v>20</v>
      </c>
      <c r="D246" t="s">
        <v>975</v>
      </c>
      <c r="E246">
        <v>5</v>
      </c>
      <c r="F246">
        <v>59.689072566717428</v>
      </c>
      <c r="G246">
        <v>994.71839432434558</v>
      </c>
      <c r="H246">
        <v>8</v>
      </c>
      <c r="I246">
        <v>3.9788735772973833</v>
      </c>
      <c r="J246">
        <v>159.15494309189535</v>
      </c>
      <c r="K246">
        <v>100</v>
      </c>
      <c r="L246">
        <v>50</v>
      </c>
      <c r="M246">
        <v>80</v>
      </c>
      <c r="N246">
        <v>53.327999999999996</v>
      </c>
      <c r="O246">
        <v>3.2</v>
      </c>
      <c r="P246">
        <v>50</v>
      </c>
      <c r="Q246">
        <v>160</v>
      </c>
      <c r="R246">
        <v>250</v>
      </c>
      <c r="S246">
        <v>6.25</v>
      </c>
    </row>
    <row r="247" spans="1:19" x14ac:dyDescent="0.3">
      <c r="A247">
        <f t="shared" si="3"/>
        <v>245</v>
      </c>
      <c r="B247">
        <v>1500</v>
      </c>
      <c r="C247">
        <v>21</v>
      </c>
      <c r="D247" t="s">
        <v>976</v>
      </c>
      <c r="E247">
        <v>6</v>
      </c>
      <c r="F247">
        <v>49.740893805597857</v>
      </c>
      <c r="G247">
        <v>1657.8639905405764</v>
      </c>
      <c r="H247">
        <v>0.5</v>
      </c>
      <c r="I247">
        <v>15.915494309189533</v>
      </c>
      <c r="J247">
        <v>636.61977236758139</v>
      </c>
      <c r="K247">
        <v>200</v>
      </c>
      <c r="L247">
        <v>30</v>
      </c>
      <c r="M247">
        <v>160</v>
      </c>
      <c r="N247">
        <v>106.65599999999999</v>
      </c>
      <c r="O247">
        <v>3.2</v>
      </c>
      <c r="P247">
        <v>50</v>
      </c>
      <c r="Q247">
        <v>10</v>
      </c>
      <c r="R247">
        <v>1000</v>
      </c>
      <c r="S247">
        <v>25</v>
      </c>
    </row>
    <row r="248" spans="1:19" x14ac:dyDescent="0.3">
      <c r="A248">
        <f t="shared" si="3"/>
        <v>246</v>
      </c>
      <c r="B248">
        <v>1500</v>
      </c>
      <c r="C248">
        <v>22</v>
      </c>
      <c r="D248" t="s">
        <v>977</v>
      </c>
      <c r="E248">
        <v>6</v>
      </c>
      <c r="F248">
        <v>49.740893805597857</v>
      </c>
      <c r="G248">
        <v>1657.8639905405764</v>
      </c>
      <c r="H248">
        <v>1</v>
      </c>
      <c r="I248">
        <v>15.915494309189533</v>
      </c>
      <c r="J248">
        <v>636.61977236758139</v>
      </c>
      <c r="K248">
        <v>200</v>
      </c>
      <c r="L248">
        <v>30</v>
      </c>
      <c r="M248">
        <v>160</v>
      </c>
      <c r="N248">
        <v>106.65599999999999</v>
      </c>
      <c r="O248">
        <v>3.2</v>
      </c>
      <c r="P248">
        <v>50</v>
      </c>
      <c r="Q248">
        <v>20</v>
      </c>
      <c r="R248">
        <v>500</v>
      </c>
      <c r="S248">
        <v>12.5</v>
      </c>
    </row>
    <row r="249" spans="1:19" x14ac:dyDescent="0.3">
      <c r="A249">
        <f t="shared" si="3"/>
        <v>247</v>
      </c>
      <c r="B249">
        <v>1500</v>
      </c>
      <c r="C249">
        <v>23</v>
      </c>
      <c r="D249" t="s">
        <v>978</v>
      </c>
      <c r="E249">
        <v>6</v>
      </c>
      <c r="F249">
        <v>49.740893805597857</v>
      </c>
      <c r="G249">
        <v>1657.8639905405764</v>
      </c>
      <c r="H249">
        <v>2</v>
      </c>
      <c r="I249">
        <v>15.915494309189533</v>
      </c>
      <c r="J249">
        <v>636.61977236758139</v>
      </c>
      <c r="K249">
        <v>200</v>
      </c>
      <c r="L249">
        <v>30</v>
      </c>
      <c r="M249">
        <v>160</v>
      </c>
      <c r="N249">
        <v>106.65599999999999</v>
      </c>
      <c r="O249">
        <v>3.2</v>
      </c>
      <c r="P249">
        <v>50</v>
      </c>
      <c r="Q249">
        <v>40</v>
      </c>
      <c r="R249">
        <v>250</v>
      </c>
      <c r="S249">
        <v>6.25</v>
      </c>
    </row>
    <row r="250" spans="1:19" x14ac:dyDescent="0.3">
      <c r="A250">
        <f t="shared" si="3"/>
        <v>248</v>
      </c>
      <c r="B250">
        <v>1500</v>
      </c>
      <c r="C250">
        <v>24</v>
      </c>
      <c r="D250" t="s">
        <v>979</v>
      </c>
      <c r="E250">
        <v>6</v>
      </c>
      <c r="F250">
        <v>49.740893805597857</v>
      </c>
      <c r="G250">
        <v>1657.8639905405764</v>
      </c>
      <c r="H250">
        <v>4</v>
      </c>
      <c r="I250">
        <v>7.9577471545947667</v>
      </c>
      <c r="J250">
        <v>318.3098861837907</v>
      </c>
      <c r="K250">
        <v>200</v>
      </c>
      <c r="L250">
        <v>30</v>
      </c>
      <c r="M250">
        <v>160</v>
      </c>
      <c r="N250">
        <v>106.65599999999999</v>
      </c>
      <c r="O250">
        <v>3.2</v>
      </c>
      <c r="P250">
        <v>50</v>
      </c>
      <c r="Q250">
        <v>80</v>
      </c>
      <c r="R250">
        <v>250</v>
      </c>
      <c r="S250">
        <v>6.25</v>
      </c>
    </row>
    <row r="251" spans="1:19" x14ac:dyDescent="0.3">
      <c r="A251">
        <f t="shared" si="3"/>
        <v>249</v>
      </c>
      <c r="B251">
        <v>1500</v>
      </c>
      <c r="C251">
        <v>25</v>
      </c>
      <c r="D251" t="s">
        <v>980</v>
      </c>
      <c r="E251">
        <v>6</v>
      </c>
      <c r="F251">
        <v>49.740893805597857</v>
      </c>
      <c r="G251">
        <v>1657.8639905405764</v>
      </c>
      <c r="H251">
        <v>8</v>
      </c>
      <c r="I251">
        <v>3.9788735772973833</v>
      </c>
      <c r="J251">
        <v>159.15494309189535</v>
      </c>
      <c r="K251">
        <v>200</v>
      </c>
      <c r="L251">
        <v>30</v>
      </c>
      <c r="M251">
        <v>160</v>
      </c>
      <c r="N251">
        <v>106.65599999999999</v>
      </c>
      <c r="O251">
        <v>3.2</v>
      </c>
      <c r="P251">
        <v>50</v>
      </c>
      <c r="Q251">
        <v>160</v>
      </c>
      <c r="R251">
        <v>250</v>
      </c>
      <c r="S251">
        <v>6.25</v>
      </c>
    </row>
    <row r="252" spans="1:19" x14ac:dyDescent="0.3">
      <c r="A252">
        <f t="shared" si="3"/>
        <v>250</v>
      </c>
      <c r="B252">
        <v>1500</v>
      </c>
      <c r="C252">
        <v>26</v>
      </c>
      <c r="D252" t="s">
        <v>981</v>
      </c>
      <c r="E252">
        <v>7</v>
      </c>
      <c r="F252">
        <v>85.270103666739189</v>
      </c>
      <c r="G252">
        <v>1421.0262776062084</v>
      </c>
      <c r="H252">
        <v>0.5</v>
      </c>
      <c r="I252">
        <v>15.915494309189533</v>
      </c>
      <c r="J252">
        <v>636.61977236758139</v>
      </c>
      <c r="K252">
        <v>200</v>
      </c>
      <c r="L252">
        <v>35</v>
      </c>
      <c r="M252">
        <v>160</v>
      </c>
      <c r="N252">
        <v>53.327999999999996</v>
      </c>
      <c r="O252">
        <v>3.2</v>
      </c>
      <c r="P252">
        <v>50</v>
      </c>
      <c r="Q252">
        <v>10</v>
      </c>
      <c r="R252">
        <v>1000</v>
      </c>
      <c r="S252">
        <v>25</v>
      </c>
    </row>
    <row r="253" spans="1:19" x14ac:dyDescent="0.3">
      <c r="A253">
        <f t="shared" si="3"/>
        <v>251</v>
      </c>
      <c r="B253">
        <v>1500</v>
      </c>
      <c r="C253">
        <v>27</v>
      </c>
      <c r="D253" t="s">
        <v>982</v>
      </c>
      <c r="E253">
        <v>7</v>
      </c>
      <c r="F253">
        <v>85.270103666739189</v>
      </c>
      <c r="G253">
        <v>1421.0262776062084</v>
      </c>
      <c r="H253">
        <v>1</v>
      </c>
      <c r="I253">
        <v>15.915494309189533</v>
      </c>
      <c r="J253">
        <v>636.61977236758139</v>
      </c>
      <c r="K253">
        <v>200</v>
      </c>
      <c r="L253">
        <v>35</v>
      </c>
      <c r="M253">
        <v>160</v>
      </c>
      <c r="N253">
        <v>53.327999999999996</v>
      </c>
      <c r="O253">
        <v>3.2</v>
      </c>
      <c r="P253">
        <v>50</v>
      </c>
      <c r="Q253">
        <v>20</v>
      </c>
      <c r="R253">
        <v>500</v>
      </c>
      <c r="S253">
        <v>12.5</v>
      </c>
    </row>
    <row r="254" spans="1:19" x14ac:dyDescent="0.3">
      <c r="A254">
        <f t="shared" si="3"/>
        <v>252</v>
      </c>
      <c r="B254">
        <v>1500</v>
      </c>
      <c r="C254">
        <v>28</v>
      </c>
      <c r="D254" t="s">
        <v>952</v>
      </c>
      <c r="E254">
        <v>7</v>
      </c>
      <c r="F254">
        <v>85.270103666739189</v>
      </c>
      <c r="G254">
        <v>1421.0262776062084</v>
      </c>
      <c r="H254">
        <v>2</v>
      </c>
      <c r="I254">
        <v>15.915494309189533</v>
      </c>
      <c r="J254">
        <v>636.61977236758139</v>
      </c>
      <c r="K254">
        <v>200</v>
      </c>
      <c r="L254">
        <v>35</v>
      </c>
      <c r="M254">
        <v>160</v>
      </c>
      <c r="N254">
        <v>53.327999999999996</v>
      </c>
      <c r="O254">
        <v>3.2</v>
      </c>
      <c r="P254">
        <v>50</v>
      </c>
      <c r="Q254">
        <v>40</v>
      </c>
      <c r="R254">
        <v>250</v>
      </c>
      <c r="S254">
        <v>6.25</v>
      </c>
    </row>
    <row r="255" spans="1:19" x14ac:dyDescent="0.3">
      <c r="A255">
        <f t="shared" si="3"/>
        <v>253</v>
      </c>
      <c r="B255">
        <v>1500</v>
      </c>
      <c r="C255">
        <v>29</v>
      </c>
      <c r="D255" t="s">
        <v>953</v>
      </c>
      <c r="E255">
        <v>7</v>
      </c>
      <c r="F255">
        <v>85.270103666739189</v>
      </c>
      <c r="G255">
        <v>1421.0262776062084</v>
      </c>
      <c r="H255">
        <v>4</v>
      </c>
      <c r="I255">
        <v>7.9577471545947667</v>
      </c>
      <c r="J255">
        <v>318.3098861837907</v>
      </c>
      <c r="K255">
        <v>200</v>
      </c>
      <c r="L255">
        <v>35</v>
      </c>
      <c r="M255">
        <v>160</v>
      </c>
      <c r="N255">
        <v>53.327999999999996</v>
      </c>
      <c r="O255">
        <v>3.2</v>
      </c>
      <c r="P255">
        <v>50</v>
      </c>
      <c r="Q255">
        <v>80</v>
      </c>
      <c r="R255">
        <v>250</v>
      </c>
      <c r="S255">
        <v>6.25</v>
      </c>
    </row>
    <row r="256" spans="1:19" x14ac:dyDescent="0.3">
      <c r="A256">
        <f t="shared" si="3"/>
        <v>254</v>
      </c>
      <c r="B256">
        <v>1500</v>
      </c>
      <c r="C256">
        <v>30</v>
      </c>
      <c r="D256" t="s">
        <v>954</v>
      </c>
      <c r="E256">
        <v>7</v>
      </c>
      <c r="F256">
        <v>85.270103666739189</v>
      </c>
      <c r="G256">
        <v>1421.0262776062084</v>
      </c>
      <c r="H256">
        <v>8</v>
      </c>
      <c r="I256">
        <v>3.9788735772973833</v>
      </c>
      <c r="J256">
        <v>159.15494309189535</v>
      </c>
      <c r="K256">
        <v>200</v>
      </c>
      <c r="L256">
        <v>35</v>
      </c>
      <c r="M256">
        <v>160</v>
      </c>
      <c r="N256">
        <v>53.327999999999996</v>
      </c>
      <c r="O256">
        <v>3.2</v>
      </c>
      <c r="P256">
        <v>50</v>
      </c>
      <c r="Q256">
        <v>160</v>
      </c>
      <c r="R256">
        <v>250</v>
      </c>
      <c r="S256">
        <v>6.25</v>
      </c>
    </row>
    <row r="257" spans="1:19" x14ac:dyDescent="0.3">
      <c r="A257">
        <f t="shared" si="3"/>
        <v>255</v>
      </c>
      <c r="B257">
        <v>1500</v>
      </c>
      <c r="C257">
        <v>31</v>
      </c>
      <c r="D257" t="s">
        <v>955</v>
      </c>
      <c r="E257">
        <v>10</v>
      </c>
      <c r="F257">
        <v>59.689072566717428</v>
      </c>
      <c r="G257">
        <v>994.71839432434558</v>
      </c>
      <c r="H257">
        <v>2</v>
      </c>
      <c r="I257">
        <v>15.915494309189533</v>
      </c>
      <c r="J257">
        <v>636.61977236758139</v>
      </c>
      <c r="K257">
        <v>200</v>
      </c>
      <c r="L257">
        <v>50</v>
      </c>
      <c r="M257">
        <v>160</v>
      </c>
      <c r="N257">
        <v>53.327999999999996</v>
      </c>
      <c r="O257">
        <v>3.2</v>
      </c>
      <c r="P257">
        <v>50</v>
      </c>
      <c r="Q257">
        <v>40</v>
      </c>
      <c r="R257">
        <v>250</v>
      </c>
      <c r="S257">
        <v>6.25</v>
      </c>
    </row>
  </sheetData>
  <sheetProtection algorithmName="SHA-512" hashValue="22KpUFTxW//rXuoKZWlahJmZ5N/GuZhEeATAwSviQlyaD10gBOKDZ8Q7KWlL2X53JyeCCHWSO7cfEcQC/9bomg==" saltValue="w3c7HDxUrOjbhkdx02sHM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zoomScaleNormal="100" workbookViewId="0">
      <selection activeCell="C2" sqref="C2"/>
    </sheetView>
  </sheetViews>
  <sheetFormatPr defaultColWidth="9.21875" defaultRowHeight="14.4" x14ac:dyDescent="0.3"/>
  <cols>
    <col min="1" max="1" width="14.21875" bestFit="1" customWidth="1"/>
    <col min="2" max="2" width="17.5546875" customWidth="1"/>
    <col min="3" max="3" width="55.77734375" bestFit="1" customWidth="1"/>
    <col min="4" max="4" width="102" bestFit="1" customWidth="1"/>
    <col min="5" max="5" width="58.77734375" bestFit="1" customWidth="1"/>
    <col min="6" max="6" width="51.5546875" bestFit="1" customWidth="1"/>
    <col min="7" max="7" width="48.21875" bestFit="1" customWidth="1"/>
    <col min="8" max="8" width="41" bestFit="1" customWidth="1"/>
    <col min="9" max="9" width="53.21875" bestFit="1" customWidth="1"/>
    <col min="10" max="10" width="0.21875" customWidth="1"/>
    <col min="11" max="11" width="46.77734375" customWidth="1"/>
    <col min="12" max="12" width="44.77734375" customWidth="1"/>
    <col min="13" max="13" width="35.21875" bestFit="1" customWidth="1"/>
    <col min="14" max="14" width="8.21875" customWidth="1"/>
    <col min="16" max="18" width="15.77734375" bestFit="1" customWidth="1"/>
    <col min="19" max="19" width="13.44140625" bestFit="1" customWidth="1"/>
    <col min="20" max="20" width="16.77734375" bestFit="1" customWidth="1"/>
  </cols>
  <sheetData>
    <row r="1" spans="1:5" x14ac:dyDescent="0.3">
      <c r="A1" s="27"/>
      <c r="B1" s="27"/>
      <c r="C1" s="27" t="s">
        <v>694</v>
      </c>
      <c r="D1" s="27"/>
      <c r="E1" s="27"/>
    </row>
    <row r="2" spans="1:5" x14ac:dyDescent="0.3">
      <c r="A2" s="27"/>
      <c r="B2" s="27" t="s">
        <v>695</v>
      </c>
      <c r="C2" s="27">
        <f>'Device Calculator'!D4</f>
        <v>40</v>
      </c>
      <c r="D2" s="27" t="s">
        <v>696</v>
      </c>
      <c r="E2" s="27"/>
    </row>
    <row r="3" spans="1:5" x14ac:dyDescent="0.3">
      <c r="A3" s="27"/>
      <c r="B3" s="27" t="s">
        <v>181</v>
      </c>
      <c r="C3" s="27">
        <f>Pvin</f>
        <v>13</v>
      </c>
      <c r="D3" s="27"/>
      <c r="E3" s="27"/>
    </row>
    <row r="4" spans="1:5" x14ac:dyDescent="0.3">
      <c r="A4" s="27"/>
      <c r="B4" s="27" t="s">
        <v>24</v>
      </c>
      <c r="C4" s="27">
        <f>Iout</f>
        <v>35</v>
      </c>
      <c r="D4" s="27"/>
      <c r="E4" s="27"/>
    </row>
    <row r="5" spans="1:5" x14ac:dyDescent="0.3">
      <c r="A5" s="27"/>
      <c r="B5" s="27" t="s">
        <v>23</v>
      </c>
      <c r="C5" s="27">
        <f>Vout</f>
        <v>5</v>
      </c>
      <c r="D5" s="27"/>
      <c r="E5" s="27"/>
    </row>
    <row r="6" spans="1:5" x14ac:dyDescent="0.3">
      <c r="A6" s="27"/>
      <c r="B6" s="27" t="s">
        <v>697</v>
      </c>
      <c r="C6" s="27">
        <f>Phases</f>
        <v>2</v>
      </c>
      <c r="D6" s="27" t="s">
        <v>128</v>
      </c>
      <c r="E6" s="27"/>
    </row>
    <row r="7" spans="1:5" x14ac:dyDescent="0.3">
      <c r="A7" s="27"/>
      <c r="B7" s="27"/>
      <c r="C7" s="27"/>
      <c r="D7" s="27"/>
      <c r="E7" s="27"/>
    </row>
    <row r="8" spans="1:5" x14ac:dyDescent="0.3">
      <c r="A8" s="27"/>
      <c r="B8" s="27" t="s">
        <v>698</v>
      </c>
      <c r="C8" s="285">
        <f>'Device Calculator'!E122*0.000001</f>
        <v>9.9999999999999991E-5</v>
      </c>
      <c r="D8" s="27" t="s">
        <v>92</v>
      </c>
      <c r="E8" s="285"/>
    </row>
    <row r="9" spans="1:5" x14ac:dyDescent="0.3">
      <c r="A9" s="27"/>
      <c r="B9" s="27" t="s">
        <v>699</v>
      </c>
      <c r="C9" s="285">
        <f>'Device Calculator'!E124*1000</f>
        <v>180000</v>
      </c>
      <c r="D9" s="27" t="s">
        <v>315</v>
      </c>
      <c r="E9" s="285"/>
    </row>
    <row r="10" spans="1:5" x14ac:dyDescent="0.3">
      <c r="A10" s="27"/>
      <c r="B10" s="27" t="s">
        <v>700</v>
      </c>
      <c r="C10" s="285">
        <f>'Device Calculator'!E129*0.000000000001</f>
        <v>3.2000000000000001E-12</v>
      </c>
      <c r="D10" s="27" t="s">
        <v>317</v>
      </c>
      <c r="E10" s="285"/>
    </row>
    <row r="11" spans="1:5" x14ac:dyDescent="0.3">
      <c r="A11" s="27"/>
      <c r="B11" s="27" t="s">
        <v>701</v>
      </c>
      <c r="C11" s="285">
        <f>'Device Calculator'!E126/'BODE PLOT'!C8</f>
        <v>800000.00000000012</v>
      </c>
      <c r="D11" s="27"/>
      <c r="E11" s="285"/>
    </row>
    <row r="12" spans="1:5" x14ac:dyDescent="0.3">
      <c r="A12" s="27"/>
      <c r="B12" s="27" t="s">
        <v>702</v>
      </c>
      <c r="C12" s="285">
        <f>'Device Calculator'!E127*0.000000000001/'Device Calculator'!E126</f>
        <v>1.332E-12</v>
      </c>
      <c r="D12" s="27"/>
      <c r="E12" s="285"/>
    </row>
    <row r="13" spans="1:5" x14ac:dyDescent="0.3">
      <c r="A13" s="27"/>
      <c r="B13" s="27"/>
      <c r="C13" s="27"/>
      <c r="D13" s="27"/>
      <c r="E13" s="27"/>
    </row>
    <row r="14" spans="1:5" x14ac:dyDescent="0.3">
      <c r="A14" s="27"/>
      <c r="B14" s="27" t="s">
        <v>703</v>
      </c>
      <c r="C14" s="285">
        <f>(C8)*(C9)</f>
        <v>18</v>
      </c>
      <c r="D14" s="27" t="s">
        <v>704</v>
      </c>
      <c r="E14" s="27" t="s">
        <v>705</v>
      </c>
    </row>
    <row r="15" spans="1:5" x14ac:dyDescent="0.3">
      <c r="A15" s="27"/>
      <c r="B15" s="27" t="s">
        <v>706</v>
      </c>
      <c r="C15" s="285">
        <f>1/(C14*(C11)*(C12))</f>
        <v>52135.468802135467</v>
      </c>
      <c r="D15" s="27" t="s">
        <v>707</v>
      </c>
      <c r="E15" s="27" t="s">
        <v>708</v>
      </c>
    </row>
    <row r="16" spans="1:5" x14ac:dyDescent="0.3">
      <c r="A16" s="27"/>
      <c r="B16" s="27" t="s">
        <v>709</v>
      </c>
      <c r="C16" s="285">
        <f>1/((C9)*(C10))</f>
        <v>1736111.1111111112</v>
      </c>
      <c r="D16" s="27" t="s">
        <v>710</v>
      </c>
      <c r="E16" s="27" t="s">
        <v>711</v>
      </c>
    </row>
    <row r="17" spans="1:6" ht="14.25" customHeight="1" x14ac:dyDescent="0.3">
      <c r="A17" s="27"/>
      <c r="B17" s="27"/>
      <c r="C17" s="27"/>
      <c r="D17" s="27"/>
      <c r="E17" s="27"/>
    </row>
    <row r="18" spans="1:6" x14ac:dyDescent="0.3">
      <c r="A18" s="27"/>
      <c r="B18" s="27" t="s">
        <v>712</v>
      </c>
      <c r="C18" s="27">
        <f>C5/C4</f>
        <v>0.14285714285714285</v>
      </c>
      <c r="D18" s="27"/>
      <c r="E18" s="27"/>
    </row>
    <row r="19" spans="1:6" x14ac:dyDescent="0.3">
      <c r="A19" s="27"/>
      <c r="B19" s="27" t="s">
        <v>776</v>
      </c>
      <c r="C19" s="27"/>
      <c r="D19" s="27"/>
      <c r="E19" s="27"/>
    </row>
    <row r="20" spans="1:6" x14ac:dyDescent="0.3">
      <c r="A20" s="27"/>
      <c r="B20" s="27" t="s">
        <v>713</v>
      </c>
      <c r="C20" s="285">
        <f>'Device Calculator'!F47*0.000001</f>
        <v>7.9999999999999996E-6</v>
      </c>
      <c r="D20" s="27" t="s">
        <v>714</v>
      </c>
      <c r="E20" s="27"/>
    </row>
    <row r="21" spans="1:6" x14ac:dyDescent="0.3">
      <c r="A21" s="27"/>
      <c r="B21" s="27" t="s">
        <v>715</v>
      </c>
      <c r="C21" s="285">
        <f>'Device Calculator'!E45*0.001</f>
        <v>3.0000000000000001E-3</v>
      </c>
      <c r="D21" s="27" t="s">
        <v>716</v>
      </c>
      <c r="E21" s="27"/>
    </row>
    <row r="22" spans="1:6" x14ac:dyDescent="0.3">
      <c r="A22" s="27"/>
      <c r="B22" s="27" t="s">
        <v>717</v>
      </c>
      <c r="C22" s="27">
        <f>'Device Calculator'!E46</f>
        <v>2</v>
      </c>
      <c r="D22" s="27" t="s">
        <v>718</v>
      </c>
      <c r="E22" s="27"/>
    </row>
    <row r="23" spans="1:6" x14ac:dyDescent="0.3">
      <c r="A23" s="27"/>
      <c r="B23" s="27"/>
      <c r="C23" s="27"/>
      <c r="D23" s="27"/>
      <c r="E23" s="27"/>
    </row>
    <row r="24" spans="1:6" x14ac:dyDescent="0.3">
      <c r="A24" s="27"/>
      <c r="B24" s="27" t="s">
        <v>719</v>
      </c>
      <c r="C24" s="285">
        <f>'Device Calculator'!F38*0.000001</f>
        <v>1.95E-5</v>
      </c>
      <c r="D24" s="27" t="s">
        <v>720</v>
      </c>
      <c r="E24" s="27"/>
    </row>
    <row r="25" spans="1:6" x14ac:dyDescent="0.3">
      <c r="A25" s="27"/>
      <c r="B25" s="27" t="s">
        <v>721</v>
      </c>
      <c r="C25" s="285">
        <f>'Device Calculator'!E39*0.001</f>
        <v>2.7E-2</v>
      </c>
      <c r="D25" s="27" t="s">
        <v>722</v>
      </c>
      <c r="E25" s="27"/>
    </row>
    <row r="26" spans="1:6" x14ac:dyDescent="0.3">
      <c r="A26" s="27"/>
      <c r="B26" s="27" t="s">
        <v>723</v>
      </c>
      <c r="C26" s="27">
        <f>'Device Calculator'!E40</f>
        <v>2</v>
      </c>
      <c r="D26" s="27" t="s">
        <v>724</v>
      </c>
      <c r="E26" s="27"/>
    </row>
    <row r="27" spans="1:6" x14ac:dyDescent="0.3">
      <c r="A27" s="27"/>
      <c r="B27" s="27"/>
      <c r="C27" s="27"/>
      <c r="D27" s="27"/>
      <c r="E27" s="27"/>
    </row>
    <row r="28" spans="1:6" x14ac:dyDescent="0.3">
      <c r="A28" s="27"/>
      <c r="B28" s="27" t="s">
        <v>725</v>
      </c>
      <c r="C28" s="285">
        <f>Lout*0.000001</f>
        <v>2.6399999999999998E-7</v>
      </c>
      <c r="D28" s="27" t="s">
        <v>38</v>
      </c>
      <c r="E28" s="27"/>
    </row>
    <row r="29" spans="1:6" x14ac:dyDescent="0.3">
      <c r="A29" s="27"/>
      <c r="B29" s="27" t="s">
        <v>726</v>
      </c>
      <c r="C29" s="27">
        <f>5.5/Pvin</f>
        <v>0.42307692307692307</v>
      </c>
      <c r="D29" s="27" t="s">
        <v>727</v>
      </c>
      <c r="E29" s="27"/>
    </row>
    <row r="30" spans="1:6" x14ac:dyDescent="0.3">
      <c r="A30" s="27"/>
      <c r="B30" s="27" t="s">
        <v>728</v>
      </c>
      <c r="C30" s="27">
        <f>IF(C2&gt;20,1,2)</f>
        <v>1</v>
      </c>
      <c r="D30" s="27" t="s">
        <v>729</v>
      </c>
      <c r="E30" s="27"/>
      <c r="F30" s="9"/>
    </row>
    <row r="31" spans="1:6" x14ac:dyDescent="0.3">
      <c r="A31" s="27"/>
      <c r="B31" s="27" t="s">
        <v>730</v>
      </c>
      <c r="C31" s="27">
        <f>0.006155*C30</f>
        <v>6.1549999999999999E-3</v>
      </c>
      <c r="D31" s="286" t="s">
        <v>731</v>
      </c>
      <c r="E31" s="27"/>
      <c r="F31" s="9"/>
    </row>
    <row r="32" spans="1:6" x14ac:dyDescent="0.3">
      <c r="A32" s="27"/>
      <c r="B32" s="27" t="s">
        <v>732</v>
      </c>
      <c r="C32" s="27">
        <f>'Device Calculator'!E138*0.000001</f>
        <v>4.9999999999999996E-5</v>
      </c>
      <c r="D32" s="27" t="s">
        <v>103</v>
      </c>
      <c r="E32" s="27"/>
      <c r="F32" s="9" t="s">
        <v>733</v>
      </c>
    </row>
    <row r="33" spans="1:20" x14ac:dyDescent="0.3">
      <c r="A33" s="27"/>
      <c r="B33" s="27" t="s">
        <v>734</v>
      </c>
      <c r="C33" s="285">
        <f>'Device Calculator'!E140*1000</f>
        <v>315000</v>
      </c>
      <c r="D33" s="27" t="s">
        <v>318</v>
      </c>
      <c r="E33" s="27"/>
      <c r="F33" s="9"/>
    </row>
    <row r="34" spans="1:20" x14ac:dyDescent="0.3">
      <c r="A34" s="27"/>
      <c r="B34" s="27" t="s">
        <v>735</v>
      </c>
      <c r="C34" s="285">
        <f>'Device Calculator'!E144*0.000000000001</f>
        <v>6.2500000000000002E-12</v>
      </c>
      <c r="D34" s="27" t="s">
        <v>320</v>
      </c>
      <c r="E34" s="27"/>
      <c r="F34" s="9"/>
    </row>
    <row r="35" spans="1:20" x14ac:dyDescent="0.3">
      <c r="A35" s="27"/>
      <c r="B35" s="27" t="s">
        <v>736</v>
      </c>
      <c r="C35" s="285">
        <v>4000000</v>
      </c>
      <c r="D35" s="27" t="s">
        <v>737</v>
      </c>
      <c r="E35" s="27"/>
      <c r="F35" s="9"/>
    </row>
    <row r="36" spans="1:20" x14ac:dyDescent="0.3">
      <c r="A36" s="27"/>
      <c r="B36" s="27" t="s">
        <v>738</v>
      </c>
      <c r="C36" s="285">
        <f>'Device Calculator'!E142*0.000000000001/(C32*'BODE PLOT'!C35)</f>
        <v>1.2500000000000003E-12</v>
      </c>
      <c r="D36" s="27" t="s">
        <v>739</v>
      </c>
      <c r="E36" s="27"/>
      <c r="F36" s="9"/>
    </row>
    <row r="37" spans="1:20" x14ac:dyDescent="0.3">
      <c r="A37" s="27"/>
      <c r="B37" s="27" t="s">
        <v>740</v>
      </c>
      <c r="C37" s="27">
        <f>C32*C33</f>
        <v>15.749999999999998</v>
      </c>
      <c r="D37" s="27" t="s">
        <v>741</v>
      </c>
      <c r="E37" s="287" t="s">
        <v>742</v>
      </c>
    </row>
    <row r="38" spans="1:20" x14ac:dyDescent="0.3">
      <c r="A38" s="27"/>
      <c r="B38" s="27" t="s">
        <v>743</v>
      </c>
      <c r="C38" s="285">
        <f>1/(C37*C35*C36)</f>
        <v>12698.412698412696</v>
      </c>
      <c r="D38" s="27" t="s">
        <v>744</v>
      </c>
      <c r="E38" s="287" t="s">
        <v>745</v>
      </c>
      <c r="H38" t="str">
        <f>IMSUM(K44,COMPLEX(0,$C$28*A44))</f>
        <v>0.14285714249212-5.39379399662757E-06i</v>
      </c>
      <c r="N38" t="s">
        <v>782</v>
      </c>
      <c r="O38" t="s">
        <v>781</v>
      </c>
    </row>
    <row r="39" spans="1:20" x14ac:dyDescent="0.3">
      <c r="A39" s="27"/>
      <c r="B39" s="27" t="s">
        <v>746</v>
      </c>
      <c r="C39" s="285">
        <f>1/(C33*C34)</f>
        <v>507936.50793650793</v>
      </c>
      <c r="D39" s="27" t="s">
        <v>747</v>
      </c>
      <c r="E39" s="287" t="s">
        <v>748</v>
      </c>
      <c r="N39">
        <f>MIN(N44:N3845)</f>
        <v>9.6878158526010338E-3</v>
      </c>
      <c r="O39">
        <f>MIN(O44:O3845)</f>
        <v>2.8880170519396592E-2</v>
      </c>
      <c r="P39" t="s">
        <v>779</v>
      </c>
      <c r="Q39" t="s">
        <v>777</v>
      </c>
      <c r="R39" t="s">
        <v>783</v>
      </c>
    </row>
    <row r="40" spans="1:20" x14ac:dyDescent="0.3">
      <c r="A40" s="27"/>
      <c r="B40" s="27" t="s">
        <v>697</v>
      </c>
      <c r="C40" s="27">
        <f>C6</f>
        <v>2</v>
      </c>
      <c r="D40" s="27"/>
      <c r="N40">
        <f>VLOOKUP(N39,N44:R3845,5,FALSE)</f>
        <v>-9.6878158526010338E-3</v>
      </c>
      <c r="O40">
        <f>VLOOKUP(O39,O44:P3845,2,FALSE)</f>
        <v>2.8880170519396592E-2</v>
      </c>
      <c r="P40">
        <f>VLOOKUP(O40,P44:S3845,4,FALSE)</f>
        <v>418.66250151011155</v>
      </c>
      <c r="Q40">
        <f>VLOOKUP(O40,P44:R3845,3,FALSE)</f>
        <v>-75.121223679641659</v>
      </c>
      <c r="R40">
        <f>VLOOKUP(N40,R44:T3845,3,FALSE)</f>
        <v>12.701664747531101</v>
      </c>
    </row>
    <row r="41" spans="1:20" x14ac:dyDescent="0.3">
      <c r="A41" s="27"/>
      <c r="B41" s="27" t="s">
        <v>749</v>
      </c>
      <c r="C41" s="27">
        <f>VOSL</f>
        <v>0.125</v>
      </c>
      <c r="D41" s="27"/>
      <c r="I41" s="276" t="s">
        <v>750</v>
      </c>
    </row>
    <row r="42" spans="1:20" x14ac:dyDescent="0.3">
      <c r="A42" s="284">
        <f>B3845</f>
        <v>1823787.8002829247</v>
      </c>
      <c r="B42" s="27">
        <f>0.0038</f>
        <v>3.8E-3</v>
      </c>
      <c r="C42" s="27" t="s">
        <v>751</v>
      </c>
      <c r="D42" s="27" t="s">
        <v>752</v>
      </c>
      <c r="E42" s="27" t="s">
        <v>753</v>
      </c>
      <c r="F42" s="27" t="s">
        <v>754</v>
      </c>
      <c r="G42" s="27" t="s">
        <v>755</v>
      </c>
      <c r="H42" s="27" t="s">
        <v>756</v>
      </c>
      <c r="I42" s="27" t="s">
        <v>757</v>
      </c>
      <c r="J42" s="27"/>
      <c r="K42" s="27" t="s">
        <v>758</v>
      </c>
      <c r="L42" s="27" t="s">
        <v>759</v>
      </c>
      <c r="M42" s="27" t="s">
        <v>760</v>
      </c>
      <c r="N42" s="278"/>
    </row>
    <row r="43" spans="1:20" ht="28.8" x14ac:dyDescent="0.3">
      <c r="A43" s="279" t="s">
        <v>761</v>
      </c>
      <c r="B43" s="279" t="s">
        <v>762</v>
      </c>
      <c r="C43" s="277" t="s">
        <v>763</v>
      </c>
      <c r="D43" s="277" t="s">
        <v>764</v>
      </c>
      <c r="E43" s="280" t="s">
        <v>765</v>
      </c>
      <c r="F43" s="280" t="s">
        <v>766</v>
      </c>
      <c r="G43" s="280" t="s">
        <v>767</v>
      </c>
      <c r="H43" s="280" t="s">
        <v>768</v>
      </c>
      <c r="I43" t="s">
        <v>769</v>
      </c>
      <c r="J43" t="s">
        <v>770</v>
      </c>
      <c r="K43" s="280" t="s">
        <v>771</v>
      </c>
      <c r="L43" t="s">
        <v>772</v>
      </c>
      <c r="M43" t="s">
        <v>773</v>
      </c>
      <c r="P43" s="281" t="s">
        <v>774</v>
      </c>
      <c r="Q43" s="281" t="s">
        <v>775</v>
      </c>
      <c r="R43" s="281" t="s">
        <v>780</v>
      </c>
      <c r="S43" s="282" t="s">
        <v>778</v>
      </c>
      <c r="T43" t="str">
        <f>P43</f>
        <v>Total_gain</v>
      </c>
    </row>
    <row r="44" spans="1:20" x14ac:dyDescent="0.3">
      <c r="A44">
        <f>2*PI()*B44</f>
        <v>6.2831853071795862</v>
      </c>
      <c r="B44">
        <v>1</v>
      </c>
      <c r="C44" t="str">
        <f>IMPRODUCT(D44,E44,$C$40,,K44,$C$41)</f>
        <v>76.004279281679-184698.79104967i</v>
      </c>
      <c r="D44" t="str">
        <f>IMDIV(IMPRODUCT($C$37,$C$38,COMPLEX(1,A44/$C$38)),IMSUM(-1*A44*A44/$C$39,COMPLEX(0,1*A44)))</f>
        <v>15.3562499976502-31830.9888083362i</v>
      </c>
      <c r="E44" t="str">
        <f>IMDIV(IMPRODUCT(IMSUM(F44,G44),$C$29,H44),IMSUM(1,I44))</f>
        <v>162.469536284016-0.00350267835146219i</v>
      </c>
      <c r="F44" t="str">
        <f>IMDIV(IMPRODUCT($C$14,$C$15,COMPLEX(1,A44/$C$15)),IMSUM(-1*A44*A44/$C$16,COMPLEX(0,A44)))</f>
        <v>17.4594594592307-149357.116328104i</v>
      </c>
      <c r="G44" t="str">
        <f>IMDIV(1,COMPLEX(1,A44*$C$9*$C$10))</f>
        <v>0.999999999986902-3.61911473688804E-06i</v>
      </c>
      <c r="H44" t="str">
        <f>IMDIV($C$3,IMSUM(K44,COMPLEX(0,$C$28*A44)))</f>
        <v>91.0000001027938+0.00343584678851204i</v>
      </c>
      <c r="I44" t="str">
        <f>IMPRODUCT(F44,$C$29,H44,$C$31)</f>
        <v>5.47363411203101-35392.7823472486i</v>
      </c>
      <c r="K44" t="str">
        <f>IF($C$26&lt;=0,IMDIV(1,IMSUM(IMDIV(1,L44),1/$C$18)),IMDIV(1,IMSUM(IMDIV(1,L44),1/$C$18,IMDIV(1,M44))))</f>
        <v>0.14285714249212-7.05255491772298E-06i</v>
      </c>
      <c r="L44" t="str">
        <f>IMSUM($C$21/$C$22,IMDIV(1,COMPLEX(0,$C$20*$C$22*A44)))</f>
        <v>0.0015-9947.1839432435i</v>
      </c>
      <c r="M44" t="str">
        <f>IMSUM($C$25/$C$26,IMDIV(1,COMPLEX(0,$C$24*$C$26*A44)))</f>
        <v>0.0135-4080.89597671526i</v>
      </c>
      <c r="N44">
        <f>ABS(R44)</f>
        <v>90.023577437389932</v>
      </c>
      <c r="O44">
        <f>ABS(P44)</f>
        <v>105.32928179070829</v>
      </c>
      <c r="P44" s="3">
        <f>20*LOG10(IMABS(C44))</f>
        <v>105.32928179070829</v>
      </c>
      <c r="Q44" s="3">
        <f>IMARGUMENT(C44)*180/PI()</f>
        <v>-89.976422562610068</v>
      </c>
      <c r="R44">
        <f>IF(Q44&lt;0,Q44+180,Q44-180)</f>
        <v>90.023577437389932</v>
      </c>
      <c r="S44">
        <f>B44/1000</f>
        <v>1E-3</v>
      </c>
      <c r="T44">
        <f t="shared" ref="T44:T107" si="0">P44</f>
        <v>105.32928179070829</v>
      </c>
    </row>
    <row r="45" spans="1:20" x14ac:dyDescent="0.3">
      <c r="A45">
        <f t="shared" ref="A45:A108" si="1">2*PI()*B45</f>
        <v>6.3070614113468686</v>
      </c>
      <c r="B45">
        <f>B44*(1+B$42)</f>
        <v>1.0038</v>
      </c>
      <c r="C45" t="str">
        <f t="shared" ref="C45:C108" si="2">IMPRODUCT(D45,E45,$C$40,,K45,$C$41)</f>
        <v>76.0042792772453-183999.592643184i</v>
      </c>
      <c r="D45" t="str">
        <f t="shared" ref="D45:D108" si="3">IMDIV(IMPRODUCT($C$37,$C$38,COMPLEX(1,A45/$C$38)),IMSUM(-1*A45*A45/$C$39,COMPLEX(0,1*A45)))</f>
        <v>15.3562499976323-31710.4889517659i</v>
      </c>
      <c r="E45" t="str">
        <f t="shared" ref="E45:E108" si="4">IMDIV(IMPRODUCT(IMSUM(F45,G45),$C$29,H45),IMSUM(1,I45))</f>
        <v>162.469536278855-0.00351598852831642i</v>
      </c>
      <c r="F45" t="str">
        <f t="shared" ref="F45:F108" si="5">IMDIV(IMPRODUCT($C$14,$C$15,COMPLEX(1,A45/$C$15)),IMSUM(-1*A45*A45/$C$16,COMPLEX(0,A45)))</f>
        <v>17.4594594592291-148791.707838798i</v>
      </c>
      <c r="G45" t="str">
        <f t="shared" ref="G45:G108" si="6">IMDIV(1,COMPLEX(1,A45*$C$9*$C$10))</f>
        <v>0.999999999986802-3.63286737288785E-06i</v>
      </c>
      <c r="H45" t="str">
        <f t="shared" ref="H45:H108" si="7">IMDIV($C$3,IMSUM(K45,COMPLEX(0,$C$28*A45)))</f>
        <v>91.0000001035763+0.00344890300631308i</v>
      </c>
      <c r="I45" t="str">
        <f t="shared" ref="I45:I108" si="8">IMPRODUCT(F45,$C$29,H45,$C$31)</f>
        <v>5.47363411207234-35258.7989106172i</v>
      </c>
      <c r="K45" t="str">
        <f t="shared" ref="K45:K108" si="9">IF($C$26&lt;=0,IMDIV(1,IMSUM(IMDIV(1,L45),1/$C$18)),IMDIV(1,IMSUM(IMDIV(1,L45),1/$C$18,IMDIV(1,M45))))</f>
        <v>0.142857142489341-7.07935462626582E-06i</v>
      </c>
      <c r="L45" t="str">
        <f t="shared" ref="L45:L108" si="10">IMSUM($C$21/$C$22,IMDIV(1,COMPLEX(0,$C$20*$C$22*A45)))</f>
        <v>0.0015-9909.52773783966i</v>
      </c>
      <c r="M45" t="str">
        <f t="shared" ref="M45:M108" si="11">IMSUM($C$25/$C$26,IMDIV(1,COMPLEX(0,$C$24*$C$26*A45)))</f>
        <v>0.0135-4065.44727706243i</v>
      </c>
      <c r="N45">
        <f t="shared" ref="N45:N108" si="12">ABS(R45)</f>
        <v>90.023667031634631</v>
      </c>
      <c r="O45">
        <f t="shared" ref="O45:O108" si="13">ABS(P45)</f>
        <v>105.29633797152977</v>
      </c>
      <c r="P45" s="3">
        <f t="shared" ref="P45:P108" si="14">20*LOG10(IMABS(C45))</f>
        <v>105.29633797152977</v>
      </c>
      <c r="Q45" s="3">
        <f t="shared" ref="Q45:Q108" si="15">IMARGUMENT(C45)*180/PI()</f>
        <v>-89.976332968365369</v>
      </c>
      <c r="R45">
        <f t="shared" ref="R45:R108" si="16">IF(Q45&lt;0,Q45+180,Q45-180)</f>
        <v>90.023667031634631</v>
      </c>
      <c r="S45">
        <f t="shared" ref="S45:S108" si="17">B45/1000</f>
        <v>1.0038E-3</v>
      </c>
      <c r="T45">
        <f t="shared" si="0"/>
        <v>105.29633797152977</v>
      </c>
    </row>
    <row r="46" spans="1:20" x14ac:dyDescent="0.3">
      <c r="A46">
        <f t="shared" si="1"/>
        <v>6.3310282447099864</v>
      </c>
      <c r="B46">
        <f t="shared" ref="B46:B109" si="18">B45*(1+B$42)</f>
        <v>1.00761444</v>
      </c>
      <c r="C46" t="str">
        <f t="shared" si="2"/>
        <v>76.0042792727777-183303.041132611i</v>
      </c>
      <c r="D46" t="str">
        <f t="shared" si="3"/>
        <v>15.3562499976143-31590.4452612252i</v>
      </c>
      <c r="E46" t="str">
        <f t="shared" si="4"/>
        <v>162.469536273655-0.00352934928383254i</v>
      </c>
      <c r="F46" t="str">
        <f t="shared" si="5"/>
        <v>17.4594594592272-148228.439768162i</v>
      </c>
      <c r="G46" t="str">
        <f t="shared" si="6"/>
        <v>0.999999999986702-3.64667226890446E-06i</v>
      </c>
      <c r="H46" t="str">
        <f t="shared" si="7"/>
        <v>91.0000001043652+0.00346200883774185i</v>
      </c>
      <c r="I46" t="str">
        <f t="shared" si="8"/>
        <v>5.47363411211394-35125.3226836455i</v>
      </c>
      <c r="K46" t="str">
        <f t="shared" si="9"/>
        <v>0.14285714248654-7.10625617369946E-06i</v>
      </c>
      <c r="L46" t="str">
        <f t="shared" si="10"/>
        <v>0.0015-9872.01408431923i</v>
      </c>
      <c r="M46" t="str">
        <f t="shared" si="11"/>
        <v>0.0135-4050.05706023355i</v>
      </c>
      <c r="N46">
        <f t="shared" si="12"/>
        <v>90.023756966337231</v>
      </c>
      <c r="O46">
        <f t="shared" si="13"/>
        <v>105.26339415241019</v>
      </c>
      <c r="P46" s="3">
        <f t="shared" si="14"/>
        <v>105.26339415241019</v>
      </c>
      <c r="Q46" s="3">
        <f t="shared" si="15"/>
        <v>-89.976243033662769</v>
      </c>
      <c r="R46">
        <f t="shared" si="16"/>
        <v>90.023756966337231</v>
      </c>
      <c r="S46">
        <f t="shared" si="17"/>
        <v>1.00761444E-3</v>
      </c>
      <c r="T46">
        <f t="shared" si="0"/>
        <v>105.26339415241019</v>
      </c>
    </row>
    <row r="47" spans="1:20" x14ac:dyDescent="0.3">
      <c r="A47">
        <f t="shared" si="1"/>
        <v>6.3550861520398847</v>
      </c>
      <c r="B47">
        <f t="shared" si="18"/>
        <v>1.011443374872</v>
      </c>
      <c r="C47" t="str">
        <f t="shared" si="2"/>
        <v>76.0042792682759-182609.126497824i</v>
      </c>
      <c r="D47" t="str">
        <f t="shared" si="3"/>
        <v>15.3562499975961-31470.8560098452i</v>
      </c>
      <c r="E47" t="str">
        <f t="shared" si="4"/>
        <v>162.469536268415-0.00354276081020935i</v>
      </c>
      <c r="F47" t="str">
        <f t="shared" si="5"/>
        <v>17.4594594592255-147667.304013396i</v>
      </c>
      <c r="G47" t="str">
        <f t="shared" si="6"/>
        <v>0.9999999999866-3.66052962352592E-06i</v>
      </c>
      <c r="H47" t="str">
        <f t="shared" si="7"/>
        <v>91.0000001051599+0.0034751644713301i</v>
      </c>
      <c r="I47" t="str">
        <f t="shared" si="8"/>
        <v>5.47363411215589-34992.351746233i</v>
      </c>
      <c r="K47" t="str">
        <f t="shared" si="9"/>
        <v>0.142857142483718-7.13325994701169E-06i</v>
      </c>
      <c r="L47" t="str">
        <f t="shared" si="10"/>
        <v>0.0015-9834.64244303573i</v>
      </c>
      <c r="M47" t="str">
        <f t="shared" si="11"/>
        <v>0.0135-4034.72510483516i</v>
      </c>
      <c r="N47">
        <f t="shared" si="12"/>
        <v>90.023847242791547</v>
      </c>
      <c r="O47">
        <f t="shared" si="13"/>
        <v>105.23045033335002</v>
      </c>
      <c r="P47" s="3">
        <f t="shared" si="14"/>
        <v>105.23045033335002</v>
      </c>
      <c r="Q47" s="3">
        <f t="shared" si="15"/>
        <v>-89.976152757208453</v>
      </c>
      <c r="R47">
        <f t="shared" si="16"/>
        <v>90.023847242791547</v>
      </c>
      <c r="S47">
        <f t="shared" si="17"/>
        <v>1.0114433748720001E-3</v>
      </c>
      <c r="T47">
        <f t="shared" si="0"/>
        <v>105.23045033335002</v>
      </c>
    </row>
    <row r="48" spans="1:20" x14ac:dyDescent="0.3">
      <c r="A48">
        <f t="shared" si="1"/>
        <v>6.3792354794176367</v>
      </c>
      <c r="B48">
        <f t="shared" si="18"/>
        <v>1.0152868596965137</v>
      </c>
      <c r="C48" t="str">
        <f t="shared" si="2"/>
        <v>76.0042792637408-181917.838756628i</v>
      </c>
      <c r="D48" t="str">
        <f t="shared" si="3"/>
        <v>15.3562499975779-31351.7194772944i</v>
      </c>
      <c r="E48" t="str">
        <f t="shared" si="4"/>
        <v>162.469536263135-0.00355622330037605i</v>
      </c>
      <c r="F48" t="str">
        <f t="shared" si="5"/>
        <v>17.4594594592238-147108.292502374i</v>
      </c>
      <c r="G48" t="str">
        <f t="shared" si="6"/>
        <v>0.999999999986499-3.67443963609495E-06i</v>
      </c>
      <c r="H48" t="str">
        <f t="shared" si="7"/>
        <v>91.0000001059604+0.003488370096326i</v>
      </c>
      <c r="I48" t="str">
        <f t="shared" si="8"/>
        <v>5.47363411219815-34859.884185548i</v>
      </c>
      <c r="K48" t="str">
        <f t="shared" si="9"/>
        <v>0.142857142480875-7.16036633466079E-06i</v>
      </c>
      <c r="L48" t="str">
        <f t="shared" si="10"/>
        <v>0.0015-9797.41227638547i</v>
      </c>
      <c r="M48" t="str">
        <f t="shared" si="11"/>
        <v>0.0135-4019.45119031198i</v>
      </c>
      <c r="N48">
        <f t="shared" si="12"/>
        <v>90.023937862296151</v>
      </c>
      <c r="O48">
        <f t="shared" si="13"/>
        <v>105.1975065143497</v>
      </c>
      <c r="P48" s="3">
        <f t="shared" si="14"/>
        <v>105.1975065143497</v>
      </c>
      <c r="Q48" s="3">
        <f t="shared" si="15"/>
        <v>-89.976062137703849</v>
      </c>
      <c r="R48">
        <f t="shared" si="16"/>
        <v>90.023937862296151</v>
      </c>
      <c r="S48">
        <f t="shared" si="17"/>
        <v>1.0152868596965136E-3</v>
      </c>
      <c r="T48">
        <f t="shared" si="0"/>
        <v>105.1975065143497</v>
      </c>
    </row>
    <row r="49" spans="1:20" x14ac:dyDescent="0.3">
      <c r="A49">
        <f t="shared" si="1"/>
        <v>6.4034765742394235</v>
      </c>
      <c r="B49">
        <f t="shared" si="18"/>
        <v>1.0191449497633605</v>
      </c>
      <c r="C49" t="str">
        <f t="shared" si="2"/>
        <v>76.0042792591696-181229.167964616i</v>
      </c>
      <c r="D49" t="str">
        <f t="shared" si="3"/>
        <v>15.3562499975594-31233.0339497539i</v>
      </c>
      <c r="E49" t="str">
        <f t="shared" si="4"/>
        <v>162.469536257814-0.00356973694799494i</v>
      </c>
      <c r="F49" t="str">
        <f t="shared" si="5"/>
        <v>17.459459459222-146551.397193527i</v>
      </c>
      <c r="G49" t="str">
        <f t="shared" si="6"/>
        <v>0.999999999986396-3.68840250671173E-06i</v>
      </c>
      <c r="H49" t="str">
        <f t="shared" si="7"/>
        <v>91.0000001067671+0.00350162590269698i</v>
      </c>
      <c r="I49" t="str">
        <f t="shared" si="8"/>
        <v>5.47363411224072-34727.9180960004i</v>
      </c>
      <c r="K49" t="str">
        <f t="shared" si="9"/>
        <v>0.14285714247801-7.18757572658128E-06i</v>
      </c>
      <c r="L49" t="str">
        <f t="shared" si="10"/>
        <v>0.0015-9760.32304879999i</v>
      </c>
      <c r="M49" t="str">
        <f t="shared" si="11"/>
        <v>0.0135-4004.23509694359i</v>
      </c>
      <c r="N49">
        <f t="shared" si="12"/>
        <v>90.024028826154677</v>
      </c>
      <c r="O49">
        <f t="shared" si="13"/>
        <v>105.16456269540966</v>
      </c>
      <c r="P49" s="3">
        <f t="shared" si="14"/>
        <v>105.16456269540966</v>
      </c>
      <c r="Q49" s="3">
        <f t="shared" si="15"/>
        <v>-89.975971173845323</v>
      </c>
      <c r="R49">
        <f t="shared" si="16"/>
        <v>90.024028826154677</v>
      </c>
      <c r="S49">
        <f t="shared" si="17"/>
        <v>1.0191449497633604E-3</v>
      </c>
      <c r="T49">
        <f t="shared" si="0"/>
        <v>105.16456269540966</v>
      </c>
    </row>
    <row r="50" spans="1:20" x14ac:dyDescent="0.3">
      <c r="A50">
        <f t="shared" si="1"/>
        <v>6.4278097852215339</v>
      </c>
      <c r="B50">
        <f t="shared" si="18"/>
        <v>1.0230177005724612</v>
      </c>
      <c r="C50" t="str">
        <f t="shared" si="2"/>
        <v>76.0042792545644-180543.104215029i</v>
      </c>
      <c r="D50" t="str">
        <f t="shared" si="3"/>
        <v>15.3562499975408-31114.7977198924i</v>
      </c>
      <c r="E50" t="str">
        <f t="shared" si="4"/>
        <v>162.469536252454-0.00358330194746434i</v>
      </c>
      <c r="F50" t="str">
        <f t="shared" si="5"/>
        <v>17.45945945922-145996.610075729i</v>
      </c>
      <c r="G50" t="str">
        <f t="shared" si="6"/>
        <v>0.999999999986292-3.70241843623685E-06i</v>
      </c>
      <c r="H50" t="str">
        <f t="shared" si="7"/>
        <v>91.0000001075802+0.00351493208113224i</v>
      </c>
      <c r="I50" t="str">
        <f t="shared" si="8"/>
        <v>5.47363411228359-34596.4515792135i</v>
      </c>
      <c r="K50" t="str">
        <f t="shared" si="9"/>
        <v>0.142857142475123-7.21488851418933E-06i</v>
      </c>
      <c r="L50" t="str">
        <f t="shared" si="10"/>
        <v>0.0015-9723.37422673836i</v>
      </c>
      <c r="M50" t="str">
        <f t="shared" si="11"/>
        <v>0.0135-3989.07660584139i</v>
      </c>
      <c r="N50">
        <f t="shared" si="12"/>
        <v>90.024120135675659</v>
      </c>
      <c r="O50">
        <f t="shared" si="13"/>
        <v>105.13161887653041</v>
      </c>
      <c r="P50" s="3">
        <f t="shared" si="14"/>
        <v>105.13161887653041</v>
      </c>
      <c r="Q50" s="3">
        <f t="shared" si="15"/>
        <v>-89.975879864324341</v>
      </c>
      <c r="R50">
        <f t="shared" si="16"/>
        <v>90.024120135675659</v>
      </c>
      <c r="S50">
        <f t="shared" si="17"/>
        <v>1.0230177005724611E-3</v>
      </c>
      <c r="T50">
        <f t="shared" si="0"/>
        <v>105.13161887653041</v>
      </c>
    </row>
    <row r="51" spans="1:20" x14ac:dyDescent="0.3">
      <c r="A51">
        <f t="shared" si="1"/>
        <v>6.4522354624053753</v>
      </c>
      <c r="B51">
        <f t="shared" si="18"/>
        <v>1.0269051678346366</v>
      </c>
      <c r="C51" t="str">
        <f t="shared" si="2"/>
        <v>76.0042792499238-179859.637638608i</v>
      </c>
      <c r="D51" t="str">
        <f t="shared" si="3"/>
        <v>15.3562499975221-30997.0090868421i</v>
      </c>
      <c r="E51" t="str">
        <f t="shared" si="4"/>
        <v>162.469536247052-0.00359691849392103i</v>
      </c>
      <c r="F51" t="str">
        <f t="shared" si="5"/>
        <v>17.4594594592183-145443.923168182i</v>
      </c>
      <c r="G51" t="str">
        <f t="shared" si="6"/>
        <v>0.999999999986188-3.71648762629417E-06i</v>
      </c>
      <c r="H51" t="str">
        <f t="shared" si="7"/>
        <v>91.0000001083994+0.00352828882304557i</v>
      </c>
      <c r="I51" t="str">
        <f t="shared" si="8"/>
        <v>5.47363411232684-34465.4827439975i</v>
      </c>
      <c r="K51" t="str">
        <f t="shared" si="9"/>
        <v>0.142857142472214-0.0000072423050903885i</v>
      </c>
      <c r="L51" t="str">
        <f t="shared" si="10"/>
        <v>0.0015-9686.56527867943i</v>
      </c>
      <c r="M51" t="str">
        <f t="shared" si="11"/>
        <v>0.0135-3973.9754989454i</v>
      </c>
      <c r="N51">
        <f t="shared" si="12"/>
        <v>90.024211792172622</v>
      </c>
      <c r="O51">
        <f t="shared" si="13"/>
        <v>105.09867505771237</v>
      </c>
      <c r="P51" s="3">
        <f t="shared" si="14"/>
        <v>105.09867505771237</v>
      </c>
      <c r="Q51" s="3">
        <f t="shared" si="15"/>
        <v>-89.975788207827378</v>
      </c>
      <c r="R51">
        <f t="shared" si="16"/>
        <v>90.024211792172622</v>
      </c>
      <c r="S51">
        <f t="shared" si="17"/>
        <v>1.0269051678346366E-3</v>
      </c>
      <c r="T51">
        <f t="shared" si="0"/>
        <v>105.09867505771237</v>
      </c>
    </row>
    <row r="52" spans="1:20" x14ac:dyDescent="0.3">
      <c r="A52">
        <f t="shared" si="1"/>
        <v>6.4767539571625168</v>
      </c>
      <c r="B52">
        <f t="shared" si="18"/>
        <v>1.0308074074724083</v>
      </c>
      <c r="C52" t="str">
        <f t="shared" si="2"/>
        <v>76.0042792452491-179178.75840346i</v>
      </c>
      <c r="D52" t="str">
        <f t="shared" si="3"/>
        <v>15.3562499975033-30879.666356174i</v>
      </c>
      <c r="E52" t="str">
        <f t="shared" si="4"/>
        <v>162.469536241611-0.00361058678324359i</v>
      </c>
      <c r="F52" t="str">
        <f t="shared" si="5"/>
        <v>17.4594594592164-144893.328520299i</v>
      </c>
      <c r="G52" t="str">
        <f t="shared" si="6"/>
        <v>0.999999999986082-3.73061027927369E-06i</v>
      </c>
      <c r="H52" t="str">
        <f t="shared" si="7"/>
        <v>91.0000001092248+0.00354169632057825i</v>
      </c>
      <c r="I52" t="str">
        <f t="shared" si="8"/>
        <v>5.47363411237038-34335.0097063217i</v>
      </c>
      <c r="K52" t="str">
        <f t="shared" si="9"/>
        <v>0.142857142469283-7.26982584957547E-06i</v>
      </c>
      <c r="L52" t="str">
        <f t="shared" si="10"/>
        <v>0.0015-9649.89567511402i</v>
      </c>
      <c r="M52" t="str">
        <f t="shared" si="11"/>
        <v>0.0135-3958.93155902113i</v>
      </c>
      <c r="N52">
        <f t="shared" si="12"/>
        <v>90.024303796964034</v>
      </c>
      <c r="O52">
        <f t="shared" si="13"/>
        <v>105.06573123895612</v>
      </c>
      <c r="P52" s="3">
        <f t="shared" si="14"/>
        <v>105.06573123895612</v>
      </c>
      <c r="Q52" s="3">
        <f t="shared" si="15"/>
        <v>-89.975696203035966</v>
      </c>
      <c r="R52">
        <f t="shared" si="16"/>
        <v>90.024303796964034</v>
      </c>
      <c r="S52">
        <f t="shared" si="17"/>
        <v>1.0308074074724084E-3</v>
      </c>
      <c r="T52">
        <f t="shared" si="0"/>
        <v>105.06573123895612</v>
      </c>
    </row>
    <row r="53" spans="1:20" x14ac:dyDescent="0.3">
      <c r="A53">
        <f t="shared" si="1"/>
        <v>6.5013656221997342</v>
      </c>
      <c r="B53">
        <f t="shared" si="18"/>
        <v>1.0347244756208034</v>
      </c>
      <c r="C53" t="str">
        <f t="shared" si="2"/>
        <v>76.0042792405375-178500.456714905i</v>
      </c>
      <c r="D53" t="str">
        <f t="shared" si="3"/>
        <v>15.3562499974842-30762.7678398735i</v>
      </c>
      <c r="E53" t="str">
        <f t="shared" si="4"/>
        <v>162.469536236127-0.00362430701205447i</v>
      </c>
      <c r="F53" t="str">
        <f t="shared" si="5"/>
        <v>17.4594594592148-144344.818211591i</v>
      </c>
      <c r="G53" t="str">
        <f t="shared" si="6"/>
        <v>0.999999999985977-3.74478659833454E-06i</v>
      </c>
      <c r="H53" t="str">
        <f t="shared" si="7"/>
        <v>91.0000001100563+0.00355515476660158i</v>
      </c>
      <c r="I53" t="str">
        <f t="shared" si="8"/>
        <v>5.47363411241431-34205.0305892876i</v>
      </c>
      <c r="K53" t="str">
        <f t="shared" si="9"/>
        <v>0.14285714246633-7.29745118764557E-06i</v>
      </c>
      <c r="L53" t="str">
        <f t="shared" si="10"/>
        <v>0.0015-9613.36488853753i</v>
      </c>
      <c r="M53" t="str">
        <f t="shared" si="11"/>
        <v>0.0135-3943.94456965642i</v>
      </c>
      <c r="N53">
        <f t="shared" si="12"/>
        <v>90.024396151373452</v>
      </c>
      <c r="O53">
        <f t="shared" si="13"/>
        <v>105.03278742026198</v>
      </c>
      <c r="P53" s="3">
        <f t="shared" si="14"/>
        <v>105.03278742026198</v>
      </c>
      <c r="Q53" s="3">
        <f t="shared" si="15"/>
        <v>-89.975603848626548</v>
      </c>
      <c r="R53">
        <f t="shared" si="16"/>
        <v>90.024396151373452</v>
      </c>
      <c r="S53">
        <f t="shared" si="17"/>
        <v>1.0347244756208035E-3</v>
      </c>
      <c r="T53">
        <f t="shared" si="0"/>
        <v>105.03278742026198</v>
      </c>
    </row>
    <row r="54" spans="1:20" x14ac:dyDescent="0.3">
      <c r="A54">
        <f t="shared" si="1"/>
        <v>6.5260708115640931</v>
      </c>
      <c r="B54">
        <f t="shared" si="18"/>
        <v>1.0386564286281625</v>
      </c>
      <c r="C54" t="str">
        <f t="shared" si="2"/>
        <v>76.0042792357896-177824.722815345i</v>
      </c>
      <c r="D54" t="str">
        <f t="shared" si="3"/>
        <v>15.356249997465-30646.3118563161i</v>
      </c>
      <c r="E54" t="str">
        <f t="shared" si="4"/>
        <v>162.4695362306-0.00363807937772366i</v>
      </c>
      <c r="F54" t="str">
        <f t="shared" si="5"/>
        <v>17.4594594592128-143798.384351553i</v>
      </c>
      <c r="G54" t="str">
        <f t="shared" si="6"/>
        <v>0.99999999998587-0.0000037590167874078i</v>
      </c>
      <c r="H54" t="str">
        <f t="shared" si="7"/>
        <v>91.0000001108944+0.00356866435471989i</v>
      </c>
      <c r="I54" t="str">
        <f t="shared" si="8"/>
        <v>5.4736341124585-34075.5435231021i</v>
      </c>
      <c r="K54" t="str">
        <f t="shared" si="9"/>
        <v>0.142857142463354-7.32518150199851E-06i</v>
      </c>
      <c r="L54" t="str">
        <f t="shared" si="10"/>
        <v>0.0015-9576.97239344251i</v>
      </c>
      <c r="M54" t="str">
        <f t="shared" si="11"/>
        <v>0.0135-3929.01431525844i</v>
      </c>
      <c r="N54">
        <f t="shared" si="12"/>
        <v>90.024488856729391</v>
      </c>
      <c r="O54">
        <f t="shared" si="13"/>
        <v>104.99984360163042</v>
      </c>
      <c r="P54" s="3">
        <f t="shared" si="14"/>
        <v>104.99984360163042</v>
      </c>
      <c r="Q54" s="3">
        <f t="shared" si="15"/>
        <v>-89.975511143270609</v>
      </c>
      <c r="R54">
        <f t="shared" si="16"/>
        <v>90.024488856729391</v>
      </c>
      <c r="S54">
        <f t="shared" si="17"/>
        <v>1.0386564286281625E-3</v>
      </c>
      <c r="T54">
        <f t="shared" si="0"/>
        <v>104.99984360163042</v>
      </c>
    </row>
    <row r="55" spans="1:20" x14ac:dyDescent="0.3">
      <c r="A55">
        <f t="shared" si="1"/>
        <v>6.5508698806480368</v>
      </c>
      <c r="B55">
        <f t="shared" si="18"/>
        <v>1.0426033230569496</v>
      </c>
      <c r="C55" t="str">
        <f t="shared" si="2"/>
        <v>76.0042792310065-177151.546984123i</v>
      </c>
      <c r="D55" t="str">
        <f t="shared" si="3"/>
        <v>15.3562499974458-30530.2967302435i</v>
      </c>
      <c r="E55" t="str">
        <f t="shared" si="4"/>
        <v>162.469536225032-0.00365190407837138i</v>
      </c>
      <c r="F55" t="str">
        <f t="shared" si="5"/>
        <v>17.4594594592109-143254.019079551i</v>
      </c>
      <c r="G55" t="str">
        <f t="shared" si="6"/>
        <v>0.999999999985762-3.77330105119955E-06i</v>
      </c>
      <c r="H55" t="str">
        <f t="shared" si="7"/>
        <v>91.0000001117392+0.00358222527927314i</v>
      </c>
      <c r="I55" t="str">
        <f t="shared" si="8"/>
        <v>5.4736341125031-33946.5466450503i</v>
      </c>
      <c r="K55" t="str">
        <f t="shared" si="9"/>
        <v>0.142857142460355-7.35301719154419E-06i</v>
      </c>
      <c r="L55" t="str">
        <f t="shared" si="10"/>
        <v>0.0015-9540.71766631045i</v>
      </c>
      <c r="M55" t="str">
        <f t="shared" si="11"/>
        <v>0.0135-3914.14058105046i</v>
      </c>
      <c r="N55">
        <f t="shared" si="12"/>
        <v>90.024581914365484</v>
      </c>
      <c r="O55">
        <f t="shared" si="13"/>
        <v>104.96689978306196</v>
      </c>
      <c r="P55" s="3">
        <f t="shared" si="14"/>
        <v>104.96689978306196</v>
      </c>
      <c r="Q55" s="3">
        <f t="shared" si="15"/>
        <v>-89.975418085634516</v>
      </c>
      <c r="R55">
        <f t="shared" si="16"/>
        <v>90.024581914365484</v>
      </c>
      <c r="S55">
        <f t="shared" si="17"/>
        <v>1.0426033230569495E-3</v>
      </c>
      <c r="T55">
        <f t="shared" si="0"/>
        <v>104.96689978306196</v>
      </c>
    </row>
    <row r="56" spans="1:20" x14ac:dyDescent="0.3">
      <c r="A56">
        <f t="shared" si="1"/>
        <v>6.5757631861944992</v>
      </c>
      <c r="B56">
        <f t="shared" si="18"/>
        <v>1.046565215684566</v>
      </c>
      <c r="C56" t="str">
        <f t="shared" si="2"/>
        <v>76.0042792261865-176480.919537381i</v>
      </c>
      <c r="D56" t="str">
        <f t="shared" si="3"/>
        <v>15.3562499974262-30414.7207927391i</v>
      </c>
      <c r="E56" t="str">
        <f t="shared" si="4"/>
        <v>162.469536219423-0.00366578131287037i</v>
      </c>
      <c r="F56" t="str">
        <f t="shared" si="5"/>
        <v>17.459459459209-142711.714564706i</v>
      </c>
      <c r="G56" t="str">
        <f t="shared" si="6"/>
        <v>0.999999999985654-3.78763959519369E-06i</v>
      </c>
      <c r="H56" t="str">
        <f t="shared" si="7"/>
        <v>91.0000001125898+0.00359583773533968i</v>
      </c>
      <c r="I56" t="str">
        <f t="shared" si="8"/>
        <v>5.47363411254796-33818.0380994682i</v>
      </c>
      <c r="K56" t="str">
        <f t="shared" si="9"/>
        <v>0.142857142457334-7.38095865670825E-06i</v>
      </c>
      <c r="L56" t="str">
        <f t="shared" si="10"/>
        <v>0.0015-9504.60018560519i</v>
      </c>
      <c r="M56" t="str">
        <f t="shared" si="11"/>
        <v>0.0135-3899.3231530688i</v>
      </c>
      <c r="N56">
        <f t="shared" si="12"/>
        <v>90.024675325620365</v>
      </c>
      <c r="O56">
        <f t="shared" si="13"/>
        <v>104.93395596455724</v>
      </c>
      <c r="P56" s="3">
        <f t="shared" si="14"/>
        <v>104.93395596455724</v>
      </c>
      <c r="Q56" s="3">
        <f t="shared" si="15"/>
        <v>-89.975324674379635</v>
      </c>
      <c r="R56">
        <f t="shared" si="16"/>
        <v>90.024675325620365</v>
      </c>
      <c r="S56">
        <f t="shared" si="17"/>
        <v>1.0465652156845659E-3</v>
      </c>
      <c r="T56">
        <f t="shared" si="0"/>
        <v>104.93395596455724</v>
      </c>
    </row>
    <row r="57" spans="1:20" x14ac:dyDescent="0.3">
      <c r="A57">
        <f t="shared" si="1"/>
        <v>6.6007510863020391</v>
      </c>
      <c r="B57">
        <f t="shared" si="18"/>
        <v>1.0505421635041674</v>
      </c>
      <c r="C57" t="str">
        <f t="shared" si="2"/>
        <v>76.0042792213303-175812.830827913i</v>
      </c>
      <c r="D57" t="str">
        <f t="shared" si="3"/>
        <v>15.3562499974067-30299.5823812043i</v>
      </c>
      <c r="E57" t="str">
        <f t="shared" si="4"/>
        <v>162.469536213769-0.0036797112808489i</v>
      </c>
      <c r="F57" t="str">
        <f t="shared" si="5"/>
        <v>17.4594594592071-142171.463005788i</v>
      </c>
      <c r="G57" t="str">
        <f t="shared" si="6"/>
        <v>0.999999999985544-3.80203262565501E-06i</v>
      </c>
      <c r="H57" t="str">
        <f t="shared" si="7"/>
        <v>91.0000001134469+0.0036095019187394i</v>
      </c>
      <c r="I57" t="str">
        <f t="shared" si="8"/>
        <v>5.47363411259321-33690.016037718i</v>
      </c>
      <c r="K57" t="str">
        <f t="shared" si="9"/>
        <v>0.14285714245429-7.40900629943814E-06i</v>
      </c>
      <c r="L57" t="str">
        <f t="shared" si="10"/>
        <v>0.0015-9468.61943176445i</v>
      </c>
      <c r="M57" t="str">
        <f t="shared" si="11"/>
        <v>0.0135-3884.56181815978i</v>
      </c>
      <c r="N57">
        <f t="shared" si="12"/>
        <v>90.024769091837783</v>
      </c>
      <c r="O57">
        <f t="shared" si="13"/>
        <v>104.90101214611647</v>
      </c>
      <c r="P57" s="3">
        <f t="shared" si="14"/>
        <v>104.90101214611647</v>
      </c>
      <c r="Q57" s="3">
        <f t="shared" si="15"/>
        <v>-89.975230908162217</v>
      </c>
      <c r="R57">
        <f t="shared" si="16"/>
        <v>90.024769091837783</v>
      </c>
      <c r="S57">
        <f t="shared" si="17"/>
        <v>1.0505421635041675E-3</v>
      </c>
      <c r="T57">
        <f t="shared" si="0"/>
        <v>104.90101214611647</v>
      </c>
    </row>
    <row r="58" spans="1:20" x14ac:dyDescent="0.3">
      <c r="A58">
        <f t="shared" si="1"/>
        <v>6.6258339404299873</v>
      </c>
      <c r="B58">
        <f t="shared" si="18"/>
        <v>1.0545342237254833</v>
      </c>
      <c r="C58" t="str">
        <f t="shared" si="2"/>
        <v>76.0042792164364-175147.271245042i</v>
      </c>
      <c r="D58" t="str">
        <f t="shared" si="3"/>
        <v>15.3562499973869-30184.8798393344i</v>
      </c>
      <c r="E58" t="str">
        <f t="shared" si="4"/>
        <v>162.469536208073-0.00369369418269407i</v>
      </c>
      <c r="F58" t="str">
        <f t="shared" si="5"/>
        <v>17.459459459205-141633.256631095i</v>
      </c>
      <c r="G58" t="str">
        <f t="shared" si="6"/>
        <v>0.999999999985435-3.81648034963208E-06i</v>
      </c>
      <c r="H58" t="str">
        <f t="shared" si="7"/>
        <v>91.0000001143111+0.00362321802603608i</v>
      </c>
      <c r="I58" t="str">
        <f t="shared" si="8"/>
        <v>5.47363411263877-33562.4786181591i</v>
      </c>
      <c r="K58" t="str">
        <f t="shared" si="9"/>
        <v>0.142857142451222-7.43716052320844E-06i</v>
      </c>
      <c r="L58" t="str">
        <f t="shared" si="10"/>
        <v>0.0015-9432.77488719313i</v>
      </c>
      <c r="M58" t="str">
        <f t="shared" si="11"/>
        <v>0.0135-3869.85636397668i</v>
      </c>
      <c r="N58">
        <f t="shared" si="12"/>
        <v>90.024863214366604</v>
      </c>
      <c r="O58">
        <f t="shared" si="13"/>
        <v>104.86806832774033</v>
      </c>
      <c r="P58" s="3">
        <f t="shared" si="14"/>
        <v>104.86806832774033</v>
      </c>
      <c r="Q58" s="3">
        <f t="shared" si="15"/>
        <v>-89.975136785633396</v>
      </c>
      <c r="R58">
        <f t="shared" si="16"/>
        <v>90.024863214366604</v>
      </c>
      <c r="S58">
        <f t="shared" si="17"/>
        <v>1.0545342237254834E-3</v>
      </c>
      <c r="T58">
        <f t="shared" si="0"/>
        <v>104.86806832774033</v>
      </c>
    </row>
    <row r="59" spans="1:20" x14ac:dyDescent="0.3">
      <c r="A59">
        <f t="shared" si="1"/>
        <v>6.651012109403621</v>
      </c>
      <c r="B59">
        <f t="shared" si="18"/>
        <v>1.0585414537756401</v>
      </c>
      <c r="C59" t="str">
        <f t="shared" si="2"/>
        <v>76.0042792115063-174484.231214469i</v>
      </c>
      <c r="D59" t="str">
        <f t="shared" si="3"/>
        <v>15.3562499973671-30070.6115170947i</v>
      </c>
      <c r="E59" t="str">
        <f t="shared" si="4"/>
        <v>162.469536202334-0.00370773021955479i</v>
      </c>
      <c r="F59" t="str">
        <f t="shared" si="5"/>
        <v>17.4594594592032-141097.087698349i</v>
      </c>
      <c r="G59" t="str">
        <f t="shared" si="6"/>
        <v>0.999999999985324-3.83098297496026E-06i</v>
      </c>
      <c r="H59" t="str">
        <f t="shared" si="7"/>
        <v>91.0000001151815+0.00363698625454053i</v>
      </c>
      <c r="I59" t="str">
        <f t="shared" si="8"/>
        <v>5.47363411268473-33435.4240061228i</v>
      </c>
      <c r="K59" t="str">
        <f t="shared" si="9"/>
        <v>0.142857142448131-7.46542173302712E-06i</v>
      </c>
      <c r="L59" t="str">
        <f t="shared" si="10"/>
        <v>0.0015-9397.06603625537i</v>
      </c>
      <c r="M59" t="str">
        <f t="shared" si="11"/>
        <v>0.0135-3855.20657897657i</v>
      </c>
      <c r="N59">
        <f t="shared" si="12"/>
        <v>90.024957694560811</v>
      </c>
      <c r="O59">
        <f t="shared" si="13"/>
        <v>104.83512450942924</v>
      </c>
      <c r="P59" s="3">
        <f t="shared" si="14"/>
        <v>104.83512450942924</v>
      </c>
      <c r="Q59" s="3">
        <f t="shared" si="15"/>
        <v>-89.975042305439189</v>
      </c>
      <c r="R59">
        <f t="shared" si="16"/>
        <v>90.024957694560811</v>
      </c>
      <c r="S59">
        <f t="shared" si="17"/>
        <v>1.0585414537756402E-3</v>
      </c>
      <c r="T59">
        <f t="shared" si="0"/>
        <v>104.83512450942924</v>
      </c>
    </row>
    <row r="60" spans="1:20" x14ac:dyDescent="0.3">
      <c r="A60">
        <f t="shared" si="1"/>
        <v>6.6762859554193552</v>
      </c>
      <c r="B60">
        <f t="shared" si="18"/>
        <v>1.0625639112999876</v>
      </c>
      <c r="C60" t="str">
        <f t="shared" si="2"/>
        <v>76.0042792065384-173823.701198142i</v>
      </c>
      <c r="D60" t="str">
        <f t="shared" si="3"/>
        <v>15.356249997347-29956.7757706971i</v>
      </c>
      <c r="E60" t="str">
        <f t="shared" si="4"/>
        <v>162.469536196552-0.00372181959334372i</v>
      </c>
      <c r="F60" t="str">
        <f t="shared" si="5"/>
        <v>17.4594594592013-140562.948494579i</v>
      </c>
      <c r="G60" t="str">
        <f t="shared" si="6"/>
        <v>0.999999999985212-3.84554071026468E-06i</v>
      </c>
      <c r="H60" t="str">
        <f t="shared" si="7"/>
        <v>91.0000001160583+0.00365080680231337i</v>
      </c>
      <c r="I60" t="str">
        <f t="shared" si="8"/>
        <v>5.47363411273101-33308.8503738858i</v>
      </c>
      <c r="K60" t="str">
        <f t="shared" si="9"/>
        <v>0.142857142445017-7.49379033544125E-06i</v>
      </c>
      <c r="L60" t="str">
        <f t="shared" si="10"/>
        <v>0.0015-9361.49236526733i</v>
      </c>
      <c r="M60" t="str">
        <f t="shared" si="11"/>
        <v>0.0135-3840.61225241738i</v>
      </c>
      <c r="N60">
        <f t="shared" si="12"/>
        <v>90.025052533779515</v>
      </c>
      <c r="O60">
        <f t="shared" si="13"/>
        <v>104.80218069118378</v>
      </c>
      <c r="P60" s="3">
        <f t="shared" si="14"/>
        <v>104.80218069118378</v>
      </c>
      <c r="Q60" s="3">
        <f t="shared" si="15"/>
        <v>-89.974947466220485</v>
      </c>
      <c r="R60">
        <f t="shared" si="16"/>
        <v>90.025052533779515</v>
      </c>
      <c r="S60">
        <f t="shared" si="17"/>
        <v>1.0625639112999876E-3</v>
      </c>
      <c r="T60">
        <f t="shared" si="0"/>
        <v>104.80218069118378</v>
      </c>
    </row>
    <row r="61" spans="1:20" x14ac:dyDescent="0.3">
      <c r="A61">
        <f t="shared" si="1"/>
        <v>6.7016558420499486</v>
      </c>
      <c r="B61">
        <f t="shared" si="18"/>
        <v>1.0666016541629275</v>
      </c>
      <c r="C61" t="str">
        <f t="shared" si="2"/>
        <v>76.0042792015321-173165.671694112i</v>
      </c>
      <c r="D61" t="str">
        <f t="shared" si="3"/>
        <v>15.3562499973268-29843.3709625763i</v>
      </c>
      <c r="E61" t="str">
        <f t="shared" si="4"/>
        <v>162.469536190724-0.00373596250674091i</v>
      </c>
      <c r="F61" t="str">
        <f t="shared" si="5"/>
        <v>17.4594594591993-140030.831336013i</v>
      </c>
      <c r="G61" t="str">
        <f t="shared" si="6"/>
        <v>0.999999999985099-3.86015376496325E-06i</v>
      </c>
      <c r="H61" t="str">
        <f t="shared" si="7"/>
        <v>91.000000116942+0.0036646798681678i</v>
      </c>
      <c r="I61" t="str">
        <f t="shared" si="8"/>
        <v>5.47363411277763-33182.755900644i</v>
      </c>
      <c r="K61" t="str">
        <f t="shared" si="9"/>
        <v>0.142857142441879-7.52226673854254E-06i</v>
      </c>
      <c r="L61" t="str">
        <f t="shared" si="10"/>
        <v>0.0015-9326.05336248991i</v>
      </c>
      <c r="M61" t="str">
        <f t="shared" si="11"/>
        <v>0.0135-3826.07317435483i</v>
      </c>
      <c r="N61">
        <f t="shared" si="12"/>
        <v>90.025147733387001</v>
      </c>
      <c r="O61">
        <f t="shared" si="13"/>
        <v>104.76923687300429</v>
      </c>
      <c r="P61" s="3">
        <f t="shared" si="14"/>
        <v>104.76923687300429</v>
      </c>
      <c r="Q61" s="3">
        <f t="shared" si="15"/>
        <v>-89.974852266612999</v>
      </c>
      <c r="R61">
        <f t="shared" si="16"/>
        <v>90.025147733387001</v>
      </c>
      <c r="S61">
        <f t="shared" si="17"/>
        <v>1.0666016541629275E-3</v>
      </c>
      <c r="T61">
        <f t="shared" si="0"/>
        <v>104.76923687300429</v>
      </c>
    </row>
    <row r="62" spans="1:20" x14ac:dyDescent="0.3">
      <c r="A62">
        <f t="shared" si="1"/>
        <v>6.7271221342497389</v>
      </c>
      <c r="B62">
        <f t="shared" si="18"/>
        <v>1.0706547404487468</v>
      </c>
      <c r="C62" t="str">
        <f t="shared" si="2"/>
        <v>76.0042791964879-172510.133236406i</v>
      </c>
      <c r="D62" t="str">
        <f t="shared" si="3"/>
        <v>15.3562499973064-29730.3954613658i</v>
      </c>
      <c r="E62" t="str">
        <f t="shared" si="4"/>
        <v>162.469536184853-0.003750159163197i</v>
      </c>
      <c r="F62" t="str">
        <f t="shared" si="5"/>
        <v>17.4594594591973-139500.728567968i</v>
      </c>
      <c r="G62" t="str">
        <f t="shared" si="6"/>
        <v>0.999999999984986-3.87482234926967E-06i</v>
      </c>
      <c r="H62" t="str">
        <f t="shared" si="7"/>
        <v>91.0000001178324+0.00367860565167257i</v>
      </c>
      <c r="I62" t="str">
        <f t="shared" si="8"/>
        <v>5.47363411282462-33057.1387724862i</v>
      </c>
      <c r="K62" t="str">
        <f t="shared" si="9"/>
        <v>0.142857142438717-7.55085135197367E-06i</v>
      </c>
      <c r="L62" t="str">
        <f t="shared" si="10"/>
        <v>0.0015-9290.74851812102i</v>
      </c>
      <c r="M62" t="str">
        <f t="shared" si="11"/>
        <v>0.0135-3811.5891356394i</v>
      </c>
      <c r="N62">
        <f t="shared" si="12"/>
        <v>90.025243294752784</v>
      </c>
      <c r="O62">
        <f t="shared" si="13"/>
        <v>104.73629305489141</v>
      </c>
      <c r="P62" s="3">
        <f t="shared" si="14"/>
        <v>104.73629305489141</v>
      </c>
      <c r="Q62" s="3">
        <f t="shared" si="15"/>
        <v>-89.974756705247216</v>
      </c>
      <c r="R62">
        <f t="shared" si="16"/>
        <v>90.025243294752784</v>
      </c>
      <c r="S62">
        <f t="shared" si="17"/>
        <v>1.0706547404487467E-3</v>
      </c>
      <c r="T62">
        <f t="shared" si="0"/>
        <v>104.73629305489141</v>
      </c>
    </row>
    <row r="63" spans="1:20" x14ac:dyDescent="0.3">
      <c r="A63">
        <f t="shared" si="1"/>
        <v>6.7526851983598881</v>
      </c>
      <c r="B63">
        <f t="shared" si="18"/>
        <v>1.0747232284624519</v>
      </c>
      <c r="C63" t="str">
        <f t="shared" si="2"/>
        <v>76.0042791914054-171857.076394882i</v>
      </c>
      <c r="D63" t="str">
        <f t="shared" si="3"/>
        <v>15.3562499972859-29617.8476418753i</v>
      </c>
      <c r="E63" t="str">
        <f t="shared" si="4"/>
        <v>162.469536178937-0.00376440976693549i</v>
      </c>
      <c r="F63" t="str">
        <f t="shared" si="5"/>
        <v>17.4594594591953-138972.632564737i</v>
      </c>
      <c r="G63" t="str">
        <f t="shared" si="6"/>
        <v>0.999999999984871-3.88954667419646E-06i</v>
      </c>
      <c r="H63" t="str">
        <f t="shared" si="7"/>
        <v>91.0000001187296+0.00369258435315469i</v>
      </c>
      <c r="I63" t="str">
        <f t="shared" si="8"/>
        <v>5.47363411287195-32931.9971823676i</v>
      </c>
      <c r="K63" t="str">
        <f t="shared" si="9"/>
        <v>0.142857142435531-7.57954458693379E-06i</v>
      </c>
      <c r="L63" t="str">
        <f t="shared" si="10"/>
        <v>0.0015-9255.57732428876i</v>
      </c>
      <c r="M63" t="str">
        <f t="shared" si="11"/>
        <v>0.0135-3797.15992791332i</v>
      </c>
      <c r="N63">
        <f t="shared" si="12"/>
        <v>90.025339219251507</v>
      </c>
      <c r="O63">
        <f t="shared" si="13"/>
        <v>104.70334923684558</v>
      </c>
      <c r="P63" s="3">
        <f t="shared" si="14"/>
        <v>104.70334923684558</v>
      </c>
      <c r="Q63" s="3">
        <f t="shared" si="15"/>
        <v>-89.974660780748493</v>
      </c>
      <c r="R63">
        <f t="shared" si="16"/>
        <v>90.025339219251507</v>
      </c>
      <c r="S63">
        <f t="shared" si="17"/>
        <v>1.0747232284624519E-3</v>
      </c>
      <c r="T63">
        <f t="shared" si="0"/>
        <v>104.70334923684558</v>
      </c>
    </row>
    <row r="64" spans="1:20" x14ac:dyDescent="0.3">
      <c r="A64">
        <f t="shared" si="1"/>
        <v>6.778345402113656</v>
      </c>
      <c r="B64">
        <f t="shared" si="18"/>
        <v>1.0788071767306093</v>
      </c>
      <c r="C64" t="str">
        <f t="shared" si="2"/>
        <v>76.0042791862845-171206.491775098i</v>
      </c>
      <c r="D64" t="str">
        <f t="shared" si="3"/>
        <v>15.3562499972653-29505.7258850665i</v>
      </c>
      <c r="E64" t="str">
        <f t="shared" si="4"/>
        <v>162.469536172975-0.00377871452295552i</v>
      </c>
      <c r="F64" t="str">
        <f t="shared" si="5"/>
        <v>17.4594594591933-138446.535729482i</v>
      </c>
      <c r="G64" t="str">
        <f t="shared" si="6"/>
        <v>0.999999999984756-3.90432695155795E-06i</v>
      </c>
      <c r="H64" t="str">
        <f t="shared" si="7"/>
        <v>91.0000001196335+0.00370661617370251i</v>
      </c>
      <c r="I64" t="str">
        <f t="shared" si="8"/>
        <v>5.47363411291965-32807.3293300846i</v>
      </c>
      <c r="K64" t="str">
        <f t="shared" si="9"/>
        <v>0.142857142432321-7.60834685618475E-06i</v>
      </c>
      <c r="L64" t="str">
        <f t="shared" si="10"/>
        <v>0.0015-9220.53927504362i</v>
      </c>
      <c r="M64" t="str">
        <f t="shared" si="11"/>
        <v>0.0135-3782.78534360761i</v>
      </c>
      <c r="N64">
        <f t="shared" si="12"/>
        <v>90.025435508263058</v>
      </c>
      <c r="O64">
        <f t="shared" si="13"/>
        <v>104.67040541886729</v>
      </c>
      <c r="P64" s="3">
        <f t="shared" si="14"/>
        <v>104.67040541886729</v>
      </c>
      <c r="Q64" s="3">
        <f t="shared" si="15"/>
        <v>-89.974564491736942</v>
      </c>
      <c r="R64">
        <f t="shared" si="16"/>
        <v>90.025435508263058</v>
      </c>
      <c r="S64">
        <f t="shared" si="17"/>
        <v>1.0788071767306093E-3</v>
      </c>
      <c r="T64">
        <f t="shared" si="0"/>
        <v>104.67040541886729</v>
      </c>
    </row>
    <row r="65" spans="1:20" x14ac:dyDescent="0.3">
      <c r="A65">
        <f t="shared" si="1"/>
        <v>6.8041031146416877</v>
      </c>
      <c r="B65">
        <f t="shared" si="18"/>
        <v>1.0829066440021857</v>
      </c>
      <c r="C65" t="str">
        <f t="shared" si="2"/>
        <v>76.004279181124-170558.370018176i</v>
      </c>
      <c r="D65" t="str">
        <f t="shared" si="3"/>
        <v>15.3562499972445-29394.0285780304i</v>
      </c>
      <c r="E65" t="str">
        <f t="shared" si="4"/>
        <v>162.469536166968-0.00379307363703615i</v>
      </c>
      <c r="F65" t="str">
        <f t="shared" si="5"/>
        <v>17.4594594591912-137922.430494124i</v>
      </c>
      <c r="G65" t="str">
        <f t="shared" si="6"/>
        <v>0.99999999998464-3.91916339397341E-06i</v>
      </c>
      <c r="H65" t="str">
        <f t="shared" si="7"/>
        <v>91.0000001205445+0.00372070131516852i</v>
      </c>
      <c r="I65" t="str">
        <f t="shared" si="8"/>
        <v>5.47363411296772-32683.1334222485i</v>
      </c>
      <c r="K65" t="str">
        <f t="shared" si="9"/>
        <v>0.142857142429086-7.63725857405683E-06i</v>
      </c>
      <c r="L65" t="str">
        <f t="shared" si="10"/>
        <v>0.0015-9185.63386635144i</v>
      </c>
      <c r="M65" t="str">
        <f t="shared" si="11"/>
        <v>0.0135-3768.46517593905i</v>
      </c>
      <c r="N65">
        <f t="shared" si="12"/>
        <v>90.025532163172642</v>
      </c>
      <c r="O65">
        <f t="shared" si="13"/>
        <v>104.63746160095708</v>
      </c>
      <c r="P65" s="3">
        <f t="shared" si="14"/>
        <v>104.63746160095708</v>
      </c>
      <c r="Q65" s="3">
        <f t="shared" si="15"/>
        <v>-89.974467836827358</v>
      </c>
      <c r="R65">
        <f t="shared" si="16"/>
        <v>90.025532163172642</v>
      </c>
      <c r="S65">
        <f t="shared" si="17"/>
        <v>1.0829066440021858E-3</v>
      </c>
      <c r="T65">
        <f t="shared" si="0"/>
        <v>104.63746160095708</v>
      </c>
    </row>
    <row r="66" spans="1:20" x14ac:dyDescent="0.3">
      <c r="A66">
        <f t="shared" si="1"/>
        <v>6.8299587064773268</v>
      </c>
      <c r="B66">
        <f t="shared" si="18"/>
        <v>1.087021689249394</v>
      </c>
      <c r="C66" t="str">
        <f t="shared" si="2"/>
        <v>76.0042791759241-169912.701800668i</v>
      </c>
      <c r="D66" t="str">
        <f t="shared" si="3"/>
        <v>15.3562499972235-29282.7541139637i</v>
      </c>
      <c r="E66" t="str">
        <f t="shared" si="4"/>
        <v>162.469536160916-0.0038074873157376i</v>
      </c>
      <c r="F66" t="str">
        <f t="shared" si="5"/>
        <v>17.4594594591893-137400.309319232i</v>
      </c>
      <c r="G66" t="str">
        <f t="shared" si="6"/>
        <v>0.999999999984523-3.93405621487005E-06i</v>
      </c>
      <c r="H66" t="str">
        <f t="shared" si="7"/>
        <v>91.0000001214628+0.00373483998017217i</v>
      </c>
      <c r="I66" t="str">
        <f t="shared" si="8"/>
        <v>5.47363411301622-32559.4076722591i</v>
      </c>
      <c r="K66" t="str">
        <f t="shared" si="9"/>
        <v>0.142857142425826-7.66628015645471E-06i</v>
      </c>
      <c r="L66" t="str">
        <f t="shared" si="10"/>
        <v>0.0015-9150.86059608633i</v>
      </c>
      <c r="M66" t="str">
        <f t="shared" si="11"/>
        <v>0.0135-3754.1992189072i</v>
      </c>
      <c r="N66">
        <f t="shared" si="12"/>
        <v>90.025629185370605</v>
      </c>
      <c r="O66">
        <f t="shared" si="13"/>
        <v>104.60451778311551</v>
      </c>
      <c r="P66" s="3">
        <f t="shared" si="14"/>
        <v>104.60451778311551</v>
      </c>
      <c r="Q66" s="3">
        <f t="shared" si="15"/>
        <v>-89.974370814629395</v>
      </c>
      <c r="R66">
        <f t="shared" si="16"/>
        <v>90.025629185370605</v>
      </c>
      <c r="S66">
        <f t="shared" si="17"/>
        <v>1.087021689249394E-3</v>
      </c>
      <c r="T66">
        <f t="shared" si="0"/>
        <v>104.60451778311551</v>
      </c>
    </row>
    <row r="67" spans="1:20" x14ac:dyDescent="0.3">
      <c r="A67">
        <f t="shared" si="1"/>
        <v>6.8559125495619408</v>
      </c>
      <c r="B67">
        <f t="shared" si="18"/>
        <v>1.0911523716685418</v>
      </c>
      <c r="C67" t="str">
        <f t="shared" si="2"/>
        <v>76.0042791706855-169269.477834421i</v>
      </c>
      <c r="D67" t="str">
        <f t="shared" si="3"/>
        <v>15.3562499972024-29171.9008921459i</v>
      </c>
      <c r="E67" t="str">
        <f t="shared" si="4"/>
        <v>162.469536154818-0.0038219557664053i</v>
      </c>
      <c r="F67" t="str">
        <f t="shared" si="5"/>
        <v>17.4594594591872-136880.164693918i</v>
      </c>
      <c r="G67" t="str">
        <f t="shared" si="6"/>
        <v>0.999999999984405-0.0000039490056284861i</v>
      </c>
      <c r="H67" t="str">
        <f t="shared" si="7"/>
        <v>91.0000001223875+0.00374903237210285i</v>
      </c>
      <c r="I67" t="str">
        <f t="shared" si="8"/>
        <v>5.473634113065-32436.1503002798i</v>
      </c>
      <c r="K67" t="str">
        <f t="shared" si="9"/>
        <v>0.142857142422542-0.0000076954120208636i</v>
      </c>
      <c r="L67" t="str">
        <f t="shared" si="10"/>
        <v>0.0015-9116.21896402303i</v>
      </c>
      <c r="M67" t="str">
        <f t="shared" si="11"/>
        <v>0.0135-3739.98726729149i</v>
      </c>
      <c r="N67">
        <f t="shared" si="12"/>
        <v>90.02572657625268</v>
      </c>
      <c r="O67">
        <f t="shared" si="13"/>
        <v>104.57157396534316</v>
      </c>
      <c r="P67" s="3">
        <f t="shared" si="14"/>
        <v>104.57157396534316</v>
      </c>
      <c r="Q67" s="3">
        <f t="shared" si="15"/>
        <v>-89.97427342374732</v>
      </c>
      <c r="R67">
        <f t="shared" si="16"/>
        <v>90.02572657625268</v>
      </c>
      <c r="S67">
        <f t="shared" si="17"/>
        <v>1.0911523716685418E-3</v>
      </c>
      <c r="T67">
        <f t="shared" si="0"/>
        <v>104.57157396534316</v>
      </c>
    </row>
    <row r="68" spans="1:20" x14ac:dyDescent="0.3">
      <c r="A68">
        <f t="shared" si="1"/>
        <v>6.881965017250276</v>
      </c>
      <c r="B68">
        <f t="shared" si="18"/>
        <v>1.0952987506808822</v>
      </c>
      <c r="C68" t="str">
        <f t="shared" si="2"/>
        <v>76.004279165406-168628.688866438i</v>
      </c>
      <c r="D68" t="str">
        <f t="shared" si="3"/>
        <v>15.356249997181-29061.467317916i</v>
      </c>
      <c r="E68" t="str">
        <f t="shared" si="4"/>
        <v>162.469536148673-0.00383647919717255i</v>
      </c>
      <c r="F68" t="str">
        <f t="shared" si="5"/>
        <v>17.4594594591851-136361.989135727i</v>
      </c>
      <c r="G68" t="str">
        <f t="shared" si="6"/>
        <v>0.999999999984287-3.96401184987387E-06i</v>
      </c>
      <c r="H68" t="str">
        <f t="shared" si="7"/>
        <v>91.0000001233193+0.00376327869512295i</v>
      </c>
      <c r="I68" t="str">
        <f t="shared" si="8"/>
        <v>5.47363411311416-32313.3595332122i</v>
      </c>
      <c r="K68" t="str">
        <f t="shared" si="9"/>
        <v>0.142857142419233-7.72465458635514E-06i</v>
      </c>
      <c r="L68" t="str">
        <f t="shared" si="10"/>
        <v>0.0015-9081.7084718301i</v>
      </c>
      <c r="M68" t="str">
        <f t="shared" si="11"/>
        <v>0.0135-3725.82911664823i</v>
      </c>
      <c r="N68">
        <f t="shared" si="12"/>
        <v>90.025824337219831</v>
      </c>
      <c r="O68">
        <f t="shared" si="13"/>
        <v>104.53863014764036</v>
      </c>
      <c r="P68" s="3">
        <f t="shared" si="14"/>
        <v>104.53863014764036</v>
      </c>
      <c r="Q68" s="3">
        <f t="shared" si="15"/>
        <v>-89.974175662780169</v>
      </c>
      <c r="R68">
        <f t="shared" si="16"/>
        <v>90.025824337219831</v>
      </c>
      <c r="S68">
        <f t="shared" si="17"/>
        <v>1.0952987506808822E-3</v>
      </c>
      <c r="T68">
        <f t="shared" si="0"/>
        <v>104.53863014764036</v>
      </c>
    </row>
    <row r="69" spans="1:20" x14ac:dyDescent="0.3">
      <c r="A69">
        <f t="shared" si="1"/>
        <v>6.9081164843158271</v>
      </c>
      <c r="B69">
        <f t="shared" si="18"/>
        <v>1.0994608859334696</v>
      </c>
      <c r="C69" t="str">
        <f t="shared" si="2"/>
        <v>76.0042791600861-167990.325678757i</v>
      </c>
      <c r="D69" t="str">
        <f t="shared" si="3"/>
        <v>15.3562499971595-28951.4518026502i</v>
      </c>
      <c r="E69" t="str">
        <f t="shared" si="4"/>
        <v>162.469536142481-0.00385105781696351i</v>
      </c>
      <c r="F69" t="str">
        <f t="shared" si="5"/>
        <v>17.459459459183-135845.77519053i</v>
      </c>
      <c r="G69" t="str">
        <f t="shared" si="6"/>
        <v>0.999999999984167-3.97907509490292E-06i</v>
      </c>
      <c r="H69" t="str">
        <f t="shared" si="7"/>
        <v>91.0000001242586+0.00377757915417063i</v>
      </c>
      <c r="I69" t="str">
        <f t="shared" si="8"/>
        <v>5.47363411316373-32191.0336046701i</v>
      </c>
      <c r="K69" t="str">
        <f t="shared" si="9"/>
        <v>0.142857142415898-7.75400827359339E-06i</v>
      </c>
      <c r="L69" t="str">
        <f t="shared" si="10"/>
        <v>0.0015-9047.32862306245i</v>
      </c>
      <c r="M69" t="str">
        <f t="shared" si="11"/>
        <v>0.0135-3711.72456330767i</v>
      </c>
      <c r="N69">
        <f t="shared" si="12"/>
        <v>90.025922469678434</v>
      </c>
      <c r="O69">
        <f t="shared" si="13"/>
        <v>104.50568633000772</v>
      </c>
      <c r="P69" s="3">
        <f t="shared" si="14"/>
        <v>104.50568633000772</v>
      </c>
      <c r="Q69" s="3">
        <f t="shared" si="15"/>
        <v>-89.974077530321566</v>
      </c>
      <c r="R69">
        <f t="shared" si="16"/>
        <v>90.025922469678434</v>
      </c>
      <c r="S69">
        <f t="shared" si="17"/>
        <v>1.0994608859334696E-3</v>
      </c>
      <c r="T69">
        <f t="shared" si="0"/>
        <v>104.50568633000772</v>
      </c>
    </row>
    <row r="70" spans="1:20" x14ac:dyDescent="0.3">
      <c r="A70">
        <f t="shared" si="1"/>
        <v>6.9343673269562274</v>
      </c>
      <c r="B70">
        <f t="shared" si="18"/>
        <v>1.1036388373000168</v>
      </c>
      <c r="C70" t="str">
        <f t="shared" si="2"/>
        <v>76.0042791547273-167354.379088312i</v>
      </c>
      <c r="D70" t="str">
        <f t="shared" si="3"/>
        <v>15.356249997138-28841.8527637383i</v>
      </c>
      <c r="E70" t="str">
        <f t="shared" si="4"/>
        <v>162.469536136243-0.00386569183549664i</v>
      </c>
      <c r="F70" t="str">
        <f t="shared" si="5"/>
        <v>17.4594594591809-135331.515432416i</v>
      </c>
      <c r="G70" t="str">
        <f t="shared" si="6"/>
        <v>0.999999999984046-3.99419558026307E-06i</v>
      </c>
      <c r="H70" t="str">
        <f t="shared" si="7"/>
        <v>91.0000001252049+0.00379193395496277i</v>
      </c>
      <c r="I70" t="str">
        <f t="shared" si="8"/>
        <v>5.47363411321367-32069.1707549536i</v>
      </c>
      <c r="K70" t="str">
        <f t="shared" si="9"/>
        <v>0.142857142412538-0.000007783473504841i</v>
      </c>
      <c r="L70" t="str">
        <f t="shared" si="10"/>
        <v>0.0015-9013.07892315441i</v>
      </c>
      <c r="M70" t="str">
        <f t="shared" si="11"/>
        <v>0.0135-3697.67340437105i</v>
      </c>
      <c r="N70">
        <f t="shared" si="12"/>
        <v>90.026020975040097</v>
      </c>
      <c r="O70">
        <f t="shared" si="13"/>
        <v>104.47274251244596</v>
      </c>
      <c r="P70" s="3">
        <f t="shared" si="14"/>
        <v>104.47274251244596</v>
      </c>
      <c r="Q70" s="3">
        <f t="shared" si="15"/>
        <v>-89.973979024959903</v>
      </c>
      <c r="R70">
        <f t="shared" si="16"/>
        <v>90.026020975040097</v>
      </c>
      <c r="S70">
        <f t="shared" si="17"/>
        <v>1.1036388373000167E-3</v>
      </c>
      <c r="T70">
        <f t="shared" si="0"/>
        <v>104.47274251244596</v>
      </c>
    </row>
    <row r="71" spans="1:20" x14ac:dyDescent="0.3">
      <c r="A71">
        <f t="shared" si="1"/>
        <v>6.9607179227986613</v>
      </c>
      <c r="B71">
        <f t="shared" si="18"/>
        <v>1.1078326648817569</v>
      </c>
      <c r="C71" t="str">
        <f t="shared" si="2"/>
        <v>76.0042791493266-166720.839946793i</v>
      </c>
      <c r="D71" t="str">
        <f t="shared" si="3"/>
        <v>15.3562499971162-28732.6686245613i</v>
      </c>
      <c r="E71" t="str">
        <f t="shared" si="4"/>
        <v>162.469536129956-0.00388038146328661i</v>
      </c>
      <c r="F71" t="str">
        <f t="shared" si="5"/>
        <v>17.4594594591788-134819.202463585i</v>
      </c>
      <c r="G71" t="str">
        <f t="shared" si="6"/>
        <v>0.999999999983925-4.00937352346758E-06i</v>
      </c>
      <c r="H71" t="str">
        <f t="shared" si="7"/>
        <v>91.000000126158+0.00380634330399793i</v>
      </c>
      <c r="I71" t="str">
        <f t="shared" si="8"/>
        <v>5.47363411326396-31947.7692310246i</v>
      </c>
      <c r="K71" t="str">
        <f t="shared" si="9"/>
        <v>0.142857142409153-7.81305070396513E-06i</v>
      </c>
      <c r="L71" t="str">
        <f t="shared" si="10"/>
        <v>0.0015-8978.95887941264i</v>
      </c>
      <c r="M71" t="str">
        <f t="shared" si="11"/>
        <v>0.0135-3683.67543770776i</v>
      </c>
      <c r="N71">
        <f t="shared" si="12"/>
        <v>90.02611985472187</v>
      </c>
      <c r="O71">
        <f t="shared" si="13"/>
        <v>104.43979869495536</v>
      </c>
      <c r="P71" s="3">
        <f t="shared" si="14"/>
        <v>104.43979869495536</v>
      </c>
      <c r="Q71" s="3">
        <f t="shared" si="15"/>
        <v>-89.97388014527813</v>
      </c>
      <c r="R71">
        <f t="shared" si="16"/>
        <v>90.02611985472187</v>
      </c>
      <c r="S71">
        <f t="shared" si="17"/>
        <v>1.1078326648817569E-3</v>
      </c>
      <c r="T71">
        <f t="shared" si="0"/>
        <v>104.43979869495536</v>
      </c>
    </row>
    <row r="72" spans="1:20" x14ac:dyDescent="0.3">
      <c r="A72">
        <f t="shared" si="1"/>
        <v>6.9871686509052955</v>
      </c>
      <c r="B72">
        <f t="shared" si="18"/>
        <v>1.1120424290083075</v>
      </c>
      <c r="C72" t="str">
        <f t="shared" si="2"/>
        <v>76.0042791438842-166089.699140529i</v>
      </c>
      <c r="D72" t="str">
        <f t="shared" si="3"/>
        <v>15.3562499970941-28623.8978144687i</v>
      </c>
      <c r="E72" t="str">
        <f t="shared" si="4"/>
        <v>162.469536123622-0.00389512691164879i</v>
      </c>
      <c r="F72" t="str">
        <f t="shared" si="5"/>
        <v>17.4594594591766-134308.828914244i</v>
      </c>
      <c r="G72" t="str">
        <f t="shared" si="6"/>
        <v>0.999999999983803-4.02460914285626E-06i</v>
      </c>
      <c r="H72" t="str">
        <f t="shared" si="7"/>
        <v>91.0000001271185+0.00382080740855952i</v>
      </c>
      <c r="I72" t="str">
        <f t="shared" si="8"/>
        <v>5.47363411331463-31826.8272864818i</v>
      </c>
      <c r="K72" t="str">
        <f t="shared" si="9"/>
        <v>0.142857142405742-7.84274029644371E-06i</v>
      </c>
      <c r="L72" t="str">
        <f t="shared" si="10"/>
        <v>0.0015-8944.96800100882i</v>
      </c>
      <c r="M72" t="str">
        <f t="shared" si="11"/>
        <v>0.0135-3669.73046195235i</v>
      </c>
      <c r="N72">
        <f t="shared" si="12"/>
        <v>90.026219110146158</v>
      </c>
      <c r="O72">
        <f t="shared" si="13"/>
        <v>104.40685487753656</v>
      </c>
      <c r="P72" s="3">
        <f t="shared" si="14"/>
        <v>104.40685487753656</v>
      </c>
      <c r="Q72" s="3">
        <f t="shared" si="15"/>
        <v>-89.973780889853842</v>
      </c>
      <c r="R72">
        <f t="shared" si="16"/>
        <v>90.026219110146158</v>
      </c>
      <c r="S72">
        <f t="shared" si="17"/>
        <v>1.1120424290083075E-3</v>
      </c>
      <c r="T72">
        <f t="shared" si="0"/>
        <v>104.40685487753656</v>
      </c>
    </row>
    <row r="73" spans="1:20" x14ac:dyDescent="0.3">
      <c r="A73">
        <f t="shared" si="1"/>
        <v>7.0137198917787362</v>
      </c>
      <c r="B73">
        <f t="shared" si="18"/>
        <v>1.1162681902385392</v>
      </c>
      <c r="C73" t="str">
        <f t="shared" si="2"/>
        <v>76.0042791384016-165460.947590349i</v>
      </c>
      <c r="D73" t="str">
        <f t="shared" si="3"/>
        <v>15.356249997072-28515.5387687559i</v>
      </c>
      <c r="E73" t="str">
        <f t="shared" si="4"/>
        <v>162.46953611724-0.00390992839270086i</v>
      </c>
      <c r="F73" t="str">
        <f t="shared" si="5"/>
        <v>17.4594594591746-133800.387442498i</v>
      </c>
      <c r="G73" t="str">
        <f t="shared" si="6"/>
        <v>0.999999999983679-4.03990265759862E-06i</v>
      </c>
      <c r="H73" t="str">
        <f t="shared" si="7"/>
        <v>91.0000001280863+0.00383532647671852i</v>
      </c>
      <c r="I73" t="str">
        <f t="shared" si="8"/>
        <v>5.47363411336574-31706.3431815346i</v>
      </c>
      <c r="K73" t="str">
        <f t="shared" si="9"/>
        <v>0.142857142402305-7.87254270937147E-06i</v>
      </c>
      <c r="L73" t="str">
        <f t="shared" si="10"/>
        <v>0.0015-8911.10579897273i</v>
      </c>
      <c r="M73" t="str">
        <f t="shared" si="11"/>
        <v>0.0135-3655.83827650164i</v>
      </c>
      <c r="N73">
        <f t="shared" si="12"/>
        <v>90.026318742740813</v>
      </c>
      <c r="O73">
        <f t="shared" si="13"/>
        <v>104.3739110601902</v>
      </c>
      <c r="P73" s="3">
        <f t="shared" si="14"/>
        <v>104.3739110601902</v>
      </c>
      <c r="Q73" s="3">
        <f t="shared" si="15"/>
        <v>-89.973681257259187</v>
      </c>
      <c r="R73">
        <f t="shared" si="16"/>
        <v>90.026318742740813</v>
      </c>
      <c r="S73">
        <f t="shared" si="17"/>
        <v>1.1162681902385392E-3</v>
      </c>
      <c r="T73">
        <f t="shared" si="0"/>
        <v>104.3739110601902</v>
      </c>
    </row>
    <row r="74" spans="1:20" x14ac:dyDescent="0.3">
      <c r="A74">
        <f t="shared" si="1"/>
        <v>7.0403720273674963</v>
      </c>
      <c r="B74">
        <f t="shared" si="18"/>
        <v>1.1205100093614457</v>
      </c>
      <c r="C74" t="str">
        <f t="shared" si="2"/>
        <v>76.0042791328764-164834.576251447i</v>
      </c>
      <c r="D74" t="str">
        <f t="shared" si="3"/>
        <v>15.3562499970497-28407.5899286416i</v>
      </c>
      <c r="E74" t="str">
        <f t="shared" si="4"/>
        <v>162.469536110808-0.00392478611936714i</v>
      </c>
      <c r="F74" t="str">
        <f t="shared" si="5"/>
        <v>17.4594594591722-133293.870734244i</v>
      </c>
      <c r="G74" t="str">
        <f t="shared" si="6"/>
        <v>0.999999999983555-4.05525428769699E-06i</v>
      </c>
      <c r="H74" t="str">
        <f t="shared" si="7"/>
        <v>91.0000001290614+0.00384990071733658i</v>
      </c>
      <c r="I74" t="str">
        <f t="shared" si="8"/>
        <v>5.47363411341713-31586.3151829783i</v>
      </c>
      <c r="K74" t="str">
        <f t="shared" si="9"/>
        <v>0.142857142398842-7.90245837146606E-06i</v>
      </c>
      <c r="L74" t="str">
        <f t="shared" si="10"/>
        <v>0.0015-8877.37178618524i</v>
      </c>
      <c r="M74" t="str">
        <f t="shared" si="11"/>
        <v>0.0135-3641.9986815119i</v>
      </c>
      <c r="N74">
        <f t="shared" si="12"/>
        <v>90.026418753939026</v>
      </c>
      <c r="O74">
        <f t="shared" si="13"/>
        <v>104.34096724291662</v>
      </c>
      <c r="P74" s="3">
        <f t="shared" si="14"/>
        <v>104.34096724291662</v>
      </c>
      <c r="Q74" s="3">
        <f t="shared" si="15"/>
        <v>-89.973581246060974</v>
      </c>
      <c r="R74">
        <f t="shared" si="16"/>
        <v>90.026418753939026</v>
      </c>
      <c r="S74">
        <f t="shared" si="17"/>
        <v>1.1205100093614458E-3</v>
      </c>
      <c r="T74">
        <f t="shared" si="0"/>
        <v>104.34096724291662</v>
      </c>
    </row>
    <row r="75" spans="1:20" x14ac:dyDescent="0.3">
      <c r="A75">
        <f t="shared" si="1"/>
        <v>7.0671254410714939</v>
      </c>
      <c r="B75">
        <f t="shared" si="18"/>
        <v>1.1247679473970194</v>
      </c>
      <c r="C75" t="str">
        <f t="shared" si="2"/>
        <v>76.0042791273101-164210.576113265i</v>
      </c>
      <c r="D75" t="str">
        <f t="shared" si="3"/>
        <v>15.3562499970273-28300.0497412456i</v>
      </c>
      <c r="E75" t="str">
        <f t="shared" si="4"/>
        <v>162.469536104329-0.00393970030538082i</v>
      </c>
      <c r="F75" t="str">
        <f t="shared" si="5"/>
        <v>17.4594594591702-132789.271503072i</v>
      </c>
      <c r="G75" t="str">
        <f t="shared" si="6"/>
        <v>0.99999999998343-4.07066425398973E-06i</v>
      </c>
      <c r="H75" t="str">
        <f t="shared" si="7"/>
        <v>91.0000001300444+0.00386453034006911i</v>
      </c>
      <c r="I75" t="str">
        <f t="shared" si="8"/>
        <v>5.47363411346906-31466.7415641708i</v>
      </c>
      <c r="K75" t="str">
        <f t="shared" si="9"/>
        <v>0.142857142395352-7.93248771307432E-06i</v>
      </c>
      <c r="L75" t="str">
        <f t="shared" si="10"/>
        <v>0.0015-8843.76547737122i</v>
      </c>
      <c r="M75" t="str">
        <f t="shared" si="11"/>
        <v>0.0135-3628.21147789589i</v>
      </c>
      <c r="N75">
        <f t="shared" si="12"/>
        <v>90.02651914517952</v>
      </c>
      <c r="O75">
        <f t="shared" si="13"/>
        <v>104.30802342571656</v>
      </c>
      <c r="P75" s="3">
        <f t="shared" si="14"/>
        <v>104.30802342571656</v>
      </c>
      <c r="Q75" s="3">
        <f t="shared" si="15"/>
        <v>-89.97348085482048</v>
      </c>
      <c r="R75">
        <f t="shared" si="16"/>
        <v>90.02651914517952</v>
      </c>
      <c r="S75">
        <f t="shared" si="17"/>
        <v>1.1247679473970194E-3</v>
      </c>
      <c r="T75">
        <f t="shared" si="0"/>
        <v>104.30802342571656</v>
      </c>
    </row>
    <row r="76" spans="1:20" x14ac:dyDescent="0.3">
      <c r="A76">
        <f t="shared" si="1"/>
        <v>7.0939805177475659</v>
      </c>
      <c r="B76">
        <f t="shared" si="18"/>
        <v>1.1290420655971281</v>
      </c>
      <c r="C76" t="str">
        <f t="shared" si="2"/>
        <v>76.0042791217002-163588.938199349i</v>
      </c>
      <c r="D76" t="str">
        <f t="shared" si="3"/>
        <v>15.3562499970046-28192.9166595661i</v>
      </c>
      <c r="E76" t="str">
        <f t="shared" si="4"/>
        <v>162.469536097799-0.00395467116528698i</v>
      </c>
      <c r="F76" t="str">
        <f t="shared" si="5"/>
        <v>17.4594594591681-132286.58249015i</v>
      </c>
      <c r="G76" t="str">
        <f t="shared" si="6"/>
        <v>0.999999999983304-4.08613277815438E-06i</v>
      </c>
      <c r="H76" t="str">
        <f t="shared" si="7"/>
        <v>91.0000001310344+0.00387921555536807i</v>
      </c>
      <c r="I76" t="str">
        <f t="shared" si="8"/>
        <v>5.47363411352132-31347.6206050043i</v>
      </c>
      <c r="K76" t="str">
        <f t="shared" si="9"/>
        <v>0.142857142391836-7.96263116617839E-06i</v>
      </c>
      <c r="L76" t="str">
        <f t="shared" si="10"/>
        <v>0.0015-8810.28638909268i</v>
      </c>
      <c r="M76" t="str">
        <f t="shared" si="11"/>
        <v>0.0135-3614.47646732007i</v>
      </c>
      <c r="N76">
        <f t="shared" si="12"/>
        <v>90.026619917906459</v>
      </c>
      <c r="O76">
        <f t="shared" si="13"/>
        <v>104.27507960859049</v>
      </c>
      <c r="P76" s="3">
        <f t="shared" si="14"/>
        <v>104.27507960859049</v>
      </c>
      <c r="Q76" s="3">
        <f t="shared" si="15"/>
        <v>-89.973380082093541</v>
      </c>
      <c r="R76">
        <f t="shared" si="16"/>
        <v>90.026619917906459</v>
      </c>
      <c r="S76">
        <f t="shared" si="17"/>
        <v>1.129042065597128E-3</v>
      </c>
      <c r="T76">
        <f t="shared" si="0"/>
        <v>104.27507960859049</v>
      </c>
    </row>
    <row r="77" spans="1:20" x14ac:dyDescent="0.3">
      <c r="A77">
        <f t="shared" si="1"/>
        <v>7.1209376437150071</v>
      </c>
      <c r="B77">
        <f t="shared" si="18"/>
        <v>1.1333324254463972</v>
      </c>
      <c r="C77" t="str">
        <f t="shared" si="2"/>
        <v>76.0042791160477-162969.653567229i</v>
      </c>
      <c r="D77" t="str">
        <f t="shared" si="3"/>
        <v>15.3562499969818-28086.1891424579i</v>
      </c>
      <c r="E77" t="str">
        <f t="shared" si="4"/>
        <v>162.46953609122-0.00396969891444647i</v>
      </c>
      <c r="F77" t="str">
        <f t="shared" si="5"/>
        <v>17.4594594591657-131785.79646413i</v>
      </c>
      <c r="G77" t="str">
        <f t="shared" si="6"/>
        <v>0.999999999983176-4.10166008271084E-06i</v>
      </c>
      <c r="H77" t="str">
        <f t="shared" si="7"/>
        <v>91.0000001320328+0.00389395657448529i</v>
      </c>
      <c r="I77" t="str">
        <f t="shared" si="8"/>
        <v>5.47363411357397-31228.950591885i</v>
      </c>
      <c r="K77" t="str">
        <f t="shared" si="9"/>
        <v>0.142857142388292-7.99288916440185E-06i</v>
      </c>
      <c r="L77" t="str">
        <f t="shared" si="10"/>
        <v>0.0015-8776.93403974167i</v>
      </c>
      <c r="M77" t="str">
        <f t="shared" si="11"/>
        <v>0.0135-3600.79345220171i</v>
      </c>
      <c r="N77">
        <f t="shared" si="12"/>
        <v>90.02672107356949</v>
      </c>
      <c r="O77">
        <f t="shared" si="13"/>
        <v>104.24213579153898</v>
      </c>
      <c r="P77" s="3">
        <f t="shared" si="14"/>
        <v>104.24213579153898</v>
      </c>
      <c r="Q77" s="3">
        <f t="shared" si="15"/>
        <v>-89.97327892643051</v>
      </c>
      <c r="R77">
        <f t="shared" si="16"/>
        <v>90.02672107356949</v>
      </c>
      <c r="S77">
        <f t="shared" si="17"/>
        <v>1.1333324254463972E-3</v>
      </c>
      <c r="T77">
        <f t="shared" si="0"/>
        <v>104.24213579153898</v>
      </c>
    </row>
    <row r="78" spans="1:20" x14ac:dyDescent="0.3">
      <c r="A78">
        <f t="shared" si="1"/>
        <v>7.1479972067611239</v>
      </c>
      <c r="B78">
        <f t="shared" si="18"/>
        <v>1.1376390886630936</v>
      </c>
      <c r="C78" t="str">
        <f t="shared" si="2"/>
        <v>76.0042791103532-162352.71330829i</v>
      </c>
      <c r="D78" t="str">
        <f t="shared" si="3"/>
        <v>15.3562499969589-27979.8656546097i</v>
      </c>
      <c r="E78" t="str">
        <f t="shared" si="4"/>
        <v>162.469536084591-0.0039847837690383i</v>
      </c>
      <c r="F78" t="str">
        <f t="shared" si="5"/>
        <v>17.4594594591635-131286.906221036i</v>
      </c>
      <c r="G78" t="str">
        <f t="shared" si="6"/>
        <v>0.999999999983048-4.11724639102462E-06i</v>
      </c>
      <c r="H78" t="str">
        <f t="shared" si="7"/>
        <v>91.0000001330381+0.00390875360947519i</v>
      </c>
      <c r="I78" t="str">
        <f t="shared" si="8"/>
        <v>5.47363411362704-31110.729817704i</v>
      </c>
      <c r="K78" t="str">
        <f t="shared" si="9"/>
        <v>0.142857142384722-8.02326214301622E-06i</v>
      </c>
      <c r="L78" t="str">
        <f t="shared" si="10"/>
        <v>0.0015-8743.70794953343i</v>
      </c>
      <c r="M78" t="str">
        <f t="shared" si="11"/>
        <v>0.0135-3587.16223570602i</v>
      </c>
      <c r="N78">
        <f t="shared" si="12"/>
        <v>90.026822613623722</v>
      </c>
      <c r="O78">
        <f t="shared" si="13"/>
        <v>104.20919197456269</v>
      </c>
      <c r="P78" s="3">
        <f t="shared" si="14"/>
        <v>104.20919197456269</v>
      </c>
      <c r="Q78" s="3">
        <f t="shared" si="15"/>
        <v>-89.973177386376278</v>
      </c>
      <c r="R78">
        <f t="shared" si="16"/>
        <v>90.026822613623722</v>
      </c>
      <c r="S78">
        <f t="shared" si="17"/>
        <v>1.1376390886630935E-3</v>
      </c>
      <c r="T78">
        <f t="shared" si="0"/>
        <v>104.20919197456269</v>
      </c>
    </row>
    <row r="79" spans="1:20" x14ac:dyDescent="0.3">
      <c r="A79">
        <f t="shared" si="1"/>
        <v>7.1751595961468171</v>
      </c>
      <c r="B79">
        <f t="shared" si="18"/>
        <v>1.1419621172000134</v>
      </c>
      <c r="C79" t="str">
        <f t="shared" si="2"/>
        <v>76.0042791046145-161738.108547636i</v>
      </c>
      <c r="D79" t="str">
        <f t="shared" si="3"/>
        <v>15.3562499969357-27873.9446665223i</v>
      </c>
      <c r="E79" t="str">
        <f t="shared" si="4"/>
        <v>162.469536077911-0.00399992594606284i</v>
      </c>
      <c r="F79" t="str">
        <f t="shared" si="5"/>
        <v>17.4594594591613-130789.904584163i</v>
      </c>
      <c r="G79" t="str">
        <f t="shared" si="6"/>
        <v>0.999999999982919-4.13289192730998E-06i</v>
      </c>
      <c r="H79" t="str">
        <f t="shared" si="7"/>
        <v>91.0000001340509+0.00392360687319813i</v>
      </c>
      <c r="I79" t="str">
        <f t="shared" si="8"/>
        <v>5.47363411368049-30992.9565818158i</v>
      </c>
      <c r="K79" t="str">
        <f t="shared" si="9"/>
        <v>0.142857142381125-8.05375053894691E-06i</v>
      </c>
      <c r="L79" t="str">
        <f t="shared" si="10"/>
        <v>0.0015-8710.60764049954i</v>
      </c>
      <c r="M79" t="str">
        <f t="shared" si="11"/>
        <v>0.0135-3573.5826217434i</v>
      </c>
      <c r="N79">
        <f t="shared" si="12"/>
        <v>90.026924539529887</v>
      </c>
      <c r="O79">
        <f t="shared" si="13"/>
        <v>104.17624815766202</v>
      </c>
      <c r="P79" s="3">
        <f t="shared" si="14"/>
        <v>104.17624815766202</v>
      </c>
      <c r="Q79" s="3">
        <f t="shared" si="15"/>
        <v>-89.973075460470113</v>
      </c>
      <c r="R79">
        <f t="shared" si="16"/>
        <v>90.026924539529887</v>
      </c>
      <c r="S79">
        <f t="shared" si="17"/>
        <v>1.1419621172000134E-3</v>
      </c>
      <c r="T79">
        <f t="shared" si="0"/>
        <v>104.17624815766202</v>
      </c>
    </row>
    <row r="80" spans="1:20" x14ac:dyDescent="0.3">
      <c r="A80">
        <f t="shared" si="1"/>
        <v>7.2024252026121749</v>
      </c>
      <c r="B80">
        <f t="shared" si="18"/>
        <v>1.1463015732453734</v>
      </c>
      <c r="C80" t="str">
        <f t="shared" si="2"/>
        <v>76.004279098833-161125.830443976i</v>
      </c>
      <c r="D80" t="str">
        <f t="shared" si="3"/>
        <v>15.3562499969124-27768.4246544871i</v>
      </c>
      <c r="E80" t="str">
        <f t="shared" si="4"/>
        <v>162.469536071181-0.00401512566334533i</v>
      </c>
      <c r="F80" t="str">
        <f t="shared" si="5"/>
        <v>17.4594594591591-130294.784403977i</v>
      </c>
      <c r="G80" t="str">
        <f t="shared" si="6"/>
        <v>0.999999999982789-4.14859691663321E-06i</v>
      </c>
      <c r="H80" t="str">
        <f t="shared" si="7"/>
        <v>91.0000001350713+0.00393851657932327i</v>
      </c>
      <c r="I80" t="str">
        <f t="shared" si="8"/>
        <v>5.47363411373434-30875.6291900131i</v>
      </c>
      <c r="K80" t="str">
        <f t="shared" si="9"/>
        <v>0.142857142377501-8.08435479077971E-06i</v>
      </c>
      <c r="L80" t="str">
        <f t="shared" si="10"/>
        <v>0.0015-8677.63263648089i</v>
      </c>
      <c r="M80" t="str">
        <f t="shared" si="11"/>
        <v>0.0135-3560.05441496652i</v>
      </c>
      <c r="N80">
        <f t="shared" si="12"/>
        <v>90.027026852754204</v>
      </c>
      <c r="O80">
        <f t="shared" si="13"/>
        <v>104.14330434083782</v>
      </c>
      <c r="P80" s="3">
        <f t="shared" si="14"/>
        <v>104.14330434083782</v>
      </c>
      <c r="Q80" s="3">
        <f t="shared" si="15"/>
        <v>-89.972973147245796</v>
      </c>
      <c r="R80">
        <f t="shared" si="16"/>
        <v>90.027026852754204</v>
      </c>
      <c r="S80">
        <f t="shared" si="17"/>
        <v>1.1463015732453734E-3</v>
      </c>
      <c r="T80">
        <f t="shared" si="0"/>
        <v>104.14330434083782</v>
      </c>
    </row>
    <row r="81" spans="1:20" x14ac:dyDescent="0.3">
      <c r="A81">
        <f t="shared" si="1"/>
        <v>7.2297944183821006</v>
      </c>
      <c r="B81">
        <f t="shared" si="18"/>
        <v>1.1506575192237058</v>
      </c>
      <c r="C81" t="str">
        <f t="shared" si="2"/>
        <v>76.0042790930065-160515.870189478i</v>
      </c>
      <c r="D81" t="str">
        <f t="shared" si="3"/>
        <v>15.3562499968889-27663.304100563i</v>
      </c>
      <c r="E81" t="str">
        <f t="shared" si="4"/>
        <v>162.469536064399-0.00403038313953817i</v>
      </c>
      <c r="F81" t="str">
        <f t="shared" si="5"/>
        <v>17.4594594591566-129801.538558008i</v>
      </c>
      <c r="G81" t="str">
        <f t="shared" si="6"/>
        <v>0.999999999982658-4.16436158491587E-06i</v>
      </c>
      <c r="H81" t="str">
        <f t="shared" si="7"/>
        <v>91.0000001361003+0.00395348294233181i</v>
      </c>
      <c r="I81" t="str">
        <f t="shared" si="8"/>
        <v>5.47363411378859-30758.7459545023i</v>
      </c>
      <c r="K81" t="str">
        <f t="shared" si="9"/>
        <v>0.142857142373848-8.11507533876695E-06i</v>
      </c>
      <c r="L81" t="str">
        <f t="shared" si="10"/>
        <v>0.0015-8644.78246312102i</v>
      </c>
      <c r="M81" t="str">
        <f t="shared" si="11"/>
        <v>0.0135-3546.57742076761i</v>
      </c>
      <c r="N81">
        <f t="shared" si="12"/>
        <v>90.027129554768493</v>
      </c>
      <c r="O81">
        <f t="shared" si="13"/>
        <v>104.11036052409034</v>
      </c>
      <c r="P81" s="3">
        <f t="shared" si="14"/>
        <v>104.11036052409034</v>
      </c>
      <c r="Q81" s="3">
        <f t="shared" si="15"/>
        <v>-89.972870445231507</v>
      </c>
      <c r="R81">
        <f t="shared" si="16"/>
        <v>90.027129554768493</v>
      </c>
      <c r="S81">
        <f t="shared" si="17"/>
        <v>1.1506575192237059E-3</v>
      </c>
      <c r="T81">
        <f t="shared" si="0"/>
        <v>104.11036052409034</v>
      </c>
    </row>
    <row r="82" spans="1:20" x14ac:dyDescent="0.3">
      <c r="A82">
        <f t="shared" si="1"/>
        <v>7.257267637171954</v>
      </c>
      <c r="B82">
        <f t="shared" si="18"/>
        <v>1.1550300177967561</v>
      </c>
      <c r="C82" t="str">
        <f t="shared" si="2"/>
        <v>76.0042790871354-159908.219009663i</v>
      </c>
      <c r="D82" t="str">
        <f t="shared" si="3"/>
        <v>15.3562499968651-27558.5814925556i</v>
      </c>
      <c r="E82" t="str">
        <f t="shared" si="4"/>
        <v>162.469536057566-0.00404569859412576i</v>
      </c>
      <c r="F82" t="str">
        <f t="shared" si="5"/>
        <v>17.4594594591544-129310.159950749i</v>
      </c>
      <c r="G82" t="str">
        <f t="shared" si="6"/>
        <v>0.999999999982526-4.18018615893801E-06i</v>
      </c>
      <c r="H82" t="str">
        <f t="shared" si="7"/>
        <v>91.0000001371366+0.00396850617751985i</v>
      </c>
      <c r="I82" t="str">
        <f t="shared" si="8"/>
        <v>5.47363411384331-30642.3051938784i</v>
      </c>
      <c r="K82" t="str">
        <f t="shared" si="9"/>
        <v>0.142857142370168-8.14591262483411E-06i</v>
      </c>
      <c r="L82" t="str">
        <f t="shared" si="10"/>
        <v>0.0015-8612.0566478592i</v>
      </c>
      <c r="M82" t="str">
        <f t="shared" si="11"/>
        <v>0.0135-3533.15144527556i</v>
      </c>
      <c r="N82">
        <f t="shared" si="12"/>
        <v>90.027232647050113</v>
      </c>
      <c r="O82">
        <f t="shared" si="13"/>
        <v>104.07741670742041</v>
      </c>
      <c r="P82" s="3">
        <f t="shared" si="14"/>
        <v>104.07741670742041</v>
      </c>
      <c r="Q82" s="3">
        <f t="shared" si="15"/>
        <v>-89.972767352949887</v>
      </c>
      <c r="R82">
        <f t="shared" si="16"/>
        <v>90.027232647050113</v>
      </c>
      <c r="S82">
        <f t="shared" si="17"/>
        <v>1.1550300177967561E-3</v>
      </c>
      <c r="T82">
        <f t="shared" si="0"/>
        <v>104.07741670742041</v>
      </c>
    </row>
    <row r="83" spans="1:20" x14ac:dyDescent="0.3">
      <c r="A83">
        <f t="shared" si="1"/>
        <v>7.2848452541932076</v>
      </c>
      <c r="B83">
        <f t="shared" si="18"/>
        <v>1.1594191318643838</v>
      </c>
      <c r="C83" t="str">
        <f t="shared" si="2"/>
        <v>76.0042790812204-159302.868163262i</v>
      </c>
      <c r="D83" t="str">
        <f t="shared" si="3"/>
        <v>15.3562499968413-27454.255323995i</v>
      </c>
      <c r="E83" t="str">
        <f t="shared" si="4"/>
        <v>162.46953605068-0.0040610722474252i</v>
      </c>
      <c r="F83" t="str">
        <f t="shared" si="5"/>
        <v>17.4594594591521-128820.641513553i</v>
      </c>
      <c r="G83" t="str">
        <f t="shared" si="6"/>
        <v>0.999999999982393-4.19607086634141E-06i</v>
      </c>
      <c r="H83" t="str">
        <f t="shared" si="7"/>
        <v>91.0000001381808+0.00398358650100168i</v>
      </c>
      <c r="I83" t="str">
        <f t="shared" si="8"/>
        <v>5.47363411389841-30526.305233102i</v>
      </c>
      <c r="K83" t="str">
        <f t="shared" si="9"/>
        <v>0.14285714236646-8.17686709258578E-06i</v>
      </c>
      <c r="L83" t="str">
        <f t="shared" si="10"/>
        <v>0.0015-8579.45471992349i</v>
      </c>
      <c r="M83" t="str">
        <f t="shared" si="11"/>
        <v>0.0135-3519.77629535322i</v>
      </c>
      <c r="N83">
        <f t="shared" si="12"/>
        <v>90.027336131082109</v>
      </c>
      <c r="O83">
        <f t="shared" si="13"/>
        <v>104.04447289082846</v>
      </c>
      <c r="P83" s="3">
        <f t="shared" si="14"/>
        <v>104.04447289082846</v>
      </c>
      <c r="Q83" s="3">
        <f t="shared" si="15"/>
        <v>-89.972663868917891</v>
      </c>
      <c r="R83">
        <f t="shared" si="16"/>
        <v>90.027336131082109</v>
      </c>
      <c r="S83">
        <f t="shared" si="17"/>
        <v>1.1594191318643839E-3</v>
      </c>
      <c r="T83">
        <f t="shared" si="0"/>
        <v>104.04447289082846</v>
      </c>
    </row>
    <row r="84" spans="1:20" x14ac:dyDescent="0.3">
      <c r="A84">
        <f t="shared" si="1"/>
        <v>7.3125276661591423</v>
      </c>
      <c r="B84">
        <f t="shared" si="18"/>
        <v>1.1638249245654686</v>
      </c>
      <c r="C84" t="str">
        <f t="shared" si="2"/>
        <v>76.0042790752609-158699.808942104i</v>
      </c>
      <c r="D84" t="str">
        <f t="shared" si="3"/>
        <v>15.3562499968173-27350.3240941144i</v>
      </c>
      <c r="E84" t="str">
        <f t="shared" si="4"/>
        <v>162.469536043743-0.00407650432059171i</v>
      </c>
      <c r="F84" t="str">
        <f t="shared" si="5"/>
        <v>17.4594594591496-128332.976204534i</v>
      </c>
      <c r="G84" t="str">
        <f t="shared" si="6"/>
        <v>0.999999999982259-4.21201593563294E-06i</v>
      </c>
      <c r="H84" t="str">
        <f t="shared" si="7"/>
        <v>91.0000001392328+0.00399872412971284i</v>
      </c>
      <c r="I84" t="str">
        <f t="shared" si="8"/>
        <v>5.4736341139539-30410.7444034749i</v>
      </c>
      <c r="K84" t="str">
        <f t="shared" si="9"/>
        <v>0.142857142362724-8.20793918731241E-06i</v>
      </c>
      <c r="L84" t="str">
        <f t="shared" si="10"/>
        <v>0.0015-8546.97621032426i</v>
      </c>
      <c r="M84" t="str">
        <f t="shared" si="11"/>
        <v>0.0135-3506.45177859455i</v>
      </c>
      <c r="N84">
        <f t="shared" si="12"/>
        <v>90.027440008353111</v>
      </c>
      <c r="O84">
        <f t="shared" si="13"/>
        <v>104.01152907431526</v>
      </c>
      <c r="P84" s="3">
        <f t="shared" si="14"/>
        <v>104.01152907431526</v>
      </c>
      <c r="Q84" s="3">
        <f t="shared" si="15"/>
        <v>-89.972559991646889</v>
      </c>
      <c r="R84">
        <f t="shared" si="16"/>
        <v>90.027440008353111</v>
      </c>
      <c r="S84">
        <f t="shared" si="17"/>
        <v>1.1638249245654686E-3</v>
      </c>
      <c r="T84">
        <f t="shared" si="0"/>
        <v>104.01152907431526</v>
      </c>
    </row>
    <row r="85" spans="1:20" x14ac:dyDescent="0.3">
      <c r="A85">
        <f t="shared" si="1"/>
        <v>7.3403152712905477</v>
      </c>
      <c r="B85">
        <f t="shared" si="18"/>
        <v>1.1682474592788175</v>
      </c>
      <c r="C85" t="str">
        <f t="shared" si="2"/>
        <v>76.0042790692546-158099.032670974i</v>
      </c>
      <c r="D85" t="str">
        <f t="shared" si="3"/>
        <v>15.356249996793-27246.786307828i</v>
      </c>
      <c r="E85" t="str">
        <f t="shared" si="4"/>
        <v>162.469536036752-0.00409199503562048i</v>
      </c>
      <c r="F85" t="str">
        <f t="shared" si="5"/>
        <v>17.4594594591474-127847.157008462i</v>
      </c>
      <c r="G85" t="str">
        <f t="shared" si="6"/>
        <v>0.999999999982124-4.22802159618778E-06i</v>
      </c>
      <c r="H85" t="str">
        <f t="shared" si="7"/>
        <v>91.0000001402931+0.00401391928141317i</v>
      </c>
      <c r="I85" t="str">
        <f t="shared" si="8"/>
        <v>5.47363411400988-30295.6210426157i</v>
      </c>
      <c r="K85" t="str">
        <f t="shared" si="9"/>
        <v>0.142857142358959-8.23912935599636E-06i</v>
      </c>
      <c r="L85" t="str">
        <f t="shared" si="10"/>
        <v>0.0015-8514.6206518472i</v>
      </c>
      <c r="M85" t="str">
        <f t="shared" si="11"/>
        <v>0.0135-3493.17770332194i</v>
      </c>
      <c r="N85">
        <f t="shared" si="12"/>
        <v>90.027544280357446</v>
      </c>
      <c r="O85">
        <f t="shared" si="13"/>
        <v>103.97858525788118</v>
      </c>
      <c r="P85" s="3">
        <f t="shared" si="14"/>
        <v>103.97858525788118</v>
      </c>
      <c r="Q85" s="3">
        <f t="shared" si="15"/>
        <v>-89.972455719642554</v>
      </c>
      <c r="R85">
        <f t="shared" si="16"/>
        <v>90.027544280357446</v>
      </c>
      <c r="S85">
        <f t="shared" si="17"/>
        <v>1.1682474592788175E-3</v>
      </c>
      <c r="T85">
        <f t="shared" si="0"/>
        <v>103.97858525788118</v>
      </c>
    </row>
    <row r="86" spans="1:20" x14ac:dyDescent="0.3">
      <c r="A86">
        <f t="shared" si="1"/>
        <v>7.3682084693214529</v>
      </c>
      <c r="B86">
        <f t="shared" si="18"/>
        <v>1.1726867996240771</v>
      </c>
      <c r="C86" t="str">
        <f t="shared" si="2"/>
        <v>76.0042790632035-157500.530707509i</v>
      </c>
      <c r="D86" t="str">
        <f t="shared" si="3"/>
        <v>15.3562499967686-27143.6404757101i</v>
      </c>
      <c r="E86" t="str">
        <f t="shared" si="4"/>
        <v>162.469536029708-0.00410754461535042i</v>
      </c>
      <c r="F86" t="str">
        <f t="shared" si="5"/>
        <v>17.459459459145-127363.176936665i</v>
      </c>
      <c r="G86" t="str">
        <f t="shared" si="6"/>
        <v>0.999999999981988-4.24408807825271E-06i</v>
      </c>
      <c r="H86" t="str">
        <f t="shared" si="7"/>
        <v>91.0000001413611+0.00402917217469005i</v>
      </c>
      <c r="I86" t="str">
        <f t="shared" si="8"/>
        <v>5.47363411406624-30180.9334944361i</v>
      </c>
      <c r="K86" t="str">
        <f t="shared" si="9"/>
        <v>0.142857142355166-8.27043804731876E-06i</v>
      </c>
      <c r="L86" t="str">
        <f t="shared" si="10"/>
        <v>0.0015-8482.38757904686i</v>
      </c>
      <c r="M86" t="str">
        <f t="shared" si="11"/>
        <v>0.0135-3479.95387858331i</v>
      </c>
      <c r="N86">
        <f t="shared" si="12"/>
        <v>90.027648948595072</v>
      </c>
      <c r="O86">
        <f t="shared" si="13"/>
        <v>103.94564144152709</v>
      </c>
      <c r="P86" s="3">
        <f t="shared" si="14"/>
        <v>103.94564144152709</v>
      </c>
      <c r="Q86" s="3">
        <f t="shared" si="15"/>
        <v>-89.972351051404928</v>
      </c>
      <c r="R86">
        <f t="shared" si="16"/>
        <v>90.027648948595072</v>
      </c>
      <c r="S86">
        <f t="shared" si="17"/>
        <v>1.1726867996240771E-3</v>
      </c>
      <c r="T86">
        <f t="shared" si="0"/>
        <v>103.94564144152709</v>
      </c>
    </row>
    <row r="87" spans="1:20" x14ac:dyDescent="0.3">
      <c r="A87">
        <f t="shared" si="1"/>
        <v>7.3962076615048735</v>
      </c>
      <c r="B87">
        <f t="shared" si="18"/>
        <v>1.1771430094626485</v>
      </c>
      <c r="C87" t="str">
        <f t="shared" si="2"/>
        <v>76.0042790571064-156904.294442055i</v>
      </c>
      <c r="D87" t="str">
        <f t="shared" si="3"/>
        <v>15.356249996744-27040.8851139732i</v>
      </c>
      <c r="E87" t="str">
        <f t="shared" si="4"/>
        <v>162.469536022611-0.00412315328346735i</v>
      </c>
      <c r="F87" t="str">
        <f t="shared" si="5"/>
        <v>17.4594594591426-126881.029026927i</v>
      </c>
      <c r="G87" t="str">
        <f t="shared" si="6"/>
        <v>0.999999999981851-4.26021561294949E-06i</v>
      </c>
      <c r="H87" t="str">
        <f t="shared" si="7"/>
        <v>91.0000001424374+0.00404448302896144i</v>
      </c>
      <c r="I87" t="str">
        <f t="shared" si="8"/>
        <v>5.47363411412303-30066.6801091172i</v>
      </c>
      <c r="K87" t="str">
        <f t="shared" si="9"/>
        <v>0.142857142351344-0.0000083018657116655i</v>
      </c>
      <c r="L87" t="str">
        <f t="shared" si="10"/>
        <v>0.0015-8450.27652823953i</v>
      </c>
      <c r="M87" t="str">
        <f t="shared" si="11"/>
        <v>0.0135-3466.78011414955i</v>
      </c>
      <c r="N87">
        <f t="shared" si="12"/>
        <v>90.027754014571684</v>
      </c>
      <c r="O87">
        <f t="shared" si="13"/>
        <v>103.91269762525343</v>
      </c>
      <c r="P87" s="3">
        <f t="shared" si="14"/>
        <v>103.91269762525343</v>
      </c>
      <c r="Q87" s="3">
        <f t="shared" si="15"/>
        <v>-89.972245985428316</v>
      </c>
      <c r="R87">
        <f t="shared" si="16"/>
        <v>90.027754014571684</v>
      </c>
      <c r="S87">
        <f t="shared" si="17"/>
        <v>1.1771430094626484E-3</v>
      </c>
      <c r="T87">
        <f t="shared" si="0"/>
        <v>103.91269762525343</v>
      </c>
    </row>
    <row r="88" spans="1:20" x14ac:dyDescent="0.3">
      <c r="A88">
        <f t="shared" si="1"/>
        <v>7.4243132506185932</v>
      </c>
      <c r="B88">
        <f t="shared" si="18"/>
        <v>1.1816161528986067</v>
      </c>
      <c r="C88" t="str">
        <f t="shared" si="2"/>
        <v>76.0042790509619-156310.315297551i</v>
      </c>
      <c r="D88" t="str">
        <f t="shared" si="3"/>
        <v>15.3562499967192-26938.518744447i</v>
      </c>
      <c r="E88" t="str">
        <f t="shared" si="4"/>
        <v>162.469536015459-0.00413882126450677i</v>
      </c>
      <c r="F88" t="str">
        <f t="shared" si="5"/>
        <v>17.4594594591402-126400.706343388i</v>
      </c>
      <c r="G88" t="str">
        <f t="shared" si="6"/>
        <v>0.999999999981712-0.0000042764044322781i</v>
      </c>
      <c r="H88" t="str">
        <f t="shared" si="7"/>
        <v>91.0000001435223+0.00405985206447921i</v>
      </c>
      <c r="I88" t="str">
        <f t="shared" si="8"/>
        <v>5.47363411418028-29952.8592430859i</v>
      </c>
      <c r="K88" t="str">
        <f t="shared" si="9"/>
        <v>0.142857142347492-0.0000083334128011341i</v>
      </c>
      <c r="L88" t="str">
        <f t="shared" si="10"/>
        <v>0.0015-8418.28703749707i</v>
      </c>
      <c r="M88" t="str">
        <f t="shared" si="11"/>
        <v>0.0135-3453.65622051161i</v>
      </c>
      <c r="N88">
        <f t="shared" si="12"/>
        <v>90.027859479798678</v>
      </c>
      <c r="O88">
        <f t="shared" si="13"/>
        <v>103.87975380906073</v>
      </c>
      <c r="P88" s="3">
        <f t="shared" si="14"/>
        <v>103.87975380906073</v>
      </c>
      <c r="Q88" s="3">
        <f t="shared" si="15"/>
        <v>-89.972140520201322</v>
      </c>
      <c r="R88">
        <f t="shared" si="16"/>
        <v>90.027859479798678</v>
      </c>
      <c r="S88">
        <f t="shared" si="17"/>
        <v>1.1816161528986067E-3</v>
      </c>
      <c r="T88">
        <f t="shared" si="0"/>
        <v>103.87975380906073</v>
      </c>
    </row>
    <row r="89" spans="1:20" x14ac:dyDescent="0.3">
      <c r="A89">
        <f t="shared" si="1"/>
        <v>7.4525256409709444</v>
      </c>
      <c r="B89">
        <f t="shared" si="18"/>
        <v>1.1861062942796214</v>
      </c>
      <c r="C89" t="str">
        <f t="shared" si="2"/>
        <v>76.0042790447718-155718.584729413i</v>
      </c>
      <c r="D89" t="str">
        <f t="shared" si="3"/>
        <v>15.3562499966942-26836.5398945568i</v>
      </c>
      <c r="E89" t="str">
        <f t="shared" si="4"/>
        <v>162.469536008254-0.00415454878385802i</v>
      </c>
      <c r="F89" t="str">
        <f t="shared" si="5"/>
        <v>17.4594594591377-125922.201976446i</v>
      </c>
      <c r="G89" t="str">
        <f t="shared" si="6"/>
        <v>0.999999999981573-4.29265476912016E-06i</v>
      </c>
      <c r="H89" t="str">
        <f t="shared" si="7"/>
        <v>91.0000001446147+0.00407527950233197i</v>
      </c>
      <c r="I89" t="str">
        <f t="shared" si="8"/>
        <v>5.47363411423791-29839.4692589905i</v>
      </c>
      <c r="K89" t="str">
        <f t="shared" si="9"/>
        <v>0.142857142343612-0.00000836507976954i</v>
      </c>
      <c r="L89" t="str">
        <f t="shared" si="10"/>
        <v>0.0015-8386.41864663981i</v>
      </c>
      <c r="M89" t="str">
        <f t="shared" si="11"/>
        <v>0.0135-3440.58200887787i</v>
      </c>
      <c r="N89">
        <f t="shared" si="12"/>
        <v>90.027965345793248</v>
      </c>
      <c r="O89">
        <f t="shared" si="13"/>
        <v>103.84680999294991</v>
      </c>
      <c r="P89" s="3">
        <f t="shared" si="14"/>
        <v>103.84680999294991</v>
      </c>
      <c r="Q89" s="3">
        <f t="shared" si="15"/>
        <v>-89.972034654206752</v>
      </c>
      <c r="R89">
        <f t="shared" si="16"/>
        <v>90.027965345793248</v>
      </c>
      <c r="S89">
        <f t="shared" si="17"/>
        <v>1.1861062942796214E-3</v>
      </c>
      <c r="T89">
        <f t="shared" si="0"/>
        <v>103.84680999294991</v>
      </c>
    </row>
    <row r="90" spans="1:20" x14ac:dyDescent="0.3">
      <c r="A90">
        <f t="shared" si="1"/>
        <v>7.4808452384066335</v>
      </c>
      <c r="B90">
        <f t="shared" si="18"/>
        <v>1.190613498197884</v>
      </c>
      <c r="C90" t="str">
        <f t="shared" si="2"/>
        <v>76.0042790385335-155129.09422539i</v>
      </c>
      <c r="D90" t="str">
        <f t="shared" si="3"/>
        <v>15.3562499966691-26734.9470973026i</v>
      </c>
      <c r="E90" t="str">
        <f t="shared" si="4"/>
        <v>162.469536000992-0.00417033606776578i</v>
      </c>
      <c r="F90" t="str">
        <f t="shared" si="5"/>
        <v>17.4594594591352-125445.509042655i</v>
      </c>
      <c r="G90" t="str">
        <f t="shared" si="6"/>
        <v>0.999999999981433-4.30896685724222E-06i</v>
      </c>
      <c r="H90" t="str">
        <f t="shared" si="7"/>
        <v>91.0000001457164+0.00409076556444874i</v>
      </c>
      <c r="I90" t="str">
        <f t="shared" si="8"/>
        <v>5.47363411429605-29726.5085256787i</v>
      </c>
      <c r="K90" t="str">
        <f t="shared" si="9"/>
        <v>0.142857142339701-0.0000083968670724231i</v>
      </c>
      <c r="L90" t="str">
        <f t="shared" si="10"/>
        <v>0.0015-8354.67089723034i</v>
      </c>
      <c r="M90" t="str">
        <f t="shared" si="11"/>
        <v>0.0135-3427.55729117141i</v>
      </c>
      <c r="N90">
        <f t="shared" si="12"/>
        <v>90.028071614078229</v>
      </c>
      <c r="O90">
        <f t="shared" si="13"/>
        <v>103.81386617692114</v>
      </c>
      <c r="P90" s="3">
        <f t="shared" si="14"/>
        <v>103.81386617692114</v>
      </c>
      <c r="Q90" s="3">
        <f t="shared" si="15"/>
        <v>-89.971928385921771</v>
      </c>
      <c r="R90">
        <f t="shared" si="16"/>
        <v>90.028071614078229</v>
      </c>
      <c r="S90">
        <f t="shared" si="17"/>
        <v>1.1906134981978841E-3</v>
      </c>
      <c r="T90">
        <f t="shared" si="0"/>
        <v>103.81386617692114</v>
      </c>
    </row>
    <row r="91" spans="1:20" x14ac:dyDescent="0.3">
      <c r="A91">
        <f t="shared" si="1"/>
        <v>7.5092724503125785</v>
      </c>
      <c r="B91">
        <f t="shared" si="18"/>
        <v>1.195137829491036</v>
      </c>
      <c r="C91" t="str">
        <f t="shared" si="2"/>
        <v>76.0042790322478-154541.83530547i</v>
      </c>
      <c r="D91" t="str">
        <f t="shared" si="3"/>
        <v>15.3562499966437-26633.738891238i</v>
      </c>
      <c r="E91" t="str">
        <f t="shared" si="4"/>
        <v>162.469535993675-0.00418618334333546i</v>
      </c>
      <c r="F91" t="str">
        <f t="shared" si="5"/>
        <v>17.4594594591328-124970.620684626i</v>
      </c>
      <c r="G91" t="str">
        <f t="shared" si="6"/>
        <v>0.999999999981291-4.32534093129913E-06i</v>
      </c>
      <c r="H91" t="str">
        <f t="shared" si="7"/>
        <v>91.0000001468259+0.0041063104736016i</v>
      </c>
      <c r="I91" t="str">
        <f t="shared" si="8"/>
        <v>5.47363411435461-29613.9754181716i</v>
      </c>
      <c r="K91" t="str">
        <f t="shared" si="9"/>
        <v>0.142857142335761-8.42877516705441E-06i</v>
      </c>
      <c r="L91" t="str">
        <f t="shared" si="10"/>
        <v>0.0015-8323.0433325666i</v>
      </c>
      <c r="M91" t="str">
        <f t="shared" si="11"/>
        <v>0.0135-3414.58188002731i</v>
      </c>
      <c r="N91">
        <f t="shared" si="12"/>
        <v>90.028178286182381</v>
      </c>
      <c r="O91">
        <f t="shared" si="13"/>
        <v>103.78092236097541</v>
      </c>
      <c r="P91" s="3">
        <f t="shared" si="14"/>
        <v>103.78092236097541</v>
      </c>
      <c r="Q91" s="3">
        <f t="shared" si="15"/>
        <v>-89.971821713817619</v>
      </c>
      <c r="R91">
        <f t="shared" si="16"/>
        <v>90.028178286182381</v>
      </c>
      <c r="S91">
        <f t="shared" si="17"/>
        <v>1.195137829491036E-3</v>
      </c>
      <c r="T91">
        <f t="shared" si="0"/>
        <v>103.78092236097541</v>
      </c>
    </row>
    <row r="92" spans="1:20" x14ac:dyDescent="0.3">
      <c r="A92">
        <f t="shared" si="1"/>
        <v>7.5378076856237675</v>
      </c>
      <c r="B92">
        <f t="shared" si="18"/>
        <v>1.199679353243102</v>
      </c>
      <c r="C92" t="str">
        <f t="shared" si="2"/>
        <v>76.0042790259151-153956.799521737i</v>
      </c>
      <c r="D92" t="str">
        <f t="shared" si="3"/>
        <v>15.3562499966181-26532.913820449i</v>
      </c>
      <c r="E92" t="str">
        <f t="shared" si="4"/>
        <v>162.469535986305-0.00420209083853569i</v>
      </c>
      <c r="F92" t="str">
        <f t="shared" si="5"/>
        <v>17.4594594591302-124497.530070931i</v>
      </c>
      <c r="G92" t="str">
        <f t="shared" si="6"/>
        <v>0.999999999981149-4.34177722683744E-06i</v>
      </c>
      <c r="H92" t="str">
        <f t="shared" si="7"/>
        <v>91.0000001479439+0.00412191445340933i</v>
      </c>
      <c r="I92" t="str">
        <f t="shared" si="8"/>
        <v>5.47363411441357-29501.8683176429i</v>
      </c>
      <c r="K92" t="str">
        <f t="shared" si="9"/>
        <v>0.142857142331791-8.46080451244252E-06i</v>
      </c>
      <c r="L92" t="str">
        <f t="shared" si="10"/>
        <v>0.0015-8291.53549767543i</v>
      </c>
      <c r="M92" t="str">
        <f t="shared" si="11"/>
        <v>0.0135-3401.65558878991i</v>
      </c>
      <c r="N92">
        <f t="shared" si="12"/>
        <v>90.028285363640194</v>
      </c>
      <c r="O92">
        <f t="shared" si="13"/>
        <v>103.74797854511337</v>
      </c>
      <c r="P92" s="3">
        <f t="shared" si="14"/>
        <v>103.74797854511337</v>
      </c>
      <c r="Q92" s="3">
        <f t="shared" si="15"/>
        <v>-89.971714636359806</v>
      </c>
      <c r="R92">
        <f t="shared" si="16"/>
        <v>90.028285363640194</v>
      </c>
      <c r="S92">
        <f t="shared" si="17"/>
        <v>1.199679353243102E-3</v>
      </c>
      <c r="T92">
        <f t="shared" si="0"/>
        <v>103.74797854511337</v>
      </c>
    </row>
    <row r="93" spans="1:20" x14ac:dyDescent="0.3">
      <c r="A93">
        <f t="shared" si="1"/>
        <v>7.5664513548291383</v>
      </c>
      <c r="B93">
        <f t="shared" si="18"/>
        <v>1.2042381347854259</v>
      </c>
      <c r="C93" t="str">
        <f t="shared" si="2"/>
        <v>76.0042790195337-153373.97845825i</v>
      </c>
      <c r="D93" t="str">
        <f t="shared" si="3"/>
        <v>15.3562499965924-26432.470434533i</v>
      </c>
      <c r="E93" t="str">
        <f t="shared" si="4"/>
        <v>162.469535978876-0.00421805878220023i</v>
      </c>
      <c r="F93" t="str">
        <f t="shared" si="5"/>
        <v>17.4594594591279-124026.230396004i</v>
      </c>
      <c r="G93" t="str">
        <f t="shared" si="6"/>
        <v>0.999999999981005-0.0000043582759802988i</v>
      </c>
      <c r="H93" t="str">
        <f t="shared" si="7"/>
        <v>91.0000001490702+0.0041375777283404i</v>
      </c>
      <c r="I93" t="str">
        <f t="shared" si="8"/>
        <v>5.47363411447306-29390.1856113947i</v>
      </c>
      <c r="K93" t="str">
        <f t="shared" si="9"/>
        <v>0.142857142327791-8.49295556934028E-06i</v>
      </c>
      <c r="L93" t="str">
        <f t="shared" si="10"/>
        <v>0.0015-8260.14693930606i</v>
      </c>
      <c r="M93" t="str">
        <f t="shared" si="11"/>
        <v>0.0135-3388.77823151018i</v>
      </c>
      <c r="N93">
        <f t="shared" si="12"/>
        <v>90.028392847991995</v>
      </c>
      <c r="O93">
        <f t="shared" si="13"/>
        <v>103.71503472933546</v>
      </c>
      <c r="P93" s="3">
        <f t="shared" si="14"/>
        <v>103.71503472933546</v>
      </c>
      <c r="Q93" s="3">
        <f t="shared" si="15"/>
        <v>-89.971607152008005</v>
      </c>
      <c r="R93">
        <f t="shared" si="16"/>
        <v>90.028392847991995</v>
      </c>
      <c r="S93">
        <f t="shared" si="17"/>
        <v>1.2042381347854259E-3</v>
      </c>
      <c r="T93">
        <f t="shared" si="0"/>
        <v>103.71503472933546</v>
      </c>
    </row>
    <row r="94" spans="1:20" x14ac:dyDescent="0.3">
      <c r="A94">
        <f t="shared" si="1"/>
        <v>7.5952038699774889</v>
      </c>
      <c r="B94">
        <f t="shared" si="18"/>
        <v>1.2088142396976105</v>
      </c>
      <c r="C94" t="str">
        <f t="shared" si="2"/>
        <v>76.0042790131036-152793.363730935i</v>
      </c>
      <c r="D94" t="str">
        <f t="shared" si="3"/>
        <v>15.3562499965664-26332.4072885782i</v>
      </c>
      <c r="E94" t="str">
        <f t="shared" si="4"/>
        <v>162.469535971392-0.00423408740403321i</v>
      </c>
      <c r="F94" t="str">
        <f t="shared" si="5"/>
        <v>17.4594594591253-123556.714880039i</v>
      </c>
      <c r="G94" t="str">
        <f t="shared" si="6"/>
        <v>0.999999999980861-0.0000043748374290233i</v>
      </c>
      <c r="H94" t="str">
        <f t="shared" si="7"/>
        <v>91.0000001502055+0.00415330052371634i</v>
      </c>
      <c r="I94" t="str">
        <f t="shared" si="8"/>
        <v>5.47363411453295-29278.9256928335i</v>
      </c>
      <c r="K94" t="str">
        <f t="shared" si="9"/>
        <v>0.14285714232376-0.0000085252288002514i</v>
      </c>
      <c r="L94" t="str">
        <f t="shared" si="10"/>
        <v>0.0015-8228.87720592353i</v>
      </c>
      <c r="M94" t="str">
        <f t="shared" si="11"/>
        <v>0.0135-3375.94962294299i</v>
      </c>
      <c r="N94">
        <f t="shared" si="12"/>
        <v>90.028500740783983</v>
      </c>
      <c r="O94">
        <f t="shared" si="13"/>
        <v>103.68209091364238</v>
      </c>
      <c r="P94" s="3">
        <f t="shared" si="14"/>
        <v>103.68209091364238</v>
      </c>
      <c r="Q94" s="3">
        <f t="shared" si="15"/>
        <v>-89.971499259216017</v>
      </c>
      <c r="R94">
        <f t="shared" si="16"/>
        <v>90.028500740783983</v>
      </c>
      <c r="S94">
        <f t="shared" si="17"/>
        <v>1.2088142396976104E-3</v>
      </c>
      <c r="T94">
        <f t="shared" si="0"/>
        <v>103.68209091364238</v>
      </c>
    </row>
    <row r="95" spans="1:20" x14ac:dyDescent="0.3">
      <c r="A95">
        <f t="shared" si="1"/>
        <v>7.6240656446834034</v>
      </c>
      <c r="B95">
        <f t="shared" si="18"/>
        <v>1.2134077338084615</v>
      </c>
      <c r="C95" t="str">
        <f t="shared" si="2"/>
        <v>76.0042790066251-152214.946987452i</v>
      </c>
      <c r="D95" t="str">
        <f t="shared" si="3"/>
        <v>15.3562499965404-26232.7229431427i</v>
      </c>
      <c r="E95" t="str">
        <f t="shared" si="4"/>
        <v>162.469535963849-0.0042501769346116i</v>
      </c>
      <c r="F95" t="str">
        <f t="shared" si="5"/>
        <v>17.4594594591227-123088.976768899i</v>
      </c>
      <c r="G95" t="str">
        <f t="shared" si="6"/>
        <v>0.999999999980715-4.39146181125295E-06i</v>
      </c>
      <c r="H95" t="str">
        <f t="shared" si="7"/>
        <v>91.0000001513489+0.00416908306571475i</v>
      </c>
      <c r="I95" t="str">
        <f t="shared" si="8"/>
        <v>5.47363411459327-29168.0869614479i</v>
      </c>
      <c r="K95" t="str">
        <f t="shared" si="9"/>
        <v>0.142857142319699-8.55762466943708E-06i</v>
      </c>
      <c r="L95" t="str">
        <f t="shared" si="10"/>
        <v>0.0015-8197.7258477023i</v>
      </c>
      <c r="M95" t="str">
        <f t="shared" si="11"/>
        <v>0.0135-3363.16957854452i</v>
      </c>
      <c r="N95">
        <f t="shared" si="12"/>
        <v>90.028609043568238</v>
      </c>
      <c r="O95">
        <f t="shared" si="13"/>
        <v>103.64914709803473</v>
      </c>
      <c r="P95" s="3">
        <f t="shared" si="14"/>
        <v>103.64914709803473</v>
      </c>
      <c r="Q95" s="3">
        <f t="shared" si="15"/>
        <v>-89.971390956431762</v>
      </c>
      <c r="R95">
        <f t="shared" si="16"/>
        <v>90.028609043568238</v>
      </c>
      <c r="S95">
        <f t="shared" si="17"/>
        <v>1.2134077338084614E-3</v>
      </c>
      <c r="T95">
        <f t="shared" si="0"/>
        <v>103.64914709803473</v>
      </c>
    </row>
    <row r="96" spans="1:20" x14ac:dyDescent="0.3">
      <c r="A96">
        <f t="shared" si="1"/>
        <v>7.6530370941332011</v>
      </c>
      <c r="B96">
        <f t="shared" si="18"/>
        <v>1.2180186831969337</v>
      </c>
      <c r="C96" t="str">
        <f t="shared" si="2"/>
        <v>76.0042790000965-151638.719907085i</v>
      </c>
      <c r="D96" t="str">
        <f t="shared" si="3"/>
        <v>15.356249996514-26133.4159642337i</v>
      </c>
      <c r="E96" t="str">
        <f t="shared" si="4"/>
        <v>162.469535956251-0.00426632760538839i</v>
      </c>
      <c r="F96" t="str">
        <f t="shared" si="5"/>
        <v>17.4594594591201-122623.009334013i</v>
      </c>
      <c r="G96" t="str">
        <f t="shared" si="6"/>
        <v>0.999999999980568-4.40814936613506E-06i</v>
      </c>
      <c r="H96" t="str">
        <f t="shared" si="7"/>
        <v>91.0000001525018+0.00418492558137294i</v>
      </c>
      <c r="I96" t="str">
        <f t="shared" si="8"/>
        <v>5.47363411465411-29057.6678227858i</v>
      </c>
      <c r="K96" t="str">
        <f t="shared" si="9"/>
        <v>0.142857142315606-8.59014364292278E-06i</v>
      </c>
      <c r="L96" t="str">
        <f t="shared" si="10"/>
        <v>0.0015-8166.69241651951i</v>
      </c>
      <c r="M96" t="str">
        <f t="shared" si="11"/>
        <v>0.0135-3350.43791446953i</v>
      </c>
      <c r="N96">
        <f t="shared" si="12"/>
        <v>90.028717757902754</v>
      </c>
      <c r="O96">
        <f t="shared" si="13"/>
        <v>103.61620328251328</v>
      </c>
      <c r="P96" s="3">
        <f t="shared" si="14"/>
        <v>103.61620328251328</v>
      </c>
      <c r="Q96" s="3">
        <f t="shared" si="15"/>
        <v>-89.971282242097246</v>
      </c>
      <c r="R96">
        <f t="shared" si="16"/>
        <v>90.028717757902754</v>
      </c>
      <c r="S96">
        <f t="shared" si="17"/>
        <v>1.2180186831969337E-3</v>
      </c>
      <c r="T96">
        <f t="shared" si="0"/>
        <v>103.61620328251328</v>
      </c>
    </row>
    <row r="97" spans="1:20" x14ac:dyDescent="0.3">
      <c r="A97">
        <f t="shared" si="1"/>
        <v>7.6821186350909079</v>
      </c>
      <c r="B97">
        <f t="shared" si="18"/>
        <v>1.2226471541930821</v>
      </c>
      <c r="C97" t="str">
        <f t="shared" si="2"/>
        <v>76.0042789935183-151064.674200614i</v>
      </c>
      <c r="D97" t="str">
        <f t="shared" si="3"/>
        <v>15.3562499964874-26034.484923287i</v>
      </c>
      <c r="E97" t="str">
        <f t="shared" si="4"/>
        <v>162.469535948594-0.00428253964869626i</v>
      </c>
      <c r="F97" t="str">
        <f t="shared" si="5"/>
        <v>17.4594594591177-122158.805872285i</v>
      </c>
      <c r="G97" t="str">
        <f t="shared" si="6"/>
        <v>0.99999999998042-4.42490033372572E-06i</v>
      </c>
      <c r="H97" t="str">
        <f t="shared" si="7"/>
        <v>91.0000001536627+0.00420082829859063i</v>
      </c>
      <c r="I97" t="str">
        <f t="shared" si="8"/>
        <v>5.47363411471541-28947.6666884307i</v>
      </c>
      <c r="K97" t="str">
        <f t="shared" si="9"/>
        <v>0.142857142311483-8.62278618850473E-06i</v>
      </c>
      <c r="L97" t="str">
        <f t="shared" si="10"/>
        <v>0.0015-8135.77646594886i</v>
      </c>
      <c r="M97" t="str">
        <f t="shared" si="11"/>
        <v>0.0135-3337.75444756878i</v>
      </c>
      <c r="N97">
        <f t="shared" si="12"/>
        <v>90.02882688535135</v>
      </c>
      <c r="O97">
        <f t="shared" si="13"/>
        <v>103.58325946707872</v>
      </c>
      <c r="P97" s="3">
        <f t="shared" si="14"/>
        <v>103.58325946707872</v>
      </c>
      <c r="Q97" s="3">
        <f t="shared" si="15"/>
        <v>-89.97117311464865</v>
      </c>
      <c r="R97">
        <f t="shared" si="16"/>
        <v>90.02882688535135</v>
      </c>
      <c r="S97">
        <f t="shared" si="17"/>
        <v>1.222647154193082E-3</v>
      </c>
      <c r="T97">
        <f t="shared" si="0"/>
        <v>103.58325946707872</v>
      </c>
    </row>
    <row r="98" spans="1:20" x14ac:dyDescent="0.3">
      <c r="A98">
        <f t="shared" si="1"/>
        <v>7.7113106859042526</v>
      </c>
      <c r="B98">
        <f t="shared" si="18"/>
        <v>1.2272932133790158</v>
      </c>
      <c r="C98" t="str">
        <f t="shared" si="2"/>
        <v>76.0042789868905-150492.801610196i</v>
      </c>
      <c r="D98" t="str">
        <f t="shared" si="3"/>
        <v>15.3562499964607-25935.9283971463i</v>
      </c>
      <c r="E98" t="str">
        <f t="shared" si="4"/>
        <v>162.469535940879-0.00429881329775032i</v>
      </c>
      <c r="F98" t="str">
        <f t="shared" si="5"/>
        <v>17.4594594591149-121696.35970599i</v>
      </c>
      <c r="G98" t="str">
        <f t="shared" si="6"/>
        <v>0.999999999980271-4.44171495499322E-06i</v>
      </c>
      <c r="H98" t="str">
        <f t="shared" si="7"/>
        <v>91.0000001548328+0.0042167914461339i</v>
      </c>
      <c r="I98" t="str">
        <f t="shared" si="8"/>
        <v>5.47363411477711-28838.0819759792i</v>
      </c>
      <c r="K98" t="str">
        <f t="shared" si="9"/>
        <v>0.142857142307328-8.65555277575692E-06i</v>
      </c>
      <c r="L98" t="str">
        <f t="shared" si="10"/>
        <v>0.0015-8104.97755125412i</v>
      </c>
      <c r="M98" t="str">
        <f t="shared" si="11"/>
        <v>0.0135-3325.1189953863i</v>
      </c>
      <c r="N98">
        <f t="shared" si="12"/>
        <v>90.028936427483899</v>
      </c>
      <c r="O98">
        <f t="shared" si="13"/>
        <v>103.55031565173152</v>
      </c>
      <c r="P98" s="3">
        <f t="shared" si="14"/>
        <v>103.55031565173152</v>
      </c>
      <c r="Q98" s="3">
        <f t="shared" si="15"/>
        <v>-89.971063572516101</v>
      </c>
      <c r="R98">
        <f t="shared" si="16"/>
        <v>90.028936427483899</v>
      </c>
      <c r="S98">
        <f t="shared" si="17"/>
        <v>1.2272932133790158E-3</v>
      </c>
      <c r="T98">
        <f t="shared" si="0"/>
        <v>103.55031565173152</v>
      </c>
    </row>
    <row r="99" spans="1:20" x14ac:dyDescent="0.3">
      <c r="A99">
        <f t="shared" si="1"/>
        <v>7.7406136665106891</v>
      </c>
      <c r="B99">
        <f t="shared" si="18"/>
        <v>1.2319569275898561</v>
      </c>
      <c r="C99" t="str">
        <f t="shared" si="2"/>
        <v>76.0042789802123-149923.093909255i</v>
      </c>
      <c r="D99" t="str">
        <f t="shared" si="3"/>
        <v>15.3562499964337-25837.7449680429i</v>
      </c>
      <c r="E99" t="str">
        <f t="shared" si="4"/>
        <v>162.469535933106-0.0043151487866525i</v>
      </c>
      <c r="F99" t="str">
        <f t="shared" si="5"/>
        <v>17.4594594591123-121235.664182686i</v>
      </c>
      <c r="G99" t="str">
        <f t="shared" si="6"/>
        <v>0.999999999980121-4.45859347182153E-06i</v>
      </c>
      <c r="H99" t="str">
        <f t="shared" si="7"/>
        <v>91.0000001560115+0.00423281525363789i</v>
      </c>
      <c r="I99" t="str">
        <f t="shared" si="8"/>
        <v>5.4736341148393-28728.9121090185i</v>
      </c>
      <c r="K99" t="str">
        <f t="shared" si="9"/>
        <v>0.142857142303142-8.68844387603765E-06i</v>
      </c>
      <c r="L99" t="str">
        <f t="shared" si="10"/>
        <v>0.0015-8074.29522938247i</v>
      </c>
      <c r="M99" t="str">
        <f t="shared" si="11"/>
        <v>0.0135-3312.53137615691i</v>
      </c>
      <c r="N99">
        <f t="shared" si="12"/>
        <v>90.0290463858762</v>
      </c>
      <c r="O99">
        <f t="shared" si="13"/>
        <v>103.51737183647258</v>
      </c>
      <c r="P99" s="3">
        <f t="shared" si="14"/>
        <v>103.51737183647258</v>
      </c>
      <c r="Q99" s="3">
        <f t="shared" si="15"/>
        <v>-89.9709536141238</v>
      </c>
      <c r="R99">
        <f t="shared" si="16"/>
        <v>90.0290463858762</v>
      </c>
      <c r="S99">
        <f t="shared" si="17"/>
        <v>1.231956927589856E-3</v>
      </c>
      <c r="T99">
        <f t="shared" si="0"/>
        <v>103.51737183647258</v>
      </c>
    </row>
    <row r="100" spans="1:20" x14ac:dyDescent="0.3">
      <c r="A100">
        <f t="shared" si="1"/>
        <v>7.77002799844343</v>
      </c>
      <c r="B100">
        <f t="shared" si="18"/>
        <v>1.2366383639146976</v>
      </c>
      <c r="C100" t="str">
        <f t="shared" si="2"/>
        <v>76.0042789734824-149355.54290235i</v>
      </c>
      <c r="D100" t="str">
        <f t="shared" si="3"/>
        <v>15.3562499964065-25739.9332235752i</v>
      </c>
      <c r="E100" t="str">
        <f t="shared" si="4"/>
        <v>162.469535925273-0.00433154635039365i</v>
      </c>
      <c r="F100" t="str">
        <f t="shared" si="5"/>
        <v>17.4594594591098-120776.712675114i</v>
      </c>
      <c r="G100" t="str">
        <f t="shared" si="6"/>
        <v>0.99999999997997-4.47553612701377E-06i</v>
      </c>
      <c r="H100" t="str">
        <f t="shared" si="7"/>
        <v>91.0000001571998+0.00424889995161056i</v>
      </c>
      <c r="I100" t="str">
        <f t="shared" si="8"/>
        <v>5.47363411490206-28620.1555171039i</v>
      </c>
      <c r="K100" t="str">
        <f t="shared" si="9"/>
        <v>0.142857142298923-0.0000087214599624964i</v>
      </c>
      <c r="L100" t="str">
        <f t="shared" si="10"/>
        <v>0.0015-8043.72905895842i</v>
      </c>
      <c r="M100" t="str">
        <f t="shared" si="11"/>
        <v>0.0135-3299.99140880345i</v>
      </c>
      <c r="N100">
        <f t="shared" si="12"/>
        <v>90.029156762110006</v>
      </c>
      <c r="O100">
        <f t="shared" si="13"/>
        <v>103.48442802130225</v>
      </c>
      <c r="P100" s="3">
        <f t="shared" si="14"/>
        <v>103.48442802130225</v>
      </c>
      <c r="Q100" s="3">
        <f t="shared" si="15"/>
        <v>-89.970843237889994</v>
      </c>
      <c r="R100">
        <f t="shared" si="16"/>
        <v>90.029156762110006</v>
      </c>
      <c r="S100">
        <f t="shared" si="17"/>
        <v>1.2366383639146976E-3</v>
      </c>
      <c r="T100">
        <f t="shared" si="0"/>
        <v>103.48442802130225</v>
      </c>
    </row>
    <row r="101" spans="1:20" x14ac:dyDescent="0.3">
      <c r="A101">
        <f t="shared" si="1"/>
        <v>7.7995541048375161</v>
      </c>
      <c r="B101">
        <f t="shared" si="18"/>
        <v>1.2413375896975736</v>
      </c>
      <c r="C101" t="str">
        <f t="shared" si="2"/>
        <v>76.0042789667022-148790.140425074i</v>
      </c>
      <c r="D101" t="str">
        <f t="shared" si="3"/>
        <v>15.3562499963792-25642.4917566885i</v>
      </c>
      <c r="E101" t="str">
        <f t="shared" si="4"/>
        <v>162.46953591738-0.00434800622485837i</v>
      </c>
      <c r="F101" t="str">
        <f t="shared" si="5"/>
        <v>17.459459459107-120319.498581101i</v>
      </c>
      <c r="G101" t="str">
        <f t="shared" si="6"/>
        <v>0.999999999979817-4.49254316429574E-06i</v>
      </c>
      <c r="H101" t="str">
        <f t="shared" si="7"/>
        <v>91.0000001583964+0.00426504577143554i</v>
      </c>
      <c r="I101" t="str">
        <f t="shared" si="8"/>
        <v>5.47363411496516-28511.8106357345i</v>
      </c>
      <c r="K101" t="str">
        <f t="shared" si="9"/>
        <v>0.142857142294673-8.75460151008055E-06i</v>
      </c>
      <c r="L101" t="str">
        <f t="shared" si="10"/>
        <v>0.0015-8013.27860027739i</v>
      </c>
      <c r="M101" t="str">
        <f t="shared" si="11"/>
        <v>0.0135-3287.49891293431i</v>
      </c>
      <c r="N101">
        <f t="shared" si="12"/>
        <v>90.029267557773139</v>
      </c>
      <c r="O101">
        <f t="shared" si="13"/>
        <v>103.45148420622154</v>
      </c>
      <c r="P101" s="3">
        <f t="shared" si="14"/>
        <v>103.45148420622154</v>
      </c>
      <c r="Q101" s="3">
        <f t="shared" si="15"/>
        <v>-89.970732442226861</v>
      </c>
      <c r="R101">
        <f t="shared" si="16"/>
        <v>90.029267557773139</v>
      </c>
      <c r="S101">
        <f t="shared" si="17"/>
        <v>1.2413375896975737E-3</v>
      </c>
      <c r="T101">
        <f t="shared" si="0"/>
        <v>103.45148420622154</v>
      </c>
    </row>
    <row r="102" spans="1:20" x14ac:dyDescent="0.3">
      <c r="A102">
        <f t="shared" si="1"/>
        <v>7.8291924104358985</v>
      </c>
      <c r="B102">
        <f t="shared" si="18"/>
        <v>1.2460546725384243</v>
      </c>
      <c r="C102" t="str">
        <f t="shared" si="2"/>
        <v>76.0042789598698-148226.878343919i</v>
      </c>
      <c r="D102" t="str">
        <f t="shared" si="3"/>
        <v>15.3562499963516-25545.4191656545i</v>
      </c>
      <c r="E102" t="str">
        <f t="shared" si="4"/>
        <v>162.469535909427-0.0043645286468267i</v>
      </c>
      <c r="F102" t="str">
        <f t="shared" si="5"/>
        <v>17.4594594591044-119864.015323469i</v>
      </c>
      <c r="G102" t="str">
        <f t="shared" si="6"/>
        <v>0.999999999979663-4.50961482831937E-06i</v>
      </c>
      <c r="H102" t="str">
        <f t="shared" si="7"/>
        <v>91.0000001596026+0.00428125294537603i</v>
      </c>
      <c r="I102" t="str">
        <f t="shared" si="8"/>
        <v>5.47363411502884-28403.8759063334i</v>
      </c>
      <c r="K102" t="str">
        <f t="shared" si="9"/>
        <v>0.14285714229039-8.78786899554246E-06i</v>
      </c>
      <c r="L102" t="str">
        <f t="shared" si="10"/>
        <v>0.0015-7982.94341529926i</v>
      </c>
      <c r="M102" t="str">
        <f t="shared" si="11"/>
        <v>0.0135-3275.05370884071i</v>
      </c>
      <c r="N102">
        <f t="shared" si="12"/>
        <v>90.029378774459403</v>
      </c>
      <c r="O102">
        <f t="shared" si="13"/>
        <v>103.41854039123089</v>
      </c>
      <c r="P102" s="3">
        <f t="shared" si="14"/>
        <v>103.41854039123089</v>
      </c>
      <c r="Q102" s="3">
        <f t="shared" si="15"/>
        <v>-89.970621225540597</v>
      </c>
      <c r="R102">
        <f t="shared" si="16"/>
        <v>90.029378774459403</v>
      </c>
      <c r="S102">
        <f t="shared" si="17"/>
        <v>1.2460546725384244E-3</v>
      </c>
      <c r="T102">
        <f t="shared" si="0"/>
        <v>103.41854039123089</v>
      </c>
    </row>
    <row r="103" spans="1:20" x14ac:dyDescent="0.3">
      <c r="A103">
        <f t="shared" si="1"/>
        <v>7.8589433415955545</v>
      </c>
      <c r="B103">
        <f t="shared" si="18"/>
        <v>1.2507896802940703</v>
      </c>
      <c r="C103" t="str">
        <f t="shared" si="2"/>
        <v>76.0042789529851-147665.748556173i</v>
      </c>
      <c r="D103" t="str">
        <f t="shared" si="3"/>
        <v>15.3562499963238-25448.7140540515i</v>
      </c>
      <c r="E103" t="str">
        <f t="shared" si="4"/>
        <v>162.469535901414-0.00438111385397949i</v>
      </c>
      <c r="F103" t="str">
        <f t="shared" si="5"/>
        <v>17.4594594591017-119410.256349938i</v>
      </c>
      <c r="G103" t="str">
        <f t="shared" si="6"/>
        <v>0.999999999979509-4.52675136466628E-06i</v>
      </c>
      <c r="H103" t="str">
        <f t="shared" si="7"/>
        <v>91.0000001608182+0.00429752170657758i</v>
      </c>
      <c r="I103" t="str">
        <f t="shared" si="8"/>
        <v>5.47363411509298-28296.3497762229i</v>
      </c>
      <c r="K103" t="str">
        <f t="shared" si="9"/>
        <v>0.142857142286074-0.0000088212628974459i</v>
      </c>
      <c r="L103" t="str">
        <f t="shared" si="10"/>
        <v>0.0015-7952.72306764219i</v>
      </c>
      <c r="M103" t="str">
        <f t="shared" si="11"/>
        <v>0.0135-3262.65561749423i</v>
      </c>
      <c r="N103">
        <f t="shared" si="12"/>
        <v>90.029490413768698</v>
      </c>
      <c r="O103">
        <f t="shared" si="13"/>
        <v>103.38559657633111</v>
      </c>
      <c r="P103" s="3">
        <f t="shared" si="14"/>
        <v>103.38559657633111</v>
      </c>
      <c r="Q103" s="3">
        <f t="shared" si="15"/>
        <v>-89.970509586231302</v>
      </c>
      <c r="R103">
        <f t="shared" si="16"/>
        <v>90.029490413768698</v>
      </c>
      <c r="S103">
        <f t="shared" si="17"/>
        <v>1.2507896802940704E-3</v>
      </c>
      <c r="T103">
        <f t="shared" si="0"/>
        <v>103.38559657633111</v>
      </c>
    </row>
    <row r="104" spans="1:20" x14ac:dyDescent="0.3">
      <c r="A104">
        <f t="shared" si="1"/>
        <v>7.8888073262936187</v>
      </c>
      <c r="B104">
        <f t="shared" si="18"/>
        <v>1.2555426810791879</v>
      </c>
      <c r="C104" t="str">
        <f t="shared" si="2"/>
        <v>76.0042789460489-147106.742989795i</v>
      </c>
      <c r="D104" t="str">
        <f t="shared" si="3"/>
        <v>15.3562499962959-25352.3750307438i</v>
      </c>
      <c r="E104" t="str">
        <f t="shared" si="4"/>
        <v>162.469535893339-0.00439776208489978i</v>
      </c>
      <c r="F104" t="str">
        <f t="shared" si="5"/>
        <v>17.4594594590989-118958.215133035i</v>
      </c>
      <c r="G104" t="str">
        <f t="shared" si="6"/>
        <v>0.999999999979353-0.0000045439530198513i</v>
      </c>
      <c r="H104" t="str">
        <f t="shared" si="7"/>
        <v>91.0000001620425+0.00431385228907178i</v>
      </c>
      <c r="I104" t="str">
        <f t="shared" si="8"/>
        <v>5.47363411515757-28189.2306986039i</v>
      </c>
      <c r="K104" t="str">
        <f t="shared" si="9"/>
        <v>0.142857142281726-8.85478369617342E-06i</v>
      </c>
      <c r="L104" t="str">
        <f t="shared" si="10"/>
        <v>0.0015-7922.6171225764i</v>
      </c>
      <c r="M104" t="str">
        <f t="shared" si="11"/>
        <v>0.0135-3250.30446054417i</v>
      </c>
      <c r="N104">
        <f t="shared" si="12"/>
        <v>90.029602477307009</v>
      </c>
      <c r="O104">
        <f t="shared" si="13"/>
        <v>103.35265276152286</v>
      </c>
      <c r="P104" s="3">
        <f t="shared" si="14"/>
        <v>103.35265276152286</v>
      </c>
      <c r="Q104" s="3">
        <f t="shared" si="15"/>
        <v>-89.970397522692991</v>
      </c>
      <c r="R104">
        <f t="shared" si="16"/>
        <v>90.029602477307009</v>
      </c>
      <c r="S104">
        <f t="shared" si="17"/>
        <v>1.255542681079188E-3</v>
      </c>
      <c r="T104">
        <f t="shared" si="0"/>
        <v>103.35265276152286</v>
      </c>
    </row>
    <row r="105" spans="1:20" x14ac:dyDescent="0.3">
      <c r="A105">
        <f t="shared" si="1"/>
        <v>7.9187847941335345</v>
      </c>
      <c r="B105">
        <f t="shared" si="18"/>
        <v>1.2603137432672888</v>
      </c>
      <c r="C105" t="str">
        <f t="shared" si="2"/>
        <v>76.0042789390586-146549.853603301i</v>
      </c>
      <c r="D105" t="str">
        <f t="shared" si="3"/>
        <v>15.3562499962676-25256.4007098624i</v>
      </c>
      <c r="E105" t="str">
        <f t="shared" si="4"/>
        <v>162.469535885203-0.00441447357907771i</v>
      </c>
      <c r="F105" t="str">
        <f t="shared" si="5"/>
        <v>17.4594594590963-118507.885169993i</v>
      </c>
      <c r="G105" t="str">
        <f t="shared" si="6"/>
        <v>0.999999999979195-4.56122004132603E-06i</v>
      </c>
      <c r="H105" t="str">
        <f t="shared" si="7"/>
        <v>91.0000001632767+0.00433024492777961i</v>
      </c>
      <c r="I105" t="str">
        <f t="shared" si="8"/>
        <v>5.47363411522274-28082.5171325323i</v>
      </c>
      <c r="K105" t="str">
        <f t="shared" si="9"/>
        <v>0.142857142277344-8.88843187393284E-06i</v>
      </c>
      <c r="L105" t="str">
        <f t="shared" si="10"/>
        <v>0.0015-7892.62514701771i</v>
      </c>
      <c r="M105" t="str">
        <f t="shared" si="11"/>
        <v>0.0135-3238.00006031497i</v>
      </c>
      <c r="N105">
        <f t="shared" si="12"/>
        <v>90.029714966686356</v>
      </c>
      <c r="O105">
        <f t="shared" si="13"/>
        <v>103.31970894680678</v>
      </c>
      <c r="P105" s="3">
        <f t="shared" si="14"/>
        <v>103.31970894680678</v>
      </c>
      <c r="Q105" s="3">
        <f t="shared" si="15"/>
        <v>-89.970285033313644</v>
      </c>
      <c r="R105">
        <f t="shared" si="16"/>
        <v>90.029714966686356</v>
      </c>
      <c r="S105">
        <f t="shared" si="17"/>
        <v>1.2603137432672887E-3</v>
      </c>
      <c r="T105">
        <f t="shared" si="0"/>
        <v>103.31970894680678</v>
      </c>
    </row>
    <row r="106" spans="1:20" x14ac:dyDescent="0.3">
      <c r="A106">
        <f t="shared" si="1"/>
        <v>7.9488761763512414</v>
      </c>
      <c r="B106">
        <f t="shared" si="18"/>
        <v>1.2651029354917045</v>
      </c>
      <c r="C106" t="str">
        <f t="shared" si="2"/>
        <v>76.0042789320166-145995.072385654i</v>
      </c>
      <c r="D106" t="str">
        <f t="shared" si="3"/>
        <v>15.3562499962392-25160.7897107843i</v>
      </c>
      <c r="E106" t="str">
        <f t="shared" si="4"/>
        <v>162.469535877006-0.00443124857691404i</v>
      </c>
      <c r="F106" t="str">
        <f t="shared" si="5"/>
        <v>17.4594594590934-118059.259982665i</v>
      </c>
      <c r="G106" t="str">
        <f t="shared" si="6"/>
        <v>0.999999999979037-4.57855267748233E-06i</v>
      </c>
      <c r="H106" t="str">
        <f t="shared" si="7"/>
        <v>91.0000001645194+0.00434669985851456i</v>
      </c>
      <c r="I106" t="str">
        <f t="shared" si="8"/>
        <v>5.47363411528827-27976.2075428973i</v>
      </c>
      <c r="K106" t="str">
        <f t="shared" si="9"/>
        <v>0.14285714227293-0.0000089222079147645i</v>
      </c>
      <c r="L106" t="str">
        <f t="shared" si="10"/>
        <v>0.0015-7862.74670952155i</v>
      </c>
      <c r="M106" t="str">
        <f t="shared" si="11"/>
        <v>0.0135-3225.74223980372i</v>
      </c>
      <c r="N106">
        <f t="shared" si="12"/>
        <v>90.029827883524931</v>
      </c>
      <c r="O106">
        <f t="shared" si="13"/>
        <v>103.28676513218377</v>
      </c>
      <c r="P106" s="3">
        <f t="shared" si="14"/>
        <v>103.28676513218377</v>
      </c>
      <c r="Q106" s="3">
        <f t="shared" si="15"/>
        <v>-89.970172116475069</v>
      </c>
      <c r="R106">
        <f t="shared" si="16"/>
        <v>90.029827883524931</v>
      </c>
      <c r="S106">
        <f t="shared" si="17"/>
        <v>1.2651029354917044E-3</v>
      </c>
      <c r="T106">
        <f t="shared" si="0"/>
        <v>103.28676513218377</v>
      </c>
    </row>
    <row r="107" spans="1:20" x14ac:dyDescent="0.3">
      <c r="A107">
        <f t="shared" si="1"/>
        <v>7.979081905821376</v>
      </c>
      <c r="B107">
        <f t="shared" si="18"/>
        <v>1.269910326646573</v>
      </c>
      <c r="C107" t="str">
        <f t="shared" si="2"/>
        <v>76.00427892492-145442.391356134i</v>
      </c>
      <c r="D107" t="str">
        <f t="shared" si="3"/>
        <v>15.3562499962106-25065.5406581133i</v>
      </c>
      <c r="E107" t="str">
        <f t="shared" si="4"/>
        <v>162.469535868745-0.0044480873197214i</v>
      </c>
      <c r="F107" t="str">
        <f t="shared" si="5"/>
        <v>17.4594594590907-117612.333117427i</v>
      </c>
      <c r="G107" t="str">
        <f t="shared" si="6"/>
        <v>0.999999999978877-4.59595117765603E-06i</v>
      </c>
      <c r="H107" t="str">
        <f t="shared" si="7"/>
        <v>91.0000001657725+0.00436321731798649i</v>
      </c>
      <c r="I107" t="str">
        <f t="shared" si="8"/>
        <v>5.47363411535442-27870.3004004004i</v>
      </c>
      <c r="K107" t="str">
        <f t="shared" si="9"/>
        <v>0.142857142268481-8.95611230454799E-06i</v>
      </c>
      <c r="L107" t="str">
        <f t="shared" si="10"/>
        <v>0.0015-7832.9813802765i</v>
      </c>
      <c r="M107" t="str">
        <f t="shared" si="11"/>
        <v>0.0135-3213.53082267754i</v>
      </c>
      <c r="N107">
        <f t="shared" si="12"/>
        <v>90.029941229447132</v>
      </c>
      <c r="O107">
        <f t="shared" si="13"/>
        <v>103.25382131765423</v>
      </c>
      <c r="P107" s="3">
        <f t="shared" si="14"/>
        <v>103.25382131765423</v>
      </c>
      <c r="Q107" s="3">
        <f t="shared" si="15"/>
        <v>-89.970058770552868</v>
      </c>
      <c r="R107">
        <f t="shared" si="16"/>
        <v>90.029941229447132</v>
      </c>
      <c r="S107">
        <f t="shared" si="17"/>
        <v>1.269910326646573E-3</v>
      </c>
      <c r="T107">
        <f t="shared" si="0"/>
        <v>103.25382131765423</v>
      </c>
    </row>
    <row r="108" spans="1:20" x14ac:dyDescent="0.3">
      <c r="A108">
        <f t="shared" si="1"/>
        <v>8.0094024170634981</v>
      </c>
      <c r="B108">
        <f t="shared" si="18"/>
        <v>1.27473598588783</v>
      </c>
      <c r="C108" t="str">
        <f t="shared" si="2"/>
        <v>76.0042789177692-144891.802564244i</v>
      </c>
      <c r="D108" t="str">
        <f t="shared" si="3"/>
        <v>15.3562499961817-24970.6521816598i</v>
      </c>
      <c r="E108" t="str">
        <f t="shared" si="4"/>
        <v>162.469535860421-0.00446499004973112i</v>
      </c>
      <c r="F108" t="str">
        <f t="shared" si="5"/>
        <v>17.4594594590879-117167.098145087i</v>
      </c>
      <c r="G108" t="str">
        <f t="shared" si="6"/>
        <v>0.999999999978716-4.61341579213039E-06i</v>
      </c>
      <c r="H108" t="str">
        <f t="shared" si="7"/>
        <v>91.0000001670345+0.00437979754380447i</v>
      </c>
      <c r="I108" t="str">
        <f t="shared" si="8"/>
        <v>5.47363411542102-27764.7941815315i</v>
      </c>
      <c r="K108" t="str">
        <f t="shared" si="9"/>
        <v>0.142857142263999-8.99014553100932E-06i</v>
      </c>
      <c r="L108" t="str">
        <f t="shared" si="10"/>
        <v>0.0015-7803.32873109833i</v>
      </c>
      <c r="M108" t="str">
        <f t="shared" si="11"/>
        <v>0.0135-3201.36563327111i</v>
      </c>
      <c r="N108">
        <f t="shared" si="12"/>
        <v>90.030055006083415</v>
      </c>
      <c r="O108">
        <f t="shared" si="13"/>
        <v>103.22087750321913</v>
      </c>
      <c r="P108" s="3">
        <f t="shared" si="14"/>
        <v>103.22087750321913</v>
      </c>
      <c r="Q108" s="3">
        <f t="shared" si="15"/>
        <v>-89.969944993916585</v>
      </c>
      <c r="R108">
        <f t="shared" si="16"/>
        <v>90.030055006083415</v>
      </c>
      <c r="S108">
        <f t="shared" si="17"/>
        <v>1.2747359858878301E-3</v>
      </c>
      <c r="T108">
        <f t="shared" ref="T108:T171" si="19">P108</f>
        <v>103.22087750321913</v>
      </c>
    </row>
    <row r="109" spans="1:20" x14ac:dyDescent="0.3">
      <c r="A109">
        <f t="shared" ref="A109:A172" si="20">2*PI()*B109</f>
        <v>8.0398381462483393</v>
      </c>
      <c r="B109">
        <f t="shared" si="18"/>
        <v>1.2795799826342038</v>
      </c>
      <c r="C109" t="str">
        <f t="shared" ref="C109:C172" si="21">IMPRODUCT(D109,E109,$C$40,,K109,$C$41)</f>
        <v>76.0042789105641-144343.298089578i</v>
      </c>
      <c r="D109" t="str">
        <f t="shared" ref="D109:D172" si="22">IMDIV(IMPRODUCT($C$37,$C$38,COMPLEX(1,A109/$C$38)),IMSUM(-1*A109*A109/$C$39,COMPLEX(0,1*A109)))</f>
        <v>15.3562499961526-24876.1229164213i</v>
      </c>
      <c r="E109" t="str">
        <f t="shared" ref="E109:E172" si="23">IMDIV(IMPRODUCT(IMSUM(F109,G109),$C$29,H109),IMSUM(1,I109))</f>
        <v>162.469535852035-0.00448195701009435i</v>
      </c>
      <c r="F109" t="str">
        <f t="shared" ref="F109:F172" si="24">IMDIV(IMPRODUCT($C$14,$C$15,COMPLEX(1,A109/$C$15)),IMSUM(-1*A109*A109/$C$16,COMPLEX(0,A109)))</f>
        <v>17.459459459085-116723.548660789i</v>
      </c>
      <c r="G109" t="str">
        <f t="shared" ref="G109:G172" si="25">IMDIV(1,COMPLEX(1,A109*$C$9*$C$10))</f>
        <v>0.999999999978554-4.63094677213973E-06i</v>
      </c>
      <c r="H109" t="str">
        <f t="shared" ref="H109:H172" si="26">IMDIV($C$3,IMSUM(K109,COMPLEX(0,$C$28*A109)))</f>
        <v>91.0000001683068+0.0043964407744807i</v>
      </c>
      <c r="I109" t="str">
        <f t="shared" ref="I109:I172" si="27">IMPRODUCT(F109,$C$29,H109,$C$31)</f>
        <v>5.47363411548814-27659.6873685482i</v>
      </c>
      <c r="K109" t="str">
        <f t="shared" ref="K109:K172" si="28">IF($C$26&lt;=0,IMDIV(1,IMSUM(IMDIV(1,L109),1/$C$18)),IMDIV(1,IMSUM(IMDIV(1,L109),1/$C$18,IMDIV(1,M109))))</f>
        <v>0.142857142259482-9.02430808372779E-06i</v>
      </c>
      <c r="L109" t="str">
        <f t="shared" ref="L109:L172" si="29">IMSUM($C$21/$C$22,IMDIV(1,COMPLEX(0,$C$20*$C$22*A109)))</f>
        <v>0.0015-7773.78833542375i</v>
      </c>
      <c r="M109" t="str">
        <f t="shared" ref="M109:M172" si="30">IMSUM($C$25/$C$26,IMDIV(1,COMPLEX(0,$C$24*$C$26*A109)))</f>
        <v>0.0135-3189.24649658409i</v>
      </c>
      <c r="N109">
        <f t="shared" ref="N109:N172" si="31">ABS(R109)</f>
        <v>90.030169215070501</v>
      </c>
      <c r="O109">
        <f t="shared" ref="O109:O172" si="32">ABS(P109)</f>
        <v>103.18793368887913</v>
      </c>
      <c r="P109" s="3">
        <f t="shared" ref="P109:P172" si="33">20*LOG10(IMABS(C109))</f>
        <v>103.18793368887913</v>
      </c>
      <c r="Q109" s="3">
        <f t="shared" ref="Q109:Q172" si="34">IMARGUMENT(C109)*180/PI()</f>
        <v>-89.969830784929499</v>
      </c>
      <c r="R109">
        <f t="shared" ref="R109:R172" si="35">IF(Q109&lt;0,Q109+180,Q109-180)</f>
        <v>90.030169215070501</v>
      </c>
      <c r="S109">
        <f t="shared" ref="S109:S172" si="36">B109/1000</f>
        <v>1.2795799826342039E-3</v>
      </c>
      <c r="T109">
        <f t="shared" si="19"/>
        <v>103.18793368887913</v>
      </c>
    </row>
    <row r="110" spans="1:20" x14ac:dyDescent="0.3">
      <c r="A110">
        <f t="shared" si="20"/>
        <v>8.0703895312040821</v>
      </c>
      <c r="B110">
        <f t="shared" ref="B110:B173" si="37">B109*(1+B$42)</f>
        <v>1.2844423865682137</v>
      </c>
      <c r="C110" t="str">
        <f t="shared" si="21"/>
        <v>76.0042789033047-143796.870041715i</v>
      </c>
      <c r="D110" t="str">
        <f t="shared" si="22"/>
        <v>15.3562499961233-24781.9515025623i</v>
      </c>
      <c r="E110" t="str">
        <f t="shared" si="23"/>
        <v>162.469535843586-0.00449898844488633i</v>
      </c>
      <c r="F110" t="str">
        <f t="shared" si="24"/>
        <v>17.4594594590821-116281.678283926i</v>
      </c>
      <c r="G110" t="str">
        <f t="shared" si="25"/>
        <v>0.999999999978391-0.0000046485443698731i</v>
      </c>
      <c r="H110" t="str">
        <f t="shared" si="26"/>
        <v>91.0000001695884+0.00441314724943362i</v>
      </c>
      <c r="I110" t="str">
        <f t="shared" si="27"/>
        <v>5.47363411555577-27554.9784494537i</v>
      </c>
      <c r="K110" t="str">
        <f t="shared" si="28"/>
        <v>0.142857142254931-9.05860045414321E-06i</v>
      </c>
      <c r="L110" t="str">
        <f t="shared" si="29"/>
        <v>0.0015-7744.35976830418i</v>
      </c>
      <c r="M110" t="str">
        <f t="shared" si="30"/>
        <v>0.0135-3177.17323827863i</v>
      </c>
      <c r="N110">
        <f t="shared" si="31"/>
        <v>90.030283858051334</v>
      </c>
      <c r="O110">
        <f t="shared" si="32"/>
        <v>103.15498987463496</v>
      </c>
      <c r="P110" s="3">
        <f t="shared" si="33"/>
        <v>103.15498987463496</v>
      </c>
      <c r="Q110" s="3">
        <f t="shared" si="34"/>
        <v>-89.969716141948666</v>
      </c>
      <c r="R110">
        <f t="shared" si="35"/>
        <v>90.030283858051334</v>
      </c>
      <c r="S110">
        <f t="shared" si="36"/>
        <v>1.2844423865682136E-3</v>
      </c>
      <c r="T110">
        <f t="shared" si="19"/>
        <v>103.15498987463496</v>
      </c>
    </row>
    <row r="111" spans="1:20" x14ac:dyDescent="0.3">
      <c r="A111">
        <f t="shared" si="20"/>
        <v>8.1010570114226592</v>
      </c>
      <c r="B111">
        <f t="shared" si="37"/>
        <v>1.2893232676371731</v>
      </c>
      <c r="C111" t="str">
        <f t="shared" si="21"/>
        <v>76.0042788959901-143252.510560103i</v>
      </c>
      <c r="D111" t="str">
        <f t="shared" si="22"/>
        <v>15.3562499960939-24688.1365853957i</v>
      </c>
      <c r="E111" t="str">
        <f t="shared" si="23"/>
        <v>162.46953583507-0.004516084599109i</v>
      </c>
      <c r="F111" t="str">
        <f t="shared" si="24"/>
        <v>17.4594594590793-115841.480658044i</v>
      </c>
      <c r="G111" t="str">
        <f t="shared" si="25"/>
        <v>0.999999999978227-4.66620883847785E-06i</v>
      </c>
      <c r="H111" t="str">
        <f t="shared" si="26"/>
        <v>91.0000001708794+0.00442991720899142i</v>
      </c>
      <c r="I111" t="str">
        <f t="shared" si="27"/>
        <v>5.47363411562391-27450.6659179751i</v>
      </c>
      <c r="K111" t="str">
        <f t="shared" si="28"/>
        <v>0.142857142250346-9.09302313556271E-06i</v>
      </c>
      <c r="L111" t="str">
        <f t="shared" si="29"/>
        <v>0.0015-7715.04260639982i</v>
      </c>
      <c r="M111" t="str">
        <f t="shared" si="30"/>
        <v>0.0135-3165.14568467686i</v>
      </c>
      <c r="N111">
        <f t="shared" si="31"/>
        <v>90.03039893667507</v>
      </c>
      <c r="O111">
        <f t="shared" si="32"/>
        <v>103.12204606048726</v>
      </c>
      <c r="P111" s="3">
        <f t="shared" si="33"/>
        <v>103.12204606048726</v>
      </c>
      <c r="Q111" s="3">
        <f t="shared" si="34"/>
        <v>-89.96960106332493</v>
      </c>
      <c r="R111">
        <f t="shared" si="35"/>
        <v>90.03039893667507</v>
      </c>
      <c r="S111">
        <f t="shared" si="36"/>
        <v>1.289323267637173E-3</v>
      </c>
      <c r="T111">
        <f t="shared" si="19"/>
        <v>103.12204606048726</v>
      </c>
    </row>
    <row r="112" spans="1:20" x14ac:dyDescent="0.3">
      <c r="A112">
        <f t="shared" si="20"/>
        <v>8.1318410280660665</v>
      </c>
      <c r="B112">
        <f t="shared" si="37"/>
        <v>1.2942226960541945</v>
      </c>
      <c r="C112" t="str">
        <f t="shared" si="21"/>
        <v>76.0042788886191-142710.211813948i</v>
      </c>
      <c r="D112" t="str">
        <f t="shared" si="22"/>
        <v>15.3562499960641-24594.6768153622i</v>
      </c>
      <c r="E112" t="str">
        <f t="shared" si="23"/>
        <v>162.469535826491-0.00453324571869636i</v>
      </c>
      <c r="F112" t="str">
        <f t="shared" si="24"/>
        <v>17.4594594590765-115402.949450751i</v>
      </c>
      <c r="G112" t="str">
        <f t="shared" si="25"/>
        <v>0.999999999978061-4.68394043206329E-06i</v>
      </c>
      <c r="H112" t="str">
        <f t="shared" si="26"/>
        <v>91.0000001721809+0.00444675089439574i</v>
      </c>
      <c r="I112" t="str">
        <f t="shared" si="27"/>
        <v>5.47363411569262-27346.7482735416i</v>
      </c>
      <c r="K112" t="str">
        <f t="shared" si="28"/>
        <v>0.142857142245725-9.12757662316813E-06i</v>
      </c>
      <c r="L112" t="str">
        <f t="shared" si="29"/>
        <v>0.0015-7685.83642797355i</v>
      </c>
      <c r="M112" t="str">
        <f t="shared" si="30"/>
        <v>0.0135-3153.16366275837i</v>
      </c>
      <c r="N112">
        <f t="shared" si="31"/>
        <v>90.030514452597174</v>
      </c>
      <c r="O112">
        <f t="shared" si="32"/>
        <v>103.08910224643679</v>
      </c>
      <c r="P112" s="3">
        <f t="shared" si="33"/>
        <v>103.08910224643679</v>
      </c>
      <c r="Q112" s="3">
        <f t="shared" si="34"/>
        <v>-89.969485547402826</v>
      </c>
      <c r="R112">
        <f t="shared" si="35"/>
        <v>90.030514452597174</v>
      </c>
      <c r="S112">
        <f t="shared" si="36"/>
        <v>1.2942226960541946E-3</v>
      </c>
      <c r="T112">
        <f t="shared" si="19"/>
        <v>103.08910224643679</v>
      </c>
    </row>
    <row r="113" spans="1:20" x14ac:dyDescent="0.3">
      <c r="A113">
        <f t="shared" si="20"/>
        <v>8.1627420239727186</v>
      </c>
      <c r="B113">
        <f t="shared" si="37"/>
        <v>1.2991407422992005</v>
      </c>
      <c r="C113" t="str">
        <f t="shared" si="21"/>
        <v>76.0042788811923-142169.966002102i</v>
      </c>
      <c r="D113" t="str">
        <f t="shared" si="22"/>
        <v>15.3562499960341-24501.5708480117i</v>
      </c>
      <c r="E113" t="str">
        <f t="shared" si="23"/>
        <v>162.469535817846-0.00455047205051678i</v>
      </c>
      <c r="F113" t="str">
        <f t="shared" si="24"/>
        <v>17.4594594590735-114966.07835363i</v>
      </c>
      <c r="G113" t="str">
        <f t="shared" si="25"/>
        <v>0.999999999977894-4.70173940570435E-06i</v>
      </c>
      <c r="H113" t="str">
        <f t="shared" si="26"/>
        <v>91.0000001734916+0.0044636485478046i</v>
      </c>
      <c r="I113" t="str">
        <f t="shared" si="27"/>
        <v>5.47363411576175-27243.2240212628i</v>
      </c>
      <c r="K113" t="str">
        <f t="shared" si="28"/>
        <v>0.14285714224107-9.16226141402286E-06i</v>
      </c>
      <c r="L113" t="str">
        <f t="shared" si="29"/>
        <v>0.0015-7656.74081288461i</v>
      </c>
      <c r="M113" t="str">
        <f t="shared" si="30"/>
        <v>0.0135-3141.22700015778i</v>
      </c>
      <c r="N113">
        <f t="shared" si="31"/>
        <v>90.03063040747935</v>
      </c>
      <c r="O113">
        <f t="shared" si="32"/>
        <v>103.05615843248435</v>
      </c>
      <c r="P113" s="3">
        <f t="shared" si="33"/>
        <v>103.05615843248435</v>
      </c>
      <c r="Q113" s="3">
        <f t="shared" si="34"/>
        <v>-89.96936959252065</v>
      </c>
      <c r="R113">
        <f t="shared" si="35"/>
        <v>90.03063040747935</v>
      </c>
      <c r="S113">
        <f t="shared" si="36"/>
        <v>1.2991407422992005E-3</v>
      </c>
      <c r="T113">
        <f t="shared" si="19"/>
        <v>103.05615843248435</v>
      </c>
    </row>
    <row r="114" spans="1:20" x14ac:dyDescent="0.3">
      <c r="A114">
        <f t="shared" si="20"/>
        <v>8.1937604436638143</v>
      </c>
      <c r="B114">
        <f t="shared" si="37"/>
        <v>1.3040774771199375</v>
      </c>
      <c r="C114" t="str">
        <f t="shared" si="21"/>
        <v>76.0042788737087-141631.765352947i</v>
      </c>
      <c r="D114" t="str">
        <f t="shared" si="22"/>
        <v>15.3562499960039-24408.8173439837i</v>
      </c>
      <c r="E114" t="str">
        <f t="shared" si="23"/>
        <v>162.469535809135-0.0045677638423762i</v>
      </c>
      <c r="F114" t="str">
        <f t="shared" si="24"/>
        <v>17.4594594590706-114530.861082143i</v>
      </c>
      <c r="G114" t="str">
        <f t="shared" si="25"/>
        <v>0.999999999977725-4.71960601544523E-06i</v>
      </c>
      <c r="H114" t="str">
        <f t="shared" si="26"/>
        <v>91.0000001748126+0.0044806104122966i</v>
      </c>
      <c r="I114" t="str">
        <f t="shared" si="27"/>
        <v>5.47363411583148-27140.0916719079i</v>
      </c>
      <c r="K114" t="str">
        <f t="shared" si="28"/>
        <v>0.142857142236379-9.19707800707931E-06i</v>
      </c>
      <c r="L114" t="str">
        <f t="shared" si="29"/>
        <v>0.0015-7627.75534258277i</v>
      </c>
      <c r="M114" t="str">
        <f t="shared" si="30"/>
        <v>0.0135-3129.33552516216i</v>
      </c>
      <c r="N114">
        <f t="shared" si="31"/>
        <v>90.03074680298964</v>
      </c>
      <c r="O114">
        <f t="shared" si="32"/>
        <v>103.0232146186307</v>
      </c>
      <c r="P114" s="3">
        <f t="shared" si="33"/>
        <v>103.0232146186307</v>
      </c>
      <c r="Q114" s="3">
        <f t="shared" si="34"/>
        <v>-89.96925319701036</v>
      </c>
      <c r="R114">
        <f t="shared" si="35"/>
        <v>90.03074680298964</v>
      </c>
      <c r="S114">
        <f t="shared" si="36"/>
        <v>1.3040774771199376E-3</v>
      </c>
      <c r="T114">
        <f t="shared" si="19"/>
        <v>103.0232146186307</v>
      </c>
    </row>
    <row r="115" spans="1:20" x14ac:dyDescent="0.3">
      <c r="A115">
        <f t="shared" si="20"/>
        <v>8.2248967333497376</v>
      </c>
      <c r="B115">
        <f t="shared" si="37"/>
        <v>1.3090329715329934</v>
      </c>
      <c r="C115" t="str">
        <f t="shared" si="21"/>
        <v>76.0042788661689-141095.602124286i</v>
      </c>
      <c r="D115" t="str">
        <f t="shared" si="22"/>
        <v>15.3562499959735-24316.4149689878i</v>
      </c>
      <c r="E115" t="str">
        <f t="shared" si="23"/>
        <v>162.469535800359-0.00458512134302245i</v>
      </c>
      <c r="F115" t="str">
        <f t="shared" si="24"/>
        <v>17.4594594590677-114097.291375543i</v>
      </c>
      <c r="G115" t="str">
        <f t="shared" si="25"/>
        <v>0.999999999977556-4.73754051830312E-06i</v>
      </c>
      <c r="H115" t="str">
        <f t="shared" si="26"/>
        <v>91.0000001761439+0.00449763673187377i</v>
      </c>
      <c r="I115" t="str">
        <f t="shared" si="27"/>
        <v>5.47363411590174-27037.3497418832i</v>
      </c>
      <c r="K115" t="str">
        <f t="shared" si="28"/>
        <v>0.142857142231652-9.23202690318568E-06i</v>
      </c>
      <c r="L115" t="str">
        <f t="shared" si="29"/>
        <v>0.0015-7598.87960010236i</v>
      </c>
      <c r="M115" t="str">
        <f t="shared" si="30"/>
        <v>0.0135-3117.48906670867i</v>
      </c>
      <c r="N115">
        <f t="shared" si="31"/>
        <v>90.030863640802437</v>
      </c>
      <c r="O115">
        <f t="shared" si="32"/>
        <v>102.99027080487653</v>
      </c>
      <c r="P115" s="3">
        <f t="shared" si="33"/>
        <v>102.99027080487653</v>
      </c>
      <c r="Q115" s="3">
        <f t="shared" si="34"/>
        <v>-89.969136359197563</v>
      </c>
      <c r="R115">
        <f t="shared" si="35"/>
        <v>90.030863640802437</v>
      </c>
      <c r="S115">
        <f t="shared" si="36"/>
        <v>1.3090329715329933E-3</v>
      </c>
      <c r="T115">
        <f t="shared" si="19"/>
        <v>102.99027080487653</v>
      </c>
    </row>
    <row r="116" spans="1:20" x14ac:dyDescent="0.3">
      <c r="A116">
        <f t="shared" si="20"/>
        <v>8.2561513409364675</v>
      </c>
      <c r="B116">
        <f t="shared" si="37"/>
        <v>1.3140072968248189</v>
      </c>
      <c r="C116" t="str">
        <f t="shared" si="21"/>
        <v>76.0042788585702-140561.468603229i</v>
      </c>
      <c r="D116" t="str">
        <f t="shared" si="22"/>
        <v>15.3562499959428-24224.3623937848i</v>
      </c>
      <c r="E116" t="str">
        <f t="shared" si="23"/>
        <v>162.469535791514-0.00460254480214873i</v>
      </c>
      <c r="F116" t="str">
        <f t="shared" si="24"/>
        <v>17.4594594590646-113665.362996785i</v>
      </c>
      <c r="G116" t="str">
        <f t="shared" si="25"/>
        <v>0.999999999977385-4.75554317227186E-06i</v>
      </c>
      <c r="H116" t="str">
        <f t="shared" si="26"/>
        <v>91.0000001774853+0.00451472775146548i</v>
      </c>
      <c r="I116" t="str">
        <f t="shared" si="27"/>
        <v>5.4736341159725-26934.9967532118i</v>
      </c>
      <c r="K116" t="str">
        <f t="shared" si="28"/>
        <v>0.142857142226889-9.26710860509364E-06i</v>
      </c>
      <c r="L116" t="str">
        <f t="shared" si="29"/>
        <v>0.0015-7570.11317005619i</v>
      </c>
      <c r="M116" t="str">
        <f t="shared" si="30"/>
        <v>0.0135-3105.68745438202i</v>
      </c>
      <c r="N116">
        <f t="shared" si="31"/>
        <v>90.030980922598459</v>
      </c>
      <c r="O116">
        <f t="shared" si="32"/>
        <v>102.95732699122252</v>
      </c>
      <c r="P116" s="3">
        <f t="shared" si="33"/>
        <v>102.95732699122252</v>
      </c>
      <c r="Q116" s="3">
        <f t="shared" si="34"/>
        <v>-89.969019077401541</v>
      </c>
      <c r="R116">
        <f t="shared" si="35"/>
        <v>90.030980922598459</v>
      </c>
      <c r="S116">
        <f t="shared" si="36"/>
        <v>1.3140072968248189E-3</v>
      </c>
      <c r="T116">
        <f t="shared" si="19"/>
        <v>102.95732699122252</v>
      </c>
    </row>
    <row r="117" spans="1:20" x14ac:dyDescent="0.3">
      <c r="A117">
        <f t="shared" si="20"/>
        <v>8.287524716032026</v>
      </c>
      <c r="B117">
        <f t="shared" si="37"/>
        <v>1.3190005245527532</v>
      </c>
      <c r="C117" t="str">
        <f t="shared" si="21"/>
        <v>76.0042788509147-140029.357106089i</v>
      </c>
      <c r="D117" t="str">
        <f t="shared" si="22"/>
        <v>15.3562499959119-24132.6582941675i</v>
      </c>
      <c r="E117" t="str">
        <f t="shared" si="23"/>
        <v>162.469535782603-0.00462003447039722i</v>
      </c>
      <c r="F117" t="str">
        <f t="shared" si="24"/>
        <v>17.4594594590615-113235.069732434i</v>
      </c>
      <c r="G117" t="str">
        <f t="shared" si="25"/>
        <v>0.999999999977213-4.77361423632567E-06i</v>
      </c>
      <c r="H117" t="str">
        <f t="shared" si="26"/>
        <v>91.0000001788367+0.00453188371693174i</v>
      </c>
      <c r="I117" t="str">
        <f t="shared" si="27"/>
        <v>5.47363411604379-26833.0312335113i</v>
      </c>
      <c r="K117" t="str">
        <f t="shared" si="28"/>
        <v>0.14285714222209-9.30232361746511E-06i</v>
      </c>
      <c r="L117" t="str">
        <f t="shared" si="29"/>
        <v>0.0015-7541.4556386294i</v>
      </c>
      <c r="M117" t="str">
        <f t="shared" si="30"/>
        <v>0.0135-3093.93051841205i</v>
      </c>
      <c r="N117">
        <f t="shared" si="31"/>
        <v>90.031098650064891</v>
      </c>
      <c r="O117">
        <f t="shared" si="32"/>
        <v>102.92438317766958</v>
      </c>
      <c r="P117" s="3">
        <f t="shared" si="33"/>
        <v>102.92438317766958</v>
      </c>
      <c r="Q117" s="3">
        <f t="shared" si="34"/>
        <v>-89.968901349935109</v>
      </c>
      <c r="R117">
        <f t="shared" si="35"/>
        <v>90.031098650064891</v>
      </c>
      <c r="S117">
        <f t="shared" si="36"/>
        <v>1.3190005245527531E-3</v>
      </c>
      <c r="T117">
        <f t="shared" si="19"/>
        <v>102.92438317766958</v>
      </c>
    </row>
    <row r="118" spans="1:20" x14ac:dyDescent="0.3">
      <c r="A118">
        <f t="shared" si="20"/>
        <v>8.3190173099529474</v>
      </c>
      <c r="B118">
        <f t="shared" si="37"/>
        <v>1.3240127265460537</v>
      </c>
      <c r="C118" t="str">
        <f t="shared" si="21"/>
        <v>76.0042788432014-139499.259978263i</v>
      </c>
      <c r="D118" t="str">
        <f t="shared" si="22"/>
        <v>15.3562499958808-24041.3013509418i</v>
      </c>
      <c r="E118" t="str">
        <f t="shared" si="23"/>
        <v>162.469535773624-0.00463759059936198i</v>
      </c>
      <c r="F118" t="str">
        <f t="shared" si="24"/>
        <v>17.4594594590587-112806.405392577i</v>
      </c>
      <c r="G118" t="str">
        <f t="shared" si="25"/>
        <v>0.999999999977039-4.79175397042288E-06i</v>
      </c>
      <c r="H118" t="str">
        <f t="shared" si="26"/>
        <v>91.0000001801981+0.00454910487506686i</v>
      </c>
      <c r="I118" t="str">
        <f t="shared" si="27"/>
        <v>5.47363411611568-26731.4517159736i</v>
      </c>
      <c r="K118" t="str">
        <f t="shared" si="28"/>
        <v>0.142857142217255-9.33767244687987E-06i</v>
      </c>
      <c r="L118" t="str">
        <f t="shared" si="29"/>
        <v>0.0015-7512.9065935738i</v>
      </c>
      <c r="M118" t="str">
        <f t="shared" si="30"/>
        <v>0.0135-3082.2180896713i</v>
      </c>
      <c r="N118">
        <f t="shared" si="31"/>
        <v>90.03121682489521</v>
      </c>
      <c r="O118">
        <f t="shared" si="32"/>
        <v>102.8914393642185</v>
      </c>
      <c r="P118" s="3">
        <f t="shared" si="33"/>
        <v>102.8914393642185</v>
      </c>
      <c r="Q118" s="3">
        <f t="shared" si="34"/>
        <v>-89.96878317510479</v>
      </c>
      <c r="R118">
        <f t="shared" si="35"/>
        <v>90.03121682489521</v>
      </c>
      <c r="S118">
        <f t="shared" si="36"/>
        <v>1.3240127265460536E-3</v>
      </c>
      <c r="T118">
        <f t="shared" si="19"/>
        <v>102.8914393642185</v>
      </c>
    </row>
    <row r="119" spans="1:20" x14ac:dyDescent="0.3">
      <c r="A119">
        <f t="shared" si="20"/>
        <v>8.3506295757307694</v>
      </c>
      <c r="B119">
        <f t="shared" si="37"/>
        <v>1.3290439749069287</v>
      </c>
      <c r="C119" t="str">
        <f t="shared" si="21"/>
        <v>76.0042788354285-138971.169594123i</v>
      </c>
      <c r="D119" t="str">
        <f t="shared" si="22"/>
        <v>15.3562499958495-23950.2902499072i</v>
      </c>
      <c r="E119" t="str">
        <f t="shared" si="23"/>
        <v>162.469535764576-0.00465521344159368i</v>
      </c>
      <c r="F119" t="str">
        <f t="shared" si="24"/>
        <v>17.4594594590555-112379.363810733i</v>
      </c>
      <c r="G119" t="str">
        <f t="shared" si="25"/>
        <v>0.999999999976864-4.80996263550964E-06i</v>
      </c>
      <c r="H119" t="str">
        <f t="shared" si="26"/>
        <v>91.0000001815706+0.00456639147360309i</v>
      </c>
      <c r="I119" t="str">
        <f t="shared" si="27"/>
        <v>5.47363411618808-26630.2567393433i</v>
      </c>
      <c r="K119" t="str">
        <f t="shared" si="28"/>
        <v>0.142857142212382-0.0000093731556018426i</v>
      </c>
      <c r="L119" t="str">
        <f t="shared" si="29"/>
        <v>0.0015-7484.46562420184i</v>
      </c>
      <c r="M119" t="str">
        <f t="shared" si="30"/>
        <v>0.0135-3070.54999967254i</v>
      </c>
      <c r="N119">
        <f t="shared" si="31"/>
        <v>90.031335448789463</v>
      </c>
      <c r="O119">
        <f t="shared" si="32"/>
        <v>102.85849555086985</v>
      </c>
      <c r="P119" s="3">
        <f t="shared" si="33"/>
        <v>102.85849555086985</v>
      </c>
      <c r="Q119" s="3">
        <f t="shared" si="34"/>
        <v>-89.968664551210537</v>
      </c>
      <c r="R119">
        <f t="shared" si="35"/>
        <v>90.031335448789463</v>
      </c>
      <c r="S119">
        <f t="shared" si="36"/>
        <v>1.3290439749069286E-3</v>
      </c>
      <c r="T119">
        <f t="shared" si="19"/>
        <v>102.85849555086985</v>
      </c>
    </row>
    <row r="120" spans="1:20" x14ac:dyDescent="0.3">
      <c r="A120">
        <f t="shared" si="20"/>
        <v>8.3823619681185466</v>
      </c>
      <c r="B120">
        <f t="shared" si="37"/>
        <v>1.3340943420115752</v>
      </c>
      <c r="C120" t="str">
        <f t="shared" si="21"/>
        <v>76.0042788275966-138445.078356916i</v>
      </c>
      <c r="D120" t="str">
        <f t="shared" si="22"/>
        <v>15.3562499958178-23859.6236818386i</v>
      </c>
      <c r="E120" t="str">
        <f t="shared" si="23"/>
        <v>162.46953575546-0.00467290325060258i</v>
      </c>
      <c r="F120" t="str">
        <f t="shared" si="24"/>
        <v>17.4594594590525-111953.938843767i</v>
      </c>
      <c r="G120" t="str">
        <f t="shared" si="25"/>
        <v>0.999999999976688-4.82824049352373E-06i</v>
      </c>
      <c r="H120" t="str">
        <f t="shared" si="26"/>
        <v>91.0000001829528+0.00458374376121381i</v>
      </c>
      <c r="I120" t="str">
        <f t="shared" si="27"/>
        <v>5.47363411626104-26529.4448478966i</v>
      </c>
      <c r="K120" t="str">
        <f t="shared" si="28"/>
        <v>0.142857142207473-9.40877359279035E-06i</v>
      </c>
      <c r="L120" t="str">
        <f t="shared" si="29"/>
        <v>0.0015-7456.13232138056i</v>
      </c>
      <c r="M120" t="str">
        <f t="shared" si="30"/>
        <v>0.0135-3058.92608056639i</v>
      </c>
      <c r="N120">
        <f t="shared" si="31"/>
        <v>90.03145452345403</v>
      </c>
      <c r="O120">
        <f t="shared" si="32"/>
        <v>102.82555173762469</v>
      </c>
      <c r="P120" s="3">
        <f t="shared" si="33"/>
        <v>102.82555173762469</v>
      </c>
      <c r="Q120" s="3">
        <f t="shared" si="34"/>
        <v>-89.96854547654597</v>
      </c>
      <c r="R120">
        <f t="shared" si="35"/>
        <v>90.03145452345403</v>
      </c>
      <c r="S120">
        <f t="shared" si="36"/>
        <v>1.3340943420115752E-3</v>
      </c>
      <c r="T120">
        <f t="shared" si="19"/>
        <v>102.82555173762469</v>
      </c>
    </row>
    <row r="121" spans="1:20" x14ac:dyDescent="0.3">
      <c r="A121">
        <f t="shared" si="20"/>
        <v>8.4142149435973987</v>
      </c>
      <c r="B121">
        <f t="shared" si="37"/>
        <v>1.3391639005112193</v>
      </c>
      <c r="C121" t="str">
        <f t="shared" si="21"/>
        <v>76.0042788197054-137920.97869864i</v>
      </c>
      <c r="D121" t="str">
        <f t="shared" si="22"/>
        <v>15.356249995786-23769.3003424669i</v>
      </c>
      <c r="E121" t="str">
        <f t="shared" si="23"/>
        <v>162.469535746275-0.00469066028086225i</v>
      </c>
      <c r="F121" t="str">
        <f t="shared" si="24"/>
        <v>17.4594594590493-111530.124371796i</v>
      </c>
      <c r="G121" t="str">
        <f t="shared" si="25"/>
        <v>0.999999999976511-4.84658780739826E-06i</v>
      </c>
      <c r="H121" t="str">
        <f t="shared" si="26"/>
        <v>91.000000184346+0.00460116198751762i</v>
      </c>
      <c r="I121" t="str">
        <f t="shared" si="27"/>
        <v>5.47363411633454-26429.0145914206i</v>
      </c>
      <c r="K121" t="str">
        <f t="shared" si="28"/>
        <v>0.142857142202526-0.0000094445269320998i</v>
      </c>
      <c r="L121" t="str">
        <f t="shared" si="29"/>
        <v>0.0015-7427.906277526i</v>
      </c>
      <c r="M121" t="str">
        <f t="shared" si="30"/>
        <v>0.0135-3047.34616513886i</v>
      </c>
      <c r="N121">
        <f t="shared" si="31"/>
        <v>90.031574050601876</v>
      </c>
      <c r="O121">
        <f t="shared" si="32"/>
        <v>102.79260792448363</v>
      </c>
      <c r="P121" s="3">
        <f t="shared" si="33"/>
        <v>102.79260792448363</v>
      </c>
      <c r="Q121" s="3">
        <f t="shared" si="34"/>
        <v>-89.968425949398124</v>
      </c>
      <c r="R121">
        <f t="shared" si="35"/>
        <v>90.031574050601876</v>
      </c>
      <c r="S121">
        <f t="shared" si="36"/>
        <v>1.3391639005112192E-3</v>
      </c>
      <c r="T121">
        <f t="shared" si="19"/>
        <v>102.79260792448363</v>
      </c>
    </row>
    <row r="122" spans="1:20" x14ac:dyDescent="0.3">
      <c r="A122">
        <f t="shared" si="20"/>
        <v>8.4461889603830684</v>
      </c>
      <c r="B122">
        <f t="shared" si="37"/>
        <v>1.3442527233331618</v>
      </c>
      <c r="C122" t="str">
        <f t="shared" si="21"/>
        <v>76.0042788117534-137398.863079944i</v>
      </c>
      <c r="D122" t="str">
        <f t="shared" si="22"/>
        <v>15.3562499957539-23679.3189324605i</v>
      </c>
      <c r="E122" t="str">
        <f t="shared" si="23"/>
        <v>162.469535737019-0.00470848478781265i</v>
      </c>
      <c r="F122" t="str">
        <f t="shared" si="24"/>
        <v>17.4594594590463-111107.914298107i</v>
      </c>
      <c r="G122" t="str">
        <f t="shared" si="25"/>
        <v>0.999999999976332-0.0000048650048410655i</v>
      </c>
      <c r="H122" t="str">
        <f t="shared" si="26"/>
        <v>91.00000018575+0.00461864640308153i</v>
      </c>
      <c r="I122" t="str">
        <f t="shared" si="27"/>
        <v>5.47363411640865-26328.9645251923i</v>
      </c>
      <c r="K122" t="str">
        <f t="shared" si="28"/>
        <v>0.142857142197541-9.48041613409472E-06i</v>
      </c>
      <c r="L122" t="str">
        <f t="shared" si="29"/>
        <v>0.0015-7399.78708659691i</v>
      </c>
      <c r="M122" t="str">
        <f t="shared" si="30"/>
        <v>0.0135-3035.81008680899i</v>
      </c>
      <c r="N122">
        <f t="shared" si="31"/>
        <v>90.031694031952384</v>
      </c>
      <c r="O122">
        <f t="shared" si="32"/>
        <v>102.75966411144738</v>
      </c>
      <c r="P122" s="3">
        <f t="shared" si="33"/>
        <v>102.75966411144738</v>
      </c>
      <c r="Q122" s="3">
        <f t="shared" si="34"/>
        <v>-89.968305968047616</v>
      </c>
      <c r="R122">
        <f t="shared" si="35"/>
        <v>90.031694031952384</v>
      </c>
      <c r="S122">
        <f t="shared" si="36"/>
        <v>1.3442527233331618E-3</v>
      </c>
      <c r="T122">
        <f t="shared" si="19"/>
        <v>102.75966411144738</v>
      </c>
    </row>
    <row r="123" spans="1:20" x14ac:dyDescent="0.3">
      <c r="A123">
        <f t="shared" si="20"/>
        <v>8.4782844784325224</v>
      </c>
      <c r="B123">
        <f t="shared" si="37"/>
        <v>1.3493608836818278</v>
      </c>
      <c r="C123" t="str">
        <f t="shared" si="21"/>
        <v>76.0042788037411-136878.723990022i</v>
      </c>
      <c r="D123" t="str">
        <f t="shared" si="22"/>
        <v>15.3562499957216-23589.6781574067i</v>
      </c>
      <c r="E123" t="str">
        <f t="shared" si="23"/>
        <v>162.469535727691-0.00472637702786504i</v>
      </c>
      <c r="F123" t="str">
        <f t="shared" si="24"/>
        <v>17.4594594590432-110687.302549067i</v>
      </c>
      <c r="G123" t="str">
        <f t="shared" si="25"/>
        <v>0.999999999976152-4.88349185946067E-06i</v>
      </c>
      <c r="H123" t="str">
        <f t="shared" si="26"/>
        <v>91.000000187164+0.00463619725942463i</v>
      </c>
      <c r="I123" t="str">
        <f t="shared" si="27"/>
        <v>5.47363411648327-26229.2932099579i</v>
      </c>
      <c r="K123" t="str">
        <f t="shared" si="28"/>
        <v>0.142857142192519-9.51644171505321E-06i</v>
      </c>
      <c r="L123" t="str">
        <f t="shared" si="29"/>
        <v>0.0015-7371.77434408939i</v>
      </c>
      <c r="M123" t="str">
        <f t="shared" si="30"/>
        <v>0.0135-3024.31767962641i</v>
      </c>
      <c r="N123">
        <f t="shared" si="31"/>
        <v>90.031814469231577</v>
      </c>
      <c r="O123">
        <f t="shared" si="32"/>
        <v>102.72672029851688</v>
      </c>
      <c r="P123" s="3">
        <f t="shared" si="33"/>
        <v>102.72672029851688</v>
      </c>
      <c r="Q123" s="3">
        <f t="shared" si="34"/>
        <v>-89.968185530768423</v>
      </c>
      <c r="R123">
        <f t="shared" si="35"/>
        <v>90.031814469231577</v>
      </c>
      <c r="S123">
        <f t="shared" si="36"/>
        <v>1.3493608836818278E-3</v>
      </c>
      <c r="T123">
        <f t="shared" si="19"/>
        <v>102.72672029851688</v>
      </c>
    </row>
    <row r="124" spans="1:20" x14ac:dyDescent="0.3">
      <c r="A124">
        <f t="shared" si="20"/>
        <v>8.5105019594505666</v>
      </c>
      <c r="B124">
        <f t="shared" si="37"/>
        <v>1.3544884550398189</v>
      </c>
      <c r="C124" t="str">
        <f t="shared" si="21"/>
        <v>76.0042787956683-136360.5539465i</v>
      </c>
      <c r="D124" t="str">
        <f t="shared" si="22"/>
        <v>15.356249995689-23500.3767277928i</v>
      </c>
      <c r="E124" t="str">
        <f t="shared" si="23"/>
        <v>162.469535718295-0.00474433725840544i</v>
      </c>
      <c r="F124" t="str">
        <f t="shared" si="24"/>
        <v>17.4594594590399-110268.283074035i</v>
      </c>
      <c r="G124" t="str">
        <f t="shared" si="25"/>
        <v>0.99999999997597-4.90204912852573E-06i</v>
      </c>
      <c r="H124" t="str">
        <f t="shared" si="26"/>
        <v>91.0000001885893+0.00465381480902204i</v>
      </c>
      <c r="I124" t="str">
        <f t="shared" si="27"/>
        <v>5.47363411655845-26129.9992119123i</v>
      </c>
      <c r="K124" t="str">
        <f t="shared" si="28"/>
        <v>0.142857142187458-9.55260419321536E-06i</v>
      </c>
      <c r="L124" t="str">
        <f t="shared" si="29"/>
        <v>0.0015-7343.86764703066i</v>
      </c>
      <c r="M124" t="str">
        <f t="shared" si="30"/>
        <v>0.0135-3012.86877826899i</v>
      </c>
      <c r="N124">
        <f t="shared" si="31"/>
        <v>90.031935364171915</v>
      </c>
      <c r="O124">
        <f t="shared" si="32"/>
        <v>102.69377648569302</v>
      </c>
      <c r="P124" s="3">
        <f t="shared" si="33"/>
        <v>102.69377648569302</v>
      </c>
      <c r="Q124" s="3">
        <f t="shared" si="34"/>
        <v>-89.968064635828085</v>
      </c>
      <c r="R124">
        <f t="shared" si="35"/>
        <v>90.031935364171915</v>
      </c>
      <c r="S124">
        <f t="shared" si="36"/>
        <v>1.3544884550398188E-3</v>
      </c>
      <c r="T124">
        <f t="shared" si="19"/>
        <v>102.69377648569302</v>
      </c>
    </row>
    <row r="125" spans="1:20" x14ac:dyDescent="0.3">
      <c r="A125">
        <f t="shared" si="20"/>
        <v>8.5428418668964792</v>
      </c>
      <c r="B125">
        <f t="shared" si="37"/>
        <v>1.3596355111689702</v>
      </c>
      <c r="C125" t="str">
        <f t="shared" si="21"/>
        <v>76.0042787875342-135844.345495326i</v>
      </c>
      <c r="D125" t="str">
        <f t="shared" si="22"/>
        <v>15.3562499956562-23411.4133589878i</v>
      </c>
      <c r="E125" t="str">
        <f t="shared" si="23"/>
        <v>162.469535708827-0.00476236573779722i</v>
      </c>
      <c r="F125" t="str">
        <f t="shared" si="24"/>
        <v>17.4594594590368-109850.849845275i</v>
      </c>
      <c r="G125" t="str">
        <f t="shared" si="25"/>
        <v>0.999999999975787-4.92067691521323E-06i</v>
      </c>
      <c r="H125" t="str">
        <f t="shared" si="26"/>
        <v>91.0000001900252+0.00467149930530804i</v>
      </c>
      <c r="I125" t="str">
        <f t="shared" si="27"/>
        <v>5.47363411663426-26031.0811026778i</v>
      </c>
      <c r="K125" t="str">
        <f t="shared" si="28"/>
        <v>0.142857142182359-0.0000095889040887905i</v>
      </c>
      <c r="L125" t="str">
        <f t="shared" si="29"/>
        <v>0.0015-7316.06659397354i</v>
      </c>
      <c r="M125" t="str">
        <f t="shared" si="30"/>
        <v>0.0135-3001.46321804043i</v>
      </c>
      <c r="N125">
        <f t="shared" si="31"/>
        <v>90.032056718512564</v>
      </c>
      <c r="O125">
        <f t="shared" si="32"/>
        <v>102.66083267297651</v>
      </c>
      <c r="P125" s="3">
        <f t="shared" si="33"/>
        <v>102.66083267297651</v>
      </c>
      <c r="Q125" s="3">
        <f t="shared" si="34"/>
        <v>-89.967943281487436</v>
      </c>
      <c r="R125">
        <f t="shared" si="35"/>
        <v>90.032056718512564</v>
      </c>
      <c r="S125">
        <f t="shared" si="36"/>
        <v>1.3596355111689701E-3</v>
      </c>
      <c r="T125">
        <f t="shared" si="19"/>
        <v>102.66083267297651</v>
      </c>
    </row>
    <row r="126" spans="1:20" x14ac:dyDescent="0.3">
      <c r="A126">
        <f t="shared" si="20"/>
        <v>8.5753046659906857</v>
      </c>
      <c r="B126">
        <f t="shared" si="37"/>
        <v>1.3648021261114123</v>
      </c>
      <c r="C126" t="str">
        <f t="shared" si="21"/>
        <v>76.0042787793371-135330.091210666i</v>
      </c>
      <c r="D126" t="str">
        <f t="shared" si="22"/>
        <v>15.3562499956231-23322.7867712238i</v>
      </c>
      <c r="E126" t="str">
        <f t="shared" si="23"/>
        <v>162.469535699285-0.00478046272538534i</v>
      </c>
      <c r="F126" t="str">
        <f t="shared" si="24"/>
        <v>17.4594594590334-109434.996857869i</v>
      </c>
      <c r="G126" t="str">
        <f t="shared" si="25"/>
        <v>0.999999999975603-4.93937548749013E-06i</v>
      </c>
      <c r="H126" t="str">
        <f t="shared" si="26"/>
        <v>91.000000191472+0.00468925100268004i</v>
      </c>
      <c r="I126" t="str">
        <f t="shared" si="27"/>
        <v>5.47363411671056-25932.5374592841i</v>
      </c>
      <c r="K126" t="str">
        <f t="shared" si="28"/>
        <v>0.142857142177221-9.62534192396466E-06i</v>
      </c>
      <c r="L126" t="str">
        <f t="shared" si="29"/>
        <v>0.0015-7288.37078499059i</v>
      </c>
      <c r="M126" t="str">
        <f t="shared" si="30"/>
        <v>0.0135-2990.10083486793i</v>
      </c>
      <c r="N126">
        <f t="shared" si="31"/>
        <v>90.032178533999215</v>
      </c>
      <c r="O126">
        <f t="shared" si="32"/>
        <v>102.627888860368</v>
      </c>
      <c r="P126" s="3">
        <f t="shared" si="33"/>
        <v>102.627888860368</v>
      </c>
      <c r="Q126" s="3">
        <f t="shared" si="34"/>
        <v>-89.967821466000785</v>
      </c>
      <c r="R126">
        <f t="shared" si="35"/>
        <v>90.032178533999215</v>
      </c>
      <c r="S126">
        <f t="shared" si="36"/>
        <v>1.3648021261114124E-3</v>
      </c>
      <c r="T126">
        <f t="shared" si="19"/>
        <v>102.627888860368</v>
      </c>
    </row>
    <row r="127" spans="1:20" x14ac:dyDescent="0.3">
      <c r="A127">
        <f t="shared" si="20"/>
        <v>8.6078908237214513</v>
      </c>
      <c r="B127">
        <f t="shared" si="37"/>
        <v>1.3699883741906356</v>
      </c>
      <c r="C127" t="str">
        <f t="shared" si="21"/>
        <v>76.0042787710786-134817.783694804i</v>
      </c>
      <c r="D127" t="str">
        <f t="shared" si="22"/>
        <v>15.3562499955898-23234.4956895775i</v>
      </c>
      <c r="E127" t="str">
        <f t="shared" si="23"/>
        <v>162.469535689672-0.00479862848150118i</v>
      </c>
      <c r="F127" t="str">
        <f t="shared" si="24"/>
        <v>17.4594594590302-109020.718129633i</v>
      </c>
      <c r="G127" t="str">
        <f t="shared" si="25"/>
        <v>0.999999999975417-4.95814511434167E-06i</v>
      </c>
      <c r="H127" t="str">
        <f t="shared" si="26"/>
        <v>91.0000001929298+0.00470707015650219i</v>
      </c>
      <c r="I127" t="str">
        <f t="shared" si="27"/>
        <v>5.47363411678749-25834.366864148i</v>
      </c>
      <c r="K127" t="str">
        <f t="shared" si="28"/>
        <v>0.142857142172044-9.66191822290835E-06i</v>
      </c>
      <c r="L127" t="str">
        <f t="shared" si="29"/>
        <v>0.0015-7260.77982166826i</v>
      </c>
      <c r="M127" t="str">
        <f t="shared" si="30"/>
        <v>0.0135-2978.78146529979i</v>
      </c>
      <c r="N127">
        <f t="shared" si="31"/>
        <v>90.032300812384193</v>
      </c>
      <c r="O127">
        <f t="shared" si="32"/>
        <v>102.59494504786863</v>
      </c>
      <c r="P127" s="3">
        <f t="shared" si="33"/>
        <v>102.59494504786863</v>
      </c>
      <c r="Q127" s="3">
        <f t="shared" si="34"/>
        <v>-89.967699187615807</v>
      </c>
      <c r="R127">
        <f t="shared" si="35"/>
        <v>90.032300812384193</v>
      </c>
      <c r="S127">
        <f t="shared" si="36"/>
        <v>1.3699883741906357E-3</v>
      </c>
      <c r="T127">
        <f t="shared" si="19"/>
        <v>102.59494504786863</v>
      </c>
    </row>
    <row r="128" spans="1:20" x14ac:dyDescent="0.3">
      <c r="A128">
        <f t="shared" si="20"/>
        <v>8.6406008088515911</v>
      </c>
      <c r="B128">
        <f t="shared" si="37"/>
        <v>1.37519433001256</v>
      </c>
      <c r="C128" t="str">
        <f t="shared" si="21"/>
        <v>76.004278762757-134307.41557802i</v>
      </c>
      <c r="D128" t="str">
        <f t="shared" si="22"/>
        <v>15.3562499955563-23146.538843952i</v>
      </c>
      <c r="E128" t="str">
        <f t="shared" si="23"/>
        <v>162.469535679985-0.0048168632674644i</v>
      </c>
      <c r="F128" t="str">
        <f t="shared" si="24"/>
        <v>17.459459459027-108608.007701029i</v>
      </c>
      <c r="G128" t="str">
        <f t="shared" si="25"/>
        <v>0.99999999997523-4.97698606577524E-06i</v>
      </c>
      <c r="H128" t="str">
        <f t="shared" si="26"/>
        <v>91.0000001943991+0.00472495702310903i</v>
      </c>
      <c r="I128" t="str">
        <f t="shared" si="27"/>
        <v>5.47363411686505-25736.5679050528i</v>
      </c>
      <c r="K128" t="str">
        <f t="shared" si="28"/>
        <v>0.142857142166827-0.0000096986335117838i</v>
      </c>
      <c r="L128" t="str">
        <f t="shared" si="29"/>
        <v>0.0015-7233.29330710129i</v>
      </c>
      <c r="M128" t="str">
        <f t="shared" si="30"/>
        <v>0.0135-2967.50494650308i</v>
      </c>
      <c r="N128">
        <f t="shared" si="31"/>
        <v>90.032423555426547</v>
      </c>
      <c r="O128">
        <f t="shared" si="32"/>
        <v>102.56200123547893</v>
      </c>
      <c r="P128" s="3">
        <f t="shared" si="33"/>
        <v>102.56200123547893</v>
      </c>
      <c r="Q128" s="3">
        <f t="shared" si="34"/>
        <v>-89.967576444573453</v>
      </c>
      <c r="R128">
        <f t="shared" si="35"/>
        <v>90.032423555426547</v>
      </c>
      <c r="S128">
        <f t="shared" si="36"/>
        <v>1.37519433001256E-3</v>
      </c>
      <c r="T128">
        <f t="shared" si="19"/>
        <v>102.56200123547893</v>
      </c>
    </row>
    <row r="129" spans="1:20" x14ac:dyDescent="0.3">
      <c r="A129">
        <f t="shared" si="20"/>
        <v>8.6734350919252279</v>
      </c>
      <c r="B129">
        <f t="shared" si="37"/>
        <v>1.3804200684666077</v>
      </c>
      <c r="C129" t="str">
        <f t="shared" si="21"/>
        <v>76.0042787543711-133798.979518501i</v>
      </c>
      <c r="D129" t="str">
        <f t="shared" si="22"/>
        <v>15.3562499955223-23058.9149690587i</v>
      </c>
      <c r="E129" t="str">
        <f t="shared" si="23"/>
        <v>162.469535670225-0.00483516734558863i</v>
      </c>
      <c r="F129" t="str">
        <f t="shared" si="24"/>
        <v>17.4594594590237-108196.859635077i</v>
      </c>
      <c r="G129" t="str">
        <f t="shared" si="25"/>
        <v>0.999999999975041-4.99589861282424E-06i</v>
      </c>
      <c r="H129" t="str">
        <f t="shared" si="26"/>
        <v>91.0000001958791+0.00474291185980908i</v>
      </c>
      <c r="I129" t="str">
        <f t="shared" si="27"/>
        <v>5.47363411694314-25639.1391751268i</v>
      </c>
      <c r="K129" t="str">
        <f t="shared" si="28"/>
        <v>0.142857142161571-9.73548831875276E-06i</v>
      </c>
      <c r="L129" t="str">
        <f t="shared" si="29"/>
        <v>0.0015-7205.91084588688i</v>
      </c>
      <c r="M129" t="str">
        <f t="shared" si="30"/>
        <v>0.0135-2956.27111626129i</v>
      </c>
      <c r="N129">
        <f t="shared" si="31"/>
        <v>90.032546764891919</v>
      </c>
      <c r="O129">
        <f t="shared" si="32"/>
        <v>102.52905742319997</v>
      </c>
      <c r="P129" s="3">
        <f t="shared" si="33"/>
        <v>102.52905742319997</v>
      </c>
      <c r="Q129" s="3">
        <f t="shared" si="34"/>
        <v>-89.967453235108081</v>
      </c>
      <c r="R129">
        <f t="shared" si="35"/>
        <v>90.032546764891919</v>
      </c>
      <c r="S129">
        <f t="shared" si="36"/>
        <v>1.3804200684666076E-3</v>
      </c>
      <c r="T129">
        <f t="shared" si="19"/>
        <v>102.52905742319997</v>
      </c>
    </row>
    <row r="130" spans="1:20" x14ac:dyDescent="0.3">
      <c r="A130">
        <f t="shared" si="20"/>
        <v>8.7063941452745439</v>
      </c>
      <c r="B130">
        <f t="shared" si="37"/>
        <v>1.3856656647267809</v>
      </c>
      <c r="C130" t="str">
        <f t="shared" si="21"/>
        <v>76.0042787459223-133292.468202221i</v>
      </c>
      <c r="D130" t="str">
        <f t="shared" si="22"/>
        <v>15.3562499954883-22971.6228043987i</v>
      </c>
      <c r="E130" t="str">
        <f t="shared" si="23"/>
        <v>162.46953566039-0.00485354097918305i</v>
      </c>
      <c r="F130" t="str">
        <f t="shared" si="24"/>
        <v>17.4594594590204-107787.268017275i</v>
      </c>
      <c r="G130" t="str">
        <f t="shared" si="25"/>
        <v>0.999999999974851-5.01488302755202E-06i</v>
      </c>
      <c r="H130" t="str">
        <f t="shared" si="26"/>
        <v>91.0000001973711+0.00476093492488879i</v>
      </c>
      <c r="I130" t="str">
        <f t="shared" si="27"/>
        <v>5.47363411702188-25542.0792728258i</v>
      </c>
      <c r="K130" t="str">
        <f t="shared" si="28"/>
        <v>0.142857142156274-9.77248317398387E-06i</v>
      </c>
      <c r="L130" t="str">
        <f t="shared" si="29"/>
        <v>0.0015-7178.63204411923i</v>
      </c>
      <c r="M130" t="str">
        <f t="shared" si="30"/>
        <v>0.0135-2945.079812972i</v>
      </c>
      <c r="N130">
        <f t="shared" si="31"/>
        <v>90.032670442552771</v>
      </c>
      <c r="O130">
        <f t="shared" si="32"/>
        <v>102.49611361103247</v>
      </c>
      <c r="P130" s="3">
        <f t="shared" si="33"/>
        <v>102.49611361103247</v>
      </c>
      <c r="Q130" s="3">
        <f t="shared" si="34"/>
        <v>-89.967329557447229</v>
      </c>
      <c r="R130">
        <f t="shared" si="35"/>
        <v>90.032670442552771</v>
      </c>
      <c r="S130">
        <f t="shared" si="36"/>
        <v>1.3856656647267809E-3</v>
      </c>
      <c r="T130">
        <f t="shared" si="19"/>
        <v>102.49611361103247</v>
      </c>
    </row>
    <row r="131" spans="1:20" x14ac:dyDescent="0.3">
      <c r="A131">
        <f t="shared" si="20"/>
        <v>8.7394784430265879</v>
      </c>
      <c r="B131">
        <f t="shared" si="37"/>
        <v>1.3909311942527427</v>
      </c>
      <c r="C131" t="str">
        <f t="shared" si="21"/>
        <v>76.0042787374083-132787.874342845i</v>
      </c>
      <c r="D131" t="str">
        <f t="shared" si="22"/>
        <v>15.3562499954539-22884.6610942448i</v>
      </c>
      <c r="E131" t="str">
        <f t="shared" si="23"/>
        <v>162.46953565048-0.0048719844325589i</v>
      </c>
      <c r="F131" t="str">
        <f t="shared" si="24"/>
        <v>17.459459459017-107379.226955511i</v>
      </c>
      <c r="G131" t="str">
        <f t="shared" si="25"/>
        <v>0.999999999974659-5.03393958305576E-06i</v>
      </c>
      <c r="H131" t="str">
        <f t="shared" si="26"/>
        <v>91.0000001988741+0.0047790264776159i</v>
      </c>
      <c r="I131" t="str">
        <f t="shared" si="27"/>
        <v>5.47363411710118-25445.3868019102i</v>
      </c>
      <c r="K131" t="str">
        <f t="shared" si="28"/>
        <v>0.142857142150937-9.80961860966049E-06i</v>
      </c>
      <c r="L131" t="str">
        <f t="shared" si="29"/>
        <v>0.0015-7151.4565093836i</v>
      </c>
      <c r="M131" t="str">
        <f t="shared" si="30"/>
        <v>0.0135-2933.93087564455i</v>
      </c>
      <c r="N131">
        <f t="shared" si="31"/>
        <v>90.032794590188203</v>
      </c>
      <c r="O131">
        <f t="shared" si="32"/>
        <v>102.46316979897726</v>
      </c>
      <c r="P131" s="3">
        <f t="shared" si="33"/>
        <v>102.46316979897726</v>
      </c>
      <c r="Q131" s="3">
        <f t="shared" si="34"/>
        <v>-89.967205409811797</v>
      </c>
      <c r="R131">
        <f t="shared" si="35"/>
        <v>90.032794590188203</v>
      </c>
      <c r="S131">
        <f t="shared" si="36"/>
        <v>1.3909311942527428E-3</v>
      </c>
      <c r="T131">
        <f t="shared" si="19"/>
        <v>102.46316979897726</v>
      </c>
    </row>
    <row r="132" spans="1:20" x14ac:dyDescent="0.3">
      <c r="A132">
        <f t="shared" si="20"/>
        <v>8.7726884611100893</v>
      </c>
      <c r="B132">
        <f t="shared" si="37"/>
        <v>1.3962167327909032</v>
      </c>
      <c r="C132" t="str">
        <f t="shared" si="21"/>
        <v>76.0042787288306-132285.190681623i</v>
      </c>
      <c r="D132" t="str">
        <f t="shared" si="22"/>
        <v>15.3562499954193-22798.0285876237i</v>
      </c>
      <c r="E132" t="str">
        <f t="shared" si="23"/>
        <v>162.469535640495-0.00489049797103059i</v>
      </c>
      <c r="F132" t="str">
        <f t="shared" si="24"/>
        <v>17.4594594590136-106972.730579977i</v>
      </c>
      <c r="G132" t="str">
        <f t="shared" si="25"/>
        <v>0.999999999974466-5.05306855347039E-06i</v>
      </c>
      <c r="H132" t="str">
        <f t="shared" si="26"/>
        <v>91.0000002003882+0.0047971867782435i</v>
      </c>
      <c r="I132" t="str">
        <f t="shared" si="27"/>
        <v>5.47363411718108-25349.0603714265i</v>
      </c>
      <c r="K132" t="str">
        <f t="shared" si="28"/>
        <v>0.14285714214556-9.84689515998832E-06i</v>
      </c>
      <c r="L132" t="str">
        <f t="shared" si="29"/>
        <v>0.0015-7124.38385075075i</v>
      </c>
      <c r="M132" t="str">
        <f t="shared" si="30"/>
        <v>0.0135-2922.82414389774i</v>
      </c>
      <c r="N132">
        <f t="shared" si="31"/>
        <v>90.032919209584136</v>
      </c>
      <c r="O132">
        <f t="shared" si="32"/>
        <v>102.43022598703533</v>
      </c>
      <c r="P132" s="3">
        <f t="shared" si="33"/>
        <v>102.43022598703533</v>
      </c>
      <c r="Q132" s="3">
        <f t="shared" si="34"/>
        <v>-89.967080790415864</v>
      </c>
      <c r="R132">
        <f t="shared" si="35"/>
        <v>90.032919209584136</v>
      </c>
      <c r="S132">
        <f t="shared" si="36"/>
        <v>1.3962167327909033E-3</v>
      </c>
      <c r="T132">
        <f t="shared" si="19"/>
        <v>102.43022598703533</v>
      </c>
    </row>
    <row r="133" spans="1:20" x14ac:dyDescent="0.3">
      <c r="A133">
        <f t="shared" si="20"/>
        <v>8.8060246772623074</v>
      </c>
      <c r="B133">
        <f t="shared" si="37"/>
        <v>1.4015223563755086</v>
      </c>
      <c r="C133" t="str">
        <f t="shared" si="21"/>
        <v>76.0042787201871-131784.40998728i</v>
      </c>
      <c r="D133" t="str">
        <f t="shared" si="22"/>
        <v>15.3562499953844-22711.7240382976i</v>
      </c>
      <c r="E133" t="str">
        <f t="shared" si="23"/>
        <v>162.469535630434-0.00490908186092152i</v>
      </c>
      <c r="F133" t="str">
        <f t="shared" si="24"/>
        <v>17.4594594590103-106567.773043085i</v>
      </c>
      <c r="G133" t="str">
        <f t="shared" si="25"/>
        <v>0.999999999974272-5.07227021397259E-06i</v>
      </c>
      <c r="H133" t="str">
        <f t="shared" si="26"/>
        <v>91.0000002019138+0.00481541608801363i</v>
      </c>
      <c r="I133" t="str">
        <f t="shared" si="27"/>
        <v>5.47363411726161-25253.0985956863i</v>
      </c>
      <c r="K133" t="str">
        <f t="shared" si="28"/>
        <v>0.142857142140142-9.88431336120294E-06i</v>
      </c>
      <c r="L133" t="str">
        <f t="shared" si="29"/>
        <v>0.0015-7097.4136787714i</v>
      </c>
      <c r="M133" t="str">
        <f t="shared" si="30"/>
        <v>0.0135-2911.7594579575i</v>
      </c>
      <c r="N133">
        <f t="shared" si="31"/>
        <v>90.033044302533213</v>
      </c>
      <c r="O133">
        <f t="shared" si="32"/>
        <v>102.39728217520744</v>
      </c>
      <c r="P133" s="3">
        <f t="shared" si="33"/>
        <v>102.39728217520744</v>
      </c>
      <c r="Q133" s="3">
        <f t="shared" si="34"/>
        <v>-89.966955697466787</v>
      </c>
      <c r="R133">
        <f t="shared" si="35"/>
        <v>90.033044302533213</v>
      </c>
      <c r="S133">
        <f t="shared" si="36"/>
        <v>1.4015223563755086E-3</v>
      </c>
      <c r="T133">
        <f t="shared" si="19"/>
        <v>102.39728217520744</v>
      </c>
    </row>
    <row r="134" spans="1:20" x14ac:dyDescent="0.3">
      <c r="A134">
        <f t="shared" si="20"/>
        <v>8.8394875710359049</v>
      </c>
      <c r="B134">
        <f t="shared" si="37"/>
        <v>1.4068481413297356</v>
      </c>
      <c r="C134" t="str">
        <f t="shared" si="21"/>
        <v>76.0042787114779-131285.525055918i</v>
      </c>
      <c r="D134" t="str">
        <f t="shared" si="22"/>
        <v>15.3562499953493-22625.7462047468i</v>
      </c>
      <c r="E134" t="str">
        <f t="shared" si="23"/>
        <v>162.469535620297-0.00492773636956678i</v>
      </c>
      <c r="F134" t="str">
        <f t="shared" si="24"/>
        <v>17.4594594590068-106164.348519385i</v>
      </c>
      <c r="G134" t="str">
        <f t="shared" si="25"/>
        <v>0.999999999974076-5.09154484078469E-06i</v>
      </c>
      <c r="H134" t="str">
        <f t="shared" si="26"/>
        <v>91.0000002034515+0.00483371466916108i</v>
      </c>
      <c r="I134" t="str">
        <f t="shared" si="27"/>
        <v>5.47363411734273-25157.5000942474i</v>
      </c>
      <c r="K134" t="str">
        <f t="shared" si="28"/>
        <v>0.142857142134682-9.92187375157767E-06i</v>
      </c>
      <c r="L134" t="str">
        <f t="shared" si="29"/>
        <v>0.0015-7070.54560547063i</v>
      </c>
      <c r="M134" t="str">
        <f t="shared" si="30"/>
        <v>0.0135-2900.73665865461i</v>
      </c>
      <c r="N134">
        <f t="shared" si="31"/>
        <v>90.033169870834939</v>
      </c>
      <c r="O134">
        <f t="shared" si="32"/>
        <v>102.36433836349448</v>
      </c>
      <c r="P134" s="3">
        <f t="shared" si="33"/>
        <v>102.36433836349448</v>
      </c>
      <c r="Q134" s="3">
        <f t="shared" si="34"/>
        <v>-89.966830129165061</v>
      </c>
      <c r="R134">
        <f t="shared" si="35"/>
        <v>90.033169870834939</v>
      </c>
      <c r="S134">
        <f t="shared" si="36"/>
        <v>1.4068481413297355E-3</v>
      </c>
      <c r="T134">
        <f t="shared" si="19"/>
        <v>102.36433836349448</v>
      </c>
    </row>
    <row r="135" spans="1:20" x14ac:dyDescent="0.3">
      <c r="A135">
        <f t="shared" si="20"/>
        <v>8.8730776238058411</v>
      </c>
      <c r="B135">
        <f t="shared" si="37"/>
        <v>1.4121941642667886</v>
      </c>
      <c r="C135" t="str">
        <f t="shared" si="21"/>
        <v>76.0042787027025-130788.528710909i</v>
      </c>
      <c r="D135" t="str">
        <f t="shared" si="22"/>
        <v>15.3562499953139-22540.0938501511i</v>
      </c>
      <c r="E135" t="str">
        <f t="shared" si="23"/>
        <v>162.469535610082-0.00494646176531667i</v>
      </c>
      <c r="F135" t="str">
        <f t="shared" si="24"/>
        <v>17.4594594590034-105762.451205481i</v>
      </c>
      <c r="G135" t="str">
        <f t="shared" si="25"/>
        <v>0.999999999973879-5.11089271117866E-06i</v>
      </c>
      <c r="H135" t="str">
        <f t="shared" si="26"/>
        <v>91.0000002050006+0.00485208278491701i</v>
      </c>
      <c r="I135" t="str">
        <f t="shared" si="27"/>
        <v>5.47363411742448-25062.2634918935i</v>
      </c>
      <c r="K135" t="str">
        <f t="shared" si="28"/>
        <v>0.142857142129181-9.95957687143127E-06i</v>
      </c>
      <c r="L135" t="str">
        <f t="shared" si="29"/>
        <v>0.0015-7043.77924434213i</v>
      </c>
      <c r="M135" t="str">
        <f t="shared" si="30"/>
        <v>0.0135-2889.7555874224i</v>
      </c>
      <c r="N135">
        <f t="shared" si="31"/>
        <v>90.033295916295714</v>
      </c>
      <c r="O135">
        <f t="shared" si="32"/>
        <v>102.33139455189728</v>
      </c>
      <c r="P135" s="3">
        <f t="shared" si="33"/>
        <v>102.33139455189728</v>
      </c>
      <c r="Q135" s="3">
        <f t="shared" si="34"/>
        <v>-89.966704083704286</v>
      </c>
      <c r="R135">
        <f t="shared" si="35"/>
        <v>90.033295916295714</v>
      </c>
      <c r="S135">
        <f t="shared" si="36"/>
        <v>1.4121941642667886E-3</v>
      </c>
      <c r="T135">
        <f t="shared" si="19"/>
        <v>102.33139455189728</v>
      </c>
    </row>
    <row r="136" spans="1:20" x14ac:dyDescent="0.3">
      <c r="A136">
        <f t="shared" si="20"/>
        <v>8.9067953187763038</v>
      </c>
      <c r="B136">
        <f t="shared" si="37"/>
        <v>1.4175605020910025</v>
      </c>
      <c r="C136" t="str">
        <f t="shared" si="21"/>
        <v>76.0042786938594-130293.413802794i</v>
      </c>
      <c r="D136" t="str">
        <f t="shared" si="22"/>
        <v>15.3562499952782-22454.7657423727i</v>
      </c>
      <c r="E136" t="str">
        <f t="shared" si="23"/>
        <v>162.469535599788-0.00496525831754243i</v>
      </c>
      <c r="F136" t="str">
        <f t="shared" si="24"/>
        <v>17.459459459-105362.075319945i</v>
      </c>
      <c r="G136" t="str">
        <f t="shared" si="25"/>
        <v>0.99999999997368-5.13031410348012E-06i</v>
      </c>
      <c r="H136" t="str">
        <f t="shared" si="26"/>
        <v>91.0000002065616+0.00487052069951296i</v>
      </c>
      <c r="I136" t="str">
        <f t="shared" si="27"/>
        <v>5.47363411750688-24967.387418614i</v>
      </c>
      <c r="K136" t="str">
        <f t="shared" si="28"/>
        <v>0.142857142123638-9.99742326313571E-06i</v>
      </c>
      <c r="L136" t="str">
        <f t="shared" si="29"/>
        <v>0.0015-7017.1142103428i</v>
      </c>
      <c r="M136" t="str">
        <f t="shared" si="30"/>
        <v>0.0135-2878.81608629448i</v>
      </c>
      <c r="N136">
        <f t="shared" si="31"/>
        <v>90.033422440728657</v>
      </c>
      <c r="O136">
        <f t="shared" si="32"/>
        <v>102.29845074041671</v>
      </c>
      <c r="P136" s="3">
        <f t="shared" si="33"/>
        <v>102.29845074041671</v>
      </c>
      <c r="Q136" s="3">
        <f t="shared" si="34"/>
        <v>-89.966577559271343</v>
      </c>
      <c r="R136">
        <f t="shared" si="35"/>
        <v>90.033422440728657</v>
      </c>
      <c r="S136">
        <f t="shared" si="36"/>
        <v>1.4175605020910025E-3</v>
      </c>
      <c r="T136">
        <f t="shared" si="19"/>
        <v>102.29845074041671</v>
      </c>
    </row>
    <row r="137" spans="1:20" x14ac:dyDescent="0.3">
      <c r="A137">
        <f t="shared" si="20"/>
        <v>8.9406411409876529</v>
      </c>
      <c r="B137">
        <f t="shared" si="37"/>
        <v>1.4229472319989482</v>
      </c>
      <c r="C137" t="str">
        <f t="shared" si="21"/>
        <v>76.0042786849505-129800.173209181i</v>
      </c>
      <c r="D137" t="str">
        <f t="shared" si="22"/>
        <v>15.3562499952423-22369.7606539381i</v>
      </c>
      <c r="E137" t="str">
        <f t="shared" si="23"/>
        <v>162.469535589418-0.00498412629663851i</v>
      </c>
      <c r="F137" t="str">
        <f t="shared" si="24"/>
        <v>17.4594594589965-104963.215103235i</v>
      </c>
      <c r="G137" t="str">
        <f t="shared" si="25"/>
        <v>0.999999999973479-5.14980929707231E-06i</v>
      </c>
      <c r="H137" t="str">
        <f t="shared" si="26"/>
        <v>91.0000002081343+0.00488902867818447i</v>
      </c>
      <c r="I137" t="str">
        <f t="shared" si="27"/>
        <v>5.47363411758986-24872.8705095846i</v>
      </c>
      <c r="K137" t="str">
        <f t="shared" si="28"/>
        <v>0.142857142118053-0.0000100354134711239i</v>
      </c>
      <c r="L137" t="str">
        <f t="shared" si="29"/>
        <v>0.0015-6990.55011988726i</v>
      </c>
      <c r="M137" t="str">
        <f t="shared" si="30"/>
        <v>0.0135-2867.91799790246i</v>
      </c>
      <c r="N137">
        <f t="shared" si="31"/>
        <v>90.033549445953895</v>
      </c>
      <c r="O137">
        <f t="shared" si="32"/>
        <v>102.26550692905386</v>
      </c>
      <c r="P137" s="3">
        <f t="shared" si="33"/>
        <v>102.26550692905386</v>
      </c>
      <c r="Q137" s="3">
        <f t="shared" si="34"/>
        <v>-89.966450554046105</v>
      </c>
      <c r="R137">
        <f t="shared" si="35"/>
        <v>90.033549445953895</v>
      </c>
      <c r="S137">
        <f t="shared" si="36"/>
        <v>1.4229472319989482E-3</v>
      </c>
      <c r="T137">
        <f t="shared" si="19"/>
        <v>102.26550692905386</v>
      </c>
    </row>
    <row r="138" spans="1:20" x14ac:dyDescent="0.3">
      <c r="A138">
        <f t="shared" si="20"/>
        <v>8.9746155773234069</v>
      </c>
      <c r="B138">
        <f t="shared" si="37"/>
        <v>1.4283544314805443</v>
      </c>
      <c r="C138" t="str">
        <f t="shared" si="21"/>
        <v>76.0042786759718-129308.799834634i</v>
      </c>
      <c r="D138" t="str">
        <f t="shared" si="22"/>
        <v>15.356249995206-22285.0773620206i</v>
      </c>
      <c r="E138" t="str">
        <f t="shared" si="23"/>
        <v>162.469535578967-0.0050030659740261i</v>
      </c>
      <c r="F138" t="str">
        <f t="shared" si="24"/>
        <v>17.4594594589929-104565.864817612i</v>
      </c>
      <c r="G138" t="str">
        <f t="shared" si="25"/>
        <v>0.999999999973278-5.16937857240014E-06i</v>
      </c>
      <c r="H138" t="str">
        <f t="shared" si="26"/>
        <v>91.0000002097193+0.00490760698717522i</v>
      </c>
      <c r="I138" t="str">
        <f t="shared" si="27"/>
        <v>5.47363411767349-24778.7114051478i</v>
      </c>
      <c r="K138" t="str">
        <f t="shared" si="28"/>
        <v>0.142857142112425-0.0000100735480418979i</v>
      </c>
      <c r="L138" t="str">
        <f t="shared" si="29"/>
        <v>0.0015-6964.08659084206i</v>
      </c>
      <c r="M138" t="str">
        <f t="shared" si="30"/>
        <v>0.0135-2857.06116547365i</v>
      </c>
      <c r="N138">
        <f t="shared" si="31"/>
        <v>90.033676933798404</v>
      </c>
      <c r="O138">
        <f t="shared" si="32"/>
        <v>102.23256311780928</v>
      </c>
      <c r="P138" s="3">
        <f t="shared" si="33"/>
        <v>102.23256311780928</v>
      </c>
      <c r="Q138" s="3">
        <f t="shared" si="34"/>
        <v>-89.966323066201596</v>
      </c>
      <c r="R138">
        <f t="shared" si="35"/>
        <v>90.033676933798404</v>
      </c>
      <c r="S138">
        <f t="shared" si="36"/>
        <v>1.4283544314805444E-3</v>
      </c>
      <c r="T138">
        <f t="shared" si="19"/>
        <v>102.23256311780928</v>
      </c>
    </row>
    <row r="139" spans="1:20" x14ac:dyDescent="0.3">
      <c r="A139">
        <f t="shared" si="20"/>
        <v>9.008719116517236</v>
      </c>
      <c r="B139">
        <f t="shared" si="37"/>
        <v>1.4337821783201705</v>
      </c>
      <c r="C139" t="str">
        <f t="shared" si="21"/>
        <v>76.0042786669258-128819.286610588i</v>
      </c>
      <c r="D139" t="str">
        <f t="shared" si="22"/>
        <v>15.3562499951694-22200.7146484226i</v>
      </c>
      <c r="E139" t="str">
        <f t="shared" si="23"/>
        <v>162.469535568438-0.00502207762215895i</v>
      </c>
      <c r="F139" t="str">
        <f t="shared" si="24"/>
        <v>17.4594594589893-104170.018747061i</v>
      </c>
      <c r="G139" t="str">
        <f t="shared" si="25"/>
        <v>0.999999999973074-5.18902221097421E-06i</v>
      </c>
      <c r="H139" t="str">
        <f t="shared" si="26"/>
        <v>91.0000002113158+0.00492625589374019i</v>
      </c>
      <c r="I139" t="str">
        <f t="shared" si="27"/>
        <v>5.47363411775773-24684.9087507935i</v>
      </c>
      <c r="K139" t="str">
        <f t="shared" si="28"/>
        <v>0.142857142106755-0.000010111827524036i</v>
      </c>
      <c r="L139" t="str">
        <f t="shared" si="29"/>
        <v>0.0015-6937.72324252045i</v>
      </c>
      <c r="M139" t="str">
        <f t="shared" si="30"/>
        <v>0.0135-2846.24543282891i</v>
      </c>
      <c r="N139">
        <f t="shared" si="31"/>
        <v>90.033804906096165</v>
      </c>
      <c r="O139">
        <f t="shared" si="32"/>
        <v>102.1996193066843</v>
      </c>
      <c r="P139" s="3">
        <f t="shared" si="33"/>
        <v>102.1996193066843</v>
      </c>
      <c r="Q139" s="3">
        <f t="shared" si="34"/>
        <v>-89.966195093903835</v>
      </c>
      <c r="R139">
        <f t="shared" si="35"/>
        <v>90.033804906096165</v>
      </c>
      <c r="S139">
        <f t="shared" si="36"/>
        <v>1.4337821783201705E-3</v>
      </c>
      <c r="T139">
        <f t="shared" si="19"/>
        <v>102.1996193066843</v>
      </c>
    </row>
    <row r="140" spans="1:20" x14ac:dyDescent="0.3">
      <c r="A140">
        <f t="shared" si="20"/>
        <v>9.0429522491600025</v>
      </c>
      <c r="B140">
        <f t="shared" si="37"/>
        <v>1.4392305505977872</v>
      </c>
      <c r="C140" t="str">
        <f t="shared" si="21"/>
        <v>76.0042786578112-128331.626495226i</v>
      </c>
      <c r="D140" t="str">
        <f t="shared" si="22"/>
        <v>15.3562499951327-22116.6712995582i</v>
      </c>
      <c r="E140" t="str">
        <f t="shared" si="23"/>
        <v>162.469535557828-0.0050411615145252i</v>
      </c>
      <c r="F140" t="str">
        <f t="shared" si="24"/>
        <v>17.4594594589858-103775.671197201i</v>
      </c>
      <c r="G140" t="str">
        <f t="shared" si="25"/>
        <v>0.999999999972869-5.20874049537484E-06i</v>
      </c>
      <c r="H140" t="str">
        <f t="shared" si="26"/>
        <v>91.000000212925+0.00494497566615025i</v>
      </c>
      <c r="I140" t="str">
        <f t="shared" si="27"/>
        <v>5.47363411784265-24591.4611971389i</v>
      </c>
      <c r="K140" t="str">
        <f t="shared" si="28"/>
        <v>0.142857142101041-0.0000101502524682013i</v>
      </c>
      <c r="L140" t="str">
        <f t="shared" si="29"/>
        <v>0.0015-6911.45969567689i</v>
      </c>
      <c r="M140" t="str">
        <f t="shared" si="30"/>
        <v>0.0135-2835.47064438026i</v>
      </c>
      <c r="N140">
        <f t="shared" si="31"/>
        <v>90.033933364688068</v>
      </c>
      <c r="O140">
        <f t="shared" si="32"/>
        <v>102.16667549567946</v>
      </c>
      <c r="P140" s="3">
        <f t="shared" si="33"/>
        <v>102.16667549567946</v>
      </c>
      <c r="Q140" s="3">
        <f t="shared" si="34"/>
        <v>-89.966066635311932</v>
      </c>
      <c r="R140">
        <f t="shared" si="35"/>
        <v>90.033933364688068</v>
      </c>
      <c r="S140">
        <f t="shared" si="36"/>
        <v>1.4392305505977871E-3</v>
      </c>
      <c r="T140">
        <f t="shared" si="19"/>
        <v>102.16667549567946</v>
      </c>
    </row>
    <row r="141" spans="1:20" x14ac:dyDescent="0.3">
      <c r="A141">
        <f t="shared" si="20"/>
        <v>9.0773154677068106</v>
      </c>
      <c r="B141">
        <f t="shared" si="37"/>
        <v>1.4446996266900587</v>
      </c>
      <c r="C141" t="str">
        <f t="shared" si="21"/>
        <v>76.0042786486266-127845.812473394i</v>
      </c>
      <c r="D141" t="str">
        <f t="shared" si="22"/>
        <v>15.3562499950956-22032.9461064354i</v>
      </c>
      <c r="E141" t="str">
        <f t="shared" si="23"/>
        <v>162.469535547138-0.00506031792565276i</v>
      </c>
      <c r="F141" t="str">
        <f t="shared" si="24"/>
        <v>17.4594594589822-103382.816495212i</v>
      </c>
      <c r="G141" t="str">
        <f t="shared" si="25"/>
        <v>0.999999999972663-5.22853370925618E-06i</v>
      </c>
      <c r="H141" t="str">
        <f t="shared" si="26"/>
        <v>91.0000002145467+0.00496376657369576i</v>
      </c>
      <c r="I141" t="str">
        <f t="shared" si="27"/>
        <v>5.47363411792825-24498.3673999097i</v>
      </c>
      <c r="K141" t="str">
        <f t="shared" si="28"/>
        <v>0.142857142095283-0.0000101888234271497i</v>
      </c>
      <c r="L141" t="str">
        <f t="shared" si="29"/>
        <v>0.0015-6885.29557250138i</v>
      </c>
      <c r="M141" t="str">
        <f t="shared" si="30"/>
        <v>0.0135-2824.73664512877i</v>
      </c>
      <c r="N141">
        <f t="shared" si="31"/>
        <v>90.034062311422048</v>
      </c>
      <c r="O141">
        <f t="shared" si="32"/>
        <v>102.13373168479575</v>
      </c>
      <c r="P141" s="3">
        <f t="shared" si="33"/>
        <v>102.13373168479575</v>
      </c>
      <c r="Q141" s="3">
        <f t="shared" si="34"/>
        <v>-89.965937688577952</v>
      </c>
      <c r="R141">
        <f t="shared" si="35"/>
        <v>90.034062311422048</v>
      </c>
      <c r="S141">
        <f t="shared" si="36"/>
        <v>1.4446996266900586E-3</v>
      </c>
      <c r="T141">
        <f t="shared" si="19"/>
        <v>102.13373168479575</v>
      </c>
    </row>
    <row r="142" spans="1:20" x14ac:dyDescent="0.3">
      <c r="A142">
        <f t="shared" si="20"/>
        <v>9.1118092664840962</v>
      </c>
      <c r="B142">
        <f t="shared" si="37"/>
        <v>1.4501894852714809</v>
      </c>
      <c r="C142" t="str">
        <f t="shared" si="21"/>
        <v>76.004278639373-127361.837556496i</v>
      </c>
      <c r="D142" t="str">
        <f t="shared" si="22"/>
        <v>15.3562499950584-21949.5378646394i</v>
      </c>
      <c r="E142" t="str">
        <f t="shared" si="23"/>
        <v>162.469535536365-0.0050795471311122i</v>
      </c>
      <c r="F142" t="str">
        <f t="shared" si="24"/>
        <v>17.4594594589785-102991.448989746i</v>
      </c>
      <c r="G142" t="str">
        <f t="shared" si="25"/>
        <v>0.999999999972454-5.24840213735027E-06i</v>
      </c>
      <c r="H142" t="str">
        <f t="shared" si="26"/>
        <v>91.0000002161803+0.00498262888668999i</v>
      </c>
      <c r="I142" t="str">
        <f t="shared" si="27"/>
        <v>5.47363411801444-24405.6260199201i</v>
      </c>
      <c r="K142" t="str">
        <f t="shared" si="28"/>
        <v>0.142857142089482-0.0000102275409557371i</v>
      </c>
      <c r="L142" t="str">
        <f t="shared" si="29"/>
        <v>0.0015-6859.23049661422i</v>
      </c>
      <c r="M142" t="str">
        <f t="shared" si="30"/>
        <v>0.0135-2814.04328066225i</v>
      </c>
      <c r="N142">
        <f t="shared" si="31"/>
        <v>90.034191748152992</v>
      </c>
      <c r="O142">
        <f t="shared" si="32"/>
        <v>102.10078787403418</v>
      </c>
      <c r="P142" s="3">
        <f t="shared" si="33"/>
        <v>102.10078787403418</v>
      </c>
      <c r="Q142" s="3">
        <f t="shared" si="34"/>
        <v>-89.965808251847008</v>
      </c>
      <c r="R142">
        <f t="shared" si="35"/>
        <v>90.034191748152992</v>
      </c>
      <c r="S142">
        <f t="shared" si="36"/>
        <v>1.4501894852714809E-3</v>
      </c>
      <c r="T142">
        <f t="shared" si="19"/>
        <v>102.10078787403418</v>
      </c>
    </row>
    <row r="143" spans="1:20" x14ac:dyDescent="0.3">
      <c r="A143">
        <f t="shared" si="20"/>
        <v>9.1464341416967354</v>
      </c>
      <c r="B143">
        <f t="shared" si="37"/>
        <v>1.4557002053155126</v>
      </c>
      <c r="C143" t="str">
        <f t="shared" si="21"/>
        <v>76.0042786300479-126879.694782391i</v>
      </c>
      <c r="D143" t="str">
        <f t="shared" si="22"/>
        <v>15.3562499950207-21866.4453743146i</v>
      </c>
      <c r="E143" t="str">
        <f t="shared" si="23"/>
        <v>162.469535525511-0.00509884940752244i</v>
      </c>
      <c r="F143" t="str">
        <f t="shared" si="24"/>
        <v>17.4594594589748-102601.56305085i</v>
      </c>
      <c r="G143" t="str">
        <f t="shared" si="25"/>
        <v>0.999999999972244-5.26834606547109E-06i</v>
      </c>
      <c r="H143" t="str">
        <f t="shared" si="26"/>
        <v>91.0000002178262+0.00500156287647379i</v>
      </c>
      <c r="I143" t="str">
        <f t="shared" si="27"/>
        <v>5.47363411810128-24313.2357230542i</v>
      </c>
      <c r="K143" t="str">
        <f t="shared" si="28"/>
        <v>0.142857142083637-0.0000102664056109282i</v>
      </c>
      <c r="L143" t="str">
        <f t="shared" si="29"/>
        <v>0.0015-6833.26409306061i</v>
      </c>
      <c r="M143" t="str">
        <f t="shared" si="30"/>
        <v>0.0135-2803.39039715307i</v>
      </c>
      <c r="N143">
        <f t="shared" si="31"/>
        <v>90.034321676742948</v>
      </c>
      <c r="O143">
        <f t="shared" si="32"/>
        <v>102.06784406339577</v>
      </c>
      <c r="P143" s="3">
        <f t="shared" si="33"/>
        <v>102.06784406339577</v>
      </c>
      <c r="Q143" s="3">
        <f t="shared" si="34"/>
        <v>-89.965678323257052</v>
      </c>
      <c r="R143">
        <f t="shared" si="35"/>
        <v>90.034321676742948</v>
      </c>
      <c r="S143">
        <f t="shared" si="36"/>
        <v>1.4557002053155125E-3</v>
      </c>
      <c r="T143">
        <f t="shared" si="19"/>
        <v>102.06784406339577</v>
      </c>
    </row>
    <row r="144" spans="1:20" x14ac:dyDescent="0.3">
      <c r="A144">
        <f t="shared" si="20"/>
        <v>9.1811905914351826</v>
      </c>
      <c r="B144">
        <f t="shared" si="37"/>
        <v>1.4612318660957115</v>
      </c>
      <c r="C144" t="str">
        <f t="shared" si="21"/>
        <v>76.0042786206519-126399.377215291i</v>
      </c>
      <c r="D144" t="str">
        <f t="shared" si="22"/>
        <v>15.3562499949828-21783.6674401476i</v>
      </c>
      <c r="E144" t="str">
        <f t="shared" si="23"/>
        <v>162.469535514574-0.00511822503255219i</v>
      </c>
      <c r="F144" t="str">
        <f t="shared" si="24"/>
        <v>17.4594594589711-102213.153069885i</v>
      </c>
      <c r="G144" t="str">
        <f t="shared" si="25"/>
        <v>0.999999999972033-5.28836578051876E-06i</v>
      </c>
      <c r="H144" t="str">
        <f t="shared" si="26"/>
        <v>91.0000002194849+0.00502056881541891i</v>
      </c>
      <c r="I144" t="str">
        <f t="shared" si="27"/>
        <v>5.47363411818881-24221.1951802469i</v>
      </c>
      <c r="K144" t="str">
        <f t="shared" si="28"/>
        <v>0.142857142077747-0.0000103054179518039i</v>
      </c>
      <c r="L144" t="str">
        <f t="shared" si="29"/>
        <v>0.0015-6807.39598830505i</v>
      </c>
      <c r="M144" t="str">
        <f t="shared" si="30"/>
        <v>0.0135-2792.77784135592i</v>
      </c>
      <c r="N144">
        <f t="shared" si="31"/>
        <v>90.034452099060928</v>
      </c>
      <c r="O144">
        <f t="shared" si="32"/>
        <v>102.03490025288124</v>
      </c>
      <c r="P144" s="3">
        <f t="shared" si="33"/>
        <v>102.03490025288124</v>
      </c>
      <c r="Q144" s="3">
        <f t="shared" si="34"/>
        <v>-89.965547900939072</v>
      </c>
      <c r="R144">
        <f t="shared" si="35"/>
        <v>90.034452099060928</v>
      </c>
      <c r="S144">
        <f t="shared" si="36"/>
        <v>1.4612318660957115E-3</v>
      </c>
      <c r="T144">
        <f t="shared" si="19"/>
        <v>102.03490025288124</v>
      </c>
    </row>
    <row r="145" spans="1:20" x14ac:dyDescent="0.3">
      <c r="A145">
        <f t="shared" si="20"/>
        <v>9.2160791156826374</v>
      </c>
      <c r="B145">
        <f t="shared" si="37"/>
        <v>1.4667845471868752</v>
      </c>
      <c r="C145" t="str">
        <f t="shared" si="21"/>
        <v>76.0042786111852-125920.877945668i</v>
      </c>
      <c r="D145" t="str">
        <f t="shared" si="22"/>
        <v>15.3562499949446-21701.20287135i</v>
      </c>
      <c r="E145" t="str">
        <f t="shared" si="23"/>
        <v>162.469535503554-0.0051376742849257i</v>
      </c>
      <c r="F145" t="str">
        <f t="shared" si="24"/>
        <v>17.4594594589675-101826.213459443i</v>
      </c>
      <c r="G145" t="str">
        <f t="shared" si="25"/>
        <v>0.99999999997182-5.30846157048361E-06i</v>
      </c>
      <c r="H145" t="str">
        <f t="shared" si="26"/>
        <v>91.0000002211558+0.00503964697693217i</v>
      </c>
      <c r="I145" t="str">
        <f t="shared" si="27"/>
        <v>5.47363411827701-24129.503067464i</v>
      </c>
      <c r="K145" t="str">
        <f t="shared" si="28"/>
        <v>0.142857142071813-0.0000103445785395699i</v>
      </c>
      <c r="L145" t="str">
        <f t="shared" si="29"/>
        <v>0.0015-6781.62581022621i</v>
      </c>
      <c r="M145" t="str">
        <f t="shared" si="30"/>
        <v>0.0135-2782.20546060562i</v>
      </c>
      <c r="N145">
        <f t="shared" si="31"/>
        <v>90.03458301698312</v>
      </c>
      <c r="O145">
        <f t="shared" si="32"/>
        <v>102.00195644249166</v>
      </c>
      <c r="P145" s="3">
        <f t="shared" si="33"/>
        <v>102.00195644249166</v>
      </c>
      <c r="Q145" s="3">
        <f t="shared" si="34"/>
        <v>-89.96541698301688</v>
      </c>
      <c r="R145">
        <f t="shared" si="35"/>
        <v>90.03458301698312</v>
      </c>
      <c r="S145">
        <f t="shared" si="36"/>
        <v>1.4667845471868753E-3</v>
      </c>
      <c r="T145">
        <f t="shared" si="19"/>
        <v>102.00195644249166</v>
      </c>
    </row>
    <row r="146" spans="1:20" x14ac:dyDescent="0.3">
      <c r="A146">
        <f t="shared" si="20"/>
        <v>9.2511002163222322</v>
      </c>
      <c r="B146">
        <f t="shared" si="37"/>
        <v>1.4723583284661854</v>
      </c>
      <c r="C146" t="str">
        <f t="shared" si="21"/>
        <v>76.0042786016464-125444.19009015i</v>
      </c>
      <c r="D146" t="str">
        <f t="shared" si="22"/>
        <v>15.3562499949061-21619.0504816414i</v>
      </c>
      <c r="E146" t="str">
        <f t="shared" si="23"/>
        <v>162.469535492452-0.00515719744442716i</v>
      </c>
      <c r="F146" t="str">
        <f t="shared" si="24"/>
        <v>17.4594594589637-101440.738653266i</v>
      </c>
      <c r="G146" t="str">
        <f t="shared" si="25"/>
        <v>0.999999999971606-5.32863372445031E-06i</v>
      </c>
      <c r="H146" t="str">
        <f t="shared" si="26"/>
        <v>91.0000002228398+0.00505879763545938i</v>
      </c>
      <c r="I146" t="str">
        <f t="shared" si="27"/>
        <v>5.47363411836586-24038.1580656834i</v>
      </c>
      <c r="K146" t="str">
        <f t="shared" si="28"/>
        <v>0.142857142065833-0.0000103838879375642i</v>
      </c>
      <c r="L146" t="str">
        <f t="shared" si="29"/>
        <v>0.0015-6755.95318811136i</v>
      </c>
      <c r="M146" t="str">
        <f t="shared" si="30"/>
        <v>0.0135-2771.67310281492i</v>
      </c>
      <c r="N146">
        <f t="shared" si="31"/>
        <v>90.034714432392747</v>
      </c>
      <c r="O146">
        <f t="shared" si="32"/>
        <v>101.96901263222806</v>
      </c>
      <c r="P146" s="3">
        <f t="shared" si="33"/>
        <v>101.96901263222806</v>
      </c>
      <c r="Q146" s="3">
        <f t="shared" si="34"/>
        <v>-89.965285567607253</v>
      </c>
      <c r="R146">
        <f t="shared" si="35"/>
        <v>90.034714432392747</v>
      </c>
      <c r="S146">
        <f t="shared" si="36"/>
        <v>1.4723583284661855E-3</v>
      </c>
      <c r="T146">
        <f t="shared" si="19"/>
        <v>101.96901263222806</v>
      </c>
    </row>
    <row r="147" spans="1:20" x14ac:dyDescent="0.3">
      <c r="A147">
        <f t="shared" si="20"/>
        <v>9.2862543971442566</v>
      </c>
      <c r="B147">
        <f t="shared" si="37"/>
        <v>1.4779532901143571</v>
      </c>
      <c r="C147" t="str">
        <f t="shared" si="21"/>
        <v>76.0042785920335-124969.306791418i</v>
      </c>
      <c r="D147" t="str">
        <f t="shared" si="22"/>
        <v>15.3562499948673-21537.2090892319i</v>
      </c>
      <c r="E147" t="str">
        <f t="shared" si="23"/>
        <v>162.469535481262-0.00517679479190238i</v>
      </c>
      <c r="F147" t="str">
        <f t="shared" si="24"/>
        <v>17.45945945896-101056.723106171i</v>
      </c>
      <c r="G147" t="str">
        <f t="shared" si="25"/>
        <v>0.99999999997139-5.34888253260206E-06i</v>
      </c>
      <c r="H147" t="str">
        <f t="shared" si="26"/>
        <v>91.000000224537+0.00507802106648916i</v>
      </c>
      <c r="I147" t="str">
        <f t="shared" si="27"/>
        <v>5.47363411845543-23947.158860877i</v>
      </c>
      <c r="K147" t="str">
        <f t="shared" si="28"/>
        <v>0.142857142059807-0.0000104233467112656i</v>
      </c>
      <c r="L147" t="str">
        <f t="shared" si="29"/>
        <v>0.0015-6730.3777526513i</v>
      </c>
      <c r="M147" t="str">
        <f t="shared" si="30"/>
        <v>0.0135-2761.18061647233i</v>
      </c>
      <c r="N147">
        <f t="shared" si="31"/>
        <v>90.034846347180334</v>
      </c>
      <c r="O147">
        <f t="shared" si="32"/>
        <v>101.93606882209107</v>
      </c>
      <c r="P147" s="3">
        <f t="shared" si="33"/>
        <v>101.93606882209107</v>
      </c>
      <c r="Q147" s="3">
        <f t="shared" si="34"/>
        <v>-89.965153652819666</v>
      </c>
      <c r="R147">
        <f t="shared" si="35"/>
        <v>90.034846347180334</v>
      </c>
      <c r="S147">
        <f t="shared" si="36"/>
        <v>1.477953290114357E-3</v>
      </c>
      <c r="T147">
        <f t="shared" si="19"/>
        <v>101.93606882209107</v>
      </c>
    </row>
    <row r="148" spans="1:20" x14ac:dyDescent="0.3">
      <c r="A148">
        <f t="shared" si="20"/>
        <v>9.3215421638534046</v>
      </c>
      <c r="B148">
        <f t="shared" si="37"/>
        <v>1.4835695126167916</v>
      </c>
      <c r="C148" t="str">
        <f t="shared" si="21"/>
        <v>76.0042785823487-124496.221218122i</v>
      </c>
      <c r="D148" t="str">
        <f t="shared" si="22"/>
        <v>15.3562499948282-21455.6775168058i</v>
      </c>
      <c r="E148" t="str">
        <f t="shared" si="23"/>
        <v>162.469535469989-0.00519646660926615i</v>
      </c>
      <c r="F148" t="str">
        <f t="shared" si="24"/>
        <v>17.4594594589561-100674.161293965i</v>
      </c>
      <c r="G148" t="str">
        <f t="shared" si="25"/>
        <v>0.999999999971172-5.36920828622477E-06i</v>
      </c>
      <c r="H148" t="str">
        <f t="shared" si="26"/>
        <v>91.0000002262466+0.00509731754655703i</v>
      </c>
      <c r="I148" t="str">
        <f t="shared" si="27"/>
        <v>5.47363411854563-23856.5041439902i</v>
      </c>
      <c r="K148" t="str">
        <f t="shared" si="28"/>
        <v>0.142857142053736-0.0000104629554283019i</v>
      </c>
      <c r="L148" t="str">
        <f t="shared" si="29"/>
        <v>0.0015-6704.89913593477i</v>
      </c>
      <c r="M148" t="str">
        <f t="shared" si="30"/>
        <v>0.0135-2750.72785063989i</v>
      </c>
      <c r="N148">
        <f t="shared" si="31"/>
        <v>90.034978763243487</v>
      </c>
      <c r="O148">
        <f t="shared" si="32"/>
        <v>101.90312501208204</v>
      </c>
      <c r="P148" s="3">
        <f t="shared" si="33"/>
        <v>101.90312501208204</v>
      </c>
      <c r="Q148" s="3">
        <f t="shared" si="34"/>
        <v>-89.965021236756513</v>
      </c>
      <c r="R148">
        <f t="shared" si="35"/>
        <v>90.034978763243487</v>
      </c>
      <c r="S148">
        <f t="shared" si="36"/>
        <v>1.4835695126167916E-3</v>
      </c>
      <c r="T148">
        <f t="shared" si="19"/>
        <v>101.90312501208204</v>
      </c>
    </row>
    <row r="149" spans="1:20" x14ac:dyDescent="0.3">
      <c r="A149">
        <f t="shared" si="20"/>
        <v>9.3569640240760474</v>
      </c>
      <c r="B149">
        <f t="shared" si="37"/>
        <v>1.4892070767647354</v>
      </c>
      <c r="C149" t="str">
        <f t="shared" si="21"/>
        <v>76.0042785725901-124024.926564764i</v>
      </c>
      <c r="D149" t="str">
        <f t="shared" si="22"/>
        <v>15.3562499947888-21374.4545915039i</v>
      </c>
      <c r="E149" t="str">
        <f t="shared" si="23"/>
        <v>162.46953545863-0.00521621317950329i</v>
      </c>
      <c r="F149" t="str">
        <f t="shared" si="24"/>
        <v>17.4594594589523-100293.047713368i</v>
      </c>
      <c r="G149" t="str">
        <f t="shared" si="25"/>
        <v>0.999999999970952-5.38961127771124E-06i</v>
      </c>
      <c r="H149" t="str">
        <f t="shared" si="26"/>
        <v>91.000000227969+0.00511668735324932i</v>
      </c>
      <c r="I149" t="str">
        <f t="shared" si="27"/>
        <v>5.47363411863653-23766.1926109248i</v>
      </c>
      <c r="K149" t="str">
        <f t="shared" si="28"/>
        <v>0.142857142047619-0.0000105027146584576i</v>
      </c>
      <c r="L149" t="str">
        <f t="shared" si="29"/>
        <v>0.0015-6679.51697144325i</v>
      </c>
      <c r="M149" t="str">
        <f t="shared" si="30"/>
        <v>0.0135-2740.31465495108i</v>
      </c>
      <c r="N149">
        <f t="shared" si="31"/>
        <v>90.035111682487027</v>
      </c>
      <c r="O149">
        <f t="shared" si="32"/>
        <v>101.87018120220175</v>
      </c>
      <c r="P149" s="3">
        <f t="shared" si="33"/>
        <v>101.87018120220175</v>
      </c>
      <c r="Q149" s="3">
        <f t="shared" si="34"/>
        <v>-89.964888317512973</v>
      </c>
      <c r="R149">
        <f t="shared" si="35"/>
        <v>90.035111682487027</v>
      </c>
      <c r="S149">
        <f t="shared" si="36"/>
        <v>1.4892070767647354E-3</v>
      </c>
      <c r="T149">
        <f t="shared" si="19"/>
        <v>101.87018120220175</v>
      </c>
    </row>
    <row r="150" spans="1:20" x14ac:dyDescent="0.3">
      <c r="A150">
        <f t="shared" si="20"/>
        <v>9.3925204873675376</v>
      </c>
      <c r="B150">
        <f t="shared" si="37"/>
        <v>1.4948660636564415</v>
      </c>
      <c r="C150" t="str">
        <f t="shared" si="21"/>
        <v>76.0042785627568-123555.416051612i</v>
      </c>
      <c r="D150" t="str">
        <f t="shared" si="22"/>
        <v>15.3562499947492-21293.5391449073i</v>
      </c>
      <c r="E150" t="str">
        <f t="shared" si="23"/>
        <v>162.469535447184-0.00523603478667437i</v>
      </c>
      <c r="F150" t="str">
        <f t="shared" si="24"/>
        <v>17.4594594589484-99913.376881933i</v>
      </c>
      <c r="G150" t="str">
        <f t="shared" si="25"/>
        <v>0.999999999970731-5.41009180056535E-06i</v>
      </c>
      <c r="H150" t="str">
        <f t="shared" si="26"/>
        <v>91.0000002297054+0.00513613076520726i</v>
      </c>
      <c r="I150" t="str">
        <f t="shared" si="27"/>
        <v>5.47363411872815-23676.2229625191i</v>
      </c>
      <c r="K150" t="str">
        <f t="shared" si="28"/>
        <v>0.142857142041454-0.0000105426249736824i</v>
      </c>
      <c r="L150" t="str">
        <f t="shared" si="29"/>
        <v>0.0015-6654.23089404587i</v>
      </c>
      <c r="M150" t="str">
        <f t="shared" si="30"/>
        <v>0.0135-2729.94087960857i</v>
      </c>
      <c r="N150">
        <f t="shared" si="31"/>
        <v>90.035245106823041</v>
      </c>
      <c r="O150">
        <f t="shared" si="32"/>
        <v>101.83723739245116</v>
      </c>
      <c r="P150" s="3">
        <f t="shared" si="33"/>
        <v>101.83723739245116</v>
      </c>
      <c r="Q150" s="3">
        <f t="shared" si="34"/>
        <v>-89.964754893176959</v>
      </c>
      <c r="R150">
        <f t="shared" si="35"/>
        <v>90.035245106823041</v>
      </c>
      <c r="S150">
        <f t="shared" si="36"/>
        <v>1.4948660636564415E-3</v>
      </c>
      <c r="T150">
        <f t="shared" si="19"/>
        <v>101.83723739245116</v>
      </c>
    </row>
    <row r="151" spans="1:20" x14ac:dyDescent="0.3">
      <c r="A151">
        <f t="shared" si="20"/>
        <v>9.4282120652195349</v>
      </c>
      <c r="B151">
        <f t="shared" si="37"/>
        <v>1.5005465546983361</v>
      </c>
      <c r="C151" t="str">
        <f t="shared" si="21"/>
        <v>76.0042785528482-123087.682924601i</v>
      </c>
      <c r="D151" t="str">
        <f t="shared" si="22"/>
        <v>15.3562499947092-21212.93001302i</v>
      </c>
      <c r="E151" t="str">
        <f t="shared" si="23"/>
        <v>162.46953543565-0.00525593171591936i</v>
      </c>
      <c r="F151" t="str">
        <f t="shared" si="24"/>
        <v>17.4594594589446-99535.143337968i</v>
      </c>
      <c r="G151" t="str">
        <f t="shared" si="25"/>
        <v>0.999999999970508-5.43065014940629E-06i</v>
      </c>
      <c r="H151" t="str">
        <f t="shared" si="26"/>
        <v>91.0000002314545+0.00515564806213082i</v>
      </c>
      <c r="I151" t="str">
        <f t="shared" si="27"/>
        <v>5.47363411882048-23586.5939045293i</v>
      </c>
      <c r="K151" t="str">
        <f t="shared" si="28"/>
        <v>0.142857142035243-0.0000105826869480997i</v>
      </c>
      <c r="L151" t="str">
        <f t="shared" si="29"/>
        <v>0.0015-6629.04053999389i</v>
      </c>
      <c r="M151" t="str">
        <f t="shared" si="30"/>
        <v>0.0135-2719.60637538212i</v>
      </c>
      <c r="N151">
        <f t="shared" si="31"/>
        <v>90.035379038170873</v>
      </c>
      <c r="O151">
        <f t="shared" si="32"/>
        <v>101.80429358283135</v>
      </c>
      <c r="P151" s="3">
        <f t="shared" si="33"/>
        <v>101.80429358283135</v>
      </c>
      <c r="Q151" s="3">
        <f t="shared" si="34"/>
        <v>-89.964620961829127</v>
      </c>
      <c r="R151">
        <f t="shared" si="35"/>
        <v>90.035379038170873</v>
      </c>
      <c r="S151">
        <f t="shared" si="36"/>
        <v>1.500546554698336E-3</v>
      </c>
      <c r="T151">
        <f t="shared" si="19"/>
        <v>101.80429358283135</v>
      </c>
    </row>
    <row r="152" spans="1:20" x14ac:dyDescent="0.3">
      <c r="A152">
        <f t="shared" si="20"/>
        <v>9.4640392710673691</v>
      </c>
      <c r="B152">
        <f t="shared" si="37"/>
        <v>1.5062486316061898</v>
      </c>
      <c r="C152" t="str">
        <f t="shared" si="21"/>
        <v>76.0042785428652-122621.720455233i</v>
      </c>
      <c r="D152" t="str">
        <f t="shared" si="22"/>
        <v>15.3562499946689-21132.6260362527i</v>
      </c>
      <c r="E152" t="str">
        <f t="shared" si="23"/>
        <v>162.46953542403-0.00527590425346178i</v>
      </c>
      <c r="F152" t="str">
        <f t="shared" si="24"/>
        <v>17.4594594589407-99158.3416404562i</v>
      </c>
      <c r="G152" t="str">
        <f t="shared" si="25"/>
        <v>0.999999999970284-5.45128661997281E-06i</v>
      </c>
      <c r="H152" t="str">
        <f t="shared" si="26"/>
        <v>91.0000002332167+0.00517523952478281i</v>
      </c>
      <c r="I152" t="str">
        <f t="shared" si="27"/>
        <v>5.47363411891347-23497.3041476114i</v>
      </c>
      <c r="K152" t="str">
        <f t="shared" si="28"/>
        <v>0.142857142028985-0.0000106229011580142i</v>
      </c>
      <c r="L152" t="str">
        <f t="shared" si="29"/>
        <v>0.0015-6603.94554691563i</v>
      </c>
      <c r="M152" t="str">
        <f t="shared" si="30"/>
        <v>0.0135-2709.31099360642i</v>
      </c>
      <c r="N152">
        <f t="shared" si="31"/>
        <v>90.035513478457162</v>
      </c>
      <c r="O152">
        <f t="shared" si="32"/>
        <v>101.77134977334332</v>
      </c>
      <c r="P152" s="3">
        <f t="shared" si="33"/>
        <v>101.77134977334332</v>
      </c>
      <c r="Q152" s="3">
        <f t="shared" si="34"/>
        <v>-89.964486521542838</v>
      </c>
      <c r="R152">
        <f t="shared" si="35"/>
        <v>90.035513478457162</v>
      </c>
      <c r="S152">
        <f t="shared" si="36"/>
        <v>1.5062486316061898E-3</v>
      </c>
      <c r="T152">
        <f t="shared" si="19"/>
        <v>101.77134977334332</v>
      </c>
    </row>
    <row r="153" spans="1:20" x14ac:dyDescent="0.3">
      <c r="A153">
        <f t="shared" si="20"/>
        <v>9.5000026202974244</v>
      </c>
      <c r="B153">
        <f t="shared" si="37"/>
        <v>1.5119723764062933</v>
      </c>
      <c r="C153" t="str">
        <f t="shared" si="21"/>
        <v>76.0042785328048-122157.52194048i</v>
      </c>
      <c r="D153" t="str">
        <f t="shared" si="22"/>
        <v>15.3562499946282-21052.6260594056i</v>
      </c>
      <c r="E153" t="str">
        <f t="shared" si="23"/>
        <v>162.46953541232-0.00529595268661277i</v>
      </c>
      <c r="F153" t="str">
        <f t="shared" si="24"/>
        <v>17.4594594589367-98782.9663689788i</v>
      </c>
      <c r="G153" t="str">
        <f t="shared" si="25"/>
        <v>0.999999999970057-5.47200150912747E-06i</v>
      </c>
      <c r="H153" t="str">
        <f t="shared" si="26"/>
        <v>91.0000002349926+0.00519490543499309i</v>
      </c>
      <c r="I153" t="str">
        <f t="shared" si="27"/>
        <v>5.47363411900717-23408.3524073023i</v>
      </c>
      <c r="K153" t="str">
        <f t="shared" si="28"/>
        <v>0.142857142022679-0.0000106632681819208i</v>
      </c>
      <c r="L153" t="str">
        <f t="shared" si="29"/>
        <v>0.0015-6578.94555381114i</v>
      </c>
      <c r="M153" t="str">
        <f t="shared" si="30"/>
        <v>0.0135-2699.05458617893i</v>
      </c>
      <c r="N153">
        <f t="shared" si="31"/>
        <v>90.035648429615875</v>
      </c>
      <c r="O153">
        <f t="shared" si="32"/>
        <v>101.73840596398797</v>
      </c>
      <c r="P153" s="3">
        <f t="shared" si="33"/>
        <v>101.73840596398797</v>
      </c>
      <c r="Q153" s="3">
        <f t="shared" si="34"/>
        <v>-89.964351570384125</v>
      </c>
      <c r="R153">
        <f t="shared" si="35"/>
        <v>90.035648429615875</v>
      </c>
      <c r="S153">
        <f t="shared" si="36"/>
        <v>1.5119723764062934E-3</v>
      </c>
      <c r="T153">
        <f t="shared" si="19"/>
        <v>101.73840596398797</v>
      </c>
    </row>
    <row r="154" spans="1:20" x14ac:dyDescent="0.3">
      <c r="A154">
        <f t="shared" si="20"/>
        <v>9.5361026302545557</v>
      </c>
      <c r="B154">
        <f t="shared" si="37"/>
        <v>1.5177178714366373</v>
      </c>
      <c r="C154" t="str">
        <f t="shared" si="21"/>
        <v>76.0042785226687-121695.080702693i</v>
      </c>
      <c r="D154" t="str">
        <f t="shared" si="22"/>
        <v>15.3562499945873-20972.9289316523i</v>
      </c>
      <c r="E154" t="str">
        <f t="shared" si="23"/>
        <v>162.469535400522-0.00531607730377548i</v>
      </c>
      <c r="F154" t="str">
        <f t="shared" si="24"/>
        <v>17.4594594589327-98409.0121236364i</v>
      </c>
      <c r="G154" t="str">
        <f t="shared" si="25"/>
        <v>0.999999999969829-0.0000054927951148609i</v>
      </c>
      <c r="H154" t="str">
        <f t="shared" si="26"/>
        <v>91.0000002367819+0.00521464607566236i</v>
      </c>
      <c r="I154" t="str">
        <f t="shared" si="27"/>
        <v>5.47363411910159-23319.7374040013i</v>
      </c>
      <c r="K154" t="str">
        <f t="shared" si="28"/>
        <v>0.142857142016325-0.0000107037886005126i</v>
      </c>
      <c r="L154" t="str">
        <f t="shared" si="29"/>
        <v>0.0015-6554.04020104716i</v>
      </c>
      <c r="M154" t="str">
        <f t="shared" si="30"/>
        <v>0.0135-2688.83700555781i</v>
      </c>
      <c r="N154">
        <f t="shared" si="31"/>
        <v>90.035783893588317</v>
      </c>
      <c r="O154">
        <f t="shared" si="32"/>
        <v>101.70546215476648</v>
      </c>
      <c r="P154" s="3">
        <f t="shared" si="33"/>
        <v>101.70546215476648</v>
      </c>
      <c r="Q154" s="3">
        <f t="shared" si="34"/>
        <v>-89.964216106411683</v>
      </c>
      <c r="R154">
        <f t="shared" si="35"/>
        <v>90.035783893588317</v>
      </c>
      <c r="S154">
        <f t="shared" si="36"/>
        <v>1.5177178714366373E-3</v>
      </c>
      <c r="T154">
        <f t="shared" si="19"/>
        <v>101.70546215476648</v>
      </c>
    </row>
    <row r="155" spans="1:20" x14ac:dyDescent="0.3">
      <c r="A155">
        <f t="shared" si="20"/>
        <v>9.5723398202495229</v>
      </c>
      <c r="B155">
        <f t="shared" si="37"/>
        <v>1.5234851993480965</v>
      </c>
      <c r="C155" t="str">
        <f t="shared" si="21"/>
        <v>76.0042785124561-121234.390089496i</v>
      </c>
      <c r="D155" t="str">
        <f t="shared" si="22"/>
        <v>15.3562499945462-20893.5335065228i</v>
      </c>
      <c r="E155" t="str">
        <f t="shared" si="23"/>
        <v>162.469535388633-0.00533627839444821i</v>
      </c>
      <c r="F155" t="str">
        <f t="shared" si="24"/>
        <v>17.4594594589286-98036.4735249718i</v>
      </c>
      <c r="G155" t="str">
        <f t="shared" si="25"/>
        <v>0.999999999969599-5.51366773629611E-06i</v>
      </c>
      <c r="H155" t="str">
        <f t="shared" si="26"/>
        <v>91.0000002385847+0.00523446173076631i</v>
      </c>
      <c r="I155" t="str">
        <f t="shared" si="27"/>
        <v>5.4736341191967-23231.4578629519i</v>
      </c>
      <c r="K155" t="str">
        <f t="shared" si="28"/>
        <v>0.142857142009923-0.0000107444629966893i</v>
      </c>
      <c r="L155" t="str">
        <f t="shared" si="29"/>
        <v>0.0015-6529.22913035185i</v>
      </c>
      <c r="M155" t="str">
        <f t="shared" si="30"/>
        <v>0.0135-2678.65810475973i</v>
      </c>
      <c r="N155">
        <f t="shared" si="31"/>
        <v>90.035919872323149</v>
      </c>
      <c r="O155">
        <f t="shared" si="32"/>
        <v>101.67251834567963</v>
      </c>
      <c r="P155" s="3">
        <f t="shared" si="33"/>
        <v>101.67251834567963</v>
      </c>
      <c r="Q155" s="3">
        <f t="shared" si="34"/>
        <v>-89.964080127676851</v>
      </c>
      <c r="R155">
        <f t="shared" si="35"/>
        <v>90.035919872323149</v>
      </c>
      <c r="S155">
        <f t="shared" si="36"/>
        <v>1.5234851993480964E-3</v>
      </c>
      <c r="T155">
        <f t="shared" si="19"/>
        <v>101.67251834567963</v>
      </c>
    </row>
    <row r="156" spans="1:20" x14ac:dyDescent="0.3">
      <c r="A156">
        <f t="shared" si="20"/>
        <v>9.6087147115664706</v>
      </c>
      <c r="B156">
        <f t="shared" si="37"/>
        <v>1.5292744431056193</v>
      </c>
      <c r="C156" t="str">
        <f t="shared" si="21"/>
        <v>76.0042785021648-120775.443473702i</v>
      </c>
      <c r="D156" t="str">
        <f t="shared" si="22"/>
        <v>15.3562499945046-20814.4386418872i</v>
      </c>
      <c r="E156" t="str">
        <f t="shared" si="23"/>
        <v>162.469535376654-0.00535655624923027i</v>
      </c>
      <c r="F156" t="str">
        <f t="shared" si="24"/>
        <v>17.4594594589246-97665.345213892i</v>
      </c>
      <c r="G156" t="str">
        <f t="shared" si="25"/>
        <v>0.999999999969368-5.53461967369275E-06i</v>
      </c>
      <c r="H156" t="str">
        <f t="shared" si="26"/>
        <v>91.0000002404013+0.00525435268535986i</v>
      </c>
      <c r="I156" t="str">
        <f t="shared" si="27"/>
        <v>5.47363411929256-23143.5125142232i</v>
      </c>
      <c r="K156" t="str">
        <f t="shared" si="28"/>
        <v>0.142857142003472-0.0000107852919555657i</v>
      </c>
      <c r="L156" t="str">
        <f t="shared" si="29"/>
        <v>0.0015-6504.51198480954i</v>
      </c>
      <c r="M156" t="str">
        <f t="shared" si="30"/>
        <v>0.0135-2668.51773735777i</v>
      </c>
      <c r="N156">
        <f t="shared" si="31"/>
        <v>90.036056367776482</v>
      </c>
      <c r="O156">
        <f t="shared" si="32"/>
        <v>101.63957453672862</v>
      </c>
      <c r="P156" s="3">
        <f t="shared" si="33"/>
        <v>101.63957453672862</v>
      </c>
      <c r="Q156" s="3">
        <f t="shared" si="34"/>
        <v>-89.963943632223518</v>
      </c>
      <c r="R156">
        <f t="shared" si="35"/>
        <v>90.036056367776482</v>
      </c>
      <c r="S156">
        <f t="shared" si="36"/>
        <v>1.5292744431056194E-3</v>
      </c>
      <c r="T156">
        <f t="shared" si="19"/>
        <v>101.63957453672862</v>
      </c>
    </row>
    <row r="157" spans="1:20" x14ac:dyDescent="0.3">
      <c r="A157">
        <f t="shared" si="20"/>
        <v>9.6452278274704231</v>
      </c>
      <c r="B157">
        <f t="shared" si="37"/>
        <v>1.5350856859894206</v>
      </c>
      <c r="C157" t="str">
        <f t="shared" si="21"/>
        <v>76.0042784917955-120318.234253211i</v>
      </c>
      <c r="D157" t="str">
        <f t="shared" si="22"/>
        <v>15.3562499944628-20735.6431999394i</v>
      </c>
      <c r="E157" t="str">
        <f t="shared" si="23"/>
        <v>162.469535364584-0.00537691115982523i</v>
      </c>
      <c r="F157" t="str">
        <f t="shared" si="24"/>
        <v>17.4594594589206-97295.6218515918i</v>
      </c>
      <c r="G157" t="str">
        <f t="shared" si="25"/>
        <v>0.999999999969135-5.55565122845148E-06i</v>
      </c>
      <c r="H157" t="str">
        <f t="shared" si="26"/>
        <v>91.0000002422317+0.00527431922558113i</v>
      </c>
      <c r="I157" t="str">
        <f t="shared" si="27"/>
        <v>5.47363411938919-23055.9000926918i</v>
      </c>
      <c r="K157" t="str">
        <f t="shared" si="28"/>
        <v>0.142857141996972-0.0000108262760644801i</v>
      </c>
      <c r="L157" t="str">
        <f t="shared" si="29"/>
        <v>0.0015-6479.88840885589i</v>
      </c>
      <c r="M157" t="str">
        <f t="shared" si="30"/>
        <v>0.0135-2658.41575747934i</v>
      </c>
      <c r="N157">
        <f t="shared" si="31"/>
        <v>90.036193381911843</v>
      </c>
      <c r="O157">
        <f t="shared" si="32"/>
        <v>101.60663072791449</v>
      </c>
      <c r="P157" s="3">
        <f t="shared" si="33"/>
        <v>101.60663072791449</v>
      </c>
      <c r="Q157" s="3">
        <f t="shared" si="34"/>
        <v>-89.963806618088157</v>
      </c>
      <c r="R157">
        <f t="shared" si="35"/>
        <v>90.036193381911843</v>
      </c>
      <c r="S157">
        <f t="shared" si="36"/>
        <v>1.5350856859894207E-3</v>
      </c>
      <c r="T157">
        <f t="shared" si="19"/>
        <v>101.60663072791449</v>
      </c>
    </row>
    <row r="158" spans="1:20" x14ac:dyDescent="0.3">
      <c r="A158">
        <f t="shared" si="20"/>
        <v>9.6818796932148103</v>
      </c>
      <c r="B158">
        <f t="shared" si="37"/>
        <v>1.5409190115961804</v>
      </c>
      <c r="C158" t="str">
        <f t="shared" si="21"/>
        <v>76.0042784813467-119862.755850912i</v>
      </c>
      <c r="D158" t="str">
        <f t="shared" si="22"/>
        <v>15.3562499944206-20657.1460471805i</v>
      </c>
      <c r="E158" t="str">
        <f t="shared" si="23"/>
        <v>162.469535352422-0.00539734341904417i</v>
      </c>
      <c r="F158" t="str">
        <f t="shared" si="24"/>
        <v>17.4594594589165-96927.2981194763i</v>
      </c>
      <c r="G158" t="str">
        <f t="shared" si="25"/>
        <v>0.9999999999689-5.57676270311829E-06i</v>
      </c>
      <c r="H158" t="str">
        <f t="shared" si="26"/>
        <v>91.0000002440763+0.00529436163865536i</v>
      </c>
      <c r="I158" t="str">
        <f t="shared" si="27"/>
        <v>5.47363411948652-22968.6193380237i</v>
      </c>
      <c r="K158" t="str">
        <f t="shared" si="28"/>
        <v>0.142857141990422-0.0000108674159130023i</v>
      </c>
      <c r="L158" t="str">
        <f t="shared" si="29"/>
        <v>0.0015-6455.35804827247i</v>
      </c>
      <c r="M158" t="str">
        <f t="shared" si="30"/>
        <v>0.0135-2648.35201980409i</v>
      </c>
      <c r="N158">
        <f t="shared" si="31"/>
        <v>90.036330916700209</v>
      </c>
      <c r="O158">
        <f t="shared" si="32"/>
        <v>101.57368691923816</v>
      </c>
      <c r="P158" s="3">
        <f t="shared" si="33"/>
        <v>101.57368691923816</v>
      </c>
      <c r="Q158" s="3">
        <f t="shared" si="34"/>
        <v>-89.963669083299791</v>
      </c>
      <c r="R158">
        <f t="shared" si="35"/>
        <v>90.036330916700209</v>
      </c>
      <c r="S158">
        <f t="shared" si="36"/>
        <v>1.5409190115961804E-3</v>
      </c>
      <c r="T158">
        <f t="shared" si="19"/>
        <v>101.57368691923816</v>
      </c>
    </row>
    <row r="159" spans="1:20" x14ac:dyDescent="0.3">
      <c r="A159">
        <f t="shared" si="20"/>
        <v>9.7186708360490268</v>
      </c>
      <c r="B159">
        <f t="shared" si="37"/>
        <v>1.5467745038402458</v>
      </c>
      <c r="C159" t="str">
        <f t="shared" si="21"/>
        <v>76.0042784708189-119409.001714597i</v>
      </c>
      <c r="D159" t="str">
        <f t="shared" si="22"/>
        <v>15.3562499943781-20578.9460544025i</v>
      </c>
      <c r="E159" t="str">
        <f t="shared" si="23"/>
        <v>162.469535340168-0.00541785332081148i</v>
      </c>
      <c r="F159" t="str">
        <f t="shared" si="24"/>
        <v>17.4594594589123-96560.3687190852i</v>
      </c>
      <c r="G159" t="str">
        <f t="shared" si="25"/>
        <v>0.999999999968663-5.59795440138882E-06i</v>
      </c>
      <c r="H159" t="str">
        <f t="shared" si="26"/>
        <v>91.0000002459351+0.00531448021289949i</v>
      </c>
      <c r="I159" t="str">
        <f t="shared" si="27"/>
        <v>5.47363411958459-22881.668994656i</v>
      </c>
      <c r="K159" t="str">
        <f t="shared" si="28"/>
        <v>0.142857141983822-0.0000109087120929429i</v>
      </c>
      <c r="L159" t="str">
        <f t="shared" si="29"/>
        <v>0.0015-6430.9205501818i</v>
      </c>
      <c r="M159" t="str">
        <f t="shared" si="30"/>
        <v>0.0135-2638.32637956176i</v>
      </c>
      <c r="N159">
        <f t="shared" si="31"/>
        <v>90.036468974120012</v>
      </c>
      <c r="O159">
        <f t="shared" si="32"/>
        <v>101.54074311070075</v>
      </c>
      <c r="P159" s="3">
        <f t="shared" si="33"/>
        <v>101.54074311070075</v>
      </c>
      <c r="Q159" s="3">
        <f t="shared" si="34"/>
        <v>-89.963531025879988</v>
      </c>
      <c r="R159">
        <f t="shared" si="35"/>
        <v>90.036468974120012</v>
      </c>
      <c r="S159">
        <f t="shared" si="36"/>
        <v>1.5467745038402459E-3</v>
      </c>
      <c r="T159">
        <f t="shared" si="19"/>
        <v>101.54074311070075</v>
      </c>
    </row>
    <row r="160" spans="1:20" x14ac:dyDescent="0.3">
      <c r="A160">
        <f t="shared" si="20"/>
        <v>9.7556017852260126</v>
      </c>
      <c r="B160">
        <f t="shared" si="37"/>
        <v>1.5526522469548387</v>
      </c>
      <c r="C160" t="str">
        <f t="shared" si="21"/>
        <v>76.0042784602106-118956.96531686i</v>
      </c>
      <c r="D160" t="str">
        <f t="shared" si="22"/>
        <v>15.3562499943354-20501.0420966725i</v>
      </c>
      <c r="E160" t="str">
        <f t="shared" si="23"/>
        <v>162.469535327819-0.00543844116016879i</v>
      </c>
      <c r="F160" t="str">
        <f t="shared" si="24"/>
        <v>17.4594594589081-96194.8283720158i</v>
      </c>
      <c r="G160" t="str">
        <f t="shared" si="25"/>
        <v>0.999999999968424-5.61922662811275E-06i</v>
      </c>
      <c r="H160" t="str">
        <f t="shared" si="26"/>
        <v>91.0000002478078+0.00533467523772596i</v>
      </c>
      <c r="I160" t="str">
        <f t="shared" si="27"/>
        <v>5.47363411968341-22795.0478117787i</v>
      </c>
      <c r="K160" t="str">
        <f t="shared" si="28"/>
        <v>0.142857141977172-0.0000109501651983613i</v>
      </c>
      <c r="L160" t="str">
        <f t="shared" si="29"/>
        <v>0.0015-6406.57556304223i</v>
      </c>
      <c r="M160" t="str">
        <f t="shared" si="30"/>
        <v>0.0135-2628.33869253014i</v>
      </c>
      <c r="N160">
        <f t="shared" si="31"/>
        <v>90.036607556157321</v>
      </c>
      <c r="O160">
        <f t="shared" si="32"/>
        <v>101.50779930230331</v>
      </c>
      <c r="P160" s="3">
        <f t="shared" si="33"/>
        <v>101.50779930230331</v>
      </c>
      <c r="Q160" s="3">
        <f t="shared" si="34"/>
        <v>-89.963392443842679</v>
      </c>
      <c r="R160">
        <f t="shared" si="35"/>
        <v>90.036607556157321</v>
      </c>
      <c r="S160">
        <f t="shared" si="36"/>
        <v>1.5526522469548388E-3</v>
      </c>
      <c r="T160">
        <f t="shared" si="19"/>
        <v>101.50779930230331</v>
      </c>
    </row>
    <row r="161" spans="1:20" x14ac:dyDescent="0.3">
      <c r="A161">
        <f t="shared" si="20"/>
        <v>9.7926730720098725</v>
      </c>
      <c r="B161">
        <f t="shared" si="37"/>
        <v>1.5585523254932672</v>
      </c>
      <c r="C161" t="str">
        <f t="shared" si="21"/>
        <v>76.0042784495223-118506.640155007i</v>
      </c>
      <c r="D161" t="str">
        <f t="shared" si="22"/>
        <v>15.3562499942923-20423.4330533157i</v>
      </c>
      <c r="E161" t="str">
        <f t="shared" si="23"/>
        <v>162.469535315377-0.00545910723327814i</v>
      </c>
      <c r="F161" t="str">
        <f t="shared" si="24"/>
        <v>17.459459458904-95830.6718198474i</v>
      </c>
      <c r="G161" t="str">
        <f t="shared" si="25"/>
        <v>0.999999999968184-5.64057968929823E-06i</v>
      </c>
      <c r="H161" t="str">
        <f t="shared" si="26"/>
        <v>91.0000002496944+0.00535494700364695i</v>
      </c>
      <c r="I161" t="str">
        <f t="shared" si="27"/>
        <v>5.47363411978299-22708.7545433169i</v>
      </c>
      <c r="K161" t="str">
        <f t="shared" si="28"/>
        <v>0.142857141970472-0.0000109917758255742i</v>
      </c>
      <c r="L161" t="str">
        <f t="shared" si="29"/>
        <v>0.0015-6382.32273664297i</v>
      </c>
      <c r="M161" t="str">
        <f t="shared" si="30"/>
        <v>0.0135-2618.38881503301i</v>
      </c>
      <c r="N161">
        <f t="shared" si="31"/>
        <v>90.036746664805634</v>
      </c>
      <c r="O161">
        <f t="shared" si="32"/>
        <v>101.47485549404701</v>
      </c>
      <c r="P161" s="3">
        <f t="shared" si="33"/>
        <v>101.47485549404701</v>
      </c>
      <c r="Q161" s="3">
        <f t="shared" si="34"/>
        <v>-89.963253335194366</v>
      </c>
      <c r="R161">
        <f t="shared" si="35"/>
        <v>90.036746664805634</v>
      </c>
      <c r="S161">
        <f t="shared" si="36"/>
        <v>1.5585523254932673E-3</v>
      </c>
      <c r="T161">
        <f t="shared" si="19"/>
        <v>101.47485549404701</v>
      </c>
    </row>
    <row r="162" spans="1:20" x14ac:dyDescent="0.3">
      <c r="A162">
        <f t="shared" si="20"/>
        <v>9.8298852296835104</v>
      </c>
      <c r="B162">
        <f t="shared" si="37"/>
        <v>1.5644748243301416</v>
      </c>
      <c r="C162" t="str">
        <f t="shared" si="21"/>
        <v>76.0042784387512-118058.019750957i</v>
      </c>
      <c r="D162" t="str">
        <f t="shared" si="22"/>
        <v>15.3562499942487-20346.1178078999i</v>
      </c>
      <c r="E162" t="str">
        <f t="shared" si="23"/>
        <v>162.469535302841-0.00547985183742782i</v>
      </c>
      <c r="F162" t="str">
        <f t="shared" si="24"/>
        <v>17.4594594588997-95467.8938240658i</v>
      </c>
      <c r="G162" t="str">
        <f t="shared" si="25"/>
        <v>0.999999999967942-5.66201389211619E-06i</v>
      </c>
      <c r="H162" t="str">
        <f t="shared" si="26"/>
        <v>91.000000251596+0.00537529580227863i</v>
      </c>
      <c r="I162" t="str">
        <f t="shared" si="27"/>
        <v>5.47363411988331-22622.7879479132i</v>
      </c>
      <c r="K162" t="str">
        <f t="shared" si="28"/>
        <v>0.14285714196372-0.0000110335445731642i</v>
      </c>
      <c r="L162" t="str">
        <f t="shared" si="29"/>
        <v>0.0015-6358.161722099i</v>
      </c>
      <c r="M162" t="str">
        <f t="shared" si="30"/>
        <v>0.0135-2608.47660393805i</v>
      </c>
      <c r="N162">
        <f t="shared" si="31"/>
        <v>90.036886302066051</v>
      </c>
      <c r="O162">
        <f t="shared" si="32"/>
        <v>101.44191168593274</v>
      </c>
      <c r="P162" s="3">
        <f t="shared" si="33"/>
        <v>101.44191168593274</v>
      </c>
      <c r="Q162" s="3">
        <f t="shared" si="34"/>
        <v>-89.963113697933949</v>
      </c>
      <c r="R162">
        <f t="shared" si="35"/>
        <v>90.036886302066051</v>
      </c>
      <c r="S162">
        <f t="shared" si="36"/>
        <v>1.5644748243301416E-3</v>
      </c>
      <c r="T162">
        <f t="shared" si="19"/>
        <v>101.44191168593274</v>
      </c>
    </row>
    <row r="163" spans="1:20" x14ac:dyDescent="0.3">
      <c r="A163">
        <f t="shared" si="20"/>
        <v>9.8672387935563073</v>
      </c>
      <c r="B163">
        <f t="shared" si="37"/>
        <v>1.5704198286625961</v>
      </c>
      <c r="C163" t="str">
        <f t="shared" si="21"/>
        <v>76.0042784278994-117611.097651156i</v>
      </c>
      <c r="D163" t="str">
        <f t="shared" si="22"/>
        <v>15.356249994205-20269.0952482196i</v>
      </c>
      <c r="E163" t="str">
        <f t="shared" si="23"/>
        <v>162.469535290209-0.00550067527103492i</v>
      </c>
      <c r="F163" t="str">
        <f t="shared" si="24"/>
        <v>17.4594594588955-95106.4891659878i</v>
      </c>
      <c r="G163" t="str">
        <f t="shared" si="25"/>
        <v>0.999999999967697-5.68352954490484E-06i</v>
      </c>
      <c r="H163" t="str">
        <f t="shared" si="26"/>
        <v>91.0000002535118+0.00539572192634538i</v>
      </c>
      <c r="I163" t="str">
        <f t="shared" si="27"/>
        <v>5.47363411998444-22537.1467889091i</v>
      </c>
      <c r="K163" t="str">
        <f t="shared" si="28"/>
        <v>0.142857141956917-0.0000110754720419889i</v>
      </c>
      <c r="L163" t="str">
        <f t="shared" si="29"/>
        <v>0.0015-6334.09217184598i</v>
      </c>
      <c r="M163" t="str">
        <f t="shared" si="30"/>
        <v>0.0135-2598.60191665476i</v>
      </c>
      <c r="N163">
        <f t="shared" si="31"/>
        <v>90.037026469947307</v>
      </c>
      <c r="O163">
        <f t="shared" si="32"/>
        <v>101.40896787796166</v>
      </c>
      <c r="P163" s="3">
        <f t="shared" si="33"/>
        <v>101.40896787796166</v>
      </c>
      <c r="Q163" s="3">
        <f t="shared" si="34"/>
        <v>-89.962973530052693</v>
      </c>
      <c r="R163">
        <f t="shared" si="35"/>
        <v>90.037026469947307</v>
      </c>
      <c r="S163">
        <f t="shared" si="36"/>
        <v>1.5704198286625962E-3</v>
      </c>
      <c r="T163">
        <f t="shared" si="19"/>
        <v>101.40896787796166</v>
      </c>
    </row>
    <row r="164" spans="1:20" x14ac:dyDescent="0.3">
      <c r="A164">
        <f t="shared" si="20"/>
        <v>9.9047343009718212</v>
      </c>
      <c r="B164">
        <f t="shared" si="37"/>
        <v>1.5763874240115141</v>
      </c>
      <c r="C164" t="str">
        <f t="shared" si="21"/>
        <v>76.0042784169643-117165.86742648i</v>
      </c>
      <c r="D164" t="str">
        <f t="shared" si="22"/>
        <v>15.3562499941608-20192.3642662792i</v>
      </c>
      <c r="E164" t="str">
        <f t="shared" si="23"/>
        <v>162.46953527748-0.005521577833651i</v>
      </c>
      <c r="F164" t="str">
        <f t="shared" si="24"/>
        <v>17.4594594588911-94746.452646686i</v>
      </c>
      <c r="G164" t="str">
        <f t="shared" si="25"/>
        <v>0.999999999967452-5.70512695717408E-06i</v>
      </c>
      <c r="H164" t="str">
        <f t="shared" si="26"/>
        <v>91.0000002554417+0.00541622566968364i</v>
      </c>
      <c r="I164" t="str">
        <f t="shared" si="27"/>
        <v>5.47363412008623-22451.8298343277i</v>
      </c>
      <c r="K164" t="str">
        <f t="shared" si="28"/>
        <v>0.142857141950063-0.0000111175588351887i</v>
      </c>
      <c r="L164" t="str">
        <f t="shared" si="29"/>
        <v>0.0015-6310.11373963537i</v>
      </c>
      <c r="M164" t="str">
        <f t="shared" si="30"/>
        <v>0.0135-2588.76461113246i</v>
      </c>
      <c r="N164">
        <f t="shared" si="31"/>
        <v>90.037167170465779</v>
      </c>
      <c r="O164">
        <f t="shared" si="32"/>
        <v>101.3760240701349</v>
      </c>
      <c r="P164" s="3">
        <f t="shared" si="33"/>
        <v>101.3760240701349</v>
      </c>
      <c r="Q164" s="3">
        <f t="shared" si="34"/>
        <v>-89.962832829534221</v>
      </c>
      <c r="R164">
        <f t="shared" si="35"/>
        <v>90.037167170465779</v>
      </c>
      <c r="S164">
        <f t="shared" si="36"/>
        <v>1.5763874240115141E-3</v>
      </c>
      <c r="T164">
        <f t="shared" si="19"/>
        <v>101.3760240701349</v>
      </c>
    </row>
    <row r="165" spans="1:20" x14ac:dyDescent="0.3">
      <c r="A165">
        <f t="shared" si="20"/>
        <v>9.9423722913155146</v>
      </c>
      <c r="B165">
        <f t="shared" si="37"/>
        <v>1.5823776962227578</v>
      </c>
      <c r="C165" t="str">
        <f t="shared" si="21"/>
        <v>76.0042784059459-116722.322672143i</v>
      </c>
      <c r="D165" t="str">
        <f t="shared" si="22"/>
        <v>15.3562499941163-20115.9237582779i</v>
      </c>
      <c r="E165" t="str">
        <f t="shared" si="23"/>
        <v>162.469535264655-0.00554255982596612i</v>
      </c>
      <c r="F165" t="str">
        <f t="shared" si="24"/>
        <v>17.4594594588869-94387.7790869142i</v>
      </c>
      <c r="G165" t="str">
        <f t="shared" si="25"/>
        <v>0.999999999967204-5.72680643960992E-06i</v>
      </c>
      <c r="H165" t="str">
        <f t="shared" si="26"/>
        <v>91.0000002573868+0.0054368073272469i</v>
      </c>
      <c r="I165" t="str">
        <f t="shared" si="27"/>
        <v>5.47363412018891-22366.8358568563i</v>
      </c>
      <c r="K165" t="str">
        <f t="shared" si="28"/>
        <v>0.142857141943156-0.0000111598055581963i</v>
      </c>
      <c r="L165" t="str">
        <f t="shared" si="29"/>
        <v>0.0015-6286.22608052937i</v>
      </c>
      <c r="M165" t="str">
        <f t="shared" si="30"/>
        <v>0.0135-2578.9645458582i</v>
      </c>
      <c r="N165">
        <f t="shared" si="31"/>
        <v>90.037308405645405</v>
      </c>
      <c r="O165">
        <f t="shared" si="32"/>
        <v>101.34308026245358</v>
      </c>
      <c r="P165" s="3">
        <f t="shared" si="33"/>
        <v>101.34308026245358</v>
      </c>
      <c r="Q165" s="3">
        <f t="shared" si="34"/>
        <v>-89.962691594354595</v>
      </c>
      <c r="R165">
        <f t="shared" si="35"/>
        <v>90.037308405645405</v>
      </c>
      <c r="S165">
        <f t="shared" si="36"/>
        <v>1.5823776962227579E-3</v>
      </c>
      <c r="T165">
        <f t="shared" si="19"/>
        <v>101.34308026245358</v>
      </c>
    </row>
    <row r="166" spans="1:20" x14ac:dyDescent="0.3">
      <c r="A166">
        <f t="shared" si="20"/>
        <v>9.9801533060225136</v>
      </c>
      <c r="B166">
        <f t="shared" si="37"/>
        <v>1.5883907314684043</v>
      </c>
      <c r="C166" t="str">
        <f t="shared" si="21"/>
        <v>76.0042783948442-116280.457007603i</v>
      </c>
      <c r="D166" t="str">
        <f t="shared" si="22"/>
        <v>15.3562499940716-20039.7726245932i</v>
      </c>
      <c r="E166" t="str">
        <f t="shared" si="23"/>
        <v>162.469535251732-0.00556362154981234i</v>
      </c>
      <c r="F166" t="str">
        <f t="shared" si="24"/>
        <v>17.4594594588826-94030.4633270328i</v>
      </c>
      <c r="G166" t="str">
        <f t="shared" si="25"/>
        <v>0.999999999966954-0.000005748568304079i</v>
      </c>
      <c r="H166" t="str">
        <f t="shared" si="26"/>
        <v>91.000000259347+0.00545746719510917i</v>
      </c>
      <c r="I166" t="str">
        <f t="shared" si="27"/>
        <v>5.47363412029237-22282.1636338278i</v>
      </c>
      <c r="K166" t="str">
        <f t="shared" si="28"/>
        <v>0.142857141936196-0.0000112022128187449i</v>
      </c>
      <c r="L166" t="str">
        <f t="shared" si="29"/>
        <v>0.0015-6262.42885089596i</v>
      </c>
      <c r="M166" t="str">
        <f t="shared" si="30"/>
        <v>0.0135-2569.20157985475i</v>
      </c>
      <c r="N166">
        <f t="shared" si="31"/>
        <v>90.037450177517954</v>
      </c>
      <c r="O166">
        <f t="shared" si="32"/>
        <v>101.31013645491869</v>
      </c>
      <c r="P166" s="3">
        <f t="shared" si="33"/>
        <v>101.31013645491869</v>
      </c>
      <c r="Q166" s="3">
        <f t="shared" si="34"/>
        <v>-89.962549822482046</v>
      </c>
      <c r="R166">
        <f t="shared" si="35"/>
        <v>90.037450177517954</v>
      </c>
      <c r="S166">
        <f t="shared" si="36"/>
        <v>1.5883907314684044E-3</v>
      </c>
      <c r="T166">
        <f t="shared" si="19"/>
        <v>101.31013645491869</v>
      </c>
    </row>
    <row r="167" spans="1:20" x14ac:dyDescent="0.3">
      <c r="A167">
        <f t="shared" si="20"/>
        <v>10.018077888585399</v>
      </c>
      <c r="B167">
        <f t="shared" si="37"/>
        <v>1.5944266162479843</v>
      </c>
      <c r="C167" t="str">
        <f t="shared" si="21"/>
        <v>76.0042783836574-115840.264076477i</v>
      </c>
      <c r="D167" t="str">
        <f t="shared" si="22"/>
        <v>15.3562499940264-19963.9097697656i</v>
      </c>
      <c r="E167" t="str">
        <f t="shared" si="23"/>
        <v>162.469535238711-0.00558476330816961i</v>
      </c>
      <c r="F167" t="str">
        <f t="shared" si="24"/>
        <v>17.4594594588781-93674.5002269347i</v>
      </c>
      <c r="G167" t="str">
        <f t="shared" si="25"/>
        <v>0.999999999966702-5.77041286363305E-06i</v>
      </c>
      <c r="H167" t="str">
        <f t="shared" si="26"/>
        <v>91.0000002613215+0.00547820557046943i</v>
      </c>
      <c r="I167" t="str">
        <f t="shared" si="27"/>
        <v>5.47363412039654-22197.8119472036i</v>
      </c>
      <c r="K167" t="str">
        <f t="shared" si="28"/>
        <v>0.142857141929184-0.000011244781226877i</v>
      </c>
      <c r="L167" t="str">
        <f t="shared" si="29"/>
        <v>0.0015-6238.72170840403i</v>
      </c>
      <c r="M167" t="str">
        <f t="shared" si="30"/>
        <v>0.0135-2559.47557267857i</v>
      </c>
      <c r="N167">
        <f t="shared" si="31"/>
        <v>90.037592488122826</v>
      </c>
      <c r="O167">
        <f t="shared" si="32"/>
        <v>101.27719264753152</v>
      </c>
      <c r="P167" s="3">
        <f t="shared" si="33"/>
        <v>101.27719264753152</v>
      </c>
      <c r="Q167" s="3">
        <f t="shared" si="34"/>
        <v>-89.962407511877174</v>
      </c>
      <c r="R167">
        <f t="shared" si="35"/>
        <v>90.037592488122826</v>
      </c>
      <c r="S167">
        <f t="shared" si="36"/>
        <v>1.5944266162479844E-3</v>
      </c>
      <c r="T167">
        <f t="shared" si="19"/>
        <v>101.27719264753152</v>
      </c>
    </row>
    <row r="168" spans="1:20" x14ac:dyDescent="0.3">
      <c r="A168">
        <f t="shared" si="20"/>
        <v>10.056146584562024</v>
      </c>
      <c r="B168">
        <f t="shared" si="37"/>
        <v>1.6004854373897266</v>
      </c>
      <c r="C168" t="str">
        <f t="shared" si="21"/>
        <v>76.0042783723857-115401.737546439i</v>
      </c>
      <c r="D168" t="str">
        <f t="shared" si="22"/>
        <v>15.356249993981-19888.3341024824i</v>
      </c>
      <c r="E168" t="str">
        <f t="shared" si="23"/>
        <v>162.46953522559-0.00560598540516807i</v>
      </c>
      <c r="F168" t="str">
        <f t="shared" si="24"/>
        <v>17.4594594588737-93319.8846659713i</v>
      </c>
      <c r="G168" t="str">
        <f t="shared" si="25"/>
        <v>0.999999999966449-5.79234043251339E-06i</v>
      </c>
      <c r="H168" t="str">
        <f t="shared" si="26"/>
        <v>91.0000002633114+0.00549902275165635i</v>
      </c>
      <c r="I168" t="str">
        <f t="shared" si="27"/>
        <v>5.47363412050156-22113.7795835568i</v>
      </c>
      <c r="K168" t="str">
        <f t="shared" si="28"/>
        <v>0.142857141922118-0.0000112875113949534i</v>
      </c>
      <c r="L168" t="str">
        <f t="shared" si="29"/>
        <v>0.0015-6215.10431201836i</v>
      </c>
      <c r="M168" t="str">
        <f t="shared" si="30"/>
        <v>0.0135-2549.78638441778i</v>
      </c>
      <c r="N168">
        <f t="shared" si="31"/>
        <v>90.037735339507222</v>
      </c>
      <c r="O168">
        <f t="shared" si="32"/>
        <v>101.24424884029301</v>
      </c>
      <c r="P168" s="3">
        <f t="shared" si="33"/>
        <v>101.24424884029301</v>
      </c>
      <c r="Q168" s="3">
        <f t="shared" si="34"/>
        <v>-89.962264660492778</v>
      </c>
      <c r="R168">
        <f t="shared" si="35"/>
        <v>90.037735339507222</v>
      </c>
      <c r="S168">
        <f t="shared" si="36"/>
        <v>1.6004854373897267E-3</v>
      </c>
      <c r="T168">
        <f t="shared" si="19"/>
        <v>101.24424884029301</v>
      </c>
    </row>
    <row r="169" spans="1:20" x14ac:dyDescent="0.3">
      <c r="A169">
        <f t="shared" si="20"/>
        <v>10.09435994158336</v>
      </c>
      <c r="B169">
        <f t="shared" si="37"/>
        <v>1.6065672820518075</v>
      </c>
      <c r="C169" t="str">
        <f t="shared" si="21"/>
        <v>76.004278361027-114964.871109137i</v>
      </c>
      <c r="D169" t="str">
        <f t="shared" si="22"/>
        <v>15.356249993935-19813.0445355621i</v>
      </c>
      <c r="E169" t="str">
        <f t="shared" si="23"/>
        <v>162.469535212369-0.00562728814609373i</v>
      </c>
      <c r="F169" t="str">
        <f t="shared" si="24"/>
        <v>17.4594594588691-92966.6115428779i</v>
      </c>
      <c r="G169" t="str">
        <f t="shared" si="25"/>
        <v>0.999999999966193-5.81435132615546E-06i</v>
      </c>
      <c r="H169" t="str">
        <f t="shared" si="26"/>
        <v>91.0000002653166+0.00551991903813195i</v>
      </c>
      <c r="I169" t="str">
        <f t="shared" si="27"/>
        <v>5.47363412060733-22030.0653340534i</v>
      </c>
      <c r="K169" t="str">
        <f t="shared" si="28"/>
        <v>0.142857141914998-0.0000113304039376617i</v>
      </c>
      <c r="L169" t="str">
        <f t="shared" si="29"/>
        <v>0.0015-6191.57632199476i</v>
      </c>
      <c r="M169" t="str">
        <f t="shared" si="30"/>
        <v>0.0135-2540.13387569016i</v>
      </c>
      <c r="N169">
        <f t="shared" si="31"/>
        <v>90.037878733726032</v>
      </c>
      <c r="O169">
        <f t="shared" si="32"/>
        <v>101.21130503320424</v>
      </c>
      <c r="P169" s="3">
        <f t="shared" si="33"/>
        <v>101.21130503320424</v>
      </c>
      <c r="Q169" s="3">
        <f t="shared" si="34"/>
        <v>-89.962121266273968</v>
      </c>
      <c r="R169">
        <f t="shared" si="35"/>
        <v>90.037878733726032</v>
      </c>
      <c r="S169">
        <f t="shared" si="36"/>
        <v>1.6065672820518076E-3</v>
      </c>
      <c r="T169">
        <f t="shared" si="19"/>
        <v>101.21130503320424</v>
      </c>
    </row>
    <row r="170" spans="1:20" x14ac:dyDescent="0.3">
      <c r="A170">
        <f t="shared" si="20"/>
        <v>10.132718509361377</v>
      </c>
      <c r="B170">
        <f t="shared" si="37"/>
        <v>1.6126722377236045</v>
      </c>
      <c r="C170" t="str">
        <f t="shared" si="21"/>
        <v>76.0042783495835-114529.658480105i</v>
      </c>
      <c r="D170" t="str">
        <f t="shared" si="22"/>
        <v>15.3562499938889-19738.0399859393i</v>
      </c>
      <c r="E170" t="str">
        <f t="shared" si="23"/>
        <v>162.469535199049-0.00564867183739432i</v>
      </c>
      <c r="F170" t="str">
        <f t="shared" si="24"/>
        <v>17.4594594588647-92614.6757757033i</v>
      </c>
      <c r="G170" t="str">
        <f t="shared" si="25"/>
        <v>0.999999999965936-5.83644586119334E-06i</v>
      </c>
      <c r="H170" t="str">
        <f t="shared" si="26"/>
        <v>91.0000002673368+0.00554089473049642i</v>
      </c>
      <c r="I170" t="str">
        <f t="shared" si="27"/>
        <v>5.47363412071397-21946.6679944358i</v>
      </c>
      <c r="K170" t="str">
        <f t="shared" si="28"/>
        <v>0.142857141907824-0.0000113734594720256i</v>
      </c>
      <c r="L170" t="str">
        <f t="shared" si="29"/>
        <v>0.0015-6168.13739987524i</v>
      </c>
      <c r="M170" t="str">
        <f t="shared" si="30"/>
        <v>0.0135-2530.51790764112i</v>
      </c>
      <c r="N170">
        <f t="shared" si="31"/>
        <v>90.038022672842104</v>
      </c>
      <c r="O170">
        <f t="shared" si="32"/>
        <v>101.17836122626669</v>
      </c>
      <c r="P170" s="3">
        <f t="shared" si="33"/>
        <v>101.17836122626669</v>
      </c>
      <c r="Q170" s="3">
        <f t="shared" si="34"/>
        <v>-89.961977327157896</v>
      </c>
      <c r="R170">
        <f t="shared" si="35"/>
        <v>90.038022672842104</v>
      </c>
      <c r="S170">
        <f t="shared" si="36"/>
        <v>1.6126722377236044E-3</v>
      </c>
      <c r="T170">
        <f t="shared" si="19"/>
        <v>101.17836122626669</v>
      </c>
    </row>
    <row r="171" spans="1:20" x14ac:dyDescent="0.3">
      <c r="A171">
        <f t="shared" si="20"/>
        <v>10.17122283969695</v>
      </c>
      <c r="B171">
        <f t="shared" si="37"/>
        <v>1.6188003922269543</v>
      </c>
      <c r="C171" t="str">
        <f t="shared" si="21"/>
        <v>76.0042783380517-114096.093398658i</v>
      </c>
      <c r="D171" t="str">
        <f t="shared" si="22"/>
        <v>15.3562499938423-19663.3193746482i</v>
      </c>
      <c r="E171" t="str">
        <f t="shared" si="23"/>
        <v>162.469535185625-0.00567013678667933i</v>
      </c>
      <c r="F171" t="str">
        <f t="shared" si="24"/>
        <v>17.4594594588601-92264.0723017324i</v>
      </c>
      <c r="G171" t="str">
        <f t="shared" si="25"/>
        <v>0.999999999965677-5.85862435546435E-06i</v>
      </c>
      <c r="H171" t="str">
        <f t="shared" si="26"/>
        <v>91.0000002693721+0.00556195013049203i</v>
      </c>
      <c r="I171" t="str">
        <f t="shared" si="27"/>
        <v>5.47363412082134-21863.5863650053i</v>
      </c>
      <c r="K171" t="str">
        <f t="shared" si="28"/>
        <v>0.142857141900596-0.0000114166786174132i</v>
      </c>
      <c r="L171" t="str">
        <f t="shared" si="29"/>
        <v>0.0015-6144.78720848301i</v>
      </c>
      <c r="M171" t="str">
        <f t="shared" si="30"/>
        <v>0.0135-2520.93834194175i</v>
      </c>
      <c r="N171">
        <f t="shared" si="31"/>
        <v>90.038167158925958</v>
      </c>
      <c r="O171">
        <f t="shared" si="32"/>
        <v>101.14541741948108</v>
      </c>
      <c r="P171" s="3">
        <f t="shared" si="33"/>
        <v>101.14541741948108</v>
      </c>
      <c r="Q171" s="3">
        <f t="shared" si="34"/>
        <v>-89.961832841074042</v>
      </c>
      <c r="R171">
        <f t="shared" si="35"/>
        <v>90.038167158925958</v>
      </c>
      <c r="S171">
        <f t="shared" si="36"/>
        <v>1.6188003922269544E-3</v>
      </c>
      <c r="T171">
        <f t="shared" si="19"/>
        <v>101.14541741948108</v>
      </c>
    </row>
    <row r="172" spans="1:20" x14ac:dyDescent="0.3">
      <c r="A172">
        <f t="shared" si="20"/>
        <v>10.209873486487799</v>
      </c>
      <c r="B172">
        <f t="shared" si="37"/>
        <v>1.6249518337174167</v>
      </c>
      <c r="C172" t="str">
        <f t="shared" si="21"/>
        <v>76.004278326433-113664.169627822i</v>
      </c>
      <c r="D172" t="str">
        <f t="shared" si="22"/>
        <v>15.3562499937955-19588.8816268079i</v>
      </c>
      <c r="E172" t="str">
        <f t="shared" si="23"/>
        <v>162.469535172101-0.0056916833027298i</v>
      </c>
      <c r="F172" t="str">
        <f t="shared" si="24"/>
        <v>17.4594594588556-91914.7960774176i</v>
      </c>
      <c r="G172" t="str">
        <f t="shared" si="25"/>
        <v>0.999999999965415-5.88088712801358E-06i</v>
      </c>
      <c r="H172" t="str">
        <f t="shared" si="26"/>
        <v>91.0000002714235+0.0055830855410079i</v>
      </c>
      <c r="I172" t="str">
        <f t="shared" si="27"/>
        <v>5.47363412092962-21780.819250605i</v>
      </c>
      <c r="K172" t="str">
        <f t="shared" si="28"/>
        <v>0.142857141893312-0.0000114600619955463i</v>
      </c>
      <c r="L172" t="str">
        <f t="shared" si="29"/>
        <v>0.0015-6121.52541191771i</v>
      </c>
      <c r="M172" t="str">
        <f t="shared" si="30"/>
        <v>0.0135-2511.39504078676i</v>
      </c>
      <c r="N172">
        <f t="shared" si="31"/>
        <v>90.03831219405609</v>
      </c>
      <c r="O172">
        <f t="shared" si="32"/>
        <v>101.11247361284899</v>
      </c>
      <c r="P172" s="3">
        <f t="shared" si="33"/>
        <v>101.11247361284899</v>
      </c>
      <c r="Q172" s="3">
        <f t="shared" si="34"/>
        <v>-89.96168780594391</v>
      </c>
      <c r="R172">
        <f t="shared" si="35"/>
        <v>90.03831219405609</v>
      </c>
      <c r="S172">
        <f t="shared" si="36"/>
        <v>1.6249518337174166E-3</v>
      </c>
      <c r="T172">
        <f t="shared" ref="T172:T235" si="38">P172</f>
        <v>101.11247361284899</v>
      </c>
    </row>
    <row r="173" spans="1:20" x14ac:dyDescent="0.3">
      <c r="A173">
        <f t="shared" ref="A173:A236" si="39">2*PI()*B173</f>
        <v>10.248671005736453</v>
      </c>
      <c r="B173">
        <f t="shared" si="37"/>
        <v>1.6311266506855429</v>
      </c>
      <c r="C173" t="str">
        <f t="shared" ref="C173:C236" si="40">IMPRODUCT(D173,E173,$C$40,,K173,$C$41)</f>
        <v>76.0042783147255-113233.880954225i</v>
      </c>
      <c r="D173" t="str">
        <f t="shared" ref="D173:D236" si="41">IMDIV(IMPRODUCT($C$37,$C$38,COMPLEX(1,A173/$C$38)),IMSUM(-1*A173*A173/$C$39,COMPLEX(0,1*A173)))</f>
        <v>15.3562499937482-19514.7256716061i</v>
      </c>
      <c r="E173" t="str">
        <f t="shared" ref="E173:E236" si="42">IMDIV(IMPRODUCT(IMSUM(F173,G173),$C$29,H173),IMSUM(1,I173))</f>
        <v>162.469535158474-0.00571331169549841i</v>
      </c>
      <c r="F173" t="str">
        <f t="shared" ref="F173:F236" si="43">IMDIV(IMPRODUCT($C$14,$C$15,COMPLEX(1,A173/$C$15)),IMSUM(-1*A173*A173/$C$16,COMPLEX(0,A173)))</f>
        <v>17.4594594588509-91566.8420783014i</v>
      </c>
      <c r="G173" t="str">
        <f t="shared" ref="G173:G236" si="44">IMDIV(1,COMPLEX(1,A173*$C$9*$C$10))</f>
        <v>0.999999999965152-5.90323449909848E-06i</v>
      </c>
      <c r="H173" t="str">
        <f t="shared" ref="H173:H236" si="45">IMDIV($C$3,IMSUM(K173,COMPLEX(0,$C$28*A173)))</f>
        <v>91.0000002734902+0.00560430126608393i</v>
      </c>
      <c r="I173" t="str">
        <f t="shared" ref="I173:I236" si="46">IMPRODUCT(F173,$C$29,H173,$C$31)</f>
        <v>5.47363412103865-21698.3654606017i</v>
      </c>
      <c r="K173" t="str">
        <f t="shared" ref="K173:K236" si="47">IF($C$26&lt;=0,IMDIV(1,IMSUM(IMDIV(1,L173),1/$C$18)),IMDIV(1,IMSUM(IMDIV(1,L173),1/$C$18,IMDIV(1,M173))))</f>
        <v>0.142857141885973-0.0000115036102305093i</v>
      </c>
      <c r="L173" t="str">
        <f t="shared" ref="L173:L236" si="48">IMSUM($C$21/$C$22,IMDIV(1,COMPLEX(0,$C$20*$C$22*A173)))</f>
        <v>0.0015-6098.35167555063i</v>
      </c>
      <c r="M173" t="str">
        <f t="shared" ref="M173:M236" si="49">IMSUM($C$25/$C$26,IMDIV(1,COMPLEX(0,$C$24*$C$26*A173)))</f>
        <v>0.0135-2501.88786689256i</v>
      </c>
      <c r="N173">
        <f t="shared" ref="N173:N236" si="50">ABS(R173)</f>
        <v>90.038457780318907</v>
      </c>
      <c r="O173">
        <f t="shared" ref="O173:O236" si="51">ABS(P173)</f>
        <v>101.07952980637131</v>
      </c>
      <c r="P173" s="3">
        <f t="shared" ref="P173:P236" si="52">20*LOG10(IMABS(C173))</f>
        <v>101.07952980637131</v>
      </c>
      <c r="Q173" s="3">
        <f t="shared" ref="Q173:Q236" si="53">IMARGUMENT(C173)*180/PI()</f>
        <v>-89.961542219681093</v>
      </c>
      <c r="R173">
        <f t="shared" ref="R173:R236" si="54">IF(Q173&lt;0,Q173+180,Q173-180)</f>
        <v>90.038457780318907</v>
      </c>
      <c r="S173">
        <f t="shared" ref="S173:S236" si="55">B173/1000</f>
        <v>1.6311266506855429E-3</v>
      </c>
      <c r="T173">
        <f t="shared" si="38"/>
        <v>101.07952980637131</v>
      </c>
    </row>
    <row r="174" spans="1:20" x14ac:dyDescent="0.3">
      <c r="A174">
        <f t="shared" si="39"/>
        <v>10.287615955558252</v>
      </c>
      <c r="B174">
        <f t="shared" ref="B174:B237" si="56">B173*(1+B$42)</f>
        <v>1.637324931958148</v>
      </c>
      <c r="C174" t="str">
        <f t="shared" si="40"/>
        <v>76.0042783029279-112805.221188021i</v>
      </c>
      <c r="D174" t="str">
        <f t="shared" si="41"/>
        <v>15.3562499937005-19440.8504422847i</v>
      </c>
      <c r="E174" t="str">
        <f t="shared" si="42"/>
        <v>162.469535144742-0.00573502227611619i</v>
      </c>
      <c r="F174" t="str">
        <f t="shared" si="43"/>
        <v>17.4594594588464-91220.2052989502i</v>
      </c>
      <c r="G174" t="str">
        <f t="shared" si="44"/>
        <v>0.999999999964887-5.92566679019348E-06i</v>
      </c>
      <c r="H174" t="str">
        <f t="shared" si="45"/>
        <v>91.0000002755728+0.00562559761091551i</v>
      </c>
      <c r="I174" t="str">
        <f t="shared" si="46"/>
        <v>5.47363412114858-21616.2238088704i</v>
      </c>
      <c r="K174" t="str">
        <f t="shared" si="47"/>
        <v>0.142857141878578-0.0000115473239487581i</v>
      </c>
      <c r="L174" t="str">
        <f t="shared" si="48"/>
        <v>0.0015-6075.26566601975i</v>
      </c>
      <c r="M174" t="str">
        <f t="shared" si="49"/>
        <v>0.0135-2492.41668349528i</v>
      </c>
      <c r="N174">
        <f t="shared" si="50"/>
        <v>90.038603919808637</v>
      </c>
      <c r="O174">
        <f t="shared" si="51"/>
        <v>101.04658600004932</v>
      </c>
      <c r="P174" s="3">
        <f t="shared" si="52"/>
        <v>101.04658600004932</v>
      </c>
      <c r="Q174" s="3">
        <f t="shared" si="53"/>
        <v>-89.961396080191363</v>
      </c>
      <c r="R174">
        <f t="shared" si="54"/>
        <v>90.038603919808637</v>
      </c>
      <c r="S174">
        <f t="shared" si="55"/>
        <v>1.6373249319581479E-3</v>
      </c>
      <c r="T174">
        <f t="shared" si="38"/>
        <v>101.04658600004932</v>
      </c>
    </row>
    <row r="175" spans="1:20" x14ac:dyDescent="0.3">
      <c r="A175">
        <f t="shared" si="39"/>
        <v>10.326708896189373</v>
      </c>
      <c r="B175">
        <f t="shared" si="56"/>
        <v>1.6435467666995891</v>
      </c>
      <c r="C175" t="str">
        <f t="shared" si="40"/>
        <v>76.0042782910423-112378.184162795i</v>
      </c>
      <c r="D175" t="str">
        <f t="shared" si="41"/>
        <v>15.3562499936527-19367.2548761237i</v>
      </c>
      <c r="E175" t="str">
        <f t="shared" si="42"/>
        <v>162.469535130906-0.00575681535689667i</v>
      </c>
      <c r="F175" t="str">
        <f t="shared" si="43"/>
        <v>17.4594594588417-90874.8807528772i</v>
      </c>
      <c r="G175" t="str">
        <f t="shared" si="44"/>
        <v>0.999999999964619-5.94818432399463E-06i</v>
      </c>
      <c r="H175" t="str">
        <f t="shared" si="45"/>
        <v>91.0000002776709+0.00564697488185769i</v>
      </c>
      <c r="I175" t="str">
        <f t="shared" si="46"/>
        <v>5.4736341212593-21534.3931137756i</v>
      </c>
      <c r="K175" t="str">
        <f t="shared" si="47"/>
        <v>0.142857141871127-0.0000115912037791291i</v>
      </c>
      <c r="L175" t="str">
        <f t="shared" si="48"/>
        <v>0.0015-6052.26705122509i</v>
      </c>
      <c r="M175" t="str">
        <f t="shared" si="49"/>
        <v>0.0135-2482.98135434875i</v>
      </c>
      <c r="N175">
        <f t="shared" si="50"/>
        <v>90.038750614627588</v>
      </c>
      <c r="O175">
        <f t="shared" si="51"/>
        <v>101.01364219388415</v>
      </c>
      <c r="P175" s="3">
        <f t="shared" si="52"/>
        <v>101.01364219388415</v>
      </c>
      <c r="Q175" s="3">
        <f t="shared" si="53"/>
        <v>-89.961249385372412</v>
      </c>
      <c r="R175">
        <f t="shared" si="54"/>
        <v>90.038750614627588</v>
      </c>
      <c r="S175">
        <f t="shared" si="55"/>
        <v>1.6435467666995891E-3</v>
      </c>
      <c r="T175">
        <f t="shared" si="38"/>
        <v>101.01364219388415</v>
      </c>
    </row>
    <row r="176" spans="1:20" x14ac:dyDescent="0.3">
      <c r="A176">
        <f t="shared" si="39"/>
        <v>10.365950389994893</v>
      </c>
      <c r="B176">
        <f t="shared" si="56"/>
        <v>1.6497922444130475</v>
      </c>
      <c r="C176" t="str">
        <f t="shared" si="40"/>
        <v>76.0042782790658-111952.763735477i</v>
      </c>
      <c r="D176" t="str">
        <f t="shared" si="41"/>
        <v>15.3562499936044-19293.9379144262i</v>
      </c>
      <c r="E176" t="str">
        <f t="shared" si="42"/>
        <v>162.469535116965-0.00577869125133955i</v>
      </c>
      <c r="F176" t="str">
        <f t="shared" si="43"/>
        <v>17.459459458837-90530.8634724728i</v>
      </c>
      <c r="G176" t="str">
        <f t="shared" si="44"/>
        <v>0.99999999996435-0.0000059707874244242i</v>
      </c>
      <c r="H176" t="str">
        <f t="shared" si="45"/>
        <v>91.0000002797853+0.0056684333864296i</v>
      </c>
      <c r="I176" t="str">
        <f t="shared" si="46"/>
        <v>5.47363412137086-21452.8721981555i</v>
      </c>
      <c r="K176" t="str">
        <f t="shared" si="47"/>
        <v>0.142857141863619-0.0000116352503528481i</v>
      </c>
      <c r="L176" t="str">
        <f t="shared" si="48"/>
        <v>0.0015-6029.35550032387i</v>
      </c>
      <c r="M176" t="str">
        <f t="shared" si="49"/>
        <v>0.0135-2473.58174372261i</v>
      </c>
      <c r="N176">
        <f t="shared" si="50"/>
        <v>90.038897866885947</v>
      </c>
      <c r="O176">
        <f t="shared" si="51"/>
        <v>100.98069838787708</v>
      </c>
      <c r="P176" s="3">
        <f t="shared" si="52"/>
        <v>100.98069838787708</v>
      </c>
      <c r="Q176" s="3">
        <f t="shared" si="53"/>
        <v>-89.961102133114053</v>
      </c>
      <c r="R176">
        <f t="shared" si="54"/>
        <v>90.038897866885947</v>
      </c>
      <c r="S176">
        <f t="shared" si="55"/>
        <v>1.6497922444130475E-3</v>
      </c>
      <c r="T176">
        <f t="shared" si="38"/>
        <v>100.98069838787708</v>
      </c>
    </row>
    <row r="177" spans="1:20" x14ac:dyDescent="0.3">
      <c r="A177">
        <f t="shared" si="39"/>
        <v>10.405341001476874</v>
      </c>
      <c r="B177">
        <f t="shared" si="56"/>
        <v>1.6560614549418171</v>
      </c>
      <c r="C177" t="str">
        <f t="shared" si="40"/>
        <v>76.0042782669969-111528.953786249i</v>
      </c>
      <c r="D177" t="str">
        <f t="shared" si="41"/>
        <v>15.3562499935556-19220.8985025029i</v>
      </c>
      <c r="E177" t="str">
        <f t="shared" si="42"/>
        <v>162.469535102917-0.00580065027413658i</v>
      </c>
      <c r="F177" t="str">
        <f t="shared" si="43"/>
        <v>17.4594594588323-90188.1485089325i</v>
      </c>
      <c r="G177" t="str">
        <f t="shared" si="44"/>
        <v>0.999999999964078-5.99347641663538E-06i</v>
      </c>
      <c r="H177" t="str">
        <f t="shared" si="45"/>
        <v>91.0000002819156+0.00568997343331919i</v>
      </c>
      <c r="I177" t="str">
        <f t="shared" si="46"/>
        <v>5.47363412148329-21371.6598893041i</v>
      </c>
      <c r="K177" t="str">
        <f t="shared" si="47"/>
        <v>0.142857141856054-0.00001167946430354i</v>
      </c>
      <c r="L177" t="str">
        <f t="shared" si="48"/>
        <v>0.0015-6006.5306837257i</v>
      </c>
      <c r="M177" t="str">
        <f t="shared" si="49"/>
        <v>0.0135-2464.21771640029i</v>
      </c>
      <c r="N177">
        <f t="shared" si="50"/>
        <v>90.039045678702038</v>
      </c>
      <c r="O177">
        <f t="shared" si="51"/>
        <v>100.94775458202915</v>
      </c>
      <c r="P177" s="3">
        <f t="shared" si="52"/>
        <v>100.94775458202915</v>
      </c>
      <c r="Q177" s="3">
        <f t="shared" si="53"/>
        <v>-89.960954321297962</v>
      </c>
      <c r="R177">
        <f t="shared" si="54"/>
        <v>90.039045678702038</v>
      </c>
      <c r="S177">
        <f t="shared" si="55"/>
        <v>1.6560614549418172E-3</v>
      </c>
      <c r="T177">
        <f t="shared" si="38"/>
        <v>100.94775458202915</v>
      </c>
    </row>
    <row r="178" spans="1:20" x14ac:dyDescent="0.3">
      <c r="A178">
        <f t="shared" si="39"/>
        <v>10.444881297282485</v>
      </c>
      <c r="B178">
        <f t="shared" si="56"/>
        <v>1.6623544884705961</v>
      </c>
      <c r="C178" t="str">
        <f t="shared" si="40"/>
        <v>76.0042782548365-111106.748218466i</v>
      </c>
      <c r="D178" t="str">
        <f t="shared" si="41"/>
        <v>15.3562499935065-19148.1355896576i</v>
      </c>
      <c r="E178" t="str">
        <f t="shared" si="42"/>
        <v>162.469535088763-0.00582269274117525i</v>
      </c>
      <c r="F178" t="str">
        <f t="shared" si="43"/>
        <v>17.4594594588275-89846.7309321871i</v>
      </c>
      <c r="G178" t="str">
        <f t="shared" si="44"/>
        <v>0.999999999963805-6.01625162701695E-06i</v>
      </c>
      <c r="H178" t="str">
        <f t="shared" si="45"/>
        <v>91.0000002840624+0.00571159533238722i</v>
      </c>
      <c r="I178" t="str">
        <f t="shared" si="46"/>
        <v>5.47363412159657-21290.7550189552i</v>
      </c>
      <c r="K178" t="str">
        <f t="shared" si="47"/>
        <v>0.142857141848431-0.0000117238462672371i</v>
      </c>
      <c r="L178" t="str">
        <f t="shared" si="48"/>
        <v>0.0015-5983.79227308796i</v>
      </c>
      <c r="M178" t="str">
        <f t="shared" si="49"/>
        <v>0.0135-2454.88913767712i</v>
      </c>
      <c r="N178">
        <f t="shared" si="50"/>
        <v>90.03919405220212</v>
      </c>
      <c r="O178">
        <f t="shared" si="51"/>
        <v>100.9148107763418</v>
      </c>
      <c r="P178" s="3">
        <f t="shared" si="52"/>
        <v>100.9148107763418</v>
      </c>
      <c r="Q178" s="3">
        <f t="shared" si="53"/>
        <v>-89.96080594779788</v>
      </c>
      <c r="R178">
        <f t="shared" si="54"/>
        <v>90.03919405220212</v>
      </c>
      <c r="S178">
        <f t="shared" si="55"/>
        <v>1.662354488470596E-3</v>
      </c>
      <c r="T178">
        <f t="shared" si="38"/>
        <v>100.9148107763418</v>
      </c>
    </row>
    <row r="179" spans="1:20" x14ac:dyDescent="0.3">
      <c r="A179">
        <f t="shared" si="39"/>
        <v>10.484571846212161</v>
      </c>
      <c r="B179">
        <f t="shared" si="56"/>
        <v>1.6686714355267844</v>
      </c>
      <c r="C179" t="str">
        <f t="shared" si="40"/>
        <v>76.0042782425847-110686.140958557i</v>
      </c>
      <c r="D179" t="str">
        <f t="shared" si="41"/>
        <v>15.3562499934571-19075.6481291711i</v>
      </c>
      <c r="E179" t="str">
        <f t="shared" si="42"/>
        <v>162.469535074501-0.00584481896954277i</v>
      </c>
      <c r="F179" t="str">
        <f t="shared" si="43"/>
        <v>17.4594594588226-89506.6058308295i</v>
      </c>
      <c r="G179" t="str">
        <f t="shared" si="44"/>
        <v>0.999999999963529-6.03911338319796E-06i</v>
      </c>
      <c r="H179" t="str">
        <f t="shared" si="45"/>
        <v>91.0000002862249+0.00573329939467186i</v>
      </c>
      <c r="I179" t="str">
        <f t="shared" si="46"/>
        <v>5.47363412171065-21210.1564232649i</v>
      </c>
      <c r="K179" t="str">
        <f t="shared" si="47"/>
        <v>0.142857141840751-0.0000117683968823887i</v>
      </c>
      <c r="L179" t="str">
        <f t="shared" si="48"/>
        <v>0.0015-5961.13994131097i</v>
      </c>
      <c r="M179" t="str">
        <f t="shared" si="49"/>
        <v>0.0135-2445.59587335836i</v>
      </c>
      <c r="N179">
        <f t="shared" si="50"/>
        <v>90.039342989520591</v>
      </c>
      <c r="O179">
        <f t="shared" si="51"/>
        <v>100.88186697081611</v>
      </c>
      <c r="P179" s="3">
        <f t="shared" si="52"/>
        <v>100.88186697081611</v>
      </c>
      <c r="Q179" s="3">
        <f t="shared" si="53"/>
        <v>-89.960657010479409</v>
      </c>
      <c r="R179">
        <f t="shared" si="54"/>
        <v>90.039342989520591</v>
      </c>
      <c r="S179">
        <f t="shared" si="55"/>
        <v>1.6686714355267844E-3</v>
      </c>
      <c r="T179">
        <f t="shared" si="38"/>
        <v>100.88186697081611</v>
      </c>
    </row>
    <row r="180" spans="1:20" x14ac:dyDescent="0.3">
      <c r="A180">
        <f t="shared" si="39"/>
        <v>10.524413219227768</v>
      </c>
      <c r="B180">
        <f t="shared" si="56"/>
        <v>1.6750123869817863</v>
      </c>
      <c r="C180" t="str">
        <f t="shared" si="40"/>
        <v>76.0042782302377-110267.125955945i</v>
      </c>
      <c r="D180" t="str">
        <f t="shared" si="41"/>
        <v>15.3562499934072-19003.4350782873i</v>
      </c>
      <c r="E180" t="str">
        <f t="shared" si="42"/>
        <v>162.46953506013-0.00586702927753152i</v>
      </c>
      <c r="F180" t="str">
        <f t="shared" si="43"/>
        <v>17.4594594588178-89167.7683120466i</v>
      </c>
      <c r="G180" t="str">
        <f t="shared" si="44"/>
        <v>0.999999999963251-6.06206201405242E-06i</v>
      </c>
      <c r="H180" t="str">
        <f t="shared" si="45"/>
        <v>91.0000002884048+0.00575508593239362i</v>
      </c>
      <c r="I180" t="str">
        <f t="shared" si="46"/>
        <v>5.47363412182572-21129.8629427958i</v>
      </c>
      <c r="K180" t="str">
        <f t="shared" si="47"/>
        <v>0.142857141833011-0.0000118131167898704i</v>
      </c>
      <c r="L180" t="str">
        <f t="shared" si="48"/>
        <v>0.0015-5938.57336253337i</v>
      </c>
      <c r="M180" t="str">
        <f t="shared" si="49"/>
        <v>0.0135-2436.33778975728i</v>
      </c>
      <c r="N180">
        <f t="shared" si="50"/>
        <v>90.03949249279998</v>
      </c>
      <c r="O180">
        <f t="shared" si="51"/>
        <v>100.84892316545327</v>
      </c>
      <c r="P180" s="3">
        <f t="shared" si="52"/>
        <v>100.84892316545327</v>
      </c>
      <c r="Q180" s="3">
        <f t="shared" si="53"/>
        <v>-89.96050750720002</v>
      </c>
      <c r="R180">
        <f t="shared" si="54"/>
        <v>90.03949249279998</v>
      </c>
      <c r="S180">
        <f t="shared" si="55"/>
        <v>1.6750123869817863E-3</v>
      </c>
      <c r="T180">
        <f t="shared" si="38"/>
        <v>100.84892316545327</v>
      </c>
    </row>
    <row r="181" spans="1:20" x14ac:dyDescent="0.3">
      <c r="A181">
        <f t="shared" si="39"/>
        <v>10.564405989460832</v>
      </c>
      <c r="B181">
        <f t="shared" si="56"/>
        <v>1.6813774340523171</v>
      </c>
      <c r="C181" t="str">
        <f t="shared" si="40"/>
        <v>76.0042782177987-109849.697182959i</v>
      </c>
      <c r="D181" t="str">
        <f t="shared" si="41"/>
        <v>15.3562499933572-18931.495398197i</v>
      </c>
      <c r="E181" t="str">
        <f t="shared" si="42"/>
        <v>162.469535045649-0.00588932398464363i</v>
      </c>
      <c r="F181" t="str">
        <f t="shared" si="43"/>
        <v>17.459459458813-88830.2135015472i</v>
      </c>
      <c r="G181" t="str">
        <f t="shared" si="44"/>
        <v>0.999999999962972-6.08509784970412E-06i</v>
      </c>
      <c r="H181" t="str">
        <f t="shared" si="45"/>
        <v>91.0000002906007+0.0057769552589588i</v>
      </c>
      <c r="I181" t="str">
        <f t="shared" si="46"/>
        <v>5.47363412194161-21049.873422499i</v>
      </c>
      <c r="K181" t="str">
        <f t="shared" si="47"/>
        <v>0.142857141825213-0.0000118580066329927i</v>
      </c>
      <c r="L181" t="str">
        <f t="shared" si="48"/>
        <v>0.0015-5916.09221212729i</v>
      </c>
      <c r="M181" t="str">
        <f t="shared" si="49"/>
        <v>0.0135-2427.11475369324i</v>
      </c>
      <c r="N181">
        <f t="shared" si="50"/>
        <v>90.039642564190899</v>
      </c>
      <c r="O181">
        <f t="shared" si="51"/>
        <v>100.81597936025454</v>
      </c>
      <c r="P181" s="3">
        <f t="shared" si="52"/>
        <v>100.81597936025454</v>
      </c>
      <c r="Q181" s="3">
        <f t="shared" si="53"/>
        <v>-89.960357435809101</v>
      </c>
      <c r="R181">
        <f t="shared" si="54"/>
        <v>90.039642564190899</v>
      </c>
      <c r="S181">
        <f t="shared" si="55"/>
        <v>1.6813774340523171E-3</v>
      </c>
      <c r="T181">
        <f t="shared" si="38"/>
        <v>100.81597936025454</v>
      </c>
    </row>
    <row r="182" spans="1:20" x14ac:dyDescent="0.3">
      <c r="A182">
        <f t="shared" si="39"/>
        <v>10.604550732220783</v>
      </c>
      <c r="B182">
        <f t="shared" si="56"/>
        <v>1.6877666683017158</v>
      </c>
      <c r="C182" t="str">
        <f t="shared" si="40"/>
        <v>76.0042782052632-109433.848634746i</v>
      </c>
      <c r="D182" t="str">
        <f t="shared" si="41"/>
        <v>15.3562499933065-18859.8280540236i</v>
      </c>
      <c r="E182" t="str">
        <f t="shared" si="42"/>
        <v>162.469535031059-0.0059117034115958i</v>
      </c>
      <c r="F182" t="str">
        <f t="shared" si="43"/>
        <v>17.459459458808-88493.9365434905i</v>
      </c>
      <c r="G182" t="str">
        <f t="shared" si="44"/>
        <v>0.99999999996269-6.10822122153127E-06i</v>
      </c>
      <c r="H182" t="str">
        <f t="shared" si="45"/>
        <v>91.0000002928138+0.0057989076889653i</v>
      </c>
      <c r="I182" t="str">
        <f t="shared" si="46"/>
        <v>5.47363412205838-20970.1867116981i</v>
      </c>
      <c r="K182" t="str">
        <f t="shared" si="47"/>
        <v>0.142857141817355-0.0000119030670575112i</v>
      </c>
      <c r="L182" t="str">
        <f t="shared" si="48"/>
        <v>0.0015-5893.69616669383i</v>
      </c>
      <c r="M182" t="str">
        <f t="shared" si="49"/>
        <v>0.0135-2417.92663248978i</v>
      </c>
      <c r="N182">
        <f t="shared" si="50"/>
        <v>90.039793205852135</v>
      </c>
      <c r="O182">
        <f t="shared" si="51"/>
        <v>100.78303555522125</v>
      </c>
      <c r="P182" s="3">
        <f t="shared" si="52"/>
        <v>100.78303555522125</v>
      </c>
      <c r="Q182" s="3">
        <f t="shared" si="53"/>
        <v>-89.960206794147865</v>
      </c>
      <c r="R182">
        <f t="shared" si="54"/>
        <v>90.039793205852135</v>
      </c>
      <c r="S182">
        <f t="shared" si="55"/>
        <v>1.6877666683017159E-3</v>
      </c>
      <c r="T182">
        <f t="shared" si="38"/>
        <v>100.78303555522125</v>
      </c>
    </row>
    <row r="183" spans="1:20" x14ac:dyDescent="0.3">
      <c r="A183">
        <f t="shared" si="39"/>
        <v>10.644848025003222</v>
      </c>
      <c r="B183">
        <f t="shared" si="56"/>
        <v>1.6941801816412625</v>
      </c>
      <c r="C183" t="str">
        <f t="shared" si="40"/>
        <v>76.0042781926331-109019.574329186i</v>
      </c>
      <c r="D183" t="str">
        <f t="shared" si="41"/>
        <v>15.3562499932556-18788.4320148086i</v>
      </c>
      <c r="E183" t="str">
        <f t="shared" si="42"/>
        <v>162.469535016356-0.00593416788032208i</v>
      </c>
      <c r="F183" t="str">
        <f t="shared" si="43"/>
        <v>17.4594594588031-88158.9326004213i</v>
      </c>
      <c r="G183" t="str">
        <f t="shared" si="44"/>
        <v>0.999999999962406-6.13143246217135E-06i</v>
      </c>
      <c r="H183" t="str">
        <f t="shared" si="45"/>
        <v>91.0000002950431+0.00582094353820602i</v>
      </c>
      <c r="I183" t="str">
        <f t="shared" si="46"/>
        <v>5.47363412217604-20890.8016640734i</v>
      </c>
      <c r="K183" t="str">
        <f t="shared" si="47"/>
        <v>0.142857141809438-0.000011948298711635i</v>
      </c>
      <c r="L183" t="str">
        <f t="shared" si="48"/>
        <v>0.0015-5871.3849040584i</v>
      </c>
      <c r="M183" t="str">
        <f t="shared" si="49"/>
        <v>0.0135-2408.77329397268i</v>
      </c>
      <c r="N183">
        <f t="shared" si="50"/>
        <v>90.039944419950785</v>
      </c>
      <c r="O183">
        <f t="shared" si="51"/>
        <v>100.75009175035464</v>
      </c>
      <c r="P183" s="3">
        <f t="shared" si="52"/>
        <v>100.75009175035464</v>
      </c>
      <c r="Q183" s="3">
        <f t="shared" si="53"/>
        <v>-89.960055580049215</v>
      </c>
      <c r="R183">
        <f t="shared" si="54"/>
        <v>90.039944419950785</v>
      </c>
      <c r="S183">
        <f t="shared" si="55"/>
        <v>1.6941801816412626E-3</v>
      </c>
      <c r="T183">
        <f t="shared" si="38"/>
        <v>100.75009175035464</v>
      </c>
    </row>
    <row r="184" spans="1:20" x14ac:dyDescent="0.3">
      <c r="A184">
        <f t="shared" si="39"/>
        <v>10.685298447498235</v>
      </c>
      <c r="B184">
        <f t="shared" si="56"/>
        <v>1.7006180663314994</v>
      </c>
      <c r="C184" t="str">
        <f t="shared" si="40"/>
        <v>76.0042781799064-108606.868306803i</v>
      </c>
      <c r="D184" t="str">
        <f t="shared" si="41"/>
        <v>15.3562499932042-18717.3062534958i</v>
      </c>
      <c r="E184" t="str">
        <f t="shared" si="42"/>
        <v>162.469535001543-0.00595671771398146i</v>
      </c>
      <c r="F184" t="str">
        <f t="shared" si="43"/>
        <v>17.4594594587981-87825.1968531944i</v>
      </c>
      <c r="G184" t="str">
        <f t="shared" si="44"/>
        <v>0.999999999962119-6.15473190552583E-06i</v>
      </c>
      <c r="H184" t="str">
        <f t="shared" si="45"/>
        <v>91.0000002972899+0.00584306312367409i</v>
      </c>
      <c r="I184" t="str">
        <f t="shared" si="46"/>
        <v>5.4736341222946-20811.7171376441i</v>
      </c>
      <c r="K184" t="str">
        <f t="shared" si="47"/>
        <v>0.14285714180146-0.0000119937022460364i</v>
      </c>
      <c r="L184" t="str">
        <f t="shared" si="48"/>
        <v>0.0015-5849.158103266i</v>
      </c>
      <c r="M184" t="str">
        <f t="shared" si="49"/>
        <v>0.0135-2399.65460646811i</v>
      </c>
      <c r="N184">
        <f t="shared" si="50"/>
        <v>90.040096208662021</v>
      </c>
      <c r="O184">
        <f t="shared" si="51"/>
        <v>100.71714794565595</v>
      </c>
      <c r="P184" s="3">
        <f t="shared" si="52"/>
        <v>100.71714794565595</v>
      </c>
      <c r="Q184" s="3">
        <f t="shared" si="53"/>
        <v>-89.959903791337979</v>
      </c>
      <c r="R184">
        <f t="shared" si="54"/>
        <v>90.040096208662021</v>
      </c>
      <c r="S184">
        <f t="shared" si="55"/>
        <v>1.7006180663314994E-3</v>
      </c>
      <c r="T184">
        <f t="shared" si="38"/>
        <v>100.71714794565595</v>
      </c>
    </row>
    <row r="185" spans="1:20" x14ac:dyDescent="0.3">
      <c r="A185">
        <f t="shared" si="39"/>
        <v>10.725902581598728</v>
      </c>
      <c r="B185">
        <f t="shared" si="56"/>
        <v>1.707080414983559</v>
      </c>
      <c r="C185" t="str">
        <f t="shared" si="40"/>
        <v>76.0042781670839-108195.724630683i</v>
      </c>
      <c r="D185" t="str">
        <f t="shared" si="41"/>
        <v>15.3562499931525-18646.4497469173i</v>
      </c>
      <c r="E185" t="str">
        <f t="shared" si="42"/>
        <v>162.469534986617-0.00597935323695941i</v>
      </c>
      <c r="F185" t="str">
        <f t="shared" si="43"/>
        <v>17.4594594587931-87492.7245009091i</v>
      </c>
      <c r="G185" t="str">
        <f t="shared" si="44"/>
        <v>0.999999999961831-6.17811988676506E-06i</v>
      </c>
      <c r="H185" t="str">
        <f t="shared" si="45"/>
        <v>91.0000002995533+0.00586526676356721i</v>
      </c>
      <c r="I185" t="str">
        <f t="shared" si="46"/>
        <v>5.47363412241405-20732.9319947528i</v>
      </c>
      <c r="K185" t="str">
        <f t="shared" si="47"/>
        <v>0.142857141793422-0.0000120392783138606i</v>
      </c>
      <c r="L185" t="str">
        <f t="shared" si="48"/>
        <v>0.0015-5827.01544457661i</v>
      </c>
      <c r="M185" t="str">
        <f t="shared" si="49"/>
        <v>0.0135-2390.57043880067i</v>
      </c>
      <c r="N185">
        <f t="shared" si="50"/>
        <v>90.040248574169425</v>
      </c>
      <c r="O185">
        <f t="shared" si="51"/>
        <v>100.68420414112651</v>
      </c>
      <c r="P185" s="3">
        <f t="shared" si="52"/>
        <v>100.68420414112651</v>
      </c>
      <c r="Q185" s="3">
        <f t="shared" si="53"/>
        <v>-89.959751425830575</v>
      </c>
      <c r="R185">
        <f t="shared" si="54"/>
        <v>90.040248574169425</v>
      </c>
      <c r="S185">
        <f t="shared" si="55"/>
        <v>1.7070804149835589E-3</v>
      </c>
      <c r="T185">
        <f t="shared" si="38"/>
        <v>100.68420414112651</v>
      </c>
    </row>
    <row r="186" spans="1:20" x14ac:dyDescent="0.3">
      <c r="A186">
        <f t="shared" si="39"/>
        <v>10.766661011408805</v>
      </c>
      <c r="B186">
        <f t="shared" si="56"/>
        <v>1.7135673205604967</v>
      </c>
      <c r="C186" t="str">
        <f t="shared" si="40"/>
        <v>76.004278154163-107786.137386386i</v>
      </c>
      <c r="D186" t="str">
        <f t="shared" si="41"/>
        <v>15.3562499931004-18575.8614757785i</v>
      </c>
      <c r="E186" t="str">
        <f t="shared" si="42"/>
        <v>162.469534971577-0.00600207477487522i</v>
      </c>
      <c r="F186" t="str">
        <f t="shared" si="43"/>
        <v>17.4594594587879-87161.5107608391i</v>
      </c>
      <c r="G186" t="str">
        <f t="shared" si="44"/>
        <v>0.99999999996154-6.20159674233296E-06i</v>
      </c>
      <c r="H186" t="str">
        <f t="shared" si="45"/>
        <v>91.0000003018345+0.00588755477729219i</v>
      </c>
      <c r="I186" t="str">
        <f t="shared" si="46"/>
        <v>5.47363412253439-20654.4451020488i</v>
      </c>
      <c r="K186" t="str">
        <f t="shared" si="47"/>
        <v>0.142857141785322-0.0000120850275707343i</v>
      </c>
      <c r="L186" t="str">
        <f t="shared" si="48"/>
        <v>0.0015-5804.95660946066i</v>
      </c>
      <c r="M186" t="str">
        <f t="shared" si="49"/>
        <v>0.0135-2381.52066029156i</v>
      </c>
      <c r="N186">
        <f t="shared" si="50"/>
        <v>90.040401518664737</v>
      </c>
      <c r="O186">
        <f t="shared" si="51"/>
        <v>100.65126033676761</v>
      </c>
      <c r="P186" s="3">
        <f t="shared" si="52"/>
        <v>100.65126033676761</v>
      </c>
      <c r="Q186" s="3">
        <f t="shared" si="53"/>
        <v>-89.959598481335263</v>
      </c>
      <c r="R186">
        <f t="shared" si="54"/>
        <v>90.040401518664737</v>
      </c>
      <c r="S186">
        <f t="shared" si="55"/>
        <v>1.7135673205604966E-3</v>
      </c>
      <c r="T186">
        <f t="shared" si="38"/>
        <v>100.65126033676761</v>
      </c>
    </row>
    <row r="187" spans="1:20" x14ac:dyDescent="0.3">
      <c r="A187">
        <f t="shared" si="39"/>
        <v>10.807574323252158</v>
      </c>
      <c r="B187">
        <f t="shared" si="56"/>
        <v>1.7200788763786266</v>
      </c>
      <c r="C187" t="str">
        <f t="shared" si="40"/>
        <v>76.0042781411434-107378.10068186i</v>
      </c>
      <c r="D187" t="str">
        <f t="shared" si="41"/>
        <v>15.3562499930478-18505.5404246433i</v>
      </c>
      <c r="E187" t="str">
        <f t="shared" si="42"/>
        <v>162.469534956422-0.00602488265458472i</v>
      </c>
      <c r="F187" t="str">
        <f t="shared" si="43"/>
        <v>17.4594594587828-86831.5508683634i</v>
      </c>
      <c r="G187" t="str">
        <f t="shared" si="44"/>
        <v>0.999999999961247-0.000006225162809952i</v>
      </c>
      <c r="H187" t="str">
        <f t="shared" si="45"/>
        <v>91.0000003041326+0.00590992748546961i</v>
      </c>
      <c r="I187" t="str">
        <f t="shared" si="46"/>
        <v>5.47363412265566-20576.2553304717i</v>
      </c>
      <c r="K187" t="str">
        <f t="shared" si="47"/>
        <v>0.142857141777161-0.000012130950674776i</v>
      </c>
      <c r="L187" t="str">
        <f t="shared" si="48"/>
        <v>0.0015-5782.98128059439i</v>
      </c>
      <c r="M187" t="str">
        <f t="shared" si="49"/>
        <v>0.0135-2372.50514075668i</v>
      </c>
      <c r="N187">
        <f t="shared" si="50"/>
        <v>90.040555044348181</v>
      </c>
      <c r="O187">
        <f t="shared" si="51"/>
        <v>100.61831653258034</v>
      </c>
      <c r="P187" s="3">
        <f t="shared" si="52"/>
        <v>100.61831653258034</v>
      </c>
      <c r="Q187" s="3">
        <f t="shared" si="53"/>
        <v>-89.959444955651819</v>
      </c>
      <c r="R187">
        <f t="shared" si="54"/>
        <v>90.040555044348181</v>
      </c>
      <c r="S187">
        <f t="shared" si="55"/>
        <v>1.7200788763786265E-3</v>
      </c>
      <c r="T187">
        <f t="shared" si="38"/>
        <v>100.61831653258034</v>
      </c>
    </row>
    <row r="188" spans="1:20" x14ac:dyDescent="0.3">
      <c r="A188">
        <f t="shared" si="39"/>
        <v>10.848643105680516</v>
      </c>
      <c r="B188">
        <f t="shared" si="56"/>
        <v>1.7266151761088653</v>
      </c>
      <c r="C188" t="str">
        <f t="shared" si="40"/>
        <v>76.0042781280255-106971.608647363i</v>
      </c>
      <c r="D188" t="str">
        <f t="shared" si="41"/>
        <v>15.3562499929949-18435.48558192i</v>
      </c>
      <c r="E188" t="str">
        <f t="shared" si="42"/>
        <v>162.469534941152-0.00604777720418639i</v>
      </c>
      <c r="F188" t="str">
        <f t="shared" si="43"/>
        <v>17.4594594587777-86502.8400768992i</v>
      </c>
      <c r="G188" t="str">
        <f t="shared" si="44"/>
        <v>0.999999999960952-6.24881842862798E-06i</v>
      </c>
      <c r="H188" t="str">
        <f t="shared" si="45"/>
        <v>91.0000003064481+0.00593238520993834i</v>
      </c>
      <c r="I188" t="str">
        <f t="shared" si="46"/>
        <v>5.47363412277786-20498.3615552356i</v>
      </c>
      <c r="K188" t="str">
        <f t="shared" si="47"/>
        <v>0.142857141768938-0.0000121770482866047i</v>
      </c>
      <c r="L188" t="str">
        <f t="shared" si="48"/>
        <v>0.0015-5761.08914185537i</v>
      </c>
      <c r="M188" t="str">
        <f t="shared" si="49"/>
        <v>0.0135-2363.52375050476i</v>
      </c>
      <c r="N188">
        <f t="shared" si="50"/>
        <v>90.040709153428182</v>
      </c>
      <c r="O188">
        <f t="shared" si="51"/>
        <v>100.58537272856627</v>
      </c>
      <c r="P188" s="3">
        <f t="shared" si="52"/>
        <v>100.58537272856627</v>
      </c>
      <c r="Q188" s="3">
        <f t="shared" si="53"/>
        <v>-89.959290846571818</v>
      </c>
      <c r="R188">
        <f t="shared" si="54"/>
        <v>90.040709153428182</v>
      </c>
      <c r="S188">
        <f t="shared" si="55"/>
        <v>1.7266151761088653E-3</v>
      </c>
      <c r="T188">
        <f t="shared" si="38"/>
        <v>100.58537272856627</v>
      </c>
    </row>
    <row r="189" spans="1:20" x14ac:dyDescent="0.3">
      <c r="A189">
        <f t="shared" si="39"/>
        <v>10.889867949482102</v>
      </c>
      <c r="B189">
        <f t="shared" si="56"/>
        <v>1.7331763137780789</v>
      </c>
      <c r="C189" t="str">
        <f t="shared" si="40"/>
        <v>76.004278114807-106566.65543537i</v>
      </c>
      <c r="D189" t="str">
        <f t="shared" si="41"/>
        <v>15.3562499929415-18365.695939846i</v>
      </c>
      <c r="E189" t="str">
        <f t="shared" si="42"/>
        <v>162.469534925766-0.00607075875302535i</v>
      </c>
      <c r="F189" t="str">
        <f t="shared" si="43"/>
        <v>17.4594594587725-86175.3736578301i</v>
      </c>
      <c r="G189" t="str">
        <f t="shared" si="44"/>
        <v>0.999999999960655-0.0000062725639386549i</v>
      </c>
      <c r="H189" t="str">
        <f t="shared" si="45"/>
        <v>91.0000003087815+0.00595492827376034i</v>
      </c>
      <c r="I189" t="str">
        <f t="shared" si="46"/>
        <v>5.47363412290099-20420.7626558122i</v>
      </c>
      <c r="K189" t="str">
        <f t="shared" si="47"/>
        <v>0.142857141760652-0.0000122233210693499i</v>
      </c>
      <c r="L189" t="str">
        <f t="shared" si="48"/>
        <v>0.0015-5739.27987831774i</v>
      </c>
      <c r="M189" t="str">
        <f t="shared" si="49"/>
        <v>0.0135-2354.57636033549i</v>
      </c>
      <c r="N189">
        <f t="shared" si="50"/>
        <v>90.040863848121703</v>
      </c>
      <c r="O189">
        <f t="shared" si="51"/>
        <v>100.5524289247267</v>
      </c>
      <c r="P189" s="3">
        <f t="shared" si="52"/>
        <v>100.5524289247267</v>
      </c>
      <c r="Q189" s="3">
        <f t="shared" si="53"/>
        <v>-89.959136151878297</v>
      </c>
      <c r="R189">
        <f t="shared" si="54"/>
        <v>90.040863848121703</v>
      </c>
      <c r="S189">
        <f t="shared" si="55"/>
        <v>1.7331763137780789E-3</v>
      </c>
      <c r="T189">
        <f t="shared" si="38"/>
        <v>100.5524289247267</v>
      </c>
    </row>
    <row r="190" spans="1:20" x14ac:dyDescent="0.3">
      <c r="A190">
        <f t="shared" si="39"/>
        <v>10.931249447690135</v>
      </c>
      <c r="B190">
        <f t="shared" si="56"/>
        <v>1.7397623837704357</v>
      </c>
      <c r="C190" t="str">
        <f t="shared" si="40"/>
        <v>76.004278101488-106163.235220491i</v>
      </c>
      <c r="D190" t="str">
        <f t="shared" si="41"/>
        <v>15.3562499928879-18296.170494474i</v>
      </c>
      <c r="E190" t="str">
        <f t="shared" si="42"/>
        <v>162.469534910262-0.00609382763169778i</v>
      </c>
      <c r="F190" t="str">
        <f t="shared" si="43"/>
        <v>17.4594594587673-85849.1469004426i</v>
      </c>
      <c r="G190" t="str">
        <f t="shared" si="44"/>
        <v>0.999999999960355-0.0000062963996816199i</v>
      </c>
      <c r="H190" t="str">
        <f t="shared" si="45"/>
        <v>91.0000003111332+0.00597755700122525i</v>
      </c>
      <c r="I190" t="str">
        <f t="shared" si="46"/>
        <v>5.47363412302512-20343.4575159156i</v>
      </c>
      <c r="K190" t="str">
        <f t="shared" si="47"/>
        <v>0.142857141752302-0.0000122697696886611i</v>
      </c>
      <c r="L190" t="str">
        <f t="shared" si="48"/>
        <v>0.0015-5717.55317624801i</v>
      </c>
      <c r="M190" t="str">
        <f t="shared" si="49"/>
        <v>0.0135-2345.66284153764i</v>
      </c>
      <c r="N190">
        <f t="shared" si="50"/>
        <v>90.041019130654021</v>
      </c>
      <c r="O190">
        <f t="shared" si="51"/>
        <v>100.51948512106273</v>
      </c>
      <c r="P190" s="3">
        <f t="shared" si="52"/>
        <v>100.51948512106273</v>
      </c>
      <c r="Q190" s="3">
        <f t="shared" si="53"/>
        <v>-89.958980869345979</v>
      </c>
      <c r="R190">
        <f t="shared" si="54"/>
        <v>90.041019130654021</v>
      </c>
      <c r="S190">
        <f t="shared" si="55"/>
        <v>1.7397623837704357E-3</v>
      </c>
      <c r="T190">
        <f t="shared" si="38"/>
        <v>100.51948512106273</v>
      </c>
    </row>
    <row r="191" spans="1:20" x14ac:dyDescent="0.3">
      <c r="A191">
        <f t="shared" si="39"/>
        <v>10.972788195591358</v>
      </c>
      <c r="B191">
        <f t="shared" si="56"/>
        <v>1.7463734808287634</v>
      </c>
      <c r="C191" t="str">
        <f t="shared" si="40"/>
        <v>76.0042780880675-105761.342199393i</v>
      </c>
      <c r="D191" t="str">
        <f t="shared" si="41"/>
        <v>15.3562499928336-18226.9082456568i</v>
      </c>
      <c r="E191" t="str">
        <f t="shared" si="42"/>
        <v>162.469534894641-0.00611698417205695i</v>
      </c>
      <c r="F191" t="str">
        <f t="shared" si="43"/>
        <v>17.459459458762-85524.155111854i</v>
      </c>
      <c r="G191" t="str">
        <f t="shared" si="44"/>
        <v>0.999999999960054-6.32032600040815E-06i</v>
      </c>
      <c r="H191" t="str">
        <f t="shared" si="45"/>
        <v>91.0000003135018+0.00600027171785465i</v>
      </c>
      <c r="I191" t="str">
        <f t="shared" si="46"/>
        <v>5.47363412315008-20266.4450234847i</v>
      </c>
      <c r="K191" t="str">
        <f t="shared" si="47"/>
        <v>0.14285714174389-0.000012316394812717i</v>
      </c>
      <c r="L191" t="str">
        <f t="shared" si="48"/>
        <v>0.0015-5695.90872310022i</v>
      </c>
      <c r="M191" t="str">
        <f t="shared" si="49"/>
        <v>0.0135-2336.78306588727i</v>
      </c>
      <c r="N191">
        <f t="shared" si="50"/>
        <v>90.041175003258942</v>
      </c>
      <c r="O191">
        <f t="shared" si="51"/>
        <v>100.48654131757594</v>
      </c>
      <c r="P191" s="3">
        <f t="shared" si="52"/>
        <v>100.48654131757594</v>
      </c>
      <c r="Q191" s="3">
        <f t="shared" si="53"/>
        <v>-89.958824996741058</v>
      </c>
      <c r="R191">
        <f t="shared" si="54"/>
        <v>90.041175003258942</v>
      </c>
      <c r="S191">
        <f t="shared" si="55"/>
        <v>1.7463734808287634E-3</v>
      </c>
      <c r="T191">
        <f t="shared" si="38"/>
        <v>100.48654131757594</v>
      </c>
    </row>
    <row r="192" spans="1:20" x14ac:dyDescent="0.3">
      <c r="A192">
        <f t="shared" si="39"/>
        <v>11.014484790734604</v>
      </c>
      <c r="B192">
        <f t="shared" si="56"/>
        <v>1.7530097000559128</v>
      </c>
      <c r="C192" t="str">
        <f t="shared" si="40"/>
        <v>76.0042780745453-105360.970590709i</v>
      </c>
      <c r="D192" t="str">
        <f t="shared" si="41"/>
        <v>15.3562499927791-18157.9081970341i</v>
      </c>
      <c r="E192" t="str">
        <f t="shared" si="42"/>
        <v>162.469534878901-0.00614022870721632i</v>
      </c>
      <c r="F192" t="str">
        <f t="shared" si="43"/>
        <v>17.4594594587567-85200.3936169502i</v>
      </c>
      <c r="G192" t="str">
        <f t="shared" si="44"/>
        <v>0.999999999959749-6.34434323920777E-06i</v>
      </c>
      <c r="H192" t="str">
        <f t="shared" si="45"/>
        <v>91.0000003158891+0.00602307275040759i</v>
      </c>
      <c r="I192" t="str">
        <f t="shared" si="46"/>
        <v>5.47363412327606-20189.7240706698i</v>
      </c>
      <c r="K192" t="str">
        <f t="shared" si="47"/>
        <v>0.142857141735413-0.0000123631971122356i</v>
      </c>
      <c r="L192" t="str">
        <f t="shared" si="48"/>
        <v>0.0015-5674.34620751167i</v>
      </c>
      <c r="M192" t="str">
        <f t="shared" si="49"/>
        <v>0.0135-2327.93690564582i</v>
      </c>
      <c r="N192">
        <f t="shared" si="50"/>
        <v>90.041331468178711</v>
      </c>
      <c r="O192">
        <f t="shared" si="51"/>
        <v>100.45359751426756</v>
      </c>
      <c r="P192" s="3">
        <f t="shared" si="52"/>
        <v>100.45359751426756</v>
      </c>
      <c r="Q192" s="3">
        <f t="shared" si="53"/>
        <v>-89.958668531821289</v>
      </c>
      <c r="R192">
        <f t="shared" si="54"/>
        <v>90.041331468178711</v>
      </c>
      <c r="S192">
        <f t="shared" si="55"/>
        <v>1.7530097000559128E-3</v>
      </c>
      <c r="T192">
        <f t="shared" si="38"/>
        <v>100.45359751426756</v>
      </c>
    </row>
    <row r="193" spans="1:20" x14ac:dyDescent="0.3">
      <c r="A193">
        <f t="shared" si="39"/>
        <v>11.056339832939397</v>
      </c>
      <c r="B193">
        <f t="shared" si="56"/>
        <v>1.7596711369161253</v>
      </c>
      <c r="C193" t="str">
        <f t="shared" si="40"/>
        <v>76.0042780609189-104962.114634959i</v>
      </c>
      <c r="D193" t="str">
        <f t="shared" si="41"/>
        <v>15.3562499927241-18089.1693560168i</v>
      </c>
      <c r="E193" t="str">
        <f t="shared" si="42"/>
        <v>162.46953486304-0.00616356157155546i</v>
      </c>
      <c r="F193" t="str">
        <f t="shared" si="43"/>
        <v>17.4594594587513-84877.857758312i</v>
      </c>
      <c r="G193" t="str">
        <f t="shared" si="44"/>
        <v>0.999999999959443-0.0000063684517435148i</v>
      </c>
      <c r="H193" t="str">
        <f t="shared" si="45"/>
        <v>91.0000003182949+0.00604596042688459i</v>
      </c>
      <c r="I193" t="str">
        <f t="shared" si="46"/>
        <v>5.47363412340302-20113.2935538138i</v>
      </c>
      <c r="K193" t="str">
        <f t="shared" si="47"/>
        <v>0.142857141726871-0.0000124101772604836i</v>
      </c>
      <c r="L193" t="str">
        <f t="shared" si="48"/>
        <v>0.0015-5652.86531929836i</v>
      </c>
      <c r="M193" t="str">
        <f t="shared" si="49"/>
        <v>0.0135-2319.1242335583i</v>
      </c>
      <c r="N193">
        <f t="shared" si="50"/>
        <v>90.041488527664086</v>
      </c>
      <c r="O193">
        <f t="shared" si="51"/>
        <v>100.42065371113895</v>
      </c>
      <c r="P193" s="3">
        <f t="shared" si="52"/>
        <v>100.42065371113895</v>
      </c>
      <c r="Q193" s="3">
        <f t="shared" si="53"/>
        <v>-89.958511472335914</v>
      </c>
      <c r="R193">
        <f t="shared" si="54"/>
        <v>90.041488527664086</v>
      </c>
      <c r="S193">
        <f t="shared" si="55"/>
        <v>1.7596711369161253E-3</v>
      </c>
      <c r="T193">
        <f t="shared" si="38"/>
        <v>100.42065371113895</v>
      </c>
    </row>
    <row r="194" spans="1:20" x14ac:dyDescent="0.3">
      <c r="A194">
        <f t="shared" si="39"/>
        <v>11.098353924304567</v>
      </c>
      <c r="B194">
        <f t="shared" si="56"/>
        <v>1.7663578872364067</v>
      </c>
      <c r="C194" t="str">
        <f t="shared" si="40"/>
        <v>76.0042780471896-104564.768594467i</v>
      </c>
      <c r="D194" t="str">
        <f t="shared" si="41"/>
        <v>15.3562499926686-18020.6907337736i</v>
      </c>
      <c r="E194" t="str">
        <f t="shared" si="42"/>
        <v>162.46953484706-0.00618698310072509i</v>
      </c>
      <c r="F194" t="str">
        <f t="shared" si="43"/>
        <v>17.4594594587459-84556.542896153i</v>
      </c>
      <c r="G194" t="str">
        <f t="shared" si="44"/>
        <v>0.999999999959134-6.39265186013819E-06i</v>
      </c>
      <c r="H194" t="str">
        <f t="shared" si="45"/>
        <v>91.0000003207183+0.00606893507653237i</v>
      </c>
      <c r="I194" t="str">
        <f t="shared" si="46"/>
        <v>5.47363412353089-20037.1523734378i</v>
      </c>
      <c r="K194" t="str">
        <f t="shared" si="47"/>
        <v>0.142857141718265-0.000012457335933286i</v>
      </c>
      <c r="L194" t="str">
        <f t="shared" si="48"/>
        <v>0.0015-5631.46574945044i</v>
      </c>
      <c r="M194" t="str">
        <f t="shared" si="49"/>
        <v>0.0135-2310.34492285146i</v>
      </c>
      <c r="N194">
        <f t="shared" si="50"/>
        <v>90.041646183974464</v>
      </c>
      <c r="O194">
        <f t="shared" si="51"/>
        <v>100.38770990819157</v>
      </c>
      <c r="P194" s="3">
        <f t="shared" si="52"/>
        <v>100.38770990819157</v>
      </c>
      <c r="Q194" s="3">
        <f t="shared" si="53"/>
        <v>-89.958353816025536</v>
      </c>
      <c r="R194">
        <f t="shared" si="54"/>
        <v>90.041646183974464</v>
      </c>
      <c r="S194">
        <f t="shared" si="55"/>
        <v>1.7663578872364068E-3</v>
      </c>
      <c r="T194">
        <f t="shared" si="38"/>
        <v>100.38770990819157</v>
      </c>
    </row>
    <row r="195" spans="1:20" x14ac:dyDescent="0.3">
      <c r="A195">
        <f t="shared" si="39"/>
        <v>11.140527669216924</v>
      </c>
      <c r="B195">
        <f t="shared" si="56"/>
        <v>1.7730700472079051</v>
      </c>
      <c r="C195" t="str">
        <f t="shared" si="40"/>
        <v>76.0042780333564-104168.926753276i</v>
      </c>
      <c r="D195" t="str">
        <f t="shared" si="41"/>
        <v>15.3562499926129-17952.4713452168i</v>
      </c>
      <c r="E195" t="str">
        <f t="shared" si="42"/>
        <v>162.469534830957-0.0062104936316499i</v>
      </c>
      <c r="F195" t="str">
        <f t="shared" si="43"/>
        <v>17.4594594587406-84236.444408252i</v>
      </c>
      <c r="G195" t="str">
        <f t="shared" si="44"/>
        <v>0.999999999958823-6.41694393720472E-06i</v>
      </c>
      <c r="H195" t="str">
        <f t="shared" si="45"/>
        <v>91.0000003231604+0.0060919970298492i</v>
      </c>
      <c r="I195" t="str">
        <f t="shared" si="46"/>
        <v>5.4736341236598-19961.299434226i</v>
      </c>
      <c r="K195" t="str">
        <f t="shared" si="47"/>
        <v>0.142857141709593-0.0000125046738090361i</v>
      </c>
      <c r="L195" t="str">
        <f t="shared" si="48"/>
        <v>0.0015-5610.14719012794i</v>
      </c>
      <c r="M195" t="str">
        <f t="shared" si="49"/>
        <v>0.0135-2301.59884723198i</v>
      </c>
      <c r="N195">
        <f t="shared" si="50"/>
        <v>90.041804439377714</v>
      </c>
      <c r="O195">
        <f t="shared" si="51"/>
        <v>100.35476610542672</v>
      </c>
      <c r="P195" s="3">
        <f t="shared" si="52"/>
        <v>100.35476610542672</v>
      </c>
      <c r="Q195" s="3">
        <f t="shared" si="53"/>
        <v>-89.958195560622286</v>
      </c>
      <c r="R195">
        <f t="shared" si="54"/>
        <v>90.041804439377714</v>
      </c>
      <c r="S195">
        <f t="shared" si="55"/>
        <v>1.773070047207905E-3</v>
      </c>
      <c r="T195">
        <f t="shared" si="38"/>
        <v>100.35476610542672</v>
      </c>
    </row>
    <row r="196" spans="1:20" x14ac:dyDescent="0.3">
      <c r="A196">
        <f t="shared" si="39"/>
        <v>11.182861674359948</v>
      </c>
      <c r="B196">
        <f t="shared" si="56"/>
        <v>1.7798077133872952</v>
      </c>
      <c r="C196" t="str">
        <f t="shared" si="40"/>
        <v>76.0042780194171-103774.583417068i</v>
      </c>
      <c r="D196" t="str">
        <f t="shared" si="41"/>
        <v>15.3562499925566-17884.5102089873i</v>
      </c>
      <c r="E196" t="str">
        <f t="shared" si="42"/>
        <v>162.469534814732-0.0062340935025371i</v>
      </c>
      <c r="F196" t="str">
        <f t="shared" si="43"/>
        <v>17.4594594587351-83917.5576898837i</v>
      </c>
      <c r="G196" t="str">
        <f t="shared" si="44"/>
        <v>0.999999999958509-6.44132832416407E-06i</v>
      </c>
      <c r="H196" t="str">
        <f t="shared" si="45"/>
        <v>91.0000003256211+0.00611514661858883i</v>
      </c>
      <c r="I196" t="str">
        <f t="shared" si="46"/>
        <v>5.47363412378964-19885.7336450079i</v>
      </c>
      <c r="K196" t="str">
        <f t="shared" si="47"/>
        <v>0.142857141700855-0.0000125521915687048i</v>
      </c>
      <c r="L196" t="str">
        <f t="shared" si="48"/>
        <v>0.0015-5588.90933465626i</v>
      </c>
      <c r="M196" t="str">
        <f t="shared" si="49"/>
        <v>0.0135-2292.88588088462i</v>
      </c>
      <c r="N196">
        <f t="shared" si="50"/>
        <v>90.041963296150428</v>
      </c>
      <c r="O196">
        <f t="shared" si="51"/>
        <v>100.32182230284576</v>
      </c>
      <c r="P196" s="3">
        <f t="shared" si="52"/>
        <v>100.32182230284576</v>
      </c>
      <c r="Q196" s="3">
        <f t="shared" si="53"/>
        <v>-89.958036703849572</v>
      </c>
      <c r="R196">
        <f t="shared" si="54"/>
        <v>90.041963296150428</v>
      </c>
      <c r="S196">
        <f t="shared" si="55"/>
        <v>1.7798077133872952E-3</v>
      </c>
      <c r="T196">
        <f t="shared" si="38"/>
        <v>100.32182230284576</v>
      </c>
    </row>
    <row r="197" spans="1:20" x14ac:dyDescent="0.3">
      <c r="A197">
        <f t="shared" si="39"/>
        <v>11.225356548722516</v>
      </c>
      <c r="B197">
        <f t="shared" si="56"/>
        <v>1.7865709826981668</v>
      </c>
      <c r="C197" t="str">
        <f t="shared" si="40"/>
        <v>76.0042780053724-103381.732913082i</v>
      </c>
      <c r="D197" t="str">
        <f t="shared" si="41"/>
        <v>15.3562499925-17816.8063474413i</v>
      </c>
      <c r="E197" t="str">
        <f t="shared" si="42"/>
        <v>162.469534798383-0.00625778305287731i</v>
      </c>
      <c r="F197" t="str">
        <f t="shared" si="43"/>
        <v>17.4594594587295-83599.8781537555i</v>
      </c>
      <c r="G197" t="str">
        <f t="shared" si="44"/>
        <v>0.999999999958193-6.46580537179386E-06i</v>
      </c>
      <c r="H197" t="str">
        <f t="shared" si="45"/>
        <v>91.0000003281002+0.00613838417576605i</v>
      </c>
      <c r="I197" t="str">
        <f t="shared" si="46"/>
        <v>5.47363412392044-19810.4539187443i</v>
      </c>
      <c r="K197" t="str">
        <f t="shared" si="47"/>
        <v>0.142857141692051-0.0000125998898958512i</v>
      </c>
      <c r="L197" t="str">
        <f t="shared" si="48"/>
        <v>0.0015-5567.75187752168i</v>
      </c>
      <c r="M197" t="str">
        <f t="shared" si="49"/>
        <v>0.0135-2284.20589847043i</v>
      </c>
      <c r="N197">
        <f t="shared" si="50"/>
        <v>90.04212275657774</v>
      </c>
      <c r="O197">
        <f t="shared" si="51"/>
        <v>100.28887850045012</v>
      </c>
      <c r="P197" s="3">
        <f t="shared" si="52"/>
        <v>100.28887850045012</v>
      </c>
      <c r="Q197" s="3">
        <f t="shared" si="53"/>
        <v>-89.95787724342226</v>
      </c>
      <c r="R197">
        <f t="shared" si="54"/>
        <v>90.04212275657774</v>
      </c>
      <c r="S197">
        <f t="shared" si="55"/>
        <v>1.7865709826981669E-3</v>
      </c>
      <c r="T197">
        <f t="shared" si="38"/>
        <v>100.28887850045012</v>
      </c>
    </row>
    <row r="198" spans="1:20" x14ac:dyDescent="0.3">
      <c r="A198">
        <f t="shared" si="39"/>
        <v>11.268012903607662</v>
      </c>
      <c r="B198">
        <f t="shared" si="56"/>
        <v>1.79335995243242</v>
      </c>
      <c r="C198" t="str">
        <f t="shared" si="40"/>
        <v>76.0042779912191-102990.369590031i</v>
      </c>
      <c r="D198" t="str">
        <f t="shared" si="41"/>
        <v>15.3562499924428-17749.3587866361i</v>
      </c>
      <c r="E198" t="str">
        <f t="shared" si="42"/>
        <v>162.469534781909-0.00628156262345213i</v>
      </c>
      <c r="F198" t="str">
        <f t="shared" si="43"/>
        <v>17.4594594587239-83283.4012299409i</v>
      </c>
      <c r="G198" t="str">
        <f t="shared" si="44"/>
        <v>0.999999999957875-0.0000064903754322046i</v>
      </c>
      <c r="H198" t="str">
        <f t="shared" si="45"/>
        <v>91.0000003305988+0.00616171003566083i</v>
      </c>
      <c r="I198" t="str">
        <f t="shared" si="46"/>
        <v>5.47363412405228-19735.4591725112i</v>
      </c>
      <c r="K198" t="str">
        <f t="shared" si="47"/>
        <v>0.142857141683179-0.0000126477694766313i</v>
      </c>
      <c r="L198" t="str">
        <f t="shared" si="48"/>
        <v>0.0015-5546.67451436707i</v>
      </c>
      <c r="M198" t="str">
        <f t="shared" si="49"/>
        <v>0.0135-2275.55877512495i</v>
      </c>
      <c r="N198">
        <f t="shared" si="50"/>
        <v>90.042282822953567</v>
      </c>
      <c r="O198">
        <f t="shared" si="51"/>
        <v>100.25593469824119</v>
      </c>
      <c r="P198" s="3">
        <f t="shared" si="52"/>
        <v>100.25593469824119</v>
      </c>
      <c r="Q198" s="3">
        <f t="shared" si="53"/>
        <v>-89.957717177046433</v>
      </c>
      <c r="R198">
        <f t="shared" si="54"/>
        <v>90.042282822953567</v>
      </c>
      <c r="S198">
        <f t="shared" si="55"/>
        <v>1.7933599524324201E-3</v>
      </c>
      <c r="T198">
        <f t="shared" si="38"/>
        <v>100.25593469824119</v>
      </c>
    </row>
    <row r="199" spans="1:20" x14ac:dyDescent="0.3">
      <c r="A199">
        <f t="shared" si="39"/>
        <v>11.310831352641372</v>
      </c>
      <c r="B199">
        <f t="shared" si="56"/>
        <v>1.8001747202516631</v>
      </c>
      <c r="C199" t="str">
        <f t="shared" si="40"/>
        <v>76.0042779769594-102600.487818024i</v>
      </c>
      <c r="D199" t="str">
        <f t="shared" si="41"/>
        <v>15.3562499923853-17682.1665563161i</v>
      </c>
      <c r="E199" t="str">
        <f t="shared" si="42"/>
        <v>162.46953476531-0.00630543255633719i</v>
      </c>
      <c r="F199" t="str">
        <f t="shared" si="43"/>
        <v>17.4594594587184-82968.1223658137i</v>
      </c>
      <c r="G199" t="str">
        <f t="shared" si="44"/>
        <v>0.999999999957554-6.51503885884489E-06i</v>
      </c>
      <c r="H199" t="str">
        <f t="shared" si="45"/>
        <v>91.0000003331161+0.00618512453382352i</v>
      </c>
      <c r="I199" t="str">
        <f t="shared" si="46"/>
        <v>5.47363412418514-19660.7483274841i</v>
      </c>
      <c r="K199" t="str">
        <f t="shared" si="47"/>
        <v>0.14285714167424-0.000012695830999809i</v>
      </c>
      <c r="L199" t="str">
        <f t="shared" si="48"/>
        <v>0.0015-5525.67694198752i</v>
      </c>
      <c r="M199" t="str">
        <f t="shared" si="49"/>
        <v>0.0135-2266.94438645642i</v>
      </c>
      <c r="N199">
        <f t="shared" si="50"/>
        <v>90.042443497580479</v>
      </c>
      <c r="O199">
        <f t="shared" si="51"/>
        <v>100.22299089622052</v>
      </c>
      <c r="P199" s="3">
        <f t="shared" si="52"/>
        <v>100.22299089622052</v>
      </c>
      <c r="Q199" s="3">
        <f t="shared" si="53"/>
        <v>-89.957556502419521</v>
      </c>
      <c r="R199">
        <f t="shared" si="54"/>
        <v>90.042443497580479</v>
      </c>
      <c r="S199">
        <f t="shared" si="55"/>
        <v>1.8001747202516631E-3</v>
      </c>
      <c r="T199">
        <f t="shared" si="38"/>
        <v>100.22299089622052</v>
      </c>
    </row>
    <row r="200" spans="1:20" x14ac:dyDescent="0.3">
      <c r="A200">
        <f t="shared" si="39"/>
        <v>11.353812511781408</v>
      </c>
      <c r="B200">
        <f t="shared" si="56"/>
        <v>1.8070153841886194</v>
      </c>
      <c r="C200" t="str">
        <f t="shared" si="40"/>
        <v>76.0042779625908-102212.08198848i</v>
      </c>
      <c r="D200" t="str">
        <f t="shared" si="41"/>
        <v>15.3562499923273-17615.2286898983i</v>
      </c>
      <c r="E200" t="str">
        <f t="shared" si="42"/>
        <v>162.469534748585-0.00632939319490941i</v>
      </c>
      <c r="F200" t="str">
        <f t="shared" si="43"/>
        <v>17.4594594587127-82654.0370259814i</v>
      </c>
      <c r="G200" t="str">
        <f t="shared" si="44"/>
        <v>0.999999999957231-6.53979600650639E-06i</v>
      </c>
      <c r="H200" t="str">
        <f t="shared" si="45"/>
        <v>91.0000003356525+0.00620862800707957i</v>
      </c>
      <c r="I200" t="str">
        <f t="shared" si="46"/>
        <v>5.47363412431898-19586.3203089223i</v>
      </c>
      <c r="K200" t="str">
        <f t="shared" si="47"/>
        <v>0.142857141665233-0.0000127440751567653i</v>
      </c>
      <c r="L200" t="str">
        <f t="shared" si="48"/>
        <v>0.0015-5504.75885832587i</v>
      </c>
      <c r="M200" t="str">
        <f t="shared" si="49"/>
        <v>0.0135-2258.36260854395i</v>
      </c>
      <c r="N200">
        <f t="shared" si="50"/>
        <v>90.042604782769857</v>
      </c>
      <c r="O200">
        <f t="shared" si="51"/>
        <v>100.19004709438946</v>
      </c>
      <c r="P200" s="3">
        <f t="shared" si="52"/>
        <v>100.19004709438946</v>
      </c>
      <c r="Q200" s="3">
        <f t="shared" si="53"/>
        <v>-89.957395217230143</v>
      </c>
      <c r="R200">
        <f t="shared" si="54"/>
        <v>90.042604782769857</v>
      </c>
      <c r="S200">
        <f t="shared" si="55"/>
        <v>1.8070153841886194E-3</v>
      </c>
      <c r="T200">
        <f t="shared" si="38"/>
        <v>100.19004709438946</v>
      </c>
    </row>
    <row r="201" spans="1:20" x14ac:dyDescent="0.3">
      <c r="A201">
        <f t="shared" si="39"/>
        <v>11.396956999326179</v>
      </c>
      <c r="B201">
        <f t="shared" si="56"/>
        <v>1.8138820426485363</v>
      </c>
      <c r="C201" t="str">
        <f t="shared" si="40"/>
        <v>76.0042779481125-101825.14651405i</v>
      </c>
      <c r="D201" t="str">
        <f t="shared" si="41"/>
        <v>15.3562499922688-17548.544224459i</v>
      </c>
      <c r="E201" t="str">
        <f t="shared" si="42"/>
        <v>162.469534731733-0.00635344488384941i</v>
      </c>
      <c r="F201" t="str">
        <f t="shared" si="43"/>
        <v>17.4594594587071-82341.1406922202i</v>
      </c>
      <c r="G201" t="str">
        <f t="shared" si="44"/>
        <v>0.999999999956905-6.56464723132898E-06i</v>
      </c>
      <c r="H201" t="str">
        <f t="shared" si="45"/>
        <v>91.0000003382085+0.00623222079353423i</v>
      </c>
      <c r="I201" t="str">
        <f t="shared" si="46"/>
        <v>5.47363412445387-19512.1740461536i</v>
      </c>
      <c r="K201" t="str">
        <f t="shared" si="47"/>
        <v>0.142857141656157-0.0000127925026415082i</v>
      </c>
      <c r="L201" t="str">
        <f t="shared" si="48"/>
        <v>0.0015-5483.9199624685i</v>
      </c>
      <c r="M201" t="str">
        <f t="shared" si="49"/>
        <v>0.0135-2249.8133179358i</v>
      </c>
      <c r="N201">
        <f t="shared" si="50"/>
        <v>90.042766680841765</v>
      </c>
      <c r="O201">
        <f t="shared" si="51"/>
        <v>100.1571032927494</v>
      </c>
      <c r="P201" s="3">
        <f t="shared" si="52"/>
        <v>100.1571032927494</v>
      </c>
      <c r="Q201" s="3">
        <f t="shared" si="53"/>
        <v>-89.957233319158235</v>
      </c>
      <c r="R201">
        <f t="shared" si="54"/>
        <v>90.042766680841765</v>
      </c>
      <c r="S201">
        <f t="shared" si="55"/>
        <v>1.8138820426485363E-3</v>
      </c>
      <c r="T201">
        <f t="shared" si="38"/>
        <v>100.1571032927494</v>
      </c>
    </row>
    <row r="202" spans="1:20" x14ac:dyDescent="0.3">
      <c r="A202">
        <f t="shared" si="39"/>
        <v>11.440265435923619</v>
      </c>
      <c r="B202">
        <f t="shared" si="56"/>
        <v>1.8207747944106007</v>
      </c>
      <c r="C202" t="str">
        <f t="shared" si="40"/>
        <v>76.0042779335249-101439.675828539i</v>
      </c>
      <c r="D202" t="str">
        <f t="shared" si="41"/>
        <v>15.35624999221-17482.11220072i</v>
      </c>
      <c r="E202" t="str">
        <f t="shared" si="42"/>
        <v>162.469534714752-0.0063775879691478i</v>
      </c>
      <c r="F202" t="str">
        <f t="shared" si="43"/>
        <v>17.4594594587013-82029.4288634123i</v>
      </c>
      <c r="G202" t="str">
        <f t="shared" si="44"/>
        <v>0.999999999956577-6.58959289080586E-06i</v>
      </c>
      <c r="H202" t="str">
        <f t="shared" si="45"/>
        <v>91.0000003407832+0.00625590323257772i</v>
      </c>
      <c r="I202" t="str">
        <f t="shared" si="46"/>
        <v>5.47363412458972-19438.3084725593i</v>
      </c>
      <c r="K202" t="str">
        <f t="shared" si="47"/>
        <v>0.142857141647013-0.0000128411141506835i</v>
      </c>
      <c r="L202" t="str">
        <f t="shared" si="48"/>
        <v>0.0015-5463.15995464087i</v>
      </c>
      <c r="M202" t="str">
        <f t="shared" si="49"/>
        <v>0.0135-2241.29639164754i</v>
      </c>
      <c r="N202">
        <f t="shared" si="50"/>
        <v>90.042929194125179</v>
      </c>
      <c r="O202">
        <f t="shared" si="51"/>
        <v>100.12415949130194</v>
      </c>
      <c r="P202" s="3">
        <f t="shared" si="52"/>
        <v>100.12415949130194</v>
      </c>
      <c r="Q202" s="3">
        <f t="shared" si="53"/>
        <v>-89.957070805874821</v>
      </c>
      <c r="R202">
        <f t="shared" si="54"/>
        <v>90.042929194125179</v>
      </c>
      <c r="S202">
        <f t="shared" si="55"/>
        <v>1.8207747944106007E-3</v>
      </c>
      <c r="T202">
        <f t="shared" si="38"/>
        <v>100.12415949130194</v>
      </c>
    </row>
    <row r="203" spans="1:20" x14ac:dyDescent="0.3">
      <c r="A203">
        <f t="shared" si="39"/>
        <v>11.483738444580128</v>
      </c>
      <c r="B203">
        <f t="shared" si="56"/>
        <v>1.827693738629361</v>
      </c>
      <c r="C203" t="str">
        <f t="shared" si="40"/>
        <v>76.0042779188254-101055.664386819i</v>
      </c>
      <c r="D203" t="str">
        <f t="shared" si="41"/>
        <v>15.3562499921507-17415.9316630341i</v>
      </c>
      <c r="E203" t="str">
        <f t="shared" si="42"/>
        <v>162.469534697642-0.0064018227981101i</v>
      </c>
      <c r="F203" t="str">
        <f t="shared" si="43"/>
        <v>17.4594594586957-81718.8970554775i</v>
      </c>
      <c r="G203" t="str">
        <f t="shared" si="44"/>
        <v>0.999999999956247-6.61463334378874E-06i</v>
      </c>
      <c r="H203" t="str">
        <f t="shared" si="45"/>
        <v>91.0000003433784+0.00627967566489002i</v>
      </c>
      <c r="I203" t="str">
        <f t="shared" si="46"/>
        <v>5.47363412472672-19364.7225255584i</v>
      </c>
      <c r="K203" t="str">
        <f t="shared" si="47"/>
        <v>0.142857141637798-0.0000128899103835838i</v>
      </c>
      <c r="L203" t="str">
        <f t="shared" si="48"/>
        <v>0.0015-5442.4785362033i</v>
      </c>
      <c r="M203" t="str">
        <f t="shared" si="49"/>
        <v>0.0135-2232.81170716033i</v>
      </c>
      <c r="N203">
        <f t="shared" si="50"/>
        <v>90.043092324957868</v>
      </c>
      <c r="O203">
        <f t="shared" si="51"/>
        <v>100.09121569004833</v>
      </c>
      <c r="P203" s="3">
        <f t="shared" si="52"/>
        <v>100.09121569004833</v>
      </c>
      <c r="Q203" s="3">
        <f t="shared" si="53"/>
        <v>-89.956907675042132</v>
      </c>
      <c r="R203">
        <f t="shared" si="54"/>
        <v>90.043092324957868</v>
      </c>
      <c r="S203">
        <f t="shared" si="55"/>
        <v>1.827693738629361E-3</v>
      </c>
      <c r="T203">
        <f t="shared" si="38"/>
        <v>100.09121569004833</v>
      </c>
    </row>
    <row r="204" spans="1:20" x14ac:dyDescent="0.3">
      <c r="A204">
        <f t="shared" si="39"/>
        <v>11.527376650669533</v>
      </c>
      <c r="B204">
        <f t="shared" si="56"/>
        <v>1.8346389748361527</v>
      </c>
      <c r="C204" t="str">
        <f t="shared" si="40"/>
        <v>76.0042779040134-100673.106664758i</v>
      </c>
      <c r="D204" t="str">
        <f t="shared" si="41"/>
        <v>15.3562499920909-17350.0016593721i</v>
      </c>
      <c r="E204" t="str">
        <f t="shared" si="42"/>
        <v>162.469534680401-0.00642614971936153i</v>
      </c>
      <c r="F204" t="str">
        <f t="shared" si="43"/>
        <v>17.4594594586897-81409.540801312i</v>
      </c>
      <c r="G204" t="str">
        <f t="shared" si="44"/>
        <v>0.999999999955913-6.63976895049293E-06i</v>
      </c>
      <c r="H204" t="str">
        <f t="shared" si="45"/>
        <v>91.0000003459933+0.00630353843244539i</v>
      </c>
      <c r="I204" t="str">
        <f t="shared" si="46"/>
        <v>5.47363412486467-19291.4151465922i</v>
      </c>
      <c r="K204" t="str">
        <f t="shared" si="47"/>
        <v>0.142857141628513-0.0000129388920421591i</v>
      </c>
      <c r="L204" t="str">
        <f t="shared" si="48"/>
        <v>0.0015-5421.87540964663i</v>
      </c>
      <c r="M204" t="str">
        <f t="shared" si="49"/>
        <v>0.0135-2224.35914241913i</v>
      </c>
      <c r="N204">
        <f t="shared" si="50"/>
        <v>90.043256075686543</v>
      </c>
      <c r="O204">
        <f t="shared" si="51"/>
        <v>100.05827188899013</v>
      </c>
      <c r="P204" s="3">
        <f t="shared" si="52"/>
        <v>100.05827188899013</v>
      </c>
      <c r="Q204" s="3">
        <f t="shared" si="53"/>
        <v>-89.956743924313457</v>
      </c>
      <c r="R204">
        <f t="shared" si="54"/>
        <v>90.043256075686543</v>
      </c>
      <c r="S204">
        <f t="shared" si="55"/>
        <v>1.8346389748361528E-3</v>
      </c>
      <c r="T204">
        <f t="shared" si="38"/>
        <v>100.05827188899013</v>
      </c>
    </row>
    <row r="205" spans="1:20" x14ac:dyDescent="0.3">
      <c r="A205">
        <f t="shared" si="39"/>
        <v>11.571180681942078</v>
      </c>
      <c r="B205">
        <f t="shared" si="56"/>
        <v>1.8416106029405301</v>
      </c>
      <c r="C205" t="str">
        <f t="shared" si="40"/>
        <v>76.0042778890901-100291.997159135i</v>
      </c>
      <c r="D205" t="str">
        <f t="shared" si="41"/>
        <v>15.3562499920307-17284.3212413087i</v>
      </c>
      <c r="E205" t="str">
        <f t="shared" si="42"/>
        <v>162.46953466303-0.00645056908285221i</v>
      </c>
      <c r="F205" t="str">
        <f t="shared" si="43"/>
        <v>17.4594594586839-81101.3556507216i</v>
      </c>
      <c r="G205" t="str">
        <f t="shared" si="44"/>
        <v>0.999999999955578-6.66500007250257E-06i</v>
      </c>
      <c r="H205" t="str">
        <f t="shared" si="45"/>
        <v>91.0000003486276+0.00632749187851776i</v>
      </c>
      <c r="I205" t="str">
        <f t="shared" si="46"/>
        <v>5.47363412500369-19218.3852811093i</v>
      </c>
      <c r="K205" t="str">
        <f t="shared" si="47"/>
        <v>0.142857141619158-0.0000129880598310269i</v>
      </c>
      <c r="L205" t="str">
        <f t="shared" si="48"/>
        <v>0.0015-5401.35027858801i</v>
      </c>
      <c r="M205" t="str">
        <f t="shared" si="49"/>
        <v>0.0135-2215.93857583098i</v>
      </c>
      <c r="N205">
        <f t="shared" si="50"/>
        <v>90.043420448666751</v>
      </c>
      <c r="O205">
        <f t="shared" si="51"/>
        <v>100.0253280881289</v>
      </c>
      <c r="P205" s="3">
        <f t="shared" si="52"/>
        <v>100.0253280881289</v>
      </c>
      <c r="Q205" s="3">
        <f t="shared" si="53"/>
        <v>-89.956579551333249</v>
      </c>
      <c r="R205">
        <f t="shared" si="54"/>
        <v>90.043420448666751</v>
      </c>
      <c r="S205">
        <f t="shared" si="55"/>
        <v>1.8416106029405302E-3</v>
      </c>
      <c r="T205">
        <f t="shared" si="38"/>
        <v>100.0253280881289</v>
      </c>
    </row>
    <row r="206" spans="1:20" x14ac:dyDescent="0.3">
      <c r="A206">
        <f t="shared" si="39"/>
        <v>11.615151168533458</v>
      </c>
      <c r="B206">
        <f t="shared" si="56"/>
        <v>1.8486087232317041</v>
      </c>
      <c r="C206" t="str">
        <f t="shared" si="40"/>
        <v>76.0042778740516-99912.330387561i</v>
      </c>
      <c r="D206" t="str">
        <f t="shared" si="41"/>
        <v>15.3562499919699-17218.8894640091i</v>
      </c>
      <c r="E206" t="str">
        <f t="shared" si="42"/>
        <v>162.469534645526-0.00647508123986188i</v>
      </c>
      <c r="F206" t="str">
        <f t="shared" si="43"/>
        <v>17.459459458678-80794.3371703601i</v>
      </c>
      <c r="G206" t="str">
        <f t="shared" si="44"/>
        <v>0.99999999995524-6.69032707277581E-06i</v>
      </c>
      <c r="H206" t="str">
        <f t="shared" si="45"/>
        <v>91.0000003512825+0.00635153634768554i</v>
      </c>
      <c r="I206" t="str">
        <f t="shared" si="46"/>
        <v>5.47363412514378-19145.6318785509i</v>
      </c>
      <c r="K206" t="str">
        <f t="shared" si="47"/>
        <v>0.142857141609731-0.0000130374144574821i</v>
      </c>
      <c r="L206" t="str">
        <f t="shared" si="48"/>
        <v>0.0015-5380.9028477665i</v>
      </c>
      <c r="M206" t="str">
        <f t="shared" si="49"/>
        <v>0.0135-2207.54988626318i</v>
      </c>
      <c r="N206">
        <f t="shared" si="50"/>
        <v>90.04358544626308</v>
      </c>
      <c r="O206">
        <f t="shared" si="51"/>
        <v>99.992384287466052</v>
      </c>
      <c r="P206" s="3">
        <f t="shared" si="52"/>
        <v>99.992384287466052</v>
      </c>
      <c r="Q206" s="3">
        <f t="shared" si="53"/>
        <v>-89.95641455373692</v>
      </c>
      <c r="R206">
        <f t="shared" si="54"/>
        <v>90.04358544626308</v>
      </c>
      <c r="S206">
        <f t="shared" si="55"/>
        <v>1.8486087232317042E-3</v>
      </c>
      <c r="T206">
        <f t="shared" si="38"/>
        <v>99.992384287466052</v>
      </c>
    </row>
    <row r="207" spans="1:20" x14ac:dyDescent="0.3">
      <c r="A207">
        <f t="shared" si="39"/>
        <v>11.659288742973885</v>
      </c>
      <c r="B207">
        <f t="shared" si="56"/>
        <v>1.8556334363799847</v>
      </c>
      <c r="C207" t="str">
        <f t="shared" si="40"/>
        <v>76.0042778588999-99534.1008884035i</v>
      </c>
      <c r="D207" t="str">
        <f t="shared" si="41"/>
        <v>15.3562499919089-17153.7053862154i</v>
      </c>
      <c r="E207" t="str">
        <f t="shared" si="42"/>
        <v>162.469534627888-0.00649968654300511i</v>
      </c>
      <c r="F207" t="str">
        <f t="shared" si="43"/>
        <v>17.4594594586719-80488.4809436638i</v>
      </c>
      <c r="G207" t="str">
        <f t="shared" si="44"/>
        <v>0.999999999954899-6.71575031565007E-06i</v>
      </c>
      <c r="H207" t="str">
        <f t="shared" si="45"/>
        <v>91.0000003539571+0.00637567218583655i</v>
      </c>
      <c r="I207" t="str">
        <f t="shared" si="46"/>
        <v>5.4736341252849-19073.1538923347i</v>
      </c>
      <c r="K207" t="str">
        <f t="shared" si="47"/>
        <v>0.142857141600233-0.0000130869566315077i</v>
      </c>
      <c r="L207" t="str">
        <f t="shared" si="48"/>
        <v>0.0015-5360.53282303895i</v>
      </c>
      <c r="M207" t="str">
        <f t="shared" si="49"/>
        <v>0.0135-2199.19295304162i</v>
      </c>
      <c r="N207">
        <f t="shared" si="50"/>
        <v>90.043751070849027</v>
      </c>
      <c r="O207">
        <f t="shared" si="51"/>
        <v>99.959440487003206</v>
      </c>
      <c r="P207" s="3">
        <f t="shared" si="52"/>
        <v>99.959440487003206</v>
      </c>
      <c r="Q207" s="3">
        <f t="shared" si="53"/>
        <v>-89.956248929150973</v>
      </c>
      <c r="R207">
        <f t="shared" si="54"/>
        <v>90.043751070849027</v>
      </c>
      <c r="S207">
        <f t="shared" si="55"/>
        <v>1.8556334363799846E-3</v>
      </c>
      <c r="T207">
        <f t="shared" si="38"/>
        <v>99.959440487003206</v>
      </c>
    </row>
    <row r="208" spans="1:20" x14ac:dyDescent="0.3">
      <c r="A208">
        <f t="shared" si="39"/>
        <v>11.703594040197185</v>
      </c>
      <c r="B208">
        <f t="shared" si="56"/>
        <v>1.8626848434382286</v>
      </c>
      <c r="C208" t="str">
        <f t="shared" si="40"/>
        <v>76.0042778436317-99157.3032207031i</v>
      </c>
      <c r="D208" t="str">
        <f t="shared" si="41"/>
        <v>15.3562499918472-17088.7680702326i</v>
      </c>
      <c r="E208" t="str">
        <f t="shared" si="42"/>
        <v>162.469534610116-0.00652438534623623i</v>
      </c>
      <c r="F208" t="str">
        <f t="shared" si="43"/>
        <v>17.459459458666-80183.7825707877i</v>
      </c>
      <c r="G208" t="str">
        <f t="shared" si="44"/>
        <v>0.999999999954555-6.74127016684722E-06i</v>
      </c>
      <c r="H208" t="str">
        <f t="shared" si="45"/>
        <v>91.0000003566525+0.00639989974017281i</v>
      </c>
      <c r="I208" t="str">
        <f t="shared" si="46"/>
        <v>5.47363412542715-19000.9502798407i</v>
      </c>
      <c r="K208" t="str">
        <f t="shared" si="47"/>
        <v>0.142857141590662-0.000013136687065784i</v>
      </c>
      <c r="L208" t="str">
        <f t="shared" si="48"/>
        <v>0.0015-5340.23991137572i</v>
      </c>
      <c r="M208" t="str">
        <f t="shared" si="49"/>
        <v>0.0135-2190.86765594901i</v>
      </c>
      <c r="N208">
        <f t="shared" si="50"/>
        <v>90.043917324807126</v>
      </c>
      <c r="O208">
        <f t="shared" si="51"/>
        <v>99.926496686741814</v>
      </c>
      <c r="P208" s="3">
        <f t="shared" si="52"/>
        <v>99.926496686741814</v>
      </c>
      <c r="Q208" s="3">
        <f t="shared" si="53"/>
        <v>-89.956082675192874</v>
      </c>
      <c r="R208">
        <f t="shared" si="54"/>
        <v>90.043917324807126</v>
      </c>
      <c r="S208">
        <f t="shared" si="55"/>
        <v>1.8626848434382286E-3</v>
      </c>
      <c r="T208">
        <f t="shared" si="38"/>
        <v>99.926496686741814</v>
      </c>
    </row>
    <row r="209" spans="1:20" x14ac:dyDescent="0.3">
      <c r="A209">
        <f t="shared" si="39"/>
        <v>11.748067697549935</v>
      </c>
      <c r="B209">
        <f t="shared" si="56"/>
        <v>1.8697630458432939</v>
      </c>
      <c r="C209" t="str">
        <f t="shared" si="40"/>
        <v>76.0042778282489-98781.9319641004i</v>
      </c>
      <c r="D209" t="str">
        <f t="shared" si="41"/>
        <v>15.3562499917852-17024.0765819156i</v>
      </c>
      <c r="E209" t="str">
        <f t="shared" si="42"/>
        <v>162.46953459221-0.00654917800485573i</v>
      </c>
      <c r="F209" t="str">
        <f t="shared" si="43"/>
        <v>17.45945945866-79880.2376685437i</v>
      </c>
      <c r="G209" t="str">
        <f t="shared" si="44"/>
        <v>0.999999999954209-0.0000067668869934789i</v>
      </c>
      <c r="H209" t="str">
        <f t="shared" si="45"/>
        <v>91.0000003593679+0.00642421935921588i</v>
      </c>
      <c r="I209" t="str">
        <f t="shared" si="46"/>
        <v>5.47363412557045-18929.0200023954i</v>
      </c>
      <c r="K209" t="str">
        <f t="shared" si="47"/>
        <v>0.142857141581019-0.0000131866064757i</v>
      </c>
      <c r="L209" t="str">
        <f t="shared" si="48"/>
        <v>0.0015-5320.02382085646i</v>
      </c>
      <c r="M209" t="str">
        <f t="shared" si="49"/>
        <v>0.0135-2182.57387522317i</v>
      </c>
      <c r="N209">
        <f t="shared" si="50"/>
        <v>90.044084210529007</v>
      </c>
      <c r="O209">
        <f t="shared" si="51"/>
        <v>99.893552886683509</v>
      </c>
      <c r="P209" s="3">
        <f t="shared" si="52"/>
        <v>99.893552886683509</v>
      </c>
      <c r="Q209" s="3">
        <f t="shared" si="53"/>
        <v>-89.955915789470993</v>
      </c>
      <c r="R209">
        <f t="shared" si="54"/>
        <v>90.044084210529007</v>
      </c>
      <c r="S209">
        <f t="shared" si="55"/>
        <v>1.869763045843294E-3</v>
      </c>
      <c r="T209">
        <f t="shared" si="38"/>
        <v>99.893552886683509</v>
      </c>
    </row>
    <row r="210" spans="1:20" x14ac:dyDescent="0.3">
      <c r="A210">
        <f t="shared" si="39"/>
        <v>11.792710354800626</v>
      </c>
      <c r="B210">
        <f t="shared" si="56"/>
        <v>1.8768681454174985</v>
      </c>
      <c r="C210" t="str">
        <f t="shared" si="40"/>
        <v>76.004277812748-98407.9817187503i</v>
      </c>
      <c r="D210" t="str">
        <f t="shared" si="41"/>
        <v>15.3562499917227-16959.6299906555i</v>
      </c>
      <c r="E210" t="str">
        <f t="shared" si="42"/>
        <v>162.469534574166-0.0065740648755124i</v>
      </c>
      <c r="F210" t="str">
        <f t="shared" si="43"/>
        <v>17.4594594586539-79577.841870336i</v>
      </c>
      <c r="G210" t="str">
        <f t="shared" si="44"/>
        <v>0.99999999995386-6.79260116405175E-06i</v>
      </c>
      <c r="H210" t="str">
        <f t="shared" si="45"/>
        <v>91.0000003621043+0.00644863139281168i</v>
      </c>
      <c r="I210" t="str">
        <f t="shared" si="46"/>
        <v>5.47363412571484-18857.3620252578i</v>
      </c>
      <c r="K210" t="str">
        <f t="shared" si="47"/>
        <v>0.142857141571302-0.000013236715579363i</v>
      </c>
      <c r="L210" t="str">
        <f t="shared" si="48"/>
        <v>0.0015-5299.88426066593i</v>
      </c>
      <c r="M210" t="str">
        <f t="shared" si="49"/>
        <v>0.0135-2174.31149155526i</v>
      </c>
      <c r="N210">
        <f t="shared" si="50"/>
        <v>90.04425173041534</v>
      </c>
      <c r="O210">
        <f t="shared" si="51"/>
        <v>99.860609086829584</v>
      </c>
      <c r="P210" s="3">
        <f t="shared" si="52"/>
        <v>99.860609086829584</v>
      </c>
      <c r="Q210" s="3">
        <f t="shared" si="53"/>
        <v>-89.95574826958466</v>
      </c>
      <c r="R210">
        <f t="shared" si="54"/>
        <v>90.04425173041534</v>
      </c>
      <c r="S210">
        <f t="shared" si="55"/>
        <v>1.8768681454174984E-3</v>
      </c>
      <c r="T210">
        <f t="shared" si="38"/>
        <v>99.860609086829584</v>
      </c>
    </row>
    <row r="211" spans="1:20" x14ac:dyDescent="0.3">
      <c r="A211">
        <f t="shared" si="39"/>
        <v>11.837522654148868</v>
      </c>
      <c r="B211">
        <f t="shared" si="56"/>
        <v>1.884000244370085</v>
      </c>
      <c r="C211" t="str">
        <f t="shared" si="40"/>
        <v>76.0042777971288-98035.4471052562i</v>
      </c>
      <c r="D211" t="str">
        <f t="shared" si="41"/>
        <v>15.3562499916596-16895.4273693666i</v>
      </c>
      <c r="E211" t="str">
        <f t="shared" si="42"/>
        <v>162.469534555986-0.00659904631621206i</v>
      </c>
      <c r="F211" t="str">
        <f t="shared" si="43"/>
        <v>17.4594594586477-79276.5908260995i</v>
      </c>
      <c r="G211" t="str">
        <f t="shared" si="44"/>
        <v>0.999999999953509-6.81841304847276E-06i</v>
      </c>
      <c r="H211" t="str">
        <f t="shared" si="45"/>
        <v>91.0000003648615+0.00647313619213553i</v>
      </c>
      <c r="I211" t="str">
        <f t="shared" si="46"/>
        <v>5.47363412586032-18785.9753176037i</v>
      </c>
      <c r="K211" t="str">
        <f t="shared" si="47"/>
        <v>0.142857141561511-0.0000132870150976091i</v>
      </c>
      <c r="L211" t="str">
        <f t="shared" si="48"/>
        <v>0.0015-5279.82094108979i</v>
      </c>
      <c r="M211" t="str">
        <f t="shared" si="49"/>
        <v>0.0135-2166.08038608812i</v>
      </c>
      <c r="N211">
        <f t="shared" si="50"/>
        <v>90.044419886875943</v>
      </c>
      <c r="O211">
        <f t="shared" si="51"/>
        <v>99.827665287181844</v>
      </c>
      <c r="P211" s="3">
        <f t="shared" si="52"/>
        <v>99.827665287181844</v>
      </c>
      <c r="Q211" s="3">
        <f t="shared" si="53"/>
        <v>-89.955580113124057</v>
      </c>
      <c r="R211">
        <f t="shared" si="54"/>
        <v>90.044419886875943</v>
      </c>
      <c r="S211">
        <f t="shared" si="55"/>
        <v>1.884000244370085E-3</v>
      </c>
      <c r="T211">
        <f t="shared" si="38"/>
        <v>99.827665287181844</v>
      </c>
    </row>
    <row r="212" spans="1:20" x14ac:dyDescent="0.3">
      <c r="A212">
        <f t="shared" si="39"/>
        <v>11.882505240234634</v>
      </c>
      <c r="B212">
        <f t="shared" si="56"/>
        <v>1.8911594452986913</v>
      </c>
      <c r="C212" t="str">
        <f t="shared" si="40"/>
        <v>76.0042777813914-97664.3227645815i</v>
      </c>
      <c r="D212" t="str">
        <f t="shared" si="41"/>
        <v>15.3562499915962-16831.4677944727i</v>
      </c>
      <c r="E212" t="str">
        <f t="shared" si="42"/>
        <v>162.469534537666-0.00662412268631928i</v>
      </c>
      <c r="F212" t="str">
        <f t="shared" si="43"/>
        <v>17.4594594586416-78976.4802022379i</v>
      </c>
      <c r="G212" t="str">
        <f t="shared" si="44"/>
        <v>0.999999999953155-6.84432301805453E-06i</v>
      </c>
      <c r="H212" t="str">
        <f t="shared" si="45"/>
        <v>91.0000003676394+0.00649773410969718i</v>
      </c>
      <c r="I212" t="str">
        <f t="shared" si="46"/>
        <v>5.47363412600695-18714.8588525116i</v>
      </c>
      <c r="K212" t="str">
        <f t="shared" si="47"/>
        <v>0.142857141551646-0.0000133375057540137i</v>
      </c>
      <c r="L212" t="str">
        <f t="shared" si="48"/>
        <v>0.0015-5259.83357351046i</v>
      </c>
      <c r="M212" t="str">
        <f t="shared" si="49"/>
        <v>0.0135-2157.88044041454i</v>
      </c>
      <c r="N212">
        <f t="shared" si="50"/>
        <v>90.044588682329774</v>
      </c>
      <c r="O212">
        <f t="shared" si="51"/>
        <v>99.794721487741768</v>
      </c>
      <c r="P212" s="3">
        <f t="shared" si="52"/>
        <v>99.794721487741768</v>
      </c>
      <c r="Q212" s="3">
        <f t="shared" si="53"/>
        <v>-89.955411317670226</v>
      </c>
      <c r="R212">
        <f t="shared" si="54"/>
        <v>90.044588682329774</v>
      </c>
      <c r="S212">
        <f t="shared" si="55"/>
        <v>1.8911594452986913E-3</v>
      </c>
      <c r="T212">
        <f t="shared" si="38"/>
        <v>99.794721487741768</v>
      </c>
    </row>
    <row r="213" spans="1:20" x14ac:dyDescent="0.3">
      <c r="A213">
        <f t="shared" si="39"/>
        <v>11.927658760147526</v>
      </c>
      <c r="B213">
        <f t="shared" si="56"/>
        <v>1.8983458511908264</v>
      </c>
      <c r="C213" t="str">
        <f t="shared" si="40"/>
        <v>76.0042777655336-97294.6033579781i</v>
      </c>
      <c r="D213" t="str">
        <f t="shared" si="41"/>
        <v>15.3562499915322-16767.7503458937i</v>
      </c>
      <c r="E213" t="str">
        <f t="shared" si="42"/>
        <v>162.469534519208-0.00664929434656572i</v>
      </c>
      <c r="F213" t="str">
        <f t="shared" si="43"/>
        <v>17.4594594586354-78677.5056815578i</v>
      </c>
      <c r="G213" t="str">
        <f t="shared" si="44"/>
        <v>0.999999999952799-6.87033144552069E-06i</v>
      </c>
      <c r="H213" t="str">
        <f t="shared" si="45"/>
        <v>91.000000370439+0.00652242549934587i</v>
      </c>
      <c r="I213" t="str">
        <f t="shared" si="46"/>
        <v>5.47363412615468-18644.0116069471i</v>
      </c>
      <c r="K213" t="str">
        <f t="shared" si="47"/>
        <v>0.142857141541705-0.0000133881882749015i</v>
      </c>
      <c r="L213" t="str">
        <f t="shared" si="48"/>
        <v>0.0015-5239.92187040293i</v>
      </c>
      <c r="M213" t="str">
        <f t="shared" si="49"/>
        <v>0.0135-2149.71153657555i</v>
      </c>
      <c r="N213">
        <f t="shared" si="50"/>
        <v>90.044758119205</v>
      </c>
      <c r="O213">
        <f t="shared" si="51"/>
        <v>99.761777688510932</v>
      </c>
      <c r="P213" s="3">
        <f t="shared" si="52"/>
        <v>99.761777688510932</v>
      </c>
      <c r="Q213" s="3">
        <f t="shared" si="53"/>
        <v>-89.955241880795</v>
      </c>
      <c r="R213">
        <f t="shared" si="54"/>
        <v>90.044758119205</v>
      </c>
      <c r="S213">
        <f t="shared" si="55"/>
        <v>1.8983458511908264E-3</v>
      </c>
      <c r="T213">
        <f t="shared" si="38"/>
        <v>99.761777688510932</v>
      </c>
    </row>
    <row r="214" spans="1:20" x14ac:dyDescent="0.3">
      <c r="A214">
        <f t="shared" si="39"/>
        <v>11.972983863436086</v>
      </c>
      <c r="B214">
        <f t="shared" si="56"/>
        <v>1.9055595654253517</v>
      </c>
      <c r="C214" t="str">
        <f t="shared" si="40"/>
        <v>76.004277749555-96926.2835669085i</v>
      </c>
      <c r="D214" t="str">
        <f t="shared" si="41"/>
        <v>15.3562499914676-16704.2741070327i</v>
      </c>
      <c r="E214" t="str">
        <f t="shared" si="42"/>
        <v>162.46953450061-0.00667456165905325i</v>
      </c>
      <c r="F214" t="str">
        <f t="shared" si="43"/>
        <v>17.4594594586291-78379.6629632107i</v>
      </c>
      <c r="G214" t="str">
        <f t="shared" si="44"/>
        <v>0.999999999952439-6.89643870501119E-06i</v>
      </c>
      <c r="H214" t="str">
        <f t="shared" si="45"/>
        <v>91.0000003732595+0.00654721071627558i</v>
      </c>
      <c r="I214" t="str">
        <f t="shared" si="46"/>
        <v>5.4736341263035-18573.4325617486i</v>
      </c>
      <c r="K214" t="str">
        <f t="shared" si="47"/>
        <v>0.142857141531689-0.0000134390633893574i</v>
      </c>
      <c r="L214" t="str">
        <f t="shared" si="48"/>
        <v>0.0015-5220.08554533067i</v>
      </c>
      <c r="M214" t="str">
        <f t="shared" si="49"/>
        <v>0.0135-2141.57355705874i</v>
      </c>
      <c r="N214">
        <f t="shared" si="50"/>
        <v>90.044928199939037</v>
      </c>
      <c r="O214">
        <f t="shared" si="51"/>
        <v>99.728833889490986</v>
      </c>
      <c r="P214" s="3">
        <f t="shared" si="52"/>
        <v>99.728833889490986</v>
      </c>
      <c r="Q214" s="3">
        <f t="shared" si="53"/>
        <v>-89.955071800060963</v>
      </c>
      <c r="R214">
        <f t="shared" si="54"/>
        <v>90.044928199939037</v>
      </c>
      <c r="S214">
        <f t="shared" si="55"/>
        <v>1.9055595654253518E-3</v>
      </c>
      <c r="T214">
        <f t="shared" si="38"/>
        <v>99.728833889490986</v>
      </c>
    </row>
    <row r="215" spans="1:20" x14ac:dyDescent="0.3">
      <c r="A215">
        <f t="shared" si="39"/>
        <v>12.018481202117144</v>
      </c>
      <c r="B215">
        <f t="shared" si="56"/>
        <v>1.9128006917739679</v>
      </c>
      <c r="C215" t="str">
        <f t="shared" si="40"/>
        <v>76.0042777334549-96559.3580929686i</v>
      </c>
      <c r="D215" t="str">
        <f t="shared" si="41"/>
        <v>15.3562499914027-16641.038164763i</v>
      </c>
      <c r="E215" t="str">
        <f t="shared" si="42"/>
        <v>162.469534481869-0.00669992498725855i</v>
      </c>
      <c r="F215" t="str">
        <f t="shared" si="43"/>
        <v>17.4594594586228-78082.9477626299i</v>
      </c>
      <c r="G215" t="str">
        <f t="shared" si="44"/>
        <v>0.999999999952077-6.92264517208772E-06i</v>
      </c>
      <c r="H215" t="str">
        <f t="shared" si="45"/>
        <v>91.0000003761019+0.00657209011703006i</v>
      </c>
      <c r="I215" t="str">
        <f t="shared" si="46"/>
        <v>5.47363412645351-18503.1207016134i</v>
      </c>
      <c r="K215" t="str">
        <f t="shared" si="47"/>
        <v>0.142857141521596-0.000013490131829237i</v>
      </c>
      <c r="L215" t="str">
        <f t="shared" si="48"/>
        <v>0.0015-5200.32431294149i</v>
      </c>
      <c r="M215" t="str">
        <f t="shared" si="49"/>
        <v>0.0135-2133.46638479651i</v>
      </c>
      <c r="N215">
        <f t="shared" si="50"/>
        <v>90.045098926978454</v>
      </c>
      <c r="O215">
        <f t="shared" si="51"/>
        <v>99.695890090683463</v>
      </c>
      <c r="P215" s="3">
        <f t="shared" si="52"/>
        <v>99.695890090683463</v>
      </c>
      <c r="Q215" s="3">
        <f t="shared" si="53"/>
        <v>-89.954901073021546</v>
      </c>
      <c r="R215">
        <f t="shared" si="54"/>
        <v>90.045098926978454</v>
      </c>
      <c r="S215">
        <f t="shared" si="55"/>
        <v>1.9128006917739678E-3</v>
      </c>
      <c r="T215">
        <f t="shared" si="38"/>
        <v>99.695890090683463</v>
      </c>
    </row>
    <row r="216" spans="1:20" x14ac:dyDescent="0.3">
      <c r="A216">
        <f t="shared" si="39"/>
        <v>12.06415143068519</v>
      </c>
      <c r="B216">
        <f t="shared" si="56"/>
        <v>1.9200693344027091</v>
      </c>
      <c r="C216" t="str">
        <f t="shared" si="40"/>
        <v>76.0042777172315-96193.8216578103i</v>
      </c>
      <c r="D216" t="str">
        <f t="shared" si="41"/>
        <v>15.3562499913372-16578.0416094138i</v>
      </c>
      <c r="E216" t="str">
        <f t="shared" si="42"/>
        <v>162.469534462984-0.00672538469604128i</v>
      </c>
      <c r="F216" t="str">
        <f t="shared" si="43"/>
        <v>17.4594594586163-77787.3558114663i</v>
      </c>
      <c r="G216" t="str">
        <f t="shared" si="44"/>
        <v>0.999999999951712-6.94895122373912E-06i</v>
      </c>
      <c r="H216" t="str">
        <f t="shared" si="45"/>
        <v>91.0000003789655+0.00659706405950774i</v>
      </c>
      <c r="I216" t="str">
        <f t="shared" si="46"/>
        <v>5.47363412660459-18433.0750150812i</v>
      </c>
      <c r="K216" t="str">
        <f t="shared" si="47"/>
        <v>0.142857141511427-0.0000135413943291768i</v>
      </c>
      <c r="L216" t="str">
        <f t="shared" si="48"/>
        <v>0.0015-5180.63788896343i</v>
      </c>
      <c r="M216" t="str">
        <f t="shared" si="49"/>
        <v>0.0135-2125.38990316448i</v>
      </c>
      <c r="N216">
        <f t="shared" si="50"/>
        <v>90.045270302779258</v>
      </c>
      <c r="O216">
        <f t="shared" si="51"/>
        <v>99.662946292089885</v>
      </c>
      <c r="P216" s="3">
        <f t="shared" si="52"/>
        <v>99.662946292089885</v>
      </c>
      <c r="Q216" s="3">
        <f t="shared" si="53"/>
        <v>-89.954729697220742</v>
      </c>
      <c r="R216">
        <f t="shared" si="54"/>
        <v>90.045270302779258</v>
      </c>
      <c r="S216">
        <f t="shared" si="55"/>
        <v>1.920069334402709E-3</v>
      </c>
      <c r="T216">
        <f t="shared" si="38"/>
        <v>99.662946292089885</v>
      </c>
    </row>
    <row r="217" spans="1:20" x14ac:dyDescent="0.3">
      <c r="A217">
        <f t="shared" si="39"/>
        <v>12.109995206121793</v>
      </c>
      <c r="B217">
        <f t="shared" si="56"/>
        <v>1.9273655978734394</v>
      </c>
      <c r="C217" t="str">
        <f t="shared" si="40"/>
        <v>76.0042777008854-95829.6690030735i</v>
      </c>
      <c r="D217" t="str">
        <f t="shared" si="41"/>
        <v>15.3562499912712-16515.283534759i</v>
      </c>
      <c r="E217" t="str">
        <f t="shared" si="42"/>
        <v>162.469534443958-0.0067509411516472i</v>
      </c>
      <c r="F217" t="str">
        <f t="shared" si="43"/>
        <v>17.4594594586099-77492.8828575316i</v>
      </c>
      <c r="G217" t="str">
        <f t="shared" si="44"/>
        <v>0.999999999951344-6.97535723838676E-06i</v>
      </c>
      <c r="H217" t="str">
        <f t="shared" si="45"/>
        <v>91.0000003818512+0.00662213290296727i</v>
      </c>
      <c r="I217" t="str">
        <f t="shared" si="46"/>
        <v>5.47363412675688-18363.2944945216i</v>
      </c>
      <c r="K217" t="str">
        <f t="shared" si="47"/>
        <v>0.14285714150118-0.0000135928516266047i</v>
      </c>
      <c r="L217" t="str">
        <f t="shared" si="48"/>
        <v>0.0015-5161.02599020065i</v>
      </c>
      <c r="M217" t="str">
        <f t="shared" si="49"/>
        <v>0.0135-2117.34399597976i</v>
      </c>
      <c r="N217">
        <f t="shared" si="50"/>
        <v>90.045442329806733</v>
      </c>
      <c r="O217">
        <f t="shared" si="51"/>
        <v>99.630002493712183</v>
      </c>
      <c r="P217" s="3">
        <f t="shared" si="52"/>
        <v>99.630002493712183</v>
      </c>
      <c r="Q217" s="3">
        <f t="shared" si="53"/>
        <v>-89.954557670193267</v>
      </c>
      <c r="R217">
        <f t="shared" si="54"/>
        <v>90.045442329806733</v>
      </c>
      <c r="S217">
        <f t="shared" si="55"/>
        <v>1.9273655978734395E-3</v>
      </c>
      <c r="T217">
        <f t="shared" si="38"/>
        <v>99.630002493712183</v>
      </c>
    </row>
    <row r="218" spans="1:20" x14ac:dyDescent="0.3">
      <c r="A218">
        <f t="shared" si="39"/>
        <v>12.156013187905057</v>
      </c>
      <c r="B218">
        <f t="shared" si="56"/>
        <v>1.9346895871453584</v>
      </c>
      <c r="C218" t="str">
        <f t="shared" si="40"/>
        <v>76.0042776844142-95466.8948902957i</v>
      </c>
      <c r="D218" t="str">
        <f t="shared" si="41"/>
        <v>15.3562499912047-16452.7630380023i</v>
      </c>
      <c r="E218" t="str">
        <f t="shared" si="42"/>
        <v>162.469534424785-0.00677659472171252i</v>
      </c>
      <c r="F218" t="str">
        <f t="shared" si="43"/>
        <v>17.4594594586034-77199.5246647327i</v>
      </c>
      <c r="G218" t="str">
        <f t="shared" si="44"/>
        <v>0.999999999950974-7.00186359589004E-06i</v>
      </c>
      <c r="H218" t="str">
        <f t="shared" si="45"/>
        <v>91.0000003847588+0.00664729700803227i</v>
      </c>
      <c r="I218" t="str">
        <f t="shared" si="46"/>
        <v>5.4736341269103-18293.7781361183i</v>
      </c>
      <c r="K218" t="str">
        <f t="shared" si="47"/>
        <v>0.142857141490855-0.0000136445044617511i</v>
      </c>
      <c r="L218" t="str">
        <f t="shared" si="48"/>
        <v>0.0015-5141.48833452945i</v>
      </c>
      <c r="M218" t="str">
        <f t="shared" si="49"/>
        <v>0.0135-2109.32854749926i</v>
      </c>
      <c r="N218">
        <f t="shared" si="50"/>
        <v>90.045615010535499</v>
      </c>
      <c r="O218">
        <f t="shared" si="51"/>
        <v>99.597058695551652</v>
      </c>
      <c r="P218" s="3">
        <f t="shared" si="52"/>
        <v>99.597058695551652</v>
      </c>
      <c r="Q218" s="3">
        <f t="shared" si="53"/>
        <v>-89.954384989464501</v>
      </c>
      <c r="R218">
        <f t="shared" si="54"/>
        <v>90.045615010535499</v>
      </c>
      <c r="S218">
        <f t="shared" si="55"/>
        <v>1.9346895871453584E-3</v>
      </c>
      <c r="T218">
        <f t="shared" si="38"/>
        <v>99.597058695551652</v>
      </c>
    </row>
    <row r="219" spans="1:20" x14ac:dyDescent="0.3">
      <c r="A219">
        <f t="shared" si="39"/>
        <v>12.202206038019096</v>
      </c>
      <c r="B219">
        <f t="shared" si="56"/>
        <v>1.9420414075765109</v>
      </c>
      <c r="C219" t="str">
        <f t="shared" si="40"/>
        <v>76.0042776678185-95105.494100853i</v>
      </c>
      <c r="D219" t="str">
        <f t="shared" si="41"/>
        <v>15.3562499911378-16390.4792197656i</v>
      </c>
      <c r="E219" t="str">
        <f t="shared" si="42"/>
        <v>162.469534405468-0.00680234577527248i</v>
      </c>
      <c r="F219" t="str">
        <f t="shared" si="43"/>
        <v>17.459459458597-76907.2770130143i</v>
      </c>
      <c r="G219" t="str">
        <f t="shared" si="44"/>
        <v>0.999999999950601-0.0000070284706775518i</v>
      </c>
      <c r="H219" t="str">
        <f t="shared" si="45"/>
        <v>91.0000003876888+0.00667255673669693i</v>
      </c>
      <c r="I219" t="str">
        <f t="shared" si="46"/>
        <v>5.47363412706495-18224.5249398552i</v>
      </c>
      <c r="K219" t="str">
        <f t="shared" si="47"/>
        <v>0.142857141480451-0.0000136963535776592i</v>
      </c>
      <c r="L219" t="str">
        <f t="shared" si="48"/>
        <v>0.0015-5122.02464089404i</v>
      </c>
      <c r="M219" t="str">
        <f t="shared" si="49"/>
        <v>0.0135-2101.34344241807i</v>
      </c>
      <c r="N219">
        <f t="shared" si="50"/>
        <v>90.045788347449573</v>
      </c>
      <c r="O219">
        <f t="shared" si="51"/>
        <v>99.564114897610253</v>
      </c>
      <c r="P219" s="3">
        <f t="shared" si="52"/>
        <v>99.564114897610253</v>
      </c>
      <c r="Q219" s="3">
        <f t="shared" si="53"/>
        <v>-89.954211652550427</v>
      </c>
      <c r="R219">
        <f t="shared" si="54"/>
        <v>90.045788347449573</v>
      </c>
      <c r="S219">
        <f t="shared" si="55"/>
        <v>1.942041407576511E-3</v>
      </c>
      <c r="T219">
        <f t="shared" si="38"/>
        <v>99.564114897610253</v>
      </c>
    </row>
    <row r="220" spans="1:20" x14ac:dyDescent="0.3">
      <c r="A220">
        <f t="shared" si="39"/>
        <v>12.248574420963569</v>
      </c>
      <c r="B220">
        <f t="shared" si="56"/>
        <v>1.9494211649253017</v>
      </c>
      <c r="C220" t="str">
        <f t="shared" si="40"/>
        <v>76.0042776510948-94745.4614358708i</v>
      </c>
      <c r="D220" t="str">
        <f t="shared" si="41"/>
        <v>15.3562499910702-16328.4311840751i</v>
      </c>
      <c r="E220" t="str">
        <f t="shared" si="42"/>
        <v>162.469534386002-0.00682819468276236i</v>
      </c>
      <c r="F220" t="str">
        <f t="shared" si="43"/>
        <v>17.4594594585903-76616.135698295i</v>
      </c>
      <c r="G220" t="str">
        <f t="shared" si="44"/>
        <v>0.999999999950224-7.05517886612385E-06i</v>
      </c>
      <c r="H220" t="str">
        <f t="shared" si="45"/>
        <v>91.000000390641+0.00669791245233086i</v>
      </c>
      <c r="I220" t="str">
        <f t="shared" si="46"/>
        <v>5.4736341272207-18155.5339095018i</v>
      </c>
      <c r="K220" t="str">
        <f t="shared" si="47"/>
        <v>0.142857141469968-0.0000137483997201958i</v>
      </c>
      <c r="L220" t="str">
        <f t="shared" si="48"/>
        <v>0.0015-5102.6346293027i</v>
      </c>
      <c r="M220" t="str">
        <f t="shared" si="49"/>
        <v>0.0135-2093.38856586778i</v>
      </c>
      <c r="N220">
        <f t="shared" si="50"/>
        <v>90.045962343042518</v>
      </c>
      <c r="O220">
        <f t="shared" si="51"/>
        <v>99.531171099889391</v>
      </c>
      <c r="P220" s="3">
        <f t="shared" si="52"/>
        <v>99.531171099889391</v>
      </c>
      <c r="Q220" s="3">
        <f t="shared" si="53"/>
        <v>-89.954037656957482</v>
      </c>
      <c r="R220">
        <f t="shared" si="54"/>
        <v>90.045962343042518</v>
      </c>
      <c r="S220">
        <f t="shared" si="55"/>
        <v>1.9494211649253017E-3</v>
      </c>
      <c r="T220">
        <f t="shared" si="38"/>
        <v>99.531171099889391</v>
      </c>
    </row>
    <row r="221" spans="1:20" x14ac:dyDescent="0.3">
      <c r="A221">
        <f t="shared" si="39"/>
        <v>12.295119003763231</v>
      </c>
      <c r="B221">
        <f t="shared" si="56"/>
        <v>1.9568289653520179</v>
      </c>
      <c r="C221" t="str">
        <f t="shared" si="40"/>
        <v>76.0042776342459-94386.7917161614i</v>
      </c>
      <c r="D221" t="str">
        <f t="shared" si="41"/>
        <v>15.3562499910023-16266.6180383491i</v>
      </c>
      <c r="E221" t="str">
        <f t="shared" si="42"/>
        <v>162.469534366389-0.00685414181602712i</v>
      </c>
      <c r="F221" t="str">
        <f t="shared" si="43"/>
        <v>17.4594594585838-76326.0965324102i</v>
      </c>
      <c r="G221" t="str">
        <f t="shared" si="44"/>
        <v>0.999999999949845-7.08198854581243E-06i</v>
      </c>
      <c r="H221" t="str">
        <f t="shared" si="45"/>
        <v>91.0000003936152+0.00672336451968462i</v>
      </c>
      <c r="I221" t="str">
        <f t="shared" si="46"/>
        <v>5.47363412737768-18086.8040525989i</v>
      </c>
      <c r="K221" t="str">
        <f t="shared" si="47"/>
        <v>0.142857141459406-0.000013800643638062i</v>
      </c>
      <c r="L221" t="str">
        <f t="shared" si="48"/>
        <v>0.0015-5083.31802082356i</v>
      </c>
      <c r="M221" t="str">
        <f t="shared" si="49"/>
        <v>0.0135-2085.4638034148i</v>
      </c>
      <c r="N221">
        <f t="shared" si="50"/>
        <v>90.04613699981725</v>
      </c>
      <c r="O221">
        <f t="shared" si="51"/>
        <v>99.49822730239103</v>
      </c>
      <c r="P221" s="3">
        <f t="shared" si="52"/>
        <v>99.49822730239103</v>
      </c>
      <c r="Q221" s="3">
        <f t="shared" si="53"/>
        <v>-89.95386300018275</v>
      </c>
      <c r="R221">
        <f t="shared" si="54"/>
        <v>90.04613699981725</v>
      </c>
      <c r="S221">
        <f t="shared" si="55"/>
        <v>1.9568289653520178E-3</v>
      </c>
      <c r="T221">
        <f t="shared" si="38"/>
        <v>99.49822730239103</v>
      </c>
    </row>
    <row r="222" spans="1:20" x14ac:dyDescent="0.3">
      <c r="A222">
        <f t="shared" si="39"/>
        <v>12.341840455977531</v>
      </c>
      <c r="B222">
        <f t="shared" si="56"/>
        <v>1.9642649154203555</v>
      </c>
      <c r="C222" t="str">
        <f t="shared" si="40"/>
        <v>76.0042776172678-94029.4797821375i</v>
      </c>
      <c r="D222" t="str">
        <f t="shared" si="41"/>
        <v>15.3562499909338-16205.0388933846i</v>
      </c>
      <c r="E222" t="str">
        <f t="shared" si="42"/>
        <v>162.469534346626-0.00688018754832342i</v>
      </c>
      <c r="F222" t="str">
        <f t="shared" si="43"/>
        <v>17.4594594585772-76037.1553430481i</v>
      </c>
      <c r="G222" t="str">
        <f t="shared" si="44"/>
        <v>0.999999999949464-0.0000071089001022838i</v>
      </c>
      <c r="H222" t="str">
        <f t="shared" si="45"/>
        <v>91.0000003966124+0.00674891330489472i</v>
      </c>
      <c r="I222" t="str">
        <f t="shared" si="46"/>
        <v>5.47363412753586-18018.3343804444i</v>
      </c>
      <c r="K222" t="str">
        <f t="shared" si="47"/>
        <v>0.142857141448763-0.0000138530860828038i</v>
      </c>
      <c r="L222" t="str">
        <f t="shared" si="48"/>
        <v>0.0015-5064.07453758078i</v>
      </c>
      <c r="M222" t="str">
        <f t="shared" si="49"/>
        <v>0.0135-2077.56904105877i</v>
      </c>
      <c r="N222">
        <f t="shared" si="50"/>
        <v>90.046312320286233</v>
      </c>
      <c r="O222">
        <f t="shared" si="51"/>
        <v>99.465283505116574</v>
      </c>
      <c r="P222" s="3">
        <f t="shared" si="52"/>
        <v>99.465283505116574</v>
      </c>
      <c r="Q222" s="3">
        <f t="shared" si="53"/>
        <v>-89.953687679713767</v>
      </c>
      <c r="R222">
        <f t="shared" si="54"/>
        <v>90.046312320286233</v>
      </c>
      <c r="S222">
        <f t="shared" si="55"/>
        <v>1.9642649154203557E-3</v>
      </c>
      <c r="T222">
        <f t="shared" si="38"/>
        <v>99.465283505116574</v>
      </c>
    </row>
    <row r="223" spans="1:20" x14ac:dyDescent="0.3">
      <c r="A223">
        <f t="shared" si="39"/>
        <v>12.388739449710245</v>
      </c>
      <c r="B223">
        <f t="shared" si="56"/>
        <v>1.971729122098953</v>
      </c>
      <c r="C223" t="str">
        <f t="shared" si="40"/>
        <v>76.0042776001605-93673.5204937491i</v>
      </c>
      <c r="D223" t="str">
        <f t="shared" si="41"/>
        <v>15.3562499908648-16143.6928633451i</v>
      </c>
      <c r="E223" t="str">
        <f t="shared" si="42"/>
        <v>162.469534326713-0.00690633225432716i</v>
      </c>
      <c r="F223" t="str">
        <f t="shared" si="43"/>
        <v>17.4594594585704-75749.3079736933i</v>
      </c>
      <c r="G223" t="str">
        <f t="shared" si="44"/>
        <v>0.999999999949079-7.13591392266973E-06i</v>
      </c>
      <c r="H223" t="str">
        <f t="shared" si="45"/>
        <v>91.0000003996323+0.00677455917548904i</v>
      </c>
      <c r="I223" t="str">
        <f t="shared" si="46"/>
        <v>5.4736341276952-17950.1239080792i</v>
      </c>
      <c r="K223" t="str">
        <f t="shared" si="47"/>
        <v>0.142857141438039-0.0000139057278088232i</v>
      </c>
      <c r="L223" t="str">
        <f t="shared" si="48"/>
        <v>0.0015-5044.90390275031i</v>
      </c>
      <c r="M223" t="str">
        <f t="shared" si="49"/>
        <v>0.0135-2069.7041652309i</v>
      </c>
      <c r="N223">
        <f t="shared" si="50"/>
        <v>90.04648830697154</v>
      </c>
      <c r="O223">
        <f t="shared" si="51"/>
        <v>99.432339708067957</v>
      </c>
      <c r="P223" s="3">
        <f t="shared" si="52"/>
        <v>99.432339708067957</v>
      </c>
      <c r="Q223" s="3">
        <f t="shared" si="53"/>
        <v>-89.95351169302846</v>
      </c>
      <c r="R223">
        <f t="shared" si="54"/>
        <v>90.04648830697154</v>
      </c>
      <c r="S223">
        <f t="shared" si="55"/>
        <v>1.9717291220989531E-3</v>
      </c>
      <c r="T223">
        <f t="shared" si="38"/>
        <v>99.432339708067957</v>
      </c>
    </row>
    <row r="224" spans="1:20" x14ac:dyDescent="0.3">
      <c r="A224">
        <f t="shared" si="39"/>
        <v>12.435816659619146</v>
      </c>
      <c r="B224">
        <f t="shared" si="56"/>
        <v>1.9792216927629291</v>
      </c>
      <c r="C224" t="str">
        <f t="shared" si="40"/>
        <v>76.004277582923-93318.9087304007i</v>
      </c>
      <c r="D224" t="str">
        <f t="shared" si="41"/>
        <v>15.3562499907953-16082.5790657472i</v>
      </c>
      <c r="E224" t="str">
        <f t="shared" si="42"/>
        <v>162.469534306648-0.00693257631013679i</v>
      </c>
      <c r="F224" t="str">
        <f t="shared" si="43"/>
        <v>17.4594594585637-75462.5502835644i</v>
      </c>
      <c r="G224" t="str">
        <f t="shared" si="44"/>
        <v>0.999999999948691-0.0000071630303955731i</v>
      </c>
      <c r="H224" t="str">
        <f t="shared" si="45"/>
        <v>91.0000004026755+0.00680030250039198i</v>
      </c>
      <c r="I224" t="str">
        <f t="shared" si="46"/>
        <v>5.4736341278558-17882.1716542728i</v>
      </c>
      <c r="K224" t="str">
        <f t="shared" si="47"/>
        <v>0.142857141427233-0.0000139585695733889i</v>
      </c>
      <c r="L224" t="str">
        <f t="shared" si="48"/>
        <v>0.0015-5025.80584055621i</v>
      </c>
      <c r="M224" t="str">
        <f t="shared" si="49"/>
        <v>0.0135-2061.86906279229i</v>
      </c>
      <c r="N224">
        <f t="shared" si="50"/>
        <v>90.046664962404719</v>
      </c>
      <c r="O224">
        <f t="shared" si="51"/>
        <v>99.399395911246714</v>
      </c>
      <c r="P224" s="3">
        <f t="shared" si="52"/>
        <v>99.399395911246714</v>
      </c>
      <c r="Q224" s="3">
        <f t="shared" si="53"/>
        <v>-89.953335037595281</v>
      </c>
      <c r="R224">
        <f t="shared" si="54"/>
        <v>90.046664962404719</v>
      </c>
      <c r="S224">
        <f t="shared" si="55"/>
        <v>1.9792216927629292E-3</v>
      </c>
      <c r="T224">
        <f t="shared" si="38"/>
        <v>99.399395911246714</v>
      </c>
    </row>
    <row r="225" spans="1:20" x14ac:dyDescent="0.3">
      <c r="A225">
        <f t="shared" si="39"/>
        <v>12.483072762925699</v>
      </c>
      <c r="B225">
        <f t="shared" si="56"/>
        <v>1.9867427351954283</v>
      </c>
      <c r="C225" t="str">
        <f t="shared" si="40"/>
        <v>76.0042775655532-92965.6393908834i</v>
      </c>
      <c r="D225" t="str">
        <f t="shared" si="41"/>
        <v>15.3562499907251-16021.6966214484i</v>
      </c>
      <c r="E225" t="str">
        <f t="shared" si="42"/>
        <v>162.46953428643-0.00695892009328158i</v>
      </c>
      <c r="F225" t="str">
        <f t="shared" si="43"/>
        <v>17.4594594585568-75176.8781475557i</v>
      </c>
      <c r="G225" t="str">
        <f t="shared" si="44"/>
        <v>0.9999999999483-7.19024991107347E-06i</v>
      </c>
      <c r="H225" t="str">
        <f t="shared" si="45"/>
        <v>91.0000004057417+0.00682614364993001i</v>
      </c>
      <c r="I225" t="str">
        <f t="shared" si="46"/>
        <v>5.47363412801758-17814.476641509i</v>
      </c>
      <c r="K225" t="str">
        <f t="shared" si="47"/>
        <v>0.142857141416345-0.0000140116121366473i</v>
      </c>
      <c r="L225" t="str">
        <f t="shared" si="48"/>
        <v>0.0015-5006.78007626639i</v>
      </c>
      <c r="M225" t="str">
        <f t="shared" si="49"/>
        <v>0.0135-2054.06362103237i</v>
      </c>
      <c r="N225">
        <f t="shared" si="50"/>
        <v>90.046842289127028</v>
      </c>
      <c r="O225">
        <f t="shared" si="51"/>
        <v>99.366452114654621</v>
      </c>
      <c r="P225" s="3">
        <f t="shared" si="52"/>
        <v>99.366452114654621</v>
      </c>
      <c r="Q225" s="3">
        <f t="shared" si="53"/>
        <v>-89.953157710872972</v>
      </c>
      <c r="R225">
        <f t="shared" si="54"/>
        <v>90.046842289127028</v>
      </c>
      <c r="S225">
        <f t="shared" si="55"/>
        <v>1.9867427351954285E-3</v>
      </c>
      <c r="T225">
        <f t="shared" si="38"/>
        <v>99.366452114654621</v>
      </c>
    </row>
    <row r="226" spans="1:20" x14ac:dyDescent="0.3">
      <c r="A226">
        <f t="shared" si="39"/>
        <v>12.530508439424816</v>
      </c>
      <c r="B226">
        <f t="shared" si="56"/>
        <v>1.9942923575891709</v>
      </c>
      <c r="C226" t="str">
        <f t="shared" si="40"/>
        <v>76.0042775480523-92613.7073933008i</v>
      </c>
      <c r="D226" t="str">
        <f t="shared" si="41"/>
        <v>15.3562499906545-15961.0446546345i</v>
      </c>
      <c r="E226" t="str">
        <f t="shared" si="42"/>
        <v>162.469534266059-0.00698536398272405i</v>
      </c>
      <c r="F226" t="str">
        <f t="shared" si="43"/>
        <v>17.45945945855-74892.2874561782i</v>
      </c>
      <c r="G226" t="str">
        <f t="shared" si="44"/>
        <v>0.999999999947907-0.0000072175728607327i</v>
      </c>
      <c r="H226" t="str">
        <f t="shared" si="45"/>
        <v>91.0000004088313+0.00685208299583675i</v>
      </c>
      <c r="I226" t="str">
        <f t="shared" si="46"/>
        <v>5.47363412818065-17747.0378959725i</v>
      </c>
      <c r="K226" t="str">
        <f t="shared" si="47"/>
        <v>0.142857141405374-0.0000140648562616333i</v>
      </c>
      <c r="L226" t="str">
        <f t="shared" si="48"/>
        <v>0.0015-4987.82633618887i</v>
      </c>
      <c r="M226" t="str">
        <f t="shared" si="49"/>
        <v>0.0135-2046.28772766723i</v>
      </c>
      <c r="N226">
        <f t="shared" si="50"/>
        <v>90.047020289689328</v>
      </c>
      <c r="O226">
        <f t="shared" si="51"/>
        <v>99.333508318293596</v>
      </c>
      <c r="P226" s="3">
        <f t="shared" si="52"/>
        <v>99.333508318293596</v>
      </c>
      <c r="Q226" s="3">
        <f t="shared" si="53"/>
        <v>-89.952979710310672</v>
      </c>
      <c r="R226">
        <f t="shared" si="54"/>
        <v>90.047020289689328</v>
      </c>
      <c r="S226">
        <f t="shared" si="55"/>
        <v>1.9942923575891709E-3</v>
      </c>
      <c r="T226">
        <f t="shared" si="38"/>
        <v>99.333508318293596</v>
      </c>
    </row>
    <row r="227" spans="1:20" x14ac:dyDescent="0.3">
      <c r="A227">
        <f t="shared" si="39"/>
        <v>12.57812437149463</v>
      </c>
      <c r="B227">
        <f t="shared" si="56"/>
        <v>2.0018706685480097</v>
      </c>
      <c r="C227" t="str">
        <f t="shared" si="40"/>
        <v>76.0042775304177-92263.1076749912i</v>
      </c>
      <c r="D227" t="str">
        <f t="shared" si="41"/>
        <v>15.3562499905833-15900.6222928064i</v>
      </c>
      <c r="E227" t="str">
        <f t="shared" si="42"/>
        <v>162.469534245532-0.00701190835886717i</v>
      </c>
      <c r="F227" t="str">
        <f t="shared" si="43"/>
        <v>17.459459458543-74608.7741154989i</v>
      </c>
      <c r="G227" t="str">
        <f t="shared" si="44"/>
        <v>0.99999999994751-7.24499963760062E-06i</v>
      </c>
      <c r="H227" t="str">
        <f t="shared" si="45"/>
        <v>91.000000411944+0.00687812091125825i</v>
      </c>
      <c r="I227" t="str">
        <f t="shared" si="46"/>
        <v>5.47363412834489-17679.8544475342i</v>
      </c>
      <c r="K227" t="str">
        <f t="shared" si="47"/>
        <v>0.14285714139432-0.0000141183027142813i</v>
      </c>
      <c r="L227" t="str">
        <f t="shared" si="48"/>
        <v>0.0015-4968.94434766774i</v>
      </c>
      <c r="M227" t="str">
        <f t="shared" si="49"/>
        <v>0.0135-2038.54127083804i</v>
      </c>
      <c r="N227">
        <f t="shared" si="50"/>
        <v>90.047198966652218</v>
      </c>
      <c r="O227">
        <f t="shared" si="51"/>
        <v>99.300564522165203</v>
      </c>
      <c r="P227" s="3">
        <f t="shared" si="52"/>
        <v>99.300564522165203</v>
      </c>
      <c r="Q227" s="3">
        <f t="shared" si="53"/>
        <v>-89.952801033347782</v>
      </c>
      <c r="R227">
        <f t="shared" si="54"/>
        <v>90.047198966652218</v>
      </c>
      <c r="S227">
        <f t="shared" si="55"/>
        <v>2.0018706685480097E-3</v>
      </c>
      <c r="T227">
        <f t="shared" si="38"/>
        <v>99.300564522165203</v>
      </c>
    </row>
    <row r="228" spans="1:20" x14ac:dyDescent="0.3">
      <c r="A228">
        <f t="shared" si="39"/>
        <v>12.62592124410631</v>
      </c>
      <c r="B228">
        <f t="shared" si="56"/>
        <v>2.0094777770884922</v>
      </c>
      <c r="C228" t="str">
        <f t="shared" si="40"/>
        <v>76.0042775126486-91913.83519246i</v>
      </c>
      <c r="D228" t="str">
        <f t="shared" si="41"/>
        <v>15.3562499905116-15840.4286667682i</v>
      </c>
      <c r="E228" t="str">
        <f t="shared" si="42"/>
        <v>162.469534224849-0.00703855360355981i</v>
      </c>
      <c r="F228" t="str">
        <f t="shared" si="43"/>
        <v>17.459459458536-74326.3340470831i</v>
      </c>
      <c r="G228" t="str">
        <f t="shared" si="44"/>
        <v>0.99999999994711-7.27253063622059E-06i</v>
      </c>
      <c r="H228" t="str">
        <f t="shared" si="45"/>
        <v>91.000000415081+0.00690425777075885i</v>
      </c>
      <c r="I228" t="str">
        <f t="shared" si="46"/>
        <v>5.47363412851042-17612.9253297377i</v>
      </c>
      <c r="K228" t="str">
        <f t="shared" si="47"/>
        <v>0.142857141383181-0.0000141719522634362i</v>
      </c>
      <c r="L228" t="str">
        <f t="shared" si="48"/>
        <v>0.0015-4950.13383907923i</v>
      </c>
      <c r="M228" t="str">
        <f t="shared" si="49"/>
        <v>0.0135-2030.82413910943i</v>
      </c>
      <c r="N228">
        <f t="shared" si="50"/>
        <v>90.047378322585971</v>
      </c>
      <c r="O228">
        <f t="shared" si="51"/>
        <v>99.267620726271247</v>
      </c>
      <c r="P228" s="3">
        <f t="shared" si="52"/>
        <v>99.267620726271247</v>
      </c>
      <c r="Q228" s="3">
        <f t="shared" si="53"/>
        <v>-89.952621677414029</v>
      </c>
      <c r="R228">
        <f t="shared" si="54"/>
        <v>90.047378322585971</v>
      </c>
      <c r="S228">
        <f t="shared" si="55"/>
        <v>2.009477777088492E-3</v>
      </c>
      <c r="T228">
        <f t="shared" si="38"/>
        <v>99.267620726271247</v>
      </c>
    </row>
    <row r="229" spans="1:20" x14ac:dyDescent="0.3">
      <c r="A229">
        <f t="shared" si="39"/>
        <v>12.673899744833916</v>
      </c>
      <c r="B229">
        <f t="shared" si="56"/>
        <v>2.0171137926414286</v>
      </c>
      <c r="C229" t="str">
        <f t="shared" si="40"/>
        <v>76.004277494745-91565.8849213061i</v>
      </c>
      <c r="D229" t="str">
        <f t="shared" si="41"/>
        <v>15.3562499904394-15780.4629106144i</v>
      </c>
      <c r="E229" t="str">
        <f t="shared" si="42"/>
        <v>162.469534204008-0.00706530010010104i</v>
      </c>
      <c r="F229" t="str">
        <f t="shared" si="43"/>
        <v>17.459459458529-74044.9631879358i</v>
      </c>
      <c r="G229" t="str">
        <f t="shared" si="44"/>
        <v>0.999999999946708-0.0000073001662526353i</v>
      </c>
      <c r="H229" t="str">
        <f t="shared" si="45"/>
        <v>91.0000004182414+0.0069304939503259i</v>
      </c>
      <c r="I229" t="str">
        <f t="shared" si="46"/>
        <v>5.47363412867719-17546.2495797852i</v>
      </c>
      <c r="K229" t="str">
        <f t="shared" si="47"/>
        <v>0.142857141371958-0.0000142258056808646i</v>
      </c>
      <c r="L229" t="str">
        <f t="shared" si="48"/>
        <v>0.0015-4931.39453982788i</v>
      </c>
      <c r="M229" t="str">
        <f t="shared" si="49"/>
        <v>0.0135-2023.13622146785i</v>
      </c>
      <c r="N229">
        <f t="shared" si="50"/>
        <v>90.047558360070695</v>
      </c>
      <c r="O229">
        <f t="shared" si="51"/>
        <v>99.23467693061356</v>
      </c>
      <c r="P229" s="3">
        <f t="shared" si="52"/>
        <v>99.23467693061356</v>
      </c>
      <c r="Q229" s="3">
        <f t="shared" si="53"/>
        <v>-89.952441639929305</v>
      </c>
      <c r="R229">
        <f t="shared" si="54"/>
        <v>90.047558360070695</v>
      </c>
      <c r="S229">
        <f t="shared" si="55"/>
        <v>2.0171137926414287E-3</v>
      </c>
      <c r="T229">
        <f t="shared" si="38"/>
        <v>99.23467693061356</v>
      </c>
    </row>
    <row r="230" spans="1:20" x14ac:dyDescent="0.3">
      <c r="A230">
        <f t="shared" si="39"/>
        <v>12.722060563864284</v>
      </c>
      <c r="B230">
        <f t="shared" si="56"/>
        <v>2.024778825053466</v>
      </c>
      <c r="C230" t="str">
        <f t="shared" si="40"/>
        <v>76.004277476704-91219.2518561474i</v>
      </c>
      <c r="D230" t="str">
        <f t="shared" si="41"/>
        <v>15.3562499903665-15720.7241617174i</v>
      </c>
      <c r="E230" t="str">
        <f t="shared" si="42"/>
        <v>162.469534183009-0.00709214823324754i</v>
      </c>
      <c r="F230" t="str">
        <f t="shared" si="43"/>
        <v>17.4594594585219-73764.6574904424i</v>
      </c>
      <c r="G230" t="str">
        <f t="shared" si="44"/>
        <v>0.999999999946302-7.32790688439234E-06i</v>
      </c>
      <c r="H230" t="str">
        <f t="shared" si="45"/>
        <v>91.0000004214261+0.00695682982737587i</v>
      </c>
      <c r="I230" t="str">
        <f t="shared" si="46"/>
        <v>5.47363412884525-17479.8262385235i</v>
      </c>
      <c r="K230" t="str">
        <f t="shared" si="47"/>
        <v>0.142857141360649-0.0000142798637412659i</v>
      </c>
      <c r="L230" t="str">
        <f t="shared" si="48"/>
        <v>0.0015-4912.72618034257i</v>
      </c>
      <c r="M230" t="str">
        <f t="shared" si="49"/>
        <v>0.0135-2015.47740732003i</v>
      </c>
      <c r="N230">
        <f t="shared" si="50"/>
        <v>90.047739081696236</v>
      </c>
      <c r="O230">
        <f t="shared" si="51"/>
        <v>99.201733135193905</v>
      </c>
      <c r="P230" s="3">
        <f t="shared" si="52"/>
        <v>99.201733135193905</v>
      </c>
      <c r="Q230" s="3">
        <f t="shared" si="53"/>
        <v>-89.952260918303764</v>
      </c>
      <c r="R230">
        <f t="shared" si="54"/>
        <v>90.047739081696236</v>
      </c>
      <c r="S230">
        <f t="shared" si="55"/>
        <v>2.0247788250534662E-3</v>
      </c>
      <c r="T230">
        <f t="shared" si="38"/>
        <v>99.201733135193905</v>
      </c>
    </row>
    <row r="231" spans="1:20" x14ac:dyDescent="0.3">
      <c r="A231">
        <f t="shared" si="39"/>
        <v>12.770404394006967</v>
      </c>
      <c r="B231">
        <f t="shared" si="56"/>
        <v>2.0324729845886691</v>
      </c>
      <c r="C231" t="str">
        <f t="shared" si="40"/>
        <v>76.0042774585265-90873.9310105518i</v>
      </c>
      <c r="D231" t="str">
        <f t="shared" si="41"/>
        <v>15.3562499902932-15661.2115607154i</v>
      </c>
      <c r="E231" t="str">
        <f t="shared" si="42"/>
        <v>162.46953416185-0.0071190983892174i</v>
      </c>
      <c r="F231" t="str">
        <f t="shared" si="43"/>
        <v>17.4594594585148-73485.4129223117i</v>
      </c>
      <c r="G231" t="str">
        <f t="shared" si="44"/>
        <v>0.999999999945893-7.35575293055001E-06i</v>
      </c>
      <c r="H231" t="str">
        <f t="shared" si="45"/>
        <v>91.0000004246351+0.006983265780759i</v>
      </c>
      <c r="I231" t="str">
        <f t="shared" si="46"/>
        <v>5.4736341290146-17413.6543504307i</v>
      </c>
      <c r="K231" t="str">
        <f t="shared" si="47"/>
        <v>0.142857141349254-0.000014334127222283i</v>
      </c>
      <c r="L231" t="str">
        <f t="shared" si="48"/>
        <v>0.0015-4894.12849207272i</v>
      </c>
      <c r="M231" t="str">
        <f t="shared" si="49"/>
        <v>0.0135-2007.84758649137i</v>
      </c>
      <c r="N231">
        <f t="shared" si="50"/>
        <v>90.047920490062324</v>
      </c>
      <c r="O231">
        <f t="shared" si="51"/>
        <v>99.168789340014172</v>
      </c>
      <c r="P231" s="3">
        <f t="shared" si="52"/>
        <v>99.168789340014172</v>
      </c>
      <c r="Q231" s="3">
        <f t="shared" si="53"/>
        <v>-89.952079509937676</v>
      </c>
      <c r="R231">
        <f t="shared" si="54"/>
        <v>90.047920490062324</v>
      </c>
      <c r="S231">
        <f t="shared" si="55"/>
        <v>2.0324729845886693E-3</v>
      </c>
      <c r="T231">
        <f t="shared" si="38"/>
        <v>99.168789340014172</v>
      </c>
    </row>
    <row r="232" spans="1:20" x14ac:dyDescent="0.3">
      <c r="A232">
        <f t="shared" si="39"/>
        <v>12.818931930704194</v>
      </c>
      <c r="B232">
        <f t="shared" si="56"/>
        <v>2.0401963819301061</v>
      </c>
      <c r="C232" t="str">
        <f t="shared" si="40"/>
        <v>76.0042774402105-90529.9174169614i</v>
      </c>
      <c r="D232" t="str">
        <f t="shared" si="41"/>
        <v>15.3562499902194-15601.9242514995i</v>
      </c>
      <c r="E232" t="str">
        <f t="shared" si="42"/>
        <v>162.469534140529-0.00714615095569574i</v>
      </c>
      <c r="F232" t="str">
        <f t="shared" si="43"/>
        <v>17.4594594585075-73207.225466517i</v>
      </c>
      <c r="G232" t="str">
        <f t="shared" si="44"/>
        <v>0.999999999945481-7.38370479168307E-06i</v>
      </c>
      <c r="H232" t="str">
        <f t="shared" si="45"/>
        <v>91.0000004278686+0.0070098021907655i</v>
      </c>
      <c r="I232" t="str">
        <f t="shared" si="46"/>
        <v>5.47363412918522-17347.732963602i</v>
      </c>
      <c r="K232" t="str">
        <f t="shared" si="47"/>
        <v>0.142857141337772-0.0000143885969045144i</v>
      </c>
      <c r="L232" t="str">
        <f t="shared" si="48"/>
        <v>0.0015-4875.60120748427i</v>
      </c>
      <c r="M232" t="str">
        <f t="shared" si="49"/>
        <v>0.0135-2000.24664922431i</v>
      </c>
      <c r="N232">
        <f t="shared" si="50"/>
        <v>90.048102587778544</v>
      </c>
      <c r="O232">
        <f t="shared" si="51"/>
        <v>99.135845545076023</v>
      </c>
      <c r="P232" s="3">
        <f t="shared" si="52"/>
        <v>99.135845545076023</v>
      </c>
      <c r="Q232" s="3">
        <f t="shared" si="53"/>
        <v>-89.951897412221456</v>
      </c>
      <c r="R232">
        <f t="shared" si="54"/>
        <v>90.048102587778544</v>
      </c>
      <c r="S232">
        <f t="shared" si="55"/>
        <v>2.0401963819301062E-3</v>
      </c>
      <c r="T232">
        <f t="shared" si="38"/>
        <v>99.135845545076023</v>
      </c>
    </row>
    <row r="233" spans="1:20" x14ac:dyDescent="0.3">
      <c r="A233">
        <f t="shared" si="39"/>
        <v>12.867643872040871</v>
      </c>
      <c r="B233">
        <f t="shared" si="56"/>
        <v>2.0479491281814406</v>
      </c>
      <c r="C233" t="str">
        <f t="shared" si="40"/>
        <v>76.0042774217544-90187.2061266272i</v>
      </c>
      <c r="D233" t="str">
        <f t="shared" si="41"/>
        <v>15.3562499901448-15542.8613812019i</v>
      </c>
      <c r="E233" t="str">
        <f t="shared" si="42"/>
        <v>162.469534119047-0.00717330632184242i</v>
      </c>
      <c r="F233" t="str">
        <f t="shared" si="43"/>
        <v>17.4594594585003-72930.0911212378i</v>
      </c>
      <c r="G233" t="str">
        <f t="shared" si="44"/>
        <v>0.999999999945066-7.41176286988838E-06i</v>
      </c>
      <c r="H233" t="str">
        <f t="shared" si="45"/>
        <v>91.0000004311265+0.00703643943913038i</v>
      </c>
      <c r="I233" t="str">
        <f t="shared" si="46"/>
        <v>5.47363412935714-17282.0611297359i</v>
      </c>
      <c r="K233" t="str">
        <f t="shared" si="47"/>
        <v>0.142857141326203-0.0000144432735715243i</v>
      </c>
      <c r="L233" t="str">
        <f t="shared" si="48"/>
        <v>0.0015-4857.14406005605i</v>
      </c>
      <c r="M233" t="str">
        <f t="shared" si="49"/>
        <v>0.0135-1992.67448617684i</v>
      </c>
      <c r="N233">
        <f t="shared" si="50"/>
        <v>90.048285377464438</v>
      </c>
      <c r="O233">
        <f t="shared" si="51"/>
        <v>99.102901750381534</v>
      </c>
      <c r="P233" s="3">
        <f t="shared" si="52"/>
        <v>99.102901750381534</v>
      </c>
      <c r="Q233" s="3">
        <f t="shared" si="53"/>
        <v>-89.951714622535562</v>
      </c>
      <c r="R233">
        <f t="shared" si="54"/>
        <v>90.048285377464438</v>
      </c>
      <c r="S233">
        <f t="shared" si="55"/>
        <v>2.0479491281814406E-3</v>
      </c>
      <c r="T233">
        <f t="shared" si="38"/>
        <v>99.102901750381534</v>
      </c>
    </row>
    <row r="234" spans="1:20" x14ac:dyDescent="0.3">
      <c r="A234">
        <f t="shared" si="39"/>
        <v>12.916540918754626</v>
      </c>
      <c r="B234">
        <f t="shared" si="56"/>
        <v>2.05573133486853</v>
      </c>
      <c r="C234" t="str">
        <f t="shared" si="40"/>
        <v>76.0042774031593-89845.7922095311i</v>
      </c>
      <c r="D234" t="str">
        <f t="shared" si="41"/>
        <v>15.3562499900699-15484.0221001834i</v>
      </c>
      <c r="E234" t="str">
        <f t="shared" si="42"/>
        <v>162.469534097401-0.00720056487829462i</v>
      </c>
      <c r="F234" t="str">
        <f t="shared" si="43"/>
        <v>17.4594594584931-72654.0058998042i</v>
      </c>
      <c r="G234" t="str">
        <f t="shared" si="44"/>
        <v>0.999999999944647-7.43992756879084E-06i</v>
      </c>
      <c r="H234" t="str">
        <f t="shared" si="45"/>
        <v>91.0000004344091+0.00706317790903953i</v>
      </c>
      <c r="I234" t="str">
        <f t="shared" si="46"/>
        <v>5.47363412953039-17216.6379041213i</v>
      </c>
      <c r="K234" t="str">
        <f t="shared" si="47"/>
        <v>0.142857141314546-0.0000144981580098548i</v>
      </c>
      <c r="L234" t="str">
        <f t="shared" si="48"/>
        <v>0.0015-4838.75678427581i</v>
      </c>
      <c r="M234" t="str">
        <f t="shared" si="49"/>
        <v>0.0135-1985.13098842085i</v>
      </c>
      <c r="N234">
        <f t="shared" si="50"/>
        <v>90.048468861749427</v>
      </c>
      <c r="O234">
        <f t="shared" si="51"/>
        <v>99.069957955932395</v>
      </c>
      <c r="P234" s="3">
        <f t="shared" si="52"/>
        <v>99.069957955932395</v>
      </c>
      <c r="Q234" s="3">
        <f t="shared" si="53"/>
        <v>-89.951531138250573</v>
      </c>
      <c r="R234">
        <f t="shared" si="54"/>
        <v>90.048468861749427</v>
      </c>
      <c r="S234">
        <f t="shared" si="55"/>
        <v>2.0557313348685299E-3</v>
      </c>
      <c r="T234">
        <f t="shared" si="38"/>
        <v>99.069957955932395</v>
      </c>
    </row>
    <row r="235" spans="1:20" x14ac:dyDescent="0.3">
      <c r="A235">
        <f t="shared" si="39"/>
        <v>12.965623774245893</v>
      </c>
      <c r="B235">
        <f t="shared" si="56"/>
        <v>2.0635431139410305</v>
      </c>
      <c r="C235" t="str">
        <f t="shared" si="40"/>
        <v>76.0042773844206-89505.6707543197i</v>
      </c>
      <c r="D235" t="str">
        <f t="shared" si="41"/>
        <v>15.3562499899941-15425.4055620212i</v>
      </c>
      <c r="E235" t="str">
        <f t="shared" si="42"/>
        <v>162.469534075591-0.0072279270171751i</v>
      </c>
      <c r="F235" t="str">
        <f t="shared" si="43"/>
        <v>17.4594594584857-72378.9658306367i</v>
      </c>
      <c r="G235" t="str">
        <f t="shared" si="44"/>
        <v>0.999999999944226-7.46819929354911E-06i</v>
      </c>
      <c r="H235" t="str">
        <f t="shared" si="45"/>
        <v>91.0000004377169+0.00709001798513482i</v>
      </c>
      <c r="I235" t="str">
        <f t="shared" si="46"/>
        <v>5.47363412970493-17151.4623456228i</v>
      </c>
      <c r="K235" t="str">
        <f t="shared" si="47"/>
        <v>0.1428571413028-0.0000145532510090368i</v>
      </c>
      <c r="L235" t="str">
        <f t="shared" si="48"/>
        <v>0.0015-4820.4391156364i</v>
      </c>
      <c r="M235" t="str">
        <f t="shared" si="49"/>
        <v>0.0135-1977.61604744057i</v>
      </c>
      <c r="N235">
        <f t="shared" si="50"/>
        <v>90.048653043272992</v>
      </c>
      <c r="O235">
        <f t="shared" si="51"/>
        <v>99.037014161730568</v>
      </c>
      <c r="P235" s="3">
        <f t="shared" si="52"/>
        <v>99.037014161730568</v>
      </c>
      <c r="Q235" s="3">
        <f t="shared" si="53"/>
        <v>-89.951346956727008</v>
      </c>
      <c r="R235">
        <f t="shared" si="54"/>
        <v>90.048653043272992</v>
      </c>
      <c r="S235">
        <f t="shared" si="55"/>
        <v>2.0635431139410304E-3</v>
      </c>
      <c r="T235">
        <f t="shared" si="38"/>
        <v>99.037014161730568</v>
      </c>
    </row>
    <row r="236" spans="1:20" x14ac:dyDescent="0.3">
      <c r="A236">
        <f t="shared" si="39"/>
        <v>13.014893144588029</v>
      </c>
      <c r="B236">
        <f t="shared" si="56"/>
        <v>2.0713845777740065</v>
      </c>
      <c r="C236" t="str">
        <f t="shared" si="40"/>
        <v>76.0042773655415-89166.8368682312i</v>
      </c>
      <c r="D236" t="str">
        <f t="shared" si="41"/>
        <v>15.3562499899181-15367.0109234967i</v>
      </c>
      <c r="E236" t="str">
        <f t="shared" si="42"/>
        <v>162.469534053614-0.00725539313209528i</v>
      </c>
      <c r="F236" t="str">
        <f t="shared" si="43"/>
        <v>17.4594594584783-72104.9669571924i</v>
      </c>
      <c r="G236" t="str">
        <f t="shared" si="44"/>
        <v>0.999999999943801-7.49657845086141E-06i</v>
      </c>
      <c r="H236" t="str">
        <f t="shared" si="45"/>
        <v>91.0000004410496+0.00711696005351971i</v>
      </c>
      <c r="I236" t="str">
        <f t="shared" si="46"/>
        <v>5.4736341298808-17086.5335166684i</v>
      </c>
      <c r="K236" t="str">
        <f t="shared" si="47"/>
        <v>0.142857141290965-0.0000146085533616013i</v>
      </c>
      <c r="L236" t="str">
        <f t="shared" si="48"/>
        <v>0.0015-4802.190790632i</v>
      </c>
      <c r="M236" t="str">
        <f t="shared" si="49"/>
        <v>0.0135-1970.12955513107i</v>
      </c>
      <c r="N236">
        <f t="shared" si="50"/>
        <v>90.048837924684619</v>
      </c>
      <c r="O236">
        <f t="shared" si="51"/>
        <v>99.004070367777842</v>
      </c>
      <c r="P236" s="3">
        <f t="shared" si="52"/>
        <v>99.004070367777842</v>
      </c>
      <c r="Q236" s="3">
        <f t="shared" si="53"/>
        <v>-89.951162075315381</v>
      </c>
      <c r="R236">
        <f t="shared" si="54"/>
        <v>90.048837924684619</v>
      </c>
      <c r="S236">
        <f t="shared" si="55"/>
        <v>2.0713845777740065E-3</v>
      </c>
      <c r="T236">
        <f t="shared" ref="T236:T299" si="57">P236</f>
        <v>99.004070367777842</v>
      </c>
    </row>
    <row r="237" spans="1:20" x14ac:dyDescent="0.3">
      <c r="A237">
        <f t="shared" ref="A237:A300" si="58">2*PI()*B237</f>
        <v>13.064349738537464</v>
      </c>
      <c r="B237">
        <f t="shared" si="56"/>
        <v>2.0792558391695479</v>
      </c>
      <c r="C237" t="str">
        <f t="shared" ref="C237:C300" si="59">IMPRODUCT(D237,E237,$C$40,,K237,$C$41)</f>
        <v>76.0042773465165-88829.2856770255i</v>
      </c>
      <c r="D237" t="str">
        <f t="shared" ref="D237:D300" si="60">IMDIV(IMPRODUCT($C$37,$C$38,COMPLEX(1,A237/$C$38)),IMSUM(-1*A237*A237/$C$39,COMPLEX(0,1*A237)))</f>
        <v>15.3562499898412-15308.8373445833i</v>
      </c>
      <c r="E237" t="str">
        <f t="shared" ref="E237:E300" si="61">IMDIV(IMPRODUCT(IMSUM(F237,G237),$C$29,H237),IMSUM(1,I237))</f>
        <v>162.46953403147-0.00728296361816366i</v>
      </c>
      <c r="F237" t="str">
        <f t="shared" ref="F237:F300" si="62">IMDIV(IMPRODUCT($C$14,$C$15,COMPLEX(1,A237/$C$15)),IMSUM(-1*A237*A237/$C$16,COMPLEX(0,A237)))</f>
        <v>17.4594594584707-71832.0053379047i</v>
      </c>
      <c r="G237" t="str">
        <f t="shared" ref="G237:G300" si="63">IMDIV(1,COMPLEX(1,A237*$C$9*$C$10))</f>
        <v>0.999999999943373-7.52506544897146E-06i</v>
      </c>
      <c r="H237" t="str">
        <f t="shared" ref="H237:H300" si="64">IMDIV($C$3,IMSUM(K237,COMPLEX(0,$C$28*A237)))</f>
        <v>91.0000004444082+0.00714400450176497i</v>
      </c>
      <c r="I237" t="str">
        <f t="shared" ref="I237:I300" si="65">IMPRODUCT(F237,$C$29,H237,$C$31)</f>
        <v>5.473634130058-17021.850483235i</v>
      </c>
      <c r="K237" t="str">
        <f t="shared" ref="K237:K300" si="66">IF($C$26&lt;=0,IMDIV(1,IMSUM(IMDIV(1,L237),1/$C$18)),IMDIV(1,IMSUM(IMDIV(1,L237),1/$C$18,IMDIV(1,M237))))</f>
        <v>0.142857141279039-0.000014664065863091i</v>
      </c>
      <c r="L237" t="str">
        <f t="shared" ref="L237:L300" si="67">IMSUM($C$21/$C$22,IMDIV(1,COMPLEX(0,$C$20*$C$22*A237)))</f>
        <v>0.0015-4784.01154675433i</v>
      </c>
      <c r="M237" t="str">
        <f t="shared" ref="M237:M300" si="68">IMSUM($C$25/$C$26,IMDIV(1,COMPLEX(0,$C$24*$C$26*A237)))</f>
        <v>0.0135-1962.67140379664i</v>
      </c>
      <c r="N237">
        <f t="shared" ref="N237:N300" si="69">ABS(R237)</f>
        <v>90.049023508643856</v>
      </c>
      <c r="O237">
        <f t="shared" ref="O237:O300" si="70">ABS(P237)</f>
        <v>98.971126574076067</v>
      </c>
      <c r="P237" s="3">
        <f t="shared" ref="P237:P300" si="71">20*LOG10(IMABS(C237))</f>
        <v>98.971126574076067</v>
      </c>
      <c r="Q237" s="3">
        <f t="shared" ref="Q237:Q300" si="72">IMARGUMENT(C237)*180/PI()</f>
        <v>-89.950976491356144</v>
      </c>
      <c r="R237">
        <f t="shared" ref="R237:R300" si="73">IF(Q237&lt;0,Q237+180,Q237-180)</f>
        <v>90.049023508643856</v>
      </c>
      <c r="S237">
        <f t="shared" ref="S237:S300" si="74">B237/1000</f>
        <v>2.079255839169548E-3</v>
      </c>
      <c r="T237">
        <f t="shared" si="57"/>
        <v>98.971126574076067</v>
      </c>
    </row>
    <row r="238" spans="1:20" x14ac:dyDescent="0.3">
      <c r="A238">
        <f t="shared" si="58"/>
        <v>13.113994267543907</v>
      </c>
      <c r="B238">
        <f t="shared" ref="B238:B301" si="75">B237*(1+B$42)</f>
        <v>2.0871570113583924</v>
      </c>
      <c r="C238" t="str">
        <f t="shared" si="59"/>
        <v>76.004277327347-88493.0123249164i</v>
      </c>
      <c r="D238" t="str">
        <f t="shared" si="60"/>
        <v>15.3562499897638-15250.8839884347i</v>
      </c>
      <c r="E238" t="str">
        <f t="shared" si="61"/>
        <v>162.469534009156-0.00731063887198927i</v>
      </c>
      <c r="F238" t="str">
        <f t="shared" si="62"/>
        <v>17.4594594584632-71560.07704613i</v>
      </c>
      <c r="G238" t="str">
        <f t="shared" si="63"/>
        <v>0.999999999942942-0.0000075536606976743i</v>
      </c>
      <c r="H238" t="str">
        <f t="shared" si="64"/>
        <v>91.0000004477919+0.00717115171891395i</v>
      </c>
      <c r="I238" t="str">
        <f t="shared" si="65"/>
        <v>5.47363413023655-16957.4123148355i</v>
      </c>
      <c r="K238" t="str">
        <f t="shared" si="66"/>
        <v>0.142857141267023-0.0000147197893120716i</v>
      </c>
      <c r="L238" t="str">
        <f t="shared" si="67"/>
        <v>0.0015-4765.90112248885i</v>
      </c>
      <c r="M238" t="str">
        <f t="shared" si="68"/>
        <v>0.0135-1955.24148614928i</v>
      </c>
      <c r="N238">
        <f t="shared" si="69"/>
        <v>90.049209797820382</v>
      </c>
      <c r="O238">
        <f t="shared" si="70"/>
        <v>98.93818278062723</v>
      </c>
      <c r="P238" s="3">
        <f t="shared" si="71"/>
        <v>98.93818278062723</v>
      </c>
      <c r="Q238" s="3">
        <f t="shared" si="72"/>
        <v>-89.950790202179618</v>
      </c>
      <c r="R238">
        <f t="shared" si="73"/>
        <v>90.049209797820382</v>
      </c>
      <c r="S238">
        <f t="shared" si="74"/>
        <v>2.0871570113583922E-3</v>
      </c>
      <c r="T238">
        <f t="shared" si="57"/>
        <v>98.93818278062723</v>
      </c>
    </row>
    <row r="239" spans="1:20" x14ac:dyDescent="0.3">
      <c r="A239">
        <f t="shared" si="58"/>
        <v>13.163827445760575</v>
      </c>
      <c r="B239">
        <f t="shared" si="75"/>
        <v>2.0950882080015543</v>
      </c>
      <c r="C239" t="str">
        <f t="shared" si="59"/>
        <v>76.0042773080326-88158.0119744993i</v>
      </c>
      <c r="D239" t="str">
        <f t="shared" si="60"/>
        <v>15.356249989686-15193.1500213724i</v>
      </c>
      <c r="E239" t="str">
        <f t="shared" si="61"/>
        <v>162.469533986673-0.00733841929168894i</v>
      </c>
      <c r="F239" t="str">
        <f t="shared" si="62"/>
        <v>17.4594594584556-71289.1781700877i</v>
      </c>
      <c r="G239" t="str">
        <f t="shared" si="63"/>
        <v>0.999999999942508-7.58236460832216E-06i</v>
      </c>
      <c r="H239" t="str">
        <f t="shared" si="64"/>
        <v>91.0000004512017+0.00719840209548865i</v>
      </c>
      <c r="I239" t="str">
        <f t="shared" si="65"/>
        <v>5.47363413041648-16893.2180845051i</v>
      </c>
      <c r="K239" t="str">
        <f t="shared" si="66"/>
        <v>0.142857141254915-0.0000147757245101435i</v>
      </c>
      <c r="L239" t="str">
        <f t="shared" si="67"/>
        <v>0.0015-4747.85925731108i</v>
      </c>
      <c r="M239" t="str">
        <f t="shared" si="68"/>
        <v>0.0135-1947.83969530711i</v>
      </c>
      <c r="N239">
        <f t="shared" si="69"/>
        <v>90.04939679489398</v>
      </c>
      <c r="O239">
        <f t="shared" si="70"/>
        <v>98.905238987433307</v>
      </c>
      <c r="P239" s="3">
        <f t="shared" si="71"/>
        <v>98.905238987433307</v>
      </c>
      <c r="Q239" s="3">
        <f t="shared" si="72"/>
        <v>-89.95060320510602</v>
      </c>
      <c r="R239">
        <f t="shared" si="73"/>
        <v>90.04939679489398</v>
      </c>
      <c r="S239">
        <f t="shared" si="74"/>
        <v>2.0950882080015541E-3</v>
      </c>
      <c r="T239">
        <f t="shared" si="57"/>
        <v>98.905238987433307</v>
      </c>
    </row>
    <row r="240" spans="1:20" x14ac:dyDescent="0.3">
      <c r="A240">
        <f t="shared" si="58"/>
        <v>13.213849990054465</v>
      </c>
      <c r="B240">
        <f t="shared" si="75"/>
        <v>2.1030495431919602</v>
      </c>
      <c r="C240" t="str">
        <f t="shared" si="59"/>
        <v>76.0042772885704-87824.2798066811i</v>
      </c>
      <c r="D240" t="str">
        <f t="shared" si="60"/>
        <v>15.3562499896074-15135.6346128738i</v>
      </c>
      <c r="E240" t="str">
        <f t="shared" si="61"/>
        <v>162.469533964019-0.00736630527689141i</v>
      </c>
      <c r="F240" t="str">
        <f t="shared" si="62"/>
        <v>17.459459458448-71019.304812807i</v>
      </c>
      <c r="G240" t="str">
        <f t="shared" si="63"/>
        <v>0.99999999994207-7.61117759383045E-06i</v>
      </c>
      <c r="H240" t="str">
        <f t="shared" si="64"/>
        <v>91.0000004546373+0.00722575602349484i</v>
      </c>
      <c r="I240" t="str">
        <f t="shared" si="65"/>
        <v>5.47363413059779-16829.2668687884i</v>
      </c>
      <c r="K240" t="str">
        <f t="shared" si="66"/>
        <v>0.142857141242715-0.0000148318722619531i</v>
      </c>
      <c r="L240" t="str">
        <f t="shared" si="67"/>
        <v>0.0015-4729.88569168269i</v>
      </c>
      <c r="M240" t="str">
        <f t="shared" si="68"/>
        <v>0.0135-1940.4659247929i</v>
      </c>
      <c r="N240">
        <f t="shared" si="69"/>
        <v>90.049584502554666</v>
      </c>
      <c r="O240">
        <f t="shared" si="70"/>
        <v>98.872295194496175</v>
      </c>
      <c r="P240" s="3">
        <f t="shared" si="71"/>
        <v>98.872295194496175</v>
      </c>
      <c r="Q240" s="3">
        <f t="shared" si="72"/>
        <v>-89.950415497445334</v>
      </c>
      <c r="R240">
        <f t="shared" si="73"/>
        <v>90.049584502554666</v>
      </c>
      <c r="S240">
        <f t="shared" si="74"/>
        <v>2.1030495431919602E-3</v>
      </c>
      <c r="T240">
        <f t="shared" si="57"/>
        <v>98.872295194496175</v>
      </c>
    </row>
    <row r="241" spans="1:20" x14ac:dyDescent="0.3">
      <c r="A241">
        <f t="shared" si="58"/>
        <v>13.264062620016672</v>
      </c>
      <c r="B241">
        <f t="shared" si="75"/>
        <v>2.1110411314560897</v>
      </c>
      <c r="C241" t="str">
        <f t="shared" si="59"/>
        <v>76.0042772689597-87491.8110206133i</v>
      </c>
      <c r="D241" t="str">
        <f t="shared" si="60"/>
        <v>15.3562499895282-15078.3369355606i</v>
      </c>
      <c r="E241" t="str">
        <f t="shared" si="61"/>
        <v>162.469533941193-0.00739429722874549i</v>
      </c>
      <c r="F241" t="str">
        <f t="shared" si="62"/>
        <v>17.4594594584403-70750.4530920691i</v>
      </c>
      <c r="G241" t="str">
        <f t="shared" si="63"/>
        <v>0.999999999941629-7.64010006868364E-06i</v>
      </c>
      <c r="H241" t="str">
        <f t="shared" si="64"/>
        <v>91.0000004580991+0.007253213896428i</v>
      </c>
      <c r="I241" t="str">
        <f t="shared" si="65"/>
        <v>5.47363413078048-16765.5577477255i</v>
      </c>
      <c r="K241" t="str">
        <f t="shared" si="66"/>
        <v>0.142857141230422-0.0000148882333752044i</v>
      </c>
      <c r="L241" t="str">
        <f t="shared" si="67"/>
        <v>0.0015-4711.9801670479i</v>
      </c>
      <c r="M241" t="str">
        <f t="shared" si="68"/>
        <v>0.0135-1933.12006853247i</v>
      </c>
      <c r="N241">
        <f t="shared" si="69"/>
        <v>90.049772923502616</v>
      </c>
      <c r="O241">
        <f t="shared" si="70"/>
        <v>98.839351401817879</v>
      </c>
      <c r="P241" s="3">
        <f t="shared" si="71"/>
        <v>98.839351401817879</v>
      </c>
      <c r="Q241" s="3">
        <f t="shared" si="72"/>
        <v>-89.950227076497384</v>
      </c>
      <c r="R241">
        <f t="shared" si="73"/>
        <v>90.049772923502616</v>
      </c>
      <c r="S241">
        <f t="shared" si="74"/>
        <v>2.1110411314560896E-3</v>
      </c>
      <c r="T241">
        <f t="shared" si="57"/>
        <v>98.839351401817879</v>
      </c>
    </row>
    <row r="242" spans="1:20" x14ac:dyDescent="0.3">
      <c r="A242">
        <f t="shared" si="58"/>
        <v>13.314466057972735</v>
      </c>
      <c r="B242">
        <f t="shared" si="75"/>
        <v>2.1190630877556229</v>
      </c>
      <c r="C242" t="str">
        <f t="shared" si="59"/>
        <v>76.0042772491998-87160.6008336194i</v>
      </c>
      <c r="D242" t="str">
        <f t="shared" si="60"/>
        <v>15.3562499894485-15021.2561651864i</v>
      </c>
      <c r="E242" t="str">
        <f t="shared" si="61"/>
        <v>162.469533918192-0.00742239554992217i</v>
      </c>
      <c r="F242" t="str">
        <f t="shared" si="62"/>
        <v>17.4594594584326-70482.6191403518i</v>
      </c>
      <c r="G242" t="str">
        <f t="shared" si="63"/>
        <v>0.999999999941184-7.66913244894123E-06i</v>
      </c>
      <c r="H242" t="str">
        <f t="shared" si="64"/>
        <v>91.0000004615875+0.00728077610927879i</v>
      </c>
      <c r="I242" t="str">
        <f t="shared" si="65"/>
        <v>5.47363413096459-16702.0898048396i</v>
      </c>
      <c r="K242" t="str">
        <f t="shared" si="66"/>
        <v>0.142857141218035-0.0000149448086606706i</v>
      </c>
      <c r="L242" t="str">
        <f t="shared" si="67"/>
        <v>0.0015-4694.14242582974i</v>
      </c>
      <c r="M242" t="str">
        <f t="shared" si="68"/>
        <v>0.0135-1925.80202085323i</v>
      </c>
      <c r="N242">
        <f t="shared" si="69"/>
        <v>90.049962060448323</v>
      </c>
      <c r="O242">
        <f t="shared" si="70"/>
        <v>98.806407609400253</v>
      </c>
      <c r="P242" s="3">
        <f t="shared" si="71"/>
        <v>98.806407609400253</v>
      </c>
      <c r="Q242" s="3">
        <f t="shared" si="72"/>
        <v>-89.950037939551677</v>
      </c>
      <c r="R242">
        <f t="shared" si="73"/>
        <v>90.049962060448323</v>
      </c>
      <c r="S242">
        <f t="shared" si="74"/>
        <v>2.1190630877556231E-3</v>
      </c>
      <c r="T242">
        <f t="shared" si="57"/>
        <v>98.806407609400253</v>
      </c>
    </row>
    <row r="243" spans="1:20" x14ac:dyDescent="0.3">
      <c r="A243">
        <f t="shared" si="58"/>
        <v>13.365061028993034</v>
      </c>
      <c r="B243">
        <f t="shared" si="75"/>
        <v>2.1271155274890945</v>
      </c>
      <c r="C243" t="str">
        <f t="shared" si="59"/>
        <v>76.0042772292897-86830.6444811306i</v>
      </c>
      <c r="D243" t="str">
        <f t="shared" si="60"/>
        <v>15.3562499893682-14964.3914806251i</v>
      </c>
      <c r="E243" t="str">
        <f t="shared" si="61"/>
        <v>162.469533895016-0.00745060064462479i</v>
      </c>
      <c r="F243" t="str">
        <f t="shared" si="62"/>
        <v>17.4594594584248-70215.7991047732i</v>
      </c>
      <c r="G243" t="str">
        <f t="shared" si="63"/>
        <v>0.999999999940737-7.69827515224376E-06i</v>
      </c>
      <c r="H243" t="str">
        <f t="shared" si="64"/>
        <v>91.0000004651023+0.00730844305853886i</v>
      </c>
      <c r="I243" t="str">
        <f t="shared" si="65"/>
        <v>5.47363413115006-16638.8621271227i</v>
      </c>
      <c r="K243" t="str">
        <f t="shared" si="66"/>
        <v>0.142857141205554-0.000015001598932206i</v>
      </c>
      <c r="L243" t="str">
        <f t="shared" si="67"/>
        <v>0.0015-4676.37221142632i</v>
      </c>
      <c r="M243" t="str">
        <f t="shared" si="68"/>
        <v>0.0135-1918.5116764826i</v>
      </c>
      <c r="N243">
        <f t="shared" si="69"/>
        <v>90.05015191611254</v>
      </c>
      <c r="O243">
        <f t="shared" si="70"/>
        <v>98.773463817245357</v>
      </c>
      <c r="P243" s="3">
        <f t="shared" si="71"/>
        <v>98.773463817245357</v>
      </c>
      <c r="Q243" s="3">
        <f t="shared" si="72"/>
        <v>-89.94984808388746</v>
      </c>
      <c r="R243">
        <f t="shared" si="73"/>
        <v>90.05015191611254</v>
      </c>
      <c r="S243">
        <f t="shared" si="74"/>
        <v>2.1271155274890947E-3</v>
      </c>
      <c r="T243">
        <f t="shared" si="57"/>
        <v>98.773463817245357</v>
      </c>
    </row>
    <row r="244" spans="1:20" x14ac:dyDescent="0.3">
      <c r="A244">
        <f t="shared" si="58"/>
        <v>13.415848260903207</v>
      </c>
      <c r="B244">
        <f t="shared" si="75"/>
        <v>2.1351985664935529</v>
      </c>
      <c r="C244" t="str">
        <f t="shared" si="59"/>
        <v>76.0042772092288-86501.9372166141i</v>
      </c>
      <c r="D244" t="str">
        <f t="shared" si="60"/>
        <v>15.3562499892873-14907.7420638591i</v>
      </c>
      <c r="E244" t="str">
        <f t="shared" si="61"/>
        <v>162.469533871665-0.00747891291859126i</v>
      </c>
      <c r="F244" t="str">
        <f t="shared" si="62"/>
        <v>17.4594594584168-69949.9891470377i</v>
      </c>
      <c r="G244" t="str">
        <f t="shared" si="63"/>
        <v>0.999999999940285-0.0000077275285978188i</v>
      </c>
      <c r="H244" t="str">
        <f t="shared" si="64"/>
        <v>91.0000004686439+0.0073362151422067i</v>
      </c>
      <c r="I244" t="str">
        <f t="shared" si="65"/>
        <v>5.47363413133693-16575.8738050235i</v>
      </c>
      <c r="K244" t="str">
        <f t="shared" si="66"/>
        <v>0.142857141192978-0.0000150586050067575i</v>
      </c>
      <c r="L244" t="str">
        <f t="shared" si="67"/>
        <v>0.0015-4658.66926820715i</v>
      </c>
      <c r="M244" t="str">
        <f t="shared" si="68"/>
        <v>0.0135-1911.24893054652i</v>
      </c>
      <c r="N244">
        <f t="shared" si="69"/>
        <v>90.050342493226395</v>
      </c>
      <c r="O244">
        <f t="shared" si="70"/>
        <v>98.74052002535521</v>
      </c>
      <c r="P244" s="3">
        <f t="shared" si="71"/>
        <v>98.74052002535521</v>
      </c>
      <c r="Q244" s="3">
        <f t="shared" si="72"/>
        <v>-89.949657506773605</v>
      </c>
      <c r="R244">
        <f t="shared" si="73"/>
        <v>90.050342493226395</v>
      </c>
      <c r="S244">
        <f t="shared" si="74"/>
        <v>2.1351985664935531E-3</v>
      </c>
      <c r="T244">
        <f t="shared" si="57"/>
        <v>98.74052002535521</v>
      </c>
    </row>
    <row r="245" spans="1:20" x14ac:dyDescent="0.3">
      <c r="A245">
        <f t="shared" si="58"/>
        <v>13.46682848429464</v>
      </c>
      <c r="B245">
        <f t="shared" si="75"/>
        <v>2.1433123210462286</v>
      </c>
      <c r="C245" t="str">
        <f t="shared" si="59"/>
        <v>76.0042771890137-86174.4743115054i</v>
      </c>
      <c r="D245" t="str">
        <f t="shared" si="60"/>
        <v>15.3562499892056-14851.3070999676i</v>
      </c>
      <c r="E245" t="str">
        <f t="shared" si="61"/>
        <v>162.469533848135-0.00750733277910201i</v>
      </c>
      <c r="F245" t="str">
        <f t="shared" si="62"/>
        <v>17.459459458409-69685.1854433804i</v>
      </c>
      <c r="G245" t="str">
        <f t="shared" si="63"/>
        <v>0.999999999939831-7.75689320648698E-06i</v>
      </c>
      <c r="H245" t="str">
        <f t="shared" si="64"/>
        <v>91.0000004722119+0.00736409275979284i</v>
      </c>
      <c r="I245" t="str">
        <f t="shared" si="65"/>
        <v>5.47363413152523-16513.1239324339i</v>
      </c>
      <c r="K245" t="str">
        <f t="shared" si="66"/>
        <v>0.142857141180307-0.0000151158277043764i</v>
      </c>
      <c r="L245" t="str">
        <f t="shared" si="67"/>
        <v>0.0015-4641.03334150941i</v>
      </c>
      <c r="M245" t="str">
        <f t="shared" si="68"/>
        <v>0.0135-1904.01367856796i</v>
      </c>
      <c r="N245">
        <f t="shared" si="69"/>
        <v>90.050533794531376</v>
      </c>
      <c r="O245">
        <f t="shared" si="70"/>
        <v>98.707576233731814</v>
      </c>
      <c r="P245" s="3">
        <f t="shared" si="71"/>
        <v>98.707576233731814</v>
      </c>
      <c r="Q245" s="3">
        <f t="shared" si="72"/>
        <v>-89.949466205468624</v>
      </c>
      <c r="R245">
        <f t="shared" si="73"/>
        <v>90.050533794531376</v>
      </c>
      <c r="S245">
        <f t="shared" si="74"/>
        <v>2.1433123210462287E-3</v>
      </c>
      <c r="T245">
        <f t="shared" si="57"/>
        <v>98.707576233731814</v>
      </c>
    </row>
    <row r="246" spans="1:20" x14ac:dyDescent="0.3">
      <c r="A246">
        <f t="shared" si="58"/>
        <v>13.51800243253496</v>
      </c>
      <c r="B246">
        <f t="shared" si="75"/>
        <v>2.1514569078662045</v>
      </c>
      <c r="C246" t="str">
        <f t="shared" si="59"/>
        <v>76.004277168645-85848.2510551391i</v>
      </c>
      <c r="D246" t="str">
        <f t="shared" si="60"/>
        <v>15.3562499891234-14795.0857771146i</v>
      </c>
      <c r="E246" t="str">
        <f t="shared" si="61"/>
        <v>162.469533824426-0.00753586063498406i</v>
      </c>
      <c r="F246" t="str">
        <f t="shared" si="62"/>
        <v>17.4594594584009-69421.3841845101i</v>
      </c>
      <c r="G246" t="str">
        <f t="shared" si="63"/>
        <v>0.999999999939372-7.78636940066807E-06i</v>
      </c>
      <c r="H246" t="str">
        <f t="shared" si="64"/>
        <v>91.0000004758081+0.00739207631232659i</v>
      </c>
      <c r="I246" t="str">
        <f t="shared" si="65"/>
        <v>5.473634131715-16450.611606676i</v>
      </c>
      <c r="K246" t="str">
        <f t="shared" si="66"/>
        <v>0.142857141167538-0.0000151732678482302i</v>
      </c>
      <c r="L246" t="str">
        <f t="shared" si="67"/>
        <v>0.0015-4623.4641776344i</v>
      </c>
      <c r="M246" t="str">
        <f t="shared" si="68"/>
        <v>0.0135-1896.80581646539i</v>
      </c>
      <c r="N246">
        <f t="shared" si="69"/>
        <v>90.050725822779356</v>
      </c>
      <c r="O246">
        <f t="shared" si="70"/>
        <v>98.674632442377046</v>
      </c>
      <c r="P246" s="3">
        <f t="shared" si="71"/>
        <v>98.674632442377046</v>
      </c>
      <c r="Q246" s="3">
        <f t="shared" si="72"/>
        <v>-89.949274177220644</v>
      </c>
      <c r="R246">
        <f t="shared" si="73"/>
        <v>90.050725822779356</v>
      </c>
      <c r="S246">
        <f t="shared" si="74"/>
        <v>2.1514569078662045E-3</v>
      </c>
      <c r="T246">
        <f t="shared" si="57"/>
        <v>98.674632442377046</v>
      </c>
    </row>
    <row r="247" spans="1:20" x14ac:dyDescent="0.3">
      <c r="A247">
        <f t="shared" si="58"/>
        <v>13.569370841778595</v>
      </c>
      <c r="B247">
        <f t="shared" si="75"/>
        <v>2.1596324441160961</v>
      </c>
      <c r="C247" t="str">
        <f t="shared" si="59"/>
        <v>76.0042771481221-85523.2627546874i</v>
      </c>
      <c r="D247" t="str">
        <f t="shared" si="60"/>
        <v>15.3562499890406-14739.0772865377i</v>
      </c>
      <c r="E247" t="str">
        <f t="shared" si="61"/>
        <v>162.469533800537-0.0075644968966193i</v>
      </c>
      <c r="F247" t="str">
        <f t="shared" si="62"/>
        <v>17.4594594583929-69158.5815755582i</v>
      </c>
      <c r="G247" t="str">
        <f t="shared" si="63"/>
        <v>0.999999999938911-0.000007815957604387i</v>
      </c>
      <c r="H247" t="str">
        <f t="shared" si="64"/>
        <v>91.0000004794308+0.00742016620236031i</v>
      </c>
      <c r="I247" t="str">
        <f t="shared" si="65"/>
        <v>5.47363413190618-16388.3359284889i</v>
      </c>
      <c r="K247" t="str">
        <f t="shared" si="66"/>
        <v>0.142857141154673-0.0000152309262646143i</v>
      </c>
      <c r="L247" t="str">
        <f t="shared" si="67"/>
        <v>0.0015-4605.96152384378i</v>
      </c>
      <c r="M247" t="str">
        <f t="shared" si="68"/>
        <v>0.0135-1889.6252405513i</v>
      </c>
      <c r="N247">
        <f t="shared" si="69"/>
        <v>90.050918580732727</v>
      </c>
      <c r="O247">
        <f t="shared" si="70"/>
        <v>98.641688651293279</v>
      </c>
      <c r="P247" s="3">
        <f t="shared" si="71"/>
        <v>98.641688651293279</v>
      </c>
      <c r="Q247" s="3">
        <f t="shared" si="72"/>
        <v>-89.949081419267273</v>
      </c>
      <c r="R247">
        <f t="shared" si="73"/>
        <v>90.050918580732727</v>
      </c>
      <c r="S247">
        <f t="shared" si="74"/>
        <v>2.1596324441160962E-3</v>
      </c>
      <c r="T247">
        <f t="shared" si="57"/>
        <v>98.641688651293279</v>
      </c>
    </row>
    <row r="248" spans="1:20" x14ac:dyDescent="0.3">
      <c r="A248">
        <f t="shared" si="58"/>
        <v>13.620934450977352</v>
      </c>
      <c r="B248">
        <f t="shared" si="75"/>
        <v>2.1678390474037372</v>
      </c>
      <c r="C248" t="str">
        <f t="shared" si="59"/>
        <v>76.0042771274421-85199.5047350813i</v>
      </c>
      <c r="D248" t="str">
        <f t="shared" si="60"/>
        <v>15.3562499889572-14683.2808225358i</v>
      </c>
      <c r="E248" t="str">
        <f t="shared" si="61"/>
        <v>162.469533776464-0.00759324197594815i</v>
      </c>
      <c r="F248" t="str">
        <f t="shared" si="62"/>
        <v>17.4594594583847-68896.7738360202i</v>
      </c>
      <c r="G248" t="str">
        <f t="shared" si="63"/>
        <v>0.999999999938446-7.84565824328003E-06i</v>
      </c>
      <c r="H248" t="str">
        <f t="shared" si="64"/>
        <v>91.0000004830812+0.00744836283397668i</v>
      </c>
      <c r="I248" t="str">
        <f t="shared" si="65"/>
        <v>5.47363413209878-16326.2960020161i</v>
      </c>
      <c r="K248" t="str">
        <f t="shared" si="66"/>
        <v>0.14285714114171-0.0000152888037829642i</v>
      </c>
      <c r="L248" t="str">
        <f t="shared" si="67"/>
        <v>0.0015-4588.52512835603i</v>
      </c>
      <c r="M248" t="str">
        <f t="shared" si="68"/>
        <v>0.0135-1882.47184753068i</v>
      </c>
      <c r="N248">
        <f t="shared" si="69"/>
        <v>90.051112071164354</v>
      </c>
      <c r="O248">
        <f t="shared" si="70"/>
        <v>98.608744860482247</v>
      </c>
      <c r="P248" s="3">
        <f t="shared" si="71"/>
        <v>98.608744860482247</v>
      </c>
      <c r="Q248" s="3">
        <f t="shared" si="72"/>
        <v>-89.948887928835646</v>
      </c>
      <c r="R248">
        <f t="shared" si="73"/>
        <v>90.051112071164354</v>
      </c>
      <c r="S248">
        <f t="shared" si="74"/>
        <v>2.1678390474037371E-3</v>
      </c>
      <c r="T248">
        <f t="shared" si="57"/>
        <v>98.608744860482247</v>
      </c>
    </row>
    <row r="249" spans="1:20" x14ac:dyDescent="0.3">
      <c r="A249">
        <f t="shared" si="58"/>
        <v>13.672694001891067</v>
      </c>
      <c r="B249">
        <f t="shared" si="75"/>
        <v>2.1760768357838716</v>
      </c>
      <c r="C249" t="str">
        <f t="shared" si="59"/>
        <v>76.0042771066051-84876.9723389556i</v>
      </c>
      <c r="D249" t="str">
        <f t="shared" si="60"/>
        <v>15.356249988873-14627.695582458i</v>
      </c>
      <c r="E249" t="str">
        <f t="shared" si="61"/>
        <v>162.469533752211-0.0076220962864772i</v>
      </c>
      <c r="F249" t="str">
        <f t="shared" si="62"/>
        <v>17.4594594583765-68635.9571997045i</v>
      </c>
      <c r="G249" t="str">
        <f t="shared" si="63"/>
        <v>0.999999999937977-7.87547174460079E-06i</v>
      </c>
      <c r="H249" t="str">
        <f t="shared" si="64"/>
        <v>91.0000004867596+0.00747666661279381i</v>
      </c>
      <c r="I249" t="str">
        <f t="shared" si="65"/>
        <v>5.47363413229289-16264.4909347924i</v>
      </c>
      <c r="K249" t="str">
        <f t="shared" si="66"/>
        <v>0.142857141128648-0.0000153469012358672i</v>
      </c>
      <c r="L249" t="str">
        <f t="shared" si="67"/>
        <v>0.0015-4571.15474034273i</v>
      </c>
      <c r="M249" t="str">
        <f t="shared" si="68"/>
        <v>0.0135-1875.34553449958i</v>
      </c>
      <c r="N249">
        <f t="shared" si="69"/>
        <v>90.051306296857618</v>
      </c>
      <c r="O249">
        <f t="shared" si="70"/>
        <v>98.575801069946309</v>
      </c>
      <c r="P249" s="3">
        <f t="shared" si="71"/>
        <v>98.575801069946309</v>
      </c>
      <c r="Q249" s="3">
        <f t="shared" si="72"/>
        <v>-89.948693703142382</v>
      </c>
      <c r="R249">
        <f t="shared" si="73"/>
        <v>90.051306296857618</v>
      </c>
      <c r="S249">
        <f t="shared" si="74"/>
        <v>2.1760768357838717E-3</v>
      </c>
      <c r="T249">
        <f t="shared" si="57"/>
        <v>98.575801069946309</v>
      </c>
    </row>
    <row r="250" spans="1:20" x14ac:dyDescent="0.3">
      <c r="A250">
        <f t="shared" si="58"/>
        <v>13.724650239098253</v>
      </c>
      <c r="B250">
        <f t="shared" si="75"/>
        <v>2.1843459277598503</v>
      </c>
      <c r="C250" t="str">
        <f t="shared" si="59"/>
        <v>76.0042770856093-84555.6609265711i</v>
      </c>
      <c r="D250" t="str">
        <f t="shared" si="60"/>
        <v>15.3562499887884-14572.3207666921i</v>
      </c>
      <c r="E250" t="str">
        <f t="shared" si="61"/>
        <v>162.469533727771-0.00765106024328345i</v>
      </c>
      <c r="F250" t="str">
        <f t="shared" si="62"/>
        <v>17.4594594583683-68376.1279146756i</v>
      </c>
      <c r="G250" t="str">
        <f t="shared" si="63"/>
        <v>0.999999999937505-7.90539853722654E-06i</v>
      </c>
      <c r="H250" t="str">
        <f t="shared" si="64"/>
        <v>91.0000004904662+0.00750507794597098i</v>
      </c>
      <c r="I250" t="str">
        <f t="shared" si="65"/>
        <v>5.47363413248849-16202.9198377312i</v>
      </c>
      <c r="K250" t="str">
        <f t="shared" si="66"/>
        <v>0.142857141115486-0.0000154052194590743i</v>
      </c>
      <c r="L250" t="str">
        <f t="shared" si="67"/>
        <v>0.0015-4553.85010992502i</v>
      </c>
      <c r="M250" t="str">
        <f t="shared" si="68"/>
        <v>0.0135-1868.2461989436i</v>
      </c>
      <c r="N250">
        <f t="shared" si="69"/>
        <v>90.051501260606472</v>
      </c>
      <c r="O250">
        <f t="shared" si="70"/>
        <v>98.542857279687297</v>
      </c>
      <c r="P250" s="3">
        <f t="shared" si="71"/>
        <v>98.542857279687297</v>
      </c>
      <c r="Q250" s="3">
        <f t="shared" si="72"/>
        <v>-89.948498739393528</v>
      </c>
      <c r="R250">
        <f t="shared" si="73"/>
        <v>90.051501260606472</v>
      </c>
      <c r="S250">
        <f t="shared" si="74"/>
        <v>2.1843459277598501E-3</v>
      </c>
      <c r="T250">
        <f t="shared" si="57"/>
        <v>98.542857279687297</v>
      </c>
    </row>
    <row r="251" spans="1:20" x14ac:dyDescent="0.3">
      <c r="A251">
        <f t="shared" si="58"/>
        <v>13.776803910006825</v>
      </c>
      <c r="B251">
        <f t="shared" si="75"/>
        <v>2.1926464422853376</v>
      </c>
      <c r="C251" t="str">
        <f t="shared" si="59"/>
        <v>76.0042770644536-84235.5658757571i</v>
      </c>
      <c r="D251" t="str">
        <f t="shared" si="60"/>
        <v>15.3562499887031-14517.1555786528i</v>
      </c>
      <c r="E251" t="str">
        <f t="shared" si="61"/>
        <v>162.469533703145-0.00768013426302129i</v>
      </c>
      <c r="F251" t="str">
        <f t="shared" si="62"/>
        <v>17.4594594583601-68117.2822432028i</v>
      </c>
      <c r="G251" t="str">
        <f t="shared" si="63"/>
        <v>0.999999999937029-7.93543905166423E-06i</v>
      </c>
      <c r="H251" t="str">
        <f t="shared" si="64"/>
        <v>91.0000004942011+0.00753359724221478i</v>
      </c>
      <c r="I251" t="str">
        <f t="shared" si="65"/>
        <v>5.47363413268562-16141.5818251118i</v>
      </c>
      <c r="K251" t="str">
        <f t="shared" si="66"/>
        <v>0.142857141102224-0.0000154637592915126i</v>
      </c>
      <c r="L251" t="str">
        <f t="shared" si="67"/>
        <v>0.0015-4536.61098816998i</v>
      </c>
      <c r="M251" t="str">
        <f t="shared" si="68"/>
        <v>0.0135-1861.1737387364i</v>
      </c>
      <c r="N251">
        <f t="shared" si="69"/>
        <v>90.051696965215527</v>
      </c>
      <c r="O251">
        <f t="shared" si="70"/>
        <v>98.509913489707515</v>
      </c>
      <c r="P251" s="3">
        <f t="shared" si="71"/>
        <v>98.509913489707515</v>
      </c>
      <c r="Q251" s="3">
        <f t="shared" si="72"/>
        <v>-89.948303034784473</v>
      </c>
      <c r="R251">
        <f t="shared" si="73"/>
        <v>90.051696965215527</v>
      </c>
      <c r="S251">
        <f t="shared" si="74"/>
        <v>2.1926464422853376E-3</v>
      </c>
      <c r="T251">
        <f t="shared" si="57"/>
        <v>98.509913489707515</v>
      </c>
    </row>
    <row r="252" spans="1:20" x14ac:dyDescent="0.3">
      <c r="A252">
        <f t="shared" si="58"/>
        <v>13.829155764864852</v>
      </c>
      <c r="B252">
        <f t="shared" si="75"/>
        <v>2.2009784987660219</v>
      </c>
      <c r="C252" t="str">
        <f t="shared" si="59"/>
        <v>76.0042770431371-83916.6825818386i</v>
      </c>
      <c r="D252" t="str">
        <f t="shared" si="60"/>
        <v>15.356249988617-14462.1992247701i</v>
      </c>
      <c r="E252" t="str">
        <f t="shared" si="61"/>
        <v>162.469533678333-0.00770931876392942i</v>
      </c>
      <c r="F252" t="str">
        <f t="shared" si="62"/>
        <v>17.4594594583516-67859.4164617029i</v>
      </c>
      <c r="G252" t="str">
        <f t="shared" si="63"/>
        <v>0.999999999936549-7.96559372005674E-06i</v>
      </c>
      <c r="H252" t="str">
        <f t="shared" si="64"/>
        <v>91.0000004979637+0.00756222491178484i</v>
      </c>
      <c r="I252" t="str">
        <f t="shared" si="65"/>
        <v>5.47363413288413-16080.4760145657i</v>
      </c>
      <c r="K252" t="str">
        <f t="shared" si="66"/>
        <v>0.142857141088862-0.000015522521575297i</v>
      </c>
      <c r="L252" t="str">
        <f t="shared" si="67"/>
        <v>0.0015-4519.43712708703i</v>
      </c>
      <c r="M252" t="str">
        <f t="shared" si="68"/>
        <v>0.0135-1854.12805213827i</v>
      </c>
      <c r="N252">
        <f t="shared" si="69"/>
        <v>90.051893413500025</v>
      </c>
      <c r="O252">
        <f t="shared" si="70"/>
        <v>98.476969700009079</v>
      </c>
      <c r="P252" s="3">
        <f t="shared" si="71"/>
        <v>98.476969700009079</v>
      </c>
      <c r="Q252" s="3">
        <f t="shared" si="72"/>
        <v>-89.948106586499975</v>
      </c>
      <c r="R252">
        <f t="shared" si="73"/>
        <v>90.051893413500025</v>
      </c>
      <c r="S252">
        <f t="shared" si="74"/>
        <v>2.2009784987660221E-3</v>
      </c>
      <c r="T252">
        <f t="shared" si="57"/>
        <v>98.476969700009079</v>
      </c>
    </row>
    <row r="253" spans="1:20" x14ac:dyDescent="0.3">
      <c r="A253">
        <f t="shared" si="58"/>
        <v>13.881706556771338</v>
      </c>
      <c r="B253">
        <f t="shared" si="75"/>
        <v>2.2093422170613328</v>
      </c>
      <c r="C253" t="str">
        <f t="shared" si="59"/>
        <v>76.0042770216571-83599.0064575709i</v>
      </c>
      <c r="D253" t="str">
        <f t="shared" si="60"/>
        <v>15.3562499885303-14407.4509144787i</v>
      </c>
      <c r="E253" t="str">
        <f t="shared" si="61"/>
        <v>162.46953365333-0.00773861416583406i</v>
      </c>
      <c r="F253" t="str">
        <f t="shared" si="62"/>
        <v>17.4594594583432-67602.5268606917i</v>
      </c>
      <c r="G253" t="str">
        <f t="shared" si="63"/>
        <v>0.999999999936066-7.99586297618909E-06i</v>
      </c>
      <c r="H253" t="str">
        <f t="shared" si="64"/>
        <v>91.0000005017557+0.00759096136649993i</v>
      </c>
      <c r="I253" t="str">
        <f t="shared" si="65"/>
        <v>5.47363413308426-16019.601527066i</v>
      </c>
      <c r="K253" t="str">
        <f t="shared" si="66"/>
        <v>0.142857141075397-0.0000155815071557423i</v>
      </c>
      <c r="L253" t="str">
        <f t="shared" si="67"/>
        <v>0.0015-4502.32827962448i</v>
      </c>
      <c r="M253" t="str">
        <f t="shared" si="68"/>
        <v>0.0135-1847.10903779465i</v>
      </c>
      <c r="N253">
        <f t="shared" si="69"/>
        <v>90.052090608285909</v>
      </c>
      <c r="O253">
        <f t="shared" si="70"/>
        <v>98.444025910593936</v>
      </c>
      <c r="P253" s="3">
        <f t="shared" si="71"/>
        <v>98.444025910593936</v>
      </c>
      <c r="Q253" s="3">
        <f t="shared" si="72"/>
        <v>-89.947909391714091</v>
      </c>
      <c r="R253">
        <f t="shared" si="73"/>
        <v>90.052090608285909</v>
      </c>
      <c r="S253">
        <f t="shared" si="74"/>
        <v>2.2093422170613329E-3</v>
      </c>
      <c r="T253">
        <f t="shared" si="57"/>
        <v>98.444025910593936</v>
      </c>
    </row>
    <row r="254" spans="1:20" x14ac:dyDescent="0.3">
      <c r="A254">
        <f t="shared" si="58"/>
        <v>13.934457041687072</v>
      </c>
      <c r="B254">
        <f t="shared" si="75"/>
        <v>2.2177377174861661</v>
      </c>
      <c r="C254" t="str">
        <f t="shared" si="59"/>
        <v>76.0042770000149-83282.532933077i</v>
      </c>
      <c r="D254" t="str">
        <f t="shared" si="60"/>
        <v>15.356249988443-14352.9098602054i</v>
      </c>
      <c r="E254" t="str">
        <f t="shared" si="61"/>
        <v>162.469533628138-0.00776802089015888i</v>
      </c>
      <c r="F254" t="str">
        <f t="shared" si="62"/>
        <v>17.4594594583347-67346.6097447244i</v>
      </c>
      <c r="G254" t="str">
        <f t="shared" si="63"/>
        <v>0.999999999935579-8.02624725549469E-06i</v>
      </c>
      <c r="H254" t="str">
        <f t="shared" si="64"/>
        <v>91.0000005055763+0.00761980701974338i</v>
      </c>
      <c r="I254" t="str">
        <f t="shared" si="65"/>
        <v>5.47363413328586-15958.9574869122i</v>
      </c>
      <c r="K254" t="str">
        <f t="shared" si="66"/>
        <v>0.14285714106183-0.0000156407168813756i</v>
      </c>
      <c r="L254" t="str">
        <f t="shared" si="67"/>
        <v>0.0015-4485.28419966574i</v>
      </c>
      <c r="M254" t="str">
        <f t="shared" si="68"/>
        <v>0.0135-1840.11659473466i</v>
      </c>
      <c r="N254">
        <f t="shared" si="69"/>
        <v>90.052288552409863</v>
      </c>
      <c r="O254">
        <f t="shared" si="70"/>
        <v>98.411082121464361</v>
      </c>
      <c r="P254" s="3">
        <f t="shared" si="71"/>
        <v>98.411082121464361</v>
      </c>
      <c r="Q254" s="3">
        <f t="shared" si="72"/>
        <v>-89.947711447590137</v>
      </c>
      <c r="R254">
        <f t="shared" si="73"/>
        <v>90.052288552409863</v>
      </c>
      <c r="S254">
        <f t="shared" si="74"/>
        <v>2.217737717486166E-3</v>
      </c>
      <c r="T254">
        <f t="shared" si="57"/>
        <v>98.411082121464361</v>
      </c>
    </row>
    <row r="255" spans="1:20" x14ac:dyDescent="0.3">
      <c r="A255">
        <f t="shared" si="58"/>
        <v>13.987407978445482</v>
      </c>
      <c r="B255">
        <f t="shared" si="75"/>
        <v>2.2261651208126136</v>
      </c>
      <c r="C255" t="str">
        <f t="shared" si="59"/>
        <v>76.0042769782069-82967.2574557808i</v>
      </c>
      <c r="D255" t="str">
        <f t="shared" si="60"/>
        <v>15.3562499883549-14298.5752773593i</v>
      </c>
      <c r="E255" t="str">
        <f t="shared" si="61"/>
        <v>162.469533602754-0.00779753935992748i</v>
      </c>
      <c r="F255" t="str">
        <f t="shared" si="62"/>
        <v>17.4594594583261-67091.6614323486i</v>
      </c>
      <c r="G255" t="str">
        <f t="shared" si="63"/>
        <v>0.999999999935089-8.05674699506163E-06i</v>
      </c>
      <c r="H255" t="str">
        <f t="shared" si="64"/>
        <v>91.0000005094258+0.00764876228646976i</v>
      </c>
      <c r="I255" t="str">
        <f t="shared" si="65"/>
        <v>5.47363413348898-15898.5430217197i</v>
      </c>
      <c r="K255" t="str">
        <f t="shared" si="66"/>
        <v>0.14285714104816-0.0000157001516039485i</v>
      </c>
      <c r="L255" t="str">
        <f t="shared" si="67"/>
        <v>0.0015-4468.30464202603i</v>
      </c>
      <c r="M255" t="str">
        <f t="shared" si="68"/>
        <v>0.0135-1833.15062236966i</v>
      </c>
      <c r="N255">
        <f t="shared" si="69"/>
        <v>90.052487248719331</v>
      </c>
      <c r="O255">
        <f t="shared" si="70"/>
        <v>98.378138332622683</v>
      </c>
      <c r="P255" s="3">
        <f t="shared" si="71"/>
        <v>98.378138332622683</v>
      </c>
      <c r="Q255" s="3">
        <f t="shared" si="72"/>
        <v>-89.947512751280669</v>
      </c>
      <c r="R255">
        <f t="shared" si="73"/>
        <v>90.052487248719331</v>
      </c>
      <c r="S255">
        <f t="shared" si="74"/>
        <v>2.2261651208126138E-3</v>
      </c>
      <c r="T255">
        <f t="shared" si="57"/>
        <v>98.378138332622683</v>
      </c>
    </row>
    <row r="256" spans="1:20" x14ac:dyDescent="0.3">
      <c r="A256">
        <f t="shared" si="58"/>
        <v>14.040560128763575</v>
      </c>
      <c r="B256">
        <f t="shared" si="75"/>
        <v>2.2346245482717015</v>
      </c>
      <c r="C256" t="str">
        <f t="shared" si="59"/>
        <v>76.0042769562337-82653.1754903365i</v>
      </c>
      <c r="D256" t="str">
        <f t="shared" si="60"/>
        <v>15.3562499882662-14244.4463843188i</v>
      </c>
      <c r="E256" t="str">
        <f t="shared" si="61"/>
        <v>162.469533577177-0.00782716999977091i</v>
      </c>
      <c r="F256" t="str">
        <f t="shared" si="62"/>
        <v>17.4594594583175-66837.6782560467i</v>
      </c>
      <c r="G256" t="str">
        <f t="shared" si="63"/>
        <v>0.999999999934595-8.08736263363886E-06i</v>
      </c>
      <c r="H256" t="str">
        <f t="shared" si="64"/>
        <v>91.0000005133045+0.0076778275832103i</v>
      </c>
      <c r="I256" t="str">
        <f t="shared" si="65"/>
        <v>5.47363413369367-15838.3572624061i</v>
      </c>
      <c r="K256" t="str">
        <f t="shared" si="66"/>
        <v>0.142857141034386-0.0000157598121784492i</v>
      </c>
      <c r="L256" t="str">
        <f t="shared" si="67"/>
        <v>0.0015-4451.38936244874i</v>
      </c>
      <c r="M256" t="str">
        <f t="shared" si="68"/>
        <v>0.0135-1826.21102049179i</v>
      </c>
      <c r="N256">
        <f t="shared" si="69"/>
        <v>90.052686700072599</v>
      </c>
      <c r="O256">
        <f t="shared" si="70"/>
        <v>98.345194544070893</v>
      </c>
      <c r="P256" s="3">
        <f t="shared" si="71"/>
        <v>98.345194544070893</v>
      </c>
      <c r="Q256" s="3">
        <f t="shared" si="72"/>
        <v>-89.947313299927401</v>
      </c>
      <c r="R256">
        <f t="shared" si="73"/>
        <v>90.052686700072599</v>
      </c>
      <c r="S256">
        <f t="shared" si="74"/>
        <v>2.2346245482717016E-3</v>
      </c>
      <c r="T256">
        <f t="shared" si="57"/>
        <v>98.345194544070893</v>
      </c>
    </row>
    <row r="257" spans="1:20" x14ac:dyDescent="0.3">
      <c r="A257">
        <f t="shared" si="58"/>
        <v>14.093914257252877</v>
      </c>
      <c r="B257">
        <f t="shared" si="75"/>
        <v>2.2431161215551341</v>
      </c>
      <c r="C257" t="str">
        <f t="shared" si="59"/>
        <v>76.0042769340925-82340.2825185699i</v>
      </c>
      <c r="D257" t="str">
        <f t="shared" si="60"/>
        <v>15.3562499881769-14190.5224024218i</v>
      </c>
      <c r="E257" t="str">
        <f t="shared" si="61"/>
        <v>162.469533551405-0.00785691323593491i</v>
      </c>
      <c r="F257" t="str">
        <f t="shared" si="62"/>
        <v>17.4594594583088-66584.6565621856i</v>
      </c>
      <c r="G257" t="str">
        <f t="shared" si="63"/>
        <v>0.999999999934096-8.11809461164265E-06i</v>
      </c>
      <c r="H257" t="str">
        <f t="shared" si="64"/>
        <v>91.0000005172135+0.00770700332807912i</v>
      </c>
      <c r="I257" t="str">
        <f t="shared" si="65"/>
        <v>5.47363413389995-15778.3993431791i</v>
      </c>
      <c r="K257" t="str">
        <f t="shared" si="66"/>
        <v>0.142857141020506-0.0000158196994631147i</v>
      </c>
      <c r="L257" t="str">
        <f t="shared" si="67"/>
        <v>0.0015-4434.53811760185i</v>
      </c>
      <c r="M257" t="str">
        <f t="shared" si="68"/>
        <v>0.0135-1819.29768927255i</v>
      </c>
      <c r="N257">
        <f t="shared" si="69"/>
        <v>90.05288690933881</v>
      </c>
      <c r="O257">
        <f t="shared" si="70"/>
        <v>98.312250755811235</v>
      </c>
      <c r="P257" s="3">
        <f t="shared" si="71"/>
        <v>98.312250755811235</v>
      </c>
      <c r="Q257" s="3">
        <f t="shared" si="72"/>
        <v>-89.94711309066119</v>
      </c>
      <c r="R257">
        <f t="shared" si="73"/>
        <v>90.05288690933881</v>
      </c>
      <c r="S257">
        <f t="shared" si="74"/>
        <v>2.2431161215551339E-3</v>
      </c>
      <c r="T257">
        <f t="shared" si="57"/>
        <v>98.312250755811235</v>
      </c>
    </row>
    <row r="258" spans="1:20" x14ac:dyDescent="0.3">
      <c r="A258">
        <f t="shared" si="58"/>
        <v>14.147471131430439</v>
      </c>
      <c r="B258">
        <f t="shared" si="75"/>
        <v>2.2516399628170438</v>
      </c>
      <c r="C258" t="str">
        <f t="shared" si="59"/>
        <v>76.0042769117836-82028.5740394112i</v>
      </c>
      <c r="D258" t="str">
        <f t="shared" si="60"/>
        <v>15.356249988087-14136.8025559537i</v>
      </c>
      <c r="E258" t="str">
        <f t="shared" si="61"/>
        <v>162.469533525436-0.00788676949628302i</v>
      </c>
      <c r="F258" t="str">
        <f t="shared" si="62"/>
        <v>17.4594594583001-66332.5927109634i</v>
      </c>
      <c r="G258" t="str">
        <f t="shared" si="63"/>
        <v>0.999999999933595-0.0000081489433711628i</v>
      </c>
      <c r="H258" t="str">
        <f t="shared" si="64"/>
        <v>91.0000005211518+0.00773628994077906i</v>
      </c>
      <c r="I258" t="str">
        <f t="shared" si="65"/>
        <v>5.4736341341078-15718.6684015239i</v>
      </c>
      <c r="K258" t="str">
        <f t="shared" si="66"/>
        <v>0.142857141006521-0.0000158798143194435i</v>
      </c>
      <c r="L258" t="str">
        <f t="shared" si="67"/>
        <v>0.0015-4417.75066507456i</v>
      </c>
      <c r="M258" t="str">
        <f t="shared" si="68"/>
        <v>0.0135-1812.41052926136i</v>
      </c>
      <c r="N258">
        <f t="shared" si="69"/>
        <v>90.053087879398035</v>
      </c>
      <c r="O258">
        <f t="shared" si="70"/>
        <v>98.279306967845969</v>
      </c>
      <c r="P258" s="3">
        <f t="shared" si="71"/>
        <v>98.279306967845969</v>
      </c>
      <c r="Q258" s="3">
        <f t="shared" si="72"/>
        <v>-89.946912120601965</v>
      </c>
      <c r="R258">
        <f t="shared" si="73"/>
        <v>90.053087879398035</v>
      </c>
      <c r="S258">
        <f t="shared" si="74"/>
        <v>2.2516399628170437E-3</v>
      </c>
      <c r="T258">
        <f t="shared" si="57"/>
        <v>98.279306967845969</v>
      </c>
    </row>
    <row r="259" spans="1:20" x14ac:dyDescent="0.3">
      <c r="A259">
        <f t="shared" si="58"/>
        <v>14.201231521729875</v>
      </c>
      <c r="B259">
        <f t="shared" si="75"/>
        <v>2.2601961946757485</v>
      </c>
      <c r="C259" t="str">
        <f t="shared" si="59"/>
        <v>76.0042768893042-81718.0455688289i</v>
      </c>
      <c r="D259" t="str">
        <f t="shared" si="60"/>
        <v>15.3562499879962-14083.2860721363i</v>
      </c>
      <c r="E259" t="str">
        <f t="shared" si="61"/>
        <v>162.46953349927-0.00791673921030713i</v>
      </c>
      <c r="F259" t="str">
        <f t="shared" si="62"/>
        <v>17.4594594582911-66081.4830763563i</v>
      </c>
      <c r="G259" t="str">
        <f t="shared" si="63"/>
        <v>0.999999999933089-8.17990935596908E-06i</v>
      </c>
      <c r="H259" t="str">
        <f t="shared" si="64"/>
        <v>91.0000005251198+0.00776568784260768i</v>
      </c>
      <c r="I259" t="str">
        <f t="shared" si="65"/>
        <v>5.47363413431713-15659.1635781906i</v>
      </c>
      <c r="K259" t="str">
        <f t="shared" si="66"/>
        <v>0.14285714099243-0.0000159401576122076i</v>
      </c>
      <c r="L259" t="str">
        <f t="shared" si="67"/>
        <v>0.0015-4401.02676337374i</v>
      </c>
      <c r="M259" t="str">
        <f t="shared" si="68"/>
        <v>0.0135-1805.5494413841i</v>
      </c>
      <c r="N259">
        <f t="shared" si="69"/>
        <v>90.053289613141231</v>
      </c>
      <c r="O259">
        <f t="shared" si="70"/>
        <v>98.246363180177312</v>
      </c>
      <c r="P259" s="3">
        <f t="shared" si="71"/>
        <v>98.246363180177312</v>
      </c>
      <c r="Q259" s="3">
        <f t="shared" si="72"/>
        <v>-89.946710386858769</v>
      </c>
      <c r="R259">
        <f t="shared" si="73"/>
        <v>90.053289613141231</v>
      </c>
      <c r="S259">
        <f t="shared" si="74"/>
        <v>2.2601961946757485E-3</v>
      </c>
      <c r="T259">
        <f t="shared" si="57"/>
        <v>98.246363180177312</v>
      </c>
    </row>
    <row r="260" spans="1:20" x14ac:dyDescent="0.3">
      <c r="A260">
        <f t="shared" si="58"/>
        <v>14.255196201512447</v>
      </c>
      <c r="B260">
        <f t="shared" si="75"/>
        <v>2.2687849402155162</v>
      </c>
      <c r="C260" t="str">
        <f t="shared" si="59"/>
        <v>76.0042768666538-81408.6926397676i</v>
      </c>
      <c r="D260" t="str">
        <f t="shared" si="60"/>
        <v>15.3562499879049-14029.9721811174i</v>
      </c>
      <c r="E260" t="str">
        <f t="shared" si="61"/>
        <v>162.469533472904-0.0079468228091291i</v>
      </c>
      <c r="F260" t="str">
        <f t="shared" si="62"/>
        <v>17.4594594582824-65831.3240460691i</v>
      </c>
      <c r="G260" t="str">
        <f t="shared" si="63"/>
        <v>0.999999999932579-8.21099301151758E-06i</v>
      </c>
      <c r="H260" t="str">
        <f t="shared" si="64"/>
        <v>91.0000005291185+0.00779519745646402i</v>
      </c>
      <c r="I260" t="str">
        <f t="shared" si="65"/>
        <v>5.4736341345282-15599.8840171828i</v>
      </c>
      <c r="K260" t="str">
        <f t="shared" si="66"/>
        <v>0.142857140978231-0.0000160007302094654i</v>
      </c>
      <c r="L260" t="str">
        <f t="shared" si="67"/>
        <v>0.0015-4384.36617192045i</v>
      </c>
      <c r="M260" t="str">
        <f t="shared" si="68"/>
        <v>0.0135-1798.71432694172i</v>
      </c>
      <c r="N260">
        <f t="shared" si="69"/>
        <v>90.053492113470355</v>
      </c>
      <c r="O260">
        <f t="shared" si="70"/>
        <v>98.213419392807623</v>
      </c>
      <c r="P260" s="3">
        <f t="shared" si="71"/>
        <v>98.213419392807623</v>
      </c>
      <c r="Q260" s="3">
        <f t="shared" si="72"/>
        <v>-89.946507886529645</v>
      </c>
      <c r="R260">
        <f t="shared" si="73"/>
        <v>90.053492113470355</v>
      </c>
      <c r="S260">
        <f t="shared" si="74"/>
        <v>2.2687849402155164E-3</v>
      </c>
      <c r="T260">
        <f t="shared" si="57"/>
        <v>98.213419392807623</v>
      </c>
    </row>
    <row r="261" spans="1:20" x14ac:dyDescent="0.3">
      <c r="A261">
        <f t="shared" si="58"/>
        <v>14.309365947078195</v>
      </c>
      <c r="B261">
        <f t="shared" si="75"/>
        <v>2.2774063229883352</v>
      </c>
      <c r="C261" t="str">
        <f t="shared" si="59"/>
        <v>76.0042768438307-81100.5108020803i</v>
      </c>
      <c r="D261" t="str">
        <f t="shared" si="60"/>
        <v>15.3562499878127-13976.8601159583i</v>
      </c>
      <c r="E261" t="str">
        <f t="shared" si="61"/>
        <v>162.469533446339-0.00797702072551048i</v>
      </c>
      <c r="F261" t="str">
        <f t="shared" si="62"/>
        <v>17.4594594582733-65582.1120214788i</v>
      </c>
      <c r="G261" t="str">
        <f t="shared" si="63"/>
        <v>0.999999999932066-8.24219478495712E-06i</v>
      </c>
      <c r="H261" t="str">
        <f t="shared" si="64"/>
        <v>91.0000005331475+0.00782481920685366i</v>
      </c>
      <c r="I261" t="str">
        <f t="shared" si="65"/>
        <v>5.47363413474078-15540.8288657436i</v>
      </c>
      <c r="K261" t="str">
        <f t="shared" si="66"/>
        <v>0.142857140963924-0.0000160615329825737i</v>
      </c>
      <c r="L261" t="str">
        <f t="shared" si="67"/>
        <v>0.0015-4367.76865104647i</v>
      </c>
      <c r="M261" t="str">
        <f t="shared" si="68"/>
        <v>0.0135-1791.90508760881i</v>
      </c>
      <c r="N261">
        <f t="shared" si="69"/>
        <v>90.053695383298475</v>
      </c>
      <c r="O261">
        <f t="shared" si="70"/>
        <v>98.180475605739034</v>
      </c>
      <c r="P261" s="3">
        <f t="shared" si="71"/>
        <v>98.180475605739034</v>
      </c>
      <c r="Q261" s="3">
        <f t="shared" si="72"/>
        <v>-89.946304616701525</v>
      </c>
      <c r="R261">
        <f t="shared" si="73"/>
        <v>90.053695383298475</v>
      </c>
      <c r="S261">
        <f t="shared" si="74"/>
        <v>2.2774063229883353E-3</v>
      </c>
      <c r="T261">
        <f t="shared" si="57"/>
        <v>98.180475605739034</v>
      </c>
    </row>
    <row r="262" spans="1:20" x14ac:dyDescent="0.3">
      <c r="A262">
        <f t="shared" si="58"/>
        <v>14.363741537677093</v>
      </c>
      <c r="B262">
        <f t="shared" si="75"/>
        <v>2.286060467015691</v>
      </c>
      <c r="C262" t="str">
        <f t="shared" si="59"/>
        <v>76.0042768208336-80793.4956224678i</v>
      </c>
      <c r="D262" t="str">
        <f t="shared" si="60"/>
        <v>15.3562499877199-13923.9491126244i</v>
      </c>
      <c r="E262" t="str">
        <f t="shared" si="61"/>
        <v>162.46953341957-0.00800733339385603i</v>
      </c>
      <c r="F262" t="str">
        <f t="shared" si="62"/>
        <v>17.4594594582644-65333.8434175877i</v>
      </c>
      <c r="G262" t="str">
        <f t="shared" si="63"/>
        <v>0.999999999931549-8.27351512513568E-06i</v>
      </c>
      <c r="H262" t="str">
        <f t="shared" si="64"/>
        <v>91.0000005372073+0.0078545535198954i</v>
      </c>
      <c r="I262" t="str">
        <f t="shared" si="65"/>
        <v>5.47363413495505-15481.9972743452i</v>
      </c>
      <c r="K262" t="str">
        <f t="shared" si="66"/>
        <v>0.142857140949508-0.0000161225668062005i</v>
      </c>
      <c r="L262" t="str">
        <f t="shared" si="67"/>
        <v>0.0015-4351.23396199091i</v>
      </c>
      <c r="M262" t="str">
        <f t="shared" si="68"/>
        <v>0.0135-1785.12162543216i</v>
      </c>
      <c r="N262">
        <f t="shared" si="69"/>
        <v>90.053899425549588</v>
      </c>
      <c r="O262">
        <f t="shared" si="70"/>
        <v>98.14753181897386</v>
      </c>
      <c r="P262" s="3">
        <f t="shared" si="71"/>
        <v>98.14753181897386</v>
      </c>
      <c r="Q262" s="3">
        <f t="shared" si="72"/>
        <v>-89.946100574450412</v>
      </c>
      <c r="R262">
        <f t="shared" si="73"/>
        <v>90.053899425549588</v>
      </c>
      <c r="S262">
        <f t="shared" si="74"/>
        <v>2.2860604670156908E-3</v>
      </c>
      <c r="T262">
        <f t="shared" si="57"/>
        <v>98.14753181897386</v>
      </c>
    </row>
    <row r="263" spans="1:20" x14ac:dyDescent="0.3">
      <c r="A263">
        <f t="shared" si="58"/>
        <v>14.418323755520266</v>
      </c>
      <c r="B263">
        <f t="shared" si="75"/>
        <v>2.2947474967903507</v>
      </c>
      <c r="C263" t="str">
        <f t="shared" si="59"/>
        <v>76.004276797662-80487.6426844151i</v>
      </c>
      <c r="D263" t="str">
        <f t="shared" si="60"/>
        <v>15.3562499876264-13871.2384099731i</v>
      </c>
      <c r="E263" t="str">
        <f t="shared" si="61"/>
        <v>162.469533392598-0.0080377612502226i</v>
      </c>
      <c r="F263" t="str">
        <f t="shared" si="62"/>
        <v>17.4594594582552-65086.5146629682i</v>
      </c>
      <c r="G263" t="str">
        <f t="shared" si="63"/>
        <v>0.999999999931028-8.30495448260686E-06i</v>
      </c>
      <c r="H263" t="str">
        <f t="shared" si="64"/>
        <v>91.0000005412974+0.0078844008233272i</v>
      </c>
      <c r="I263" t="str">
        <f t="shared" si="65"/>
        <v>5.47363413517085-15423.3883966751i</v>
      </c>
      <c r="K263" t="str">
        <f t="shared" si="66"/>
        <v>0.142857140934983-0.0000161838325583376i</v>
      </c>
      <c r="L263" t="str">
        <f t="shared" si="67"/>
        <v>0.0015-4334.7618668967i</v>
      </c>
      <c r="M263" t="str">
        <f t="shared" si="68"/>
        <v>0.0135-1778.36384282941i</v>
      </c>
      <c r="N263">
        <f t="shared" si="69"/>
        <v>90.054104243158903</v>
      </c>
      <c r="O263">
        <f t="shared" si="70"/>
        <v>98.114588032514533</v>
      </c>
      <c r="P263" s="3">
        <f t="shared" si="71"/>
        <v>98.114588032514533</v>
      </c>
      <c r="Q263" s="3">
        <f t="shared" si="72"/>
        <v>-89.945895756841097</v>
      </c>
      <c r="R263">
        <f t="shared" si="73"/>
        <v>90.054104243158903</v>
      </c>
      <c r="S263">
        <f t="shared" si="74"/>
        <v>2.2947474967903508E-3</v>
      </c>
      <c r="T263">
        <f t="shared" si="57"/>
        <v>98.114588032514533</v>
      </c>
    </row>
    <row r="264" spans="1:20" x14ac:dyDescent="0.3">
      <c r="A264">
        <f t="shared" si="58"/>
        <v>14.473113385791242</v>
      </c>
      <c r="B264">
        <f t="shared" si="75"/>
        <v>2.3034675372781539</v>
      </c>
      <c r="C264" t="str">
        <f t="shared" si="59"/>
        <v>76.0042767743138-80182.9475881239i</v>
      </c>
      <c r="D264" t="str">
        <f t="shared" si="60"/>
        <v>15.3562499875322-13818.7272497433i</v>
      </c>
      <c r="E264" t="str">
        <f t="shared" si="61"/>
        <v>162.46953336542-0.00806830473232245i</v>
      </c>
      <c r="F264" t="str">
        <f t="shared" si="62"/>
        <v>17.4594594582462-64840.1221997138i</v>
      </c>
      <c r="G264" t="str">
        <f t="shared" si="63"/>
        <v>0.999999999930502-8.33651330963639E-06i</v>
      </c>
      <c r="H264" t="str">
        <f t="shared" si="64"/>
        <v>91.000000545419+0.00791436154651273i</v>
      </c>
      <c r="I264" t="str">
        <f t="shared" si="65"/>
        <v>5.47363413538839-15365.0013896253i</v>
      </c>
      <c r="K264" t="str">
        <f t="shared" si="66"/>
        <v>0.142857140920347-0.0000162453311203129i</v>
      </c>
      <c r="L264" t="str">
        <f t="shared" si="67"/>
        <v>0.0015-4318.35212880723i</v>
      </c>
      <c r="M264" t="str">
        <f t="shared" si="68"/>
        <v>0.0135-1771.63164258758i</v>
      </c>
      <c r="N264">
        <f t="shared" si="69"/>
        <v>90.054309839072772</v>
      </c>
      <c r="O264">
        <f t="shared" si="70"/>
        <v>98.081644246363282</v>
      </c>
      <c r="P264" s="3">
        <f t="shared" si="71"/>
        <v>98.081644246363282</v>
      </c>
      <c r="Q264" s="3">
        <f t="shared" si="72"/>
        <v>-89.945690160927228</v>
      </c>
      <c r="R264">
        <f t="shared" si="73"/>
        <v>90.054309839072772</v>
      </c>
      <c r="S264">
        <f t="shared" si="74"/>
        <v>2.3034675372781538E-3</v>
      </c>
      <c r="T264">
        <f t="shared" si="57"/>
        <v>98.081644246363282</v>
      </c>
    </row>
    <row r="265" spans="1:20" x14ac:dyDescent="0.3">
      <c r="A265">
        <f t="shared" si="58"/>
        <v>14.528111216657248</v>
      </c>
      <c r="B265">
        <f t="shared" si="75"/>
        <v>2.3122207139198108</v>
      </c>
      <c r="C265" t="str">
        <f t="shared" si="59"/>
        <v>76.0042767507876-79879.4059504523i</v>
      </c>
      <c r="D265" t="str">
        <f t="shared" si="60"/>
        <v>15.3562499874373-13766.4148765442i</v>
      </c>
      <c r="E265" t="str">
        <f t="shared" si="61"/>
        <v>162.469533338035-0.00809896427953218i</v>
      </c>
      <c r="F265" t="str">
        <f t="shared" si="62"/>
        <v>17.4594594582369-64594.6624833852i</v>
      </c>
      <c r="G265" t="str">
        <f t="shared" si="63"/>
        <v>0.999999999929973-8.36819206020857E-06i</v>
      </c>
      <c r="H265" t="str">
        <f t="shared" si="64"/>
        <v>91.0000005495723+0.00794443612044717i</v>
      </c>
      <c r="I265" t="str">
        <f t="shared" si="65"/>
        <v>5.47363413560756-15306.8354132789i</v>
      </c>
      <c r="K265" t="str">
        <f t="shared" si="66"/>
        <v>0.142857140905599-0.0000163070633768039i</v>
      </c>
      <c r="L265" t="str">
        <f t="shared" si="67"/>
        <v>0.0015-4302.00451166291i</v>
      </c>
      <c r="M265" t="str">
        <f t="shared" si="68"/>
        <v>0.0135-1764.92492786171i</v>
      </c>
      <c r="N265">
        <f t="shared" si="69"/>
        <v>90.0545162162487</v>
      </c>
      <c r="O265">
        <f t="shared" si="70"/>
        <v>98.048700460522369</v>
      </c>
      <c r="P265" s="3">
        <f t="shared" si="71"/>
        <v>98.048700460522369</v>
      </c>
      <c r="Q265" s="3">
        <f t="shared" si="72"/>
        <v>-89.9454837837513</v>
      </c>
      <c r="R265">
        <f t="shared" si="73"/>
        <v>90.0545162162487</v>
      </c>
      <c r="S265">
        <f t="shared" si="74"/>
        <v>2.3122207139198107E-3</v>
      </c>
      <c r="T265">
        <f t="shared" si="57"/>
        <v>98.048700460522369</v>
      </c>
    </row>
    <row r="266" spans="1:20" x14ac:dyDescent="0.3">
      <c r="A266">
        <f t="shared" si="58"/>
        <v>14.583318039280547</v>
      </c>
      <c r="B266">
        <f t="shared" si="75"/>
        <v>2.3210071526327063</v>
      </c>
      <c r="C266" t="str">
        <f t="shared" si="59"/>
        <v>76.0042767270821-79577.0134048531i</v>
      </c>
      <c r="D266" t="str">
        <f t="shared" si="60"/>
        <v>15.3562499873416-13714.3005378448i</v>
      </c>
      <c r="E266" t="str">
        <f t="shared" si="61"/>
        <v>162.469533310442-0.0081297403328985i</v>
      </c>
      <c r="F266" t="str">
        <f t="shared" si="62"/>
        <v>17.4594594582275-64350.1319829624i</v>
      </c>
      <c r="G266" t="str">
        <f t="shared" si="63"/>
        <v>0.99999999992944-8.39999119003289E-06i</v>
      </c>
      <c r="H266" t="str">
        <f t="shared" si="64"/>
        <v>91.000000553757+0.00797462497776304i</v>
      </c>
      <c r="I266" t="str">
        <f t="shared" si="65"/>
        <v>5.47363413582835-15248.8896308987i</v>
      </c>
      <c r="K266" t="str">
        <f t="shared" si="66"/>
        <v>0.142857140890739-0.0000163690302158492i</v>
      </c>
      <c r="L266" t="str">
        <f t="shared" si="67"/>
        <v>0.0015-4285.71878029777i</v>
      </c>
      <c r="M266" t="str">
        <f t="shared" si="68"/>
        <v>0.0135-1758.24360217345i</v>
      </c>
      <c r="N266">
        <f t="shared" si="69"/>
        <v>90.054723377655463</v>
      </c>
      <c r="O266">
        <f t="shared" si="70"/>
        <v>98.015756674994293</v>
      </c>
      <c r="P266" s="3">
        <f t="shared" si="71"/>
        <v>98.015756674994293</v>
      </c>
      <c r="Q266" s="3">
        <f t="shared" si="72"/>
        <v>-89.945276622344537</v>
      </c>
      <c r="R266">
        <f t="shared" si="73"/>
        <v>90.054723377655463</v>
      </c>
      <c r="S266">
        <f t="shared" si="74"/>
        <v>2.3210071526327063E-3</v>
      </c>
      <c r="T266">
        <f t="shared" si="57"/>
        <v>98.015756674994293</v>
      </c>
    </row>
    <row r="267" spans="1:20" x14ac:dyDescent="0.3">
      <c r="A267">
        <f t="shared" si="58"/>
        <v>14.638734647829814</v>
      </c>
      <c r="B267">
        <f t="shared" si="75"/>
        <v>2.3298269798127107</v>
      </c>
      <c r="C267" t="str">
        <f t="shared" si="59"/>
        <v>76.004276703197-79275.765601308i</v>
      </c>
      <c r="D267" t="str">
        <f t="shared" si="60"/>
        <v>15.3562499872453-13662.3834839629i</v>
      </c>
      <c r="E267" t="str">
        <f t="shared" si="61"/>
        <v>162.469533282639-0.00816063333514285i</v>
      </c>
      <c r="F267" t="str">
        <f t="shared" si="62"/>
        <v>17.4594594582182-64106.527180792i</v>
      </c>
      <c r="G267" t="str">
        <f t="shared" si="63"/>
        <v>0.999999999928903-8.43191115655049E-06i</v>
      </c>
      <c r="H267" t="str">
        <f t="shared" si="64"/>
        <v>91.0000005579736+0.00800492855273745i</v>
      </c>
      <c r="I267" t="str">
        <f t="shared" si="65"/>
        <v>5.47363413605088-15191.1632089152i</v>
      </c>
      <c r="K267" t="str">
        <f t="shared" si="66"/>
        <v>0.142857140875766-0.0000164312325288625i</v>
      </c>
      <c r="L267" t="str">
        <f t="shared" si="67"/>
        <v>0.0015-4269.49470043612i</v>
      </c>
      <c r="M267" t="str">
        <f t="shared" si="68"/>
        <v>0.0135-1751.58756940969i</v>
      </c>
      <c r="N267">
        <f t="shared" si="69"/>
        <v>90.054931326273106</v>
      </c>
      <c r="O267">
        <f t="shared" si="70"/>
        <v>97.982812889781457</v>
      </c>
      <c r="P267" s="3">
        <f t="shared" si="71"/>
        <v>97.982812889781457</v>
      </c>
      <c r="Q267" s="3">
        <f t="shared" si="72"/>
        <v>-89.945068673726894</v>
      </c>
      <c r="R267">
        <f t="shared" si="73"/>
        <v>90.054931326273106</v>
      </c>
      <c r="S267">
        <f t="shared" si="74"/>
        <v>2.3298269798127107E-3</v>
      </c>
      <c r="T267">
        <f t="shared" si="57"/>
        <v>97.982812889781457</v>
      </c>
    </row>
    <row r="268" spans="1:20" x14ac:dyDescent="0.3">
      <c r="A268">
        <f t="shared" si="58"/>
        <v>14.694361839491567</v>
      </c>
      <c r="B268">
        <f t="shared" si="75"/>
        <v>2.3386803223359989</v>
      </c>
      <c r="C268" t="str">
        <f t="shared" si="59"/>
        <v>76.0042766791288-78975.6582062656i</v>
      </c>
      <c r="D268" t="str">
        <f t="shared" si="60"/>
        <v>15.356249987148-13610.6629680541i</v>
      </c>
      <c r="E268" t="str">
        <f t="shared" si="61"/>
        <v>162.469533254625-0.00819164373066966i</v>
      </c>
      <c r="F268" t="str">
        <f t="shared" si="62"/>
        <v>17.4594594582086-63863.8445725371i</v>
      </c>
      <c r="G268" t="str">
        <f t="shared" si="63"/>
        <v>0.999999999928362-8.46395241894079E-06i</v>
      </c>
      <c r="H268" t="str">
        <f t="shared" si="64"/>
        <v>91.0000005622222+0.00803534728129745i</v>
      </c>
      <c r="I268" t="str">
        <f t="shared" si="65"/>
        <v>5.47363413627504-15133.6553169145i</v>
      </c>
      <c r="K268" t="str">
        <f t="shared" si="66"/>
        <v>0.142857140860679-0.0000164936712106446i</v>
      </c>
      <c r="L268" t="str">
        <f t="shared" si="67"/>
        <v>0.0015-4253.3320386891i</v>
      </c>
      <c r="M268" t="str">
        <f t="shared" si="68"/>
        <v>0.0135-1744.95673382117i</v>
      </c>
      <c r="N268">
        <f t="shared" si="69"/>
        <v>90.055140065093013</v>
      </c>
      <c r="O268">
        <f t="shared" si="70"/>
        <v>97.949869104886162</v>
      </c>
      <c r="P268" s="3">
        <f t="shared" si="71"/>
        <v>97.949869104886162</v>
      </c>
      <c r="Q268" s="3">
        <f t="shared" si="72"/>
        <v>-89.944859934906987</v>
      </c>
      <c r="R268">
        <f t="shared" si="73"/>
        <v>90.055140065093013</v>
      </c>
      <c r="S268">
        <f t="shared" si="74"/>
        <v>2.3386803223359987E-3</v>
      </c>
      <c r="T268">
        <f t="shared" si="57"/>
        <v>97.949869104886162</v>
      </c>
    </row>
    <row r="269" spans="1:20" x14ac:dyDescent="0.3">
      <c r="A269">
        <f t="shared" si="58"/>
        <v>14.750200414481634</v>
      </c>
      <c r="B269">
        <f t="shared" si="75"/>
        <v>2.3475673075608756</v>
      </c>
      <c r="C269" t="str">
        <f t="shared" si="59"/>
        <v>76.0042766548786-78676.6869025807i</v>
      </c>
      <c r="D269" t="str">
        <f t="shared" si="60"/>
        <v>15.3562499870503-13559.1382461017i</v>
      </c>
      <c r="E269" t="str">
        <f t="shared" si="61"/>
        <v>162.469533226396-0.00822277196557146i</v>
      </c>
      <c r="F269" t="str">
        <f t="shared" si="62"/>
        <v>17.4594594581992-63622.0806671276i</v>
      </c>
      <c r="G269" t="str">
        <f t="shared" si="63"/>
        <v>0.999999999927816-8.49611543812814E-06i</v>
      </c>
      <c r="H269" t="str">
        <f t="shared" si="64"/>
        <v>91.0000005665032+0.00806588160102668i</v>
      </c>
      <c r="I269" t="str">
        <f t="shared" si="65"/>
        <v>5.47363413650099-15076.3651276265i</v>
      </c>
      <c r="K269" t="str">
        <f t="shared" si="66"/>
        <v>0.142857140845477-0.0000165563471593965i</v>
      </c>
      <c r="L269" t="str">
        <f t="shared" si="67"/>
        <v>0.0015-4237.23056255141i</v>
      </c>
      <c r="M269" t="str">
        <f t="shared" si="68"/>
        <v>0.0135-1738.35100002109i</v>
      </c>
      <c r="N269">
        <f t="shared" si="69"/>
        <v>90.055349597117939</v>
      </c>
      <c r="O269">
        <f t="shared" si="70"/>
        <v>97.916925320310867</v>
      </c>
      <c r="P269" s="3">
        <f t="shared" si="71"/>
        <v>97.916925320310867</v>
      </c>
      <c r="Q269" s="3">
        <f t="shared" si="72"/>
        <v>-89.944650402882061</v>
      </c>
      <c r="R269">
        <f t="shared" si="73"/>
        <v>90.055349597117939</v>
      </c>
      <c r="S269">
        <f t="shared" si="74"/>
        <v>2.3475673075608757E-3</v>
      </c>
      <c r="T269">
        <f t="shared" si="57"/>
        <v>97.916925320310867</v>
      </c>
    </row>
    <row r="270" spans="1:20" x14ac:dyDescent="0.3">
      <c r="A270">
        <f t="shared" si="58"/>
        <v>14.806251176056666</v>
      </c>
      <c r="B270">
        <f t="shared" si="75"/>
        <v>2.356488063329607</v>
      </c>
      <c r="C270" t="str">
        <f t="shared" si="59"/>
        <v>76.0042766304428-78378.8473894507i</v>
      </c>
      <c r="D270" t="str">
        <f t="shared" si="60"/>
        <v>15.3562499869516-13507.808576905i</v>
      </c>
      <c r="E270" t="str">
        <f t="shared" si="61"/>
        <v>162.469533197954-0.00825401848763745i</v>
      </c>
      <c r="F270" t="str">
        <f t="shared" si="62"/>
        <v>17.4594594581895-63381.2319867073i</v>
      </c>
      <c r="G270" t="str">
        <f t="shared" si="63"/>
        <v>0.999999999927266-8.52840067678834E-06i</v>
      </c>
      <c r="H270" t="str">
        <f t="shared" si="64"/>
        <v>91.000000570817+0.00809653195117155i</v>
      </c>
      <c r="I270" t="str">
        <f t="shared" si="65"/>
        <v>5.4736341367286-15019.2918169121i</v>
      </c>
      <c r="K270" t="str">
        <f t="shared" si="66"/>
        <v>0.142857140830159-0.0000166192612767326i</v>
      </c>
      <c r="L270" t="str">
        <f t="shared" si="67"/>
        <v>0.0015-4221.19004039789i</v>
      </c>
      <c r="M270" t="str">
        <f t="shared" si="68"/>
        <v>0.0135-1731.77027298375i</v>
      </c>
      <c r="N270">
        <f t="shared" si="69"/>
        <v>90.05555992536199</v>
      </c>
      <c r="O270">
        <f t="shared" si="70"/>
        <v>97.883981536058045</v>
      </c>
      <c r="P270" s="3">
        <f t="shared" si="71"/>
        <v>97.883981536058045</v>
      </c>
      <c r="Q270" s="3">
        <f t="shared" si="72"/>
        <v>-89.94444007463801</v>
      </c>
      <c r="R270">
        <f t="shared" si="73"/>
        <v>90.05555992536199</v>
      </c>
      <c r="S270">
        <f t="shared" si="74"/>
        <v>2.3564880633296071E-3</v>
      </c>
      <c r="T270">
        <f t="shared" si="57"/>
        <v>97.883981536058045</v>
      </c>
    </row>
    <row r="271" spans="1:20" x14ac:dyDescent="0.3">
      <c r="A271">
        <f t="shared" si="58"/>
        <v>14.862514930525681</v>
      </c>
      <c r="B271">
        <f t="shared" si="75"/>
        <v>2.3654427179702595</v>
      </c>
      <c r="C271" t="str">
        <f t="shared" si="59"/>
        <v>76.0042766058216-78082.135382354i</v>
      </c>
      <c r="D271" t="str">
        <f t="shared" si="60"/>
        <v>15.3562499868523-13456.6732220696i</v>
      </c>
      <c r="E271" t="str">
        <f t="shared" si="61"/>
        <v>162.469533169294-0.00828538374635656i</v>
      </c>
      <c r="F271" t="str">
        <f t="shared" si="62"/>
        <v>17.4594594581799-63141.2950665881i</v>
      </c>
      <c r="G271" t="str">
        <f t="shared" si="63"/>
        <v>0.999999999926713-8.56080859935539E-06i</v>
      </c>
      <c r="H271" t="str">
        <f t="shared" si="64"/>
        <v>91.0000005751632+0.00812729877264762i</v>
      </c>
      <c r="I271" t="str">
        <f t="shared" si="65"/>
        <v>5.47363413695796-14962.4345637529i</v>
      </c>
      <c r="K271" t="str">
        <f t="shared" si="66"/>
        <v>0.142857140814725-0.0000166824144676931i</v>
      </c>
      <c r="L271" t="str">
        <f t="shared" si="67"/>
        <v>0.0015-4205.21024148027i</v>
      </c>
      <c r="M271" t="str">
        <f t="shared" si="68"/>
        <v>0.0135-1725.21445804319i</v>
      </c>
      <c r="N271">
        <f t="shared" si="69"/>
        <v>90.055771052850801</v>
      </c>
      <c r="O271">
        <f t="shared" si="70"/>
        <v>97.851037752130111</v>
      </c>
      <c r="P271" s="3">
        <f t="shared" si="71"/>
        <v>97.851037752130111</v>
      </c>
      <c r="Q271" s="3">
        <f t="shared" si="72"/>
        <v>-89.944228947149199</v>
      </c>
      <c r="R271">
        <f t="shared" si="73"/>
        <v>90.055771052850801</v>
      </c>
      <c r="S271">
        <f t="shared" si="74"/>
        <v>2.3654427179702594E-3</v>
      </c>
      <c r="T271">
        <f t="shared" si="57"/>
        <v>97.851037752130111</v>
      </c>
    </row>
    <row r="272" spans="1:20" x14ac:dyDescent="0.3">
      <c r="A272">
        <f t="shared" si="58"/>
        <v>14.918992487261679</v>
      </c>
      <c r="B272">
        <f t="shared" si="75"/>
        <v>2.3744314002985467</v>
      </c>
      <c r="C272" t="str">
        <f t="shared" si="59"/>
        <v>76.0042765810126-77786.5466129884i</v>
      </c>
      <c r="D272" t="str">
        <f t="shared" si="60"/>
        <v>15.3562499867522-13405.7314459962i</v>
      </c>
      <c r="E272" t="str">
        <f t="shared" si="61"/>
        <v>162.469533140416-0.00831686819292664i</v>
      </c>
      <c r="F272" t="str">
        <f t="shared" si="62"/>
        <v>17.4594594581701-62902.2664551965i</v>
      </c>
      <c r="G272" t="str">
        <f t="shared" si="63"/>
        <v>0.999999999926154-8.59333967202815E-06i</v>
      </c>
      <c r="H272" t="str">
        <f t="shared" si="64"/>
        <v>91.0000005795428+0.00815818250804604i</v>
      </c>
      <c r="I272" t="str">
        <f t="shared" si="65"/>
        <v>5.47363413718906-14905.7925502382i</v>
      </c>
      <c r="K272" t="str">
        <f t="shared" si="66"/>
        <v>0.142857140799173-0.0000167458076407576i</v>
      </c>
      <c r="L272" t="str">
        <f t="shared" si="67"/>
        <v>0.0015-4189.29093592376i</v>
      </c>
      <c r="M272" t="str">
        <f t="shared" si="68"/>
        <v>0.0135-1718.6834608918i</v>
      </c>
      <c r="N272">
        <f t="shared" si="69"/>
        <v>90.055982982621458</v>
      </c>
      <c r="O272">
        <f t="shared" si="70"/>
        <v>97.818093968529482</v>
      </c>
      <c r="P272" s="3">
        <f t="shared" si="71"/>
        <v>97.818093968529482</v>
      </c>
      <c r="Q272" s="3">
        <f t="shared" si="72"/>
        <v>-89.944017017378542</v>
      </c>
      <c r="R272">
        <f t="shared" si="73"/>
        <v>90.055982982621458</v>
      </c>
      <c r="S272">
        <f t="shared" si="74"/>
        <v>2.3744314002985467E-3</v>
      </c>
      <c r="T272">
        <f t="shared" si="57"/>
        <v>97.818093968529482</v>
      </c>
    </row>
    <row r="273" spans="1:20" x14ac:dyDescent="0.3">
      <c r="A273">
        <f t="shared" si="58"/>
        <v>14.975684658713275</v>
      </c>
      <c r="B273">
        <f t="shared" si="75"/>
        <v>2.3834542396196814</v>
      </c>
      <c r="C273" t="str">
        <f t="shared" si="59"/>
        <v>76.0042765560137-77492.0768292105i</v>
      </c>
      <c r="D273" t="str">
        <f t="shared" si="60"/>
        <v>15.3562499866512-13354.9825158703i</v>
      </c>
      <c r="E273" t="str">
        <f t="shared" si="61"/>
        <v>162.469533111317-0.00834847228026i</v>
      </c>
      <c r="F273" t="str">
        <f t="shared" si="62"/>
        <v>17.4594594581603-62664.1427140256i</v>
      </c>
      <c r="G273" t="str">
        <f t="shared" si="63"/>
        <v>0.999999999925592-8.62599436277701E-06i</v>
      </c>
      <c r="H273" t="str">
        <f t="shared" si="64"/>
        <v>91.0000005839556+0.00818918360163967i</v>
      </c>
      <c r="I273" t="str">
        <f t="shared" si="65"/>
        <v>5.47363413742192-14849.3649615536i</v>
      </c>
      <c r="K273" t="str">
        <f t="shared" si="66"/>
        <v>0.142857140783503-0.0000168094417078579i</v>
      </c>
      <c r="L273" t="str">
        <f t="shared" si="67"/>
        <v>0.0015-4173.43189472381i</v>
      </c>
      <c r="M273" t="str">
        <f t="shared" si="68"/>
        <v>0.0135-1712.177187579i</v>
      </c>
      <c r="N273">
        <f t="shared" si="69"/>
        <v>90.056195717722616</v>
      </c>
      <c r="O273">
        <f t="shared" si="70"/>
        <v>97.785150185258686</v>
      </c>
      <c r="P273" s="3">
        <f t="shared" si="71"/>
        <v>97.785150185258686</v>
      </c>
      <c r="Q273" s="3">
        <f t="shared" si="72"/>
        <v>-89.943804282277384</v>
      </c>
      <c r="R273">
        <f t="shared" si="73"/>
        <v>90.056195717722616</v>
      </c>
      <c r="S273">
        <f t="shared" si="74"/>
        <v>2.3834542396196814E-3</v>
      </c>
      <c r="T273">
        <f t="shared" si="57"/>
        <v>97.785150185258686</v>
      </c>
    </row>
    <row r="274" spans="1:20" x14ac:dyDescent="0.3">
      <c r="A274">
        <f t="shared" si="58"/>
        <v>15.032592260416385</v>
      </c>
      <c r="B274">
        <f t="shared" si="75"/>
        <v>2.3925113657302362</v>
      </c>
      <c r="C274" t="str">
        <f t="shared" si="59"/>
        <v>76.0042765308258-77198.7217949747i</v>
      </c>
      <c r="D274" t="str">
        <f t="shared" si="60"/>
        <v>15.3562499865496-13304.4257016515i</v>
      </c>
      <c r="E274" t="str">
        <f t="shared" si="61"/>
        <v>162.469533081999-0.00838019646299111i</v>
      </c>
      <c r="F274" t="str">
        <f t="shared" si="62"/>
        <v>17.4594594581504-62426.9204175856i</v>
      </c>
      <c r="G274" t="str">
        <f t="shared" si="63"/>
        <v>0.999999999925026-8.65877314135065E-06i</v>
      </c>
      <c r="H274" t="str">
        <f t="shared" si="64"/>
        <v>91.0000005884023+0.00822030249938974i</v>
      </c>
      <c r="I274" t="str">
        <f t="shared" si="65"/>
        <v>5.47363413765658-14793.1509859692i</v>
      </c>
      <c r="K274" t="str">
        <f t="shared" si="66"/>
        <v>0.142857140767713-0.000016873317584391i</v>
      </c>
      <c r="L274" t="str">
        <f t="shared" si="67"/>
        <v>0.0015-4157.63288974279i</v>
      </c>
      <c r="M274" t="str">
        <f t="shared" si="68"/>
        <v>0.0135-1705.69554450986i</v>
      </c>
      <c r="N274">
        <f t="shared" si="69"/>
        <v>90.056409261214498</v>
      </c>
      <c r="O274">
        <f t="shared" si="70"/>
        <v>97.752206402320382</v>
      </c>
      <c r="P274" s="3">
        <f t="shared" si="71"/>
        <v>97.752206402320382</v>
      </c>
      <c r="Q274" s="3">
        <f t="shared" si="72"/>
        <v>-89.943590738785502</v>
      </c>
      <c r="R274">
        <f t="shared" si="73"/>
        <v>90.056409261214498</v>
      </c>
      <c r="S274">
        <f t="shared" si="74"/>
        <v>2.392511365730236E-3</v>
      </c>
      <c r="T274">
        <f t="shared" si="57"/>
        <v>97.752206402320382</v>
      </c>
    </row>
    <row r="275" spans="1:20" x14ac:dyDescent="0.3">
      <c r="A275">
        <f t="shared" si="58"/>
        <v>15.089716111005968</v>
      </c>
      <c r="B275">
        <f t="shared" si="75"/>
        <v>2.4016029089200113</v>
      </c>
      <c r="C275" t="str">
        <f t="shared" si="59"/>
        <v>76.0042765054463-76906.4772902691i</v>
      </c>
      <c r="D275" t="str">
        <f t="shared" si="60"/>
        <v>15.3562499864472-13254.060276063i</v>
      </c>
      <c r="E275" t="str">
        <f t="shared" si="61"/>
        <v>162.469533052456-0.00841204119747911i</v>
      </c>
      <c r="F275" t="str">
        <f t="shared" si="62"/>
        <v>17.4594594581404-62190.5961533539i</v>
      </c>
      <c r="G275" t="str">
        <f t="shared" si="63"/>
        <v>0.999999999924455-8.69167647928282E-06i</v>
      </c>
      <c r="H275" t="str">
        <f t="shared" si="64"/>
        <v>91.0000005928821+0.00825153964895184i</v>
      </c>
      <c r="I275" t="str">
        <f t="shared" si="65"/>
        <v>5.47363413789296-14737.1498148281i</v>
      </c>
      <c r="K275" t="str">
        <f t="shared" si="66"/>
        <v>0.142857140751804-0.0000169374361892326i</v>
      </c>
      <c r="L275" t="str">
        <f t="shared" si="67"/>
        <v>0.0015-4141.89369370671i</v>
      </c>
      <c r="M275" t="str">
        <f t="shared" si="68"/>
        <v>0.0135-1699.23843844377i</v>
      </c>
      <c r="N275">
        <f t="shared" si="69"/>
        <v>90.056623616168949</v>
      </c>
      <c r="O275">
        <f t="shared" si="70"/>
        <v>97.719262619716943</v>
      </c>
      <c r="P275" s="3">
        <f t="shared" si="71"/>
        <v>97.719262619716943</v>
      </c>
      <c r="Q275" s="3">
        <f t="shared" si="72"/>
        <v>-89.943376383831051</v>
      </c>
      <c r="R275">
        <f t="shared" si="73"/>
        <v>90.056623616168949</v>
      </c>
      <c r="S275">
        <f t="shared" si="74"/>
        <v>2.4016029089200114E-3</v>
      </c>
      <c r="T275">
        <f t="shared" si="57"/>
        <v>97.719262619716943</v>
      </c>
    </row>
    <row r="276" spans="1:20" x14ac:dyDescent="0.3">
      <c r="A276">
        <f t="shared" si="58"/>
        <v>15.147057032227792</v>
      </c>
      <c r="B276">
        <f t="shared" si="75"/>
        <v>2.4107289999739074</v>
      </c>
      <c r="C276" t="str">
        <f t="shared" si="59"/>
        <v>76.0042764798727-76615.3391110588i</v>
      </c>
      <c r="D276" t="str">
        <f t="shared" si="60"/>
        <v>15.356249986344-13203.8855145814i</v>
      </c>
      <c r="E276" t="str">
        <f t="shared" si="61"/>
        <v>162.469533022688-0.0084440069418204i</v>
      </c>
      <c r="F276" t="str">
        <f t="shared" si="62"/>
        <v>17.4594594581304-61955.1665217269i</v>
      </c>
      <c r="G276" t="str">
        <f t="shared" si="63"/>
        <v>0.99999999992388-8.72470484989908E-06i</v>
      </c>
      <c r="H276" t="str">
        <f t="shared" si="64"/>
        <v>91.0000005973966+0.00828289549968315i</v>
      </c>
      <c r="I276" t="str">
        <f t="shared" si="65"/>
        <v>5.4736341381312-14681.3606425348i</v>
      </c>
      <c r="K276" t="str">
        <f t="shared" si="66"/>
        <v>0.142857140735773-0.0000170017984447499i</v>
      </c>
      <c r="L276" t="str">
        <f t="shared" si="67"/>
        <v>0.0015-4126.21408020193i</v>
      </c>
      <c r="M276" t="str">
        <f t="shared" si="68"/>
        <v>0.0135-1692.8057764931i</v>
      </c>
      <c r="N276">
        <f t="shared" si="69"/>
        <v>90.056838785669513</v>
      </c>
      <c r="O276">
        <f t="shared" si="70"/>
        <v>97.686318837450955</v>
      </c>
      <c r="P276" s="3">
        <f t="shared" si="71"/>
        <v>97.686318837450955</v>
      </c>
      <c r="Q276" s="3">
        <f t="shared" si="72"/>
        <v>-89.943161214330487</v>
      </c>
      <c r="R276">
        <f t="shared" si="73"/>
        <v>90.056838785669513</v>
      </c>
      <c r="S276">
        <f t="shared" si="74"/>
        <v>2.4107289999739075E-3</v>
      </c>
      <c r="T276">
        <f t="shared" si="57"/>
        <v>97.686318837450955</v>
      </c>
    </row>
    <row r="277" spans="1:20" x14ac:dyDescent="0.3">
      <c r="A277">
        <f t="shared" si="58"/>
        <v>15.204615848950258</v>
      </c>
      <c r="B277">
        <f t="shared" si="75"/>
        <v>2.4198897701738082</v>
      </c>
      <c r="C277" t="str">
        <f t="shared" si="59"/>
        <v>76.0042764541047-76325.3030692226i</v>
      </c>
      <c r="D277" t="str">
        <f t="shared" si="60"/>
        <v>15.35624998624-13153.9006954256i</v>
      </c>
      <c r="E277" t="str">
        <f t="shared" si="61"/>
        <v>162.469532992694-0.00847609415585049i</v>
      </c>
      <c r="F277" t="str">
        <f t="shared" si="62"/>
        <v>17.4594594581203-61720.62813597i</v>
      </c>
      <c r="G277" t="str">
        <f t="shared" si="63"/>
        <v>0.9999999999233-8.75785872832362E-06i</v>
      </c>
      <c r="H277" t="str">
        <f t="shared" si="64"/>
        <v>91.0000006019454+0.00831437050264793i</v>
      </c>
      <c r="I277" t="str">
        <f t="shared" si="65"/>
        <v>5.47363413837124-14625.7826665432i</v>
      </c>
      <c r="K277" t="str">
        <f t="shared" si="66"/>
        <v>0.14285714071962-0.0000170664052768153i</v>
      </c>
      <c r="L277" t="str">
        <f t="shared" si="67"/>
        <v>0.0015-4110.59382367198i</v>
      </c>
      <c r="M277" t="str">
        <f t="shared" si="68"/>
        <v>0.0135-1686.39746612184i</v>
      </c>
      <c r="N277">
        <f t="shared" si="69"/>
        <v>90.057054772811412</v>
      </c>
      <c r="O277">
        <f t="shared" si="70"/>
        <v>97.653375055524933</v>
      </c>
      <c r="P277" s="3">
        <f t="shared" si="71"/>
        <v>97.653375055524933</v>
      </c>
      <c r="Q277" s="3">
        <f t="shared" si="72"/>
        <v>-89.942945227188588</v>
      </c>
      <c r="R277">
        <f t="shared" si="73"/>
        <v>90.057054772811412</v>
      </c>
      <c r="S277">
        <f t="shared" si="74"/>
        <v>2.4198897701738081E-3</v>
      </c>
      <c r="T277">
        <f t="shared" si="57"/>
        <v>97.653375055524933</v>
      </c>
    </row>
    <row r="278" spans="1:20" x14ac:dyDescent="0.3">
      <c r="A278">
        <f t="shared" si="58"/>
        <v>15.262393389176269</v>
      </c>
      <c r="B278">
        <f t="shared" si="75"/>
        <v>2.4290853513004689</v>
      </c>
      <c r="C278" t="str">
        <f t="shared" si="59"/>
        <v>76.0042764281396-76036.364992495i</v>
      </c>
      <c r="D278" t="str">
        <f t="shared" si="60"/>
        <v>15.3562499861352-13104.1050995475i</v>
      </c>
      <c r="E278" t="str">
        <f t="shared" si="61"/>
        <v>162.469532962471-0.00850830330115243i</v>
      </c>
      <c r="F278" t="str">
        <f t="shared" si="62"/>
        <v>17.4594594581101-61486.9776221701i</v>
      </c>
      <c r="G278" t="str">
        <f t="shared" si="63"/>
        <v>0.999999999922716-8.79113859148611E-06i</v>
      </c>
      <c r="H278" t="str">
        <f t="shared" si="64"/>
        <v>91.0000006065295+0.00834596511062488i</v>
      </c>
      <c r="I278" t="str">
        <f t="shared" si="65"/>
        <v>5.47363413861316-14570.4150873456i</v>
      </c>
      <c r="K278" t="str">
        <f t="shared" si="66"/>
        <v>0.142857140703343-0.0000171312576148193i</v>
      </c>
      <c r="L278" t="str">
        <f t="shared" si="67"/>
        <v>0.0015-4095.03269941421i</v>
      </c>
      <c r="M278" t="str">
        <f t="shared" si="68"/>
        <v>0.0135-1680.01341514429i</v>
      </c>
      <c r="N278">
        <f t="shared" si="69"/>
        <v>90.057271580701666</v>
      </c>
      <c r="O278">
        <f t="shared" si="70"/>
        <v>97.620431273941477</v>
      </c>
      <c r="P278" s="3">
        <f t="shared" si="71"/>
        <v>97.620431273941477</v>
      </c>
      <c r="Q278" s="3">
        <f t="shared" si="72"/>
        <v>-89.942728419298334</v>
      </c>
      <c r="R278">
        <f t="shared" si="73"/>
        <v>90.057271580701666</v>
      </c>
      <c r="S278">
        <f t="shared" si="74"/>
        <v>2.4290853513004688E-3</v>
      </c>
      <c r="T278">
        <f t="shared" si="57"/>
        <v>97.620431273941477</v>
      </c>
    </row>
    <row r="279" spans="1:20" x14ac:dyDescent="0.3">
      <c r="A279">
        <f t="shared" si="58"/>
        <v>15.320390484055139</v>
      </c>
      <c r="B279">
        <f t="shared" si="75"/>
        <v>2.4383158756354106</v>
      </c>
      <c r="C279" t="str">
        <f t="shared" si="59"/>
        <v>76.0042764019777-75748.5207244061i</v>
      </c>
      <c r="D279" t="str">
        <f t="shared" si="60"/>
        <v>15.3562499860297-13054.4980106207i</v>
      </c>
      <c r="E279" t="str">
        <f t="shared" si="61"/>
        <v>162.469532932018-0.008540634841064i</v>
      </c>
      <c r="F279" t="str">
        <f t="shared" si="62"/>
        <v>17.4594594580999-61254.2116191862i</v>
      </c>
      <c r="G279" t="str">
        <f t="shared" si="63"/>
        <v>0.999999999922127-8.82454491812857E-06i</v>
      </c>
      <c r="H279" t="str">
        <f t="shared" si="64"/>
        <v>91.0000006111479+0.00837767977811271i</v>
      </c>
      <c r="I279" t="str">
        <f t="shared" si="65"/>
        <v>5.47363413885689-14515.2571084606i</v>
      </c>
      <c r="K279" t="str">
        <f t="shared" si="66"/>
        <v>0.142857140686943-0.0000171963563916843i</v>
      </c>
      <c r="L279" t="str">
        <f t="shared" si="67"/>
        <v>0.0015-4079.53048357662i</v>
      </c>
      <c r="M279" t="str">
        <f t="shared" si="68"/>
        <v>0.0135-1673.65353172374i</v>
      </c>
      <c r="N279">
        <f t="shared" si="69"/>
        <v>90.05748921245906</v>
      </c>
      <c r="O279">
        <f t="shared" si="70"/>
        <v>97.58748749270336</v>
      </c>
      <c r="P279" s="3">
        <f t="shared" si="71"/>
        <v>97.58748749270336</v>
      </c>
      <c r="Q279" s="3">
        <f t="shared" si="72"/>
        <v>-89.94251078754094</v>
      </c>
      <c r="R279">
        <f t="shared" si="73"/>
        <v>90.05748921245906</v>
      </c>
      <c r="S279">
        <f t="shared" si="74"/>
        <v>2.4383158756354105E-3</v>
      </c>
      <c r="T279">
        <f t="shared" si="57"/>
        <v>97.58748749270336</v>
      </c>
    </row>
    <row r="280" spans="1:20" x14ac:dyDescent="0.3">
      <c r="A280">
        <f t="shared" si="58"/>
        <v>15.378607967894549</v>
      </c>
      <c r="B280">
        <f t="shared" si="75"/>
        <v>2.4475814759628252</v>
      </c>
      <c r="C280" t="str">
        <f t="shared" si="59"/>
        <v>76.0042763756177-75461.7661242188i</v>
      </c>
      <c r="D280" t="str">
        <f t="shared" si="60"/>
        <v>15.3562499859234-13005.0787150304i</v>
      </c>
      <c r="E280" t="str">
        <f t="shared" si="61"/>
        <v>162.469532901334-0.00857308924068241i</v>
      </c>
      <c r="F280" t="str">
        <f t="shared" si="62"/>
        <v>17.4594594580896-61022.3267786007i</v>
      </c>
      <c r="G280" t="str">
        <f t="shared" si="63"/>
        <v>0.999999999921535-8.85807818881221E-06i</v>
      </c>
      <c r="H280" t="str">
        <f t="shared" si="64"/>
        <v>91.0000006158009+0.0084095149613378i</v>
      </c>
      <c r="I280" t="str">
        <f t="shared" si="65"/>
        <v>5.47363413910244-14460.3079364221i</v>
      </c>
      <c r="K280" t="str">
        <f t="shared" si="66"/>
        <v>0.142857140670419-0.0000172617025438778i</v>
      </c>
      <c r="L280" t="str">
        <f t="shared" si="67"/>
        <v>0.0015-4064.08695315462i</v>
      </c>
      <c r="M280" t="str">
        <f t="shared" si="68"/>
        <v>0.0135-1667.31772437113i</v>
      </c>
      <c r="N280">
        <f t="shared" si="69"/>
        <v>90.057707671214331</v>
      </c>
      <c r="O280">
        <f t="shared" si="70"/>
        <v>97.554543711813125</v>
      </c>
      <c r="P280" s="3">
        <f t="shared" si="71"/>
        <v>97.554543711813125</v>
      </c>
      <c r="Q280" s="3">
        <f t="shared" si="72"/>
        <v>-89.942292328785669</v>
      </c>
      <c r="R280">
        <f t="shared" si="73"/>
        <v>90.057707671214331</v>
      </c>
      <c r="S280">
        <f t="shared" si="74"/>
        <v>2.447581475962825E-3</v>
      </c>
      <c r="T280">
        <f t="shared" si="57"/>
        <v>97.554543711813125</v>
      </c>
    </row>
    <row r="281" spans="1:20" x14ac:dyDescent="0.3">
      <c r="A281">
        <f t="shared" si="58"/>
        <v>15.437046678172548</v>
      </c>
      <c r="B281">
        <f t="shared" si="75"/>
        <v>2.456882285571484</v>
      </c>
      <c r="C281" t="str">
        <f t="shared" si="59"/>
        <v>76.0042763490553-75176.0970668707i</v>
      </c>
      <c r="D281" t="str">
        <f t="shared" si="60"/>
        <v>15.3562499858162-12955.8465018636i</v>
      </c>
      <c r="E281" t="str">
        <f t="shared" si="61"/>
        <v>162.469532870415-0.00860566696687281i</v>
      </c>
      <c r="F281" t="str">
        <f t="shared" si="62"/>
        <v>17.4594594580791-60791.3197646726i</v>
      </c>
      <c r="G281" t="str">
        <f t="shared" si="63"/>
        <v>0.999999999920937-8.89173888592438E-06i</v>
      </c>
      <c r="H281" t="str">
        <f t="shared" si="64"/>
        <v>91.0000006204901+0.00844147111826001i</v>
      </c>
      <c r="I281" t="str">
        <f t="shared" si="65"/>
        <v>5.47363413934987-14405.5667807681i</v>
      </c>
      <c r="K281" t="str">
        <f t="shared" si="66"/>
        <v>0.142857140653768-0.0000173272970114255i</v>
      </c>
      <c r="L281" t="str">
        <f t="shared" si="67"/>
        <v>0.0015-4048.70188598787i</v>
      </c>
      <c r="M281" t="str">
        <f t="shared" si="68"/>
        <v>0.0135-1661.00590194374i</v>
      </c>
      <c r="N281">
        <f t="shared" si="69"/>
        <v>90.057926960109938</v>
      </c>
      <c r="O281">
        <f t="shared" si="70"/>
        <v>97.521599931273286</v>
      </c>
      <c r="P281" s="3">
        <f t="shared" si="71"/>
        <v>97.521599931273286</v>
      </c>
      <c r="Q281" s="3">
        <f t="shared" si="72"/>
        <v>-89.942073039890062</v>
      </c>
      <c r="R281">
        <f t="shared" si="73"/>
        <v>90.057926960109938</v>
      </c>
      <c r="S281">
        <f t="shared" si="74"/>
        <v>2.4568822855714841E-3</v>
      </c>
      <c r="T281">
        <f t="shared" si="57"/>
        <v>97.521599931273286</v>
      </c>
    </row>
    <row r="282" spans="1:20" x14ac:dyDescent="0.3">
      <c r="A282">
        <f t="shared" si="58"/>
        <v>15.495707455549606</v>
      </c>
      <c r="B282">
        <f t="shared" si="75"/>
        <v>2.4662184382566559</v>
      </c>
      <c r="C282" t="str">
        <f t="shared" si="59"/>
        <v>76.0042763222901-74891.5094429167i</v>
      </c>
      <c r="D282" t="str">
        <f t="shared" si="60"/>
        <v>15.3562499857081-12906.8006628982i</v>
      </c>
      <c r="E282" t="str">
        <f t="shared" si="61"/>
        <v>162.469532839261-0.00863836848827523i</v>
      </c>
      <c r="F282" t="str">
        <f t="shared" si="62"/>
        <v>17.4594594580686-60561.1872542882i</v>
      </c>
      <c r="G282" t="str">
        <f t="shared" si="63"/>
        <v>0.999999999920335-8.92552749368552E-06i</v>
      </c>
      <c r="H282" t="str">
        <f t="shared" si="64"/>
        <v>91.0000006252151+0.00847354870857936i</v>
      </c>
      <c r="I282" t="str">
        <f t="shared" si="65"/>
        <v>5.47363413959922-14351.0328540285i</v>
      </c>
      <c r="K282" t="str">
        <f t="shared" si="66"/>
        <v>0.14285714063699-0.0000173931407379258i</v>
      </c>
      <c r="L282" t="str">
        <f t="shared" si="67"/>
        <v>0.0015-4033.37506075699i</v>
      </c>
      <c r="M282" t="str">
        <f t="shared" si="68"/>
        <v>0.0135-1654.71797364389i</v>
      </c>
      <c r="N282">
        <f t="shared" si="69"/>
        <v>90.058147082300451</v>
      </c>
      <c r="O282">
        <f t="shared" si="70"/>
        <v>97.488656151086545</v>
      </c>
      <c r="P282" s="3">
        <f t="shared" si="71"/>
        <v>97.488656151086545</v>
      </c>
      <c r="Q282" s="3">
        <f t="shared" si="72"/>
        <v>-89.941852917699549</v>
      </c>
      <c r="R282">
        <f t="shared" si="73"/>
        <v>90.058147082300451</v>
      </c>
      <c r="S282">
        <f t="shared" si="74"/>
        <v>2.4662184382566558E-3</v>
      </c>
      <c r="T282">
        <f t="shared" si="57"/>
        <v>97.488656151086545</v>
      </c>
    </row>
    <row r="283" spans="1:20" x14ac:dyDescent="0.3">
      <c r="A283">
        <f t="shared" si="58"/>
        <v>15.554591143880694</v>
      </c>
      <c r="B283">
        <f t="shared" si="75"/>
        <v>2.4755900683220311</v>
      </c>
      <c r="C283" t="str">
        <f t="shared" si="59"/>
        <v>76.0042762953218-74607.9991584696i</v>
      </c>
      <c r="D283" t="str">
        <f t="shared" si="60"/>
        <v>15.3562499855992-12857.9404925935i</v>
      </c>
      <c r="E283" t="str">
        <f t="shared" si="61"/>
        <v>162.46953280787-0.00867119427530933i</v>
      </c>
      <c r="F283" t="str">
        <f t="shared" si="62"/>
        <v>17.459459458058-60331.9259369145i</v>
      </c>
      <c r="G283" t="str">
        <f t="shared" si="63"/>
        <v>0.999999999919728-8.95944449815609E-06i</v>
      </c>
      <c r="H283" t="str">
        <f t="shared" si="64"/>
        <v>91.0000006299756+0.00850574819374256i</v>
      </c>
      <c r="I283" t="str">
        <f t="shared" si="65"/>
        <v>5.47363413985042-14296.7053717144i</v>
      </c>
      <c r="K283" t="str">
        <f t="shared" si="66"/>
        <v>0.142857140620085-0.0000174592346705621i</v>
      </c>
      <c r="L283" t="str">
        <f t="shared" si="67"/>
        <v>0.0015-4018.10625698047i</v>
      </c>
      <c r="M283" t="str">
        <f t="shared" si="68"/>
        <v>0.0135-1648.45384901763i</v>
      </c>
      <c r="N283">
        <f t="shared" si="69"/>
        <v>90.058368040952345</v>
      </c>
      <c r="O283">
        <f t="shared" si="70"/>
        <v>97.455712371255728</v>
      </c>
      <c r="P283" s="3">
        <f t="shared" si="71"/>
        <v>97.455712371255728</v>
      </c>
      <c r="Q283" s="3">
        <f t="shared" si="72"/>
        <v>-89.941631959047655</v>
      </c>
      <c r="R283">
        <f t="shared" si="73"/>
        <v>90.058368040952345</v>
      </c>
      <c r="S283">
        <f t="shared" si="74"/>
        <v>2.4755900683220309E-3</v>
      </c>
      <c r="T283">
        <f t="shared" si="57"/>
        <v>97.455712371255728</v>
      </c>
    </row>
    <row r="284" spans="1:20" x14ac:dyDescent="0.3">
      <c r="A284">
        <f t="shared" si="58"/>
        <v>15.613698590227441</v>
      </c>
      <c r="B284">
        <f t="shared" si="75"/>
        <v>2.484997310581655</v>
      </c>
      <c r="C284" t="str">
        <f t="shared" si="59"/>
        <v>76.0042762681494-74325.5621351385i</v>
      </c>
      <c r="D284" t="str">
        <f t="shared" si="60"/>
        <v>15.3562499854897-12809.2652880796i</v>
      </c>
      <c r="E284" t="str">
        <f t="shared" si="61"/>
        <v>162.46953277624-0.00870414480018262i</v>
      </c>
      <c r="F284" t="str">
        <f t="shared" si="62"/>
        <v>17.4594594580473-60103.5325145505i</v>
      </c>
      <c r="G284" t="str">
        <f t="shared" si="63"/>
        <v>0.999999999919117-8.99349038724359E-06i</v>
      </c>
      <c r="H284" t="str">
        <f t="shared" si="64"/>
        <v>91.0000006347726+0.0085380700369503i</v>
      </c>
      <c r="I284" t="str">
        <f t="shared" si="65"/>
        <v>5.47363414010356-14242.583552307i</v>
      </c>
      <c r="K284" t="str">
        <f t="shared" si="66"/>
        <v>0.142857140603051-0.0000175255797601177i</v>
      </c>
      <c r="L284" t="str">
        <f t="shared" si="67"/>
        <v>0.0015-4002.89525501143i</v>
      </c>
      <c r="M284" t="str">
        <f t="shared" si="68"/>
        <v>0.0135-1642.21343795341i</v>
      </c>
      <c r="N284">
        <f t="shared" si="69"/>
        <v>90.058589839244107</v>
      </c>
      <c r="O284">
        <f t="shared" si="70"/>
        <v>97.422768591783523</v>
      </c>
      <c r="P284" s="3">
        <f t="shared" si="71"/>
        <v>97.422768591783523</v>
      </c>
      <c r="Q284" s="3">
        <f t="shared" si="72"/>
        <v>-89.941410160755893</v>
      </c>
      <c r="R284">
        <f t="shared" si="73"/>
        <v>90.058589839244107</v>
      </c>
      <c r="S284">
        <f t="shared" si="74"/>
        <v>2.4849973105816551E-3</v>
      </c>
      <c r="T284">
        <f t="shared" si="57"/>
        <v>97.422768591783523</v>
      </c>
    </row>
    <row r="285" spans="1:20" x14ac:dyDescent="0.3">
      <c r="A285">
        <f t="shared" si="58"/>
        <v>15.673030644870305</v>
      </c>
      <c r="B285">
        <f t="shared" si="75"/>
        <v>2.4944403003618651</v>
      </c>
      <c r="C285" t="str">
        <f t="shared" si="59"/>
        <v>76.0042762407697-74044.1943099716i</v>
      </c>
      <c r="D285" t="str">
        <f t="shared" si="60"/>
        <v>15.3562499853792-12760.7743491471i</v>
      </c>
      <c r="E285" t="str">
        <f t="shared" si="61"/>
        <v>162.46953274437-0.00873722053689819i</v>
      </c>
      <c r="F285" t="str">
        <f t="shared" si="62"/>
        <v>17.4594594580365-59876.0037016796i</v>
      </c>
      <c r="G285" t="str">
        <f t="shared" si="63"/>
        <v>0.999999999918501-9.02766565070956E-06i</v>
      </c>
      <c r="H285" t="str">
        <f t="shared" si="64"/>
        <v>91.0000006396056+0.00857051470316286i</v>
      </c>
      <c r="I285" t="str">
        <f t="shared" si="65"/>
        <v>5.47363414035856-14188.6666172453i</v>
      </c>
      <c r="K285" t="str">
        <f t="shared" si="66"/>
        <v>0.142857140585888-0.0000175921769609885i</v>
      </c>
      <c r="L285" t="str">
        <f t="shared" si="67"/>
        <v>0.0015-3987.74183603449i</v>
      </c>
      <c r="M285" t="str">
        <f t="shared" si="68"/>
        <v>0.0135-1635.99665068082i</v>
      </c>
      <c r="N285">
        <f t="shared" si="69"/>
        <v>90.058812480366385</v>
      </c>
      <c r="O285">
        <f t="shared" si="70"/>
        <v>97.3898248126726</v>
      </c>
      <c r="P285" s="3">
        <f t="shared" si="71"/>
        <v>97.3898248126726</v>
      </c>
      <c r="Q285" s="3">
        <f t="shared" si="72"/>
        <v>-89.941187519633615</v>
      </c>
      <c r="R285">
        <f t="shared" si="73"/>
        <v>90.058812480366385</v>
      </c>
      <c r="S285">
        <f t="shared" si="74"/>
        <v>2.4944403003618653E-3</v>
      </c>
      <c r="T285">
        <f t="shared" si="57"/>
        <v>97.3898248126726</v>
      </c>
    </row>
    <row r="286" spans="1:20" x14ac:dyDescent="0.3">
      <c r="A286">
        <f t="shared" si="58"/>
        <v>15.732588161320814</v>
      </c>
      <c r="B286">
        <f t="shared" si="75"/>
        <v>2.5039191735032404</v>
      </c>
      <c r="C286" t="str">
        <f t="shared" si="59"/>
        <v>76.0042762131802-73763.8916353974i</v>
      </c>
      <c r="D286" t="str">
        <f t="shared" si="60"/>
        <v>15.3562499852678-12712.4669782378i</v>
      </c>
      <c r="E286" t="str">
        <f t="shared" si="61"/>
        <v>162.469532712256-0.00877042196125733i</v>
      </c>
      <c r="F286" t="str">
        <f t="shared" si="62"/>
        <v>17.4594594580257-59649.336225224i</v>
      </c>
      <c r="G286" t="str">
        <f t="shared" si="63"/>
        <v>0.999999999917881-9.06197078017663E-06i</v>
      </c>
      <c r="H286" t="str">
        <f t="shared" si="64"/>
        <v>91.0000006444763+0.00860308265910814i</v>
      </c>
      <c r="I286" t="str">
        <f t="shared" si="65"/>
        <v>5.47363414061562-14134.9537909167i</v>
      </c>
      <c r="K286" t="str">
        <f t="shared" si="66"/>
        <v>0.142857140568593-0.0000176590272311973i</v>
      </c>
      <c r="L286" t="str">
        <f t="shared" si="67"/>
        <v>0.0015-3972.64578206266i</v>
      </c>
      <c r="M286" t="str">
        <f t="shared" si="68"/>
        <v>0.0135-1629.80339776929i</v>
      </c>
      <c r="N286">
        <f t="shared" si="69"/>
        <v>90.059035967521851</v>
      </c>
      <c r="O286">
        <f t="shared" si="70"/>
        <v>97.356881033925632</v>
      </c>
      <c r="P286" s="3">
        <f t="shared" si="71"/>
        <v>97.356881033925632</v>
      </c>
      <c r="Q286" s="3">
        <f t="shared" si="72"/>
        <v>-89.940964032478149</v>
      </c>
      <c r="R286">
        <f t="shared" si="73"/>
        <v>90.059035967521851</v>
      </c>
      <c r="S286">
        <f t="shared" si="74"/>
        <v>2.5039191735032403E-3</v>
      </c>
      <c r="T286">
        <f t="shared" si="57"/>
        <v>97.356881033925632</v>
      </c>
    </row>
    <row r="287" spans="1:20" x14ac:dyDescent="0.3">
      <c r="A287">
        <f t="shared" si="58"/>
        <v>15.792371996333834</v>
      </c>
      <c r="B287">
        <f t="shared" si="75"/>
        <v>2.513434066362553</v>
      </c>
      <c r="C287" t="str">
        <f t="shared" si="59"/>
        <v>76.0042761853818-73484.6500791696i</v>
      </c>
      <c r="D287" t="str">
        <f t="shared" si="60"/>
        <v>15.3562499851557-12664.3424804339i</v>
      </c>
      <c r="E287" t="str">
        <f t="shared" si="61"/>
        <v>162.469532679898-0.00880374955087315i</v>
      </c>
      <c r="F287" t="str">
        <f t="shared" si="62"/>
        <v>17.4594594580148-59423.5268244957i</v>
      </c>
      <c r="G287" t="str">
        <f t="shared" si="63"/>
        <v>0.999999999917255-9.09640626913561E-06i</v>
      </c>
      <c r="H287" t="str">
        <f t="shared" si="64"/>
        <v>91.0000006493836+0.00863577437328675i</v>
      </c>
      <c r="I287" t="str">
        <f t="shared" si="65"/>
        <v>5.47363414087459-14081.4443006437i</v>
      </c>
      <c r="K287" t="str">
        <f t="shared" si="66"/>
        <v>0.142857140551167-0.0000177261315324072i</v>
      </c>
      <c r="L287" t="str">
        <f t="shared" si="67"/>
        <v>0.0015-3957.60687593411i</v>
      </c>
      <c r="M287" t="str">
        <f t="shared" si="68"/>
        <v>0.0135-1623.63359012681i</v>
      </c>
      <c r="N287">
        <f t="shared" si="69"/>
        <v>90.059260303925427</v>
      </c>
      <c r="O287">
        <f t="shared" si="70"/>
        <v>97.323937255545587</v>
      </c>
      <c r="P287" s="3">
        <f t="shared" si="71"/>
        <v>97.323937255545587</v>
      </c>
      <c r="Q287" s="3">
        <f t="shared" si="72"/>
        <v>-89.940739696074573</v>
      </c>
      <c r="R287">
        <f t="shared" si="73"/>
        <v>90.059260303925427</v>
      </c>
      <c r="S287">
        <f t="shared" si="74"/>
        <v>2.5134340663625528E-3</v>
      </c>
      <c r="T287">
        <f t="shared" si="57"/>
        <v>97.323937255545587</v>
      </c>
    </row>
    <row r="288" spans="1:20" x14ac:dyDescent="0.3">
      <c r="A288">
        <f t="shared" si="58"/>
        <v>15.852383009919901</v>
      </c>
      <c r="B288">
        <f t="shared" si="75"/>
        <v>2.5229851158147305</v>
      </c>
      <c r="C288" t="str">
        <f t="shared" si="59"/>
        <v>76.004276157371-73206.465624303i</v>
      </c>
      <c r="D288" t="str">
        <f t="shared" si="60"/>
        <v>15.3562499850426-12616.4001634482i</v>
      </c>
      <c r="E288" t="str">
        <f t="shared" si="61"/>
        <v>162.469532647294-0.00883720378517133i</v>
      </c>
      <c r="F288" t="str">
        <f t="shared" si="62"/>
        <v>17.4594594580038-59198.5722511505i</v>
      </c>
      <c r="G288" t="str">
        <f t="shared" si="63"/>
        <v>0.999999999916625-9.13097261295257E-06i</v>
      </c>
      <c r="H288" t="str">
        <f t="shared" si="64"/>
        <v>91.0000006543285+0.00866859031597996i</v>
      </c>
      <c r="I288" t="str">
        <f t="shared" si="65"/>
        <v>5.47363414113551-14028.1373766744i</v>
      </c>
      <c r="K288" t="str">
        <f t="shared" si="66"/>
        <v>0.142857140533608-0.0000177934908299356i</v>
      </c>
      <c r="L288" t="str">
        <f t="shared" si="67"/>
        <v>0.0015-3942.62490130914i</v>
      </c>
      <c r="M288" t="str">
        <f t="shared" si="68"/>
        <v>0.0135-1617.48713899862i</v>
      </c>
      <c r="N288">
        <f t="shared" si="69"/>
        <v>90.059485492804228</v>
      </c>
      <c r="O288">
        <f t="shared" si="70"/>
        <v>97.290993477535054</v>
      </c>
      <c r="P288" s="3">
        <f t="shared" si="71"/>
        <v>97.290993477535054</v>
      </c>
      <c r="Q288" s="3">
        <f t="shared" si="72"/>
        <v>-89.940514507195772</v>
      </c>
      <c r="R288">
        <f t="shared" si="73"/>
        <v>90.059485492804228</v>
      </c>
      <c r="S288">
        <f t="shared" si="74"/>
        <v>2.5229851158147304E-3</v>
      </c>
      <c r="T288">
        <f t="shared" si="57"/>
        <v>97.290993477535054</v>
      </c>
    </row>
    <row r="289" spans="1:20" x14ac:dyDescent="0.3">
      <c r="A289">
        <f t="shared" si="58"/>
        <v>15.912622065357597</v>
      </c>
      <c r="B289">
        <f t="shared" si="75"/>
        <v>2.5325724592548267</v>
      </c>
      <c r="C289" t="str">
        <f t="shared" si="59"/>
        <v>76.0042761291472-72929.3342690224i</v>
      </c>
      <c r="D289" t="str">
        <f t="shared" si="60"/>
        <v>15.3562499849287-12568.6393376146i</v>
      </c>
      <c r="E289" t="str">
        <f t="shared" si="61"/>
        <v>162.469532614441-0.0088707851453994i</v>
      </c>
      <c r="F289" t="str">
        <f t="shared" si="62"/>
        <v>17.4594594579927-58974.4692691417i</v>
      </c>
      <c r="G289" t="str">
        <f t="shared" si="63"/>
        <v>0.999999999915991-9.16567030887598E-06i</v>
      </c>
      <c r="H289" t="str">
        <f t="shared" si="64"/>
        <v>91.0000006593105+0.00870153095925636i</v>
      </c>
      <c r="I289" t="str">
        <f t="shared" si="65"/>
        <v>5.47363414139841-13975.0322521708i</v>
      </c>
      <c r="K289" t="str">
        <f t="shared" si="66"/>
        <v>0.142857140515916-0.0000178611060927685i</v>
      </c>
      <c r="L289" t="str">
        <f t="shared" si="67"/>
        <v>0.0015-3927.69964266699i</v>
      </c>
      <c r="M289" t="str">
        <f t="shared" si="68"/>
        <v>0.0135-1611.36395596595i</v>
      </c>
      <c r="N289">
        <f t="shared" si="69"/>
        <v>90.05971153739759</v>
      </c>
      <c r="O289">
        <f t="shared" si="70"/>
        <v>97.258049699897043</v>
      </c>
      <c r="P289" s="3">
        <f t="shared" si="71"/>
        <v>97.258049699897043</v>
      </c>
      <c r="Q289" s="3">
        <f t="shared" si="72"/>
        <v>-89.94028846260241</v>
      </c>
      <c r="R289">
        <f t="shared" si="73"/>
        <v>90.05971153739759</v>
      </c>
      <c r="S289">
        <f t="shared" si="74"/>
        <v>2.5325724592548267E-3</v>
      </c>
      <c r="T289">
        <f t="shared" si="57"/>
        <v>97.258049699897043</v>
      </c>
    </row>
    <row r="290" spans="1:20" x14ac:dyDescent="0.3">
      <c r="A290">
        <f t="shared" si="58"/>
        <v>15.973090029205958</v>
      </c>
      <c r="B290">
        <f t="shared" si="75"/>
        <v>2.5421962345999951</v>
      </c>
      <c r="C290" t="str">
        <f t="shared" si="59"/>
        <v>76.0042761007087-72653.2520266994i</v>
      </c>
      <c r="D290" t="str">
        <f t="shared" si="60"/>
        <v>15.3562499848139-12521.0593158774i</v>
      </c>
      <c r="E290" t="str">
        <f t="shared" si="61"/>
        <v>162.469532581339-0.00890449411463466i</v>
      </c>
      <c r="F290" t="str">
        <f t="shared" si="62"/>
        <v>17.4594594579815-58751.2146546723i</v>
      </c>
      <c r="G290" t="str">
        <f t="shared" si="63"/>
        <v>0.999999999915351-9.20049985604382E-06i</v>
      </c>
      <c r="H290" t="str">
        <f t="shared" si="64"/>
        <v>91.0000006643307+0.00873459677697805i</v>
      </c>
      <c r="I290" t="str">
        <f t="shared" si="65"/>
        <v>5.47363414166331-13922.1281631979i</v>
      </c>
      <c r="K290" t="str">
        <f t="shared" si="66"/>
        <v>0.142857140498089-0.0000179289782935736i</v>
      </c>
      <c r="L290" t="str">
        <f t="shared" si="67"/>
        <v>0.0015-3912.83088530285i</v>
      </c>
      <c r="M290" t="str">
        <f t="shared" si="68"/>
        <v>0.0135-1605.26395294476i</v>
      </c>
      <c r="N290">
        <f t="shared" si="69"/>
        <v>90.059938440957225</v>
      </c>
      <c r="O290">
        <f t="shared" si="70"/>
        <v>97.225105922634299</v>
      </c>
      <c r="P290" s="3">
        <f t="shared" si="71"/>
        <v>97.225105922634299</v>
      </c>
      <c r="Q290" s="3">
        <f t="shared" si="72"/>
        <v>-89.940061559042775</v>
      </c>
      <c r="R290">
        <f t="shared" si="73"/>
        <v>90.059938440957225</v>
      </c>
      <c r="S290">
        <f t="shared" si="74"/>
        <v>2.5421962345999953E-3</v>
      </c>
      <c r="T290">
        <f t="shared" si="57"/>
        <v>97.225105922634299</v>
      </c>
    </row>
    <row r="291" spans="1:20" x14ac:dyDescent="0.3">
      <c r="A291">
        <f t="shared" si="58"/>
        <v>16.033787771316941</v>
      </c>
      <c r="B291">
        <f t="shared" si="75"/>
        <v>2.5518565802914752</v>
      </c>
      <c r="C291" t="str">
        <f t="shared" si="59"/>
        <v>76.0042760720541-72378.2149257984i</v>
      </c>
      <c r="D291" t="str">
        <f t="shared" si="60"/>
        <v>15.3562499846984-12473.6594137822i</v>
      </c>
      <c r="E291" t="str">
        <f t="shared" si="61"/>
        <v>162.469532547984-0.00893833117778886i</v>
      </c>
      <c r="F291" t="str">
        <f t="shared" si="62"/>
        <v>17.4594594579703-58528.8051961504i</v>
      </c>
      <c r="G291" t="str">
        <f t="shared" si="63"/>
        <v>0.999999999914706-9.23546175549083E-06i</v>
      </c>
      <c r="H291" t="str">
        <f t="shared" si="64"/>
        <v>91.0000006693893+0.00876778824480795i</v>
      </c>
      <c r="I291" t="str">
        <f t="shared" si="65"/>
        <v>5.47363414193027-13869.4243487128i</v>
      </c>
      <c r="K291" t="str">
        <f t="shared" si="66"/>
        <v>0.142857140480126-0.0000179971084087148i</v>
      </c>
      <c r="L291" t="str">
        <f t="shared" si="67"/>
        <v>0.0015-3898.01841532461i</v>
      </c>
      <c r="M291" t="str">
        <f t="shared" si="68"/>
        <v>0.0135-1599.18704218446i</v>
      </c>
      <c r="N291">
        <f t="shared" si="69"/>
        <v>90.060166206747141</v>
      </c>
      <c r="O291">
        <f t="shared" si="70"/>
        <v>97.192162145749677</v>
      </c>
      <c r="P291" s="3">
        <f t="shared" si="71"/>
        <v>97.192162145749677</v>
      </c>
      <c r="Q291" s="3">
        <f t="shared" si="72"/>
        <v>-89.939833793252859</v>
      </c>
      <c r="R291">
        <f t="shared" si="73"/>
        <v>90.060166206747141</v>
      </c>
      <c r="S291">
        <f t="shared" si="74"/>
        <v>2.5518565802914754E-3</v>
      </c>
      <c r="T291">
        <f t="shared" si="57"/>
        <v>97.192162145749677</v>
      </c>
    </row>
    <row r="292" spans="1:20" x14ac:dyDescent="0.3">
      <c r="A292">
        <f t="shared" si="58"/>
        <v>16.094716164847945</v>
      </c>
      <c r="B292">
        <f t="shared" si="75"/>
        <v>2.5615536352965829</v>
      </c>
      <c r="C292" t="str">
        <f t="shared" si="59"/>
        <v>76.0042760431807-72104.219009817i</v>
      </c>
      <c r="D292" t="str">
        <f t="shared" si="60"/>
        <v>15.3562499845819-12426.4389494652i</v>
      </c>
      <c r="E292" t="str">
        <f t="shared" si="61"/>
        <v>162.469532514375-0.0089722968216173i</v>
      </c>
      <c r="F292" t="str">
        <f t="shared" si="62"/>
        <v>17.459459457959-58307.2376941405i</v>
      </c>
      <c r="G292" t="str">
        <f t="shared" si="63"/>
        <v>0.999999999914057-9.27055651015568E-06i</v>
      </c>
      <c r="H292" t="str">
        <f t="shared" si="64"/>
        <v>91.0000006744866+0.00880110584021659i</v>
      </c>
      <c r="I292" t="str">
        <f t="shared" si="65"/>
        <v>5.47363414219928-13816.9200505532i</v>
      </c>
      <c r="K292" t="str">
        <f t="shared" si="66"/>
        <v>0.142857140462026-0.0000180654974182665i</v>
      </c>
      <c r="L292" t="str">
        <f t="shared" si="67"/>
        <v>0.0015-3883.26201964994i</v>
      </c>
      <c r="M292" t="str">
        <f t="shared" si="68"/>
        <v>0.0135-1593.13313626664i</v>
      </c>
      <c r="N292">
        <f t="shared" si="69"/>
        <v>90.060394838043806</v>
      </c>
      <c r="O292">
        <f t="shared" si="70"/>
        <v>97.15921836924592</v>
      </c>
      <c r="P292" s="3">
        <f t="shared" si="71"/>
        <v>97.15921836924592</v>
      </c>
      <c r="Q292" s="3">
        <f t="shared" si="72"/>
        <v>-89.939605161956194</v>
      </c>
      <c r="R292">
        <f t="shared" si="73"/>
        <v>90.060394838043806</v>
      </c>
      <c r="S292">
        <f t="shared" si="74"/>
        <v>2.561553635296583E-3</v>
      </c>
      <c r="T292">
        <f t="shared" si="57"/>
        <v>97.15921836924592</v>
      </c>
    </row>
    <row r="293" spans="1:20" x14ac:dyDescent="0.3">
      <c r="A293">
        <f t="shared" si="58"/>
        <v>16.155876086274368</v>
      </c>
      <c r="B293">
        <f t="shared" si="75"/>
        <v>2.5712875391107097</v>
      </c>
      <c r="C293" t="str">
        <f t="shared" si="59"/>
        <v>76.0042760140867-71831.2603372335i</v>
      </c>
      <c r="D293" t="str">
        <f t="shared" si="60"/>
        <v>15.3562499844644-12379.3972436444i</v>
      </c>
      <c r="E293" t="str">
        <f t="shared" si="61"/>
        <v>162.469532480509-0.00900639153472448i</v>
      </c>
      <c r="F293" t="str">
        <f t="shared" si="62"/>
        <v>17.4594594579474-58086.5089613196i</v>
      </c>
      <c r="G293" t="str">
        <f t="shared" si="63"/>
        <v>0.999999999913402-9.30578462488818E-06i</v>
      </c>
      <c r="H293" t="str">
        <f t="shared" si="64"/>
        <v>91.0000006796221+0.00883455004248856i</v>
      </c>
      <c r="I293" t="str">
        <f t="shared" si="65"/>
        <v>5.47363414247022-13764.6145134271i</v>
      </c>
      <c r="K293" t="str">
        <f t="shared" si="66"/>
        <v>0.142857140443789-0.0000181341463060269i</v>
      </c>
      <c r="L293" t="str">
        <f t="shared" si="67"/>
        <v>0.0015-3868.56148600313i</v>
      </c>
      <c r="M293" t="str">
        <f t="shared" si="68"/>
        <v>0.0135-1587.10214810385i</v>
      </c>
      <c r="N293">
        <f t="shared" si="69"/>
        <v>90.060624338136051</v>
      </c>
      <c r="O293">
        <f t="shared" si="70"/>
        <v>97.12627459312607</v>
      </c>
      <c r="P293" s="3">
        <f t="shared" si="71"/>
        <v>97.12627459312607</v>
      </c>
      <c r="Q293" s="3">
        <f t="shared" si="72"/>
        <v>-89.939375661863949</v>
      </c>
      <c r="R293">
        <f t="shared" si="73"/>
        <v>90.060624338136051</v>
      </c>
      <c r="S293">
        <f t="shared" si="74"/>
        <v>2.5712875391107099E-3</v>
      </c>
      <c r="T293">
        <f t="shared" si="57"/>
        <v>97.12627459312607</v>
      </c>
    </row>
    <row r="294" spans="1:20" x14ac:dyDescent="0.3">
      <c r="A294">
        <f t="shared" si="58"/>
        <v>16.217268415402209</v>
      </c>
      <c r="B294">
        <f t="shared" si="75"/>
        <v>2.5810584317593306</v>
      </c>
      <c r="C294" t="str">
        <f t="shared" si="59"/>
        <v>76.0042759847721-71559.3349814467i</v>
      </c>
      <c r="D294" t="str">
        <f t="shared" si="60"/>
        <v>15.3562499843461-12332.5336196091i</v>
      </c>
      <c r="E294" t="str">
        <f t="shared" si="61"/>
        <v>162.469532446387-0.00904061580757262i</v>
      </c>
      <c r="F294" t="str">
        <f t="shared" si="62"/>
        <v>17.459459457936-57866.6158224317i</v>
      </c>
      <c r="G294" t="str">
        <f t="shared" si="63"/>
        <v>0.999999999912743-9.34114660645659E-06i</v>
      </c>
      <c r="H294" t="str">
        <f t="shared" si="64"/>
        <v>91.0000006847968+0.00886812133273008i</v>
      </c>
      <c r="I294" t="str">
        <f t="shared" si="65"/>
        <v>5.47363414274332-13712.5069849019i</v>
      </c>
      <c r="K294" t="str">
        <f t="shared" si="66"/>
        <v>0.142857140425413-0.0000182030560595331i</v>
      </c>
      <c r="L294" t="str">
        <f t="shared" si="67"/>
        <v>0.0015-3853.91660291207i</v>
      </c>
      <c r="M294" t="str">
        <f t="shared" si="68"/>
        <v>0.0135-1581.09399093828i</v>
      </c>
      <c r="N294">
        <f t="shared" si="69"/>
        <v>90.06085471032533</v>
      </c>
      <c r="O294">
        <f t="shared" si="70"/>
        <v>97.093330817393223</v>
      </c>
      <c r="P294" s="3">
        <f t="shared" si="71"/>
        <v>97.093330817393223</v>
      </c>
      <c r="Q294" s="3">
        <f t="shared" si="72"/>
        <v>-89.93914528967467</v>
      </c>
      <c r="R294">
        <f t="shared" si="73"/>
        <v>90.06085471032533</v>
      </c>
      <c r="S294">
        <f t="shared" si="74"/>
        <v>2.5810584317593308E-3</v>
      </c>
      <c r="T294">
        <f t="shared" si="57"/>
        <v>97.093330817393223</v>
      </c>
    </row>
    <row r="295" spans="1:20" x14ac:dyDescent="0.3">
      <c r="A295">
        <f t="shared" si="58"/>
        <v>16.278894035380738</v>
      </c>
      <c r="B295">
        <f t="shared" si="75"/>
        <v>2.5908664538000159</v>
      </c>
      <c r="C295" t="str">
        <f t="shared" si="59"/>
        <v>76.0042759552338-71288.4390307164i</v>
      </c>
      <c r="D295" t="str">
        <f t="shared" si="60"/>
        <v>15.3562499842269-12285.8474032102i</v>
      </c>
      <c r="E295" t="str">
        <f t="shared" si="61"/>
        <v>162.469532412004-0.00907497013248498i</v>
      </c>
      <c r="F295" t="str">
        <f t="shared" si="62"/>
        <v>17.4594594579244-57647.5551142395i</v>
      </c>
      <c r="G295" t="str">
        <f t="shared" si="63"/>
        <v>0.999999999912079-0.0000093766429635549i</v>
      </c>
      <c r="H295" t="str">
        <f t="shared" si="64"/>
        <v>91.0000006900116+0.00890182019387555i</v>
      </c>
      <c r="I295" t="str">
        <f t="shared" si="65"/>
        <v>5.47363414301852-13660.5967153935i</v>
      </c>
      <c r="K295" t="str">
        <f t="shared" si="66"/>
        <v>0.142857140406896-0.0000182722276700744i</v>
      </c>
      <c r="L295" t="str">
        <f t="shared" si="67"/>
        <v>0.0015-3839.32715970518i</v>
      </c>
      <c r="M295" t="str">
        <f t="shared" si="68"/>
        <v>0.0135-1575.10857834059i</v>
      </c>
      <c r="N295">
        <f t="shared" si="69"/>
        <v>90.061085957925556</v>
      </c>
      <c r="O295">
        <f t="shared" si="70"/>
        <v>97.060387042049939</v>
      </c>
      <c r="P295" s="3">
        <f t="shared" si="71"/>
        <v>97.060387042049939</v>
      </c>
      <c r="Q295" s="3">
        <f t="shared" si="72"/>
        <v>-89.938914042074444</v>
      </c>
      <c r="R295">
        <f t="shared" si="73"/>
        <v>90.061085957925556</v>
      </c>
      <c r="S295">
        <f t="shared" si="74"/>
        <v>2.5908664538000161E-3</v>
      </c>
      <c r="T295">
        <f t="shared" si="57"/>
        <v>97.060387042049939</v>
      </c>
    </row>
    <row r="296" spans="1:20" x14ac:dyDescent="0.3">
      <c r="A296">
        <f t="shared" si="58"/>
        <v>16.340753832715187</v>
      </c>
      <c r="B296">
        <f t="shared" si="75"/>
        <v>2.600711746324456</v>
      </c>
      <c r="C296" t="str">
        <f t="shared" si="59"/>
        <v>76.0042759254714-71018.5685881159i</v>
      </c>
      <c r="D296" t="str">
        <f t="shared" si="60"/>
        <v>15.3562499841068-12239.3379228508i</v>
      </c>
      <c r="E296" t="str">
        <f t="shared" si="61"/>
        <v>162.469532377361-0.00910945500365999i</v>
      </c>
      <c r="F296" t="str">
        <f t="shared" si="62"/>
        <v>17.4594594579127-57429.3236854811i</v>
      </c>
      <c r="G296" t="str">
        <f t="shared" si="63"/>
        <v>0.999999999911409-9.41227420681011E-06i</v>
      </c>
      <c r="H296" t="str">
        <f t="shared" si="64"/>
        <v>91.0000006952655+0.00893564711069413i</v>
      </c>
      <c r="I296" t="str">
        <f t="shared" si="65"/>
        <v>5.47363414329575-13608.8829581548i</v>
      </c>
      <c r="K296" t="str">
        <f t="shared" si="66"/>
        <v>0.142857140388239-0.0000183416621327073i</v>
      </c>
      <c r="L296" t="str">
        <f t="shared" si="67"/>
        <v>0.0015-3824.79294650845i</v>
      </c>
      <c r="M296" t="str">
        <f t="shared" si="68"/>
        <v>0.0135-1569.1458242086i</v>
      </c>
      <c r="N296">
        <f t="shared" si="69"/>
        <v>90.061318084263235</v>
      </c>
      <c r="O296">
        <f t="shared" si="70"/>
        <v>97.027443267099542</v>
      </c>
      <c r="P296" s="3">
        <f t="shared" si="71"/>
        <v>97.027443267099542</v>
      </c>
      <c r="Q296" s="3">
        <f t="shared" si="72"/>
        <v>-89.938681915736765</v>
      </c>
      <c r="R296">
        <f t="shared" si="73"/>
        <v>90.061318084263235</v>
      </c>
      <c r="S296">
        <f t="shared" si="74"/>
        <v>2.6007117463244561E-3</v>
      </c>
      <c r="T296">
        <f t="shared" si="57"/>
        <v>97.027443267099542</v>
      </c>
    </row>
    <row r="297" spans="1:20" x14ac:dyDescent="0.3">
      <c r="A297">
        <f t="shared" si="58"/>
        <v>16.402848697279502</v>
      </c>
      <c r="B297">
        <f t="shared" si="75"/>
        <v>2.6105944509604888</v>
      </c>
      <c r="C297" t="str">
        <f t="shared" si="59"/>
        <v>76.0042758954818-70749.7197714664i</v>
      </c>
      <c r="D297" t="str">
        <f t="shared" si="60"/>
        <v>15.3562499839858-12193.0045094765i</v>
      </c>
      <c r="E297" t="str">
        <f t="shared" si="61"/>
        <v>162.469532342452-0.0091440709171691i</v>
      </c>
      <c r="F297" t="str">
        <f t="shared" si="62"/>
        <v>17.4594594579009-57211.9183968245i</v>
      </c>
      <c r="G297" t="str">
        <f t="shared" si="63"/>
        <v>0.999999999910735-9.44804084878961E-06i</v>
      </c>
      <c r="H297" t="str">
        <f t="shared" si="64"/>
        <v>91.0000007005594+0.00896960256979765i</v>
      </c>
      <c r="I297" t="str">
        <f t="shared" si="65"/>
        <v>5.4736341435751-13557.3649692664i</v>
      </c>
      <c r="K297" t="str">
        <f t="shared" si="66"/>
        <v>0.14285714036944-0.0000184113604462696i</v>
      </c>
      <c r="L297" t="str">
        <f t="shared" si="67"/>
        <v>0.0015-3810.31375424233i</v>
      </c>
      <c r="M297" t="str">
        <f t="shared" si="68"/>
        <v>0.0135-1563.20564276608i</v>
      </c>
      <c r="N297">
        <f t="shared" si="69"/>
        <v>90.061551092677533</v>
      </c>
      <c r="O297">
        <f t="shared" si="70"/>
        <v>96.994499492544776</v>
      </c>
      <c r="P297" s="3">
        <f t="shared" si="71"/>
        <v>96.994499492544776</v>
      </c>
      <c r="Q297" s="3">
        <f t="shared" si="72"/>
        <v>-89.938448907322467</v>
      </c>
      <c r="R297">
        <f t="shared" si="73"/>
        <v>90.061551092677533</v>
      </c>
      <c r="S297">
        <f t="shared" si="74"/>
        <v>2.6105944509604889E-3</v>
      </c>
      <c r="T297">
        <f t="shared" si="57"/>
        <v>96.994499492544776</v>
      </c>
    </row>
    <row r="298" spans="1:20" x14ac:dyDescent="0.3">
      <c r="A298">
        <f t="shared" si="58"/>
        <v>16.465179522329162</v>
      </c>
      <c r="B298">
        <f t="shared" si="75"/>
        <v>2.6205147098741386</v>
      </c>
      <c r="C298" t="str">
        <f t="shared" si="59"/>
        <v>76.0042758652633-70481.8887132879i</v>
      </c>
      <c r="D298" t="str">
        <f t="shared" si="60"/>
        <v>15.3562499838638-12146.8464965655i</v>
      </c>
      <c r="E298" t="str">
        <f t="shared" si="61"/>
        <v>162.469532307278-0.00917881837097227i</v>
      </c>
      <c r="F298" t="str">
        <f t="shared" si="62"/>
        <v>17.459459457889-56995.3361208213i</v>
      </c>
      <c r="G298" t="str">
        <f t="shared" si="63"/>
        <v>0.999999999910055-9.48394340400856E-06i</v>
      </c>
      <c r="H298" t="str">
        <f t="shared" si="64"/>
        <v>91.0000007058941+0.0090036870596468i</v>
      </c>
      <c r="I298" t="str">
        <f t="shared" si="65"/>
        <v>5.47363414385662-13506.0420076246i</v>
      </c>
      <c r="K298" t="str">
        <f t="shared" si="66"/>
        <v>0.142857140350497-0.0000184813236133943i</v>
      </c>
      <c r="L298" t="str">
        <f t="shared" si="67"/>
        <v>0.0015-3795.88937461878i</v>
      </c>
      <c r="M298" t="str">
        <f t="shared" si="68"/>
        <v>0.0135-1557.28794856155i</v>
      </c>
      <c r="N298">
        <f t="shared" si="69"/>
        <v>90.061784986520294</v>
      </c>
      <c r="O298">
        <f t="shared" si="70"/>
        <v>96.961555718388695</v>
      </c>
      <c r="P298" s="3">
        <f t="shared" si="71"/>
        <v>96.961555718388695</v>
      </c>
      <c r="Q298" s="3">
        <f t="shared" si="72"/>
        <v>-89.938215013479706</v>
      </c>
      <c r="R298">
        <f t="shared" si="73"/>
        <v>90.061784986520294</v>
      </c>
      <c r="S298">
        <f t="shared" si="74"/>
        <v>2.6205147098741386E-3</v>
      </c>
      <c r="T298">
        <f t="shared" si="57"/>
        <v>96.961555718388695</v>
      </c>
    </row>
    <row r="299" spans="1:20" x14ac:dyDescent="0.3">
      <c r="A299">
        <f t="shared" si="58"/>
        <v>16.527747204514014</v>
      </c>
      <c r="B299">
        <f t="shared" si="75"/>
        <v>2.6304726657716602</v>
      </c>
      <c r="C299" t="str">
        <f t="shared" si="59"/>
        <v>76.0042758348163-70215.0715607428i</v>
      </c>
      <c r="D299" t="str">
        <f t="shared" si="60"/>
        <v>15.356249983741-12100.8632201195i</v>
      </c>
      <c r="E299" t="str">
        <f t="shared" si="61"/>
        <v>162.469532271837-0.00921369786492083i</v>
      </c>
      <c r="F299" t="str">
        <f t="shared" si="62"/>
        <v>17.4594594578771-56779.5737418632i</v>
      </c>
      <c r="G299" t="str">
        <f t="shared" si="63"/>
        <v>0.99999999990937-9.51998238893727E-06i</v>
      </c>
      <c r="H299" t="str">
        <f t="shared" si="64"/>
        <v>91.0000007112686+0.00903790107055808i</v>
      </c>
      <c r="I299" t="str">
        <f t="shared" si="65"/>
        <v>5.47363414414022-13454.9133349313i</v>
      </c>
      <c r="K299" t="str">
        <f t="shared" si="66"/>
        <v>0.142857140331411-0.0000185515526405245i</v>
      </c>
      <c r="L299" t="str">
        <f t="shared" si="67"/>
        <v>0.0015-3781.51960013826i</v>
      </c>
      <c r="M299" t="str">
        <f t="shared" si="68"/>
        <v>0.0135-1551.39265646698i</v>
      </c>
      <c r="N299">
        <f t="shared" si="69"/>
        <v>90.062019769156123</v>
      </c>
      <c r="O299">
        <f t="shared" si="70"/>
        <v>96.928611944634611</v>
      </c>
      <c r="P299" s="3">
        <f t="shared" si="71"/>
        <v>96.928611944634611</v>
      </c>
      <c r="Q299" s="3">
        <f t="shared" si="72"/>
        <v>-89.937980230843877</v>
      </c>
      <c r="R299">
        <f t="shared" si="73"/>
        <v>90.062019769156123</v>
      </c>
      <c r="S299">
        <f t="shared" si="74"/>
        <v>2.63047266577166E-3</v>
      </c>
      <c r="T299">
        <f t="shared" si="57"/>
        <v>96.928611944634611</v>
      </c>
    </row>
    <row r="300" spans="1:20" x14ac:dyDescent="0.3">
      <c r="A300">
        <f t="shared" si="58"/>
        <v>16.590552643891165</v>
      </c>
      <c r="B300">
        <f t="shared" si="75"/>
        <v>2.6404684619015923</v>
      </c>
      <c r="C300" t="str">
        <f t="shared" si="59"/>
        <v>76.0042758041368-69949.2644755737i</v>
      </c>
      <c r="D300" t="str">
        <f t="shared" si="60"/>
        <v>15.3562499836172-12055.0540186533i</v>
      </c>
      <c r="E300" t="str">
        <f t="shared" si="61"/>
        <v>162.469532236126-0.00924870990076483i</v>
      </c>
      <c r="F300" t="str">
        <f t="shared" si="62"/>
        <v>17.459459457865-56564.6281561354i</v>
      </c>
      <c r="G300" t="str">
        <f t="shared" si="63"/>
        <v>0.99999999990868-9.55615832200864E-06i</v>
      </c>
      <c r="H300" t="str">
        <f t="shared" si="64"/>
        <v>91.0000007166845+0.00907224509471197i</v>
      </c>
      <c r="I300" t="str">
        <f t="shared" si="65"/>
        <v>5.47363414442601-13403.9782156835i</v>
      </c>
      <c r="K300" t="str">
        <f t="shared" si="66"/>
        <v>0.142857140312179-0.0000186220485379282i</v>
      </c>
      <c r="L300" t="str">
        <f t="shared" si="67"/>
        <v>0.0015-3767.20422408672i</v>
      </c>
      <c r="M300" t="str">
        <f t="shared" si="68"/>
        <v>0.0135-1545.51968167661i</v>
      </c>
      <c r="N300">
        <f t="shared" si="69"/>
        <v>90.062255443962385</v>
      </c>
      <c r="O300">
        <f t="shared" si="70"/>
        <v>96.895668171285195</v>
      </c>
      <c r="P300" s="3">
        <f t="shared" si="71"/>
        <v>96.895668171285195</v>
      </c>
      <c r="Q300" s="3">
        <f t="shared" si="72"/>
        <v>-89.937744556037615</v>
      </c>
      <c r="R300">
        <f t="shared" si="73"/>
        <v>90.062255443962385</v>
      </c>
      <c r="S300">
        <f t="shared" si="74"/>
        <v>2.6404684619015925E-3</v>
      </c>
      <c r="T300">
        <f t="shared" ref="T300:T363" si="76">P300</f>
        <v>96.895668171285195</v>
      </c>
    </row>
    <row r="301" spans="1:20" x14ac:dyDescent="0.3">
      <c r="A301">
        <f t="shared" ref="A301:A364" si="77">2*PI()*B301</f>
        <v>16.653596743937953</v>
      </c>
      <c r="B301">
        <f t="shared" si="75"/>
        <v>2.6505022420568185</v>
      </c>
      <c r="C301" t="str">
        <f t="shared" ref="C301:C364" si="78">IMPRODUCT(D301,E301,$C$40,,K301,$C$41)</f>
        <v>76.0042757732226-69684.4636340573i</v>
      </c>
      <c r="D301" t="str">
        <f t="shared" ref="D301:D364" si="79">IMDIV(IMPRODUCT($C$37,$C$38,COMPLEX(1,A301/$C$38)),IMSUM(-1*A301*A301/$C$39,COMPLEX(0,1*A301)))</f>
        <v>15.3562499834924-12009.4182331864i</v>
      </c>
      <c r="E301" t="str">
        <f t="shared" ref="E301:E364" si="80">IMDIV(IMPRODUCT(IMSUM(F301,G301),$C$29,H301),IMSUM(1,I301))</f>
        <v>162.469532200142-0.00928385498216091i</v>
      </c>
      <c r="F301" t="str">
        <f t="shared" ref="F301:F364" si="81">IMDIV(IMPRODUCT($C$14,$C$15,COMPLEX(1,A301/$C$15)),IMSUM(-1*A301*A301/$C$16,COMPLEX(0,A301)))</f>
        <v>17.4594594578529-56350.4962715738i</v>
      </c>
      <c r="G301" t="str">
        <f t="shared" ref="G301:G364" si="82">IMDIV(1,COMPLEX(1,A301*$C$9*$C$10))</f>
        <v>0.999999999907984-0.0000095924717236256i</v>
      </c>
      <c r="H301" t="str">
        <f t="shared" ref="H301:H364" si="83">IMDIV($C$3,IMSUM(K301,COMPLEX(0,$C$28*A301)))</f>
        <v>91.000000722142+0.00910671962615872i</v>
      </c>
      <c r="I301" t="str">
        <f t="shared" ref="I301:I364" si="84">IMPRODUCT(F301,$C$29,H301,$C$31)</f>
        <v>5.47363414471402-13353.2359171625i</v>
      </c>
      <c r="K301" t="str">
        <f t="shared" ref="K301:K364" si="85">IF($C$26&lt;=0,IMDIV(1,IMSUM(IMDIV(1,L301),1/$C$18)),IMDIV(1,IMSUM(IMDIV(1,L301),1/$C$18,IMDIV(1,M301))))</f>
        <v>0.1428571402928-0.0000186928123197119i</v>
      </c>
      <c r="L301" t="str">
        <f t="shared" ref="L301:L364" si="86">IMSUM($C$21/$C$22,IMDIV(1,COMPLEX(0,$C$20*$C$22*A301)))</f>
        <v>0.0015-3752.94304053271i</v>
      </c>
      <c r="M301" t="str">
        <f t="shared" ref="M301:M364" si="87">IMSUM($C$25/$C$26,IMDIV(1,COMPLEX(0,$C$24*$C$26*A301)))</f>
        <v>0.0135-1539.66893970572i</v>
      </c>
      <c r="N301">
        <f t="shared" ref="N301:N364" si="88">ABS(R301)</f>
        <v>90.062492014329308</v>
      </c>
      <c r="O301">
        <f t="shared" ref="O301:O364" si="89">ABS(P301)</f>
        <v>96.86272439834363</v>
      </c>
      <c r="P301" s="3">
        <f t="shared" ref="P301:P364" si="90">20*LOG10(IMABS(C301))</f>
        <v>96.86272439834363</v>
      </c>
      <c r="Q301" s="3">
        <f t="shared" ref="Q301:Q364" si="91">IMARGUMENT(C301)*180/PI()</f>
        <v>-89.937507985670692</v>
      </c>
      <c r="R301">
        <f t="shared" ref="R301:R364" si="92">IF(Q301&lt;0,Q301+180,Q301-180)</f>
        <v>90.062492014329308</v>
      </c>
      <c r="S301">
        <f t="shared" ref="S301:S364" si="93">B301/1000</f>
        <v>2.6505022420568185E-3</v>
      </c>
      <c r="T301">
        <f t="shared" si="76"/>
        <v>96.86272439834363</v>
      </c>
    </row>
    <row r="302" spans="1:20" x14ac:dyDescent="0.3">
      <c r="A302">
        <f t="shared" si="77"/>
        <v>16.716880411564915</v>
      </c>
      <c r="B302">
        <f t="shared" ref="B302:B365" si="94">B301*(1+B$42)</f>
        <v>2.6605741505766343</v>
      </c>
      <c r="C302" t="str">
        <f t="shared" si="78"/>
        <v>76.0042757420738-69420.6652269453i</v>
      </c>
      <c r="D302" t="str">
        <f t="shared" si="79"/>
        <v>15.3562499833668-11963.9552072327i</v>
      </c>
      <c r="E302" t="str">
        <f t="shared" si="80"/>
        <v>162.469532163883-0.00931913361468033i</v>
      </c>
      <c r="F302" t="str">
        <f t="shared" si="81"/>
        <v>17.4594594578407-56137.1750078196i</v>
      </c>
      <c r="G302" t="str">
        <f t="shared" si="82"/>
        <v>0.999999999907284-9.62892311616863E-06i</v>
      </c>
      <c r="H302" t="str">
        <f t="shared" si="83"/>
        <v>91.0000007276407+0.00914132516082591i</v>
      </c>
      <c r="I302" t="str">
        <f t="shared" si="84"/>
        <v>5.47363414500421-13302.6857094232i</v>
      </c>
      <c r="K302" t="str">
        <f t="shared" si="85"/>
        <v>0.142857140273274-0.000018763845003836i</v>
      </c>
      <c r="L302" t="str">
        <f t="shared" si="86"/>
        <v>0.0015-3738.73584432426i</v>
      </c>
      <c r="M302" t="str">
        <f t="shared" si="87"/>
        <v>0.0135-1533.84034638944i</v>
      </c>
      <c r="N302">
        <f t="shared" si="88"/>
        <v>90.062729483659936</v>
      </c>
      <c r="O302">
        <f t="shared" si="89"/>
        <v>96.829780625813143</v>
      </c>
      <c r="P302" s="3">
        <f t="shared" si="90"/>
        <v>96.829780625813143</v>
      </c>
      <c r="Q302" s="3">
        <f t="shared" si="91"/>
        <v>-89.937270516340064</v>
      </c>
      <c r="R302">
        <f t="shared" si="92"/>
        <v>90.062729483659936</v>
      </c>
      <c r="S302">
        <f t="shared" si="93"/>
        <v>2.6605741505766342E-3</v>
      </c>
      <c r="T302">
        <f t="shared" si="76"/>
        <v>96.829780625813143</v>
      </c>
    </row>
    <row r="303" spans="1:20" x14ac:dyDescent="0.3">
      <c r="A303">
        <f t="shared" si="77"/>
        <v>16.780404557128861</v>
      </c>
      <c r="B303">
        <f t="shared" si="94"/>
        <v>2.6706843323488254</v>
      </c>
      <c r="C303" t="str">
        <f t="shared" si="78"/>
        <v>76.0042757106874-69157.8654594093i</v>
      </c>
      <c r="D303" t="str">
        <f t="shared" si="79"/>
        <v>15.3562499832401-11918.6642867912i</v>
      </c>
      <c r="E303" t="str">
        <f t="shared" si="80"/>
        <v>162.46953212735-0.00935454630581674i</v>
      </c>
      <c r="F303" t="str">
        <f t="shared" si="81"/>
        <v>17.4594594578283-55924.661296174i</v>
      </c>
      <c r="G303" t="str">
        <f t="shared" si="82"/>
        <v>0.999999999906578-9.66551302400325E-06i</v>
      </c>
      <c r="H303" t="str">
        <f t="shared" si="83"/>
        <v>91.0000007331815+0.00917606219652581i</v>
      </c>
      <c r="I303" t="str">
        <f t="shared" si="84"/>
        <v>5.47363414529658-13252.3268652837i</v>
      </c>
      <c r="K303" t="str">
        <f t="shared" si="85"/>
        <v>0.142857140253599-0.0000188351476121289i</v>
      </c>
      <c r="L303" t="str">
        <f t="shared" si="86"/>
        <v>0.0015-3724.58243108614i</v>
      </c>
      <c r="M303" t="str">
        <f t="shared" si="87"/>
        <v>0.0135-1528.03381788149i</v>
      </c>
      <c r="N303">
        <f t="shared" si="88"/>
        <v>90.062967855370331</v>
      </c>
      <c r="O303">
        <f t="shared" si="89"/>
        <v>96.796836853696846</v>
      </c>
      <c r="P303" s="3">
        <f t="shared" si="90"/>
        <v>96.796836853696846</v>
      </c>
      <c r="Q303" s="3">
        <f t="shared" si="91"/>
        <v>-89.937032144629669</v>
      </c>
      <c r="R303">
        <f t="shared" si="92"/>
        <v>90.062967855370331</v>
      </c>
      <c r="S303">
        <f t="shared" si="93"/>
        <v>2.6706843323488255E-3</v>
      </c>
      <c r="T303">
        <f t="shared" si="76"/>
        <v>96.796836853696846</v>
      </c>
    </row>
    <row r="304" spans="1:20" x14ac:dyDescent="0.3">
      <c r="A304">
        <f t="shared" si="77"/>
        <v>16.844170094445953</v>
      </c>
      <c r="B304">
        <f t="shared" si="94"/>
        <v>2.6808329328117511</v>
      </c>
      <c r="C304" t="str">
        <f t="shared" si="78"/>
        <v>76.0042756790629-68896.0605509856i</v>
      </c>
      <c r="D304" t="str">
        <f t="shared" si="79"/>
        <v>15.3562499831125-11873.5448203368i</v>
      </c>
      <c r="E304" t="str">
        <f t="shared" si="80"/>
        <v>162.469532090538-0.00939009356498853i</v>
      </c>
      <c r="F304" t="str">
        <f t="shared" si="81"/>
        <v>17.4594594578159-55712.9520795567i</v>
      </c>
      <c r="G304" t="str">
        <f t="shared" si="82"/>
        <v>0.999999999905866-9.70224197348756E-06i</v>
      </c>
      <c r="H304" t="str">
        <f t="shared" si="83"/>
        <v>91.0000007387639+0.00921093123296226i</v>
      </c>
      <c r="I304" t="str">
        <f t="shared" si="84"/>
        <v>5.47363414559116-13202.1586603153i</v>
      </c>
      <c r="K304" t="str">
        <f t="shared" si="85"/>
        <v>0.142857140233775-0.0000189067211703021i</v>
      </c>
      <c r="L304" t="str">
        <f t="shared" si="86"/>
        <v>0.0015-3710.48259721672i</v>
      </c>
      <c r="M304" t="str">
        <f t="shared" si="87"/>
        <v>0.0135-1522.24927065301i</v>
      </c>
      <c r="N304">
        <f t="shared" si="88"/>
        <v>90.063207132889474</v>
      </c>
      <c r="O304">
        <f t="shared" si="89"/>
        <v>96.76389308199785</v>
      </c>
      <c r="P304" s="3">
        <f t="shared" si="90"/>
        <v>96.76389308199785</v>
      </c>
      <c r="Q304" s="3">
        <f t="shared" si="91"/>
        <v>-89.936792867110526</v>
      </c>
      <c r="R304">
        <f t="shared" si="92"/>
        <v>90.063207132889474</v>
      </c>
      <c r="S304">
        <f t="shared" si="93"/>
        <v>2.6808329328117512E-3</v>
      </c>
      <c r="T304">
        <f t="shared" si="76"/>
        <v>96.76389308199785</v>
      </c>
    </row>
    <row r="305" spans="1:20" x14ac:dyDescent="0.3">
      <c r="A305">
        <f t="shared" si="77"/>
        <v>16.908177940804848</v>
      </c>
      <c r="B305">
        <f t="shared" si="94"/>
        <v>2.6910200979564358</v>
      </c>
      <c r="C305" t="str">
        <f t="shared" si="78"/>
        <v>76.0042756471967-68635.2467355233i</v>
      </c>
      <c r="D305" t="str">
        <f t="shared" si="79"/>
        <v>15.3562499829839-11828.596158811i</v>
      </c>
      <c r="E305" t="str">
        <f t="shared" si="80"/>
        <v>162.469532053446-0.00942577590355339i</v>
      </c>
      <c r="F305" t="str">
        <f t="shared" si="81"/>
        <v>17.4594594578035-55502.0443124595i</v>
      </c>
      <c r="G305" t="str">
        <f t="shared" si="82"/>
        <v>0.99999999990515-9.73911049297983E-06i</v>
      </c>
      <c r="H305" t="str">
        <f t="shared" si="83"/>
        <v>91.0000007443895+0.00924593277173831i</v>
      </c>
      <c r="I305" t="str">
        <f t="shared" si="84"/>
        <v>5.47363414588806-13152.1803728317i</v>
      </c>
      <c r="K305" t="str">
        <f t="shared" si="85"/>
        <v>0.142857140213799-0.0000189785667079649i</v>
      </c>
      <c r="L305" t="str">
        <f t="shared" si="86"/>
        <v>0.0015-3696.43613988515i</v>
      </c>
      <c r="M305" t="str">
        <f t="shared" si="87"/>
        <v>0.0135-1516.48662149135i</v>
      </c>
      <c r="N305">
        <f t="shared" si="88"/>
        <v>90.063447319659389</v>
      </c>
      <c r="O305">
        <f t="shared" si="89"/>
        <v>96.730949310719325</v>
      </c>
      <c r="P305" s="3">
        <f t="shared" si="90"/>
        <v>96.730949310719325</v>
      </c>
      <c r="Q305" s="3">
        <f t="shared" si="91"/>
        <v>-89.936552680340611</v>
      </c>
      <c r="R305">
        <f t="shared" si="92"/>
        <v>90.063447319659389</v>
      </c>
      <c r="S305">
        <f t="shared" si="93"/>
        <v>2.6910200979564356E-3</v>
      </c>
      <c r="T305">
        <f t="shared" si="76"/>
        <v>96.730949310719325</v>
      </c>
    </row>
    <row r="306" spans="1:20" x14ac:dyDescent="0.3">
      <c r="A306">
        <f t="shared" si="77"/>
        <v>16.972429016979905</v>
      </c>
      <c r="B306">
        <f t="shared" si="94"/>
        <v>2.7012459743286703</v>
      </c>
      <c r="C306" t="str">
        <f t="shared" si="78"/>
        <v>76.004275615089-68375.4202611281i</v>
      </c>
      <c r="D306" t="str">
        <f t="shared" si="79"/>
        <v>15.3562499828544-11783.817655612i</v>
      </c>
      <c r="E306" t="str">
        <f t="shared" si="80"/>
        <v>162.469532016072-0.00946159383481112i</v>
      </c>
      <c r="F306" t="str">
        <f t="shared" si="81"/>
        <v>17.4594594577908-55291.9349609027i</v>
      </c>
      <c r="G306" t="str">
        <f t="shared" si="82"/>
        <v>0.999999999904428-0.0000097761191128461i</v>
      </c>
      <c r="H306" t="str">
        <f t="shared" si="83"/>
        <v>91.0000007500573+0.00928106731636268i</v>
      </c>
      <c r="I306" t="str">
        <f t="shared" si="84"/>
        <v>5.47363414618712-13102.391283878i</v>
      </c>
      <c r="K306" t="str">
        <f t="shared" si="85"/>
        <v>0.142857140193672-0.000019050685258639i</v>
      </c>
      <c r="L306" t="str">
        <f t="shared" si="86"/>
        <v>0.0015-3682.44285702845i</v>
      </c>
      <c r="M306" t="str">
        <f t="shared" si="87"/>
        <v>0.0135-1510.74578749885i</v>
      </c>
      <c r="N306">
        <f t="shared" si="88"/>
        <v>90.063688419135218</v>
      </c>
      <c r="O306">
        <f t="shared" si="89"/>
        <v>96.698005539864567</v>
      </c>
      <c r="P306" s="3">
        <f t="shared" si="90"/>
        <v>96.698005539864567</v>
      </c>
      <c r="Q306" s="3">
        <f t="shared" si="91"/>
        <v>-89.936311580864782</v>
      </c>
      <c r="R306">
        <f t="shared" si="92"/>
        <v>90.063688419135218</v>
      </c>
      <c r="S306">
        <f t="shared" si="93"/>
        <v>2.7012459743286704E-3</v>
      </c>
      <c r="T306">
        <f t="shared" si="76"/>
        <v>96.698005539864567</v>
      </c>
    </row>
    <row r="307" spans="1:20" x14ac:dyDescent="0.3">
      <c r="A307">
        <f t="shared" si="77"/>
        <v>17.036924247244432</v>
      </c>
      <c r="B307">
        <f t="shared" si="94"/>
        <v>2.7115107090311192</v>
      </c>
      <c r="C307" t="str">
        <f t="shared" si="78"/>
        <v>76.0042755827359-68116.5773901081i</v>
      </c>
      <c r="D307" t="str">
        <f t="shared" si="79"/>
        <v>15.3562499827238-11739.2086665861i</v>
      </c>
      <c r="E307" t="str">
        <f t="shared" si="80"/>
        <v>162.469531978413-0.0094975478740099i</v>
      </c>
      <c r="F307" t="str">
        <f t="shared" si="81"/>
        <v>17.4594594577782-55082.6210023933i</v>
      </c>
      <c r="G307" t="str">
        <f t="shared" si="82"/>
        <v>0.9999999999037-9.81326836546777E-06i</v>
      </c>
      <c r="H307" t="str">
        <f t="shared" si="83"/>
        <v>91.0000007557686+0.00931633537225776i</v>
      </c>
      <c r="I307" t="str">
        <f t="shared" si="84"/>
        <v>5.47363414648853-13052.7906772219i</v>
      </c>
      <c r="K307" t="str">
        <f t="shared" si="85"/>
        <v>0.142857140173391-0.0000191230778597734i</v>
      </c>
      <c r="L307" t="str">
        <f t="shared" si="86"/>
        <v>0.0015-3668.50254734852i</v>
      </c>
      <c r="M307" t="str">
        <f t="shared" si="87"/>
        <v>0.0135-1505.0266860917i</v>
      </c>
      <c r="N307">
        <f t="shared" si="88"/>
        <v>90.063930434785149</v>
      </c>
      <c r="O307">
        <f t="shared" si="89"/>
        <v>96.665061769436633</v>
      </c>
      <c r="P307" s="3">
        <f t="shared" si="90"/>
        <v>96.665061769436633</v>
      </c>
      <c r="Q307" s="3">
        <f t="shared" si="91"/>
        <v>-89.936069565214851</v>
      </c>
      <c r="R307">
        <f t="shared" si="92"/>
        <v>90.063930434785149</v>
      </c>
      <c r="S307">
        <f t="shared" si="93"/>
        <v>2.7115107090311193E-3</v>
      </c>
      <c r="T307">
        <f t="shared" si="76"/>
        <v>96.665061769436633</v>
      </c>
    </row>
    <row r="308" spans="1:20" x14ac:dyDescent="0.3">
      <c r="A308">
        <f t="shared" si="77"/>
        <v>17.101664559383959</v>
      </c>
      <c r="B308">
        <f t="shared" si="94"/>
        <v>2.7218144497254375</v>
      </c>
      <c r="C308" t="str">
        <f t="shared" si="78"/>
        <v>76.0042755501365-67858.7143989223i</v>
      </c>
      <c r="D308" t="str">
        <f t="shared" si="79"/>
        <v>15.3562499825922-11694.768550018i</v>
      </c>
      <c r="E308" t="str">
        <f t="shared" si="80"/>
        <v>162.469531940467-0.00953363853835921i</v>
      </c>
      <c r="F308" t="str">
        <f t="shared" si="81"/>
        <v>17.4594594577653-54874.0994258794i</v>
      </c>
      <c r="G308" t="str">
        <f t="shared" si="82"/>
        <v>0.999999999902967-9.85055878524933E-06i</v>
      </c>
      <c r="H308" t="str">
        <f t="shared" si="83"/>
        <v>91.0000007615232+0.00935173744676617i</v>
      </c>
      <c r="I308" t="str">
        <f t="shared" si="84"/>
        <v>5.47363414679216-13003.3778393417i</v>
      </c>
      <c r="K308" t="str">
        <f t="shared" si="85"/>
        <v>0.142857140152956-0.0000191957455527595i</v>
      </c>
      <c r="L308" t="str">
        <f t="shared" si="86"/>
        <v>0.0015-3654.61501030935i</v>
      </c>
      <c r="M308" t="str">
        <f t="shared" si="87"/>
        <v>0.0135-1499.32923499871i</v>
      </c>
      <c r="N308">
        <f t="shared" si="88"/>
        <v>90.064173370090657</v>
      </c>
      <c r="O308">
        <f t="shared" si="89"/>
        <v>96.632117999438861</v>
      </c>
      <c r="P308" s="3">
        <f t="shared" si="90"/>
        <v>96.632117999438861</v>
      </c>
      <c r="Q308" s="3">
        <f t="shared" si="91"/>
        <v>-89.935826629909343</v>
      </c>
      <c r="R308">
        <f t="shared" si="92"/>
        <v>90.064173370090657</v>
      </c>
      <c r="S308">
        <f t="shared" si="93"/>
        <v>2.7218144497254374E-3</v>
      </c>
      <c r="T308">
        <f t="shared" si="76"/>
        <v>96.632117999438861</v>
      </c>
    </row>
    <row r="309" spans="1:20" x14ac:dyDescent="0.3">
      <c r="A309">
        <f t="shared" si="77"/>
        <v>17.166650884709618</v>
      </c>
      <c r="B309">
        <f t="shared" si="94"/>
        <v>2.7321573446343943</v>
      </c>
      <c r="C309" t="str">
        <f t="shared" si="78"/>
        <v>76.0042755172893-67601.8275781252i</v>
      </c>
      <c r="D309" t="str">
        <f t="shared" si="79"/>
        <v>15.3562499824597-11650.4966666217i</v>
      </c>
      <c r="E309" t="str">
        <f t="shared" si="80"/>
        <v>162.469531902233-0.00956986634703294i</v>
      </c>
      <c r="F309" t="str">
        <f t="shared" si="81"/>
        <v>17.4594594577524-54666.3672317086i</v>
      </c>
      <c r="G309" t="str">
        <f t="shared" si="82"/>
        <v>0.999999999902228-9.88799090862597E-06i</v>
      </c>
      <c r="H309" t="str">
        <f t="shared" si="83"/>
        <v>91.0000007673219+0.00938727404915894i</v>
      </c>
      <c r="I309" t="str">
        <f t="shared" si="84"/>
        <v>5.47363414709817-12954.1520594173i</v>
      </c>
      <c r="K309" t="str">
        <f t="shared" si="85"/>
        <v>0.142857140132365-0.000019268689382946i</v>
      </c>
      <c r="L309" t="str">
        <f t="shared" si="86"/>
        <v>0.0015-3640.78004613404i</v>
      </c>
      <c r="M309" t="str">
        <f t="shared" si="87"/>
        <v>0.0135-1493.65335226012i</v>
      </c>
      <c r="N309">
        <f t="shared" si="88"/>
        <v>90.064417228546333</v>
      </c>
      <c r="O309">
        <f t="shared" si="89"/>
        <v>96.599174229874549</v>
      </c>
      <c r="P309" s="3">
        <f t="shared" si="90"/>
        <v>96.599174229874549</v>
      </c>
      <c r="Q309" s="3">
        <f t="shared" si="91"/>
        <v>-89.935582771453667</v>
      </c>
      <c r="R309">
        <f t="shared" si="92"/>
        <v>90.064417228546333</v>
      </c>
      <c r="S309">
        <f t="shared" si="93"/>
        <v>2.7321573446343942E-3</v>
      </c>
      <c r="T309">
        <f t="shared" si="76"/>
        <v>96.599174229874549</v>
      </c>
    </row>
    <row r="310" spans="1:20" x14ac:dyDescent="0.3">
      <c r="A310">
        <f t="shared" si="77"/>
        <v>17.231884158071516</v>
      </c>
      <c r="B310">
        <f t="shared" si="94"/>
        <v>2.7425395425440051</v>
      </c>
      <c r="C310" t="str">
        <f t="shared" si="78"/>
        <v>76.0042754841914-67345.9132323128i</v>
      </c>
      <c r="D310" t="str">
        <f t="shared" si="79"/>
        <v>15.3562499823261-11606.3923795313i</v>
      </c>
      <c r="E310" t="str">
        <f t="shared" si="80"/>
        <v>162.469531863707-0.0096062318211749i</v>
      </c>
      <c r="F310" t="str">
        <f t="shared" si="81"/>
        <v>17.4594594577394-54459.4214315831i</v>
      </c>
      <c r="G310" t="str">
        <f t="shared" si="82"/>
        <v>0.999999999901483-9.92556527407136E-06i</v>
      </c>
      <c r="H310" t="str">
        <f t="shared" si="83"/>
        <v>91.0000007731648+0.00942294569064187i</v>
      </c>
      <c r="I310" t="str">
        <f t="shared" si="84"/>
        <v>5.4736341474065-12905.1126293194i</v>
      </c>
      <c r="K310" t="str">
        <f t="shared" si="85"/>
        <v>0.142857140111617-0.0000193419103996539i</v>
      </c>
      <c r="L310" t="str">
        <f t="shared" si="86"/>
        <v>0.0015-3626.99745580199i</v>
      </c>
      <c r="M310" t="str">
        <f t="shared" si="87"/>
        <v>0.0135-1487.99895622646i</v>
      </c>
      <c r="N310">
        <f t="shared" si="88"/>
        <v>90.064662013660126</v>
      </c>
      <c r="O310">
        <f t="shared" si="89"/>
        <v>96.566230460746922</v>
      </c>
      <c r="P310" s="3">
        <f t="shared" si="90"/>
        <v>96.566230460746922</v>
      </c>
      <c r="Q310" s="3">
        <f t="shared" si="91"/>
        <v>-89.935337986339874</v>
      </c>
      <c r="R310">
        <f t="shared" si="92"/>
        <v>90.064662013660126</v>
      </c>
      <c r="S310">
        <f t="shared" si="93"/>
        <v>2.7425395425440049E-3</v>
      </c>
      <c r="T310">
        <f t="shared" si="76"/>
        <v>96.566230460746922</v>
      </c>
    </row>
    <row r="311" spans="1:20" x14ac:dyDescent="0.3">
      <c r="A311">
        <f t="shared" si="77"/>
        <v>17.297365317872188</v>
      </c>
      <c r="B311">
        <f t="shared" si="94"/>
        <v>2.7529611928056723</v>
      </c>
      <c r="C311" t="str">
        <f t="shared" si="78"/>
        <v>76.0042754508422-67090.9676800725i</v>
      </c>
      <c r="D311" t="str">
        <f t="shared" si="79"/>
        <v>15.3562499821916-11562.4550542919i</v>
      </c>
      <c r="E311" t="str">
        <f t="shared" si="80"/>
        <v>162.469531824887-0.00964273548391345i</v>
      </c>
      <c r="F311" t="str">
        <f t="shared" si="81"/>
        <v>17.4594594577263-54253.2590485183i</v>
      </c>
      <c r="G311" t="str">
        <f t="shared" si="82"/>
        <v>0.999999999900733-9.96328242210535E-06i</v>
      </c>
      <c r="H311" t="str">
        <f t="shared" si="83"/>
        <v>91.0000007790516+0.00945875288436337i</v>
      </c>
      <c r="I311" t="str">
        <f t="shared" si="84"/>
        <v>5.47363414771713-12856.2588435991i</v>
      </c>
      <c r="K311" t="str">
        <f t="shared" si="85"/>
        <v>0.142857140090712-0.0000194154096561915i</v>
      </c>
      <c r="L311" t="str">
        <f t="shared" si="86"/>
        <v>0.0015-3613.26704104601i</v>
      </c>
      <c r="M311" t="str">
        <f t="shared" si="87"/>
        <v>0.0135-1482.36596555734i</v>
      </c>
      <c r="N311">
        <f t="shared" si="88"/>
        <v>90.064907728953315</v>
      </c>
      <c r="O311">
        <f t="shared" si="89"/>
        <v>96.53328669205942</v>
      </c>
      <c r="P311" s="3">
        <f t="shared" si="90"/>
        <v>96.53328669205942</v>
      </c>
      <c r="Q311" s="3">
        <f t="shared" si="91"/>
        <v>-89.935092271046685</v>
      </c>
      <c r="R311">
        <f t="shared" si="92"/>
        <v>90.064907728953315</v>
      </c>
      <c r="S311">
        <f t="shared" si="93"/>
        <v>2.7529611928056724E-3</v>
      </c>
      <c r="T311">
        <f t="shared" si="76"/>
        <v>96.53328669205942</v>
      </c>
    </row>
    <row r="312" spans="1:20" x14ac:dyDescent="0.3">
      <c r="A312">
        <f t="shared" si="77"/>
        <v>17.363095306080105</v>
      </c>
      <c r="B312">
        <f t="shared" si="94"/>
        <v>2.763422445338334</v>
      </c>
      <c r="C312" t="str">
        <f t="shared" si="78"/>
        <v>76.0042754172385-66836.987253926i</v>
      </c>
      <c r="D312" t="str">
        <f t="shared" si="79"/>
        <v>15.356249982056-11518.6840588502i</v>
      </c>
      <c r="E312" t="str">
        <f t="shared" si="80"/>
        <v>162.469531785772-0.00967937786036223i</v>
      </c>
      <c r="F312" t="str">
        <f t="shared" si="81"/>
        <v>17.4594594577131-54047.877116799i</v>
      </c>
      <c r="G312" t="str">
        <f t="shared" si="82"/>
        <v>0.999999999899977-0.0000100011428953018i</v>
      </c>
      <c r="H312" t="str">
        <f t="shared" si="83"/>
        <v>91.0000007849838+0.00949469614542229i</v>
      </c>
      <c r="I312" t="str">
        <f t="shared" si="84"/>
        <v>5.47363414803018-12807.5899994785i</v>
      </c>
      <c r="K312" t="str">
        <f t="shared" si="85"/>
        <v>0.142857140069647-0.0000194891882098699i</v>
      </c>
      <c r="L312" t="str">
        <f t="shared" si="86"/>
        <v>0.0015-3599.58860434948i</v>
      </c>
      <c r="M312" t="str">
        <f t="shared" si="87"/>
        <v>0.0135-1476.7542992203i</v>
      </c>
      <c r="N312">
        <f t="shared" si="88"/>
        <v>90.065154377960511</v>
      </c>
      <c r="O312">
        <f t="shared" si="89"/>
        <v>96.500342923815282</v>
      </c>
      <c r="P312" s="3">
        <f t="shared" si="90"/>
        <v>96.500342923815282</v>
      </c>
      <c r="Q312" s="3">
        <f t="shared" si="91"/>
        <v>-89.934845622039489</v>
      </c>
      <c r="R312">
        <f t="shared" si="92"/>
        <v>90.065154377960511</v>
      </c>
      <c r="S312">
        <f t="shared" si="93"/>
        <v>2.7634224453383341E-3</v>
      </c>
      <c r="T312">
        <f t="shared" si="76"/>
        <v>96.500342923815282</v>
      </c>
    </row>
    <row r="313" spans="1:20" x14ac:dyDescent="0.3">
      <c r="A313">
        <f t="shared" si="77"/>
        <v>17.429075068243208</v>
      </c>
      <c r="B313">
        <f t="shared" si="94"/>
        <v>2.7739234506306198</v>
      </c>
      <c r="C313" t="str">
        <f t="shared" si="78"/>
        <v>76.0042753833785-66583.96830028i</v>
      </c>
      <c r="D313" t="str">
        <f t="shared" si="79"/>
        <v>15.3562499819193-11475.0787635458i</v>
      </c>
      <c r="E313" t="str">
        <f t="shared" si="80"/>
        <v>162.46953174636-0.00971615947763129i</v>
      </c>
      <c r="F313" t="str">
        <f t="shared" si="81"/>
        <v>17.4594594576998-53843.2726819373i</v>
      </c>
      <c r="G313" t="str">
        <f t="shared" si="82"/>
        <v>0.999999999899216-0.0000100391472382963i</v>
      </c>
      <c r="H313" t="str">
        <f t="shared" si="83"/>
        <v>91.0000007909615+0.00953077599087445i</v>
      </c>
      <c r="I313" t="str">
        <f t="shared" si="84"/>
        <v>5.47363414834564-12759.1053968399i</v>
      </c>
      <c r="K313" t="str">
        <f t="shared" si="85"/>
        <v>0.142857140048421-0.0000195632471220177i</v>
      </c>
      <c r="L313" t="str">
        <f t="shared" si="86"/>
        <v>0.0015-3585.96194894351i</v>
      </c>
      <c r="M313" t="str">
        <f t="shared" si="87"/>
        <v>0.0135-1471.16387648964i</v>
      </c>
      <c r="N313">
        <f t="shared" si="88"/>
        <v>90.065401964229764</v>
      </c>
      <c r="O313">
        <f t="shared" si="89"/>
        <v>96.467399156017962</v>
      </c>
      <c r="P313" s="3">
        <f t="shared" si="90"/>
        <v>96.467399156017962</v>
      </c>
      <c r="Q313" s="3">
        <f t="shared" si="91"/>
        <v>-89.934598035770236</v>
      </c>
      <c r="R313">
        <f t="shared" si="92"/>
        <v>90.065401964229764</v>
      </c>
      <c r="S313">
        <f t="shared" si="93"/>
        <v>2.7739234506306198E-3</v>
      </c>
      <c r="T313">
        <f t="shared" si="76"/>
        <v>96.467399156017962</v>
      </c>
    </row>
    <row r="314" spans="1:20" x14ac:dyDescent="0.3">
      <c r="A314">
        <f t="shared" si="77"/>
        <v>17.495305553502533</v>
      </c>
      <c r="B314">
        <f t="shared" si="94"/>
        <v>2.7844643597430161</v>
      </c>
      <c r="C314" t="str">
        <f t="shared" si="78"/>
        <v>76.0042753492615-66331.9071793718i</v>
      </c>
      <c r="D314" t="str">
        <f t="shared" si="79"/>
        <v>15.3562499817816-11431.6385411018i</v>
      </c>
      <c r="E314" t="str">
        <f t="shared" si="80"/>
        <v>162.469531706647-0.00975308086483308i</v>
      </c>
      <c r="F314" t="str">
        <f t="shared" si="81"/>
        <v>17.4594594576864-53639.4428006296i</v>
      </c>
      <c r="G314" t="str">
        <f t="shared" si="82"/>
        <v>0.999999999898448-0.0000100772959977941i</v>
      </c>
      <c r="H314" t="str">
        <f t="shared" si="83"/>
        <v>91.0000007969837+0.0095669929397402i</v>
      </c>
      <c r="I314" t="str">
        <f t="shared" si="84"/>
        <v>5.47363414866341-12710.8043382159i</v>
      </c>
      <c r="K314" t="str">
        <f t="shared" si="85"/>
        <v>0.142857140027035-0.0000196375874579968i</v>
      </c>
      <c r="L314" t="str">
        <f t="shared" si="86"/>
        <v>0.0015-3572.38687880405i</v>
      </c>
      <c r="M314" t="str">
        <f t="shared" si="87"/>
        <v>0.0135-1465.59461694525i</v>
      </c>
      <c r="N314">
        <f t="shared" si="88"/>
        <v>90.065650491322657</v>
      </c>
      <c r="O314">
        <f t="shared" si="89"/>
        <v>96.434455388670813</v>
      </c>
      <c r="P314" s="3">
        <f t="shared" si="90"/>
        <v>96.434455388670813</v>
      </c>
      <c r="Q314" s="3">
        <f t="shared" si="91"/>
        <v>-89.934349508677343</v>
      </c>
      <c r="R314">
        <f t="shared" si="92"/>
        <v>90.065650491322657</v>
      </c>
      <c r="S314">
        <f t="shared" si="93"/>
        <v>2.7844643597430161E-3</v>
      </c>
      <c r="T314">
        <f t="shared" si="76"/>
        <v>96.434455388670813</v>
      </c>
    </row>
    <row r="315" spans="1:20" x14ac:dyDescent="0.3">
      <c r="A315">
        <f t="shared" si="77"/>
        <v>17.561787714605842</v>
      </c>
      <c r="B315">
        <f t="shared" si="94"/>
        <v>2.7950453243100397</v>
      </c>
      <c r="C315" t="str">
        <f t="shared" si="78"/>
        <v>76.0042753148848-66080.8002652175i</v>
      </c>
      <c r="D315" t="str">
        <f t="shared" si="79"/>
        <v>15.356249981643-11388.3627666162i</v>
      </c>
      <c r="E315" t="str">
        <f t="shared" si="80"/>
        <v>162.469531666631-0.00979014255309007i</v>
      </c>
      <c r="F315" t="str">
        <f t="shared" si="81"/>
        <v>17.459459457673-53436.3845407146i</v>
      </c>
      <c r="G315" t="str">
        <f t="shared" si="82"/>
        <v>0.999999999897675-0.0000101155897225779i</v>
      </c>
      <c r="H315" t="str">
        <f t="shared" si="83"/>
        <v>91.0000008030524+0.009603347513013i</v>
      </c>
      <c r="I315" t="str">
        <f t="shared" si="84"/>
        <v>5.47363414898369-12662.6861287797i</v>
      </c>
      <c r="K315" t="str">
        <f t="shared" si="85"/>
        <v>0.142857140005485-0.0000197122102872173i</v>
      </c>
      <c r="L315" t="str">
        <f t="shared" si="86"/>
        <v>0.0015-3558.86319864918i</v>
      </c>
      <c r="M315" t="str">
        <f t="shared" si="87"/>
        <v>0.0135-1460.04644047146i</v>
      </c>
      <c r="N315">
        <f t="shared" si="88"/>
        <v>90.065899962814242</v>
      </c>
      <c r="O315">
        <f t="shared" si="89"/>
        <v>96.401511621777246</v>
      </c>
      <c r="P315" s="3">
        <f t="shared" si="90"/>
        <v>96.401511621777246</v>
      </c>
      <c r="Q315" s="3">
        <f t="shared" si="91"/>
        <v>-89.934100037185758</v>
      </c>
      <c r="R315">
        <f t="shared" si="92"/>
        <v>90.065899962814242</v>
      </c>
      <c r="S315">
        <f t="shared" si="93"/>
        <v>2.7950453243100397E-3</v>
      </c>
      <c r="T315">
        <f t="shared" si="76"/>
        <v>96.401511621777246</v>
      </c>
    </row>
    <row r="316" spans="1:20" x14ac:dyDescent="0.3">
      <c r="A316">
        <f t="shared" si="77"/>
        <v>17.628522507921346</v>
      </c>
      <c r="B316">
        <f t="shared" si="94"/>
        <v>2.8056664965424178</v>
      </c>
      <c r="C316" t="str">
        <f t="shared" si="78"/>
        <v>76.0042752802456-65830.6439455599i</v>
      </c>
      <c r="D316" t="str">
        <f t="shared" si="79"/>
        <v>15.3562499815032-11345.2508175523i</v>
      </c>
      <c r="E316" t="str">
        <f t="shared" si="80"/>
        <v>162.469531626311-0.00982734507554558i</v>
      </c>
      <c r="F316" t="str">
        <f t="shared" si="81"/>
        <v>17.4594594576593-53234.0949811311i</v>
      </c>
      <c r="G316" t="str">
        <f t="shared" si="82"/>
        <v>0.999999999896896-0.0000101540289635158i</v>
      </c>
      <c r="H316" t="str">
        <f t="shared" si="83"/>
        <v>91.0000008091674+0.00963984023366544i</v>
      </c>
      <c r="I316" t="str">
        <f t="shared" si="84"/>
        <v>5.47363414930637-12614.7500763346i</v>
      </c>
      <c r="K316" t="str">
        <f t="shared" si="85"/>
        <v>0.142857139983771-0.0000197871166831533i</v>
      </c>
      <c r="L316" t="str">
        <f t="shared" si="86"/>
        <v>0.0015-3545.39071393621i</v>
      </c>
      <c r="M316" t="str">
        <f t="shared" si="87"/>
        <v>0.0135-1454.51926725588i</v>
      </c>
      <c r="N316">
        <f t="shared" si="88"/>
        <v>90.066150382293216</v>
      </c>
      <c r="O316">
        <f t="shared" si="89"/>
        <v>96.368567855340771</v>
      </c>
      <c r="P316" s="3">
        <f t="shared" si="90"/>
        <v>96.368567855340771</v>
      </c>
      <c r="Q316" s="3">
        <f t="shared" si="91"/>
        <v>-89.933849617706784</v>
      </c>
      <c r="R316">
        <f t="shared" si="92"/>
        <v>90.066150382293216</v>
      </c>
      <c r="S316">
        <f t="shared" si="93"/>
        <v>2.8056664965424179E-3</v>
      </c>
      <c r="T316">
        <f t="shared" si="76"/>
        <v>96.368567855340771</v>
      </c>
    </row>
    <row r="317" spans="1:20" x14ac:dyDescent="0.3">
      <c r="A317">
        <f t="shared" si="77"/>
        <v>17.695510893451445</v>
      </c>
      <c r="B317">
        <f t="shared" si="94"/>
        <v>2.8163280292292789</v>
      </c>
      <c r="C317" t="str">
        <f t="shared" si="78"/>
        <v>76.0042752453427-65581.4346218167i</v>
      </c>
      <c r="D317" t="str">
        <f t="shared" si="79"/>
        <v>15.3562499813623-11302.3020737303i</v>
      </c>
      <c r="E317" t="str">
        <f t="shared" si="80"/>
        <v>162.469531585684-0.00986468896736628i</v>
      </c>
      <c r="F317" t="str">
        <f t="shared" si="81"/>
        <v>17.4594594576457-53032.5712118759i</v>
      </c>
      <c r="G317" t="str">
        <f t="shared" si="82"/>
        <v>0.999999999896111-0.0000101926142735691i</v>
      </c>
      <c r="H317" t="str">
        <f t="shared" si="83"/>
        <v>91.0000008153286+0.00967647162665731i</v>
      </c>
      <c r="I317" t="str">
        <f t="shared" si="84"/>
        <v>5.47363414963151-12566.9954913044i</v>
      </c>
      <c r="K317" t="str">
        <f t="shared" si="85"/>
        <v>0.142857139961892-0.0000198623077233575i</v>
      </c>
      <c r="L317" t="str">
        <f t="shared" si="86"/>
        <v>0.0015-3531.96923085896i</v>
      </c>
      <c r="M317" t="str">
        <f t="shared" si="87"/>
        <v>0.0135-1449.01301778829i</v>
      </c>
      <c r="N317">
        <f t="shared" si="88"/>
        <v>90.066401753361845</v>
      </c>
      <c r="O317">
        <f t="shared" si="89"/>
        <v>96.335624089364899</v>
      </c>
      <c r="P317" s="3">
        <f t="shared" si="90"/>
        <v>96.335624089364899</v>
      </c>
      <c r="Q317" s="3">
        <f t="shared" si="91"/>
        <v>-89.933598246638155</v>
      </c>
      <c r="R317">
        <f t="shared" si="92"/>
        <v>90.066401753361845</v>
      </c>
      <c r="S317">
        <f t="shared" si="93"/>
        <v>2.816328029229279E-3</v>
      </c>
      <c r="T317">
        <f t="shared" si="76"/>
        <v>96.335624089364899</v>
      </c>
    </row>
    <row r="318" spans="1:20" x14ac:dyDescent="0.3">
      <c r="A318">
        <f t="shared" si="77"/>
        <v>17.76275383484656</v>
      </c>
      <c r="B318">
        <f t="shared" si="94"/>
        <v>2.8270300757403501</v>
      </c>
      <c r="C318" t="str">
        <f t="shared" si="78"/>
        <v>76.0042752101751-65333.1687090281i</v>
      </c>
      <c r="D318" t="str">
        <f t="shared" si="79"/>
        <v>15.3562499812204-11259.515917318i</v>
      </c>
      <c r="E318" t="str">
        <f t="shared" si="80"/>
        <v>162.46953154475-0.00990217476575382i</v>
      </c>
      <c r="F318" t="str">
        <f t="shared" si="81"/>
        <v>17.4594594576318-52831.8103339617i</v>
      </c>
      <c r="G318" t="str">
        <f t="shared" si="82"/>
        <v>0.99999999989532-0.0000102313462078006i</v>
      </c>
      <c r="H318" t="str">
        <f t="shared" si="83"/>
        <v>91.0000008215371+0.00971324221894393i</v>
      </c>
      <c r="I318" t="str">
        <f t="shared" si="84"/>
        <v>5.47363414995912-12519.4216867233i</v>
      </c>
      <c r="K318" t="str">
        <f t="shared" si="85"/>
        <v>0.142857139939846-0.0000199377844894781i</v>
      </c>
      <c r="L318" t="str">
        <f t="shared" si="86"/>
        <v>0.0015-3518.59855634485i</v>
      </c>
      <c r="M318" t="str">
        <f t="shared" si="87"/>
        <v>0.0135-1443.52761285942i</v>
      </c>
      <c r="N318">
        <f t="shared" si="88"/>
        <v>90.066654079636152</v>
      </c>
      <c r="O318">
        <f t="shared" si="89"/>
        <v>96.302680323853096</v>
      </c>
      <c r="P318" s="3">
        <f t="shared" si="90"/>
        <v>96.302680323853096</v>
      </c>
      <c r="Q318" s="3">
        <f t="shared" si="91"/>
        <v>-89.933345920363848</v>
      </c>
      <c r="R318">
        <f t="shared" si="92"/>
        <v>90.066654079636152</v>
      </c>
      <c r="S318">
        <f t="shared" si="93"/>
        <v>2.8270300757403501E-3</v>
      </c>
      <c r="T318">
        <f t="shared" si="76"/>
        <v>96.302680323853096</v>
      </c>
    </row>
    <row r="319" spans="1:20" x14ac:dyDescent="0.3">
      <c r="A319">
        <f t="shared" si="77"/>
        <v>17.830252299418976</v>
      </c>
      <c r="B319">
        <f t="shared" si="94"/>
        <v>2.8377727900281635</v>
      </c>
      <c r="C319" t="str">
        <f t="shared" si="78"/>
        <v>76.0042751747382-65085.8426358051i</v>
      </c>
      <c r="D319" t="str">
        <f t="shared" si="79"/>
        <v>15.3562499810773-11216.8917328224i</v>
      </c>
      <c r="E319" t="str">
        <f t="shared" si="80"/>
        <v>162.469531503501-0.0099398030099487i</v>
      </c>
      <c r="F319" t="str">
        <f t="shared" si="81"/>
        <v>17.4594594576179-52631.8094593763i</v>
      </c>
      <c r="G319" t="str">
        <f t="shared" si="82"/>
        <v>0.999999999894522-0.000010270225323382i</v>
      </c>
      <c r="H319" t="str">
        <f t="shared" si="83"/>
        <v>91.0000008277923+0.00975015253948226i</v>
      </c>
      <c r="I319" t="str">
        <f t="shared" si="84"/>
        <v>5.4736341502892-12472.0279782263i</v>
      </c>
      <c r="K319" t="str">
        <f t="shared" si="85"/>
        <v>0.142857139917633-0.0000200135480672729i</v>
      </c>
      <c r="L319" t="str">
        <f t="shared" si="86"/>
        <v>0.0015-3505.27849805224i</v>
      </c>
      <c r="M319" t="str">
        <f t="shared" si="87"/>
        <v>0.0135-1438.0629735599i</v>
      </c>
      <c r="N319">
        <f t="shared" si="88"/>
        <v>90.066907364745859</v>
      </c>
      <c r="O319">
        <f t="shared" si="89"/>
        <v>96.269736558808873</v>
      </c>
      <c r="P319" s="3">
        <f t="shared" si="90"/>
        <v>96.269736558808873</v>
      </c>
      <c r="Q319" s="3">
        <f t="shared" si="91"/>
        <v>-89.933092635254141</v>
      </c>
      <c r="R319">
        <f t="shared" si="92"/>
        <v>90.066907364745859</v>
      </c>
      <c r="S319">
        <f t="shared" si="93"/>
        <v>2.8377727900281637E-3</v>
      </c>
      <c r="T319">
        <f t="shared" si="76"/>
        <v>96.269736558808873</v>
      </c>
    </row>
    <row r="320" spans="1:20" x14ac:dyDescent="0.3">
      <c r="A320">
        <f t="shared" si="77"/>
        <v>17.89800725815677</v>
      </c>
      <c r="B320">
        <f t="shared" si="94"/>
        <v>2.8485563266302707</v>
      </c>
      <c r="C320" t="str">
        <f t="shared" si="78"/>
        <v>76.0042751390327-64839.4528442791i</v>
      </c>
      <c r="D320" t="str">
        <f t="shared" si="79"/>
        <v>15.3562499809333-11174.4289070801i</v>
      </c>
      <c r="E320" t="str">
        <f t="shared" si="80"/>
        <v>162.469531461939-0.00997757424124391i</v>
      </c>
      <c r="F320" t="str">
        <f t="shared" si="81"/>
        <v>17.4594594576038-52432.5657110397i</v>
      </c>
      <c r="G320" t="str">
        <f t="shared" si="82"/>
        <v>0.999999999893719-0.0000103092521796026i</v>
      </c>
      <c r="H320" t="str">
        <f t="shared" si="83"/>
        <v>91.0000008340956+0.00978720311923996i</v>
      </c>
      <c r="I320" t="str">
        <f t="shared" si="84"/>
        <v>5.4736341506218-12424.813684039i</v>
      </c>
      <c r="K320" t="str">
        <f t="shared" si="85"/>
        <v>0.14285713989525-0.000020089599546626i</v>
      </c>
      <c r="L320" t="str">
        <f t="shared" si="86"/>
        <v>0.0015-3492.00886436765i</v>
      </c>
      <c r="M320" t="str">
        <f t="shared" si="87"/>
        <v>0.0135-1432.61902127904i</v>
      </c>
      <c r="N320">
        <f t="shared" si="88"/>
        <v>90.067161612334473</v>
      </c>
      <c r="O320">
        <f t="shared" si="89"/>
        <v>96.236792794235782</v>
      </c>
      <c r="P320" s="3">
        <f t="shared" si="90"/>
        <v>96.236792794235782</v>
      </c>
      <c r="Q320" s="3">
        <f t="shared" si="91"/>
        <v>-89.932838387665527</v>
      </c>
      <c r="R320">
        <f t="shared" si="92"/>
        <v>90.067161612334473</v>
      </c>
      <c r="S320">
        <f t="shared" si="93"/>
        <v>2.8485563266302705E-3</v>
      </c>
      <c r="T320">
        <f t="shared" si="76"/>
        <v>96.236792794235782</v>
      </c>
    </row>
    <row r="321" spans="1:20" x14ac:dyDescent="0.3">
      <c r="A321">
        <f t="shared" si="77"/>
        <v>17.966019685737766</v>
      </c>
      <c r="B321">
        <f t="shared" si="94"/>
        <v>2.8593808406714656</v>
      </c>
      <c r="C321" t="str">
        <f t="shared" si="78"/>
        <v>76.0042751030548-64593.99579005i</v>
      </c>
      <c r="D321" t="str">
        <f t="shared" si="79"/>
        <v>15.3562499807881-11132.1268292491i</v>
      </c>
      <c r="E321" t="str">
        <f t="shared" si="80"/>
        <v>162.46953142006-0.0100154890029873i</v>
      </c>
      <c r="F321" t="str">
        <f t="shared" si="81"/>
        <v>17.4594594575897-52234.0762227637i</v>
      </c>
      <c r="G321" t="str">
        <f t="shared" si="82"/>
        <v>0.99999999989291-0.0000103484273378768i</v>
      </c>
      <c r="H321" t="str">
        <f t="shared" si="83"/>
        <v>91.0000008404467+0.00982439449120196i</v>
      </c>
      <c r="I321" t="str">
        <f t="shared" si="84"/>
        <v>5.47363415095695-12377.7781249678i</v>
      </c>
      <c r="K321" t="str">
        <f t="shared" si="85"/>
        <v>0.142857139872697-0.0000201659400215629i</v>
      </c>
      <c r="L321" t="str">
        <f t="shared" si="86"/>
        <v>0.0015-3478.78946440292i</v>
      </c>
      <c r="M321" t="str">
        <f t="shared" si="87"/>
        <v>0.0135-1427.19567770376i</v>
      </c>
      <c r="N321">
        <f t="shared" si="88"/>
        <v>90.067416826059386</v>
      </c>
      <c r="O321">
        <f t="shared" si="89"/>
        <v>96.203849030137363</v>
      </c>
      <c r="P321" s="3">
        <f t="shared" si="90"/>
        <v>96.203849030137363</v>
      </c>
      <c r="Q321" s="3">
        <f t="shared" si="91"/>
        <v>-89.932583173940614</v>
      </c>
      <c r="R321">
        <f t="shared" si="92"/>
        <v>90.067416826059386</v>
      </c>
      <c r="S321">
        <f t="shared" si="93"/>
        <v>2.8593808406714655E-3</v>
      </c>
      <c r="T321">
        <f t="shared" si="76"/>
        <v>96.203849030137363</v>
      </c>
    </row>
    <row r="322" spans="1:20" x14ac:dyDescent="0.3">
      <c r="A322">
        <f t="shared" si="77"/>
        <v>18.034290560543571</v>
      </c>
      <c r="B322">
        <f t="shared" si="94"/>
        <v>2.8702464878660172</v>
      </c>
      <c r="C322" t="str">
        <f t="shared" si="78"/>
        <v>76.004275066803-64349.4679421367i</v>
      </c>
      <c r="D322" t="str">
        <f t="shared" si="79"/>
        <v>15.3562499806418-11089.9848907999i</v>
      </c>
      <c r="E322" t="str">
        <f t="shared" si="80"/>
        <v>162.469531377863-0.0100535478405925i</v>
      </c>
      <c r="F322" t="str">
        <f t="shared" si="81"/>
        <v>17.4594594575755-52036.3381392105i</v>
      </c>
      <c r="G322" t="str">
        <f t="shared" si="82"/>
        <v>0.999999999892095-0.0000103877513617522i</v>
      </c>
      <c r="H322" t="str">
        <f t="shared" si="83"/>
        <v>91.0000008468463+0.0098617271903787i</v>
      </c>
      <c r="I322" t="str">
        <f t="shared" si="84"/>
        <v>5.47363415129467-12330.9206243905i</v>
      </c>
      <c r="K322" t="str">
        <f t="shared" si="85"/>
        <v>0.142857139849972-0.0000202425705902663i</v>
      </c>
      <c r="L322" t="str">
        <f t="shared" si="86"/>
        <v>0.0015-3465.62010799255i</v>
      </c>
      <c r="M322" t="str">
        <f t="shared" si="87"/>
        <v>0.0135-1421.79286481746i</v>
      </c>
      <c r="N322">
        <f t="shared" si="88"/>
        <v>90.067673009591843</v>
      </c>
      <c r="O322">
        <f t="shared" si="89"/>
        <v>96.17090526651738</v>
      </c>
      <c r="P322" s="3">
        <f t="shared" si="90"/>
        <v>96.17090526651738</v>
      </c>
      <c r="Q322" s="3">
        <f t="shared" si="91"/>
        <v>-89.932326990408157</v>
      </c>
      <c r="R322">
        <f t="shared" si="92"/>
        <v>90.067673009591843</v>
      </c>
      <c r="S322">
        <f t="shared" si="93"/>
        <v>2.870246487866017E-3</v>
      </c>
      <c r="T322">
        <f t="shared" si="76"/>
        <v>96.17090526651738</v>
      </c>
    </row>
    <row r="323" spans="1:20" x14ac:dyDescent="0.3">
      <c r="A323">
        <f t="shared" si="77"/>
        <v>18.102820864673635</v>
      </c>
      <c r="B323">
        <f t="shared" si="94"/>
        <v>2.881153424519908</v>
      </c>
      <c r="C323" t="str">
        <f t="shared" si="78"/>
        <v>76.0042750302756-64105.8657829234i</v>
      </c>
      <c r="D323" t="str">
        <f t="shared" si="79"/>
        <v>15.3562499804945-11048.0024855066i</v>
      </c>
      <c r="E323" t="str">
        <f t="shared" si="80"/>
        <v>162.469531335344-0.0100917513015444i</v>
      </c>
      <c r="F323" t="str">
        <f t="shared" si="81"/>
        <v>17.4594594575612-51839.3486158514i</v>
      </c>
      <c r="G323" t="str">
        <f t="shared" si="82"/>
        <v>0.999999999891273-0.0000104272248169183i</v>
      </c>
      <c r="H323" t="str">
        <f t="shared" si="83"/>
        <v>91.0000008532946+0.00989920175381363i</v>
      </c>
      <c r="I323" t="str">
        <f t="shared" si="84"/>
        <v>5.47363415163498-12284.2405082462i</v>
      </c>
      <c r="K323" t="str">
        <f t="shared" si="85"/>
        <v>0.142857139827074-0.0000203194923550922i</v>
      </c>
      <c r="L323" t="str">
        <f t="shared" si="86"/>
        <v>0.0015-3452.50060569092i</v>
      </c>
      <c r="M323" t="str">
        <f t="shared" si="87"/>
        <v>0.0135-1416.41050489884i</v>
      </c>
      <c r="N323">
        <f t="shared" si="88"/>
        <v>90.067930166617074</v>
      </c>
      <c r="O323">
        <f t="shared" si="89"/>
        <v>96.137961503379401</v>
      </c>
      <c r="P323" s="3">
        <f t="shared" si="90"/>
        <v>96.137961503379401</v>
      </c>
      <c r="Q323" s="3">
        <f t="shared" si="91"/>
        <v>-89.932069833382926</v>
      </c>
      <c r="R323">
        <f t="shared" si="92"/>
        <v>90.067930166617074</v>
      </c>
      <c r="S323">
        <f t="shared" si="93"/>
        <v>2.881153424519908E-3</v>
      </c>
      <c r="T323">
        <f t="shared" si="76"/>
        <v>96.137961503379401</v>
      </c>
    </row>
    <row r="324" spans="1:20" x14ac:dyDescent="0.3">
      <c r="A324">
        <f t="shared" si="77"/>
        <v>18.171611583959397</v>
      </c>
      <c r="B324">
        <f t="shared" si="94"/>
        <v>2.8921018075330838</v>
      </c>
      <c r="C324" t="str">
        <f t="shared" si="78"/>
        <v>76.0042749934694-63863.1858081116i</v>
      </c>
      <c r="D324" t="str">
        <f t="shared" si="79"/>
        <v>15.3562499803459-11006.1790094381i</v>
      </c>
      <c r="E324" t="str">
        <f t="shared" si="80"/>
        <v>162.469531292502-0.0101300999354105i</v>
      </c>
      <c r="F324" t="str">
        <f t="shared" si="81"/>
        <v>17.4594594575467-51643.1048189256i</v>
      </c>
      <c r="G324" t="str">
        <f t="shared" si="82"/>
        <v>0.999999999890445-0.0000104668482712139i</v>
      </c>
      <c r="H324" t="str">
        <f t="shared" si="83"/>
        <v>91.0000008597918+0.00993681872059069i</v>
      </c>
      <c r="I324" t="str">
        <f t="shared" si="84"/>
        <v>5.47363415197781-12237.7371050256i</v>
      </c>
      <c r="K324" t="str">
        <f t="shared" si="85"/>
        <v>0.142857139804002-0.0000203967064225852i</v>
      </c>
      <c r="L324" t="str">
        <f t="shared" si="86"/>
        <v>0.0015-3439.4307687696i</v>
      </c>
      <c r="M324" t="str">
        <f t="shared" si="87"/>
        <v>0.0135-1411.04852052086i</v>
      </c>
      <c r="N324">
        <f t="shared" si="88"/>
        <v>90.068188300834308</v>
      </c>
      <c r="O324">
        <f t="shared" si="89"/>
        <v>96.105017740727135</v>
      </c>
      <c r="P324" s="3">
        <f t="shared" si="90"/>
        <v>96.105017740727135</v>
      </c>
      <c r="Q324" s="3">
        <f t="shared" si="91"/>
        <v>-89.931811699165692</v>
      </c>
      <c r="R324">
        <f t="shared" si="92"/>
        <v>90.068188300834308</v>
      </c>
      <c r="S324">
        <f t="shared" si="93"/>
        <v>2.8921018075330836E-3</v>
      </c>
      <c r="T324">
        <f t="shared" si="76"/>
        <v>96.105017740727135</v>
      </c>
    </row>
    <row r="325" spans="1:20" x14ac:dyDescent="0.3">
      <c r="A325">
        <f t="shared" si="77"/>
        <v>18.240663707978442</v>
      </c>
      <c r="B325">
        <f t="shared" si="94"/>
        <v>2.9030917944017096</v>
      </c>
      <c r="C325" t="str">
        <f t="shared" si="78"/>
        <v>76.0042749563835-63621.4245266677i</v>
      </c>
      <c r="D325" t="str">
        <f t="shared" si="79"/>
        <v>15.3562499801963-10964.5138609497i</v>
      </c>
      <c r="E325" t="str">
        <f t="shared" si="80"/>
        <v>162.469531249333-0.0101685942938426i</v>
      </c>
      <c r="F325" t="str">
        <f t="shared" si="81"/>
        <v>17.4594594575322-51447.6039254007i</v>
      </c>
      <c r="G325" t="str">
        <f t="shared" si="82"/>
        <v>0.999999999889611-0.0000105066222946358i</v>
      </c>
      <c r="H325" t="str">
        <f t="shared" si="83"/>
        <v>91.0000008663387+0.009974578631843i</v>
      </c>
      <c r="I325" t="str">
        <f t="shared" si="84"/>
        <v>5.47363415232331-12191.4097457619i</v>
      </c>
      <c r="K325" t="str">
        <f t="shared" si="85"/>
        <v>0.142857139780754-0.0000204742139034953i</v>
      </c>
      <c r="L325" t="str">
        <f t="shared" si="86"/>
        <v>0.0015-3426.41040921458i</v>
      </c>
      <c r="M325" t="str">
        <f t="shared" si="87"/>
        <v>0.0135-1405.70683454957i</v>
      </c>
      <c r="N325">
        <f t="shared" si="88"/>
        <v>90.068447415956797</v>
      </c>
      <c r="O325">
        <f t="shared" si="89"/>
        <v>96.072073978564191</v>
      </c>
      <c r="P325" s="3">
        <f t="shared" si="90"/>
        <v>96.072073978564191</v>
      </c>
      <c r="Q325" s="3">
        <f t="shared" si="91"/>
        <v>-89.931552584043203</v>
      </c>
      <c r="R325">
        <f t="shared" si="92"/>
        <v>90.068447415956797</v>
      </c>
      <c r="S325">
        <f t="shared" si="93"/>
        <v>2.9030917944017098E-3</v>
      </c>
      <c r="T325">
        <f t="shared" si="76"/>
        <v>96.072073978564191</v>
      </c>
    </row>
    <row r="326" spans="1:20" x14ac:dyDescent="0.3">
      <c r="A326">
        <f t="shared" si="77"/>
        <v>18.309978230068761</v>
      </c>
      <c r="B326">
        <f t="shared" si="94"/>
        <v>2.9141235432204362</v>
      </c>
      <c r="C326" t="str">
        <f t="shared" si="78"/>
        <v>76.0042749190145-63380.5784607745i</v>
      </c>
      <c r="D326" t="str">
        <f t="shared" si="79"/>
        <v>15.3562499800455-10923.0064406742i</v>
      </c>
      <c r="E326" t="str">
        <f t="shared" si="80"/>
        <v>162.469531205835-0.0102072349305937i</v>
      </c>
      <c r="F326" t="str">
        <f t="shared" si="81"/>
        <v>17.4594594575174-51252.8431229302i</v>
      </c>
      <c r="G326" t="str">
        <f t="shared" si="82"/>
        <v>0.99999999988877-0.0000105465474593465i</v>
      </c>
      <c r="H326" t="str">
        <f t="shared" si="83"/>
        <v>91.0000008729354+0.0100124820307592i</v>
      </c>
      <c r="I326" t="str">
        <f t="shared" si="84"/>
        <v>5.47363415267138-12145.2577640202i</v>
      </c>
      <c r="K326" t="str">
        <f t="shared" si="85"/>
        <v>0.142857139757329-0.0000205520159127926i</v>
      </c>
      <c r="L326" t="str">
        <f t="shared" si="86"/>
        <v>0.0015-3413.43933972363i</v>
      </c>
      <c r="M326" t="str">
        <f t="shared" si="87"/>
        <v>0.0135-1400.38537014303i</v>
      </c>
      <c r="N326">
        <f t="shared" si="88"/>
        <v>90.068707515711935</v>
      </c>
      <c r="O326">
        <f t="shared" si="89"/>
        <v>96.039130216894279</v>
      </c>
      <c r="P326" s="3">
        <f t="shared" si="90"/>
        <v>96.039130216894279</v>
      </c>
      <c r="Q326" s="3">
        <f t="shared" si="91"/>
        <v>-89.931292484288065</v>
      </c>
      <c r="R326">
        <f t="shared" si="92"/>
        <v>90.068707515711935</v>
      </c>
      <c r="S326">
        <f t="shared" si="93"/>
        <v>2.9141235432204363E-3</v>
      </c>
      <c r="T326">
        <f t="shared" si="76"/>
        <v>96.039130216894279</v>
      </c>
    </row>
    <row r="327" spans="1:20" x14ac:dyDescent="0.3">
      <c r="A327">
        <f t="shared" si="77"/>
        <v>18.379556147343024</v>
      </c>
      <c r="B327">
        <f t="shared" si="94"/>
        <v>2.9251972126846741</v>
      </c>
      <c r="C327" t="str">
        <f t="shared" si="78"/>
        <v>76.0042748813612-63140.6441457813i</v>
      </c>
      <c r="D327" t="str">
        <f t="shared" si="79"/>
        <v>15.3562499798935-10881.6561515135i</v>
      </c>
      <c r="E327" t="str">
        <f t="shared" si="80"/>
        <v>162.469531162006-0.010246022401517i</v>
      </c>
      <c r="F327" t="str">
        <f t="shared" si="81"/>
        <v>17.4594594575027-51058.8196098151i</v>
      </c>
      <c r="G327" t="str">
        <f t="shared" si="82"/>
        <v>0.999999999887923-0.0000105866243396831i</v>
      </c>
      <c r="H327" t="str">
        <f t="shared" si="83"/>
        <v>91.0000008795821+0.0100505294625927i</v>
      </c>
      <c r="I327" t="str">
        <f t="shared" si="84"/>
        <v>5.47363415302215-12099.280495889i</v>
      </c>
      <c r="K327" t="str">
        <f t="shared" si="85"/>
        <v>0.142857139733726-0.000020630113569685i</v>
      </c>
      <c r="L327" t="str">
        <f t="shared" si="86"/>
        <v>0.0015-3400.51737370356i</v>
      </c>
      <c r="M327" t="str">
        <f t="shared" si="87"/>
        <v>0.0135-1395.08405075018i</v>
      </c>
      <c r="N327">
        <f t="shared" si="88"/>
        <v>90.068968603841299</v>
      </c>
      <c r="O327">
        <f t="shared" si="89"/>
        <v>96.006186455721263</v>
      </c>
      <c r="P327" s="3">
        <f t="shared" si="90"/>
        <v>96.006186455721263</v>
      </c>
      <c r="Q327" s="3">
        <f t="shared" si="91"/>
        <v>-89.931031396158701</v>
      </c>
      <c r="R327">
        <f t="shared" si="92"/>
        <v>90.068968603841299</v>
      </c>
      <c r="S327">
        <f t="shared" si="93"/>
        <v>2.9251972126846742E-3</v>
      </c>
      <c r="T327">
        <f t="shared" si="76"/>
        <v>96.006186455721263</v>
      </c>
    </row>
    <row r="328" spans="1:20" x14ac:dyDescent="0.3">
      <c r="A328">
        <f t="shared" si="77"/>
        <v>18.449398460702927</v>
      </c>
      <c r="B328">
        <f t="shared" si="94"/>
        <v>2.9363129620928761</v>
      </c>
      <c r="C328" t="str">
        <f t="shared" si="78"/>
        <v>76.0042748434224-62901.6181301526i</v>
      </c>
      <c r="D328" t="str">
        <f t="shared" si="79"/>
        <v>15.3562499797405-10840.4623986298i</v>
      </c>
      <c r="E328" t="str">
        <f t="shared" si="80"/>
        <v>162.469531117845-0.010284957264581i</v>
      </c>
      <c r="F328" t="str">
        <f t="shared" si="81"/>
        <v>17.4594594574878-50865.5305949617i</v>
      </c>
      <c r="G328" t="str">
        <f t="shared" si="82"/>
        <v>0.99999999988707-0.0000106268535121648i</v>
      </c>
      <c r="H328" t="str">
        <f t="shared" si="83"/>
        <v>91.0000008862796+0.0100887214746684i</v>
      </c>
      <c r="I328" t="str">
        <f t="shared" si="84"/>
        <v>5.47363415337557-12053.4772799697i</v>
      </c>
      <c r="K328" t="str">
        <f t="shared" si="85"/>
        <v>0.142857139709943-0.0000207085079976325i</v>
      </c>
      <c r="L328" t="str">
        <f t="shared" si="86"/>
        <v>0.0015-3387.64432526754i</v>
      </c>
      <c r="M328" t="str">
        <f t="shared" si="87"/>
        <v>0.0135-1389.80280010976i</v>
      </c>
      <c r="N328">
        <f t="shared" si="88"/>
        <v>90.069230684100603</v>
      </c>
      <c r="O328">
        <f t="shared" si="89"/>
        <v>95.973242695048981</v>
      </c>
      <c r="P328" s="3">
        <f t="shared" si="90"/>
        <v>95.973242695048981</v>
      </c>
      <c r="Q328" s="3">
        <f t="shared" si="91"/>
        <v>-89.930769315899397</v>
      </c>
      <c r="R328">
        <f t="shared" si="92"/>
        <v>90.069230684100603</v>
      </c>
      <c r="S328">
        <f t="shared" si="93"/>
        <v>2.9363129620928762E-3</v>
      </c>
      <c r="T328">
        <f t="shared" si="76"/>
        <v>95.973242695048981</v>
      </c>
    </row>
    <row r="329" spans="1:20" x14ac:dyDescent="0.3">
      <c r="A329">
        <f t="shared" si="77"/>
        <v>18.5195061748536</v>
      </c>
      <c r="B329">
        <f t="shared" si="94"/>
        <v>2.9474709513488291</v>
      </c>
      <c r="C329" t="str">
        <f t="shared" si="78"/>
        <v>76.0042748051924-62663.4969754167i</v>
      </c>
      <c r="D329" t="str">
        <f t="shared" si="79"/>
        <v>15.3562499795861-10799.424589437i</v>
      </c>
      <c r="E329" t="str">
        <f t="shared" si="80"/>
        <v>162.469531073346-0.0103240400798717i</v>
      </c>
      <c r="F329" t="str">
        <f t="shared" si="81"/>
        <v>17.4594594574728-50672.9732978426i</v>
      </c>
      <c r="G329" t="str">
        <f t="shared" si="82"/>
        <v>0.99999999988621-0.0000106672355555019i</v>
      </c>
      <c r="H329" t="str">
        <f t="shared" si="83"/>
        <v>91.0000008930286+0.0101270586163915i</v>
      </c>
      <c r="I329" t="str">
        <f t="shared" si="84"/>
        <v>5.47363415373172-12007.8474573678i</v>
      </c>
      <c r="K329" t="str">
        <f t="shared" si="85"/>
        <v>0.142857139685978-0.0000207872003243648i</v>
      </c>
      <c r="L329" t="str">
        <f t="shared" si="86"/>
        <v>0.0015-3374.82000923245i</v>
      </c>
      <c r="M329" t="str">
        <f t="shared" si="87"/>
        <v>0.0135-1384.54154224921i</v>
      </c>
      <c r="N329">
        <f t="shared" si="88"/>
        <v>90.069493760259931</v>
      </c>
      <c r="O329">
        <f t="shared" si="89"/>
        <v>95.940298934880929</v>
      </c>
      <c r="P329" s="3">
        <f t="shared" si="90"/>
        <v>95.940298934880929</v>
      </c>
      <c r="Q329" s="3">
        <f t="shared" si="91"/>
        <v>-89.930506239740069</v>
      </c>
      <c r="R329">
        <f t="shared" si="92"/>
        <v>90.069493760259931</v>
      </c>
      <c r="S329">
        <f t="shared" si="93"/>
        <v>2.9474709513488289E-3</v>
      </c>
      <c r="T329">
        <f t="shared" si="76"/>
        <v>95.940298934880929</v>
      </c>
    </row>
    <row r="330" spans="1:20" x14ac:dyDescent="0.3">
      <c r="A330">
        <f t="shared" si="77"/>
        <v>18.589880298318043</v>
      </c>
      <c r="B330">
        <f t="shared" si="94"/>
        <v>2.9586713409639547</v>
      </c>
      <c r="C330" t="str">
        <f t="shared" si="78"/>
        <v>76.0042747666734-62426.2772561238i</v>
      </c>
      <c r="D330" t="str">
        <f t="shared" si="79"/>
        <v>15.3562499794308-10758.5421335927i</v>
      </c>
      <c r="E330" t="str">
        <f t="shared" si="80"/>
        <v>162.469531028508-0.0103632714096053i</v>
      </c>
      <c r="F330" t="str">
        <f t="shared" si="81"/>
        <v>17.4594594574577-50481.1449484567i</v>
      </c>
      <c r="G330" t="str">
        <f t="shared" si="82"/>
        <v>0.999999999885344-0.0000107077710506035i</v>
      </c>
      <c r="H330" t="str">
        <f t="shared" si="83"/>
        <v>91.0000008998281+0.0101655414392543i</v>
      </c>
      <c r="I330" t="str">
        <f t="shared" si="84"/>
        <v>5.47363415409053-11962.3903716828i</v>
      </c>
      <c r="K330" t="str">
        <f t="shared" si="85"/>
        <v>0.142857139661832-0.0000208661916818969i</v>
      </c>
      <c r="L330" t="str">
        <f t="shared" si="86"/>
        <v>0.0015-3362.04424111621i</v>
      </c>
      <c r="M330" t="str">
        <f t="shared" si="87"/>
        <v>0.0135-1379.30020148358i</v>
      </c>
      <c r="N330">
        <f t="shared" si="88"/>
        <v>90.069757836103591</v>
      </c>
      <c r="O330">
        <f t="shared" si="89"/>
        <v>95.90735517522134</v>
      </c>
      <c r="P330" s="3">
        <f t="shared" si="90"/>
        <v>95.90735517522134</v>
      </c>
      <c r="Q330" s="3">
        <f t="shared" si="91"/>
        <v>-89.930242163896409</v>
      </c>
      <c r="R330">
        <f t="shared" si="92"/>
        <v>90.069757836103591</v>
      </c>
      <c r="S330">
        <f t="shared" si="93"/>
        <v>2.9586713409639545E-3</v>
      </c>
      <c r="T330">
        <f t="shared" si="76"/>
        <v>95.90735517522134</v>
      </c>
    </row>
    <row r="331" spans="1:20" x14ac:dyDescent="0.3">
      <c r="A331">
        <f t="shared" si="77"/>
        <v>18.660521843451654</v>
      </c>
      <c r="B331">
        <f t="shared" si="94"/>
        <v>2.969914292059618</v>
      </c>
      <c r="C331" t="str">
        <f t="shared" si="78"/>
        <v>76.0042747278596-62189.9555597858i</v>
      </c>
      <c r="D331" t="str">
        <f t="shared" si="79"/>
        <v>15.3562499792741-10717.8144429887i</v>
      </c>
      <c r="E331" t="str">
        <f t="shared" si="80"/>
        <v>162.469530983329-0.0104026518181334i</v>
      </c>
      <c r="F331" t="str">
        <f t="shared" si="81"/>
        <v>17.4594594574423-50290.0427872883i</v>
      </c>
      <c r="G331" t="str">
        <f t="shared" si="82"/>
        <v>0.999999999884471-0.0000107484605805864i</v>
      </c>
      <c r="H331" t="str">
        <f t="shared" si="83"/>
        <v>91.0000009066801+0.0102041704968457i</v>
      </c>
      <c r="I331" t="str">
        <f t="shared" si="84"/>
        <v>5.47363415445209-11917.1053689994i</v>
      </c>
      <c r="K331" t="str">
        <f t="shared" si="85"/>
        <v>0.142857139637501-0.0000209454832065453i</v>
      </c>
      <c r="L331" t="str">
        <f t="shared" si="86"/>
        <v>0.0015-3349.31683713511i</v>
      </c>
      <c r="M331" t="str">
        <f t="shared" si="87"/>
        <v>0.0135-1374.0787024144i</v>
      </c>
      <c r="N331">
        <f t="shared" si="88"/>
        <v>90.0700229154304</v>
      </c>
      <c r="O331">
        <f t="shared" si="89"/>
        <v>95.874411416073698</v>
      </c>
      <c r="P331" s="3">
        <f t="shared" si="90"/>
        <v>95.874411416073698</v>
      </c>
      <c r="Q331" s="3">
        <f t="shared" si="91"/>
        <v>-89.9299770845696</v>
      </c>
      <c r="R331">
        <f t="shared" si="92"/>
        <v>90.0700229154304</v>
      </c>
      <c r="S331">
        <f t="shared" si="93"/>
        <v>2.969914292059618E-3</v>
      </c>
      <c r="T331">
        <f t="shared" si="76"/>
        <v>95.874411416073698</v>
      </c>
    </row>
    <row r="332" spans="1:20" x14ac:dyDescent="0.3">
      <c r="A332">
        <f t="shared" si="77"/>
        <v>18.73143182645677</v>
      </c>
      <c r="B332">
        <f t="shared" si="94"/>
        <v>2.9811999663694446</v>
      </c>
      <c r="C332" t="str">
        <f t="shared" si="78"/>
        <v>76.0042746887506-61954.5284868384i</v>
      </c>
      <c r="D332" t="str">
        <f t="shared" si="79"/>
        <v>15.3562499791162-10677.2409317438i</v>
      </c>
      <c r="E332" t="str">
        <f t="shared" si="80"/>
        <v>162.469530937807-0.0104421818719531i</v>
      </c>
      <c r="F332" t="str">
        <f t="shared" si="81"/>
        <v>17.459459457427-50099.6640652693i</v>
      </c>
      <c r="G332" t="str">
        <f t="shared" si="82"/>
        <v>0.999999999883591-0.0000107893047307831i</v>
      </c>
      <c r="H332" t="str">
        <f t="shared" si="83"/>
        <v>91.0000009135841+0.0102429463448571i</v>
      </c>
      <c r="I332" t="str">
        <f t="shared" si="84"/>
        <v>5.47363415481642-11871.9917978776i</v>
      </c>
      <c r="K332" t="str">
        <f t="shared" si="85"/>
        <v>0.142857139612985-0.0000210250760389445i</v>
      </c>
      <c r="L332" t="str">
        <f t="shared" si="86"/>
        <v>0.0015-3336.63761420114i</v>
      </c>
      <c r="M332" t="str">
        <f t="shared" si="87"/>
        <v>0.0135-1368.87696992867i</v>
      </c>
      <c r="N332">
        <f t="shared" si="88"/>
        <v>90.070289002053485</v>
      </c>
      <c r="O332">
        <f t="shared" si="89"/>
        <v>95.84146765744228</v>
      </c>
      <c r="P332" s="3">
        <f t="shared" si="90"/>
        <v>95.84146765744228</v>
      </c>
      <c r="Q332" s="3">
        <f t="shared" si="91"/>
        <v>-89.929710997946515</v>
      </c>
      <c r="R332">
        <f t="shared" si="92"/>
        <v>90.070289002053485</v>
      </c>
      <c r="S332">
        <f t="shared" si="93"/>
        <v>2.9811999663694445E-3</v>
      </c>
      <c r="T332">
        <f t="shared" si="76"/>
        <v>95.84146765744228</v>
      </c>
    </row>
    <row r="333" spans="1:20" x14ac:dyDescent="0.3">
      <c r="A333">
        <f t="shared" si="77"/>
        <v>18.802611267397307</v>
      </c>
      <c r="B333">
        <f t="shared" si="94"/>
        <v>2.9925285262416486</v>
      </c>
      <c r="C333" t="str">
        <f t="shared" si="78"/>
        <v>76.0042746493447-61719.9926505832i</v>
      </c>
      <c r="D333" t="str">
        <f t="shared" si="79"/>
        <v>15.3562499789573-10636.8210161944i</v>
      </c>
      <c r="E333" t="str">
        <f t="shared" si="80"/>
        <v>162.469530891937-0.0104818621397129i</v>
      </c>
      <c r="F333" t="str">
        <f t="shared" si="81"/>
        <v>17.4594594574115-49910.0060437376i</v>
      </c>
      <c r="G333" t="str">
        <f t="shared" si="82"/>
        <v>0.999999999882704-0.0000108303040887505i</v>
      </c>
      <c r="H333" t="str">
        <f t="shared" si="83"/>
        <v>91.0000009205402+0.0102818695410924i</v>
      </c>
      <c r="I333" t="str">
        <f t="shared" si="84"/>
        <v>5.4736341551835-11827.0490093435i</v>
      </c>
      <c r="K333" t="str">
        <f t="shared" si="85"/>
        <v>0.142857139588283-0.0000211049713240636i</v>
      </c>
      <c r="L333" t="str">
        <f t="shared" si="86"/>
        <v>0.0015-3324.00638991944i</v>
      </c>
      <c r="M333" t="str">
        <f t="shared" si="87"/>
        <v>0.0135-1363.69492919772i</v>
      </c>
      <c r="N333">
        <f t="shared" si="88"/>
        <v>90.070556099800513</v>
      </c>
      <c r="O333">
        <f t="shared" si="89"/>
        <v>95.808523899330879</v>
      </c>
      <c r="P333" s="3">
        <f t="shared" si="90"/>
        <v>95.808523899330879</v>
      </c>
      <c r="Q333" s="3">
        <f t="shared" si="91"/>
        <v>-89.929443900199487</v>
      </c>
      <c r="R333">
        <f t="shared" si="92"/>
        <v>90.070556099800513</v>
      </c>
      <c r="S333">
        <f t="shared" si="93"/>
        <v>2.9925285262416487E-3</v>
      </c>
      <c r="T333">
        <f t="shared" si="76"/>
        <v>95.808523899330879</v>
      </c>
    </row>
    <row r="334" spans="1:20" x14ac:dyDescent="0.3">
      <c r="A334">
        <f t="shared" si="77"/>
        <v>18.874061190213418</v>
      </c>
      <c r="B334">
        <f t="shared" si="94"/>
        <v>3.0039001346413667</v>
      </c>
      <c r="C334" t="str">
        <f t="shared" si="78"/>
        <v>76.0042746096384-61486.3446771429i</v>
      </c>
      <c r="D334" t="str">
        <f t="shared" si="79"/>
        <v>15.3562499787971-10596.5541148863i</v>
      </c>
      <c r="E334" t="str">
        <f t="shared" si="80"/>
        <v>162.469530845719-0.010521693192223i</v>
      </c>
      <c r="F334" t="str">
        <f t="shared" si="81"/>
        <v>17.459459457396-49721.0659943987i</v>
      </c>
      <c r="G334" t="str">
        <f t="shared" si="82"/>
        <v>0.999999999881811-0.000010871459244278i</v>
      </c>
      <c r="H334" t="str">
        <f t="shared" si="83"/>
        <v>91.00000092755+0.0103209406454748i</v>
      </c>
      <c r="I334" t="str">
        <f t="shared" si="84"/>
        <v>5.47363415555342-11782.2763568801i</v>
      </c>
      <c r="K334" t="str">
        <f t="shared" si="85"/>
        <v>0.142857139563392-0.0000211851702112221i</v>
      </c>
      <c r="L334" t="str">
        <f t="shared" si="86"/>
        <v>0.0015-3311.42298258562i</v>
      </c>
      <c r="M334" t="str">
        <f t="shared" si="87"/>
        <v>0.0135-1358.53250567615i</v>
      </c>
      <c r="N334">
        <f t="shared" si="88"/>
        <v>90.070824212513713</v>
      </c>
      <c r="O334">
        <f t="shared" si="89"/>
        <v>95.775580141743404</v>
      </c>
      <c r="P334" s="3">
        <f t="shared" si="90"/>
        <v>95.775580141743404</v>
      </c>
      <c r="Q334" s="3">
        <f t="shared" si="91"/>
        <v>-89.929175787486287</v>
      </c>
      <c r="R334">
        <f t="shared" si="92"/>
        <v>90.070824212513713</v>
      </c>
      <c r="S334">
        <f t="shared" si="93"/>
        <v>3.003900134641367E-3</v>
      </c>
      <c r="T334">
        <f t="shared" si="76"/>
        <v>95.775580141743404</v>
      </c>
    </row>
    <row r="335" spans="1:20" x14ac:dyDescent="0.3">
      <c r="A335">
        <f t="shared" si="77"/>
        <v>18.945782622736228</v>
      </c>
      <c r="B335">
        <f t="shared" si="94"/>
        <v>3.0153149551530039</v>
      </c>
      <c r="C335" t="str">
        <f t="shared" si="78"/>
        <v>76.0042745696291-61253.5812054127i</v>
      </c>
      <c r="D335" t="str">
        <f t="shared" si="79"/>
        <v>15.3562499786356-10556.4396485666i</v>
      </c>
      <c r="E335" t="str">
        <f t="shared" si="80"/>
        <v>162.469530799148-0.0105616756024624i</v>
      </c>
      <c r="F335" t="str">
        <f t="shared" si="81"/>
        <v>17.4594594573803-49532.8411992867i</v>
      </c>
      <c r="G335" t="str">
        <f t="shared" si="82"/>
        <v>0.999999999880911-0.0000109127707893965i</v>
      </c>
      <c r="H335" t="str">
        <f t="shared" si="83"/>
        <v>91.0000009346127+0.0103601602200553i</v>
      </c>
      <c r="I335" t="str">
        <f t="shared" si="84"/>
        <v>5.47363415592613-11737.6731964176i</v>
      </c>
      <c r="K335" t="str">
        <f t="shared" si="85"/>
        <v>0.142857139538312-0.0000212656738541077i</v>
      </c>
      <c r="L335" t="str">
        <f t="shared" si="86"/>
        <v>0.0015-3298.88721118312i</v>
      </c>
      <c r="M335" t="str">
        <f t="shared" si="87"/>
        <v>0.0135-1353.38962510077i</v>
      </c>
      <c r="N335">
        <f t="shared" si="88"/>
        <v>90.071093344049885</v>
      </c>
      <c r="O335">
        <f t="shared" si="89"/>
        <v>95.742636384683777</v>
      </c>
      <c r="P335" s="3">
        <f t="shared" si="90"/>
        <v>95.742636384683777</v>
      </c>
      <c r="Q335" s="3">
        <f t="shared" si="91"/>
        <v>-89.928906655950115</v>
      </c>
      <c r="R335">
        <f t="shared" si="92"/>
        <v>90.071093344049885</v>
      </c>
      <c r="S335">
        <f t="shared" si="93"/>
        <v>3.0153149551530038E-3</v>
      </c>
      <c r="T335">
        <f t="shared" si="76"/>
        <v>95.742636384683777</v>
      </c>
    </row>
    <row r="336" spans="1:20" x14ac:dyDescent="0.3">
      <c r="A336">
        <f t="shared" si="77"/>
        <v>19.017776596702625</v>
      </c>
      <c r="B336">
        <f t="shared" si="94"/>
        <v>3.0267731519825856</v>
      </c>
      <c r="C336" t="str">
        <f t="shared" si="78"/>
        <v>76.0042745293157-61021.6988870126i</v>
      </c>
      <c r="D336" t="str">
        <f t="shared" si="79"/>
        <v>15.3562499784729-10516.4770401753i</v>
      </c>
      <c r="E336" t="str">
        <f t="shared" si="80"/>
        <v>162.469530752223-0.0106018099455871i</v>
      </c>
      <c r="F336" t="str">
        <f t="shared" si="81"/>
        <v>17.4594594573644-49345.3289507248i</v>
      </c>
      <c r="G336" t="str">
        <f t="shared" si="82"/>
        <v>0.999999999880005-0.0000109542393183862i</v>
      </c>
      <c r="H336" t="str">
        <f t="shared" si="83"/>
        <v>91.0000009417292+0.0103995288290207i</v>
      </c>
      <c r="I336" t="str">
        <f t="shared" si="84"/>
        <v>5.47363415630165-11693.2388863247i</v>
      </c>
      <c r="K336" t="str">
        <f t="shared" si="85"/>
        <v>0.142857139513041-0.0000213464834107913i</v>
      </c>
      <c r="L336" t="str">
        <f t="shared" si="86"/>
        <v>0.0015-3286.39889538068i</v>
      </c>
      <c r="M336" t="str">
        <f t="shared" si="87"/>
        <v>0.0135-1348.26621348951i</v>
      </c>
      <c r="N336">
        <f t="shared" si="88"/>
        <v>90.071363498280519</v>
      </c>
      <c r="O336">
        <f t="shared" si="89"/>
        <v>95.709692628156105</v>
      </c>
      <c r="P336" s="3">
        <f t="shared" si="90"/>
        <v>95.709692628156105</v>
      </c>
      <c r="Q336" s="3">
        <f t="shared" si="91"/>
        <v>-89.928636501719481</v>
      </c>
      <c r="R336">
        <f t="shared" si="92"/>
        <v>90.071363498280519</v>
      </c>
      <c r="S336">
        <f t="shared" si="93"/>
        <v>3.0267731519825858E-3</v>
      </c>
      <c r="T336">
        <f t="shared" si="76"/>
        <v>95.709692628156105</v>
      </c>
    </row>
    <row r="337" spans="1:20" x14ac:dyDescent="0.3">
      <c r="A337">
        <f t="shared" si="77"/>
        <v>19.090044147770097</v>
      </c>
      <c r="B337">
        <f t="shared" si="94"/>
        <v>3.0382748899601193</v>
      </c>
      <c r="C337" t="str">
        <f t="shared" si="78"/>
        <v>76.0042744886958-60790.6943862381i</v>
      </c>
      <c r="D337" t="str">
        <f t="shared" si="79"/>
        <v>15.356249978309-10476.6657148369i</v>
      </c>
      <c r="E337" t="str">
        <f t="shared" si="80"/>
        <v>162.469530704941-0.0106420967989393i</v>
      </c>
      <c r="F337" t="str">
        <f t="shared" si="81"/>
        <v>17.4594594573485-49158.5265512861i</v>
      </c>
      <c r="G337" t="str">
        <f t="shared" si="82"/>
        <v>0.999999999879091-0.0000109958654277861i</v>
      </c>
      <c r="H337" t="str">
        <f t="shared" si="83"/>
        <v>91.0000009488997+0.0104390470387015i</v>
      </c>
      <c r="I337" t="str">
        <f t="shared" si="84"/>
        <v>5.47363415668003-11648.9727873988i</v>
      </c>
      <c r="K337" t="str">
        <f t="shared" si="85"/>
        <v>0.142857139487578-0.000021427600043745i</v>
      </c>
      <c r="L337" t="str">
        <f t="shared" si="86"/>
        <v>0.0015-3273.95785552966i</v>
      </c>
      <c r="M337" t="str">
        <f t="shared" si="87"/>
        <v>0.0135-1343.16219714037i</v>
      </c>
      <c r="N337">
        <f t="shared" si="88"/>
        <v>90.071634679091744</v>
      </c>
      <c r="O337">
        <f t="shared" si="89"/>
        <v>95.676748872164538</v>
      </c>
      <c r="P337" s="3">
        <f t="shared" si="90"/>
        <v>95.676748872164538</v>
      </c>
      <c r="Q337" s="3">
        <f t="shared" si="91"/>
        <v>-89.928365320908256</v>
      </c>
      <c r="R337">
        <f t="shared" si="92"/>
        <v>90.071634679091744</v>
      </c>
      <c r="S337">
        <f t="shared" si="93"/>
        <v>3.0382748899601192E-3</v>
      </c>
      <c r="T337">
        <f t="shared" si="76"/>
        <v>95.676748872164538</v>
      </c>
    </row>
    <row r="338" spans="1:20" x14ac:dyDescent="0.3">
      <c r="A338">
        <f t="shared" si="77"/>
        <v>19.162586315531623</v>
      </c>
      <c r="B338">
        <f t="shared" si="94"/>
        <v>3.0498203345419679</v>
      </c>
      <c r="C338" t="str">
        <f t="shared" si="78"/>
        <v>76.0042744477662-60560.5643800106i</v>
      </c>
      <c r="D338" t="str">
        <f t="shared" si="79"/>
        <v>15.3562499781439-10437.0050998521i</v>
      </c>
      <c r="E338" t="str">
        <f t="shared" si="80"/>
        <v>162.469530657297-0.0106825367420537i</v>
      </c>
      <c r="F338" t="str">
        <f t="shared" si="81"/>
        <v>17.4594594573324-48972.4313137557i</v>
      </c>
      <c r="G338" t="str">
        <f t="shared" si="82"/>
        <v>0.99999999987817-0.0000110376497164015i</v>
      </c>
      <c r="H338" t="str">
        <f t="shared" si="83"/>
        <v>91.0000009561248+0.0104787154175807i</v>
      </c>
      <c r="I338" t="str">
        <f t="shared" si="84"/>
        <v>5.4736341570613-11604.8742628574i</v>
      </c>
      <c r="K338" t="str">
        <f t="shared" si="85"/>
        <v>0.142857139461921-0.0000215090249198581i</v>
      </c>
      <c r="L338" t="str">
        <f t="shared" si="86"/>
        <v>0.0015-3261.56391266155i</v>
      </c>
      <c r="M338" t="str">
        <f t="shared" si="87"/>
        <v>0.0135-1338.07750263038i</v>
      </c>
      <c r="N338">
        <f t="shared" si="88"/>
        <v>90.071906890384554</v>
      </c>
      <c r="O338">
        <f t="shared" si="89"/>
        <v>95.643805116712969</v>
      </c>
      <c r="P338" s="3">
        <f t="shared" si="90"/>
        <v>95.643805116712969</v>
      </c>
      <c r="Q338" s="3">
        <f t="shared" si="91"/>
        <v>-89.928093109615446</v>
      </c>
      <c r="R338">
        <f t="shared" si="92"/>
        <v>90.071906890384554</v>
      </c>
      <c r="S338">
        <f t="shared" si="93"/>
        <v>3.0498203345419679E-3</v>
      </c>
      <c r="T338">
        <f t="shared" si="76"/>
        <v>95.643805116712969</v>
      </c>
    </row>
    <row r="339" spans="1:20" x14ac:dyDescent="0.3">
      <c r="A339">
        <f t="shared" si="77"/>
        <v>19.235404143530641</v>
      </c>
      <c r="B339">
        <f t="shared" si="94"/>
        <v>3.0614096518132272</v>
      </c>
      <c r="C339" t="str">
        <f t="shared" si="78"/>
        <v>76.0042744065242-60331.3055578336i</v>
      </c>
      <c r="D339" t="str">
        <f t="shared" si="79"/>
        <v>15.3562499779774-10397.4946246896i</v>
      </c>
      <c r="E339" t="str">
        <f t="shared" si="80"/>
        <v>162.469530609292-0.0107231303566701i</v>
      </c>
      <c r="F339" t="str">
        <f t="shared" si="81"/>
        <v>17.4594594573162-48787.040561091i</v>
      </c>
      <c r="G339" t="str">
        <f t="shared" si="82"/>
        <v>0.999999999877243-0.0000110795927853135i</v>
      </c>
      <c r="H339" t="str">
        <f t="shared" si="83"/>
        <v>91.0000009634053+0.0105185345363012i</v>
      </c>
      <c r="I339" t="str">
        <f t="shared" si="84"/>
        <v>5.47363415744549-11560.9426783283i</v>
      </c>
      <c r="K339" t="str">
        <f t="shared" si="85"/>
        <v>0.142857139436068-0.0000215907592104541i</v>
      </c>
      <c r="L339" t="str">
        <f t="shared" si="86"/>
        <v>0.0015-3249.21688848531i</v>
      </c>
      <c r="M339" t="str">
        <f t="shared" si="87"/>
        <v>0.0135-1333.01205681448i</v>
      </c>
      <c r="N339">
        <f t="shared" si="88"/>
        <v>90.072180136074707</v>
      </c>
      <c r="O339">
        <f t="shared" si="89"/>
        <v>95.610861361805632</v>
      </c>
      <c r="P339" s="3">
        <f t="shared" si="90"/>
        <v>95.610861361805632</v>
      </c>
      <c r="Q339" s="3">
        <f t="shared" si="91"/>
        <v>-89.927819863925293</v>
      </c>
      <c r="R339">
        <f t="shared" si="92"/>
        <v>90.072180136074707</v>
      </c>
      <c r="S339">
        <f t="shared" si="93"/>
        <v>3.0614096518132273E-3</v>
      </c>
      <c r="T339">
        <f t="shared" si="76"/>
        <v>95.610861361805632</v>
      </c>
    </row>
    <row r="340" spans="1:20" x14ac:dyDescent="0.3">
      <c r="A340">
        <f t="shared" si="77"/>
        <v>19.30849867927606</v>
      </c>
      <c r="B340">
        <f t="shared" si="94"/>
        <v>3.0730430084901177</v>
      </c>
      <c r="C340" t="str">
        <f t="shared" si="78"/>
        <v>76.004274364968-60102.9146217407i</v>
      </c>
      <c r="D340" t="str">
        <f t="shared" si="79"/>
        <v>15.3562499778097-10358.1337209779i</v>
      </c>
      <c r="E340" t="str">
        <f t="shared" si="80"/>
        <v>162.46953056092-0.0107638782267352i</v>
      </c>
      <c r="F340" t="str">
        <f t="shared" si="81"/>
        <v>17.4594594572998-48602.3516263835i</v>
      </c>
      <c r="G340" t="str">
        <f t="shared" si="82"/>
        <v>0.999999999876308-0.0000111216952378873i</v>
      </c>
      <c r="H340" t="str">
        <f t="shared" si="83"/>
        <v>91.0000009707414+0.0105585049676745i</v>
      </c>
      <c r="I340" t="str">
        <f t="shared" si="84"/>
        <v>5.47363415783262-11517.1774018409i</v>
      </c>
      <c r="K340" t="str">
        <f t="shared" si="85"/>
        <v>0.142857139410018-0.0000216728040913075i</v>
      </c>
      <c r="L340" t="str">
        <f t="shared" si="86"/>
        <v>0.0015-3236.91660538484i</v>
      </c>
      <c r="M340" t="str">
        <f t="shared" si="87"/>
        <v>0.0135-1327.96578682455i</v>
      </c>
      <c r="N340">
        <f t="shared" si="88"/>
        <v>90.072454420092811</v>
      </c>
      <c r="O340">
        <f t="shared" si="89"/>
        <v>95.57791760744648</v>
      </c>
      <c r="P340" s="3">
        <f t="shared" si="90"/>
        <v>95.57791760744648</v>
      </c>
      <c r="Q340" s="3">
        <f t="shared" si="91"/>
        <v>-89.927545579907189</v>
      </c>
      <c r="R340">
        <f t="shared" si="92"/>
        <v>90.072454420092811</v>
      </c>
      <c r="S340">
        <f t="shared" si="93"/>
        <v>3.0730430084901176E-3</v>
      </c>
      <c r="T340">
        <f t="shared" si="76"/>
        <v>95.57791760744648</v>
      </c>
    </row>
    <row r="341" spans="1:20" x14ac:dyDescent="0.3">
      <c r="A341">
        <f t="shared" si="77"/>
        <v>19.381870974257307</v>
      </c>
      <c r="B341">
        <f t="shared" si="94"/>
        <v>3.08472057192238</v>
      </c>
      <c r="C341" t="str">
        <f t="shared" si="78"/>
        <v>76.0042743230963-59875.3882862546i</v>
      </c>
      <c r="D341" t="str">
        <f t="shared" si="79"/>
        <v>15.3562499776407-10318.9218224974i</v>
      </c>
      <c r="E341" t="str">
        <f t="shared" si="80"/>
        <v>162.469530512182-0.010804780938418i</v>
      </c>
      <c r="F341" t="str">
        <f t="shared" si="81"/>
        <v>17.4594594572834-48418.3618528215i</v>
      </c>
      <c r="G341" t="str">
        <f t="shared" si="82"/>
        <v>0.999999999875366-0.0000111639576797808i</v>
      </c>
      <c r="H341" t="str">
        <f t="shared" si="83"/>
        <v>91.0000009781331+0.0105986272866883i</v>
      </c>
      <c r="I341" t="str">
        <f t="shared" si="84"/>
        <v>5.47363415822268-11473.577803817i</v>
      </c>
      <c r="K341" t="str">
        <f t="shared" si="85"/>
        <v>0.14285713938377-0.0000217551607426604i</v>
      </c>
      <c r="L341" t="str">
        <f t="shared" si="86"/>
        <v>0.0015-3224.66288641646i</v>
      </c>
      <c r="M341" t="str">
        <f t="shared" si="87"/>
        <v>0.0135-1322.93862006829i</v>
      </c>
      <c r="N341">
        <f t="shared" si="88"/>
        <v>90.072729746384468</v>
      </c>
      <c r="O341">
        <f t="shared" si="89"/>
        <v>95.54497385364013</v>
      </c>
      <c r="P341" s="3">
        <f t="shared" si="90"/>
        <v>95.54497385364013</v>
      </c>
      <c r="Q341" s="3">
        <f t="shared" si="91"/>
        <v>-89.927270253615532</v>
      </c>
      <c r="R341">
        <f t="shared" si="92"/>
        <v>90.072729746384468</v>
      </c>
      <c r="S341">
        <f t="shared" si="93"/>
        <v>3.0847205719223801E-3</v>
      </c>
      <c r="T341">
        <f t="shared" si="76"/>
        <v>95.54497385364013</v>
      </c>
    </row>
    <row r="342" spans="1:20" x14ac:dyDescent="0.3">
      <c r="A342">
        <f t="shared" si="77"/>
        <v>19.455522083959487</v>
      </c>
      <c r="B342">
        <f t="shared" si="94"/>
        <v>3.0964425100956849</v>
      </c>
      <c r="C342" t="str">
        <f t="shared" si="78"/>
        <v>76.004274280906-59648.7232783294i</v>
      </c>
      <c r="D342" t="str">
        <f t="shared" si="79"/>
        <v>15.3562499774705-10279.8583651715i</v>
      </c>
      <c r="E342" t="str">
        <f t="shared" si="80"/>
        <v>162.469530463072-0.0108458390801121i</v>
      </c>
      <c r="F342" t="str">
        <f t="shared" si="81"/>
        <v>17.4594594572668-48235.0685936497i</v>
      </c>
      <c r="G342" t="str">
        <f t="shared" si="82"/>
        <v>0.999999999874417-0.0000112063807189534i</v>
      </c>
      <c r="H342" t="str">
        <f t="shared" si="83"/>
        <v>91.0000009855812+0.010638902070516i</v>
      </c>
      <c r="I342" t="str">
        <f t="shared" si="84"/>
        <v>5.4736341586157-11430.1432570618i</v>
      </c>
      <c r="K342" t="str">
        <f t="shared" si="85"/>
        <v>0.142857139357322-0.0000218378303492406i</v>
      </c>
      <c r="L342" t="str">
        <f t="shared" si="86"/>
        <v>0.0015-3212.4555553063i</v>
      </c>
      <c r="M342" t="str">
        <f t="shared" si="87"/>
        <v>0.0135-1317.93048422822i</v>
      </c>
      <c r="N342">
        <f t="shared" si="88"/>
        <v>90.0730061189103</v>
      </c>
      <c r="O342">
        <f t="shared" si="89"/>
        <v>95.512030100390319</v>
      </c>
      <c r="P342" s="3">
        <f t="shared" si="90"/>
        <v>95.512030100390319</v>
      </c>
      <c r="Q342" s="3">
        <f t="shared" si="91"/>
        <v>-89.9269938810897</v>
      </c>
      <c r="R342">
        <f t="shared" si="92"/>
        <v>90.0730061189103</v>
      </c>
      <c r="S342">
        <f t="shared" si="93"/>
        <v>3.0964425100956849E-3</v>
      </c>
      <c r="T342">
        <f t="shared" si="76"/>
        <v>95.512030100390319</v>
      </c>
    </row>
    <row r="343" spans="1:20" x14ac:dyDescent="0.3">
      <c r="A343">
        <f t="shared" si="77"/>
        <v>19.529453067878531</v>
      </c>
      <c r="B343">
        <f t="shared" si="94"/>
        <v>3.1082089916340485</v>
      </c>
      <c r="C343" t="str">
        <f t="shared" si="78"/>
        <v>76.004274238394-59422.9163373144i</v>
      </c>
      <c r="D343" t="str">
        <f t="shared" si="79"/>
        <v>15.3562499772989-10240.9427870594i</v>
      </c>
      <c r="E343" t="str">
        <f t="shared" si="80"/>
        <v>162.469530413588-0.0108870532424483i</v>
      </c>
      <c r="F343" t="str">
        <f t="shared" si="81"/>
        <v>17.4594594572502-48052.4692121336i</v>
      </c>
      <c r="G343" t="str">
        <f t="shared" si="82"/>
        <v>0.999999999873461-0.0000112489649656746i</v>
      </c>
      <c r="H343" t="str">
        <f t="shared" si="83"/>
        <v>91.0000009930857+0.010679329898524i</v>
      </c>
      <c r="I343" t="str">
        <f t="shared" si="84"/>
        <v>5.47363415901176-11386.8731367547i</v>
      </c>
      <c r="K343" t="str">
        <f t="shared" si="85"/>
        <v>0.142857139330673-0.0000219208141002775i</v>
      </c>
      <c r="L343" t="str">
        <f t="shared" si="86"/>
        <v>0.0015-3200.29443644779i</v>
      </c>
      <c r="M343" t="str">
        <f t="shared" si="87"/>
        <v>0.0135-1312.94130726063i</v>
      </c>
      <c r="N343">
        <f t="shared" si="88"/>
        <v>90.07328354164585</v>
      </c>
      <c r="O343">
        <f t="shared" si="89"/>
        <v>95.479086347701525</v>
      </c>
      <c r="P343" s="3">
        <f t="shared" si="90"/>
        <v>95.479086347701525</v>
      </c>
      <c r="Q343" s="3">
        <f t="shared" si="91"/>
        <v>-89.92671645835415</v>
      </c>
      <c r="R343">
        <f t="shared" si="92"/>
        <v>90.07328354164585</v>
      </c>
      <c r="S343">
        <f t="shared" si="93"/>
        <v>3.1082089916340486E-3</v>
      </c>
      <c r="T343">
        <f t="shared" si="76"/>
        <v>95.479086347701525</v>
      </c>
    </row>
    <row r="344" spans="1:20" x14ac:dyDescent="0.3">
      <c r="A344">
        <f t="shared" si="77"/>
        <v>19.603664989536469</v>
      </c>
      <c r="B344">
        <f t="shared" si="94"/>
        <v>3.1200201858022578</v>
      </c>
      <c r="C344" t="str">
        <f t="shared" si="78"/>
        <v>76.0042741955583-59197.9642149005i</v>
      </c>
      <c r="D344" t="str">
        <f t="shared" si="79"/>
        <v>15.3562499771261-10202.1745283475i</v>
      </c>
      <c r="E344" t="str">
        <f t="shared" si="80"/>
        <v>162.469530363726-0.010928424018302i</v>
      </c>
      <c r="F344" t="str">
        <f t="shared" si="81"/>
        <v>17.4594594572333-47870.5610815191i</v>
      </c>
      <c r="G344" t="str">
        <f t="shared" si="82"/>
        <v>0.999999999872497-0.0000112917110325333i</v>
      </c>
      <c r="H344" t="str">
        <f t="shared" si="83"/>
        <v>91.0000010006474+0.0107199113522797i</v>
      </c>
      <c r="I344" t="str">
        <f t="shared" si="84"/>
        <v>5.47363415941075-11343.7668204405i</v>
      </c>
      <c r="K344" t="str">
        <f t="shared" si="85"/>
        <v>0.142857139303821-0.0000220041131895189i</v>
      </c>
      <c r="L344" t="str">
        <f t="shared" si="86"/>
        <v>0.0015-3188.17935489918i</v>
      </c>
      <c r="M344" t="str">
        <f t="shared" si="87"/>
        <v>0.0135-1307.97101739454i</v>
      </c>
      <c r="N344">
        <f t="shared" si="88"/>
        <v>90.07356201858191</v>
      </c>
      <c r="O344">
        <f t="shared" si="89"/>
        <v>95.446142595577953</v>
      </c>
      <c r="P344" s="3">
        <f t="shared" si="90"/>
        <v>95.446142595577953</v>
      </c>
      <c r="Q344" s="3">
        <f t="shared" si="91"/>
        <v>-89.92643798141809</v>
      </c>
      <c r="R344">
        <f t="shared" si="92"/>
        <v>90.07356201858191</v>
      </c>
      <c r="S344">
        <f t="shared" si="93"/>
        <v>3.120020185802258E-3</v>
      </c>
      <c r="T344">
        <f t="shared" si="76"/>
        <v>95.446142595577953</v>
      </c>
    </row>
    <row r="345" spans="1:20" x14ac:dyDescent="0.3">
      <c r="A345">
        <f t="shared" si="77"/>
        <v>19.678158916496706</v>
      </c>
      <c r="B345">
        <f t="shared" si="94"/>
        <v>3.1318762625083063</v>
      </c>
      <c r="C345" t="str">
        <f t="shared" si="78"/>
        <v>76.0042741523961-58973.8636750755i</v>
      </c>
      <c r="D345" t="str">
        <f t="shared" si="79"/>
        <v>15.3562499769519-10163.5530313412i</v>
      </c>
      <c r="E345" t="str">
        <f t="shared" si="80"/>
        <v>162.469530313484-0.0109699520028011i</v>
      </c>
      <c r="F345" t="str">
        <f t="shared" si="81"/>
        <v>17.4594594572164-47689.3415849974i</v>
      </c>
      <c r="G345" t="str">
        <f t="shared" si="82"/>
        <v>0.999999999871526-0.0000113346195344459i</v>
      </c>
      <c r="H345" t="str">
        <f t="shared" si="83"/>
        <v>91.0000010082664+0.0107606470155614i</v>
      </c>
      <c r="I345" t="str">
        <f t="shared" si="84"/>
        <v>5.47363415981282-11300.8236880204i</v>
      </c>
      <c r="K345" t="str">
        <f t="shared" si="85"/>
        <v>0.142857139276765-0.0000220877288152499i</v>
      </c>
      <c r="L345" t="str">
        <f t="shared" si="86"/>
        <v>0.0015-3176.11013638093i</v>
      </c>
      <c r="M345" t="str">
        <f t="shared" si="87"/>
        <v>0.0135-1303.01954313064i</v>
      </c>
      <c r="N345">
        <f t="shared" si="88"/>
        <v>90.073841553724336</v>
      </c>
      <c r="O345">
        <f t="shared" si="89"/>
        <v>95.413198844023825</v>
      </c>
      <c r="P345" s="3">
        <f t="shared" si="90"/>
        <v>95.413198844023825</v>
      </c>
      <c r="Q345" s="3">
        <f t="shared" si="91"/>
        <v>-89.926158446275664</v>
      </c>
      <c r="R345">
        <f t="shared" si="92"/>
        <v>90.073841553724336</v>
      </c>
      <c r="S345">
        <f t="shared" si="93"/>
        <v>3.1318762625083063E-3</v>
      </c>
      <c r="T345">
        <f t="shared" si="76"/>
        <v>95.413198844023825</v>
      </c>
    </row>
    <row r="346" spans="1:20" x14ac:dyDescent="0.3">
      <c r="A346">
        <f t="shared" si="77"/>
        <v>19.752935920379397</v>
      </c>
      <c r="B346">
        <f t="shared" si="94"/>
        <v>3.1437773923058381</v>
      </c>
      <c r="C346" t="str">
        <f t="shared" si="78"/>
        <v>76.0042741089056-58750.6114940796i</v>
      </c>
      <c r="D346" t="str">
        <f t="shared" si="79"/>
        <v>15.3562499767764-10125.0777404575i</v>
      </c>
      <c r="E346" t="str">
        <f t="shared" si="80"/>
        <v>162.469530262862-0.0110116377933358i</v>
      </c>
      <c r="F346" t="str">
        <f t="shared" si="81"/>
        <v>17.4594594571993-47508.8081156647i</v>
      </c>
      <c r="G346" t="str">
        <f t="shared" si="82"/>
        <v>0.999999999870548-0.0000113776910886656i</v>
      </c>
      <c r="H346" t="str">
        <f t="shared" si="83"/>
        <v>91.0000010159441+0.0108015374743653i</v>
      </c>
      <c r="I346" t="str">
        <f t="shared" si="84"/>
        <v>5.47363416021796-11258.043121743i</v>
      </c>
      <c r="K346" t="str">
        <f t="shared" si="85"/>
        <v>0.142857139249502-0.0000221716621803085i</v>
      </c>
      <c r="L346" t="str">
        <f t="shared" si="86"/>
        <v>0.0015-3164.0866072733i</v>
      </c>
      <c r="M346" t="str">
        <f t="shared" si="87"/>
        <v>0.0135-1298.08681324032i</v>
      </c>
      <c r="N346">
        <f t="shared" si="88"/>
        <v>90.074122151094272</v>
      </c>
      <c r="O346">
        <f t="shared" si="89"/>
        <v>95.380255093043758</v>
      </c>
      <c r="P346" s="3">
        <f t="shared" si="90"/>
        <v>95.380255093043758</v>
      </c>
      <c r="Q346" s="3">
        <f t="shared" si="91"/>
        <v>-89.925877848905728</v>
      </c>
      <c r="R346">
        <f t="shared" si="92"/>
        <v>90.074122151094272</v>
      </c>
      <c r="S346">
        <f t="shared" si="93"/>
        <v>3.1437773923058379E-3</v>
      </c>
      <c r="T346">
        <f t="shared" si="76"/>
        <v>95.380255093043758</v>
      </c>
    </row>
    <row r="347" spans="1:20" x14ac:dyDescent="0.3">
      <c r="A347">
        <f t="shared" si="77"/>
        <v>19.827997076876837</v>
      </c>
      <c r="B347">
        <f t="shared" si="94"/>
        <v>3.1557237463966001</v>
      </c>
      <c r="C347" t="str">
        <f t="shared" si="78"/>
        <v>76.0042740650844-58528.2044603534i</v>
      </c>
      <c r="D347" t="str">
        <f t="shared" si="79"/>
        <v>15.3562499765996-10086.7481022163i</v>
      </c>
      <c r="E347" t="str">
        <f t="shared" si="80"/>
        <v>162.469530211853-0.0110534819895633i</v>
      </c>
      <c r="F347" t="str">
        <f t="shared" si="81"/>
        <v>17.4594594571821-47328.9580764868i</v>
      </c>
      <c r="G347" t="str">
        <f t="shared" si="82"/>
        <v>0.999999999869562-0.0000114209263147914i</v>
      </c>
      <c r="H347" t="str">
        <f t="shared" si="83"/>
        <v>91.0000010236798+0.0108425833169143i</v>
      </c>
      <c r="I347" t="str">
        <f t="shared" si="84"/>
        <v>5.47363416062619-11215.4245061956i</v>
      </c>
      <c r="K347" t="str">
        <f t="shared" si="85"/>
        <v>0.142857139222032-0.0000222559144921034i</v>
      </c>
      <c r="L347" t="str">
        <f t="shared" si="86"/>
        <v>0.0015-3152.10859461376i</v>
      </c>
      <c r="M347" t="str">
        <f t="shared" si="87"/>
        <v>0.0135-1293.17275676462i</v>
      </c>
      <c r="N347">
        <f t="shared" si="88"/>
        <v>90.074403814728086</v>
      </c>
      <c r="O347">
        <f t="shared" si="89"/>
        <v>95.347311342641831</v>
      </c>
      <c r="P347" s="3">
        <f t="shared" si="90"/>
        <v>95.347311342641831</v>
      </c>
      <c r="Q347" s="3">
        <f t="shared" si="91"/>
        <v>-89.925596185271914</v>
      </c>
      <c r="R347">
        <f t="shared" si="92"/>
        <v>90.074403814728086</v>
      </c>
      <c r="S347">
        <f t="shared" si="93"/>
        <v>3.1557237463965999E-3</v>
      </c>
      <c r="T347">
        <f t="shared" si="76"/>
        <v>95.347311342641831</v>
      </c>
    </row>
    <row r="348" spans="1:20" x14ac:dyDescent="0.3">
      <c r="A348">
        <f t="shared" si="77"/>
        <v>19.903343465768966</v>
      </c>
      <c r="B348">
        <f t="shared" si="94"/>
        <v>3.1677154966329071</v>
      </c>
      <c r="C348" t="str">
        <f t="shared" si="78"/>
        <v>76.0042740209289-58306.6393744976i</v>
      </c>
      <c r="D348" t="str">
        <f t="shared" si="79"/>
        <v>15.3562499764214-10048.5635652329i</v>
      </c>
      <c r="E348" t="str">
        <f t="shared" si="80"/>
        <v>162.469530160455-0.0110954851934235i</v>
      </c>
      <c r="F348" t="str">
        <f t="shared" si="81"/>
        <v>17.4594594571647-47149.7888802599i</v>
      </c>
      <c r="G348" t="str">
        <f t="shared" si="82"/>
        <v>0.999999999868569-0.0000114643258347761i</v>
      </c>
      <c r="H348" t="str">
        <f t="shared" si="83"/>
        <v>91.0000010314744+0.0108837851336665i</v>
      </c>
      <c r="I348" t="str">
        <f t="shared" si="84"/>
        <v>5.47363416103747-11172.9672282949i</v>
      </c>
      <c r="K348" t="str">
        <f t="shared" si="85"/>
        <v>0.142857139194353-0.0000223404869626317i</v>
      </c>
      <c r="L348" t="str">
        <f t="shared" si="86"/>
        <v>0.0015-3140.17592609461i</v>
      </c>
      <c r="M348" t="str">
        <f t="shared" si="87"/>
        <v>0.0135-1288.27730301317i</v>
      </c>
      <c r="N348">
        <f t="shared" si="88"/>
        <v>90.074686548677533</v>
      </c>
      <c r="O348">
        <f t="shared" si="89"/>
        <v>95.314367592822549</v>
      </c>
      <c r="P348" s="3">
        <f t="shared" si="90"/>
        <v>95.314367592822549</v>
      </c>
      <c r="Q348" s="3">
        <f t="shared" si="91"/>
        <v>-89.925313451322467</v>
      </c>
      <c r="R348">
        <f t="shared" si="92"/>
        <v>90.074686548677533</v>
      </c>
      <c r="S348">
        <f t="shared" si="93"/>
        <v>3.1677154966329069E-3</v>
      </c>
      <c r="T348">
        <f t="shared" si="76"/>
        <v>95.314367592822549</v>
      </c>
    </row>
    <row r="349" spans="1:20" x14ac:dyDescent="0.3">
      <c r="A349">
        <f t="shared" si="77"/>
        <v>19.978976170938889</v>
      </c>
      <c r="B349">
        <f t="shared" si="94"/>
        <v>3.179752815520112</v>
      </c>
      <c r="C349" t="str">
        <f t="shared" si="78"/>
        <v>76.0042739764382-58085.9130492246i</v>
      </c>
      <c r="D349" t="str">
        <f t="shared" si="79"/>
        <v>15.3562499762419-10010.5235802099i</v>
      </c>
      <c r="E349" t="str">
        <f t="shared" si="80"/>
        <v>162.469530108668-0.0111376480091421i</v>
      </c>
      <c r="F349" t="str">
        <f t="shared" si="81"/>
        <v>17.4594594571473-46971.2979495757i</v>
      </c>
      <c r="G349" t="str">
        <f t="shared" si="82"/>
        <v>0.999999999867568-0.0000115078902729368i</v>
      </c>
      <c r="H349" t="str">
        <f t="shared" si="83"/>
        <v>91.0000010393284+0.0109251435173242i</v>
      </c>
      <c r="I349" t="str">
        <f t="shared" si="84"/>
        <v>5.47363416145195-11130.6706772788i</v>
      </c>
      <c r="K349" t="str">
        <f t="shared" si="85"/>
        <v>0.142857139166463-0.0000224253808084962i</v>
      </c>
      <c r="L349" t="str">
        <f t="shared" si="86"/>
        <v>0.0015-3128.28843006037i</v>
      </c>
      <c r="M349" t="str">
        <f t="shared" si="87"/>
        <v>0.0135-1283.40038156323i</v>
      </c>
      <c r="N349">
        <f t="shared" si="88"/>
        <v>90.074970357009732</v>
      </c>
      <c r="O349">
        <f t="shared" si="89"/>
        <v>95.281423843590403</v>
      </c>
      <c r="P349" s="3">
        <f t="shared" si="90"/>
        <v>95.281423843590403</v>
      </c>
      <c r="Q349" s="3">
        <f t="shared" si="91"/>
        <v>-89.925029642990268</v>
      </c>
      <c r="R349">
        <f t="shared" si="92"/>
        <v>90.074970357009732</v>
      </c>
      <c r="S349">
        <f t="shared" si="93"/>
        <v>3.179752815520112E-3</v>
      </c>
      <c r="T349">
        <f t="shared" si="76"/>
        <v>95.281423843590403</v>
      </c>
    </row>
    <row r="350" spans="1:20" x14ac:dyDescent="0.3">
      <c r="A350">
        <f t="shared" si="77"/>
        <v>20.054896280388459</v>
      </c>
      <c r="B350">
        <f t="shared" si="94"/>
        <v>3.1918358762190886</v>
      </c>
      <c r="C350" t="str">
        <f t="shared" si="78"/>
        <v>76.004273931607-57866.0223093111i</v>
      </c>
      <c r="D350" t="str">
        <f t="shared" si="79"/>
        <v>15.3562499760609-9972.62759992942i</v>
      </c>
      <c r="E350" t="str">
        <f t="shared" si="80"/>
        <v>162.469530056485-0.0111799710432392i</v>
      </c>
      <c r="F350" t="str">
        <f t="shared" si="81"/>
        <v>17.4594594571296-46793.4827167818i</v>
      </c>
      <c r="G350" t="str">
        <f t="shared" si="82"/>
        <v>0.99999999986656-0.0000115516202559624i</v>
      </c>
      <c r="H350" t="str">
        <f t="shared" si="83"/>
        <v>91.0000010472426+0.0109666590628417i</v>
      </c>
      <c r="I350" t="str">
        <f t="shared" si="84"/>
        <v>5.47363416186958-11088.5342446973i</v>
      </c>
      <c r="K350" t="str">
        <f t="shared" si="85"/>
        <v>0.14285713913836-0.0000225105972509224i</v>
      </c>
      <c r="L350" t="str">
        <f t="shared" si="86"/>
        <v>0.0015-3116.44593550545i</v>
      </c>
      <c r="M350" t="str">
        <f t="shared" si="87"/>
        <v>0.0135-1278.54192225865i</v>
      </c>
      <c r="N350">
        <f t="shared" si="88"/>
        <v>90.075255243807277</v>
      </c>
      <c r="O350">
        <f t="shared" si="89"/>
        <v>95.248480094949727</v>
      </c>
      <c r="P350" s="3">
        <f t="shared" si="90"/>
        <v>95.248480094949727</v>
      </c>
      <c r="Q350" s="3">
        <f t="shared" si="91"/>
        <v>-89.924744756192723</v>
      </c>
      <c r="R350">
        <f t="shared" si="92"/>
        <v>90.075255243807277</v>
      </c>
      <c r="S350">
        <f t="shared" si="93"/>
        <v>3.1918358762190887E-3</v>
      </c>
      <c r="T350">
        <f t="shared" si="76"/>
        <v>95.248480094949727</v>
      </c>
    </row>
    <row r="351" spans="1:20" x14ac:dyDescent="0.3">
      <c r="A351">
        <f t="shared" si="77"/>
        <v>20.131104886253937</v>
      </c>
      <c r="B351">
        <f t="shared" si="94"/>
        <v>3.2039648525487214</v>
      </c>
      <c r="C351" t="str">
        <f t="shared" si="78"/>
        <v>76.004273886436-57646.9639915563i</v>
      </c>
      <c r="D351" t="str">
        <f t="shared" si="79"/>
        <v>15.3562499758787-9934.87507924506i</v>
      </c>
      <c r="E351" t="str">
        <f t="shared" si="80"/>
        <v>162.469530003905-0.0112224549045422i</v>
      </c>
      <c r="F351" t="str">
        <f t="shared" si="81"/>
        <v>17.459459457112-46616.3406239467i</v>
      </c>
      <c r="G351" t="str">
        <f t="shared" si="82"/>
        <v>0.999999999865544-0.0000115955164129232i</v>
      </c>
      <c r="H351" t="str">
        <f t="shared" si="83"/>
        <v>91.0000010552165+0.0110083323674335i</v>
      </c>
      <c r="I351" t="str">
        <f t="shared" si="84"/>
        <v>5.47363416229038-11046.5573244036i</v>
      </c>
      <c r="K351" t="str">
        <f t="shared" si="85"/>
        <v>0.142857139110044-0.0000225961375157765i</v>
      </c>
      <c r="L351" t="str">
        <f t="shared" si="86"/>
        <v>0.0015-3104.64827207158i</v>
      </c>
      <c r="M351" t="str">
        <f t="shared" si="87"/>
        <v>0.0135-1273.70185520885i</v>
      </c>
      <c r="N351">
        <f t="shared" si="88"/>
        <v>90.07554121316825</v>
      </c>
      <c r="O351">
        <f t="shared" si="89"/>
        <v>95.215536346905211</v>
      </c>
      <c r="P351" s="3">
        <f t="shared" si="90"/>
        <v>95.215536346905211</v>
      </c>
      <c r="Q351" s="3">
        <f t="shared" si="91"/>
        <v>-89.92445878683175</v>
      </c>
      <c r="R351">
        <f t="shared" si="92"/>
        <v>90.07554121316825</v>
      </c>
      <c r="S351">
        <f t="shared" si="93"/>
        <v>3.2039648525487214E-3</v>
      </c>
      <c r="T351">
        <f t="shared" si="76"/>
        <v>95.215536346905211</v>
      </c>
    </row>
    <row r="352" spans="1:20" x14ac:dyDescent="0.3">
      <c r="A352">
        <f t="shared" si="77"/>
        <v>20.207603084821702</v>
      </c>
      <c r="B352">
        <f t="shared" si="94"/>
        <v>3.2161399189884068</v>
      </c>
      <c r="C352" t="str">
        <f t="shared" si="78"/>
        <v>76.0042738409197-57428.7349447309i</v>
      </c>
      <c r="D352" t="str">
        <f t="shared" si="79"/>
        <v>15.356249975695-9897.26547507403i</v>
      </c>
      <c r="E352" t="str">
        <f t="shared" si="80"/>
        <v>162.469529950923-0.0112651002041892i</v>
      </c>
      <c r="F352" t="str">
        <f t="shared" si="81"/>
        <v>17.4594594570941-46439.8691228214i</v>
      </c>
      <c r="G352" t="str">
        <f t="shared" si="82"/>
        <v>0.99999999986452-0.0000116395793752804i</v>
      </c>
      <c r="H352" t="str">
        <f t="shared" si="83"/>
        <v>91.0000010632514+0.0110501640305848i</v>
      </c>
      <c r="I352" t="str">
        <f t="shared" si="84"/>
        <v>5.47363416271438-11004.7393125456i</v>
      </c>
      <c r="K352" t="str">
        <f t="shared" si="85"/>
        <v>0.142857139081512-0.0000226820028335835i</v>
      </c>
      <c r="L352" t="str">
        <f t="shared" si="86"/>
        <v>0.0015-3092.89527004541i</v>
      </c>
      <c r="M352" t="str">
        <f t="shared" si="87"/>
        <v>0.0135-1268.88011078786i</v>
      </c>
      <c r="N352">
        <f t="shared" si="88"/>
        <v>90.075828269206312</v>
      </c>
      <c r="O352">
        <f t="shared" si="89"/>
        <v>95.182592599461145</v>
      </c>
      <c r="P352" s="3">
        <f t="shared" si="90"/>
        <v>95.182592599461145</v>
      </c>
      <c r="Q352" s="3">
        <f t="shared" si="91"/>
        <v>-89.924171730793688</v>
      </c>
      <c r="R352">
        <f t="shared" si="92"/>
        <v>90.075828269206312</v>
      </c>
      <c r="S352">
        <f t="shared" si="93"/>
        <v>3.2161399189884069E-3</v>
      </c>
      <c r="T352">
        <f t="shared" si="76"/>
        <v>95.182592599461145</v>
      </c>
    </row>
    <row r="353" spans="1:20" x14ac:dyDescent="0.3">
      <c r="A353">
        <f t="shared" si="77"/>
        <v>20.284391976544025</v>
      </c>
      <c r="B353">
        <f t="shared" si="94"/>
        <v>3.228361250680563</v>
      </c>
      <c r="C353" t="str">
        <f t="shared" si="78"/>
        <v>76.0042737950573-57211.3320295387i</v>
      </c>
      <c r="D353" t="str">
        <f t="shared" si="79"/>
        <v>15.3562499755099-9859.79824638964i</v>
      </c>
      <c r="E353" t="str">
        <f t="shared" si="80"/>
        <v>162.46952989754-0.0113079075556436i</v>
      </c>
      <c r="F353" t="str">
        <f t="shared" si="81"/>
        <v>17.4594594570761-46264.0656748046i</v>
      </c>
      <c r="G353" t="str">
        <f t="shared" si="82"/>
        <v>0.999999999863489-0.0000116838097768944i</v>
      </c>
      <c r="H353" t="str">
        <f t="shared" si="83"/>
        <v>91.0000010713479+0.0110921546540579i</v>
      </c>
      <c r="I353" t="str">
        <f t="shared" si="84"/>
        <v>5.47363416314165-10963.0796075572i</v>
      </c>
      <c r="K353" t="str">
        <f t="shared" si="85"/>
        <v>0.142857139052762-0.0000227681944395437i</v>
      </c>
      <c r="L353" t="str">
        <f t="shared" si="86"/>
        <v>0.0015-3081.18676035606i</v>
      </c>
      <c r="M353" t="str">
        <f t="shared" si="87"/>
        <v>0.0135-1264.07661963325i</v>
      </c>
      <c r="N353">
        <f t="shared" si="88"/>
        <v>90.076116416050795</v>
      </c>
      <c r="O353">
        <f t="shared" si="89"/>
        <v>95.149648852622363</v>
      </c>
      <c r="P353" s="3">
        <f t="shared" si="90"/>
        <v>95.149648852622363</v>
      </c>
      <c r="Q353" s="3">
        <f t="shared" si="91"/>
        <v>-89.923883583949205</v>
      </c>
      <c r="R353">
        <f t="shared" si="92"/>
        <v>90.076116416050795</v>
      </c>
      <c r="S353">
        <f t="shared" si="93"/>
        <v>3.228361250680563E-3</v>
      </c>
      <c r="T353">
        <f t="shared" si="76"/>
        <v>95.149648852622363</v>
      </c>
    </row>
    <row r="354" spans="1:20" x14ac:dyDescent="0.3">
      <c r="A354">
        <f t="shared" si="77"/>
        <v>20.361472666054894</v>
      </c>
      <c r="B354">
        <f t="shared" si="94"/>
        <v>3.2406290234331494</v>
      </c>
      <c r="C354" t="str">
        <f t="shared" si="78"/>
        <v>76.0042737488457-56994.7521185645i</v>
      </c>
      <c r="D354" t="str">
        <f t="shared" si="79"/>
        <v>15.3562499753234-9822.47285421317i</v>
      </c>
      <c r="E354" t="str">
        <f t="shared" si="80"/>
        <v>162.469529843749-0.011350877574698i</v>
      </c>
      <c r="F354" t="str">
        <f t="shared" si="81"/>
        <v>17.4594594570579-46088.9277509044i</v>
      </c>
      <c r="G354" t="str">
        <f t="shared" si="82"/>
        <v>0.999999999862449-0.0000117282082540344i</v>
      </c>
      <c r="H354" t="str">
        <f t="shared" si="83"/>
        <v>91.0000010795055+0.0111343048419017i</v>
      </c>
      <c r="I354" t="str">
        <f t="shared" si="84"/>
        <v>5.4736341635721-10921.5776101495i</v>
      </c>
      <c r="K354" t="str">
        <f t="shared" si="85"/>
        <v>0.142857139023794-0.0000228547135735514i</v>
      </c>
      <c r="L354" t="str">
        <f t="shared" si="86"/>
        <v>0.0015-3069.52257457268i</v>
      </c>
      <c r="M354" t="str">
        <f t="shared" si="87"/>
        <v>0.0135-1259.2913126452i</v>
      </c>
      <c r="N354">
        <f t="shared" si="88"/>
        <v>90.076405657846635</v>
      </c>
      <c r="O354">
        <f t="shared" si="89"/>
        <v>95.116705106393283</v>
      </c>
      <c r="P354" s="3">
        <f t="shared" si="90"/>
        <v>95.116705106393283</v>
      </c>
      <c r="Q354" s="3">
        <f t="shared" si="91"/>
        <v>-89.923594342153365</v>
      </c>
      <c r="R354">
        <f t="shared" si="92"/>
        <v>90.076405657846635</v>
      </c>
      <c r="S354">
        <f t="shared" si="93"/>
        <v>3.2406290234331496E-3</v>
      </c>
      <c r="T354">
        <f t="shared" si="76"/>
        <v>95.116705106393283</v>
      </c>
    </row>
    <row r="355" spans="1:20" x14ac:dyDescent="0.3">
      <c r="A355">
        <f t="shared" si="77"/>
        <v>20.438846262185905</v>
      </c>
      <c r="B355">
        <f t="shared" si="94"/>
        <v>3.2529434137221953</v>
      </c>
      <c r="C355" t="str">
        <f t="shared" si="78"/>
        <v>76.0042737022824-56778.9920962343i</v>
      </c>
      <c r="D355" t="str">
        <f t="shared" si="79"/>
        <v>15.3562499751355-9785.28876160637i</v>
      </c>
      <c r="E355" t="str">
        <f t="shared" si="80"/>
        <v>162.469529789549-0.0113940108794851i</v>
      </c>
      <c r="F355" t="str">
        <f t="shared" si="81"/>
        <v>17.4594594570396-45914.4528317032i</v>
      </c>
      <c r="G355" t="str">
        <f t="shared" si="82"/>
        <v>0.999999999861402-0.0000117727754453874i</v>
      </c>
      <c r="H355" t="str">
        <f t="shared" si="83"/>
        <v>91.0000010877254+0.0111766152004613i</v>
      </c>
      <c r="I355" t="str">
        <f t="shared" si="84"/>
        <v>5.47363416400586-10880.2327233024i</v>
      </c>
      <c r="K355" t="str">
        <f t="shared" si="85"/>
        <v>0.142857138994605-0.0000229415614802128i</v>
      </c>
      <c r="L355" t="str">
        <f t="shared" si="86"/>
        <v>0.0015-3057.90254490205i</v>
      </c>
      <c r="M355" t="str">
        <f t="shared" si="87"/>
        <v>0.0135-1254.52412098546i</v>
      </c>
      <c r="N355">
        <f t="shared" si="88"/>
        <v>90.07669599875463</v>
      </c>
      <c r="O355">
        <f t="shared" si="89"/>
        <v>95.083761360778652</v>
      </c>
      <c r="P355" s="3">
        <f t="shared" si="90"/>
        <v>95.083761360778652</v>
      </c>
      <c r="Q355" s="3">
        <f t="shared" si="91"/>
        <v>-89.92330400124537</v>
      </c>
      <c r="R355">
        <f t="shared" si="92"/>
        <v>90.07669599875463</v>
      </c>
      <c r="S355">
        <f t="shared" si="93"/>
        <v>3.2529434137221953E-3</v>
      </c>
      <c r="T355">
        <f t="shared" si="76"/>
        <v>95.083761360778652</v>
      </c>
    </row>
    <row r="356" spans="1:20" x14ac:dyDescent="0.3">
      <c r="A356">
        <f t="shared" si="77"/>
        <v>20.516513877982213</v>
      </c>
      <c r="B356">
        <f t="shared" si="94"/>
        <v>3.2653045986943399</v>
      </c>
      <c r="C356" t="str">
        <f t="shared" si="78"/>
        <v>76.0042736553645-56564.0488587675i</v>
      </c>
      <c r="D356" t="str">
        <f t="shared" si="79"/>
        <v>15.3562499749462-9748.24543366357i</v>
      </c>
      <c r="E356" t="str">
        <f t="shared" si="80"/>
        <v>162.469529734936-0.011437308090488i</v>
      </c>
      <c r="F356" t="str">
        <f t="shared" si="81"/>
        <v>17.4594594570212-45740.6384073205i</v>
      </c>
      <c r="G356" t="str">
        <f t="shared" si="82"/>
        <v>0.999999999860346-0.0000118175119920674i</v>
      </c>
      <c r="H356" t="str">
        <f t="shared" si="83"/>
        <v>91.0000010960078+0.0112190863383852i</v>
      </c>
      <c r="I356" t="str">
        <f t="shared" si="84"/>
        <v>5.47363416444293-10839.0443522557i</v>
      </c>
      <c r="K356" t="str">
        <f t="shared" si="85"/>
        <v>0.142857138965194-0.0000230287394088631i</v>
      </c>
      <c r="L356" t="str">
        <f t="shared" si="86"/>
        <v>0.0015-3046.32650418614i</v>
      </c>
      <c r="M356" t="str">
        <f t="shared" si="87"/>
        <v>0.0135-1249.77497607637i</v>
      </c>
      <c r="N356">
        <f t="shared" si="88"/>
        <v>90.076987442951292</v>
      </c>
      <c r="O356">
        <f t="shared" si="89"/>
        <v>95.050817615783131</v>
      </c>
      <c r="P356" s="3">
        <f t="shared" si="90"/>
        <v>95.050817615783131</v>
      </c>
      <c r="Q356" s="3">
        <f t="shared" si="91"/>
        <v>-89.923012557048708</v>
      </c>
      <c r="R356">
        <f t="shared" si="92"/>
        <v>90.076987442951292</v>
      </c>
      <c r="S356">
        <f t="shared" si="93"/>
        <v>3.2653045986943399E-3</v>
      </c>
      <c r="T356">
        <f t="shared" si="76"/>
        <v>95.050817615783131</v>
      </c>
    </row>
    <row r="357" spans="1:20" x14ac:dyDescent="0.3">
      <c r="A357">
        <f t="shared" si="77"/>
        <v>20.594476630718543</v>
      </c>
      <c r="B357">
        <f t="shared" si="94"/>
        <v>3.2777127561693784</v>
      </c>
      <c r="C357" t="str">
        <f t="shared" si="78"/>
        <v>76.0042736080898-56349.9193141334i</v>
      </c>
      <c r="D357" t="str">
        <f t="shared" si="79"/>
        <v>15.3562499747555-9711.34233750406i</v>
      </c>
      <c r="E357" t="str">
        <f t="shared" si="80"/>
        <v>162.469529679907-0.0114807698305444i</v>
      </c>
      <c r="F357" t="str">
        <f t="shared" si="81"/>
        <v>17.4594594570027-45567.4819773776i</v>
      </c>
      <c r="G357" t="str">
        <f t="shared" si="82"/>
        <v>0.999999999859283-0.0000118624185376247i</v>
      </c>
      <c r="H357" t="str">
        <f t="shared" si="83"/>
        <v>91.0000011043533+0.0112617188666351i</v>
      </c>
      <c r="I357" t="str">
        <f t="shared" si="84"/>
        <v>5.47363416488334-10798.011904501i</v>
      </c>
      <c r="K357" t="str">
        <f t="shared" si="85"/>
        <v>0.142857138935559-0.0000231162486135855i</v>
      </c>
      <c r="L357" t="str">
        <f t="shared" si="86"/>
        <v>0.0015-3034.79428589972i</v>
      </c>
      <c r="M357" t="str">
        <f t="shared" si="87"/>
        <v>0.0135-1245.04380959989i</v>
      </c>
      <c r="N357">
        <f t="shared" si="88"/>
        <v>90.077279994629066</v>
      </c>
      <c r="O357">
        <f t="shared" si="89"/>
        <v>95.017873871411439</v>
      </c>
      <c r="P357" s="3">
        <f t="shared" si="90"/>
        <v>95.017873871411439</v>
      </c>
      <c r="Q357" s="3">
        <f t="shared" si="91"/>
        <v>-89.922720005370934</v>
      </c>
      <c r="R357">
        <f t="shared" si="92"/>
        <v>90.077279994629066</v>
      </c>
      <c r="S357">
        <f t="shared" si="93"/>
        <v>3.2777127561693783E-3</v>
      </c>
      <c r="T357">
        <f t="shared" si="76"/>
        <v>95.017873871411439</v>
      </c>
    </row>
    <row r="358" spans="1:20" x14ac:dyDescent="0.3">
      <c r="A358">
        <f t="shared" si="77"/>
        <v>20.672735641915274</v>
      </c>
      <c r="B358">
        <f t="shared" si="94"/>
        <v>3.2901680646428222</v>
      </c>
      <c r="C358" t="str">
        <f t="shared" si="78"/>
        <v>76.0042735604545-56136.6003820067i</v>
      </c>
      <c r="D358" t="str">
        <f t="shared" si="79"/>
        <v>15.3562499745632-9674.57894226436i</v>
      </c>
      <c r="E358" t="str">
        <f t="shared" si="80"/>
        <v>162.469529624459-0.0115243967248624i</v>
      </c>
      <c r="F358" t="str">
        <f t="shared" si="81"/>
        <v>17.4594594569838-45394.9810509608i</v>
      </c>
      <c r="G358" t="str">
        <f t="shared" si="82"/>
        <v>0.999999999858212-0.0000119074957280549i</v>
      </c>
      <c r="H358" t="str">
        <f t="shared" si="83"/>
        <v>91.0000011127619+0.0113045133984942i</v>
      </c>
      <c r="I358" t="str">
        <f t="shared" si="84"/>
        <v>5.47363416532701-10757.1347897726i</v>
      </c>
      <c r="K358" t="str">
        <f t="shared" si="85"/>
        <v>0.142857138905699-0.0000232040903532283i</v>
      </c>
      <c r="L358" t="str">
        <f t="shared" si="86"/>
        <v>0.0015-3023.30572414796i</v>
      </c>
      <c r="M358" t="str">
        <f t="shared" si="87"/>
        <v>0.0135-1240.3305534966i</v>
      </c>
      <c r="N358">
        <f t="shared" si="88"/>
        <v>90.077573657996268</v>
      </c>
      <c r="O358">
        <f t="shared" si="89"/>
        <v>94.984930127668292</v>
      </c>
      <c r="P358" s="3">
        <f t="shared" si="90"/>
        <v>94.984930127668292</v>
      </c>
      <c r="Q358" s="3">
        <f t="shared" si="91"/>
        <v>-89.922426342003732</v>
      </c>
      <c r="R358">
        <f t="shared" si="92"/>
        <v>90.077573657996268</v>
      </c>
      <c r="S358">
        <f t="shared" si="93"/>
        <v>3.2901680646428223E-3</v>
      </c>
      <c r="T358">
        <f t="shared" si="76"/>
        <v>94.984930127668292</v>
      </c>
    </row>
    <row r="359" spans="1:20" x14ac:dyDescent="0.3">
      <c r="A359">
        <f t="shared" si="77"/>
        <v>20.751292037354553</v>
      </c>
      <c r="B359">
        <f t="shared" si="94"/>
        <v>3.3026707032884648</v>
      </c>
      <c r="C359" t="str">
        <f t="shared" si="78"/>
        <v>76.0042735124568-55924.0889937232i</v>
      </c>
      <c r="D359" t="str">
        <f t="shared" si="79"/>
        <v>15.3562499743695-9637.95471909076i</v>
      </c>
      <c r="E359" t="str">
        <f t="shared" si="80"/>
        <v>162.46952956859-0.0115681894010244i</v>
      </c>
      <c r="F359" t="str">
        <f t="shared" si="81"/>
        <v>17.459459456965-45223.1331465868i</v>
      </c>
      <c r="G359" t="str">
        <f t="shared" si="82"/>
        <v>0.999999999857132-0.0000119527442118085i</v>
      </c>
      <c r="H359" t="str">
        <f t="shared" si="83"/>
        <v>91.0000011212349+0.0113474705495763i</v>
      </c>
      <c r="I359" t="str">
        <f t="shared" si="84"/>
        <v>5.47363416577414-10716.4124200396i</v>
      </c>
      <c r="K359" t="str">
        <f t="shared" si="85"/>
        <v>0.142857138875611-0.0000232922658914235i</v>
      </c>
      <c r="L359" t="str">
        <f t="shared" si="86"/>
        <v>0.0015-3011.86065366403i</v>
      </c>
      <c r="M359" t="str">
        <f t="shared" si="87"/>
        <v>0.0135-1235.63513996473i</v>
      </c>
      <c r="N359">
        <f t="shared" si="88"/>
        <v>90.077868437277274</v>
      </c>
      <c r="O359">
        <f t="shared" si="89"/>
        <v>94.951986384558538</v>
      </c>
      <c r="P359" s="3">
        <f t="shared" si="90"/>
        <v>94.951986384558538</v>
      </c>
      <c r="Q359" s="3">
        <f t="shared" si="91"/>
        <v>-89.922131562722726</v>
      </c>
      <c r="R359">
        <f t="shared" si="92"/>
        <v>90.077868437277274</v>
      </c>
      <c r="S359">
        <f t="shared" si="93"/>
        <v>3.302670703288465E-3</v>
      </c>
      <c r="T359">
        <f t="shared" si="76"/>
        <v>94.951986384558538</v>
      </c>
    </row>
    <row r="360" spans="1:20" x14ac:dyDescent="0.3">
      <c r="A360">
        <f t="shared" si="77"/>
        <v>20.830146947096502</v>
      </c>
      <c r="B360">
        <f t="shared" si="94"/>
        <v>3.3152208519609609</v>
      </c>
      <c r="C360" t="str">
        <f t="shared" si="78"/>
        <v>76.0042734640933-55712.3820922342i</v>
      </c>
      <c r="D360" t="str">
        <f t="shared" si="79"/>
        <v>15.3562499741744-9601.46914113152i</v>
      </c>
      <c r="E360" t="str">
        <f t="shared" si="80"/>
        <v>162.469529512294-0.011612148488995i</v>
      </c>
      <c r="F360" t="str">
        <f t="shared" si="81"/>
        <v>17.4594594569461-45051.9357921657i</v>
      </c>
      <c r="G360" t="str">
        <f t="shared" si="82"/>
        <v>0.999999999856044-0.0000119981646398004i</v>
      </c>
      <c r="H360" t="str">
        <f t="shared" si="83"/>
        <v>91.000001129773+0.0113905909378344i</v>
      </c>
      <c r="I360" t="str">
        <f t="shared" si="84"/>
        <v>5.47363416622472-10675.8442094972i</v>
      </c>
      <c r="K360" t="str">
        <f t="shared" si="85"/>
        <v>0.142857138845293-0.0000233807764966046i</v>
      </c>
      <c r="L360" t="str">
        <f t="shared" si="86"/>
        <v>0.0015-3000.45890980677i</v>
      </c>
      <c r="M360" t="str">
        <f t="shared" si="87"/>
        <v>0.0135-1230.95750145919i</v>
      </c>
      <c r="N360">
        <f t="shared" si="88"/>
        <v>90.078164336712462</v>
      </c>
      <c r="O360">
        <f t="shared" si="89"/>
        <v>94.91904264208685</v>
      </c>
      <c r="P360" s="3">
        <f t="shared" si="90"/>
        <v>94.91904264208685</v>
      </c>
      <c r="Q360" s="3">
        <f t="shared" si="91"/>
        <v>-89.921835663287538</v>
      </c>
      <c r="R360">
        <f t="shared" si="92"/>
        <v>90.078164336712462</v>
      </c>
      <c r="S360">
        <f t="shared" si="93"/>
        <v>3.3152208519609608E-3</v>
      </c>
      <c r="T360">
        <f t="shared" si="76"/>
        <v>94.91904264208685</v>
      </c>
    </row>
    <row r="361" spans="1:20" x14ac:dyDescent="0.3">
      <c r="A361">
        <f t="shared" si="77"/>
        <v>20.909301505495467</v>
      </c>
      <c r="B361">
        <f t="shared" si="94"/>
        <v>3.3278186911984129</v>
      </c>
      <c r="C361" t="str">
        <f t="shared" si="78"/>
        <v>76.0042734153619-55501.4766320663i</v>
      </c>
      <c r="D361" t="str">
        <f t="shared" si="79"/>
        <v>15.3562499739777-9565.12168352929i</v>
      </c>
      <c r="E361" t="str">
        <f t="shared" si="80"/>
        <v>162.469529455571-0.0116562746211375i</v>
      </c>
      <c r="F361" t="str">
        <f t="shared" si="81"/>
        <v>17.4594594569269-44881.3865249658i</v>
      </c>
      <c r="G361" t="str">
        <f t="shared" si="82"/>
        <v>0.999999999854948-0.0000120437576654184i</v>
      </c>
      <c r="H361" t="str">
        <f t="shared" si="83"/>
        <v>91.0000011383757+0.0114338751835699i</v>
      </c>
      <c r="I361" t="str">
        <f t="shared" si="84"/>
        <v>5.47363416667867-10635.4295745577i</v>
      </c>
      <c r="K361" t="str">
        <f t="shared" si="85"/>
        <v>0.142857138814745-0.0000234696234420262i</v>
      </c>
      <c r="L361" t="str">
        <f t="shared" si="86"/>
        <v>0.0015-2989.10032855825i</v>
      </c>
      <c r="M361" t="str">
        <f t="shared" si="87"/>
        <v>0.0135-1226.29757069056i</v>
      </c>
      <c r="N361">
        <f t="shared" si="88"/>
        <v>90.078461360558322</v>
      </c>
      <c r="O361">
        <f t="shared" si="89"/>
        <v>94.88609890025829</v>
      </c>
      <c r="P361" s="3">
        <f t="shared" si="90"/>
        <v>94.88609890025829</v>
      </c>
      <c r="Q361" s="3">
        <f t="shared" si="91"/>
        <v>-89.921538639441678</v>
      </c>
      <c r="R361">
        <f t="shared" si="92"/>
        <v>90.078461360558322</v>
      </c>
      <c r="S361">
        <f t="shared" si="93"/>
        <v>3.3278186911984129E-3</v>
      </c>
      <c r="T361">
        <f t="shared" si="76"/>
        <v>94.88609890025829</v>
      </c>
    </row>
    <row r="362" spans="1:20" x14ac:dyDescent="0.3">
      <c r="A362">
        <f t="shared" si="77"/>
        <v>20.988756851216351</v>
      </c>
      <c r="B362">
        <f t="shared" si="94"/>
        <v>3.340464402224967</v>
      </c>
      <c r="C362" t="str">
        <f t="shared" si="78"/>
        <v>76.0042733662599-55291.3695792732i</v>
      </c>
      <c r="D362" t="str">
        <f t="shared" si="79"/>
        <v>15.3562499737796-9528.91182341372i</v>
      </c>
      <c r="E362" t="str">
        <f t="shared" si="80"/>
        <v>162.469529398416-0.0117005684322154i</v>
      </c>
      <c r="F362" t="str">
        <f t="shared" si="81"/>
        <v>17.4594594569076-44711.4828915789i</v>
      </c>
      <c r="G362" t="str">
        <f t="shared" si="82"/>
        <v>0.999999999853843-0.0000120895239445336i</v>
      </c>
      <c r="H362" t="str">
        <f t="shared" si="83"/>
        <v>91.0000011470434+0.0114773239094411i</v>
      </c>
      <c r="I362" t="str">
        <f t="shared" si="84"/>
        <v>5.47363416713606-10595.1679338432i</v>
      </c>
      <c r="K362" t="str">
        <f t="shared" si="85"/>
        <v>0.142857138783965-0.0000235588080057802i</v>
      </c>
      <c r="L362" t="str">
        <f t="shared" si="86"/>
        <v>0.0015-2977.78474652146i</v>
      </c>
      <c r="M362" t="str">
        <f t="shared" si="87"/>
        <v>0.0135-1221.65528062419i</v>
      </c>
      <c r="N362">
        <f t="shared" si="88"/>
        <v>90.078759513087533</v>
      </c>
      <c r="O362">
        <f t="shared" si="89"/>
        <v>94.853155159077716</v>
      </c>
      <c r="P362" s="3">
        <f t="shared" si="90"/>
        <v>94.853155159077716</v>
      </c>
      <c r="Q362" s="3">
        <f t="shared" si="91"/>
        <v>-89.921240486912467</v>
      </c>
      <c r="R362">
        <f t="shared" si="92"/>
        <v>90.078759513087533</v>
      </c>
      <c r="S362">
        <f t="shared" si="93"/>
        <v>3.3404644022249669E-3</v>
      </c>
      <c r="T362">
        <f t="shared" si="76"/>
        <v>94.853155159077716</v>
      </c>
    </row>
    <row r="363" spans="1:20" x14ac:dyDescent="0.3">
      <c r="A363">
        <f t="shared" si="77"/>
        <v>21.068514127250975</v>
      </c>
      <c r="B363">
        <f t="shared" si="94"/>
        <v>3.3531581669534218</v>
      </c>
      <c r="C363" t="str">
        <f t="shared" si="78"/>
        <v>76.004273316783-55082.0579113934i</v>
      </c>
      <c r="D363" t="str">
        <f t="shared" si="79"/>
        <v>15.3562499735799-9492.83903989384i</v>
      </c>
      <c r="E363" t="str">
        <f t="shared" si="80"/>
        <v>162.469529340824-0.0117450305594022i</v>
      </c>
      <c r="F363" t="str">
        <f t="shared" si="81"/>
        <v>17.4594594568882-44542.2224478843i</v>
      </c>
      <c r="G363" t="str">
        <f t="shared" si="82"/>
        <v>0.99999999985273-0.0000121354641355094i</v>
      </c>
      <c r="H363" t="str">
        <f t="shared" si="83"/>
        <v>91.0000011557775+0.0115209377404724i</v>
      </c>
      <c r="I363" t="str">
        <f t="shared" si="84"/>
        <v>5.47363416759695-10555.0587081766i</v>
      </c>
      <c r="K363" t="str">
        <f t="shared" si="85"/>
        <v>0.14285713875295-0.0000236483314708151i</v>
      </c>
      <c r="L363" t="str">
        <f t="shared" si="86"/>
        <v>0.0015-2966.51200091798i</v>
      </c>
      <c r="M363" t="str">
        <f t="shared" si="87"/>
        <v>0.0135-1217.03056447917i</v>
      </c>
      <c r="N363">
        <f t="shared" si="88"/>
        <v>90.079058798589031</v>
      </c>
      <c r="O363">
        <f t="shared" si="89"/>
        <v>94.82021141854986</v>
      </c>
      <c r="P363" s="3">
        <f t="shared" si="90"/>
        <v>94.82021141854986</v>
      </c>
      <c r="Q363" s="3">
        <f t="shared" si="91"/>
        <v>-89.920941201410969</v>
      </c>
      <c r="R363">
        <f t="shared" si="92"/>
        <v>90.079058798589031</v>
      </c>
      <c r="S363">
        <f t="shared" si="93"/>
        <v>3.3531581669534218E-3</v>
      </c>
      <c r="T363">
        <f t="shared" si="76"/>
        <v>94.82021141854986</v>
      </c>
    </row>
    <row r="364" spans="1:20" x14ac:dyDescent="0.3">
      <c r="A364">
        <f t="shared" si="77"/>
        <v>21.148574480934528</v>
      </c>
      <c r="B364">
        <f t="shared" si="94"/>
        <v>3.3659001679878449</v>
      </c>
      <c r="C364" t="str">
        <f t="shared" si="78"/>
        <v>76.0042732669299-54873.5386174097i</v>
      </c>
      <c r="D364" t="str">
        <f t="shared" si="79"/>
        <v>15.3562499733787-9456.90281405054i</v>
      </c>
      <c r="E364" t="str">
        <f t="shared" si="80"/>
        <v>162.469529282795-0.011789661642297i</v>
      </c>
      <c r="F364" t="str">
        <f t="shared" si="81"/>
        <v>17.4594594568686-44373.6027590135i</v>
      </c>
      <c r="G364" t="str">
        <f t="shared" si="82"/>
        <v>0.999999999851609-0.0000121815788992107i</v>
      </c>
      <c r="H364" t="str">
        <f t="shared" si="83"/>
        <v>91.000001164578+0.0115647173040639i</v>
      </c>
      <c r="I364" t="str">
        <f t="shared" si="84"/>
        <v>5.47363416806136-10515.1013205731i</v>
      </c>
      <c r="K364" t="str">
        <f t="shared" si="85"/>
        <v>0.142857138721699-0.0000237381951249558i</v>
      </c>
      <c r="L364" t="str">
        <f t="shared" si="86"/>
        <v>0.0015-2955.28192958556i</v>
      </c>
      <c r="M364" t="str">
        <f t="shared" si="87"/>
        <v>0.0135-1212.42335572741i</v>
      </c>
      <c r="N364">
        <f t="shared" si="88"/>
        <v>90.079359221368023</v>
      </c>
      <c r="O364">
        <f t="shared" si="89"/>
        <v>94.787267678679967</v>
      </c>
      <c r="P364" s="3">
        <f t="shared" si="90"/>
        <v>94.787267678679967</v>
      </c>
      <c r="Q364" s="3">
        <f t="shared" si="91"/>
        <v>-89.920640778631977</v>
      </c>
      <c r="R364">
        <f t="shared" si="92"/>
        <v>90.079359221368023</v>
      </c>
      <c r="S364">
        <f t="shared" si="93"/>
        <v>3.3659001679878448E-3</v>
      </c>
      <c r="T364">
        <f t="shared" ref="T364:T427" si="95">P364</f>
        <v>94.787267678679967</v>
      </c>
    </row>
    <row r="365" spans="1:20" x14ac:dyDescent="0.3">
      <c r="A365">
        <f t="shared" ref="A365:A428" si="96">2*PI()*B365</f>
        <v>21.228939063962081</v>
      </c>
      <c r="B365">
        <f t="shared" si="94"/>
        <v>3.3786905886261986</v>
      </c>
      <c r="C365" t="str">
        <f t="shared" ref="C365:C428" si="97">IMPRODUCT(D365,E365,$C$40,,K365,$C$41)</f>
        <v>76.0042732166965-54665.8086977004i</v>
      </c>
      <c r="D365" t="str">
        <f t="shared" ref="D365:D428" si="98">IMDIV(IMPRODUCT($C$37,$C$38,COMPLEX(1,A365/$C$38)),IMSUM(-1*A365*A365/$C$39,COMPLEX(0,1*A365)))</f>
        <v>15.356249973176-9421.10262892909i</v>
      </c>
      <c r="E365" t="str">
        <f t="shared" ref="E365:E428" si="99">IMDIV(IMPRODUCT(IMSUM(F365,G365),$C$29,H365),IMSUM(1,I365))</f>
        <v>162.469529224322-0.0118344623229258i</v>
      </c>
      <c r="F365" t="str">
        <f t="shared" ref="F365:F428" si="100">IMDIV(IMPRODUCT($C$14,$C$15,COMPLEX(1,A365/$C$15)),IMSUM(-1*A365*A365/$C$16,COMPLEX(0,A365)))</f>
        <v>17.4594594568489-44205.6213993154i</v>
      </c>
      <c r="G365" t="str">
        <f t="shared" ref="G365:G428" si="101">IMDIV(1,COMPLEX(1,A365*$C$9*$C$10))</f>
        <v>0.999999999850479-0.0000122278688990139i</v>
      </c>
      <c r="H365" t="str">
        <f t="shared" ref="H365:H428" si="102">IMDIV($C$3,IMSUM(K365,COMPLEX(0,$C$28*A365)))</f>
        <v>91.0000011734455+0.0116086632299991i</v>
      </c>
      <c r="I365" t="str">
        <f t="shared" ref="I365:I428" si="103">IMPRODUCT(F365,$C$29,H365,$C$31)</f>
        <v>5.47363416852931-10475.2951962322i</v>
      </c>
      <c r="K365" t="str">
        <f t="shared" ref="K365:K428" si="104">IF($C$26&lt;=0,IMDIV(1,IMSUM(IMDIV(1,L365),1/$C$18)),IMDIV(1,IMSUM(IMDIV(1,L365),1/$C$18,IMDIV(1,M365))))</f>
        <v>0.14285713869021-0.00002382840026092i</v>
      </c>
      <c r="L365" t="str">
        <f t="shared" ref="L365:L428" si="105">IMSUM($C$21/$C$22,IMDIV(1,COMPLEX(0,$C$20*$C$22*A365)))</f>
        <v>0.0015-2944.09437097585i</v>
      </c>
      <c r="M365" t="str">
        <f t="shared" ref="M365:M428" si="106">IMSUM($C$25/$C$26,IMDIV(1,COMPLEX(0,$C$24*$C$26*A365)))</f>
        <v>0.0135-1207.83358809265i</v>
      </c>
      <c r="N365">
        <f t="shared" ref="N365:N428" si="107">ABS(R365)</f>
        <v>90.079660785746071</v>
      </c>
      <c r="O365">
        <f t="shared" ref="O365:O428" si="108">ABS(P365)</f>
        <v>94.754323939472741</v>
      </c>
      <c r="P365" s="3">
        <f t="shared" ref="P365:P428" si="109">20*LOG10(IMABS(C365))</f>
        <v>94.754323939472741</v>
      </c>
      <c r="Q365" s="3">
        <f t="shared" ref="Q365:Q428" si="110">IMARGUMENT(C365)*180/PI()</f>
        <v>-89.920339214253929</v>
      </c>
      <c r="R365">
        <f t="shared" ref="R365:R428" si="111">IF(Q365&lt;0,Q365+180,Q365-180)</f>
        <v>90.079660785746071</v>
      </c>
      <c r="S365">
        <f t="shared" ref="S365:S428" si="112">B365/1000</f>
        <v>3.3786905886261987E-3</v>
      </c>
      <c r="T365">
        <f t="shared" si="95"/>
        <v>94.754323939472741</v>
      </c>
    </row>
    <row r="366" spans="1:20" x14ac:dyDescent="0.3">
      <c r="A366">
        <f t="shared" si="96"/>
        <v>21.309609032405135</v>
      </c>
      <c r="B366">
        <f t="shared" ref="B366:B429" si="113">B365*(1+B$42)</f>
        <v>3.3915296128629784</v>
      </c>
      <c r="C366" t="str">
        <f t="shared" si="97"/>
        <v>76.0042731660813-54458.8651640024i</v>
      </c>
      <c r="D366" t="str">
        <f t="shared" si="98"/>
        <v>15.3562499729718-9385.43796953188i</v>
      </c>
      <c r="E366" t="str">
        <f t="shared" si="99"/>
        <v>162.469529165405-0.0118794332457568i</v>
      </c>
      <c r="F366" t="str">
        <f t="shared" si="100"/>
        <v>17.459459456829-44038.2759523223i</v>
      </c>
      <c r="G366" t="str">
        <f t="shared" si="101"/>
        <v>0.999999999849341-0.0000122743348008162i</v>
      </c>
      <c r="H366" t="str">
        <f t="shared" si="102"/>
        <v>91.0000011823808+0.0116527761504547i</v>
      </c>
      <c r="I366" t="str">
        <f t="shared" si="103"/>
        <v>5.47363416900081-10435.6397625296i</v>
      </c>
      <c r="K366" t="str">
        <f t="shared" si="104"/>
        <v>0.142857138658481-0.0000239189481763375i</v>
      </c>
      <c r="L366" t="str">
        <f t="shared" si="105"/>
        <v>0.0015-2932.94916415207i</v>
      </c>
      <c r="M366" t="str">
        <f t="shared" si="106"/>
        <v>0.0135-1203.26119554957i</v>
      </c>
      <c r="N366">
        <f t="shared" si="107"/>
        <v>90.079963496061168</v>
      </c>
      <c r="O366">
        <f t="shared" si="108"/>
        <v>94.72138020093351</v>
      </c>
      <c r="P366" s="3">
        <f t="shared" si="109"/>
        <v>94.72138020093351</v>
      </c>
      <c r="Q366" s="3">
        <f t="shared" si="110"/>
        <v>-89.920036503938832</v>
      </c>
      <c r="R366">
        <f t="shared" si="111"/>
        <v>90.079963496061168</v>
      </c>
      <c r="S366">
        <f t="shared" si="112"/>
        <v>3.3915296128629786E-3</v>
      </c>
      <c r="T366">
        <f t="shared" si="95"/>
        <v>94.72138020093351</v>
      </c>
    </row>
    <row r="367" spans="1:20" x14ac:dyDescent="0.3">
      <c r="A367">
        <f t="shared" si="96"/>
        <v>21.390585546728275</v>
      </c>
      <c r="B367">
        <f t="shared" si="113"/>
        <v>3.4044174253918578</v>
      </c>
      <c r="C367" t="str">
        <f t="shared" si="97"/>
        <v>76.0042731150808-54252.7050393631i</v>
      </c>
      <c r="D367" t="str">
        <f t="shared" si="98"/>
        <v>15.356249972766-9349.90832281074i</v>
      </c>
      <c r="E367" t="str">
        <f t="shared" si="99"/>
        <v>162.469529106041-0.0119245750577062i</v>
      </c>
      <c r="F367" t="str">
        <f t="shared" si="100"/>
        <v>17.459459456809-43871.5640107133i</v>
      </c>
      <c r="G367" t="str">
        <f t="shared" si="101"/>
        <v>0.999999999848193-0.0000123209772730451i</v>
      </c>
      <c r="H367" t="str">
        <f t="shared" si="102"/>
        <v>91.0000011913843+0.0116970567000103i</v>
      </c>
      <c r="I367" t="str">
        <f t="shared" si="103"/>
        <v>5.47363416947594-10396.1344490084i</v>
      </c>
      <c r="K367" t="str">
        <f t="shared" si="104"/>
        <v>0.14285713862651-0.0000240098401737699i</v>
      </c>
      <c r="L367" t="str">
        <f t="shared" si="105"/>
        <v>0.0015-2921.84614878668i</v>
      </c>
      <c r="M367" t="str">
        <f t="shared" si="106"/>
        <v>0.0135-1198.70611232274i</v>
      </c>
      <c r="N367">
        <f t="shared" si="107"/>
        <v>90.080267356667804</v>
      </c>
      <c r="O367">
        <f t="shared" si="108"/>
        <v>94.688436463067248</v>
      </c>
      <c r="P367" s="3">
        <f t="shared" si="109"/>
        <v>94.688436463067248</v>
      </c>
      <c r="Q367" s="3">
        <f t="shared" si="110"/>
        <v>-89.919732643332196</v>
      </c>
      <c r="R367">
        <f t="shared" si="111"/>
        <v>90.080267356667804</v>
      </c>
      <c r="S367">
        <f t="shared" si="112"/>
        <v>3.4044174253918579E-3</v>
      </c>
      <c r="T367">
        <f t="shared" si="95"/>
        <v>94.688436463067248</v>
      </c>
    </row>
    <row r="368" spans="1:20" x14ac:dyDescent="0.3">
      <c r="A368">
        <f t="shared" si="96"/>
        <v>21.471869771805842</v>
      </c>
      <c r="B368">
        <f t="shared" si="113"/>
        <v>3.4173542116083468</v>
      </c>
      <c r="C368" t="str">
        <f t="shared" si="97"/>
        <v>76.0042730636913-54047.3253580995i</v>
      </c>
      <c r="D368" t="str">
        <f t="shared" si="98"/>
        <v>15.3562499725586-9314.51317765987i</v>
      </c>
      <c r="E368" t="str">
        <f t="shared" si="99"/>
        <v>162.469529046223-0.0119698884081465i</v>
      </c>
      <c r="F368" t="str">
        <f t="shared" si="100"/>
        <v>17.4594594567889-43705.4831762816i</v>
      </c>
      <c r="G368" t="str">
        <f t="shared" si="101"/>
        <v>0.999999999847038-0.0000123677969866684i</v>
      </c>
      <c r="H368" t="str">
        <f t="shared" si="102"/>
        <v>91.0000012004561+0.0117415055156563i</v>
      </c>
      <c r="I368" t="str">
        <f t="shared" si="103"/>
        <v>5.47363416995468-10356.7786873716i</v>
      </c>
      <c r="K368" t="str">
        <f t="shared" si="104"/>
        <v>0.142857138594296-0.0000241010775607281i</v>
      </c>
      <c r="L368" t="str">
        <f t="shared" si="105"/>
        <v>0.0015-2910.78516515908i</v>
      </c>
      <c r="M368" t="str">
        <f t="shared" si="106"/>
        <v>0.0135-1194.16827288577i</v>
      </c>
      <c r="N368">
        <f t="shared" si="107"/>
        <v>90.080572371936952</v>
      </c>
      <c r="O368">
        <f t="shared" si="108"/>
        <v>94.655492725879057</v>
      </c>
      <c r="P368" s="3">
        <f t="shared" si="109"/>
        <v>94.655492725879057</v>
      </c>
      <c r="Q368" s="3">
        <f t="shared" si="110"/>
        <v>-89.919427628063048</v>
      </c>
      <c r="R368">
        <f t="shared" si="111"/>
        <v>90.080572371936952</v>
      </c>
      <c r="S368">
        <f t="shared" si="112"/>
        <v>3.4173542116083468E-3</v>
      </c>
      <c r="T368">
        <f t="shared" si="95"/>
        <v>94.655492725879057</v>
      </c>
    </row>
    <row r="369" spans="1:20" x14ac:dyDescent="0.3">
      <c r="A369">
        <f t="shared" si="96"/>
        <v>21.553462876938706</v>
      </c>
      <c r="B369">
        <f t="shared" si="113"/>
        <v>3.4303401576124588</v>
      </c>
      <c r="C369" t="str">
        <f t="shared" si="97"/>
        <v>76.0042730119107-53842.7231657563i</v>
      </c>
      <c r="D369" t="str">
        <f t="shared" si="98"/>
        <v>15.3562499723496-9279.25202490813i</v>
      </c>
      <c r="E369" t="str">
        <f t="shared" si="99"/>
        <v>162.46952898595-0.012015373948921i</v>
      </c>
      <c r="F369" t="str">
        <f t="shared" si="100"/>
        <v>17.4594594567685-43540.0310598981i</v>
      </c>
      <c r="G369" t="str">
        <f t="shared" si="101"/>
        <v>0.999999999845873-0.0000124147946152032i</v>
      </c>
      <c r="H369" t="str">
        <f t="shared" si="102"/>
        <v>91.0000012095967+0.0117861232368038i</v>
      </c>
      <c r="I369" t="str">
        <f t="shared" si="103"/>
        <v>5.47363417043701-10317.5719114731i</v>
      </c>
      <c r="K369" t="str">
        <f t="shared" si="104"/>
        <v>0.142857138561837-0.0000241926616496915i</v>
      </c>
      <c r="L369" t="str">
        <f t="shared" si="105"/>
        <v>0.0015-2899.76605415329i</v>
      </c>
      <c r="M369" t="str">
        <f t="shared" si="106"/>
        <v>0.0135-1189.64761196032i</v>
      </c>
      <c r="N369">
        <f t="shared" si="107"/>
        <v>90.080878546256272</v>
      </c>
      <c r="O369">
        <f t="shared" si="108"/>
        <v>94.622548989374152</v>
      </c>
      <c r="P369" s="3">
        <f t="shared" si="109"/>
        <v>94.622548989374152</v>
      </c>
      <c r="Q369" s="3">
        <f t="shared" si="110"/>
        <v>-89.919121453743728</v>
      </c>
      <c r="R369">
        <f t="shared" si="111"/>
        <v>90.080878546256272</v>
      </c>
      <c r="S369">
        <f t="shared" si="112"/>
        <v>3.4303401576124587E-3</v>
      </c>
      <c r="T369">
        <f t="shared" si="95"/>
        <v>94.622548989374152</v>
      </c>
    </row>
    <row r="370" spans="1:20" x14ac:dyDescent="0.3">
      <c r="A370">
        <f t="shared" si="96"/>
        <v>21.635366035871073</v>
      </c>
      <c r="B370">
        <f t="shared" si="113"/>
        <v>3.443375450211386</v>
      </c>
      <c r="C370" t="str">
        <f t="shared" si="97"/>
        <v>76.0042729597363-53638.8955190621i</v>
      </c>
      <c r="D370" t="str">
        <f t="shared" si="98"/>
        <v>15.3562499721391-9244.12435731203i</v>
      </c>
      <c r="E370" t="str">
        <f t="shared" si="99"/>
        <v>162.469528925218-0.012061032334348i</v>
      </c>
      <c r="F370" t="str">
        <f t="shared" si="100"/>
        <v>17.459459456748-43375.2052814789i</v>
      </c>
      <c r="G370" t="str">
        <f t="shared" si="101"/>
        <v>0.999999999844699-0.0000124619708347263i</v>
      </c>
      <c r="H370" t="str">
        <f t="shared" si="102"/>
        <v>91.0000012188069+0.0118309105052938i</v>
      </c>
      <c r="I370" t="str">
        <f t="shared" si="103"/>
        <v>5.47363417092303-10278.5135573104i</v>
      </c>
      <c r="K370" t="str">
        <f t="shared" si="104"/>
        <v>0.142857138529131-0.0000242845937581269i</v>
      </c>
      <c r="L370" t="str">
        <f t="shared" si="105"/>
        <v>0.0015-2888.78865725572i</v>
      </c>
      <c r="M370" t="str">
        <f t="shared" si="106"/>
        <v>0.0135-1185.14406451517i</v>
      </c>
      <c r="N370">
        <f t="shared" si="107"/>
        <v>90.081185884030091</v>
      </c>
      <c r="O370">
        <f t="shared" si="108"/>
        <v>94.589605253557707</v>
      </c>
      <c r="P370" s="3">
        <f t="shared" si="109"/>
        <v>94.589605253557707</v>
      </c>
      <c r="Q370" s="3">
        <f t="shared" si="110"/>
        <v>-89.918814115969909</v>
      </c>
      <c r="R370">
        <f t="shared" si="111"/>
        <v>90.081185884030091</v>
      </c>
      <c r="S370">
        <f t="shared" si="112"/>
        <v>3.4433754502113862E-3</v>
      </c>
      <c r="T370">
        <f t="shared" si="95"/>
        <v>94.589605253557707</v>
      </c>
    </row>
    <row r="371" spans="1:20" x14ac:dyDescent="0.3">
      <c r="A371">
        <f t="shared" si="96"/>
        <v>21.717580426807384</v>
      </c>
      <c r="B371">
        <f t="shared" si="113"/>
        <v>3.4564602769221895</v>
      </c>
      <c r="C371" t="str">
        <f t="shared" si="97"/>
        <v>76.0042729071646-53435.8394858881i</v>
      </c>
      <c r="D371" t="str">
        <f t="shared" si="98"/>
        <v>15.356249971927-9209.12966954831i</v>
      </c>
      <c r="E371" t="str">
        <f t="shared" si="99"/>
        <v>162.469528864025-0.0121068642212333i</v>
      </c>
      <c r="F371" t="str">
        <f t="shared" si="100"/>
        <v>17.4594594567273-43211.0034699498i</v>
      </c>
      <c r="G371" t="str">
        <f t="shared" si="101"/>
        <v>0.999999999843517-0.0000125093263238836i</v>
      </c>
      <c r="H371" t="str">
        <f t="shared" si="102"/>
        <v>91.0000012280878+0.0118758679654063i</v>
      </c>
      <c r="I371" t="str">
        <f t="shared" si="103"/>
        <v>5.47363417141277-10239.603063016i</v>
      </c>
      <c r="K371" t="str">
        <f t="shared" si="104"/>
        <v>0.142857138496175-0.0000243768752085075i</v>
      </c>
      <c r="L371" t="str">
        <f t="shared" si="105"/>
        <v>0.0015-2877.85281655282i</v>
      </c>
      <c r="M371" t="str">
        <f t="shared" si="106"/>
        <v>0.0135-1180.65756576526i</v>
      </c>
      <c r="N371">
        <f t="shared" si="107"/>
        <v>90.081494389679392</v>
      </c>
      <c r="O371">
        <f t="shared" si="108"/>
        <v>94.556661518435007</v>
      </c>
      <c r="P371" s="3">
        <f t="shared" si="109"/>
        <v>94.556661518435007</v>
      </c>
      <c r="Q371" s="3">
        <f t="shared" si="110"/>
        <v>-89.918505610320608</v>
      </c>
      <c r="R371">
        <f t="shared" si="111"/>
        <v>90.081494389679392</v>
      </c>
      <c r="S371">
        <f t="shared" si="112"/>
        <v>3.4564602769221893E-3</v>
      </c>
      <c r="T371">
        <f t="shared" si="95"/>
        <v>94.556661518435007</v>
      </c>
    </row>
    <row r="372" spans="1:20" x14ac:dyDescent="0.3">
      <c r="A372">
        <f t="shared" si="96"/>
        <v>21.800107232429255</v>
      </c>
      <c r="B372">
        <f t="shared" si="113"/>
        <v>3.469594825974494</v>
      </c>
      <c r="C372" t="str">
        <f t="shared" si="97"/>
        <v>76.0042728541915-53233.5521452043i</v>
      </c>
      <c r="D372" t="str">
        <f t="shared" si="98"/>
        <v>15.3562499717131-9174.26745820659i</v>
      </c>
      <c r="E372" t="str">
        <f t="shared" si="99"/>
        <v>162.469528802364-0.0121528702688754i</v>
      </c>
      <c r="F372" t="str">
        <f t="shared" si="100"/>
        <v>17.4594594567065-43047.4232632126i</v>
      </c>
      <c r="G372" t="str">
        <f t="shared" si="101"/>
        <v>0.999999999842325-0.0000125568617638994i</v>
      </c>
      <c r="H372" t="str">
        <f t="shared" si="102"/>
        <v>91.0000012374388+0.0119209962638695i</v>
      </c>
      <c r="I372" t="str">
        <f t="shared" si="103"/>
        <v>5.47363417190623-10200.8398688494i</v>
      </c>
      <c r="K372" t="str">
        <f t="shared" si="104"/>
        <v>0.142857138462969-0.0000244695073283323i</v>
      </c>
      <c r="L372" t="str">
        <f t="shared" si="105"/>
        <v>0.0015-2866.95837472885i</v>
      </c>
      <c r="M372" t="str">
        <f t="shared" si="106"/>
        <v>0.0135-1176.18805117081i</v>
      </c>
      <c r="N372">
        <f t="shared" si="107"/>
        <v>90.08180406764204</v>
      </c>
      <c r="O372">
        <f t="shared" si="108"/>
        <v>94.523717784011211</v>
      </c>
      <c r="P372" s="3">
        <f t="shared" si="109"/>
        <v>94.523717784011211</v>
      </c>
      <c r="Q372" s="3">
        <f t="shared" si="110"/>
        <v>-89.91819593235796</v>
      </c>
      <c r="R372">
        <f t="shared" si="111"/>
        <v>90.08180406764204</v>
      </c>
      <c r="S372">
        <f t="shared" si="112"/>
        <v>3.469594825974494E-3</v>
      </c>
      <c r="T372">
        <f t="shared" si="95"/>
        <v>94.523717784011211</v>
      </c>
    </row>
    <row r="373" spans="1:20" x14ac:dyDescent="0.3">
      <c r="A373">
        <f t="shared" si="96"/>
        <v>21.882947639912484</v>
      </c>
      <c r="B373">
        <f t="shared" si="113"/>
        <v>3.482779286313197</v>
      </c>
      <c r="C373" t="str">
        <f t="shared" si="97"/>
        <v>76.0042728008167-53032.0305870406i</v>
      </c>
      <c r="D373" t="str">
        <f t="shared" si="98"/>
        <v>15.3562499714978-9139.53722178231i</v>
      </c>
      <c r="E373" t="str">
        <f t="shared" si="99"/>
        <v>162.469528740235-0.0121990511390833i</v>
      </c>
      <c r="F373" t="str">
        <f t="shared" si="100"/>
        <v>17.4594594566855-42884.4623081112i</v>
      </c>
      <c r="G373" t="str">
        <f t="shared" si="101"/>
        <v>0.999999999841125-0.000012604577838587i</v>
      </c>
      <c r="H373" t="str">
        <f t="shared" si="102"/>
        <v>91.0000012468611+0.0119662960498689i</v>
      </c>
      <c r="I373" t="str">
        <f t="shared" si="103"/>
        <v>5.47363417240343-10162.2234171889i</v>
      </c>
      <c r="K373" t="str">
        <f t="shared" si="104"/>
        <v>0.14285713842951-0.0000245624914501439i</v>
      </c>
      <c r="L373" t="str">
        <f t="shared" si="105"/>
        <v>0.0015-2856.10517506361i</v>
      </c>
      <c r="M373" t="str">
        <f t="shared" si="106"/>
        <v>0.0135-1171.73545643635i</v>
      </c>
      <c r="N373">
        <f t="shared" si="107"/>
        <v>90.082114922372739</v>
      </c>
      <c r="O373">
        <f t="shared" si="108"/>
        <v>94.490774050291847</v>
      </c>
      <c r="P373" s="3">
        <f t="shared" si="109"/>
        <v>94.490774050291847</v>
      </c>
      <c r="Q373" s="3">
        <f t="shared" si="110"/>
        <v>-89.917885077627261</v>
      </c>
      <c r="R373">
        <f t="shared" si="111"/>
        <v>90.082114922372739</v>
      </c>
      <c r="S373">
        <f t="shared" si="112"/>
        <v>3.4827792863131972E-3</v>
      </c>
      <c r="T373">
        <f t="shared" si="95"/>
        <v>94.490774050291847</v>
      </c>
    </row>
    <row r="374" spans="1:20" x14ac:dyDescent="0.3">
      <c r="A374">
        <f t="shared" si="96"/>
        <v>21.966102840944153</v>
      </c>
      <c r="B374">
        <f t="shared" si="113"/>
        <v>3.4960138476011871</v>
      </c>
      <c r="C374" t="str">
        <f t="shared" si="97"/>
        <v>76.0042727470352-52831.2719124407i</v>
      </c>
      <c r="D374" t="str">
        <f t="shared" si="98"/>
        <v>15.3562499712808-9104.93846066931i</v>
      </c>
      <c r="E374" t="str">
        <f t="shared" si="99"/>
        <v>162.469528677633-0.0122454074961761i</v>
      </c>
      <c r="F374" t="str">
        <f t="shared" si="100"/>
        <v>17.4594594566644-42722.1182603974i</v>
      </c>
      <c r="G374" t="str">
        <f t="shared" si="101"/>
        <v>0.999999999839915-0.0000126524752343583i</v>
      </c>
      <c r="H374" t="str">
        <f t="shared" si="102"/>
        <v>91.0000012563553+0.0120117679750574i</v>
      </c>
      <c r="I374" t="str">
        <f t="shared" si="103"/>
        <v>5.47363417290444-10123.753152524i</v>
      </c>
      <c r="K374" t="str">
        <f t="shared" si="104"/>
        <v>0.142857138395796-0.0000246558289115494i</v>
      </c>
      <c r="L374" t="str">
        <f t="shared" si="105"/>
        <v>0.0015-2845.29306143018i</v>
      </c>
      <c r="M374" t="str">
        <f t="shared" si="106"/>
        <v>0.0135-1167.29971750981i</v>
      </c>
      <c r="N374">
        <f t="shared" si="107"/>
        <v>90.082426958343092</v>
      </c>
      <c r="O374">
        <f t="shared" si="108"/>
        <v>94.457830317282102</v>
      </c>
      <c r="P374" s="3">
        <f t="shared" si="109"/>
        <v>94.457830317282102</v>
      </c>
      <c r="Q374" s="3">
        <f t="shared" si="110"/>
        <v>-89.917573041656908</v>
      </c>
      <c r="R374">
        <f t="shared" si="111"/>
        <v>90.082426958343092</v>
      </c>
      <c r="S374">
        <f t="shared" si="112"/>
        <v>3.4960138476011872E-3</v>
      </c>
      <c r="T374">
        <f t="shared" si="95"/>
        <v>94.457830317282102</v>
      </c>
    </row>
    <row r="375" spans="1:20" x14ac:dyDescent="0.3">
      <c r="A375">
        <f t="shared" si="96"/>
        <v>22.049574031739741</v>
      </c>
      <c r="B375">
        <f t="shared" si="113"/>
        <v>3.5092987002220717</v>
      </c>
      <c r="C375" t="str">
        <f t="shared" si="97"/>
        <v>76.0042726928428-52631.2732334235i</v>
      </c>
      <c r="D375" t="str">
        <f t="shared" si="98"/>
        <v>15.3562499710621-9070.47067715286i</v>
      </c>
      <c r="E375" t="str">
        <f t="shared" si="99"/>
        <v>162.469528614552-0.0122919400069985i</v>
      </c>
      <c r="F375" t="str">
        <f t="shared" si="100"/>
        <v>17.4594594566432-42560.3887846977i</v>
      </c>
      <c r="G375" t="str">
        <f t="shared" si="101"/>
        <v>0.999999999838696-0.0000127005546402334i</v>
      </c>
      <c r="H375" t="str">
        <f t="shared" si="102"/>
        <v>91.000001265922+0.0120574126935641i</v>
      </c>
      <c r="I375" t="str">
        <f t="shared" si="103"/>
        <v>5.47363417340931-10085.4285214471i</v>
      </c>
      <c r="K375" t="str">
        <f t="shared" si="104"/>
        <v>0.142857138361825-0.0000247495210552385i</v>
      </c>
      <c r="L375" t="str">
        <f t="shared" si="105"/>
        <v>0.0015-2834.52187829266i</v>
      </c>
      <c r="M375" t="str">
        <f t="shared" si="106"/>
        <v>0.0135-1162.8807705816i</v>
      </c>
      <c r="N375">
        <f t="shared" si="107"/>
        <v>90.082740180041725</v>
      </c>
      <c r="O375">
        <f t="shared" si="108"/>
        <v>94.424886584987334</v>
      </c>
      <c r="P375" s="3">
        <f t="shared" si="109"/>
        <v>94.424886584987334</v>
      </c>
      <c r="Q375" s="3">
        <f t="shared" si="110"/>
        <v>-89.917259819958275</v>
      </c>
      <c r="R375">
        <f t="shared" si="111"/>
        <v>90.082740180041725</v>
      </c>
      <c r="S375">
        <f t="shared" si="112"/>
        <v>3.5092987002220718E-3</v>
      </c>
      <c r="T375">
        <f t="shared" si="95"/>
        <v>94.424886584987334</v>
      </c>
    </row>
    <row r="376" spans="1:20" x14ac:dyDescent="0.3">
      <c r="A376">
        <f t="shared" si="96"/>
        <v>22.133362413060354</v>
      </c>
      <c r="B376">
        <f t="shared" si="113"/>
        <v>3.5226340352829157</v>
      </c>
      <c r="C376" t="str">
        <f t="shared" si="97"/>
        <v>76.0042726382384-52432.0316729416i</v>
      </c>
      <c r="D376" t="str">
        <f t="shared" si="98"/>
        <v>15.3562499708417-9036.1333754022i</v>
      </c>
      <c r="E376" t="str">
        <f t="shared" si="99"/>
        <v>162.469528550992-0.0123386493409326i</v>
      </c>
      <c r="F376" t="str">
        <f t="shared" si="100"/>
        <v>17.4594594566217-42399.271554479i</v>
      </c>
      <c r="G376" t="str">
        <f t="shared" si="101"/>
        <v>0.999999999837468-0.0000127488167478507i</v>
      </c>
      <c r="H376" t="str">
        <f t="shared" si="102"/>
        <v>91.000001275561+0.0121032308620032i</v>
      </c>
      <c r="I376" t="str">
        <f t="shared" si="103"/>
        <v>5.47363417391794-10047.2489726452i</v>
      </c>
      <c r="K376" t="str">
        <f t="shared" si="104"/>
        <v>0.142857138327596-0.0000248435692290028i</v>
      </c>
      <c r="L376" t="str">
        <f t="shared" si="105"/>
        <v>0.0015-2823.79147070398i</v>
      </c>
      <c r="M376" t="str">
        <f t="shared" si="106"/>
        <v>0.0135-1158.47855208369i</v>
      </c>
      <c r="N376">
        <f t="shared" si="107"/>
        <v>90.083054591974317</v>
      </c>
      <c r="O376">
        <f t="shared" si="108"/>
        <v>94.391942853413155</v>
      </c>
      <c r="P376" s="3">
        <f t="shared" si="109"/>
        <v>94.391942853413155</v>
      </c>
      <c r="Q376" s="3">
        <f t="shared" si="110"/>
        <v>-89.916945408025683</v>
      </c>
      <c r="R376">
        <f t="shared" si="111"/>
        <v>90.083054591974317</v>
      </c>
      <c r="S376">
        <f t="shared" si="112"/>
        <v>3.5226340352829157E-3</v>
      </c>
      <c r="T376">
        <f t="shared" si="95"/>
        <v>94.391942853413155</v>
      </c>
    </row>
    <row r="377" spans="1:20" x14ac:dyDescent="0.3">
      <c r="A377">
        <f t="shared" si="96"/>
        <v>22.217469190229981</v>
      </c>
      <c r="B377">
        <f t="shared" si="113"/>
        <v>3.5360200446169907</v>
      </c>
      <c r="C377" t="str">
        <f t="shared" si="97"/>
        <v>76.0042725832191-52233.5443648388i</v>
      </c>
      <c r="D377" t="str">
        <f t="shared" si="98"/>
        <v>15.3562499706197-9001.92606146385i</v>
      </c>
      <c r="E377" t="str">
        <f t="shared" si="99"/>
        <v>162.46952848695-0.0123855361699003i</v>
      </c>
      <c r="F377" t="str">
        <f t="shared" si="100"/>
        <v>17.4594594566001-42238.7642520163i</v>
      </c>
      <c r="G377" t="str">
        <f t="shared" si="101"/>
        <v>0.99999999983623-0.0000127972622514767i</v>
      </c>
      <c r="H377" t="str">
        <f t="shared" si="102"/>
        <v>91.0000012852738+0.0121492231394848i</v>
      </c>
      <c r="I377" t="str">
        <f t="shared" si="103"/>
        <v>5.4736341744305-10009.213956893i</v>
      </c>
      <c r="K377" t="str">
        <f t="shared" si="104"/>
        <v>0.142857138293106-0.000024937974785756i</v>
      </c>
      <c r="L377" t="str">
        <f t="shared" si="105"/>
        <v>0.0015-2813.10168430363i</v>
      </c>
      <c r="M377" t="str">
        <f t="shared" si="106"/>
        <v>0.0135-1154.09299868867i</v>
      </c>
      <c r="N377">
        <f t="shared" si="107"/>
        <v>90.08337019866363</v>
      </c>
      <c r="O377">
        <f t="shared" si="108"/>
        <v>94.358999122565095</v>
      </c>
      <c r="P377" s="3">
        <f t="shared" si="109"/>
        <v>94.358999122565095</v>
      </c>
      <c r="Q377" s="3">
        <f t="shared" si="110"/>
        <v>-89.91662980133637</v>
      </c>
      <c r="R377">
        <f t="shared" si="111"/>
        <v>90.08337019866363</v>
      </c>
      <c r="S377">
        <f t="shared" si="112"/>
        <v>3.5360200446169906E-3</v>
      </c>
      <c r="T377">
        <f t="shared" si="95"/>
        <v>94.358999122565095</v>
      </c>
    </row>
    <row r="378" spans="1:20" x14ac:dyDescent="0.3">
      <c r="A378">
        <f t="shared" si="96"/>
        <v>22.301895573152855</v>
      </c>
      <c r="B378">
        <f t="shared" si="113"/>
        <v>3.5494569207865352</v>
      </c>
      <c r="C378" t="str">
        <f t="shared" si="97"/>
        <v>76.0042725277799-52035.8084538068i</v>
      </c>
      <c r="D378" t="str">
        <f t="shared" si="98"/>
        <v>15.356249970396-8967.84824325404i</v>
      </c>
      <c r="E378" t="str">
        <f t="shared" si="99"/>
        <v>162.469528422418-0.0124326011683759i</v>
      </c>
      <c r="F378" t="str">
        <f t="shared" si="100"/>
        <v>17.4594594565783-42078.8645683578i</v>
      </c>
      <c r="G378" t="str">
        <f t="shared" si="101"/>
        <v>0.999999999834983-0.0000128458918480162i</v>
      </c>
      <c r="H378" t="str">
        <f t="shared" si="102"/>
        <v>91.0000012950607+0.012195390187623i</v>
      </c>
      <c r="I378" t="str">
        <f t="shared" si="103"/>
        <v>5.47363417494692-9971.3229270439i</v>
      </c>
      <c r="K378" t="str">
        <f t="shared" si="104"/>
        <v>0.142857138258353-0.0000250327390835523i</v>
      </c>
      <c r="L378" t="str">
        <f t="shared" si="105"/>
        <v>0.0015-2802.45236531543i</v>
      </c>
      <c r="M378" t="str">
        <f t="shared" si="106"/>
        <v>0.0135-1149.7240473089i</v>
      </c>
      <c r="N378">
        <f t="shared" si="107"/>
        <v>90.083687004649704</v>
      </c>
      <c r="O378">
        <f t="shared" si="108"/>
        <v>94.326055392448438</v>
      </c>
      <c r="P378" s="3">
        <f t="shared" si="109"/>
        <v>94.326055392448438</v>
      </c>
      <c r="Q378" s="3">
        <f t="shared" si="110"/>
        <v>-89.916312995350296</v>
      </c>
      <c r="R378">
        <f t="shared" si="111"/>
        <v>90.083687004649704</v>
      </c>
      <c r="S378">
        <f t="shared" si="112"/>
        <v>3.549456920786535E-3</v>
      </c>
      <c r="T378">
        <f t="shared" si="95"/>
        <v>94.326055392448438</v>
      </c>
    </row>
    <row r="379" spans="1:20" x14ac:dyDescent="0.3">
      <c r="A379">
        <f t="shared" si="96"/>
        <v>22.386642776330838</v>
      </c>
      <c r="B379">
        <f t="shared" si="113"/>
        <v>3.5629448570855242</v>
      </c>
      <c r="C379" t="str">
        <f t="shared" si="97"/>
        <v>76.0042724719189-51838.8210953496i</v>
      </c>
      <c r="D379" t="str">
        <f t="shared" si="98"/>
        <v>15.3562499701706-8933.89943055197i</v>
      </c>
      <c r="E379" t="str">
        <f t="shared" si="99"/>
        <v>162.469528357395-0.0124798450134002i</v>
      </c>
      <c r="F379" t="str">
        <f t="shared" si="100"/>
        <v>17.4594594565564-41919.5702032932i</v>
      </c>
      <c r="G379" t="str">
        <f t="shared" si="101"/>
        <v>0.999999999833727-0.0000128947062370226i</v>
      </c>
      <c r="H379" t="str">
        <f t="shared" si="102"/>
        <v>91.0000013049217+0.0122417326705467i</v>
      </c>
      <c r="I379" t="str">
        <f t="shared" si="103"/>
        <v>5.47363417546731-9933.57533802271i</v>
      </c>
      <c r="K379" t="str">
        <f t="shared" si="104"/>
        <v>0.142857138223336-0.0000251278634856074i</v>
      </c>
      <c r="L379" t="str">
        <f t="shared" si="105"/>
        <v>0.0015-2791.84336054536i</v>
      </c>
      <c r="M379" t="str">
        <f t="shared" si="106"/>
        <v>0.0135-1145.37163509553i</v>
      </c>
      <c r="N379">
        <f t="shared" si="107"/>
        <v>90.084005014489691</v>
      </c>
      <c r="O379">
        <f t="shared" si="108"/>
        <v>94.293111663068942</v>
      </c>
      <c r="P379" s="3">
        <f t="shared" si="109"/>
        <v>94.293111663068942</v>
      </c>
      <c r="Q379" s="3">
        <f t="shared" si="110"/>
        <v>-89.915994985510309</v>
      </c>
      <c r="R379">
        <f t="shared" si="111"/>
        <v>90.084005014489691</v>
      </c>
      <c r="S379">
        <f t="shared" si="112"/>
        <v>3.5629448570855243E-3</v>
      </c>
      <c r="T379">
        <f t="shared" si="95"/>
        <v>94.293111663068942</v>
      </c>
    </row>
    <row r="380" spans="1:20" x14ac:dyDescent="0.3">
      <c r="A380">
        <f t="shared" si="96"/>
        <v>22.471712018880893</v>
      </c>
      <c r="B380">
        <f t="shared" si="113"/>
        <v>3.5764840475424493</v>
      </c>
      <c r="C380" t="str">
        <f t="shared" si="97"/>
        <v>76.0042724156329-51642.5794557373i</v>
      </c>
      <c r="D380" t="str">
        <f t="shared" si="98"/>
        <v>15.3562499699435-8900.07913499248i</v>
      </c>
      <c r="E380" t="str">
        <f t="shared" si="99"/>
        <v>162.469528291878-0.0125272683845848i</v>
      </c>
      <c r="F380" t="str">
        <f t="shared" si="100"/>
        <v>17.4594594565343-41760.8788653192i</v>
      </c>
      <c r="G380" t="str">
        <f t="shared" si="101"/>
        <v>0.99999999983246-0.0000129437061207068i</v>
      </c>
      <c r="H380" t="str">
        <f t="shared" si="102"/>
        <v>91.000001314858+0.012288251254908i</v>
      </c>
      <c r="I380" t="str">
        <f t="shared" si="103"/>
        <v>5.47363417599166-9895.97064681768i</v>
      </c>
      <c r="K380" t="str">
        <f t="shared" si="104"/>
        <v>0.142857138188052-0.0000252233493603165i</v>
      </c>
      <c r="L380" t="str">
        <f t="shared" si="105"/>
        <v>0.0015-2781.27451737932i</v>
      </c>
      <c r="M380" t="str">
        <f t="shared" si="106"/>
        <v>0.0135-1141.03569943767i</v>
      </c>
      <c r="N380">
        <f t="shared" si="107"/>
        <v>90.084324232758192</v>
      </c>
      <c r="O380">
        <f t="shared" si="108"/>
        <v>94.260167934432161</v>
      </c>
      <c r="P380" s="3">
        <f t="shared" si="109"/>
        <v>94.260167934432161</v>
      </c>
      <c r="Q380" s="3">
        <f t="shared" si="110"/>
        <v>-89.915675767241808</v>
      </c>
      <c r="R380">
        <f t="shared" si="111"/>
        <v>90.084324232758192</v>
      </c>
      <c r="S380">
        <f t="shared" si="112"/>
        <v>3.5764840475424491E-3</v>
      </c>
      <c r="T380">
        <f t="shared" si="95"/>
        <v>94.260167934432161</v>
      </c>
    </row>
    <row r="381" spans="1:20" x14ac:dyDescent="0.3">
      <c r="A381">
        <f t="shared" si="96"/>
        <v>22.557104524552642</v>
      </c>
      <c r="B381">
        <f t="shared" si="113"/>
        <v>3.5900746869231108</v>
      </c>
      <c r="C381" t="str">
        <f t="shared" si="97"/>
        <v>76.0042723589181-51447.0807119683i</v>
      </c>
      <c r="D381" t="str">
        <f t="shared" si="98"/>
        <v>15.3562499697146-8866.38687005936i</v>
      </c>
      <c r="E381" t="str">
        <f t="shared" si="99"/>
        <v>162.469528225861-0.0125748719641231i</v>
      </c>
      <c r="F381" t="str">
        <f t="shared" si="100"/>
        <v>17.459459456512-41602.788271608i</v>
      </c>
      <c r="G381" t="str">
        <f t="shared" si="101"/>
        <v>0.999999999831185-0.0000129928922039489i</v>
      </c>
      <c r="H381" t="str">
        <f t="shared" si="102"/>
        <v>91.0000013248696+0.012334946609892i</v>
      </c>
      <c r="I381" t="str">
        <f t="shared" si="103"/>
        <v>5.47363417651995-9858.50831247273i</v>
      </c>
      <c r="K381" t="str">
        <f t="shared" si="104"/>
        <v>0.1428571381525-0.0000253191980812743i</v>
      </c>
      <c r="L381" t="str">
        <f t="shared" si="105"/>
        <v>0.0015-2770.74568378095i</v>
      </c>
      <c r="M381" t="str">
        <f t="shared" si="106"/>
        <v>0.0135-1136.71617796142i</v>
      </c>
      <c r="N381">
        <f t="shared" si="107"/>
        <v>90.084644664047119</v>
      </c>
      <c r="O381">
        <f t="shared" si="108"/>
        <v>94.227224206543795</v>
      </c>
      <c r="P381" s="3">
        <f t="shared" si="109"/>
        <v>94.227224206543795</v>
      </c>
      <c r="Q381" s="3">
        <f t="shared" si="110"/>
        <v>-89.915355335952881</v>
      </c>
      <c r="R381">
        <f t="shared" si="111"/>
        <v>90.084644664047119</v>
      </c>
      <c r="S381">
        <f t="shared" si="112"/>
        <v>3.5900746869231108E-3</v>
      </c>
      <c r="T381">
        <f t="shared" si="95"/>
        <v>94.227224206543795</v>
      </c>
    </row>
    <row r="382" spans="1:20" x14ac:dyDescent="0.3">
      <c r="A382">
        <f t="shared" si="96"/>
        <v>22.642821521745944</v>
      </c>
      <c r="B382">
        <f t="shared" si="113"/>
        <v>3.6037169707334189</v>
      </c>
      <c r="C382" t="str">
        <f t="shared" si="97"/>
        <v>76.0042723017711-51252.3220517271i</v>
      </c>
      <c r="D382" t="str">
        <f t="shared" si="98"/>
        <v>15.356249969484-8832.82215107801i</v>
      </c>
      <c r="E382" t="str">
        <f t="shared" si="99"/>
        <v>162.469528159341-0.0126226564368026i</v>
      </c>
      <c r="F382" t="str">
        <f t="shared" si="100"/>
        <v>17.4594594564896-41445.296147973i</v>
      </c>
      <c r="G382" t="str">
        <f t="shared" si="101"/>
        <v>0.999999999829899-0.0000130422651943072i</v>
      </c>
      <c r="H382" t="str">
        <f t="shared" si="102"/>
        <v>91.0000013349576+0.0123818194072275i</v>
      </c>
      <c r="I382" t="str">
        <f t="shared" si="103"/>
        <v>5.47363417705229-9821.18779607958i</v>
      </c>
      <c r="K382" t="str">
        <f t="shared" si="104"/>
        <v>0.142857138116677-0.0000254154110272962i</v>
      </c>
      <c r="L382" t="str">
        <f t="shared" si="105"/>
        <v>0.0015-2760.25670828945i</v>
      </c>
      <c r="M382" t="str">
        <f t="shared" si="106"/>
        <v>0.0135-1132.41300852901i</v>
      </c>
      <c r="N382">
        <f t="shared" si="107"/>
        <v>90.084966312965804</v>
      </c>
      <c r="O382">
        <f t="shared" si="108"/>
        <v>94.194280479409429</v>
      </c>
      <c r="P382" s="3">
        <f t="shared" si="109"/>
        <v>94.194280479409429</v>
      </c>
      <c r="Q382" s="3">
        <f t="shared" si="110"/>
        <v>-89.915033687034196</v>
      </c>
      <c r="R382">
        <f t="shared" si="111"/>
        <v>90.084966312965804</v>
      </c>
      <c r="S382">
        <f t="shared" si="112"/>
        <v>3.6037169707334189E-3</v>
      </c>
      <c r="T382">
        <f t="shared" si="95"/>
        <v>94.194280479409429</v>
      </c>
    </row>
    <row r="383" spans="1:20" x14ac:dyDescent="0.3">
      <c r="A383">
        <f t="shared" si="96"/>
        <v>22.72886424352858</v>
      </c>
      <c r="B383">
        <f t="shared" si="113"/>
        <v>3.6174110952222058</v>
      </c>
      <c r="C383" t="str">
        <f t="shared" si="97"/>
        <v>76.0042722441894-51058.3006733451i</v>
      </c>
      <c r="D383" t="str">
        <f t="shared" si="98"/>
        <v>15.3562499692517-8799.38449520867i</v>
      </c>
      <c r="E383" t="str">
        <f t="shared" si="99"/>
        <v>162.469528092315-0.0126706224900115i</v>
      </c>
      <c r="F383" t="str">
        <f t="shared" si="100"/>
        <v>17.4594594564669-41288.4002288372i</v>
      </c>
      <c r="G383" t="str">
        <f t="shared" si="101"/>
        <v>0.999999999828604-0.0000130918258020286i</v>
      </c>
      <c r="H383" t="str">
        <f t="shared" si="102"/>
        <v>91.0000013451226+0.0124288703211956i</v>
      </c>
      <c r="I383" t="str">
        <f t="shared" si="103"/>
        <v>5.47363417758869-9784.00856077008i</v>
      </c>
      <c r="K383" t="str">
        <f t="shared" si="104"/>
        <v>0.142857138080581-0.0000255119895824368i</v>
      </c>
      <c r="L383" t="str">
        <f t="shared" si="105"/>
        <v>0.0015-2749.80744001739i</v>
      </c>
      <c r="M383" t="str">
        <f t="shared" si="106"/>
        <v>0.0135-1128.1261292379i</v>
      </c>
      <c r="N383">
        <f t="shared" si="107"/>
        <v>90.085289184141203</v>
      </c>
      <c r="O383">
        <f t="shared" si="108"/>
        <v>94.16133675303486</v>
      </c>
      <c r="P383" s="3">
        <f t="shared" si="109"/>
        <v>94.16133675303486</v>
      </c>
      <c r="Q383" s="3">
        <f t="shared" si="110"/>
        <v>-89.914710815858797</v>
      </c>
      <c r="R383">
        <f t="shared" si="111"/>
        <v>90.085289184141203</v>
      </c>
      <c r="S383">
        <f t="shared" si="112"/>
        <v>3.6174110952222056E-3</v>
      </c>
      <c r="T383">
        <f t="shared" si="95"/>
        <v>94.16133675303486</v>
      </c>
    </row>
    <row r="384" spans="1:20" x14ac:dyDescent="0.3">
      <c r="A384">
        <f t="shared" si="96"/>
        <v>22.815233927653988</v>
      </c>
      <c r="B384">
        <f t="shared" si="113"/>
        <v>3.6311572573840505</v>
      </c>
      <c r="C384" t="str">
        <f t="shared" si="97"/>
        <v>76.0042721861688-50865.0137857601i</v>
      </c>
      <c r="D384" t="str">
        <f t="shared" si="98"/>
        <v>15.3562499690175-8766.07342143949i</v>
      </c>
      <c r="E384" t="str">
        <f t="shared" si="99"/>
        <v>162.469528024779-0.0127187708137504i</v>
      </c>
      <c r="F384" t="str">
        <f t="shared" si="100"/>
        <v>17.4594594564442-41132.0982572003i</v>
      </c>
      <c r="G384" t="str">
        <f t="shared" si="101"/>
        <v>0.999999999827299-0.0000131415747400591i</v>
      </c>
      <c r="H384" t="str">
        <f t="shared" si="102"/>
        <v>91.000001355365+0.012476100028639i</v>
      </c>
      <c r="I384" t="str">
        <f t="shared" si="103"/>
        <v>5.47363417812918-9746.97007170848i</v>
      </c>
      <c r="K384" t="str">
        <f t="shared" si="104"/>
        <v>0.14285713804421-0.000025608935136009i</v>
      </c>
      <c r="L384" t="str">
        <f t="shared" si="105"/>
        <v>0.0015-2739.39772864852i</v>
      </c>
      <c r="M384" t="str">
        <f t="shared" si="106"/>
        <v>0.0135-1123.85547841991i</v>
      </c>
      <c r="N384">
        <f t="shared" si="107"/>
        <v>90.08561328221775</v>
      </c>
      <c r="O384">
        <f t="shared" si="108"/>
        <v>94.128393027425957</v>
      </c>
      <c r="P384" s="3">
        <f t="shared" si="109"/>
        <v>94.128393027425957</v>
      </c>
      <c r="Q384" s="3">
        <f t="shared" si="110"/>
        <v>-89.91438671778225</v>
      </c>
      <c r="R384">
        <f t="shared" si="111"/>
        <v>90.08561328221775</v>
      </c>
      <c r="S384">
        <f t="shared" si="112"/>
        <v>3.6311572573840506E-3</v>
      </c>
      <c r="T384">
        <f t="shared" si="95"/>
        <v>94.128393027425957</v>
      </c>
    </row>
    <row r="385" spans="1:20" x14ac:dyDescent="0.3">
      <c r="A385">
        <f t="shared" si="96"/>
        <v>22.901931816579072</v>
      </c>
      <c r="B385">
        <f t="shared" si="113"/>
        <v>3.6449556549621098</v>
      </c>
      <c r="C385" t="str">
        <f t="shared" si="97"/>
        <v>76.0042721277063-50672.4586084747i</v>
      </c>
      <c r="D385" t="str">
        <f t="shared" si="98"/>
        <v>15.3562499687816-8732.88845057945i</v>
      </c>
      <c r="E385" t="str">
        <f t="shared" si="99"/>
        <v>162.469527956728-0.012767102100642i</v>
      </c>
      <c r="F385" t="str">
        <f t="shared" si="100"/>
        <v>17.4594594564212-40976.3879846059i</v>
      </c>
      <c r="G385" t="str">
        <f t="shared" si="101"/>
        <v>0.999999999825984-0.000013191512724054i</v>
      </c>
      <c r="H385" t="str">
        <f t="shared" si="102"/>
        <v>91.0000013656855+0.0125235092089735i</v>
      </c>
      <c r="I385" t="str">
        <f t="shared" si="103"/>
        <v>5.4736341786738-9710.07179608368i</v>
      </c>
      <c r="K385" t="str">
        <f t="shared" si="104"/>
        <v>0.142857138007562-0.000025706249082607i</v>
      </c>
      <c r="L385" t="str">
        <f t="shared" si="105"/>
        <v>0.0015-2729.02742443567i</v>
      </c>
      <c r="M385" t="str">
        <f t="shared" si="106"/>
        <v>0.0135-1119.60099464027i</v>
      </c>
      <c r="N385">
        <f t="shared" si="107"/>
        <v>90.085938611857557</v>
      </c>
      <c r="O385">
        <f t="shared" si="108"/>
        <v>94.095449302588435</v>
      </c>
      <c r="P385" s="3">
        <f t="shared" si="109"/>
        <v>94.095449302588435</v>
      </c>
      <c r="Q385" s="3">
        <f t="shared" si="110"/>
        <v>-89.914061388142443</v>
      </c>
      <c r="R385">
        <f t="shared" si="111"/>
        <v>90.085938611857557</v>
      </c>
      <c r="S385">
        <f t="shared" si="112"/>
        <v>3.6449556549621098E-3</v>
      </c>
      <c r="T385">
        <f t="shared" si="95"/>
        <v>94.095449302588435</v>
      </c>
    </row>
    <row r="386" spans="1:20" x14ac:dyDescent="0.3">
      <c r="A386">
        <f t="shared" si="96"/>
        <v>22.988959157482075</v>
      </c>
      <c r="B386">
        <f t="shared" si="113"/>
        <v>3.658806486450966</v>
      </c>
      <c r="C386" t="str">
        <f t="shared" si="97"/>
        <v>76.0042720687985-50480.6323715188i</v>
      </c>
      <c r="D386" t="str">
        <f t="shared" si="98"/>
        <v>15.3562499685438-8699.82910525163i</v>
      </c>
      <c r="E386" t="str">
        <f t="shared" si="99"/>
        <v>162.46952788816-0.0128156170459415i</v>
      </c>
      <c r="F386" t="str">
        <f t="shared" si="100"/>
        <v>17.4594594563981-40821.2671711094i</v>
      </c>
      <c r="G386" t="str">
        <f t="shared" si="101"/>
        <v>0.999999999824659-0.0000132416404723879i</v>
      </c>
      <c r="H386" t="str">
        <f t="shared" si="102"/>
        <v>91.0000013760846+0.0125710985441958i</v>
      </c>
      <c r="I386" t="str">
        <f t="shared" si="103"/>
        <v>5.47363417922257-9673.31320310156i</v>
      </c>
      <c r="K386" t="str">
        <f t="shared" si="104"/>
        <v>0.142857137970635-0.0000258039328221227i</v>
      </c>
      <c r="L386" t="str">
        <f t="shared" si="105"/>
        <v>0.0015-2718.69637819851i</v>
      </c>
      <c r="M386" t="str">
        <f t="shared" si="106"/>
        <v>0.0135-1115.36261669682i</v>
      </c>
      <c r="N386">
        <f t="shared" si="107"/>
        <v>90.086265177740472</v>
      </c>
      <c r="O386">
        <f t="shared" si="108"/>
        <v>94.062505578528274</v>
      </c>
      <c r="P386" s="3">
        <f t="shared" si="109"/>
        <v>94.062505578528274</v>
      </c>
      <c r="Q386" s="3">
        <f t="shared" si="110"/>
        <v>-89.913734822259528</v>
      </c>
      <c r="R386">
        <f t="shared" si="111"/>
        <v>90.086265177740472</v>
      </c>
      <c r="S386">
        <f t="shared" si="112"/>
        <v>3.658806486450966E-3</v>
      </c>
      <c r="T386">
        <f t="shared" si="95"/>
        <v>94.062505578528274</v>
      </c>
    </row>
    <row r="387" spans="1:20" x14ac:dyDescent="0.3">
      <c r="A387">
        <f t="shared" si="96"/>
        <v>23.07631720228051</v>
      </c>
      <c r="B387">
        <f t="shared" si="113"/>
        <v>3.6727099510994798</v>
      </c>
      <c r="C387" t="str">
        <f t="shared" si="97"/>
        <v>76.004272009443-50289.5323154069i</v>
      </c>
      <c r="D387" t="str">
        <f t="shared" si="98"/>
        <v>15.3562499683044-8666.89490988623i</v>
      </c>
      <c r="E387" t="str">
        <f t="shared" si="99"/>
        <v>162.469527819069-0.0128643163475446i</v>
      </c>
      <c r="F387" t="str">
        <f t="shared" si="100"/>
        <v>17.4594594563748-40666.7335852459i</v>
      </c>
      <c r="G387" t="str">
        <f t="shared" si="101"/>
        <v>0.999999999823324-0.0000132919587061652i</v>
      </c>
      <c r="H387" t="str">
        <f t="shared" si="102"/>
        <v>91.0000013865627+0.0126188687188946i</v>
      </c>
      <c r="I387" t="str">
        <f t="shared" si="103"/>
        <v>5.47363417977551-9636.69376397743i</v>
      </c>
      <c r="K387" t="str">
        <f t="shared" si="104"/>
        <v>0.142857137933427-0.0000259019877597686i</v>
      </c>
      <c r="L387" t="str">
        <f t="shared" si="105"/>
        <v>0.0015-2708.40444132149i</v>
      </c>
      <c r="M387" t="str">
        <f t="shared" si="106"/>
        <v>0.0135-1111.14028361907i</v>
      </c>
      <c r="N387">
        <f t="shared" si="107"/>
        <v>90.086592984564106</v>
      </c>
      <c r="O387">
        <f t="shared" si="108"/>
        <v>94.029561855251288</v>
      </c>
      <c r="P387" s="3">
        <f t="shared" si="109"/>
        <v>94.029561855251288</v>
      </c>
      <c r="Q387" s="3">
        <f t="shared" si="110"/>
        <v>-89.913407015435894</v>
      </c>
      <c r="R387">
        <f t="shared" si="111"/>
        <v>90.086592984564106</v>
      </c>
      <c r="S387">
        <f t="shared" si="112"/>
        <v>3.6727099510994797E-3</v>
      </c>
      <c r="T387">
        <f t="shared" si="95"/>
        <v>94.029561855251288</v>
      </c>
    </row>
    <row r="388" spans="1:20" x14ac:dyDescent="0.3">
      <c r="A388">
        <f t="shared" si="96"/>
        <v>23.164007207649174</v>
      </c>
      <c r="B388">
        <f t="shared" si="113"/>
        <v>3.6866662489136579</v>
      </c>
      <c r="C388" t="str">
        <f t="shared" si="97"/>
        <v>76.0042719496353-50099.1556911008i</v>
      </c>
      <c r="D388" t="str">
        <f t="shared" si="98"/>
        <v>15.356249968063-8634.08539071378i</v>
      </c>
      <c r="E388" t="str">
        <f t="shared" si="99"/>
        <v>162.469527749452-0.0129132007059988i</v>
      </c>
      <c r="F388" t="str">
        <f t="shared" si="100"/>
        <v>17.4594594563513-40512.7850039977i</v>
      </c>
      <c r="G388" t="str">
        <f t="shared" si="101"/>
        <v>0.999999999821979-0.0000133424681492307i</v>
      </c>
      <c r="H388" t="str">
        <f t="shared" si="102"/>
        <v>91.0000013971203+0.0126668204202597i</v>
      </c>
      <c r="I388" t="str">
        <f t="shared" si="103"/>
        <v>5.47363418033262-9600.21295192831i</v>
      </c>
      <c r="K388" t="str">
        <f t="shared" si="104"/>
        <v>0.142857137895936-0.0000260004153060962i</v>
      </c>
      <c r="L388" t="str">
        <f t="shared" si="105"/>
        <v>0.0015-2698.15146575163i</v>
      </c>
      <c r="M388" t="str">
        <f t="shared" si="106"/>
        <v>0.0135-1106.93393466734i</v>
      </c>
      <c r="N388">
        <f t="shared" si="107"/>
        <v>90.086922037043934</v>
      </c>
      <c r="O388">
        <f t="shared" si="108"/>
        <v>93.996618132763516</v>
      </c>
      <c r="P388" s="3">
        <f t="shared" si="109"/>
        <v>93.996618132763516</v>
      </c>
      <c r="Q388" s="3">
        <f t="shared" si="110"/>
        <v>-89.913077962956066</v>
      </c>
      <c r="R388">
        <f t="shared" si="111"/>
        <v>90.086922037043934</v>
      </c>
      <c r="S388">
        <f t="shared" si="112"/>
        <v>3.6866662489136578E-3</v>
      </c>
      <c r="T388">
        <f t="shared" si="95"/>
        <v>93.996618132763516</v>
      </c>
    </row>
    <row r="389" spans="1:20" x14ac:dyDescent="0.3">
      <c r="A389">
        <f t="shared" si="96"/>
        <v>23.25203043503824</v>
      </c>
      <c r="B389">
        <f t="shared" si="113"/>
        <v>3.7006755806595297</v>
      </c>
      <c r="C389" t="str">
        <f t="shared" si="97"/>
        <v>76.0042718893721-49909.4997599689i</v>
      </c>
      <c r="D389" t="str">
        <f t="shared" si="98"/>
        <v>15.3562499678199-8601.40007575838i</v>
      </c>
      <c r="E389" t="str">
        <f t="shared" si="99"/>
        <v>162.469527679305-0.0129622708245165i</v>
      </c>
      <c r="F389" t="str">
        <f t="shared" si="100"/>
        <v>17.4594594563277-40359.4192127632i</v>
      </c>
      <c r="G389" t="str">
        <f t="shared" si="101"/>
        <v>0.999999999820623-0.0000133931695281796i</v>
      </c>
      <c r="H389" t="str">
        <f t="shared" si="102"/>
        <v>91.0000014077587+0.0127149543380928i</v>
      </c>
      <c r="I389" t="str">
        <f t="shared" si="103"/>
        <v>5.47363418089404-9563.87024216563i</v>
      </c>
      <c r="K389" t="str">
        <f t="shared" si="104"/>
        <v>0.142857137858159-0.0000260992168770182i</v>
      </c>
      <c r="L389" t="str">
        <f t="shared" si="105"/>
        <v>0.0015-2687.93730399645i</v>
      </c>
      <c r="M389" t="str">
        <f t="shared" si="106"/>
        <v>0.0135-1102.74350933188i</v>
      </c>
      <c r="N389">
        <f t="shared" si="107"/>
        <v>90.087252339913306</v>
      </c>
      <c r="O389">
        <f t="shared" si="108"/>
        <v>93.96367441107094</v>
      </c>
      <c r="P389" s="3">
        <f t="shared" si="109"/>
        <v>93.96367441107094</v>
      </c>
      <c r="Q389" s="3">
        <f t="shared" si="110"/>
        <v>-89.912747660086694</v>
      </c>
      <c r="R389">
        <f t="shared" si="111"/>
        <v>90.087252339913306</v>
      </c>
      <c r="S389">
        <f t="shared" si="112"/>
        <v>3.7006755806595296E-3</v>
      </c>
      <c r="T389">
        <f t="shared" si="95"/>
        <v>93.96367441107094</v>
      </c>
    </row>
    <row r="390" spans="1:20" x14ac:dyDescent="0.3">
      <c r="A390">
        <f t="shared" si="96"/>
        <v>23.340388150691386</v>
      </c>
      <c r="B390">
        <f t="shared" si="113"/>
        <v>3.714738147866036</v>
      </c>
      <c r="C390" t="str">
        <f t="shared" si="97"/>
        <v>76.0042718286498-49720.5617937468i</v>
      </c>
      <c r="D390" t="str">
        <f t="shared" si="98"/>
        <v>15.3562499675748-8568.83849483072i</v>
      </c>
      <c r="E390" t="str">
        <f t="shared" si="99"/>
        <v>162.469527608625-0.0130115274089788i</v>
      </c>
      <c r="F390" t="str">
        <f t="shared" si="100"/>
        <v>17.4594594563038-40206.6340053234i</v>
      </c>
      <c r="G390" t="str">
        <f t="shared" si="101"/>
        <v>0.999999999819257-0.0000134440635723683i</v>
      </c>
      <c r="H390" t="str">
        <f t="shared" si="102"/>
        <v>91.0000014184784+0.0127632711648165i</v>
      </c>
      <c r="I390" t="str">
        <f t="shared" si="103"/>
        <v>5.47363418145971-9527.66511188717i</v>
      </c>
      <c r="K390" t="str">
        <f t="shared" si="104"/>
        <v>0.142857137820094-0.0000261983938938268i</v>
      </c>
      <c r="L390" t="str">
        <f t="shared" si="105"/>
        <v>0.0015-2677.76180912178i</v>
      </c>
      <c r="M390" t="str">
        <f t="shared" si="106"/>
        <v>0.0135-1098.56894733201i</v>
      </c>
      <c r="N390">
        <f t="shared" si="107"/>
        <v>90.087583897923636</v>
      </c>
      <c r="O390">
        <f t="shared" si="108"/>
        <v>93.930730690179601</v>
      </c>
      <c r="P390" s="3">
        <f t="shared" si="109"/>
        <v>93.930730690179601</v>
      </c>
      <c r="Q390" s="3">
        <f t="shared" si="110"/>
        <v>-89.912416102076364</v>
      </c>
      <c r="R390">
        <f t="shared" si="111"/>
        <v>90.087583897923636</v>
      </c>
      <c r="S390">
        <f t="shared" si="112"/>
        <v>3.7147381478660358E-3</v>
      </c>
      <c r="T390">
        <f t="shared" si="95"/>
        <v>93.930730690179601</v>
      </c>
    </row>
    <row r="391" spans="1:20" x14ac:dyDescent="0.3">
      <c r="A391">
        <f t="shared" si="96"/>
        <v>23.429081625664015</v>
      </c>
      <c r="B391">
        <f t="shared" si="113"/>
        <v>3.7288541528279269</v>
      </c>
      <c r="C391" t="str">
        <f t="shared" si="97"/>
        <v>76.0042717674649-49532.3390744982i</v>
      </c>
      <c r="D391" t="str">
        <f t="shared" si="98"/>
        <v>15.3562499673279-8536.40017952161i</v>
      </c>
      <c r="E391" t="str">
        <f t="shared" si="99"/>
        <v>162.469527537404-0.0130609711679502i</v>
      </c>
      <c r="F391" t="str">
        <f t="shared" si="100"/>
        <v>17.4594594562798-40054.4271838123i</v>
      </c>
      <c r="G391" t="str">
        <f t="shared" si="101"/>
        <v>0.999999999817881-0.0000134951510139248i</v>
      </c>
      <c r="H391" t="str">
        <f t="shared" si="102"/>
        <v>91.0000014292791+0.0128117715954841i</v>
      </c>
      <c r="I391" t="str">
        <f t="shared" si="103"/>
        <v>5.47363418202965-9491.59704027i</v>
      </c>
      <c r="K391" t="str">
        <f t="shared" si="104"/>
        <v>0.14285713778174-0.0000262979477832153i</v>
      </c>
      <c r="L391" t="str">
        <f t="shared" si="105"/>
        <v>0.0015-2667.62483474974i</v>
      </c>
      <c r="M391" t="str">
        <f t="shared" si="106"/>
        <v>0.0135-1094.41018861528i</v>
      </c>
      <c r="N391">
        <f t="shared" si="107"/>
        <v>90.087916715844301</v>
      </c>
      <c r="O391">
        <f t="shared" si="108"/>
        <v>93.897786970095581</v>
      </c>
      <c r="P391" s="3">
        <f t="shared" si="109"/>
        <v>93.897786970095581</v>
      </c>
      <c r="Q391" s="3">
        <f t="shared" si="110"/>
        <v>-89.912083284155699</v>
      </c>
      <c r="R391">
        <f t="shared" si="111"/>
        <v>90.087916715844301</v>
      </c>
      <c r="S391">
        <f t="shared" si="112"/>
        <v>3.7288541528279267E-3</v>
      </c>
      <c r="T391">
        <f t="shared" si="95"/>
        <v>93.897786970095581</v>
      </c>
    </row>
    <row r="392" spans="1:20" x14ac:dyDescent="0.3">
      <c r="A392">
        <f t="shared" si="96"/>
        <v>23.518112135841537</v>
      </c>
      <c r="B392">
        <f t="shared" si="113"/>
        <v>3.743023798608673</v>
      </c>
      <c r="C392" t="str">
        <f t="shared" si="97"/>
        <v>76.0042717058148-49344.8288945768i</v>
      </c>
      <c r="D392" t="str">
        <f t="shared" si="98"/>
        <v>15.3562499670792-8504.08466319496i</v>
      </c>
      <c r="E392" t="str">
        <f t="shared" si="99"/>
        <v>162.469527465642-0.0131106028126894i</v>
      </c>
      <c r="F392" t="str">
        <f t="shared" si="100"/>
        <v>17.4594594562555-39902.7965586834i</v>
      </c>
      <c r="G392" t="str">
        <f t="shared" si="101"/>
        <v>0.999999999816494-0.0000135464325877588i</v>
      </c>
      <c r="H392" t="str">
        <f t="shared" si="102"/>
        <v>91.0000014401621+0.0128604563277913i</v>
      </c>
      <c r="I392" t="str">
        <f t="shared" si="103"/>
        <v>5.47363418260394-9455.66550846279i</v>
      </c>
      <c r="K392" t="str">
        <f t="shared" si="104"/>
        <v>0.142857137743094-0.000026397879977299i</v>
      </c>
      <c r="L392" t="str">
        <f t="shared" si="105"/>
        <v>0.0015-2657.52623505652i</v>
      </c>
      <c r="M392" t="str">
        <f t="shared" si="106"/>
        <v>0.0135-1090.26717335652i</v>
      </c>
      <c r="N392">
        <f t="shared" si="107"/>
        <v>90.08825079846288</v>
      </c>
      <c r="O392">
        <f t="shared" si="108"/>
        <v>93.864843250825118</v>
      </c>
      <c r="P392" s="3">
        <f t="shared" si="109"/>
        <v>93.864843250825118</v>
      </c>
      <c r="Q392" s="3">
        <f t="shared" si="110"/>
        <v>-89.91174920153712</v>
      </c>
      <c r="R392">
        <f t="shared" si="111"/>
        <v>90.08825079846288</v>
      </c>
      <c r="S392">
        <f t="shared" si="112"/>
        <v>3.743023798608673E-3</v>
      </c>
      <c r="T392">
        <f t="shared" si="95"/>
        <v>93.864843250825118</v>
      </c>
    </row>
    <row r="393" spans="1:20" x14ac:dyDescent="0.3">
      <c r="A393">
        <f t="shared" si="96"/>
        <v>23.607480961957737</v>
      </c>
      <c r="B393">
        <f t="shared" si="113"/>
        <v>3.7572472890433861</v>
      </c>
      <c r="C393" t="str">
        <f t="shared" si="97"/>
        <v>76.004271643695-49158.0285565853i</v>
      </c>
      <c r="D393" t="str">
        <f t="shared" si="98"/>
        <v>15.3562499668285-8471.8914809812i</v>
      </c>
      <c r="E393" t="str">
        <f t="shared" si="99"/>
        <v>162.469527393335-0.0131604230571561i</v>
      </c>
      <c r="F393" t="str">
        <f t="shared" si="100"/>
        <v>17.4594594562312-39751.7399486793i</v>
      </c>
      <c r="G393" t="str">
        <f t="shared" si="101"/>
        <v>0.999999999815097-0.0000135979090315734i</v>
      </c>
      <c r="H393" t="str">
        <f t="shared" si="102"/>
        <v>91.0000014511283+0.012909326062084i</v>
      </c>
      <c r="I393" t="str">
        <f t="shared" si="103"/>
        <v>5.47363418318265-9419.86999957844i</v>
      </c>
      <c r="K393" t="str">
        <f t="shared" si="104"/>
        <v>0.142857137704153-0.0000264981919136342i</v>
      </c>
      <c r="L393" t="str">
        <f t="shared" si="105"/>
        <v>0.0015-2647.46586477039i</v>
      </c>
      <c r="M393" t="str">
        <f t="shared" si="106"/>
        <v>0.0135-1086.13984195708i</v>
      </c>
      <c r="N393">
        <f t="shared" si="107"/>
        <v>90.088586150585073</v>
      </c>
      <c r="O393">
        <f t="shared" si="108"/>
        <v>93.831899532374337</v>
      </c>
      <c r="P393" s="3">
        <f t="shared" si="109"/>
        <v>93.831899532374337</v>
      </c>
      <c r="Q393" s="3">
        <f t="shared" si="110"/>
        <v>-89.911413849414927</v>
      </c>
      <c r="R393">
        <f t="shared" si="111"/>
        <v>90.088586150585073</v>
      </c>
      <c r="S393">
        <f t="shared" si="112"/>
        <v>3.757247289043386E-3</v>
      </c>
      <c r="T393">
        <f t="shared" si="95"/>
        <v>93.831899532374337</v>
      </c>
    </row>
    <row r="394" spans="1:20" x14ac:dyDescent="0.3">
      <c r="A394">
        <f t="shared" si="96"/>
        <v>23.697189389613175</v>
      </c>
      <c r="B394">
        <f t="shared" si="113"/>
        <v>3.7715248287417511</v>
      </c>
      <c r="C394" t="str">
        <f t="shared" si="97"/>
        <v>76.0042715811024-48971.9353733382i</v>
      </c>
      <c r="D394" t="str">
        <f t="shared" si="98"/>
        <v>15.3562499665759-8439.8201697706i</v>
      </c>
      <c r="E394" t="str">
        <f t="shared" si="99"/>
        <v>162.469527320477-0.0132104326180223i</v>
      </c>
      <c r="F394" t="str">
        <f t="shared" si="100"/>
        <v>17.4594594562065-39601.2551807999i</v>
      </c>
      <c r="G394" t="str">
        <f t="shared" si="101"/>
        <v>0.999999999813689-0.0000136495810858741i</v>
      </c>
      <c r="H394" t="str">
        <f t="shared" si="102"/>
        <v>91.0000014621777+0.0129583815013698i</v>
      </c>
      <c r="I394" t="str">
        <f t="shared" si="103"/>
        <v>5.47363418376569-9384.20999868647i</v>
      </c>
      <c r="K394" t="str">
        <f t="shared" si="104"/>
        <v>0.142857137664916-0.0000265988850352409i</v>
      </c>
      <c r="L394" t="str">
        <f t="shared" si="105"/>
        <v>0.0015-2637.44357916955i</v>
      </c>
      <c r="M394" t="str">
        <f t="shared" si="106"/>
        <v>0.0135-1082.02813504392i</v>
      </c>
      <c r="N394">
        <f t="shared" si="107"/>
        <v>90.088922777034881</v>
      </c>
      <c r="O394">
        <f t="shared" si="108"/>
        <v>93.798955814749519</v>
      </c>
      <c r="P394" s="3">
        <f t="shared" si="109"/>
        <v>93.798955814749519</v>
      </c>
      <c r="Q394" s="3">
        <f t="shared" si="110"/>
        <v>-89.911077222965119</v>
      </c>
      <c r="R394">
        <f t="shared" si="111"/>
        <v>90.088922777034881</v>
      </c>
      <c r="S394">
        <f t="shared" si="112"/>
        <v>3.7715248287417511E-3</v>
      </c>
      <c r="T394">
        <f t="shared" si="95"/>
        <v>93.798955814749519</v>
      </c>
    </row>
    <row r="395" spans="1:20" x14ac:dyDescent="0.3">
      <c r="A395">
        <f t="shared" si="96"/>
        <v>23.787238709293707</v>
      </c>
      <c r="B395">
        <f t="shared" si="113"/>
        <v>3.7858566230909698</v>
      </c>
      <c r="C395" t="str">
        <f t="shared" si="97"/>
        <v>76.0042715180328-48786.5466678221i</v>
      </c>
      <c r="D395" t="str">
        <f t="shared" si="98"/>
        <v>15.3562499663214-8407.87026820662i</v>
      </c>
      <c r="E395" t="str">
        <f t="shared" si="99"/>
        <v>162.469527247063-0.0132606322146843i</v>
      </c>
      <c r="F395" t="str">
        <f t="shared" si="100"/>
        <v>17.4594594561818-39451.3400902716i</v>
      </c>
      <c r="G395" t="str">
        <f t="shared" si="101"/>
        <v>0.99999999981227-0.000013701449493981i</v>
      </c>
      <c r="H395" t="str">
        <f t="shared" si="102"/>
        <v>91.0000014733115+0.0130076233513278i</v>
      </c>
      <c r="I395" t="str">
        <f t="shared" si="103"/>
        <v>5.47363418435324-9348.68499280591i</v>
      </c>
      <c r="K395" t="str">
        <f t="shared" si="104"/>
        <v>0.14285713762538-0.0000266999607906219i</v>
      </c>
      <c r="L395" t="str">
        <f t="shared" si="105"/>
        <v>0.0015-2627.45923408005i</v>
      </c>
      <c r="M395" t="str">
        <f t="shared" si="106"/>
        <v>0.0135-1077.93199346874i</v>
      </c>
      <c r="N395">
        <f t="shared" si="107"/>
        <v>90.089260682654668</v>
      </c>
      <c r="O395">
        <f t="shared" si="108"/>
        <v>93.766012097956832</v>
      </c>
      <c r="P395" s="3">
        <f t="shared" si="109"/>
        <v>93.766012097956832</v>
      </c>
      <c r="Q395" s="3">
        <f t="shared" si="110"/>
        <v>-89.910739317345332</v>
      </c>
      <c r="R395">
        <f t="shared" si="111"/>
        <v>90.089260682654668</v>
      </c>
      <c r="S395">
        <f t="shared" si="112"/>
        <v>3.7858566230909696E-3</v>
      </c>
      <c r="T395">
        <f t="shared" si="95"/>
        <v>93.766012097956832</v>
      </c>
    </row>
    <row r="396" spans="1:20" x14ac:dyDescent="0.3">
      <c r="A396">
        <f t="shared" si="96"/>
        <v>23.877630216389022</v>
      </c>
      <c r="B396">
        <f t="shared" si="113"/>
        <v>3.8002428782587154</v>
      </c>
      <c r="C396" t="str">
        <f t="shared" si="97"/>
        <v>76.004271454483-48601.8597731587i</v>
      </c>
      <c r="D396" t="str">
        <f t="shared" si="98"/>
        <v>15.356249966065-8376.04131667917i</v>
      </c>
      <c r="E396" t="str">
        <f t="shared" si="99"/>
        <v>162.46952717309-0.0133110225692732i</v>
      </c>
      <c r="F396" t="str">
        <f t="shared" si="100"/>
        <v>17.4594594561569-39301.9925205152i</v>
      </c>
      <c r="G396" t="str">
        <f t="shared" si="101"/>
        <v>0.999999999810841-0.0000137535150020385i</v>
      </c>
      <c r="H396" t="str">
        <f t="shared" si="102"/>
        <v>91.00000148453+0.0130570523203184i</v>
      </c>
      <c r="I396" t="str">
        <f t="shared" si="103"/>
        <v>5.47363418494525-9313.29447089754i</v>
      </c>
      <c r="K396" t="str">
        <f t="shared" si="104"/>
        <v>0.142857137585543-0.0000268014206337846i</v>
      </c>
      <c r="L396" t="str">
        <f t="shared" si="105"/>
        <v>0.0015-2617.51268587373i</v>
      </c>
      <c r="M396" t="str">
        <f t="shared" si="106"/>
        <v>0.0135-1073.85135830717i</v>
      </c>
      <c r="N396">
        <f t="shared" si="107"/>
        <v>90.089599872305129</v>
      </c>
      <c r="O396">
        <f t="shared" si="108"/>
        <v>93.733068382002756</v>
      </c>
      <c r="P396" s="3">
        <f t="shared" si="109"/>
        <v>93.733068382002756</v>
      </c>
      <c r="Q396" s="3">
        <f t="shared" si="110"/>
        <v>-89.910400127694871</v>
      </c>
      <c r="R396">
        <f t="shared" si="111"/>
        <v>90.089599872305129</v>
      </c>
      <c r="S396">
        <f t="shared" si="112"/>
        <v>3.8002428782587154E-3</v>
      </c>
      <c r="T396">
        <f t="shared" si="95"/>
        <v>93.733068382002756</v>
      </c>
    </row>
    <row r="397" spans="1:20" x14ac:dyDescent="0.3">
      <c r="A397">
        <f t="shared" si="96"/>
        <v>23.968365211211303</v>
      </c>
      <c r="B397">
        <f t="shared" si="113"/>
        <v>3.8146838011960988</v>
      </c>
      <c r="C397" t="str">
        <f t="shared" si="97"/>
        <v>76.0042713904492-48417.8720325655i</v>
      </c>
      <c r="D397" t="str">
        <f t="shared" si="98"/>
        <v>15.3562499658065-8344.3328573181i</v>
      </c>
      <c r="E397" t="str">
        <f t="shared" si="99"/>
        <v>162.469527098555-0.013361604406662i</v>
      </c>
      <c r="F397" t="str">
        <f t="shared" si="100"/>
        <v>17.4594594561317-39153.2103231158i</v>
      </c>
      <c r="G397" t="str">
        <f t="shared" si="101"/>
        <v>0.9999999998094-0.0000138057783590263i</v>
      </c>
      <c r="H397" t="str">
        <f t="shared" si="102"/>
        <v>91.0000014958337+0.0131066691193941i</v>
      </c>
      <c r="I397" t="str">
        <f t="shared" si="103"/>
        <v>5.47363418554172-9278.03792385679i</v>
      </c>
      <c r="K397" t="str">
        <f t="shared" si="104"/>
        <v>0.142857137545403-0.0000269032660242617i</v>
      </c>
      <c r="L397" t="str">
        <f t="shared" si="105"/>
        <v>0.0015-2607.60379146615i</v>
      </c>
      <c r="M397" t="str">
        <f t="shared" si="106"/>
        <v>0.0135-1069.78617085791i</v>
      </c>
      <c r="N397">
        <f t="shared" si="107"/>
        <v>90.089940350865447</v>
      </c>
      <c r="O397">
        <f t="shared" si="108"/>
        <v>93.700124666893686</v>
      </c>
      <c r="P397" s="3">
        <f t="shared" si="109"/>
        <v>93.700124666893686</v>
      </c>
      <c r="Q397" s="3">
        <f t="shared" si="110"/>
        <v>-89.910059649134553</v>
      </c>
      <c r="R397">
        <f t="shared" si="111"/>
        <v>90.089940350865447</v>
      </c>
      <c r="S397">
        <f t="shared" si="112"/>
        <v>3.8146838011960988E-3</v>
      </c>
      <c r="T397">
        <f t="shared" si="95"/>
        <v>93.700124666893686</v>
      </c>
    </row>
    <row r="398" spans="1:20" x14ac:dyDescent="0.3">
      <c r="A398">
        <f t="shared" si="96"/>
        <v>24.059444999013905</v>
      </c>
      <c r="B398">
        <f t="shared" si="113"/>
        <v>3.8291795996406441</v>
      </c>
      <c r="C398" t="str">
        <f t="shared" si="97"/>
        <v>76.004271325928-48234.5807993158i</v>
      </c>
      <c r="D398" t="str">
        <f t="shared" si="98"/>
        <v>15.3562499655462-8312.74443398657i</v>
      </c>
      <c r="E398" t="str">
        <f t="shared" si="99"/>
        <v>162.469527023451-0.0134123784544792i</v>
      </c>
      <c r="F398" t="str">
        <f t="shared" si="100"/>
        <v>17.4594594561063-39004.9913577916i</v>
      </c>
      <c r="G398" t="str">
        <f t="shared" si="101"/>
        <v>0.999999999807949-0.0000138582403167705i</v>
      </c>
      <c r="H398" t="str">
        <f t="shared" si="102"/>
        <v>91.0000015072236+0.0131564744623094i</v>
      </c>
      <c r="I398" t="str">
        <f t="shared" si="103"/>
        <v>5.47363418614276-9242.91484450645i</v>
      </c>
      <c r="K398" t="str">
        <f t="shared" si="104"/>
        <v>0.142857137504957-0.0000270054984271318i</v>
      </c>
      <c r="L398" t="str">
        <f t="shared" si="105"/>
        <v>0.0015-2597.73240831456i</v>
      </c>
      <c r="M398" t="str">
        <f t="shared" si="106"/>
        <v>0.0135-1065.73637264187i</v>
      </c>
      <c r="N398">
        <f t="shared" si="107"/>
        <v>90.090282123233408</v>
      </c>
      <c r="O398">
        <f t="shared" si="108"/>
        <v>93.667180952635874</v>
      </c>
      <c r="P398" s="3">
        <f t="shared" si="109"/>
        <v>93.667180952635874</v>
      </c>
      <c r="Q398" s="3">
        <f t="shared" si="110"/>
        <v>-89.909717876766592</v>
      </c>
      <c r="R398">
        <f t="shared" si="111"/>
        <v>90.090282123233408</v>
      </c>
      <c r="S398">
        <f t="shared" si="112"/>
        <v>3.8291795996406443E-3</v>
      </c>
      <c r="T398">
        <f t="shared" si="95"/>
        <v>93.667180952635874</v>
      </c>
    </row>
    <row r="399" spans="1:20" x14ac:dyDescent="0.3">
      <c r="A399">
        <f t="shared" si="96"/>
        <v>24.150870890010157</v>
      </c>
      <c r="B399">
        <f t="shared" si="113"/>
        <v>3.8437304821192786</v>
      </c>
      <c r="C399" t="str">
        <f t="shared" si="97"/>
        <v>76.0042712609156-48051.983436705i</v>
      </c>
      <c r="D399" t="str">
        <f t="shared" si="98"/>
        <v>15.3562499652838-8281.2755922745i</v>
      </c>
      <c r="E399" t="str">
        <f t="shared" si="99"/>
        <v>162.469526947777-0.0134633454431186i</v>
      </c>
      <c r="F399" t="str">
        <f t="shared" si="100"/>
        <v>17.4594594560808-38857.3334923629i</v>
      </c>
      <c r="G399" t="str">
        <f t="shared" si="101"/>
        <v>0.999999999806487-0.000013910901629954i</v>
      </c>
      <c r="H399" t="str">
        <f t="shared" si="102"/>
        <v>91.0000015187004+0.0132064690655308i</v>
      </c>
      <c r="I399" t="str">
        <f t="shared" si="103"/>
        <v>5.47363418674841-9207.92472758922i</v>
      </c>
      <c r="K399" t="str">
        <f t="shared" si="104"/>
        <v>0.142857137464203-0.0000271081193130412i</v>
      </c>
      <c r="L399" t="str">
        <f t="shared" si="105"/>
        <v>0.0015-2587.89839441577i</v>
      </c>
      <c r="M399" t="str">
        <f t="shared" si="106"/>
        <v>0.0135-1061.70190540134i</v>
      </c>
      <c r="N399">
        <f t="shared" si="107"/>
        <v>90.090625194325298</v>
      </c>
      <c r="O399">
        <f t="shared" si="108"/>
        <v>93.634237239236029</v>
      </c>
      <c r="P399" s="3">
        <f t="shared" si="109"/>
        <v>93.634237239236029</v>
      </c>
      <c r="Q399" s="3">
        <f t="shared" si="110"/>
        <v>-89.909374805674702</v>
      </c>
      <c r="R399">
        <f t="shared" si="111"/>
        <v>90.090625194325298</v>
      </c>
      <c r="S399">
        <f t="shared" si="112"/>
        <v>3.8437304821192786E-3</v>
      </c>
      <c r="T399">
        <f t="shared" si="95"/>
        <v>93.634237239236029</v>
      </c>
    </row>
    <row r="400" spans="1:20" x14ac:dyDescent="0.3">
      <c r="A400">
        <f t="shared" si="96"/>
        <v>24.242644199392199</v>
      </c>
      <c r="B400">
        <f t="shared" si="113"/>
        <v>3.8583366579513321</v>
      </c>
      <c r="C400" t="str">
        <f t="shared" si="97"/>
        <v>76.0042711954083-47870.0773180079i</v>
      </c>
      <c r="D400" t="str">
        <f t="shared" si="98"/>
        <v>15.3562499650195-8249.92587949208i</v>
      </c>
      <c r="E400" t="str">
        <f t="shared" si="99"/>
        <v>162.469526871525-0.0135145061057481i</v>
      </c>
      <c r="F400" t="str">
        <f t="shared" si="100"/>
        <v>17.4594594560551-38710.234602722i</v>
      </c>
      <c r="G400" t="str">
        <f t="shared" si="101"/>
        <v>0.999999999805013-0.0000139637630561272i</v>
      </c>
      <c r="H400" t="str">
        <f t="shared" si="102"/>
        <v>91.0000015302643+0.0132566536482473i</v>
      </c>
      <c r="I400" t="str">
        <f t="shared" si="103"/>
        <v>5.47363418735864-9173.06706976053i</v>
      </c>
      <c r="K400" t="str">
        <f t="shared" si="104"/>
        <v>0.142857137423139-0.0000272111301582239i</v>
      </c>
      <c r="L400" t="str">
        <f t="shared" si="105"/>
        <v>0.0015-2578.10160830422i</v>
      </c>
      <c r="M400" t="str">
        <f t="shared" si="106"/>
        <v>0.0135-1057.68271109917i</v>
      </c>
      <c r="N400">
        <f t="shared" si="107"/>
        <v>90.090969569076165</v>
      </c>
      <c r="O400">
        <f t="shared" si="108"/>
        <v>93.601293526700545</v>
      </c>
      <c r="P400" s="3">
        <f t="shared" si="109"/>
        <v>93.601293526700545</v>
      </c>
      <c r="Q400" s="3">
        <f t="shared" si="110"/>
        <v>-89.909030430923835</v>
      </c>
      <c r="R400">
        <f t="shared" si="111"/>
        <v>90.090969569076165</v>
      </c>
      <c r="S400">
        <f t="shared" si="112"/>
        <v>3.8583366579513323E-3</v>
      </c>
      <c r="T400">
        <f t="shared" si="95"/>
        <v>93.601293526700545</v>
      </c>
    </row>
    <row r="401" spans="1:20" x14ac:dyDescent="0.3">
      <c r="A401">
        <f t="shared" si="96"/>
        <v>24.33476624734989</v>
      </c>
      <c r="B401">
        <f t="shared" si="113"/>
        <v>3.8729983372515471</v>
      </c>
      <c r="C401" t="str">
        <f t="shared" si="97"/>
        <v>76.004271129402-47688.8598264444i</v>
      </c>
      <c r="D401" t="str">
        <f t="shared" si="98"/>
        <v>15.3562499647531-8218.69484466312i</v>
      </c>
      <c r="E401" t="str">
        <f t="shared" si="99"/>
        <v>162.469526794694-0.0135658611783232i</v>
      </c>
      <c r="F401" t="str">
        <f t="shared" si="100"/>
        <v>17.4594594560292-38563.6925728017i</v>
      </c>
      <c r="G401" t="str">
        <f t="shared" si="101"/>
        <v>0.999999999803529-0.0000140168253557196i</v>
      </c>
      <c r="H401" t="str">
        <f t="shared" si="102"/>
        <v>91.0000015419165+0.0133070289323813i</v>
      </c>
      <c r="I401" t="str">
        <f t="shared" si="103"/>
        <v>5.47363418797353-9138.34136958125i</v>
      </c>
      <c r="K401" t="str">
        <f t="shared" si="104"/>
        <v>0.142857137381762-0.0000273145324445246i</v>
      </c>
      <c r="L401" t="str">
        <f t="shared" si="105"/>
        <v>0.0015-2568.34190904983i</v>
      </c>
      <c r="M401" t="str">
        <f t="shared" si="106"/>
        <v>0.0135-1053.67873191788i</v>
      </c>
      <c r="N401">
        <f t="shared" si="107"/>
        <v>90.091315252439784</v>
      </c>
      <c r="O401">
        <f t="shared" si="108"/>
        <v>93.568349815036072</v>
      </c>
      <c r="P401" s="3">
        <f t="shared" si="109"/>
        <v>93.568349815036072</v>
      </c>
      <c r="Q401" s="3">
        <f t="shared" si="110"/>
        <v>-89.908684747560216</v>
      </c>
      <c r="R401">
        <f t="shared" si="111"/>
        <v>90.091315252439784</v>
      </c>
      <c r="S401">
        <f t="shared" si="112"/>
        <v>3.8729983372515469E-3</v>
      </c>
      <c r="T401">
        <f t="shared" si="95"/>
        <v>93.568349815036072</v>
      </c>
    </row>
    <row r="402" spans="1:20" x14ac:dyDescent="0.3">
      <c r="A402">
        <f t="shared" si="96"/>
        <v>24.427238359089817</v>
      </c>
      <c r="B402">
        <f t="shared" si="113"/>
        <v>3.887715730933103</v>
      </c>
      <c r="C402" t="str">
        <f t="shared" si="97"/>
        <v>76.0042710628925-47508.3283551394i</v>
      </c>
      <c r="D402" t="str">
        <f t="shared" si="98"/>
        <v>15.3562499644847-8187.58203851874i</v>
      </c>
      <c r="E402" t="str">
        <f t="shared" si="99"/>
        <v>162.469526717276-0.0136174113995941i</v>
      </c>
      <c r="F402" t="str">
        <f t="shared" si="100"/>
        <v>17.4594594560031-38417.7052945459i</v>
      </c>
      <c r="G402" t="str">
        <f t="shared" si="101"/>
        <v>0.999999999802033-0.0000140700892920503i</v>
      </c>
      <c r="H402" t="str">
        <f t="shared" si="102"/>
        <v>91.0000015536573+0.013357595642598i</v>
      </c>
      <c r="I402" t="str">
        <f t="shared" si="103"/>
        <v>5.47363418859309-9103.74712751054i</v>
      </c>
      <c r="K402" t="str">
        <f t="shared" si="104"/>
        <v>0.14285713734007-0.0000274183276594181i</v>
      </c>
      <c r="L402" t="str">
        <f t="shared" si="105"/>
        <v>0.0015-2558.61915625606i</v>
      </c>
      <c r="M402" t="str">
        <f t="shared" si="106"/>
        <v>0.0135-1049.6899102589i</v>
      </c>
      <c r="N402">
        <f t="shared" si="107"/>
        <v>90.091662249388747</v>
      </c>
      <c r="O402">
        <f t="shared" si="108"/>
        <v>93.535406104249134</v>
      </c>
      <c r="P402" s="3">
        <f t="shared" si="109"/>
        <v>93.535406104249134</v>
      </c>
      <c r="Q402" s="3">
        <f t="shared" si="110"/>
        <v>-89.908337750611253</v>
      </c>
      <c r="R402">
        <f t="shared" si="111"/>
        <v>90.091662249388747</v>
      </c>
      <c r="S402">
        <f t="shared" si="112"/>
        <v>3.887715730933103E-3</v>
      </c>
      <c r="T402">
        <f t="shared" si="95"/>
        <v>93.535406104249134</v>
      </c>
    </row>
    <row r="403" spans="1:20" x14ac:dyDescent="0.3">
      <c r="A403">
        <f t="shared" si="96"/>
        <v>24.520061864854359</v>
      </c>
      <c r="B403">
        <f t="shared" si="113"/>
        <v>3.9024890507106487</v>
      </c>
      <c r="C403" t="str">
        <f t="shared" si="97"/>
        <v>76.0042709958779-47328.4803070878i</v>
      </c>
      <c r="D403" t="str">
        <f t="shared" si="98"/>
        <v>15.3562499642143-8156.58701349071i</v>
      </c>
      <c r="E403" t="str">
        <f t="shared" si="99"/>
        <v>162.46952663927-0.0136691575111203i</v>
      </c>
      <c r="F403" t="str">
        <f t="shared" si="100"/>
        <v>17.4594594559767-38272.2706678784i</v>
      </c>
      <c r="G403" t="str">
        <f t="shared" si="101"/>
        <v>0.999999999800525-0.0000141235556313388i</v>
      </c>
      <c r="H403" t="str">
        <f t="shared" si="102"/>
        <v>91.0000015654873+0.0134083545063166i</v>
      </c>
      <c r="I403" t="str">
        <f t="shared" si="103"/>
        <v>5.47363418921733-9069.28384589857i</v>
      </c>
      <c r="K403" t="str">
        <f t="shared" si="104"/>
        <v>0.142857137298061-0.0000275225172960321i</v>
      </c>
      <c r="L403" t="str">
        <f t="shared" si="105"/>
        <v>0.0015-2548.93321005784i</v>
      </c>
      <c r="M403" t="str">
        <f t="shared" si="106"/>
        <v>0.0135-1045.71618874168i</v>
      </c>
      <c r="N403">
        <f t="shared" si="107"/>
        <v>90.092010564914588</v>
      </c>
      <c r="O403">
        <f t="shared" si="108"/>
        <v>93.502462394346537</v>
      </c>
      <c r="P403" s="3">
        <f t="shared" si="109"/>
        <v>93.502462394346537</v>
      </c>
      <c r="Q403" s="3">
        <f t="shared" si="110"/>
        <v>-89.907989435085412</v>
      </c>
      <c r="R403">
        <f t="shared" si="111"/>
        <v>90.092010564914588</v>
      </c>
      <c r="S403">
        <f t="shared" si="112"/>
        <v>3.9024890507106487E-3</v>
      </c>
      <c r="T403">
        <f t="shared" si="95"/>
        <v>93.502462394346537</v>
      </c>
    </row>
    <row r="404" spans="1:20" x14ac:dyDescent="0.3">
      <c r="A404">
        <f t="shared" si="96"/>
        <v>24.613238099940805</v>
      </c>
      <c r="B404">
        <f t="shared" si="113"/>
        <v>3.9173185091033491</v>
      </c>
      <c r="C404" t="str">
        <f t="shared" si="97"/>
        <v>76.0042709283515-47149.3130951144i</v>
      </c>
      <c r="D404" t="str">
        <f t="shared" si="98"/>
        <v>15.3562499639418-8125.70932370527i</v>
      </c>
      <c r="E404" t="str">
        <f t="shared" si="99"/>
        <v>162.469526560669-0.0137211002572774i</v>
      </c>
      <c r="F404" t="str">
        <f t="shared" si="100"/>
        <v>17.4594594559502-38127.3866006736i</v>
      </c>
      <c r="G404" t="str">
        <f t="shared" si="101"/>
        <v>0.999999999799006-0.0000141772251427164i</v>
      </c>
      <c r="H404" t="str">
        <f t="shared" si="102"/>
        <v>91.000001577408+0.0134593062537207i</v>
      </c>
      <c r="I404" t="str">
        <f t="shared" si="103"/>
        <v>5.4736341898464-9034.9510289796i</v>
      </c>
      <c r="K404" t="str">
        <f t="shared" si="104"/>
        <v>0.142857137255731-0.0000276271028531681i</v>
      </c>
      <c r="L404" t="str">
        <f t="shared" si="105"/>
        <v>0.0015-2539.28393111958i</v>
      </c>
      <c r="M404" t="str">
        <f t="shared" si="106"/>
        <v>0.0135-1041.75751020291i</v>
      </c>
      <c r="N404">
        <f t="shared" si="107"/>
        <v>90.092360204027685</v>
      </c>
      <c r="O404">
        <f t="shared" si="108"/>
        <v>93.46951868533489</v>
      </c>
      <c r="P404" s="3">
        <f t="shared" si="109"/>
        <v>93.46951868533489</v>
      </c>
      <c r="Q404" s="3">
        <f t="shared" si="110"/>
        <v>-89.907639795972315</v>
      </c>
      <c r="R404">
        <f t="shared" si="111"/>
        <v>90.092360204027685</v>
      </c>
      <c r="S404">
        <f t="shared" si="112"/>
        <v>3.9173185091033492E-3</v>
      </c>
      <c r="T404">
        <f t="shared" si="95"/>
        <v>93.46951868533489</v>
      </c>
    </row>
    <row r="405" spans="1:20" x14ac:dyDescent="0.3">
      <c r="A405">
        <f t="shared" si="96"/>
        <v>24.706768404720581</v>
      </c>
      <c r="B405">
        <f t="shared" si="113"/>
        <v>3.9322043194379419</v>
      </c>
      <c r="C405" t="str">
        <f t="shared" si="97"/>
        <v>76.0042708603127-46970.8241418397i</v>
      </c>
      <c r="D405" t="str">
        <f t="shared" si="98"/>
        <v>15.3562499636673-8094.94852497643i</v>
      </c>
      <c r="E405" t="str">
        <f t="shared" si="99"/>
        <v>162.469526481471-0.0137732403852712i</v>
      </c>
      <c r="F405" t="str">
        <f t="shared" si="100"/>
        <v>17.4594594559235-37983.0510087252i</v>
      </c>
      <c r="G405" t="str">
        <f t="shared" si="101"/>
        <v>0.999999999797476-0.000014231098598237i</v>
      </c>
      <c r="H405" t="str">
        <f t="shared" si="102"/>
        <v>91.0000015894187+0.0135104516177681i</v>
      </c>
      <c r="I405" t="str">
        <f t="shared" si="103"/>
        <v>5.47363419048021-9000.74818286433i</v>
      </c>
      <c r="K405" t="str">
        <f t="shared" si="104"/>
        <v>0.14285713721308-0.0000277320858353232i</v>
      </c>
      <c r="L405" t="str">
        <f t="shared" si="105"/>
        <v>0.0015-2529.67118063318i</v>
      </c>
      <c r="M405" t="str">
        <f t="shared" si="106"/>
        <v>0.0135-1037.81381769566i</v>
      </c>
      <c r="N405">
        <f t="shared" si="107"/>
        <v>90.092711171757614</v>
      </c>
      <c r="O405">
        <f t="shared" si="108"/>
        <v>93.436574977221198</v>
      </c>
      <c r="P405" s="3">
        <f t="shared" si="109"/>
        <v>93.436574977221198</v>
      </c>
      <c r="Q405" s="3">
        <f t="shared" si="110"/>
        <v>-89.907288828242386</v>
      </c>
      <c r="R405">
        <f t="shared" si="111"/>
        <v>90.092711171757614</v>
      </c>
      <c r="S405">
        <f t="shared" si="112"/>
        <v>3.9322043194379422E-3</v>
      </c>
      <c r="T405">
        <f t="shared" si="95"/>
        <v>93.436574977221198</v>
      </c>
    </row>
    <row r="406" spans="1:20" x14ac:dyDescent="0.3">
      <c r="A406">
        <f t="shared" si="96"/>
        <v>24.800654124658518</v>
      </c>
      <c r="B406">
        <f t="shared" si="113"/>
        <v>3.947146695851806</v>
      </c>
      <c r="C406" t="str">
        <f t="shared" si="97"/>
        <v>76.0042707917544-46793.0108796389i</v>
      </c>
      <c r="D406" t="str">
        <f t="shared" si="98"/>
        <v>15.3562499633906-8064.30417479981i</v>
      </c>
      <c r="E406" t="str">
        <f t="shared" si="99"/>
        <v>162.469526401669-0.013825578645144i</v>
      </c>
      <c r="F406" t="str">
        <f t="shared" si="100"/>
        <v>17.4594594558966-37839.2618157174i</v>
      </c>
      <c r="G406" t="str">
        <f t="shared" si="101"/>
        <v>0.999999999795934-0.0000142851767728882i</v>
      </c>
      <c r="H406" t="str">
        <f t="shared" si="102"/>
        <v>91.0000016015217+0.013561791334202i</v>
      </c>
      <c r="I406" t="str">
        <f t="shared" si="103"/>
        <v>5.47363419111888-8966.67481553353i</v>
      </c>
      <c r="K406" t="str">
        <f t="shared" si="104"/>
        <v>0.142857137170103-0.0000278374677527106i</v>
      </c>
      <c r="L406" t="str">
        <f t="shared" si="105"/>
        <v>0.0015-2520.09482031598i</v>
      </c>
      <c r="M406" t="str">
        <f t="shared" si="106"/>
        <v>0.0135-1033.88505448861i</v>
      </c>
      <c r="N406">
        <f t="shared" si="107"/>
        <v>90.093063473152952</v>
      </c>
      <c r="O406">
        <f t="shared" si="108"/>
        <v>93.403631270012028</v>
      </c>
      <c r="P406" s="3">
        <f t="shared" si="109"/>
        <v>93.403631270012028</v>
      </c>
      <c r="Q406" s="3">
        <f t="shared" si="110"/>
        <v>-89.906936526847048</v>
      </c>
      <c r="R406">
        <f t="shared" si="111"/>
        <v>90.093063473152952</v>
      </c>
      <c r="S406">
        <f t="shared" si="112"/>
        <v>3.9471466958518062E-3</v>
      </c>
      <c r="T406">
        <f t="shared" si="95"/>
        <v>93.403631270012028</v>
      </c>
    </row>
    <row r="407" spans="1:20" x14ac:dyDescent="0.3">
      <c r="A407">
        <f t="shared" si="96"/>
        <v>24.894896610332221</v>
      </c>
      <c r="B407">
        <f t="shared" si="113"/>
        <v>3.9621458532960427</v>
      </c>
      <c r="C407" t="str">
        <f t="shared" si="97"/>
        <v>76.0042707226744-46615.8707506095i</v>
      </c>
      <c r="D407" t="str">
        <f t="shared" si="98"/>
        <v>15.3562499631118-8033.77583234612i</v>
      </c>
      <c r="E407" t="str">
        <f t="shared" si="99"/>
        <v>162.469526321259-0.0138781157897913i</v>
      </c>
      <c r="F407" t="str">
        <f t="shared" si="100"/>
        <v>17.4594594558695-37696.0169531944i</v>
      </c>
      <c r="G407" t="str">
        <f t="shared" si="101"/>
        <v>0.99999999979438-0.0000143394604446029i</v>
      </c>
      <c r="H407" t="str">
        <f t="shared" si="102"/>
        <v>91.000001613716+0.0136133261415617i</v>
      </c>
      <c r="I407" t="str">
        <f t="shared" si="103"/>
        <v>5.47363419176238-8932.7304368302i</v>
      </c>
      <c r="K407" t="str">
        <f t="shared" si="104"/>
        <v>0.1428571371268-0.0000279432501212839i</v>
      </c>
      <c r="L407" t="str">
        <f t="shared" si="105"/>
        <v>0.0015-2510.55471240882i</v>
      </c>
      <c r="M407" t="str">
        <f t="shared" si="106"/>
        <v>0.0135-1029.97116406516i</v>
      </c>
      <c r="N407">
        <f t="shared" si="107"/>
        <v>90.093417113281504</v>
      </c>
      <c r="O407">
        <f t="shared" si="108"/>
        <v>93.370687563714455</v>
      </c>
      <c r="P407" s="3">
        <f t="shared" si="109"/>
        <v>93.370687563714455</v>
      </c>
      <c r="Q407" s="3">
        <f t="shared" si="110"/>
        <v>-89.906582886718496</v>
      </c>
      <c r="R407">
        <f t="shared" si="111"/>
        <v>90.093417113281504</v>
      </c>
      <c r="S407">
        <f t="shared" si="112"/>
        <v>3.9621458532960426E-3</v>
      </c>
      <c r="T407">
        <f t="shared" si="95"/>
        <v>93.370687563714455</v>
      </c>
    </row>
    <row r="408" spans="1:20" x14ac:dyDescent="0.3">
      <c r="A408">
        <f t="shared" si="96"/>
        <v>24.989497217451483</v>
      </c>
      <c r="B408">
        <f t="shared" si="113"/>
        <v>3.9772020075385677</v>
      </c>
      <c r="C408" t="str">
        <f t="shared" si="97"/>
        <v>76.004270653068-46439.4012065304i</v>
      </c>
      <c r="D408" t="str">
        <f t="shared" si="98"/>
        <v>15.3562499628309-8003.36305845489i</v>
      </c>
      <c r="E408" t="str">
        <f t="shared" si="99"/>
        <v>162.469526240237-0.0139308525749682i</v>
      </c>
      <c r="F408" t="str">
        <f t="shared" si="100"/>
        <v>17.4594594558421-37553.3143605307i</v>
      </c>
      <c r="G408" t="str">
        <f t="shared" si="101"/>
        <v>0.999999999792814-0.0000143939503942699i</v>
      </c>
      <c r="H408" t="str">
        <f t="shared" si="102"/>
        <v>91.0000016260039+0.0136650567811928i</v>
      </c>
      <c r="I408" t="str">
        <f t="shared" si="103"/>
        <v>5.47363419241081-8898.9145584532i</v>
      </c>
      <c r="K408" t="str">
        <f t="shared" si="104"/>
        <v>0.142857137083166-0.000028049434462756i</v>
      </c>
      <c r="L408" t="str">
        <f t="shared" si="105"/>
        <v>0.0015-2501.05071967406i</v>
      </c>
      <c r="M408" t="str">
        <f t="shared" si="106"/>
        <v>0.0135-1026.07209012269i</v>
      </c>
      <c r="N408">
        <f t="shared" si="107"/>
        <v>90.093772097230286</v>
      </c>
      <c r="O408">
        <f t="shared" si="108"/>
        <v>93.337743858335273</v>
      </c>
      <c r="P408" s="3">
        <f t="shared" si="109"/>
        <v>93.337743858335273</v>
      </c>
      <c r="Q408" s="3">
        <f t="shared" si="110"/>
        <v>-89.906227902769714</v>
      </c>
      <c r="R408">
        <f t="shared" si="111"/>
        <v>90.093772097230286</v>
      </c>
      <c r="S408">
        <f t="shared" si="112"/>
        <v>3.9772020075385679E-3</v>
      </c>
      <c r="T408">
        <f t="shared" si="95"/>
        <v>93.337743858335273</v>
      </c>
    </row>
    <row r="409" spans="1:20" x14ac:dyDescent="0.3">
      <c r="A409">
        <f t="shared" si="96"/>
        <v>25.084457306877798</v>
      </c>
      <c r="B409">
        <f t="shared" si="113"/>
        <v>3.9923153751672142</v>
      </c>
      <c r="C409" t="str">
        <f t="shared" si="97"/>
        <v>76.004270582933-46263.5997088291i</v>
      </c>
      <c r="D409" t="str">
        <f t="shared" si="98"/>
        <v>15.356249962548-7973.06541562821i</v>
      </c>
      <c r="E409" t="str">
        <f t="shared" si="99"/>
        <v>162.469526158598-0.0139837897593013i</v>
      </c>
      <c r="F409" t="str">
        <f t="shared" si="100"/>
        <v>17.4594594558146-37411.1519849017i</v>
      </c>
      <c r="G409" t="str">
        <f t="shared" si="101"/>
        <v>0.999999999791237-0.0000144486474057453i</v>
      </c>
      <c r="H409" t="str">
        <f t="shared" si="102"/>
        <v>91.0000016383846+0.0137169839972578i</v>
      </c>
      <c r="I409" t="str">
        <f t="shared" si="103"/>
        <v>5.47363419306416-8865.22669394965i</v>
      </c>
      <c r="K409" t="str">
        <f t="shared" si="104"/>
        <v>0.142857137039201-0.0000281560223046229i</v>
      </c>
      <c r="L409" t="str">
        <f t="shared" si="105"/>
        <v>0.0015-2491.58270539356i</v>
      </c>
      <c r="M409" t="str">
        <f t="shared" si="106"/>
        <v>0.0135-1022.18777657172i</v>
      </c>
      <c r="N409">
        <f t="shared" si="107"/>
        <v>90.094128430105698</v>
      </c>
      <c r="O409">
        <f t="shared" si="108"/>
        <v>93.304800153881644</v>
      </c>
      <c r="P409" s="3">
        <f t="shared" si="109"/>
        <v>93.304800153881644</v>
      </c>
      <c r="Q409" s="3">
        <f t="shared" si="110"/>
        <v>-89.905871569894302</v>
      </c>
      <c r="R409">
        <f t="shared" si="111"/>
        <v>90.094128430105698</v>
      </c>
      <c r="S409">
        <f t="shared" si="112"/>
        <v>3.9923153751672139E-3</v>
      </c>
      <c r="T409">
        <f t="shared" si="95"/>
        <v>93.304800153881644</v>
      </c>
    </row>
    <row r="410" spans="1:20" x14ac:dyDescent="0.3">
      <c r="A410">
        <f t="shared" si="96"/>
        <v>25.179778244643934</v>
      </c>
      <c r="B410">
        <f t="shared" si="113"/>
        <v>4.0074861735928495</v>
      </c>
      <c r="C410" t="str">
        <f t="shared" si="97"/>
        <v>76.0042705122633-46088.4637285415i</v>
      </c>
      <c r="D410" t="str">
        <f t="shared" si="98"/>
        <v>15.3562499622628-7942.88246802428i</v>
      </c>
      <c r="E410" t="str">
        <f t="shared" si="99"/>
        <v>162.469526076338-0.0140369281043008i</v>
      </c>
      <c r="F410" t="str">
        <f t="shared" si="100"/>
        <v>17.4594594557868-37269.5277812538i</v>
      </c>
      <c r="G410" t="str">
        <f t="shared" si="101"/>
        <v>0.999999999789647-0.000014503552265864i</v>
      </c>
      <c r="H410" t="str">
        <f t="shared" si="102"/>
        <v>91.0000016508598+0.0137691085367469i</v>
      </c>
      <c r="I410" t="str">
        <f t="shared" si="103"/>
        <v>5.47363419372244-8831.66635870837i</v>
      </c>
      <c r="K410" t="str">
        <f t="shared" si="104"/>
        <v>0.142857136994901-0.0000282630151801845i</v>
      </c>
      <c r="L410" t="str">
        <f t="shared" si="105"/>
        <v>0.0015-2482.15053336677i</v>
      </c>
      <c r="M410" t="str">
        <f t="shared" si="106"/>
        <v>0.0135-1018.31816753509i</v>
      </c>
      <c r="N410">
        <f t="shared" si="107"/>
        <v>90.094486117033526</v>
      </c>
      <c r="O410">
        <f t="shared" si="108"/>
        <v>93.271856450360559</v>
      </c>
      <c r="P410" s="3">
        <f t="shared" si="109"/>
        <v>93.271856450360559</v>
      </c>
      <c r="Q410" s="3">
        <f t="shared" si="110"/>
        <v>-89.905513882966474</v>
      </c>
      <c r="R410">
        <f t="shared" si="111"/>
        <v>90.094486117033526</v>
      </c>
      <c r="S410">
        <f t="shared" si="112"/>
        <v>4.0074861735928495E-3</v>
      </c>
      <c r="T410">
        <f t="shared" si="95"/>
        <v>93.271856450360559</v>
      </c>
    </row>
    <row r="411" spans="1:20" x14ac:dyDescent="0.3">
      <c r="A411">
        <f t="shared" si="96"/>
        <v>25.27546140197358</v>
      </c>
      <c r="B411">
        <f t="shared" si="113"/>
        <v>4.0227146210525024</v>
      </c>
      <c r="C411" t="str">
        <f t="shared" si="97"/>
        <v>76.004270441055-45913.9907462773i</v>
      </c>
      <c r="D411" t="str">
        <f t="shared" si="98"/>
        <v>15.3562499619754-7912.81378145124i</v>
      </c>
      <c r="E411" t="str">
        <f t="shared" si="99"/>
        <v>162.469525993452-0.0140902683743696i</v>
      </c>
      <c r="F411" t="str">
        <f t="shared" si="100"/>
        <v>17.4594594557589-37128.4397122753i</v>
      </c>
      <c r="G411" t="str">
        <f t="shared" si="101"/>
        <v>0.999999999788045-0.000014558665764451i</v>
      </c>
      <c r="H411" t="str">
        <f t="shared" si="102"/>
        <v>91.0000016634304+0.0138214311494899i</v>
      </c>
      <c r="I411" t="str">
        <f t="shared" si="103"/>
        <v>5.47363419438582-8798.23306995271i</v>
      </c>
      <c r="K411" t="str">
        <f t="shared" si="104"/>
        <v>0.142857136950263-0.0000283704146285684i</v>
      </c>
      <c r="L411" t="str">
        <f t="shared" si="105"/>
        <v>0.0015-2472.75406790872i</v>
      </c>
      <c r="M411" t="str">
        <f t="shared" si="106"/>
        <v>0.0135-1014.46320734717i</v>
      </c>
      <c r="N411">
        <f t="shared" si="107"/>
        <v>90.094845163158993</v>
      </c>
      <c r="O411">
        <f t="shared" si="108"/>
        <v>93.23891274777904</v>
      </c>
      <c r="P411" s="3">
        <f t="shared" si="109"/>
        <v>93.23891274777904</v>
      </c>
      <c r="Q411" s="3">
        <f t="shared" si="110"/>
        <v>-89.905154836841007</v>
      </c>
      <c r="R411">
        <f t="shared" si="111"/>
        <v>90.094845163158993</v>
      </c>
      <c r="S411">
        <f t="shared" si="112"/>
        <v>4.0227146210525021E-3</v>
      </c>
      <c r="T411">
        <f t="shared" si="95"/>
        <v>93.23891274777904</v>
      </c>
    </row>
    <row r="412" spans="1:20" x14ac:dyDescent="0.3">
      <c r="A412">
        <f t="shared" si="96"/>
        <v>25.371508155301083</v>
      </c>
      <c r="B412">
        <f t="shared" si="113"/>
        <v>4.0380009366125025</v>
      </c>
      <c r="C412" t="str">
        <f t="shared" si="97"/>
        <v>76.0042703693044-45740.1782521841i</v>
      </c>
      <c r="D412" t="str">
        <f t="shared" si="98"/>
        <v>15.3562499616859-7882.858923361i</v>
      </c>
      <c r="E412" t="str">
        <f t="shared" si="99"/>
        <v>162.469525909933-0.0141438113368144i</v>
      </c>
      <c r="F412" t="str">
        <f t="shared" si="100"/>
        <v>17.4594594557306-36987.885748367i</v>
      </c>
      <c r="G412" t="str">
        <f t="shared" si="101"/>
        <v>0.999999999786431-0.0000146139886943323i</v>
      </c>
      <c r="H412" t="str">
        <f t="shared" si="102"/>
        <v>91.0000016760967+0.0138739525881646i</v>
      </c>
      <c r="I412" t="str">
        <f t="shared" si="103"/>
        <v>5.47363419505418-8764.92634673354i</v>
      </c>
      <c r="K412" t="str">
        <f t="shared" si="104"/>
        <v>0.142857136905285-0.0000284782221947494i</v>
      </c>
      <c r="L412" t="str">
        <f t="shared" si="105"/>
        <v>0.0015-2463.3931738481i</v>
      </c>
      <c r="M412" t="str">
        <f t="shared" si="106"/>
        <v>0.0135-1010.62284055307i</v>
      </c>
      <c r="N412">
        <f t="shared" si="107"/>
        <v>90.095205573646965</v>
      </c>
      <c r="O412">
        <f t="shared" si="108"/>
        <v>93.205969046144205</v>
      </c>
      <c r="P412" s="3">
        <f t="shared" si="109"/>
        <v>93.205969046144205</v>
      </c>
      <c r="Q412" s="3">
        <f t="shared" si="110"/>
        <v>-89.904794426353035</v>
      </c>
      <c r="R412">
        <f t="shared" si="111"/>
        <v>90.095205573646965</v>
      </c>
      <c r="S412">
        <f t="shared" si="112"/>
        <v>4.0380009366125028E-3</v>
      </c>
      <c r="T412">
        <f t="shared" si="95"/>
        <v>93.205969046144205</v>
      </c>
    </row>
    <row r="413" spans="1:20" x14ac:dyDescent="0.3">
      <c r="A413">
        <f t="shared" si="96"/>
        <v>25.467919886291227</v>
      </c>
      <c r="B413">
        <f t="shared" si="113"/>
        <v>4.0533453401716297</v>
      </c>
      <c r="C413" t="str">
        <f t="shared" si="97"/>
        <v>76.0042702970074-45567.0237459116i</v>
      </c>
      <c r="D413" t="str">
        <f t="shared" si="98"/>
        <v>15.3562499613941-7853.01746284284i</v>
      </c>
      <c r="E413" t="str">
        <f t="shared" si="99"/>
        <v>162.469525825779-0.0141975577618602i</v>
      </c>
      <c r="F413" t="str">
        <f t="shared" si="100"/>
        <v>17.4594594557023-36847.8638676129i</v>
      </c>
      <c r="G413" t="str">
        <f t="shared" si="101"/>
        <v>0.999999999784805-0.0000146695218513469i</v>
      </c>
      <c r="H413" t="str">
        <f t="shared" si="102"/>
        <v>91.0000016888592+0.01392667360831i</v>
      </c>
      <c r="I413" t="str">
        <f t="shared" si="103"/>
        <v>5.4736341957277-8731.74570992243i</v>
      </c>
      <c r="K413" t="str">
        <f t="shared" si="104"/>
        <v>0.142857136859965-0.0000285864394295746i</v>
      </c>
      <c r="L413" t="str">
        <f t="shared" si="105"/>
        <v>0.0015-2454.0677165253i</v>
      </c>
      <c r="M413" t="str">
        <f t="shared" si="106"/>
        <v>0.0135-1006.79701190782i</v>
      </c>
      <c r="N413">
        <f t="shared" si="107"/>
        <v>90.095567353681801</v>
      </c>
      <c r="O413">
        <f t="shared" si="108"/>
        <v>93.173025345463444</v>
      </c>
      <c r="P413" s="3">
        <f t="shared" si="109"/>
        <v>93.173025345463444</v>
      </c>
      <c r="Q413" s="3">
        <f t="shared" si="110"/>
        <v>-89.904432646318199</v>
      </c>
      <c r="R413">
        <f t="shared" si="111"/>
        <v>90.095567353681801</v>
      </c>
      <c r="S413">
        <f t="shared" si="112"/>
        <v>4.0533453401716294E-3</v>
      </c>
      <c r="T413">
        <f t="shared" si="95"/>
        <v>93.173025345463444</v>
      </c>
    </row>
    <row r="414" spans="1:20" x14ac:dyDescent="0.3">
      <c r="A414">
        <f t="shared" si="96"/>
        <v>25.564697981859133</v>
      </c>
      <c r="B414">
        <f t="shared" si="113"/>
        <v>4.0687480524642821</v>
      </c>
      <c r="C414" t="str">
        <f t="shared" si="97"/>
        <v>76.0042702241606-45394.5247365735i</v>
      </c>
      <c r="D414" t="str">
        <f t="shared" si="98"/>
        <v>15.3562499611002-7823.28897061732i</v>
      </c>
      <c r="E414" t="str">
        <f t="shared" si="99"/>
        <v>162.469525740984-0.0142515084226574i</v>
      </c>
      <c r="F414" t="str">
        <f t="shared" si="100"/>
        <v>17.4594594556737-36708.3720557513i</v>
      </c>
      <c r="G414" t="str">
        <f t="shared" si="101"/>
        <v>0.999999999783167-0.000014725266034358i</v>
      </c>
      <c r="H414" t="str">
        <f t="shared" si="102"/>
        <v>91.0000017017188+0.0139795949683353i</v>
      </c>
      <c r="I414" t="str">
        <f t="shared" si="103"/>
        <v>5.4736341964063-8698.69068220483i</v>
      </c>
      <c r="K414" t="str">
        <f t="shared" si="104"/>
        <v>0.1428571368143-0.000028695067889783i</v>
      </c>
      <c r="L414" t="str">
        <f t="shared" si="105"/>
        <v>0.0015-2444.7775617905i</v>
      </c>
      <c r="M414" t="str">
        <f t="shared" si="106"/>
        <v>0.0135-1002.98566637559i</v>
      </c>
      <c r="N414">
        <f t="shared" si="107"/>
        <v>90.095930508467688</v>
      </c>
      <c r="O414">
        <f t="shared" si="108"/>
        <v>93.140081645743891</v>
      </c>
      <c r="P414" s="3">
        <f t="shared" si="109"/>
        <v>93.140081645743891</v>
      </c>
      <c r="Q414" s="3">
        <f t="shared" si="110"/>
        <v>-89.904069491532312</v>
      </c>
      <c r="R414">
        <f t="shared" si="111"/>
        <v>90.095930508467688</v>
      </c>
      <c r="S414">
        <f t="shared" si="112"/>
        <v>4.0687480524642817E-3</v>
      </c>
      <c r="T414">
        <f t="shared" si="95"/>
        <v>93.140081645743891</v>
      </c>
    </row>
    <row r="415" spans="1:20" x14ac:dyDescent="0.3">
      <c r="A415">
        <f t="shared" si="96"/>
        <v>25.661843834190201</v>
      </c>
      <c r="B415">
        <f t="shared" si="113"/>
        <v>4.0842092950636468</v>
      </c>
      <c r="C415" t="str">
        <f t="shared" si="97"/>
        <v>76.0042701507588-45222.6787427138i</v>
      </c>
      <c r="D415" t="str">
        <f t="shared" si="98"/>
        <v>15.356249960804-7793.67301903011i</v>
      </c>
      <c r="E415" t="str">
        <f t="shared" si="99"/>
        <v>162.469525655544-0.014305664095294i</v>
      </c>
      <c r="F415" t="str">
        <f t="shared" si="100"/>
        <v>17.4594594556448-36569.4083061456i</v>
      </c>
      <c r="G415" t="str">
        <f t="shared" si="101"/>
        <v>0.999999999781515-0.0000147812220452641i</v>
      </c>
      <c r="H415" t="str">
        <f t="shared" si="102"/>
        <v>91.0000017146766+0.0140327174295324i</v>
      </c>
      <c r="I415" t="str">
        <f t="shared" si="103"/>
        <v>5.47363419709007-8665.76078807307i</v>
      </c>
      <c r="K415" t="str">
        <f t="shared" si="104"/>
        <v>0.142857136768287-0.0000288041091380303i</v>
      </c>
      <c r="L415" t="str">
        <f t="shared" si="105"/>
        <v>0.0015-2435.52257600169i</v>
      </c>
      <c r="M415" t="str">
        <f t="shared" si="106"/>
        <v>0.0135-999.188749128896i</v>
      </c>
      <c r="N415">
        <f t="shared" si="107"/>
        <v>90.096295043228494</v>
      </c>
      <c r="O415">
        <f t="shared" si="108"/>
        <v>93.107137946992907</v>
      </c>
      <c r="P415" s="3">
        <f t="shared" si="109"/>
        <v>93.107137946992907</v>
      </c>
      <c r="Q415" s="3">
        <f t="shared" si="110"/>
        <v>-89.903704956771506</v>
      </c>
      <c r="R415">
        <f t="shared" si="111"/>
        <v>90.096295043228494</v>
      </c>
      <c r="S415">
        <f t="shared" si="112"/>
        <v>4.0842092950636472E-3</v>
      </c>
      <c r="T415">
        <f t="shared" si="95"/>
        <v>93.107137946992907</v>
      </c>
    </row>
    <row r="416" spans="1:20" x14ac:dyDescent="0.3">
      <c r="A416">
        <f t="shared" si="96"/>
        <v>25.759358840760122</v>
      </c>
      <c r="B416">
        <f t="shared" si="113"/>
        <v>4.0997292903848885</v>
      </c>
      <c r="C416" t="str">
        <f t="shared" si="97"/>
        <v>76.0042700767984-45051.4832922706i</v>
      </c>
      <c r="D416" t="str">
        <f t="shared" si="98"/>
        <v>15.3562499605055-7764.16918204581i</v>
      </c>
      <c r="E416" t="str">
        <f t="shared" si="99"/>
        <v>162.469525569454-0.0143600255588073i</v>
      </c>
      <c r="F416" t="str">
        <f t="shared" si="100"/>
        <v>17.4594594556158-36430.9706197556i</v>
      </c>
      <c r="G416" t="str">
        <f t="shared" si="101"/>
        <v>0.999999999779852-0.0000148373906890114i</v>
      </c>
      <c r="H416" t="str">
        <f t="shared" si="102"/>
        <v>91.0000017277327+0.0140860417560853i</v>
      </c>
      <c r="I416" t="str">
        <f t="shared" si="103"/>
        <v>5.47363419777902-8632.95555381952i</v>
      </c>
      <c r="K416" t="str">
        <f t="shared" si="104"/>
        <v>0.142857136721924-0.000028913564742909i</v>
      </c>
      <c r="L416" t="str">
        <f t="shared" si="105"/>
        <v>0.0015-2426.3026260228i</v>
      </c>
      <c r="M416" t="str">
        <f t="shared" si="106"/>
        <v>0.0135-995.406205547822i</v>
      </c>
      <c r="N416">
        <f t="shared" si="107"/>
        <v>90.096660963208009</v>
      </c>
      <c r="O416">
        <f t="shared" si="108"/>
        <v>93.074194249217967</v>
      </c>
      <c r="P416" s="3">
        <f t="shared" si="109"/>
        <v>93.074194249217967</v>
      </c>
      <c r="Q416" s="3">
        <f t="shared" si="110"/>
        <v>-89.903339036791991</v>
      </c>
      <c r="R416">
        <f t="shared" si="111"/>
        <v>90.096660963208009</v>
      </c>
      <c r="S416">
        <f t="shared" si="112"/>
        <v>4.0997292903848888E-3</v>
      </c>
      <c r="T416">
        <f t="shared" si="95"/>
        <v>93.074194249217967</v>
      </c>
    </row>
    <row r="417" spans="1:20" x14ac:dyDescent="0.3">
      <c r="A417">
        <f t="shared" si="96"/>
        <v>25.857244404355015</v>
      </c>
      <c r="B417">
        <f t="shared" si="113"/>
        <v>4.1153082616883516</v>
      </c>
      <c r="C417" t="str">
        <f t="shared" si="97"/>
        <v>76.0042700022745-44880.9359225389i</v>
      </c>
      <c r="D417" t="str">
        <f t="shared" si="98"/>
        <v>15.3562499602048-7734.77703524181i</v>
      </c>
      <c r="E417" t="str">
        <f t="shared" si="99"/>
        <v>162.469525482707-0.0144145935951946i</v>
      </c>
      <c r="F417" t="str">
        <f t="shared" si="100"/>
        <v>17.4594594555866-36293.0570051087i</v>
      </c>
      <c r="G417" t="str">
        <f t="shared" si="101"/>
        <v>0.999999999778175-0.0000148937727736047i</v>
      </c>
      <c r="H417" t="str">
        <f t="shared" si="102"/>
        <v>91.0000017408883+0.0141395687150832i</v>
      </c>
      <c r="I417" t="str">
        <f t="shared" si="103"/>
        <v>5.47363419847327-8600.2745075299i</v>
      </c>
      <c r="K417" t="str">
        <f t="shared" si="104"/>
        <v>0.142857136675208-0.0000290234362789742i</v>
      </c>
      <c r="L417" t="str">
        <f t="shared" si="105"/>
        <v>0.0015-2417.11757922176i</v>
      </c>
      <c r="M417" t="str">
        <f t="shared" si="106"/>
        <v>0.0135-991.637981219179i</v>
      </c>
      <c r="N417">
        <f t="shared" si="107"/>
        <v>90.097028273669892</v>
      </c>
      <c r="O417">
        <f t="shared" si="108"/>
        <v>93.041250552426277</v>
      </c>
      <c r="P417" s="3">
        <f t="shared" si="109"/>
        <v>93.041250552426277</v>
      </c>
      <c r="Q417" s="3">
        <f t="shared" si="110"/>
        <v>-89.902971726330108</v>
      </c>
      <c r="R417">
        <f t="shared" si="111"/>
        <v>90.097028273669892</v>
      </c>
      <c r="S417">
        <f t="shared" si="112"/>
        <v>4.1153082616883514E-3</v>
      </c>
      <c r="T417">
        <f t="shared" si="95"/>
        <v>93.041250552426277</v>
      </c>
    </row>
    <row r="418" spans="1:20" x14ac:dyDescent="0.3">
      <c r="A418">
        <f t="shared" si="96"/>
        <v>25.955501933091565</v>
      </c>
      <c r="B418">
        <f t="shared" si="113"/>
        <v>4.1309464330827677</v>
      </c>
      <c r="C418" t="str">
        <f t="shared" si="97"/>
        <v>76.0042699271827-44711.0341801381i</v>
      </c>
      <c r="D418" t="str">
        <f t="shared" si="98"/>
        <v>15.3562499599017-7705.4961558022i</v>
      </c>
      <c r="E418" t="str">
        <f t="shared" si="99"/>
        <v>162.4695253953-0.0144693689894252i</v>
      </c>
      <c r="F418" t="str">
        <f t="shared" si="100"/>
        <v>17.459459455557-36155.6654782712i</v>
      </c>
      <c r="G418" t="str">
        <f t="shared" si="101"/>
        <v>0.999999999776487-0.0000149503691101191i</v>
      </c>
      <c r="H418" t="str">
        <f t="shared" si="102"/>
        <v>91.0000017541442+0.0141932990765288i</v>
      </c>
      <c r="I418" t="str">
        <f t="shared" si="103"/>
        <v>5.47363419917275-8567.71717907639i</v>
      </c>
      <c r="K418" t="str">
        <f t="shared" si="104"/>
        <v>0.142857136628136-0.0000291337253267621i</v>
      </c>
      <c r="L418" t="str">
        <f t="shared" si="105"/>
        <v>0.0015-2407.96730346858i</v>
      </c>
      <c r="M418" t="str">
        <f t="shared" si="106"/>
        <v>0.0135-987.884021935829i</v>
      </c>
      <c r="N418">
        <f t="shared" si="107"/>
        <v>90.097396979897795</v>
      </c>
      <c r="O418">
        <f t="shared" si="108"/>
        <v>93.008306856625452</v>
      </c>
      <c r="P418" s="3">
        <f t="shared" si="109"/>
        <v>93.008306856625452</v>
      </c>
      <c r="Q418" s="3">
        <f t="shared" si="110"/>
        <v>-89.902603020102205</v>
      </c>
      <c r="R418">
        <f t="shared" si="111"/>
        <v>90.097396979897795</v>
      </c>
      <c r="S418">
        <f t="shared" si="112"/>
        <v>4.1309464330827675E-3</v>
      </c>
      <c r="T418">
        <f t="shared" si="95"/>
        <v>93.008306856625452</v>
      </c>
    </row>
    <row r="419" spans="1:20" x14ac:dyDescent="0.3">
      <c r="A419">
        <f t="shared" si="96"/>
        <v>26.054132840437312</v>
      </c>
      <c r="B419">
        <f t="shared" si="113"/>
        <v>4.1466440295284821</v>
      </c>
      <c r="C419" t="str">
        <f t="shared" si="97"/>
        <v>76.0042698515198-44541.7756209744i</v>
      </c>
      <c r="D419" t="str">
        <f t="shared" si="98"/>
        <v>15.3562499595965-7676.32612251174i</v>
      </c>
      <c r="E419" t="str">
        <f t="shared" si="99"/>
        <v>162.469525307227-0.0145243525294503i</v>
      </c>
      <c r="F419" t="str">
        <f t="shared" si="100"/>
        <v>17.4594594555273-36018.7940628201i</v>
      </c>
      <c r="G419" t="str">
        <f t="shared" si="101"/>
        <v>0.999999999774785-0.0000150071805127121i</v>
      </c>
      <c r="H419" t="str">
        <f t="shared" si="102"/>
        <v>91.0000017675014+0.014247233613352i</v>
      </c>
      <c r="I419" t="str">
        <f t="shared" si="103"/>
        <v>5.47363419987763-8535.28310011097i</v>
      </c>
      <c r="K419" t="str">
        <f t="shared" si="104"/>
        <v>0.142857136580705-0.0000292444334728167i</v>
      </c>
      <c r="L419" t="str">
        <f t="shared" si="105"/>
        <v>0.0015-2398.85166713347i</v>
      </c>
      <c r="M419" t="str">
        <f t="shared" si="106"/>
        <v>0.0135-984.144273695779i</v>
      </c>
      <c r="N419">
        <f t="shared" si="107"/>
        <v>90.097767087195507</v>
      </c>
      <c r="O419">
        <f t="shared" si="108"/>
        <v>92.975363161822969</v>
      </c>
      <c r="P419" s="3">
        <f t="shared" si="109"/>
        <v>92.975363161822969</v>
      </c>
      <c r="Q419" s="3">
        <f t="shared" si="110"/>
        <v>-89.902232912804493</v>
      </c>
      <c r="R419">
        <f t="shared" si="111"/>
        <v>90.097767087195507</v>
      </c>
      <c r="S419">
        <f t="shared" si="112"/>
        <v>4.1466440295284818E-3</v>
      </c>
      <c r="T419">
        <f t="shared" si="95"/>
        <v>92.975363161822969</v>
      </c>
    </row>
    <row r="420" spans="1:20" x14ac:dyDescent="0.3">
      <c r="A420">
        <f t="shared" si="96"/>
        <v>26.153138545230977</v>
      </c>
      <c r="B420">
        <f t="shared" si="113"/>
        <v>4.1624012768406908</v>
      </c>
      <c r="C420" t="str">
        <f t="shared" si="97"/>
        <v>76.0042697752805-44373.1578102072i</v>
      </c>
      <c r="D420" t="str">
        <f t="shared" si="98"/>
        <v>15.3562499592888-7647.26651574966i</v>
      </c>
      <c r="E420" t="str">
        <f t="shared" si="99"/>
        <v>162.469525218484-0.0145795450062176i</v>
      </c>
      <c r="F420" t="str">
        <f t="shared" si="100"/>
        <v>17.4594594554973-35882.4407898139i</v>
      </c>
      <c r="G420" t="str">
        <f t="shared" si="101"/>
        <v>0.99999999977307-0.0000150642077986345i</v>
      </c>
      <c r="H420" t="str">
        <f t="shared" si="102"/>
        <v>91.0000017809596+0.0143013731014185i</v>
      </c>
      <c r="I420" t="str">
        <f t="shared" si="103"/>
        <v>5.4736342005878-8502.97180405835i</v>
      </c>
      <c r="K420" t="str">
        <f t="shared" si="104"/>
        <v>0.142857136532914-0.0000293555623097094i</v>
      </c>
      <c r="L420" t="str">
        <f t="shared" si="105"/>
        <v>0.0015-2389.77053908495i</v>
      </c>
      <c r="M420" t="str">
        <f t="shared" si="106"/>
        <v>0.0135-980.418682701516i</v>
      </c>
      <c r="N420">
        <f t="shared" si="107"/>
        <v>90.098138600886912</v>
      </c>
      <c r="O420">
        <f t="shared" si="108"/>
        <v>92.9424194680266</v>
      </c>
      <c r="P420" s="3">
        <f t="shared" si="109"/>
        <v>92.9424194680266</v>
      </c>
      <c r="Q420" s="3">
        <f t="shared" si="110"/>
        <v>-89.901861399113088</v>
      </c>
      <c r="R420">
        <f t="shared" si="111"/>
        <v>90.098138600886912</v>
      </c>
      <c r="S420">
        <f t="shared" si="112"/>
        <v>4.1624012768406906E-3</v>
      </c>
      <c r="T420">
        <f t="shared" si="95"/>
        <v>92.9424194680266</v>
      </c>
    </row>
    <row r="421" spans="1:20" x14ac:dyDescent="0.3">
      <c r="A421">
        <f t="shared" si="96"/>
        <v>26.252520471702855</v>
      </c>
      <c r="B421">
        <f t="shared" si="113"/>
        <v>4.1782184016926855</v>
      </c>
      <c r="C421" t="str">
        <f t="shared" si="97"/>
        <v>76.0042696984607-44205.1783222121i</v>
      </c>
      <c r="D421" t="str">
        <f t="shared" si="98"/>
        <v>15.3562499589788-7618.31691748378i</v>
      </c>
      <c r="E421" t="str">
        <f t="shared" si="99"/>
        <v>162.469525129066-0.0146349472136774i</v>
      </c>
      <c r="F421" t="str">
        <f t="shared" si="100"/>
        <v>17.4594594554672-35746.6036977651i</v>
      </c>
      <c r="G421" t="str">
        <f t="shared" si="101"/>
        <v>0.999999999771342-0.0000151214517882432i</v>
      </c>
      <c r="H421" t="str">
        <f t="shared" si="102"/>
        <v>91.0000017945209+0.0143557183195439i</v>
      </c>
      <c r="I421" t="str">
        <f t="shared" si="103"/>
        <v>5.47363420130346-8470.78282610986i</v>
      </c>
      <c r="K421" t="str">
        <f t="shared" si="104"/>
        <v>0.142857136484758-0.0000294671134360646i</v>
      </c>
      <c r="L421" t="str">
        <f t="shared" si="105"/>
        <v>0.0015-2380.72378868793i</v>
      </c>
      <c r="M421" t="str">
        <f t="shared" si="106"/>
        <v>0.0135-976.707195359154i</v>
      </c>
      <c r="N421">
        <f t="shared" si="107"/>
        <v>90.098511526316159</v>
      </c>
      <c r="O421">
        <f t="shared" si="108"/>
        <v>92.909475775243862</v>
      </c>
      <c r="P421" s="3">
        <f t="shared" si="109"/>
        <v>92.909475775243862</v>
      </c>
      <c r="Q421" s="3">
        <f t="shared" si="110"/>
        <v>-89.901488473683841</v>
      </c>
      <c r="R421">
        <f t="shared" si="111"/>
        <v>90.098511526316159</v>
      </c>
      <c r="S421">
        <f t="shared" si="112"/>
        <v>4.1782184016926852E-3</v>
      </c>
      <c r="T421">
        <f t="shared" si="95"/>
        <v>92.909475775243862</v>
      </c>
    </row>
    <row r="422" spans="1:20" x14ac:dyDescent="0.3">
      <c r="A422">
        <f t="shared" si="96"/>
        <v>26.352280049495327</v>
      </c>
      <c r="B422">
        <f t="shared" si="113"/>
        <v>4.1940956316191178</v>
      </c>
      <c r="C422" t="str">
        <f t="shared" si="97"/>
        <v>76.0042696210559-44037.8347405476i</v>
      </c>
      <c r="D422" t="str">
        <f t="shared" si="98"/>
        <v>15.3562499586665-7589.47691126444i</v>
      </c>
      <c r="E422" t="str">
        <f t="shared" si="99"/>
        <v>162.469525038965-0.014690559948797i</v>
      </c>
      <c r="F422" t="str">
        <f t="shared" si="100"/>
        <v>17.4594594554368-35611.2808326116i</v>
      </c>
      <c r="G422" t="str">
        <f t="shared" si="101"/>
        <v>0.999999999769601-0.0000151789133050121i</v>
      </c>
      <c r="H422" t="str">
        <f t="shared" si="102"/>
        <v>91.0000018081851+0.0144102700495017i</v>
      </c>
      <c r="I422" t="str">
        <f t="shared" si="103"/>
        <v>5.47363420202452-8438.71570321616i</v>
      </c>
      <c r="K422" t="str">
        <f t="shared" si="104"/>
        <v>0.142857136436236-0.0000295790884565806i</v>
      </c>
      <c r="L422" t="str">
        <f t="shared" si="105"/>
        <v>0.0015-2371.71128580189i</v>
      </c>
      <c r="M422" t="str">
        <f t="shared" si="106"/>
        <v>0.0135-973.009758277696i</v>
      </c>
      <c r="N422">
        <f t="shared" si="107"/>
        <v>90.098885868847688</v>
      </c>
      <c r="O422">
        <f t="shared" si="108"/>
        <v>92.876532083482459</v>
      </c>
      <c r="P422" s="3">
        <f t="shared" si="109"/>
        <v>92.876532083482459</v>
      </c>
      <c r="Q422" s="3">
        <f t="shared" si="110"/>
        <v>-89.901114131152312</v>
      </c>
      <c r="R422">
        <f t="shared" si="111"/>
        <v>90.098885868847688</v>
      </c>
      <c r="S422">
        <f t="shared" si="112"/>
        <v>4.1940956316191182E-3</v>
      </c>
      <c r="T422">
        <f t="shared" si="95"/>
        <v>92.876532083482459</v>
      </c>
    </row>
    <row r="423" spans="1:20" x14ac:dyDescent="0.3">
      <c r="A423">
        <f t="shared" si="96"/>
        <v>26.452418713683407</v>
      </c>
      <c r="B423">
        <f t="shared" si="113"/>
        <v>4.2100331950192702</v>
      </c>
      <c r="C423" t="str">
        <f t="shared" si="97"/>
        <v>76.0042695430618-43871.1246579208i</v>
      </c>
      <c r="D423" t="str">
        <f t="shared" si="98"/>
        <v>15.3562499583517-7560.74608221842i</v>
      </c>
      <c r="E423" t="str">
        <f t="shared" si="99"/>
        <v>162.469524948179-0.0147463840115749i</v>
      </c>
      <c r="F423" t="str">
        <f t="shared" si="100"/>
        <v>17.4594594554062-35476.4702476883i</v>
      </c>
      <c r="G423" t="str">
        <f t="shared" si="101"/>
        <v>0.999999999767846-0.0000152365931755444i</v>
      </c>
      <c r="H423" t="str">
        <f t="shared" si="102"/>
        <v>91.000001821953+0.0144650290760372i</v>
      </c>
      <c r="I423" t="str">
        <f t="shared" si="103"/>
        <v>5.47363420275104-8406.76997408086i</v>
      </c>
      <c r="K423" t="str">
        <f t="shared" si="104"/>
        <v>0.142857136387345-0.0000296914889820537i</v>
      </c>
      <c r="L423" t="str">
        <f t="shared" si="105"/>
        <v>0.0015-2362.73290077893i</v>
      </c>
      <c r="M423" t="str">
        <f t="shared" si="106"/>
        <v>0.0135-969.326318268281i</v>
      </c>
      <c r="N423">
        <f t="shared" si="107"/>
        <v>90.099261633866334</v>
      </c>
      <c r="O423">
        <f t="shared" si="108"/>
        <v>92.843588392750277</v>
      </c>
      <c r="P423" s="3">
        <f t="shared" si="109"/>
        <v>92.843588392750277</v>
      </c>
      <c r="Q423" s="3">
        <f t="shared" si="110"/>
        <v>-89.900738366133666</v>
      </c>
      <c r="R423">
        <f t="shared" si="111"/>
        <v>90.099261633866334</v>
      </c>
      <c r="S423">
        <f t="shared" si="112"/>
        <v>4.21003319501927E-3</v>
      </c>
      <c r="T423">
        <f t="shared" si="95"/>
        <v>92.843588392750277</v>
      </c>
    </row>
    <row r="424" spans="1:20" x14ac:dyDescent="0.3">
      <c r="A424">
        <f t="shared" si="96"/>
        <v>26.552937904795407</v>
      </c>
      <c r="B424">
        <f t="shared" si="113"/>
        <v>4.2260313211603435</v>
      </c>
      <c r="C424" t="str">
        <f t="shared" si="97"/>
        <v>76.0042694644739-43705.0456761507i</v>
      </c>
      <c r="D424" t="str">
        <f t="shared" si="98"/>
        <v>15.3562499580346-7532.12401704312i</v>
      </c>
      <c r="E424" t="str">
        <f t="shared" si="99"/>
        <v>162.469524856702-0.0148024202050472i</v>
      </c>
      <c r="F424" t="str">
        <f t="shared" si="100"/>
        <v>17.4594594553753-35342.1700036998i</v>
      </c>
      <c r="G424" t="str">
        <f t="shared" si="101"/>
        <v>0.999999999766078-0.0000152944922295845i</v>
      </c>
      <c r="H424" t="str">
        <f t="shared" si="102"/>
        <v>91.0000018358263+0.0145199961868778i</v>
      </c>
      <c r="I424" t="str">
        <f t="shared" si="103"/>
        <v>5.47363420348313-8374.94517915404i</v>
      </c>
      <c r="K424" t="str">
        <f t="shared" si="104"/>
        <v>0.142857136338081-0.0000298043166294019i</v>
      </c>
      <c r="L424" t="str">
        <f t="shared" si="105"/>
        <v>0.0015-2353.78850446198i</v>
      </c>
      <c r="M424" t="str">
        <f t="shared" si="106"/>
        <v>0.0135-965.656822343374i</v>
      </c>
      <c r="N424">
        <f t="shared" si="107"/>
        <v>90.099638826777337</v>
      </c>
      <c r="O424">
        <f t="shared" si="108"/>
        <v>92.810644703055075</v>
      </c>
      <c r="P424" s="3">
        <f t="shared" si="109"/>
        <v>92.810644703055075</v>
      </c>
      <c r="Q424" s="3">
        <f t="shared" si="110"/>
        <v>-89.900361173222663</v>
      </c>
      <c r="R424">
        <f t="shared" si="111"/>
        <v>90.099638826777337</v>
      </c>
      <c r="S424">
        <f t="shared" si="112"/>
        <v>4.2260313211603439E-3</v>
      </c>
      <c r="T424">
        <f t="shared" si="95"/>
        <v>92.810644703055075</v>
      </c>
    </row>
    <row r="425" spans="1:20" x14ac:dyDescent="0.3">
      <c r="A425">
        <f t="shared" si="96"/>
        <v>26.653839068833626</v>
      </c>
      <c r="B425">
        <f t="shared" si="113"/>
        <v>4.2420902401807528</v>
      </c>
      <c r="C425" t="str">
        <f t="shared" si="97"/>
        <v>76.0042693852881-43539.5954061357i</v>
      </c>
      <c r="D425" t="str">
        <f t="shared" si="98"/>
        <v>15.3562499577151-7503.61030400053i</v>
      </c>
      <c r="E425" t="str">
        <f t="shared" si="99"/>
        <v>162.469524764529-0.0148586693353023i</v>
      </c>
      <c r="F425" t="str">
        <f t="shared" si="100"/>
        <v>17.4594594553442-35208.3781686921i</v>
      </c>
      <c r="G425" t="str">
        <f t="shared" si="101"/>
        <v>0.999999999764297-0.0000153526113000295i</v>
      </c>
      <c r="H425" t="str">
        <f t="shared" si="102"/>
        <v>91.0000018498051+0.0145751721727434i</v>
      </c>
      <c r="I425" t="str">
        <f t="shared" si="103"/>
        <v>5.47363420422078-8343.2408606253i</v>
      </c>
      <c r="K425" t="str">
        <f t="shared" si="104"/>
        <v>0.142857136288442-0.0000299175730216864i</v>
      </c>
      <c r="L425" t="str">
        <f t="shared" si="105"/>
        <v>0.0015-2344.87796818288i</v>
      </c>
      <c r="M425" t="str">
        <f t="shared" si="106"/>
        <v>0.0135-962.001217716054i</v>
      </c>
      <c r="N425">
        <f t="shared" si="107"/>
        <v>90.100017453006586</v>
      </c>
      <c r="O425">
        <f t="shared" si="108"/>
        <v>92.777701014404798</v>
      </c>
      <c r="P425" s="3">
        <f t="shared" si="109"/>
        <v>92.777701014404798</v>
      </c>
      <c r="Q425" s="3">
        <f t="shared" si="110"/>
        <v>-89.899982546993414</v>
      </c>
      <c r="R425">
        <f t="shared" si="111"/>
        <v>90.100017453006586</v>
      </c>
      <c r="S425">
        <f t="shared" si="112"/>
        <v>4.2420902401807525E-3</v>
      </c>
      <c r="T425">
        <f t="shared" si="95"/>
        <v>92.777701014404798</v>
      </c>
    </row>
    <row r="426" spans="1:20" x14ac:dyDescent="0.3">
      <c r="A426">
        <f t="shared" si="96"/>
        <v>26.755123657295197</v>
      </c>
      <c r="B426">
        <f t="shared" si="113"/>
        <v>4.25821018309344</v>
      </c>
      <c r="C426" t="str">
        <f t="shared" si="97"/>
        <v>76.0042693054987-43374.7714678178i</v>
      </c>
      <c r="D426" t="str">
        <f t="shared" si="98"/>
        <v>15.3562499573931-7475.20453291129i</v>
      </c>
      <c r="E426" t="str">
        <f t="shared" si="99"/>
        <v>162.469524671654-0.0149151322114913i</v>
      </c>
      <c r="F426" t="str">
        <f t="shared" si="100"/>
        <v>17.4594594553129-35075.0928180246i</v>
      </c>
      <c r="G426" t="str">
        <f t="shared" si="101"/>
        <v>0.999999999762503-0.0000154109512229419i</v>
      </c>
      <c r="H426" t="str">
        <f t="shared" si="102"/>
        <v>91.0000018638903+0.0146305578273597i</v>
      </c>
      <c r="I426" t="str">
        <f t="shared" si="103"/>
        <v>5.47363420496408-8311.65656241736i</v>
      </c>
      <c r="K426" t="str">
        <f t="shared" si="104"/>
        <v>0.142857136238425-0.0000300312597881371i</v>
      </c>
      <c r="L426" t="str">
        <f t="shared" si="105"/>
        <v>0.0015-2336.00116376059i</v>
      </c>
      <c r="M426" t="str">
        <f t="shared" si="106"/>
        <v>0.0135-958.359451799218i</v>
      </c>
      <c r="N426">
        <f t="shared" si="107"/>
        <v>90.100397518000463</v>
      </c>
      <c r="O426">
        <f t="shared" si="108"/>
        <v>92.744757326807346</v>
      </c>
      <c r="P426" s="3">
        <f t="shared" si="109"/>
        <v>92.744757326807346</v>
      </c>
      <c r="Q426" s="3">
        <f t="shared" si="110"/>
        <v>-89.899602481999537</v>
      </c>
      <c r="R426">
        <f t="shared" si="111"/>
        <v>90.100397518000463</v>
      </c>
      <c r="S426">
        <f t="shared" si="112"/>
        <v>4.2582101830934398E-3</v>
      </c>
      <c r="T426">
        <f t="shared" si="95"/>
        <v>92.744757326807346</v>
      </c>
    </row>
    <row r="427" spans="1:20" x14ac:dyDescent="0.3">
      <c r="A427">
        <f t="shared" si="96"/>
        <v>26.856793127192923</v>
      </c>
      <c r="B427">
        <f t="shared" si="113"/>
        <v>4.2743913817891954</v>
      </c>
      <c r="C427" t="str">
        <f t="shared" si="97"/>
        <v>76.0042692251012-43210.5714901492i</v>
      </c>
      <c r="D427" t="str">
        <f t="shared" si="98"/>
        <v>15.3562499570686-7446.90629514888i</v>
      </c>
      <c r="E427" t="str">
        <f t="shared" si="99"/>
        <v>162.469524578071-0.0149718096458392i</v>
      </c>
      <c r="F427" t="str">
        <f t="shared" si="100"/>
        <v>17.4594594552813-34942.3120343429i</v>
      </c>
      <c r="G427" t="str">
        <f t="shared" si="101"/>
        <v>0.999999999760694-0.0000154695128375612i</v>
      </c>
      <c r="H427" t="str">
        <f t="shared" si="102"/>
        <v>91.0000018780829+0.0146861539474674i</v>
      </c>
      <c r="I427" t="str">
        <f t="shared" si="103"/>
        <v>5.47363420571301-8280.19183017951i</v>
      </c>
      <c r="K427" t="str">
        <f t="shared" si="104"/>
        <v>0.142857136188027-0.0000301453785641737i</v>
      </c>
      <c r="L427" t="str">
        <f t="shared" si="105"/>
        <v>0.0015-2327.15796349929i</v>
      </c>
      <c r="M427" t="str">
        <f t="shared" si="106"/>
        <v>0.0135-954.73147220484i</v>
      </c>
      <c r="N427">
        <f t="shared" si="107"/>
        <v>90.100779027226125</v>
      </c>
      <c r="O427">
        <f t="shared" si="108"/>
        <v>92.711813640270705</v>
      </c>
      <c r="P427" s="3">
        <f t="shared" si="109"/>
        <v>92.711813640270705</v>
      </c>
      <c r="Q427" s="3">
        <f t="shared" si="110"/>
        <v>-89.899220972773875</v>
      </c>
      <c r="R427">
        <f t="shared" si="111"/>
        <v>90.100779027226125</v>
      </c>
      <c r="S427">
        <f t="shared" si="112"/>
        <v>4.2743913817891955E-3</v>
      </c>
      <c r="T427">
        <f t="shared" si="95"/>
        <v>92.711813640270705</v>
      </c>
    </row>
    <row r="428" spans="1:20" x14ac:dyDescent="0.3">
      <c r="A428">
        <f t="shared" si="96"/>
        <v>26.958848941076258</v>
      </c>
      <c r="B428">
        <f t="shared" si="113"/>
        <v>4.2906340690399949</v>
      </c>
      <c r="C428" t="str">
        <f t="shared" si="97"/>
        <v>76.0042691440926-43046.9931110582i</v>
      </c>
      <c r="D428" t="str">
        <f t="shared" si="98"/>
        <v>15.3562499567418-7418.7151836336i</v>
      </c>
      <c r="E428" t="str">
        <f t="shared" si="99"/>
        <v>162.469524483776-0.0150287024536592i</v>
      </c>
      <c r="F428" t="str">
        <f t="shared" si="100"/>
        <v>17.4594594552495-34810.0339075507i</v>
      </c>
      <c r="G428" t="str">
        <f t="shared" si="101"/>
        <v>0.999999999758872-0.0000155282969863156i</v>
      </c>
      <c r="H428" t="str">
        <f t="shared" si="102"/>
        <v>91.0000018923837+0.0147419613328358i</v>
      </c>
      <c r="I428" t="str">
        <f t="shared" si="103"/>
        <v>5.47363420646767-8248.84621128099i</v>
      </c>
      <c r="K428" t="str">
        <f t="shared" si="104"/>
        <v>0.142857136137245-0.0000302599309914317i</v>
      </c>
      <c r="L428" t="str">
        <f t="shared" si="105"/>
        <v>0.0015-2318.34824018658i</v>
      </c>
      <c r="M428" t="str">
        <f t="shared" si="106"/>
        <v>0.0135-951.117226743216i</v>
      </c>
      <c r="N428">
        <f t="shared" si="107"/>
        <v>90.101161986171491</v>
      </c>
      <c r="O428">
        <f t="shared" si="108"/>
        <v>92.678869954802977</v>
      </c>
      <c r="P428" s="3">
        <f t="shared" si="109"/>
        <v>92.678869954802977</v>
      </c>
      <c r="Q428" s="3">
        <f t="shared" si="110"/>
        <v>-89.898838013828509</v>
      </c>
      <c r="R428">
        <f t="shared" si="111"/>
        <v>90.101161986171491</v>
      </c>
      <c r="S428">
        <f t="shared" si="112"/>
        <v>4.2906340690399948E-3</v>
      </c>
      <c r="T428">
        <f t="shared" ref="T428:T491" si="114">P428</f>
        <v>92.678869954802977</v>
      </c>
    </row>
    <row r="429" spans="1:20" x14ac:dyDescent="0.3">
      <c r="A429">
        <f t="shared" ref="A429:A492" si="115">2*PI()*B429</f>
        <v>27.061292567052348</v>
      </c>
      <c r="B429">
        <f t="shared" si="113"/>
        <v>4.3069384785023468</v>
      </c>
      <c r="C429" t="str">
        <f t="shared" ref="C429:C492" si="116">IMPRODUCT(D429,E429,$C$40,,K429,$C$41)</f>
        <v>76.0042690624664-42884.0339774153i</v>
      </c>
      <c r="D429" t="str">
        <f t="shared" ref="D429:D492" si="117">IMDIV(IMPRODUCT($C$37,$C$38,COMPLEX(1,A429/$C$38)),IMSUM(-1*A429*A429/$C$39,COMPLEX(0,1*A429)))</f>
        <v>15.3562499564124-7390.63079282693i</v>
      </c>
      <c r="E429" t="str">
        <f t="shared" ref="E429:E492" si="118">IMDIV(IMPRODUCT(IMSUM(F429,G429),$C$29,H429),IMSUM(1,I429))</f>
        <v>162.469524388762-0.0150858114533611i</v>
      </c>
      <c r="F429" t="str">
        <f t="shared" ref="F429:F492" si="119">IMDIV(IMPRODUCT($C$14,$C$15,COMPLEX(1,A429/$C$15)),IMSUM(-1*A429*A429/$C$16,COMPLEX(0,A429)))</f>
        <v>17.4594594552175-34678.2565347831i</v>
      </c>
      <c r="G429" t="str">
        <f t="shared" ref="G429:G492" si="120">IMDIV(1,COMPLEX(1,A429*$C$9*$C$10))</f>
        <v>0.999999999757036-0.000015587304514835i</v>
      </c>
      <c r="H429" t="str">
        <f t="shared" ref="H429:H492" si="121">IMDIV($C$3,IMSUM(K429,COMPLEX(0,$C$28*A429)))</f>
        <v>91.000001906793+0.0147979807862726i</v>
      </c>
      <c r="I429" t="str">
        <f t="shared" ref="I429:I492" si="122">IMPRODUCT(F429,$C$29,H429,$C$31)</f>
        <v>5.47363420722806-8217.61925480459i</v>
      </c>
      <c r="K429" t="str">
        <f t="shared" ref="K429:K492" si="123">IF($C$26&lt;=0,IMDIV(1,IMSUM(IMDIV(1,L429),1/$C$18)),IMDIV(1,IMSUM(IMDIV(1,L429),1/$C$18,IMDIV(1,M429))))</f>
        <v>0.142857136086077-0.0000303749187177841i</v>
      </c>
      <c r="L429" t="str">
        <f t="shared" ref="L429:L492" si="124">IMSUM($C$21/$C$22,IMDIV(1,COMPLEX(0,$C$20*$C$22*A429)))</f>
        <v>0.0015-2309.57186709163i</v>
      </c>
      <c r="M429" t="str">
        <f t="shared" ref="M429:M492" si="125">IMSUM($C$25/$C$26,IMDIV(1,COMPLEX(0,$C$24*$C$26*A429)))</f>
        <v>0.0135-947.516663422209i</v>
      </c>
      <c r="N429">
        <f t="shared" ref="N429:N492" si="126">ABS(R429)</f>
        <v>90.101546400345299</v>
      </c>
      <c r="O429">
        <f t="shared" ref="O429:O492" si="127">ABS(P429)</f>
        <v>92.645926270412403</v>
      </c>
      <c r="P429" s="3">
        <f t="shared" ref="P429:P492" si="128">20*LOG10(IMABS(C429))</f>
        <v>92.645926270412403</v>
      </c>
      <c r="Q429" s="3">
        <f t="shared" ref="Q429:Q492" si="129">IMARGUMENT(C429)*180/PI()</f>
        <v>-89.898453599654701</v>
      </c>
      <c r="R429">
        <f t="shared" ref="R429:R492" si="130">IF(Q429&lt;0,Q429+180,Q429-180)</f>
        <v>90.101546400345299</v>
      </c>
      <c r="S429">
        <f t="shared" ref="S429:S492" si="131">B429/1000</f>
        <v>4.3069384785023469E-3</v>
      </c>
      <c r="T429">
        <f t="shared" si="114"/>
        <v>92.645926270412403</v>
      </c>
    </row>
    <row r="430" spans="1:20" x14ac:dyDescent="0.3">
      <c r="A430">
        <f t="shared" si="115"/>
        <v>27.164125478807144</v>
      </c>
      <c r="B430">
        <f t="shared" ref="B430:B493" si="132">B429*(1+B$42)</f>
        <v>4.3233048447206555</v>
      </c>
      <c r="C430" t="str">
        <f t="shared" si="116"/>
        <v>76.0042689802191-42721.6917449986i</v>
      </c>
      <c r="D430" t="str">
        <f t="shared" si="117"/>
        <v>15.3562499560805-7362.65271872541i</v>
      </c>
      <c r="E430" t="str">
        <f t="shared" si="118"/>
        <v>162.469524293026-0.0151431374664653i</v>
      </c>
      <c r="F430" t="str">
        <f t="shared" si="119"/>
        <v>17.4594594551852-34546.9780203779i</v>
      </c>
      <c r="G430" t="str">
        <f t="shared" si="120"/>
        <v>0.999999999755186-0.0000156465362719624i</v>
      </c>
      <c r="H430" t="str">
        <f t="shared" si="121"/>
        <v>91.0000019213122+0.014854213113637i</v>
      </c>
      <c r="I430" t="str">
        <f t="shared" si="122"/>
        <v>5.47363420799425-8186.51051153999i</v>
      </c>
      <c r="K430" t="str">
        <f t="shared" si="123"/>
        <v>0.142857136034519-0.0000304903433973663i</v>
      </c>
      <c r="L430" t="str">
        <f t="shared" si="124"/>
        <v>0.0015-2300.82871796337i</v>
      </c>
      <c r="M430" t="str">
        <f t="shared" si="125"/>
        <v>0.0135-943.92973044651i</v>
      </c>
      <c r="N430">
        <f t="shared" si="126"/>
        <v>90.101932275277264</v>
      </c>
      <c r="O430">
        <f t="shared" si="127"/>
        <v>92.612982587107155</v>
      </c>
      <c r="P430" s="3">
        <f t="shared" si="128"/>
        <v>92.612982587107155</v>
      </c>
      <c r="Q430" s="3">
        <f t="shared" si="129"/>
        <v>-89.898067724722736</v>
      </c>
      <c r="R430">
        <f t="shared" si="130"/>
        <v>90.101932275277264</v>
      </c>
      <c r="S430">
        <f t="shared" si="131"/>
        <v>4.3233048447206554E-3</v>
      </c>
      <c r="T430">
        <f t="shared" si="114"/>
        <v>92.612982587107155</v>
      </c>
    </row>
    <row r="431" spans="1:20" x14ac:dyDescent="0.3">
      <c r="A431">
        <f t="shared" si="115"/>
        <v>27.267349155626611</v>
      </c>
      <c r="B431">
        <f t="shared" si="132"/>
        <v>4.3397334031305936</v>
      </c>
      <c r="C431" t="str">
        <f t="shared" si="116"/>
        <v>76.0042688973456-42559.9640784601i</v>
      </c>
      <c r="D431" t="str">
        <f t="shared" si="117"/>
        <v>15.3562499557461-7334.78055885505i</v>
      </c>
      <c r="E431" t="str">
        <f t="shared" si="118"/>
        <v>162.46952419656-0.0152006813176137i</v>
      </c>
      <c r="F431" t="str">
        <f t="shared" si="119"/>
        <v>17.4594594551526-34416.1964758497i</v>
      </c>
      <c r="G431" t="str">
        <f t="shared" si="120"/>
        <v>0.999999999753322-0.0000157059931097666i</v>
      </c>
      <c r="H431" t="str">
        <f t="shared" si="121"/>
        <v>91.0000019359417+0.0149106591238494i</v>
      </c>
      <c r="I431" t="str">
        <f t="shared" si="122"/>
        <v>5.47363420876623-8155.51953397747i</v>
      </c>
      <c r="K431" t="str">
        <f t="shared" si="123"/>
        <v>0.142857135982569-0.0000306062066905985i</v>
      </c>
      <c r="L431" t="str">
        <f t="shared" si="124"/>
        <v>0.0015-2292.11866702866i</v>
      </c>
      <c r="M431" t="str">
        <f t="shared" si="125"/>
        <v>0.0135-940.356376216885i</v>
      </c>
      <c r="N431">
        <f t="shared" si="126"/>
        <v>90.102319616518074</v>
      </c>
      <c r="O431">
        <f t="shared" si="127"/>
        <v>92.580038904895403</v>
      </c>
      <c r="P431" s="3">
        <f t="shared" si="128"/>
        <v>92.580038904895403</v>
      </c>
      <c r="Q431" s="3">
        <f t="shared" si="129"/>
        <v>-89.897680383481926</v>
      </c>
      <c r="R431">
        <f t="shared" si="130"/>
        <v>90.102319616518074</v>
      </c>
      <c r="S431">
        <f t="shared" si="131"/>
        <v>4.3397334031305933E-3</v>
      </c>
      <c r="T431">
        <f t="shared" si="114"/>
        <v>92.580038904895403</v>
      </c>
    </row>
    <row r="432" spans="1:20" x14ac:dyDescent="0.3">
      <c r="A432">
        <f t="shared" si="115"/>
        <v>27.370965082417992</v>
      </c>
      <c r="B432">
        <f t="shared" si="132"/>
        <v>4.35622439006249</v>
      </c>
      <c r="C432" t="str">
        <f t="shared" si="116"/>
        <v>76.0042688138409-42398.8486512933i</v>
      </c>
      <c r="D432" t="str">
        <f t="shared" si="117"/>
        <v>15.3562499554091-7307.0139122655i</v>
      </c>
      <c r="E432" t="str">
        <f t="shared" si="118"/>
        <v>162.46952409936-0.0152584438345811i</v>
      </c>
      <c r="F432" t="str">
        <f t="shared" si="119"/>
        <v>17.4594594551198-34285.9100198622i</v>
      </c>
      <c r="G432" t="str">
        <f t="shared" si="120"/>
        <v>0.999999999751443-0.0000157656758835541i</v>
      </c>
      <c r="H432" t="str">
        <f t="shared" si="121"/>
        <v>91.0000019506828+0.014967319628905i</v>
      </c>
      <c r="I432" t="str">
        <f t="shared" si="122"/>
        <v>5.4736342095441-8124.64587630148i</v>
      </c>
      <c r="K432" t="str">
        <f t="shared" si="123"/>
        <v>0.142857135930223-0.0000307225102642113i</v>
      </c>
      <c r="L432" t="str">
        <f t="shared" si="124"/>
        <v>0.0015-2283.4415889905i</v>
      </c>
      <c r="M432" t="str">
        <f t="shared" si="125"/>
        <v>0.0135-936.796549329437i</v>
      </c>
      <c r="N432">
        <f t="shared" si="126"/>
        <v>90.102708429639492</v>
      </c>
      <c r="O432">
        <f t="shared" si="127"/>
        <v>92.547095223785533</v>
      </c>
      <c r="P432" s="3">
        <f t="shared" si="128"/>
        <v>92.547095223785533</v>
      </c>
      <c r="Q432" s="3">
        <f t="shared" si="129"/>
        <v>-89.897291570360508</v>
      </c>
      <c r="R432">
        <f t="shared" si="130"/>
        <v>90.102708429639492</v>
      </c>
      <c r="S432">
        <f t="shared" si="131"/>
        <v>4.3562243900624898E-3</v>
      </c>
      <c r="T432">
        <f t="shared" si="114"/>
        <v>92.547095223785533</v>
      </c>
    </row>
    <row r="433" spans="1:20" x14ac:dyDescent="0.3">
      <c r="A433">
        <f t="shared" si="115"/>
        <v>27.474974749731178</v>
      </c>
      <c r="B433">
        <f t="shared" si="132"/>
        <v>4.3727780427447271</v>
      </c>
      <c r="C433" t="str">
        <f t="shared" si="116"/>
        <v>76.0042687296995-42238.3431457983i</v>
      </c>
      <c r="D433" t="str">
        <f t="shared" si="117"/>
        <v>15.3562499550695-7279.35237952422i</v>
      </c>
      <c r="E433" t="str">
        <f t="shared" si="118"/>
        <v>162.469524001419-0.015316425848288i</v>
      </c>
      <c r="F433" t="str">
        <f t="shared" si="119"/>
        <v>17.4594594550867-34156.116778201i</v>
      </c>
      <c r="G433" t="str">
        <f t="shared" si="120"/>
        <v>0.999999999749551-0.0000158255854518817i</v>
      </c>
      <c r="H433" t="str">
        <f t="shared" si="121"/>
        <v>91.0000019655364+0.0150241954438845i</v>
      </c>
      <c r="I433" t="str">
        <f t="shared" si="122"/>
        <v>5.47363421032793-8093.8890943841i</v>
      </c>
      <c r="K433" t="str">
        <f t="shared" si="123"/>
        <v>0.142857135877478-0.0000308392557912689i</v>
      </c>
      <c r="L433" t="str">
        <f t="shared" si="124"/>
        <v>0.0015-2274.7973590262i</v>
      </c>
      <c r="M433" t="str">
        <f t="shared" si="125"/>
        <v>0.0135-933.250198574847i</v>
      </c>
      <c r="N433">
        <f t="shared" si="126"/>
        <v>90.103098720234513</v>
      </c>
      <c r="O433">
        <f t="shared" si="127"/>
        <v>92.514151543785829</v>
      </c>
      <c r="P433" s="3">
        <f t="shared" si="128"/>
        <v>92.514151543785829</v>
      </c>
      <c r="Q433" s="3">
        <f t="shared" si="129"/>
        <v>-89.896901279765487</v>
      </c>
      <c r="R433">
        <f t="shared" si="130"/>
        <v>90.103098720234513</v>
      </c>
      <c r="S433">
        <f t="shared" si="131"/>
        <v>4.3727780427447269E-3</v>
      </c>
      <c r="T433">
        <f t="shared" si="114"/>
        <v>92.514151543785829</v>
      </c>
    </row>
    <row r="434" spans="1:20" x14ac:dyDescent="0.3">
      <c r="A434">
        <f t="shared" si="115"/>
        <v>27.579379653780155</v>
      </c>
      <c r="B434">
        <f t="shared" si="132"/>
        <v>4.389394599307157</v>
      </c>
      <c r="C434" t="str">
        <f t="shared" si="116"/>
        <v>76.0042686449184-42078.4452530503i</v>
      </c>
      <c r="D434" t="str">
        <f t="shared" si="117"/>
        <v>15.3562499547274-7251.79556271078i</v>
      </c>
      <c r="E434" t="str">
        <f t="shared" si="118"/>
        <v>162.469523902733-0.0153746281928142i</v>
      </c>
      <c r="F434" t="str">
        <f t="shared" si="119"/>
        <v>17.4594594550534-34026.8148837467i</v>
      </c>
      <c r="G434" t="str">
        <f t="shared" si="120"/>
        <v>0.999999999747644-0.0000158857226765685i</v>
      </c>
      <c r="H434" t="str">
        <f t="shared" si="121"/>
        <v>91.0000019805027+0.0150812873869652i</v>
      </c>
      <c r="I434" t="str">
        <f t="shared" si="122"/>
        <v>5.4736342111177-8063.24874577862i</v>
      </c>
      <c r="K434" t="str">
        <f t="shared" si="123"/>
        <v>0.142857135824332-0.0000309564449511926i</v>
      </c>
      <c r="L434" t="str">
        <f t="shared" si="124"/>
        <v>0.0015-2266.18585278562i</v>
      </c>
      <c r="M434" t="str">
        <f t="shared" si="125"/>
        <v>0.0135-929.717272937684i</v>
      </c>
      <c r="N434">
        <f t="shared" si="126"/>
        <v>90.103490493917377</v>
      </c>
      <c r="O434">
        <f t="shared" si="127"/>
        <v>92.481207864904945</v>
      </c>
      <c r="P434" s="3">
        <f t="shared" si="128"/>
        <v>92.481207864904945</v>
      </c>
      <c r="Q434" s="3">
        <f t="shared" si="129"/>
        <v>-89.896509506082623</v>
      </c>
      <c r="R434">
        <f t="shared" si="130"/>
        <v>90.103490493917377</v>
      </c>
      <c r="S434">
        <f t="shared" si="131"/>
        <v>4.3893945993071573E-3</v>
      </c>
      <c r="T434">
        <f t="shared" si="114"/>
        <v>92.481207864904945</v>
      </c>
    </row>
    <row r="435" spans="1:20" x14ac:dyDescent="0.3">
      <c r="A435">
        <f t="shared" si="115"/>
        <v>27.684181296464523</v>
      </c>
      <c r="B435">
        <f t="shared" si="132"/>
        <v>4.4060742987845245</v>
      </c>
      <c r="C435" t="str">
        <f t="shared" si="116"/>
        <v>76.0042685594915-41919.1526728639i</v>
      </c>
      <c r="D435" t="str">
        <f t="shared" si="117"/>
        <v>15.3562499543827-7224.34306541113i</v>
      </c>
      <c r="E435" t="str">
        <f t="shared" si="118"/>
        <v>162.469523803295-0.0154330517054056i</v>
      </c>
      <c r="F435" t="str">
        <f t="shared" si="119"/>
        <v>17.4594594550199-33898.0024764481i</v>
      </c>
      <c r="G435" t="str">
        <f t="shared" si="120"/>
        <v>0.999999999745722-0.0000159460884227089i</v>
      </c>
      <c r="H435" t="str">
        <f t="shared" si="121"/>
        <v>91.0000019955831+0.0151385962794341i</v>
      </c>
      <c r="I435" t="str">
        <f t="shared" si="122"/>
        <v>5.4736342119135-8032.72438971338i</v>
      </c>
      <c r="K435" t="str">
        <f t="shared" si="123"/>
        <v>0.142857135770781-0.0000310740794297855i</v>
      </c>
      <c r="L435" t="str">
        <f t="shared" si="124"/>
        <v>0.0015-2257.60694638934i</v>
      </c>
      <c r="M435" t="str">
        <f t="shared" si="125"/>
        <v>0.0135-926.197721595621i</v>
      </c>
      <c r="N435">
        <f t="shared" si="126"/>
        <v>90.103883756323555</v>
      </c>
      <c r="O435">
        <f t="shared" si="127"/>
        <v>92.448264187151267</v>
      </c>
      <c r="P435" s="3">
        <f t="shared" si="128"/>
        <v>92.448264187151267</v>
      </c>
      <c r="Q435" s="3">
        <f t="shared" si="129"/>
        <v>-89.896116243676445</v>
      </c>
      <c r="R435">
        <f t="shared" si="130"/>
        <v>90.103883756323555</v>
      </c>
      <c r="S435">
        <f t="shared" si="131"/>
        <v>4.4060742987845243E-3</v>
      </c>
      <c r="T435">
        <f t="shared" si="114"/>
        <v>92.448264187151267</v>
      </c>
    </row>
    <row r="436" spans="1:20" x14ac:dyDescent="0.3">
      <c r="A436">
        <f t="shared" si="115"/>
        <v>27.789381185391086</v>
      </c>
      <c r="B436">
        <f t="shared" si="132"/>
        <v>4.4228173811199056</v>
      </c>
      <c r="C436" t="str">
        <f t="shared" si="116"/>
        <v>76.0042684734141-41760.4631137621i</v>
      </c>
      <c r="D436" t="str">
        <f t="shared" si="117"/>
        <v>15.3562499540353-7196.99449271184i</v>
      </c>
      <c r="E436" t="str">
        <f t="shared" si="118"/>
        <v>162.469523703101-0.0154916972264923i</v>
      </c>
      <c r="F436" t="str">
        <f t="shared" si="119"/>
        <v>17.4594594549861-33769.6777032955i</v>
      </c>
      <c r="G436" t="str">
        <f t="shared" si="120"/>
        <v>0.999999999743786-0.0000160066835586842i</v>
      </c>
      <c r="H436" t="str">
        <f t="shared" si="121"/>
        <v>91.0000020107786+0.0151961229456989i</v>
      </c>
      <c r="I436" t="str">
        <f t="shared" si="122"/>
        <v>5.47363421271536-8002.31558708529i</v>
      </c>
      <c r="K436" t="str">
        <f t="shared" si="123"/>
        <v>0.142857135716822-0.0000311921609192571i</v>
      </c>
      <c r="L436" t="str">
        <f t="shared" si="124"/>
        <v>0.0015-2249.06051642691i</v>
      </c>
      <c r="M436" t="str">
        <f t="shared" si="125"/>
        <v>0.0135-922.691493918735i</v>
      </c>
      <c r="N436">
        <f t="shared" si="126"/>
        <v>90.104278513110074</v>
      </c>
      <c r="O436">
        <f t="shared" si="127"/>
        <v>92.415320510533419</v>
      </c>
      <c r="P436" s="3">
        <f t="shared" si="128"/>
        <v>92.415320510533419</v>
      </c>
      <c r="Q436" s="3">
        <f t="shared" si="129"/>
        <v>-89.895721486889926</v>
      </c>
      <c r="R436">
        <f t="shared" si="130"/>
        <v>90.104278513110074</v>
      </c>
      <c r="S436">
        <f t="shared" si="131"/>
        <v>4.4228173811199055E-3</v>
      </c>
      <c r="T436">
        <f t="shared" si="114"/>
        <v>92.415320510533419</v>
      </c>
    </row>
    <row r="437" spans="1:20" x14ac:dyDescent="0.3">
      <c r="A437">
        <f t="shared" si="115"/>
        <v>27.894980833895577</v>
      </c>
      <c r="B437">
        <f t="shared" si="132"/>
        <v>4.4396240871681618</v>
      </c>
      <c r="C437" t="str">
        <f t="shared" si="116"/>
        <v>76.0042683866819-41602.3742929422i</v>
      </c>
      <c r="D437" t="str">
        <f t="shared" si="117"/>
        <v>15.3562499536854-7169.74945119453i</v>
      </c>
      <c r="E437" t="str">
        <f t="shared" si="118"/>
        <v>162.469523602143-0.0155505655996966i</v>
      </c>
      <c r="F437" t="str">
        <f t="shared" si="119"/>
        <v>17.459459454952-33641.838718294i</v>
      </c>
      <c r="G437" t="str">
        <f t="shared" si="120"/>
        <v>0.999999999741835-0.0000160675089561758i</v>
      </c>
      <c r="H437" t="str">
        <f t="shared" si="121"/>
        <v>91.0000020260892+0.0152538682133002i</v>
      </c>
      <c r="I437" t="str">
        <f t="shared" si="122"/>
        <v>5.4736342135233-7972.02190045345i</v>
      </c>
      <c r="K437" t="str">
        <f t="shared" si="123"/>
        <v>0.142857135662453-0.0000313106911182476i</v>
      </c>
      <c r="L437" t="str">
        <f t="shared" si="124"/>
        <v>0.0015-2240.54643995508i</v>
      </c>
      <c r="M437" t="str">
        <f t="shared" si="125"/>
        <v>0.0135-919.19853946875i</v>
      </c>
      <c r="N437">
        <f t="shared" si="126"/>
        <v>90.104674769955352</v>
      </c>
      <c r="O437">
        <f t="shared" si="127"/>
        <v>92.382376835060057</v>
      </c>
      <c r="P437" s="3">
        <f t="shared" si="128"/>
        <v>92.382376835060057</v>
      </c>
      <c r="Q437" s="3">
        <f t="shared" si="129"/>
        <v>-89.895325230044648</v>
      </c>
      <c r="R437">
        <f t="shared" si="130"/>
        <v>90.104674769955352</v>
      </c>
      <c r="S437">
        <f t="shared" si="131"/>
        <v>4.4396240871681621E-3</v>
      </c>
      <c r="T437">
        <f t="shared" si="114"/>
        <v>92.382376835060057</v>
      </c>
    </row>
    <row r="438" spans="1:20" x14ac:dyDescent="0.3">
      <c r="A438">
        <f t="shared" si="115"/>
        <v>28.000981761064381</v>
      </c>
      <c r="B438">
        <f t="shared" si="132"/>
        <v>4.456494658699401</v>
      </c>
      <c r="C438" t="str">
        <f t="shared" si="116"/>
        <v>76.0042682992886-41444.8839362433i</v>
      </c>
      <c r="D438" t="str">
        <f t="shared" si="117"/>
        <v>15.3562499533327-7142.60754893015i</v>
      </c>
      <c r="E438" t="str">
        <f t="shared" si="118"/>
        <v>162.469523500417-0.0156096576718453i</v>
      </c>
      <c r="F438" t="str">
        <f t="shared" si="119"/>
        <v>17.4594594549177-33514.4836824368i</v>
      </c>
      <c r="G438" t="str">
        <f t="shared" si="120"/>
        <v>0.999999999739869-0.0000161285654901776i</v>
      </c>
      <c r="H438" t="str">
        <f t="shared" si="121"/>
        <v>91.000002041517+0.015311832912923i</v>
      </c>
      <c r="I438" t="str">
        <f t="shared" si="122"/>
        <v>5.47363421433743-7941.84289403309i</v>
      </c>
      <c r="K438" t="str">
        <f t="shared" si="123"/>
        <v>0.142857135607669-0.0000314296717318509i</v>
      </c>
      <c r="L438" t="str">
        <f t="shared" si="124"/>
        <v>0.0015-2232.064594496i</v>
      </c>
      <c r="M438" t="str">
        <f t="shared" si="125"/>
        <v>0.0135-915.718807998359i</v>
      </c>
      <c r="N438">
        <f t="shared" si="126"/>
        <v>90.105072532559419</v>
      </c>
      <c r="O438">
        <f t="shared" si="127"/>
        <v>92.349433160739835</v>
      </c>
      <c r="P438" s="3">
        <f t="shared" si="128"/>
        <v>92.349433160739835</v>
      </c>
      <c r="Q438" s="3">
        <f t="shared" si="129"/>
        <v>-89.894927467440581</v>
      </c>
      <c r="R438">
        <f t="shared" si="130"/>
        <v>90.105072532559419</v>
      </c>
      <c r="S438">
        <f t="shared" si="131"/>
        <v>4.4564946586994007E-3</v>
      </c>
      <c r="T438">
        <f t="shared" si="114"/>
        <v>92.349433160739835</v>
      </c>
    </row>
    <row r="439" spans="1:20" x14ac:dyDescent="0.3">
      <c r="A439">
        <f t="shared" si="115"/>
        <v>28.107385491756425</v>
      </c>
      <c r="B439">
        <f t="shared" si="132"/>
        <v>4.4734293384024584</v>
      </c>
      <c r="C439" t="str">
        <f t="shared" si="116"/>
        <v>76.0042682112307-41287.9897781142i</v>
      </c>
      <c r="D439" t="str">
        <f t="shared" si="117"/>
        <v>15.3562499529774-7115.56839547331i</v>
      </c>
      <c r="E439" t="str">
        <f t="shared" si="118"/>
        <v>162.469523397916-0.0156689742929862i</v>
      </c>
      <c r="F439" t="str">
        <f t="shared" si="119"/>
        <v>17.4594594548832-33387.6107636791i</v>
      </c>
      <c r="G439" t="str">
        <f t="shared" si="120"/>
        <v>0.999999999737889-0.0000161898540390082i</v>
      </c>
      <c r="H439" t="str">
        <f t="shared" si="121"/>
        <v>91.0000020570616+0.015370017878409i</v>
      </c>
      <c r="I439" t="str">
        <f t="shared" si="122"/>
        <v>5.47363421515773-7911.778133689i</v>
      </c>
      <c r="K439" t="str">
        <f t="shared" si="123"/>
        <v>0.142857135552469-0.0000315491044716414i</v>
      </c>
      <c r="L439" t="str">
        <f t="shared" si="124"/>
        <v>0.0015-2223.61485803546i</v>
      </c>
      <c r="M439" t="str">
        <f t="shared" si="125"/>
        <v>0.0135-912.252249450447i</v>
      </c>
      <c r="N439">
        <f t="shared" si="126"/>
        <v>90.105471806643976</v>
      </c>
      <c r="O439">
        <f t="shared" si="127"/>
        <v>92.316489487581649</v>
      </c>
      <c r="P439" s="3">
        <f t="shared" si="128"/>
        <v>92.316489487581649</v>
      </c>
      <c r="Q439" s="3">
        <f t="shared" si="129"/>
        <v>-89.894528193356024</v>
      </c>
      <c r="R439">
        <f t="shared" si="130"/>
        <v>90.105471806643976</v>
      </c>
      <c r="S439">
        <f t="shared" si="131"/>
        <v>4.4734293384024581E-3</v>
      </c>
      <c r="T439">
        <f t="shared" si="114"/>
        <v>92.316489487581649</v>
      </c>
    </row>
    <row r="440" spans="1:20" x14ac:dyDescent="0.3">
      <c r="A440">
        <f t="shared" si="115"/>
        <v>28.214193556625101</v>
      </c>
      <c r="B440">
        <f t="shared" si="132"/>
        <v>4.490428369888388</v>
      </c>
      <c r="C440" t="str">
        <f t="shared" si="116"/>
        <v>76.004268122501-41131.6895615789i</v>
      </c>
      <c r="D440" t="str">
        <f t="shared" si="117"/>
        <v>15.3562499526193-7088.63160185669i</v>
      </c>
      <c r="E440" t="str">
        <f t="shared" si="118"/>
        <v>162.469523294634-0.0157285163163949i</v>
      </c>
      <c r="F440" t="str">
        <f t="shared" si="119"/>
        <v>17.4594594548483-33261.2181369111i</v>
      </c>
      <c r="G440" t="str">
        <f t="shared" si="120"/>
        <v>0.999999999735893-0.000016251375484324i</v>
      </c>
      <c r="H440" t="str">
        <f t="shared" si="121"/>
        <v>91.000002072725+0.0154284239467686i</v>
      </c>
      <c r="I440" t="str">
        <f t="shared" si="122"/>
        <v>5.47363421598426-7881.82718692953i</v>
      </c>
      <c r="K440" t="str">
        <f t="shared" si="123"/>
        <v>0.142857135496848-0.0000316689910556965i</v>
      </c>
      <c r="L440" t="str">
        <f t="shared" si="124"/>
        <v>0.0015-2215.19710902118i</v>
      </c>
      <c r="M440" t="str">
        <f t="shared" si="125"/>
        <v>0.0135-908.798813957407i</v>
      </c>
      <c r="N440">
        <f t="shared" si="126"/>
        <v>90.105872597952427</v>
      </c>
      <c r="O440">
        <f t="shared" si="127"/>
        <v>92.283545815594167</v>
      </c>
      <c r="P440" s="3">
        <f t="shared" si="128"/>
        <v>92.283545815594167</v>
      </c>
      <c r="Q440" s="3">
        <f t="shared" si="129"/>
        <v>-89.894127402047573</v>
      </c>
      <c r="R440">
        <f t="shared" si="130"/>
        <v>90.105872597952427</v>
      </c>
      <c r="S440">
        <f t="shared" si="131"/>
        <v>4.4904283698883876E-3</v>
      </c>
      <c r="T440">
        <f t="shared" si="114"/>
        <v>92.283545815594167</v>
      </c>
    </row>
    <row r="441" spans="1:20" x14ac:dyDescent="0.3">
      <c r="A441">
        <f t="shared" si="115"/>
        <v>28.321407492140274</v>
      </c>
      <c r="B441">
        <f t="shared" si="132"/>
        <v>4.5074919976939638</v>
      </c>
      <c r="C441" t="str">
        <f t="shared" si="116"/>
        <v>76.0042680330958-40975.981038207i</v>
      </c>
      <c r="D441" t="str">
        <f t="shared" si="117"/>
        <v>15.3562499522585-7061.7967805855i</v>
      </c>
      <c r="E441" t="str">
        <f t="shared" si="118"/>
        <v>162.469523190566-0.0157882845985894i</v>
      </c>
      <c r="F441" t="str">
        <f t="shared" si="119"/>
        <v>17.4594594548132-33135.3039839327i</v>
      </c>
      <c r="G441" t="str">
        <f t="shared" si="120"/>
        <v>0.999999999733882-0.0000163131307111316i</v>
      </c>
      <c r="H441" t="str">
        <f t="shared" si="121"/>
        <v>91.0000020885079+0.0154870519581932i</v>
      </c>
      <c r="I441" t="str">
        <f t="shared" si="122"/>
        <v>5.47363421681715-7851.98962290032i</v>
      </c>
      <c r="K441" t="str">
        <f t="shared" si="123"/>
        <v>0.142857135440803-0.0000317893332086233i</v>
      </c>
      <c r="L441" t="str">
        <f t="shared" si="124"/>
        <v>0.0015-2206.81122636101i</v>
      </c>
      <c r="M441" t="str">
        <f t="shared" si="125"/>
        <v>0.0135-905.358451840415i</v>
      </c>
      <c r="N441">
        <f t="shared" si="126"/>
        <v>90.106274912250043</v>
      </c>
      <c r="O441">
        <f t="shared" si="127"/>
        <v>92.250602144786441</v>
      </c>
      <c r="P441" s="3">
        <f t="shared" si="128"/>
        <v>92.250602144786441</v>
      </c>
      <c r="Q441" s="3">
        <f t="shared" si="129"/>
        <v>-89.893725087749957</v>
      </c>
      <c r="R441">
        <f t="shared" si="130"/>
        <v>90.106274912250043</v>
      </c>
      <c r="S441">
        <f t="shared" si="131"/>
        <v>4.5074919976939637E-3</v>
      </c>
      <c r="T441">
        <f t="shared" si="114"/>
        <v>92.250602144786441</v>
      </c>
    </row>
    <row r="442" spans="1:20" x14ac:dyDescent="0.3">
      <c r="A442">
        <f t="shared" si="115"/>
        <v>28.42902884061041</v>
      </c>
      <c r="B442">
        <f t="shared" si="132"/>
        <v>4.5246204672852013</v>
      </c>
      <c r="C442" t="str">
        <f t="shared" si="116"/>
        <v>76.0042679430107-40820.8619680793i</v>
      </c>
      <c r="D442" t="str">
        <f t="shared" si="117"/>
        <v>15.356249951895-7035.06354563182i</v>
      </c>
      <c r="E442" t="str">
        <f t="shared" si="118"/>
        <v>162.469523085706-0.0158482799993431i</v>
      </c>
      <c r="F442" t="str">
        <f t="shared" si="119"/>
        <v>17.4594594547778-33009.8664934264i</v>
      </c>
      <c r="G442" t="str">
        <f t="shared" si="120"/>
        <v>0.999999999731855-0.0000163751206078007i</v>
      </c>
      <c r="H442" t="str">
        <f t="shared" si="121"/>
        <v>91.0000021044106+0.0155459027560656i</v>
      </c>
      <c r="I442" t="str">
        <f t="shared" si="122"/>
        <v>5.47363421765631-7822.26501237789i</v>
      </c>
      <c r="K442" t="str">
        <f t="shared" si="123"/>
        <v>0.142857135384332-0.0000319101326615811i</v>
      </c>
      <c r="L442" t="str">
        <f t="shared" si="124"/>
        <v>0.0015-2198.45708942121i</v>
      </c>
      <c r="M442" t="str">
        <f t="shared" si="125"/>
        <v>0.0135-901.931113608698i</v>
      </c>
      <c r="N442">
        <f t="shared" si="126"/>
        <v>90.106678755323969</v>
      </c>
      <c r="O442">
        <f t="shared" si="127"/>
        <v>92.217658475167482</v>
      </c>
      <c r="P442" s="3">
        <f t="shared" si="128"/>
        <v>92.217658475167482</v>
      </c>
      <c r="Q442" s="3">
        <f t="shared" si="129"/>
        <v>-89.893321244676031</v>
      </c>
      <c r="R442">
        <f t="shared" si="130"/>
        <v>90.106678755323969</v>
      </c>
      <c r="S442">
        <f t="shared" si="131"/>
        <v>4.524620467285201E-3</v>
      </c>
      <c r="T442">
        <f t="shared" si="114"/>
        <v>92.217658475167482</v>
      </c>
    </row>
    <row r="443" spans="1:20" x14ac:dyDescent="0.3">
      <c r="A443">
        <f t="shared" si="115"/>
        <v>28.537059150204733</v>
      </c>
      <c r="B443">
        <f t="shared" si="132"/>
        <v>4.5418140250608854</v>
      </c>
      <c r="C443" t="str">
        <f t="shared" si="116"/>
        <v>76.0042678522396-40666.3301197556i</v>
      </c>
      <c r="D443" t="str">
        <f t="shared" si="117"/>
        <v>15.3562499515287-7008.43151242908i</v>
      </c>
      <c r="E443" t="str">
        <f t="shared" si="118"/>
        <v>162.469522980048-0.0159085033816965i</v>
      </c>
      <c r="F443" t="str">
        <f t="shared" si="119"/>
        <v>17.4594594547422-32884.9038609319i</v>
      </c>
      <c r="G443" t="str">
        <f t="shared" si="120"/>
        <v>0.999999999729814-0.0000164373460660768i</v>
      </c>
      <c r="H443" t="str">
        <f t="shared" si="121"/>
        <v>91.0000021204343+0.015604977186975i</v>
      </c>
      <c r="I443" t="str">
        <f t="shared" si="122"/>
        <v>5.47363421850189-7792.6529277638i</v>
      </c>
      <c r="K443" t="str">
        <f t="shared" si="123"/>
        <v>0.142857135327431-0.000032031391152309i</v>
      </c>
      <c r="L443" t="str">
        <f t="shared" si="124"/>
        <v>0.0015-2190.13457802471i</v>
      </c>
      <c r="M443" t="str">
        <f t="shared" si="125"/>
        <v>0.0135-898.516749958862i</v>
      </c>
      <c r="N443">
        <f t="shared" si="126"/>
        <v>90.10708413298336</v>
      </c>
      <c r="O443">
        <f t="shared" si="127"/>
        <v>92.1847148067463</v>
      </c>
      <c r="P443" s="3">
        <f t="shared" si="128"/>
        <v>92.1847148067463</v>
      </c>
      <c r="Q443" s="3">
        <f t="shared" si="129"/>
        <v>-89.89291586701664</v>
      </c>
      <c r="R443">
        <f t="shared" si="130"/>
        <v>90.10708413298336</v>
      </c>
      <c r="S443">
        <f t="shared" si="131"/>
        <v>4.5418140250608856E-3</v>
      </c>
      <c r="T443">
        <f t="shared" si="114"/>
        <v>92.1847148067463</v>
      </c>
    </row>
    <row r="444" spans="1:20" x14ac:dyDescent="0.3">
      <c r="A444">
        <f t="shared" si="115"/>
        <v>28.645499974975511</v>
      </c>
      <c r="B444">
        <f t="shared" si="132"/>
        <v>4.5590729183561169</v>
      </c>
      <c r="C444" t="str">
        <f t="shared" si="116"/>
        <v>76.0042677607765-40512.3832702427i</v>
      </c>
      <c r="D444" t="str">
        <f t="shared" si="117"/>
        <v>15.3562499511596-6981.90029786654i</v>
      </c>
      <c r="E444" t="str">
        <f t="shared" si="118"/>
        <v>162.469522873584-0.0159689556119668i</v>
      </c>
      <c r="F444" t="str">
        <f t="shared" si="119"/>
        <v>17.4594594547062-32760.4142888196i</v>
      </c>
      <c r="G444" t="str">
        <f t="shared" si="120"/>
        <v>0.999999999727756-0.0000164998079810939i</v>
      </c>
      <c r="H444" t="str">
        <f t="shared" si="121"/>
        <v>91.0000021365805+0.015664276100727i</v>
      </c>
      <c r="I444" t="str">
        <f t="shared" si="122"/>
        <v>5.47363421935391-7763.15294307827i</v>
      </c>
      <c r="K444" t="str">
        <f t="shared" si="123"/>
        <v>0.142857135270096-0.0000321531104251482i</v>
      </c>
      <c r="L444" t="str">
        <f t="shared" si="124"/>
        <v>0.0015-2181.84357244941i</v>
      </c>
      <c r="M444" t="str">
        <f t="shared" si="125"/>
        <v>0.0135-895.11531177412i</v>
      </c>
      <c r="N444">
        <f t="shared" si="126"/>
        <v>90.107491051059398</v>
      </c>
      <c r="O444">
        <f t="shared" si="127"/>
        <v>92.15177113953186</v>
      </c>
      <c r="P444" s="3">
        <f t="shared" si="128"/>
        <v>92.15177113953186</v>
      </c>
      <c r="Q444" s="3">
        <f t="shared" si="129"/>
        <v>-89.892508948940602</v>
      </c>
      <c r="R444">
        <f t="shared" si="130"/>
        <v>90.107491051059398</v>
      </c>
      <c r="S444">
        <f t="shared" si="131"/>
        <v>4.5590729183561168E-3</v>
      </c>
      <c r="T444">
        <f t="shared" si="114"/>
        <v>92.15177113953186</v>
      </c>
    </row>
    <row r="445" spans="1:20" x14ac:dyDescent="0.3">
      <c r="A445">
        <f t="shared" si="115"/>
        <v>28.754352874880418</v>
      </c>
      <c r="B445">
        <f t="shared" si="132"/>
        <v>4.5763973954458699</v>
      </c>
      <c r="C445" t="str">
        <f t="shared" si="116"/>
        <v>76.0042676686176-40359.0192049648i</v>
      </c>
      <c r="D445" t="str">
        <f t="shared" si="117"/>
        <v>15.3562499507877-6955.46952028379i</v>
      </c>
      <c r="E445" t="str">
        <f t="shared" si="118"/>
        <v>162.469522766311-0.0160296375597693i</v>
      </c>
      <c r="F445" t="str">
        <f t="shared" si="119"/>
        <v>17.45945945467-32636.3959862653i</v>
      </c>
      <c r="G445" t="str">
        <f t="shared" si="120"/>
        <v>0.999999999725683-0.0000165625072513877i</v>
      </c>
      <c r="H445" t="str">
        <f t="shared" si="121"/>
        <v>91.0000021528493+0.0157238003503564i</v>
      </c>
      <c r="I445" t="str">
        <f t="shared" si="122"/>
        <v>5.47363422021243-7733.76463395408i</v>
      </c>
      <c r="K445" t="str">
        <f t="shared" si="123"/>
        <v>0.142857135212325-0.0000322752922310698i</v>
      </c>
      <c r="L445" t="str">
        <f t="shared" si="124"/>
        <v>0.0015-2173.58395342639i</v>
      </c>
      <c r="M445" t="str">
        <f t="shared" si="125"/>
        <v>0.0135-891.726750123643i</v>
      </c>
      <c r="N445">
        <f t="shared" si="126"/>
        <v>90.107899515405506</v>
      </c>
      <c r="O445">
        <f t="shared" si="127"/>
        <v>92.118827473533628</v>
      </c>
      <c r="P445" s="3">
        <f t="shared" si="128"/>
        <v>92.118827473533628</v>
      </c>
      <c r="Q445" s="3">
        <f t="shared" si="129"/>
        <v>-89.892100484594494</v>
      </c>
      <c r="R445">
        <f t="shared" si="130"/>
        <v>90.107899515405506</v>
      </c>
      <c r="S445">
        <f t="shared" si="131"/>
        <v>4.5763973954458699E-3</v>
      </c>
      <c r="T445">
        <f t="shared" si="114"/>
        <v>92.118827473533628</v>
      </c>
    </row>
    <row r="446" spans="1:20" x14ac:dyDescent="0.3">
      <c r="A446">
        <f t="shared" si="115"/>
        <v>28.863619415804962</v>
      </c>
      <c r="B446">
        <f t="shared" si="132"/>
        <v>4.5937877055485643</v>
      </c>
      <c r="C446" t="str">
        <f t="shared" si="116"/>
        <v>76.0042675757566-40206.235717727i</v>
      </c>
      <c r="D446" t="str">
        <f t="shared" si="117"/>
        <v>15.356249950413-6929.13879946518i</v>
      </c>
      <c r="E446" t="str">
        <f t="shared" si="118"/>
        <v>162.469522658219-0.0160905500980158i</v>
      </c>
      <c r="F446" t="str">
        <f t="shared" si="119"/>
        <v>17.4594594546335-32512.8471692241i</v>
      </c>
      <c r="G446" t="str">
        <f t="shared" si="120"/>
        <v>0.999999999723595-0.0000166254447789083i</v>
      </c>
      <c r="H446" t="str">
        <f t="shared" si="121"/>
        <v>91.0000021692421+0.0157835507921392i</v>
      </c>
      <c r="I446" t="str">
        <f t="shared" si="122"/>
        <v>5.47363422107746-7704.48757763057i</v>
      </c>
      <c r="K446" t="str">
        <f t="shared" si="123"/>
        <v>0.142857135154114-0.0000323979383276967i</v>
      </c>
      <c r="L446" t="str">
        <f t="shared" si="124"/>
        <v>0.0015-2165.35560213826i</v>
      </c>
      <c r="M446" t="str">
        <f t="shared" si="125"/>
        <v>0.0135-888.351016261854i</v>
      </c>
      <c r="N446">
        <f t="shared" si="126"/>
        <v>90.108309531897277</v>
      </c>
      <c r="O446">
        <f t="shared" si="127"/>
        <v>92.08588380876057</v>
      </c>
      <c r="P446" s="3">
        <f t="shared" si="128"/>
        <v>92.08588380876057</v>
      </c>
      <c r="Q446" s="3">
        <f t="shared" si="129"/>
        <v>-89.891690468102723</v>
      </c>
      <c r="R446">
        <f t="shared" si="130"/>
        <v>90.108309531897277</v>
      </c>
      <c r="S446">
        <f t="shared" si="131"/>
        <v>4.5937877055485642E-3</v>
      </c>
      <c r="T446">
        <f t="shared" si="114"/>
        <v>92.08588380876057</v>
      </c>
    </row>
    <row r="447" spans="1:20" x14ac:dyDescent="0.3">
      <c r="A447">
        <f t="shared" si="115"/>
        <v>28.973301169585021</v>
      </c>
      <c r="B447">
        <f t="shared" si="132"/>
        <v>4.6112440988296486</v>
      </c>
      <c r="C447" t="str">
        <f t="shared" si="116"/>
        <v>76.0042674821887-40054.0306106887i</v>
      </c>
      <c r="D447" t="str">
        <f t="shared" si="117"/>
        <v>15.3562499500354-6902.90775663452i</v>
      </c>
      <c r="E447" t="str">
        <f t="shared" si="118"/>
        <v>162.469522549305-0.0161516941029416i</v>
      </c>
      <c r="F447" t="str">
        <f t="shared" si="119"/>
        <v>17.4594594545968-32389.7660604049i</v>
      </c>
      <c r="G447" t="str">
        <f t="shared" si="120"/>
        <v>0.99999999972149-0.000016688621469033i</v>
      </c>
      <c r="H447" t="str">
        <f t="shared" si="121"/>
        <v>91.0000021857595+0.015843528285606i</v>
      </c>
      <c r="I447" t="str">
        <f t="shared" si="122"/>
        <v>5.47363422194909-7675.32135294747i</v>
      </c>
      <c r="K447" t="str">
        <f t="shared" si="123"/>
        <v>0.14285713509546-0.0000325210504793323i</v>
      </c>
      <c r="L447" t="str">
        <f t="shared" si="124"/>
        <v>0.0015-2157.15840021744i</v>
      </c>
      <c r="M447" t="str">
        <f t="shared" si="125"/>
        <v>0.0135-884.988061627663i</v>
      </c>
      <c r="N447">
        <f t="shared" si="126"/>
        <v>90.108721106432625</v>
      </c>
      <c r="O447">
        <f t="shared" si="127"/>
        <v>92.052940145222294</v>
      </c>
      <c r="P447" s="3">
        <f t="shared" si="128"/>
        <v>92.052940145222294</v>
      </c>
      <c r="Q447" s="3">
        <f t="shared" si="129"/>
        <v>-89.891278893567375</v>
      </c>
      <c r="R447">
        <f t="shared" si="130"/>
        <v>90.108721106432625</v>
      </c>
      <c r="S447">
        <f t="shared" si="131"/>
        <v>4.6112440988296489E-3</v>
      </c>
      <c r="T447">
        <f t="shared" si="114"/>
        <v>92.052940145222294</v>
      </c>
    </row>
    <row r="448" spans="1:20" x14ac:dyDescent="0.3">
      <c r="A448">
        <f t="shared" si="115"/>
        <v>29.083399714029447</v>
      </c>
      <c r="B448">
        <f t="shared" si="132"/>
        <v>4.6287668264052018</v>
      </c>
      <c r="C448" t="str">
        <f t="shared" si="116"/>
        <v>76.0042673879086-39902.4016943277i</v>
      </c>
      <c r="D448" t="str">
        <f t="shared" si="117"/>
        <v>15.356249949655-6876.7760144494i</v>
      </c>
      <c r="E448" t="str">
        <f t="shared" si="118"/>
        <v>162.469522439562-0.0162130704541084i</v>
      </c>
      <c r="F448" t="str">
        <f t="shared" si="119"/>
        <v>17.4594594545598-32267.1508892444i</v>
      </c>
      <c r="G448" t="str">
        <f t="shared" si="120"/>
        <v>0.999999999719369-0.0000167520382305799i</v>
      </c>
      <c r="H448" t="str">
        <f t="shared" si="121"/>
        <v>91.0000022024029+0.0159037336935533i</v>
      </c>
      <c r="I448" t="str">
        <f t="shared" si="122"/>
        <v>5.47363422282737-7646.2655403388i</v>
      </c>
      <c r="K448" t="str">
        <f t="shared" si="123"/>
        <v>0.142857135036359-0.0000326446304569839i</v>
      </c>
      <c r="L448" t="str">
        <f t="shared" si="124"/>
        <v>0.0015-2148.99222974441i</v>
      </c>
      <c r="M448" t="str">
        <f t="shared" si="125"/>
        <v>0.0135-881.637837843858i</v>
      </c>
      <c r="N448">
        <f t="shared" si="126"/>
        <v>90.109134244931937</v>
      </c>
      <c r="O448">
        <f t="shared" si="127"/>
        <v>92.019996482928036</v>
      </c>
      <c r="P448" s="3">
        <f t="shared" si="128"/>
        <v>92.019996482928036</v>
      </c>
      <c r="Q448" s="3">
        <f t="shared" si="129"/>
        <v>-89.890865755068063</v>
      </c>
      <c r="R448">
        <f t="shared" si="130"/>
        <v>90.109134244931937</v>
      </c>
      <c r="S448">
        <f t="shared" si="131"/>
        <v>4.6287668264052015E-3</v>
      </c>
      <c r="T448">
        <f t="shared" si="114"/>
        <v>92.019996482928036</v>
      </c>
    </row>
    <row r="449" spans="1:20" x14ac:dyDescent="0.3">
      <c r="A449">
        <f t="shared" si="115"/>
        <v>29.193916632942756</v>
      </c>
      <c r="B449">
        <f t="shared" si="132"/>
        <v>4.6463561403455413</v>
      </c>
      <c r="C449" t="str">
        <f t="shared" si="116"/>
        <v>76.00426729291-39751.3467874114i</v>
      </c>
      <c r="D449" t="str">
        <f t="shared" si="117"/>
        <v>15.3562499492716-6850.74319699593i</v>
      </c>
      <c r="E449" t="str">
        <f t="shared" si="118"/>
        <v>162.469522328984-0.0162746800344218i</v>
      </c>
      <c r="F449" t="str">
        <f t="shared" si="119"/>
        <v>17.4594594545224-32144.9998918823i</v>
      </c>
      <c r="G449" t="str">
        <f t="shared" si="120"/>
        <v>0.999999999717232-0.0000168156959758201i</v>
      </c>
      <c r="H449" t="str">
        <f t="shared" si="121"/>
        <v>91.000002219173+0.0159641678820562i</v>
      </c>
      <c r="I449" t="str">
        <f t="shared" si="122"/>
        <v>5.47363422371232-7617.31972182697i</v>
      </c>
      <c r="K449" t="str">
        <f t="shared" si="123"/>
        <v>0.142857134976808-0.0000327686800383887i</v>
      </c>
      <c r="L449" t="str">
        <f t="shared" si="124"/>
        <v>0.0015-2140.85697324607i</v>
      </c>
      <c r="M449" t="str">
        <f t="shared" si="125"/>
        <v>0.0135-878.300296716335i</v>
      </c>
      <c r="N449">
        <f t="shared" si="126"/>
        <v>90.109548953338006</v>
      </c>
      <c r="O449">
        <f t="shared" si="127"/>
        <v>91.987052821887332</v>
      </c>
      <c r="P449" s="3">
        <f t="shared" si="128"/>
        <v>91.987052821887332</v>
      </c>
      <c r="Q449" s="3">
        <f t="shared" si="129"/>
        <v>-89.890451046661994</v>
      </c>
      <c r="R449">
        <f t="shared" si="130"/>
        <v>90.109548953338006</v>
      </c>
      <c r="S449">
        <f t="shared" si="131"/>
        <v>4.6463561403455415E-3</v>
      </c>
      <c r="T449">
        <f t="shared" si="114"/>
        <v>91.987052821887332</v>
      </c>
    </row>
    <row r="450" spans="1:20" x14ac:dyDescent="0.3">
      <c r="A450">
        <f t="shared" si="115"/>
        <v>29.304853516147936</v>
      </c>
      <c r="B450">
        <f t="shared" si="132"/>
        <v>4.6640122936788542</v>
      </c>
      <c r="C450" t="str">
        <f t="shared" si="116"/>
        <v>76.0042671971887-39600.8637169639i</v>
      </c>
      <c r="D450" t="str">
        <f t="shared" si="117"/>
        <v>15.3562499488854-6824.80892978334i</v>
      </c>
      <c r="E450" t="str">
        <f t="shared" si="118"/>
        <v>162.469522217562-0.0163365237301378i</v>
      </c>
      <c r="F450" t="str">
        <f t="shared" si="119"/>
        <v>17.4594594544849-32023.3113111356i</v>
      </c>
      <c r="G450" t="str">
        <f t="shared" si="120"/>
        <v>0.999999999715079-0.0000168795956204919i</v>
      </c>
      <c r="H450" t="str">
        <f t="shared" si="121"/>
        <v>91.0000022360706+0.0160248317204804i</v>
      </c>
      <c r="I450" t="str">
        <f t="shared" si="122"/>
        <v>5.47363422460401-7588.48348101667i</v>
      </c>
      <c r="K450" t="str">
        <f t="shared" si="123"/>
        <v>0.142857134916804-0.0000328932010080383i</v>
      </c>
      <c r="L450" t="str">
        <f t="shared" si="124"/>
        <v>0.0015-2132.75251369404i</v>
      </c>
      <c r="M450" t="str">
        <f t="shared" si="125"/>
        <v>0.0135-874.97539023345i</v>
      </c>
      <c r="N450">
        <f t="shared" si="126"/>
        <v>90.109965237616308</v>
      </c>
      <c r="O450">
        <f t="shared" si="127"/>
        <v>91.954109162109674</v>
      </c>
      <c r="P450" s="3">
        <f t="shared" si="128"/>
        <v>91.954109162109674</v>
      </c>
      <c r="Q450" s="3">
        <f t="shared" si="129"/>
        <v>-89.890034762383692</v>
      </c>
      <c r="R450">
        <f t="shared" si="130"/>
        <v>90.109965237616308</v>
      </c>
      <c r="S450">
        <f t="shared" si="131"/>
        <v>4.6640122936788542E-3</v>
      </c>
      <c r="T450">
        <f t="shared" si="114"/>
        <v>91.954109162109674</v>
      </c>
    </row>
    <row r="451" spans="1:20" x14ac:dyDescent="0.3">
      <c r="A451">
        <f t="shared" si="115"/>
        <v>29.416211959509297</v>
      </c>
      <c r="B451">
        <f t="shared" si="132"/>
        <v>4.6817355403948335</v>
      </c>
      <c r="C451" t="str">
        <f t="shared" si="116"/>
        <v>76.0042671007383-39450.9503182361i</v>
      </c>
      <c r="D451" t="str">
        <f t="shared" si="117"/>
        <v>15.3562499484962-6798.97283973843i</v>
      </c>
      <c r="E451" t="str">
        <f t="shared" si="118"/>
        <v>162.469522105294-0.0163986024308878i</v>
      </c>
      <c r="F451" t="str">
        <f t="shared" si="119"/>
        <v>17.459459454447-31902.083396473i</v>
      </c>
      <c r="G451" t="str">
        <f t="shared" si="120"/>
        <v>0.99999999971291-0.000016943738083813i</v>
      </c>
      <c r="H451" t="str">
        <f t="shared" si="121"/>
        <v>91.0000022530975+0.0160857260814963i</v>
      </c>
      <c r="I451" t="str">
        <f t="shared" si="122"/>
        <v>5.47363422550252-7559.7564030889i</v>
      </c>
      <c r="K451" t="str">
        <f t="shared" si="123"/>
        <v>0.142857134856342-0.0000330181951572069i</v>
      </c>
      <c r="L451" t="str">
        <f t="shared" si="124"/>
        <v>0.0015-2124.67873450292i</v>
      </c>
      <c r="M451" t="str">
        <f t="shared" si="125"/>
        <v>0.0135-871.663070565304i</v>
      </c>
      <c r="N451">
        <f t="shared" si="126"/>
        <v>90.110383103754899</v>
      </c>
      <c r="O451">
        <f t="shared" si="127"/>
        <v>91.921165503604726</v>
      </c>
      <c r="P451" s="3">
        <f t="shared" si="128"/>
        <v>91.921165503604726</v>
      </c>
      <c r="Q451" s="3">
        <f t="shared" si="129"/>
        <v>-89.889616896245101</v>
      </c>
      <c r="R451">
        <f t="shared" si="130"/>
        <v>90.110383103754899</v>
      </c>
      <c r="S451">
        <f t="shared" si="131"/>
        <v>4.6817355403948333E-3</v>
      </c>
      <c r="T451">
        <f t="shared" si="114"/>
        <v>91.921165503604726</v>
      </c>
    </row>
    <row r="452" spans="1:20" x14ac:dyDescent="0.3">
      <c r="A452">
        <f t="shared" si="115"/>
        <v>29.527993564955434</v>
      </c>
      <c r="B452">
        <f t="shared" si="132"/>
        <v>4.699526135448334</v>
      </c>
      <c r="C452" t="str">
        <f t="shared" si="116"/>
        <v>76.0042670035532-39301.6044346733i</v>
      </c>
      <c r="D452" t="str">
        <f t="shared" si="117"/>
        <v>15.356249948104-6773.23455520042i</v>
      </c>
      <c r="E452" t="str">
        <f t="shared" si="118"/>
        <v>162.469521992169-0.0164609170296762i</v>
      </c>
      <c r="F452" t="str">
        <f t="shared" si="119"/>
        <v>17.4594594544089-31781.3144039904i</v>
      </c>
      <c r="G452" t="str">
        <f t="shared" si="120"/>
        <v>0.999999999710724-0.0000170081242884943i</v>
      </c>
      <c r="H452" t="str">
        <f t="shared" si="121"/>
        <v>91.0000022702532+0.0161468518410895i</v>
      </c>
      <c r="I452" t="str">
        <f t="shared" si="122"/>
        <v>5.47363422640785-7531.13807479492i</v>
      </c>
      <c r="K452" t="str">
        <f t="shared" si="123"/>
        <v>0.142857134795421-0.0000331436642839747i</v>
      </c>
      <c r="L452" t="str">
        <f t="shared" si="124"/>
        <v>0.0015-2116.63551952871i</v>
      </c>
      <c r="M452" t="str">
        <f t="shared" si="125"/>
        <v>0.0135-868.363290063064i</v>
      </c>
      <c r="N452">
        <f t="shared" si="126"/>
        <v>90.1108025577646</v>
      </c>
      <c r="O452">
        <f t="shared" si="127"/>
        <v>91.88822184638218</v>
      </c>
      <c r="P452" s="3">
        <f t="shared" si="128"/>
        <v>91.88822184638218</v>
      </c>
      <c r="Q452" s="3">
        <f t="shared" si="129"/>
        <v>-89.8891974422354</v>
      </c>
      <c r="R452">
        <f t="shared" si="130"/>
        <v>90.1108025577646</v>
      </c>
      <c r="S452">
        <f t="shared" si="131"/>
        <v>4.6995261354483338E-3</v>
      </c>
      <c r="T452">
        <f t="shared" si="114"/>
        <v>91.88822184638218</v>
      </c>
    </row>
    <row r="453" spans="1:20" x14ac:dyDescent="0.3">
      <c r="A453">
        <f t="shared" si="115"/>
        <v>29.640199940502267</v>
      </c>
      <c r="B453">
        <f t="shared" si="132"/>
        <v>4.7173843347630378</v>
      </c>
      <c r="C453" t="str">
        <f t="shared" si="116"/>
        <v>76.0042669056279-39152.8239178845i</v>
      </c>
      <c r="D453" t="str">
        <f t="shared" si="117"/>
        <v>15.3562499477088-6747.5937059154i</v>
      </c>
      <c r="E453" t="str">
        <f t="shared" si="118"/>
        <v>162.469521878184-0.0165234684229055i</v>
      </c>
      <c r="F453" t="str">
        <f t="shared" si="119"/>
        <v>17.4594594543704-31661.0025963852i</v>
      </c>
      <c r="G453" t="str">
        <f t="shared" si="120"/>
        <v>0.999999999708521-0.000017072755160753i</v>
      </c>
      <c r="H453" t="str">
        <f t="shared" si="121"/>
        <v>91.0000022875402+0.0162082098785748i</v>
      </c>
      <c r="I453" t="str">
        <f t="shared" si="122"/>
        <v>5.47363422732008-7502.62808445057i</v>
      </c>
      <c r="K453" t="str">
        <f t="shared" si="123"/>
        <v>0.142857134734035-0.0000332696101932545i</v>
      </c>
      <c r="L453" t="str">
        <f t="shared" si="124"/>
        <v>0.0015-2108.62275306706i</v>
      </c>
      <c r="M453" t="str">
        <f t="shared" si="125"/>
        <v>0.0135-865.07600125828i</v>
      </c>
      <c r="N453">
        <f t="shared" si="126"/>
        <v>90.111223605679157</v>
      </c>
      <c r="O453">
        <f t="shared" si="127"/>
        <v>91.855278190451713</v>
      </c>
      <c r="P453" s="3">
        <f t="shared" si="128"/>
        <v>91.855278190451713</v>
      </c>
      <c r="Q453" s="3">
        <f t="shared" si="129"/>
        <v>-89.888776394320843</v>
      </c>
      <c r="R453">
        <f t="shared" si="130"/>
        <v>90.111223605679157</v>
      </c>
      <c r="S453">
        <f t="shared" si="131"/>
        <v>4.7173843347630374E-3</v>
      </c>
      <c r="T453">
        <f t="shared" si="114"/>
        <v>91.855278190451713</v>
      </c>
    </row>
    <row r="454" spans="1:20" x14ac:dyDescent="0.3">
      <c r="A454">
        <f t="shared" si="115"/>
        <v>29.752832700276173</v>
      </c>
      <c r="B454">
        <f t="shared" si="132"/>
        <v>4.7353103952351372</v>
      </c>
      <c r="C454" t="str">
        <f t="shared" si="116"/>
        <v>76.0042668069572-39004.6066276127i</v>
      </c>
      <c r="D454" t="str">
        <f t="shared" si="117"/>
        <v>15.3562499473106-6722.04992303119i</v>
      </c>
      <c r="E454" t="str">
        <f t="shared" si="118"/>
        <v>162.469521763331-0.0165862575103821i</v>
      </c>
      <c r="F454" t="str">
        <f t="shared" si="119"/>
        <v>17.4594594543316-31541.1462429318i</v>
      </c>
      <c r="G454" t="str">
        <f t="shared" si="120"/>
        <v>0.999999999706302-0.0000171376316303258i</v>
      </c>
      <c r="H454" t="str">
        <f t="shared" si="121"/>
        <v>91.0000023049586+0.016269801076608i</v>
      </c>
      <c r="I454" t="str">
        <f t="shared" si="122"/>
        <v>5.47363422823924-7474.22602193004i</v>
      </c>
      <c r="K454" t="str">
        <f t="shared" si="123"/>
        <v>0.142857134672182-0.0000333960346968178i</v>
      </c>
      <c r="L454" t="str">
        <f t="shared" si="124"/>
        <v>0.0015-2100.64031985162i</v>
      </c>
      <c r="M454" t="str">
        <f t="shared" si="125"/>
        <v>0.0135-861.801156862205i</v>
      </c>
      <c r="N454">
        <f t="shared" si="126"/>
        <v>90.111646253555094</v>
      </c>
      <c r="O454">
        <f t="shared" si="127"/>
        <v>91.82233453582333</v>
      </c>
      <c r="P454" s="3">
        <f t="shared" si="128"/>
        <v>91.82233453582333</v>
      </c>
      <c r="Q454" s="3">
        <f t="shared" si="129"/>
        <v>-89.888353746444906</v>
      </c>
      <c r="R454">
        <f t="shared" si="130"/>
        <v>90.111646253555094</v>
      </c>
      <c r="S454">
        <f t="shared" si="131"/>
        <v>4.7353103952351375E-3</v>
      </c>
      <c r="T454">
        <f t="shared" si="114"/>
        <v>91.82233453582333</v>
      </c>
    </row>
    <row r="455" spans="1:20" x14ac:dyDescent="0.3">
      <c r="A455">
        <f t="shared" si="115"/>
        <v>29.865893464537226</v>
      </c>
      <c r="B455">
        <f t="shared" si="132"/>
        <v>4.7533045747370313</v>
      </c>
      <c r="C455" t="str">
        <f t="shared" si="116"/>
        <v>76.004266707536-38856.9504317019i</v>
      </c>
      <c r="D455" t="str">
        <f t="shared" si="117"/>
        <v>15.3562499469095-6696.60283909189i</v>
      </c>
      <c r="E455" t="str">
        <f t="shared" si="118"/>
        <v>162.469521647603-0.0166492851953315i</v>
      </c>
      <c r="F455" t="str">
        <f t="shared" si="119"/>
        <v>17.4594594542926-31421.7436194563i</v>
      </c>
      <c r="G455" t="str">
        <f t="shared" si="120"/>
        <v>0.999999999704065-0.0000172027546304825i</v>
      </c>
      <c r="H455" t="str">
        <f t="shared" si="121"/>
        <v>91.0000023225096+0.0163316263211993i</v>
      </c>
      <c r="I455" t="str">
        <f t="shared" si="122"/>
        <v>5.47363422916541-7445.93147866012i</v>
      </c>
      <c r="K455" t="str">
        <f t="shared" si="123"/>
        <v>0.142857134609858-0.0000335229396133209i</v>
      </c>
      <c r="L455" t="str">
        <f t="shared" si="124"/>
        <v>0.0015-2092.68810505242i</v>
      </c>
      <c r="M455" t="str">
        <f t="shared" si="125"/>
        <v>0.0135-858.538709765099i</v>
      </c>
      <c r="N455">
        <f t="shared" si="126"/>
        <v>90.112070507472097</v>
      </c>
      <c r="O455">
        <f t="shared" si="127"/>
        <v>91.789390882506808</v>
      </c>
      <c r="P455" s="3">
        <f t="shared" si="128"/>
        <v>91.789390882506808</v>
      </c>
      <c r="Q455" s="3">
        <f t="shared" si="129"/>
        <v>-89.887929492527903</v>
      </c>
      <c r="R455">
        <f t="shared" si="130"/>
        <v>90.112070507472097</v>
      </c>
      <c r="S455">
        <f t="shared" si="131"/>
        <v>4.7533045747370313E-3</v>
      </c>
      <c r="T455">
        <f t="shared" si="114"/>
        <v>91.789390882506808</v>
      </c>
    </row>
    <row r="456" spans="1:20" x14ac:dyDescent="0.3">
      <c r="A456">
        <f t="shared" si="115"/>
        <v>29.97938385970247</v>
      </c>
      <c r="B456">
        <f t="shared" si="132"/>
        <v>4.771367132121032</v>
      </c>
      <c r="C456" t="str">
        <f t="shared" si="116"/>
        <v>76.0042666073565-38709.853206068i</v>
      </c>
      <c r="D456" t="str">
        <f t="shared" si="117"/>
        <v>15.3562499465052-6671.25208803261i</v>
      </c>
      <c r="E456" t="str">
        <f t="shared" si="118"/>
        <v>162.469521530993-0.0167125523844136i</v>
      </c>
      <c r="F456" t="str">
        <f t="shared" si="119"/>
        <v>17.4594594542532-31302.7930083116i</v>
      </c>
      <c r="G456" t="str">
        <f t="shared" si="120"/>
        <v>0.999999999701812-0.0000172681250980394i</v>
      </c>
      <c r="H456" t="str">
        <f t="shared" si="121"/>
        <v>91.000002340194+0.0163936865017259i</v>
      </c>
      <c r="I456" t="str">
        <f t="shared" si="122"/>
        <v>5.47363423009861-7417.74404761424i</v>
      </c>
      <c r="K456" t="str">
        <f t="shared" si="123"/>
        <v>0.14285713454706-0.0000336503267683316i</v>
      </c>
      <c r="L456" t="str">
        <f t="shared" si="124"/>
        <v>0.0015-2084.76599427418i</v>
      </c>
      <c r="M456" t="str">
        <f t="shared" si="125"/>
        <v>0.0135-855.288613035559i</v>
      </c>
      <c r="N456">
        <f t="shared" si="126"/>
        <v>90.112496373532863</v>
      </c>
      <c r="O456">
        <f t="shared" si="127"/>
        <v>91.756447230512137</v>
      </c>
      <c r="P456" s="3">
        <f t="shared" si="128"/>
        <v>91.756447230512137</v>
      </c>
      <c r="Q456" s="3">
        <f t="shared" si="129"/>
        <v>-89.887503626467137</v>
      </c>
      <c r="R456">
        <f t="shared" si="130"/>
        <v>90.112496373532863</v>
      </c>
      <c r="S456">
        <f t="shared" si="131"/>
        <v>4.7713671321210323E-3</v>
      </c>
      <c r="T456">
        <f t="shared" si="114"/>
        <v>91.756447230512137</v>
      </c>
    </row>
    <row r="457" spans="1:20" x14ac:dyDescent="0.3">
      <c r="A457">
        <f t="shared" si="115"/>
        <v>30.093305518369338</v>
      </c>
      <c r="B457">
        <f t="shared" si="132"/>
        <v>4.7894983272230922</v>
      </c>
      <c r="C457" t="str">
        <f t="shared" si="116"/>
        <v>76.004266506415-38563.3128346686i</v>
      </c>
      <c r="D457" t="str">
        <f t="shared" si="117"/>
        <v>15.3562499460979-6645.99730517435i</v>
      </c>
      <c r="E457" t="str">
        <f t="shared" si="118"/>
        <v>162.469521413496-0.0167760599877302i</v>
      </c>
      <c r="F457" t="str">
        <f t="shared" si="119"/>
        <v>17.4594594542136-31184.2926983537i</v>
      </c>
      <c r="G457" t="str">
        <f t="shared" si="120"/>
        <v>0.999999999699541-0.0000173337439733726i</v>
      </c>
      <c r="H457" t="str">
        <f t="shared" si="121"/>
        <v>91.0000023580135+0.0164559825109441i</v>
      </c>
      <c r="I457" t="str">
        <f t="shared" si="122"/>
        <v>5.47363423103894-7389.66332330689i</v>
      </c>
      <c r="K457" t="str">
        <f t="shared" si="123"/>
        <v>0.142857134483783-0.0000337781979943531i</v>
      </c>
      <c r="L457" t="str">
        <f t="shared" si="124"/>
        <v>0.0015-2076.87387355468i</v>
      </c>
      <c r="M457" t="str">
        <f t="shared" si="125"/>
        <v>0.0135-852.05081991987i</v>
      </c>
      <c r="N457">
        <f t="shared" si="126"/>
        <v>90.112923857863265</v>
      </c>
      <c r="O457">
        <f t="shared" si="127"/>
        <v>91.723503579849464</v>
      </c>
      <c r="P457" s="3">
        <f t="shared" si="128"/>
        <v>91.723503579849464</v>
      </c>
      <c r="Q457" s="3">
        <f t="shared" si="129"/>
        <v>-89.887076142136735</v>
      </c>
      <c r="R457">
        <f t="shared" si="130"/>
        <v>90.112923857863265</v>
      </c>
      <c r="S457">
        <f t="shared" si="131"/>
        <v>4.789498327223092E-3</v>
      </c>
      <c r="T457">
        <f t="shared" si="114"/>
        <v>91.723503579849464</v>
      </c>
    </row>
    <row r="458" spans="1:20" x14ac:dyDescent="0.3">
      <c r="A458">
        <f t="shared" si="115"/>
        <v>30.207660079339142</v>
      </c>
      <c r="B458">
        <f t="shared" si="132"/>
        <v>4.8076984208665401</v>
      </c>
      <c r="C458" t="str">
        <f t="shared" si="116"/>
        <v>76.0042664047049-38417.3272094709i</v>
      </c>
      <c r="D458" t="str">
        <f t="shared" si="117"/>
        <v>15.3562499456875-6620.83812721853i</v>
      </c>
      <c r="E458" t="str">
        <f t="shared" si="118"/>
        <v>162.469521295104-0.0168398089188442i</v>
      </c>
      <c r="F458" t="str">
        <f t="shared" si="119"/>
        <v>17.4594594541737-31066.2409849154i</v>
      </c>
      <c r="G458" t="str">
        <f t="shared" si="120"/>
        <v>0.999999999697254-0.0000173996122004316i</v>
      </c>
      <c r="H458" t="str">
        <f t="shared" si="121"/>
        <v>91.0000023759681+0.0165185152450033i</v>
      </c>
      <c r="I458" t="str">
        <f t="shared" si="122"/>
        <v>5.47363423198642-7361.68890178725i</v>
      </c>
      <c r="K458" t="str">
        <f t="shared" si="123"/>
        <v>0.142857134420025-0.0000339065551308542i</v>
      </c>
      <c r="L458" t="str">
        <f t="shared" si="124"/>
        <v>0.0015-2069.0116293631i</v>
      </c>
      <c r="M458" t="str">
        <f t="shared" si="125"/>
        <v>0.0135-848.825283841267i</v>
      </c>
      <c r="N458">
        <f t="shared" si="126"/>
        <v>90.11335296661251</v>
      </c>
      <c r="O458">
        <f t="shared" si="127"/>
        <v>91.690559930528906</v>
      </c>
      <c r="P458" s="3">
        <f t="shared" si="128"/>
        <v>91.690559930528906</v>
      </c>
      <c r="Q458" s="3">
        <f t="shared" si="129"/>
        <v>-89.88664703338749</v>
      </c>
      <c r="R458">
        <f t="shared" si="130"/>
        <v>90.11335296661251</v>
      </c>
      <c r="S458">
        <f t="shared" si="131"/>
        <v>4.8076984208665404E-3</v>
      </c>
      <c r="T458">
        <f t="shared" si="114"/>
        <v>91.690559930528906</v>
      </c>
    </row>
    <row r="459" spans="1:20" x14ac:dyDescent="0.3">
      <c r="A459">
        <f t="shared" si="115"/>
        <v>30.322449187640633</v>
      </c>
      <c r="B459">
        <f t="shared" si="132"/>
        <v>4.8259676748658329</v>
      </c>
      <c r="C459" t="str">
        <f t="shared" si="116"/>
        <v>76.0042663022199-38271.8942304228i</v>
      </c>
      <c r="D459" t="str">
        <f t="shared" si="117"/>
        <v>15.3562499452739-6595.77419224195i</v>
      </c>
      <c r="E459" t="str">
        <f t="shared" si="118"/>
        <v>162.469521175811-0.0169038000947887i</v>
      </c>
      <c r="F459" t="str">
        <f t="shared" si="119"/>
        <v>17.4594594541334-30948.6361697834i</v>
      </c>
      <c r="G459" t="str">
        <f t="shared" si="120"/>
        <v>0.999999999694948-0.000017465730726753i</v>
      </c>
      <c r="H459" t="str">
        <f t="shared" si="121"/>
        <v>91.0000023940598+0.0165812856034577i</v>
      </c>
      <c r="I459" t="str">
        <f t="shared" si="122"/>
        <v>5.47363423294109-7333.820380634i</v>
      </c>
      <c r="K459" t="str">
        <f t="shared" si="123"/>
        <v>0.142857134355781-0.0000340354000242921i</v>
      </c>
      <c r="L459" t="str">
        <f t="shared" si="124"/>
        <v>0.0015-2061.17914859842i</v>
      </c>
      <c r="M459" t="str">
        <f t="shared" si="125"/>
        <v>0.0135-845.611958399355i</v>
      </c>
      <c r="N459">
        <f t="shared" si="126"/>
        <v>90.113783705953153</v>
      </c>
      <c r="O459">
        <f t="shared" si="127"/>
        <v>91.657616282560639</v>
      </c>
      <c r="P459" s="3">
        <f t="shared" si="128"/>
        <v>91.657616282560639</v>
      </c>
      <c r="Q459" s="3">
        <f t="shared" si="129"/>
        <v>-89.886216294046847</v>
      </c>
      <c r="R459">
        <f t="shared" si="130"/>
        <v>90.113783705953153</v>
      </c>
      <c r="S459">
        <f t="shared" si="131"/>
        <v>4.8259676748658329E-3</v>
      </c>
      <c r="T459">
        <f t="shared" si="114"/>
        <v>91.657616282560639</v>
      </c>
    </row>
    <row r="460" spans="1:20" x14ac:dyDescent="0.3">
      <c r="A460">
        <f t="shared" si="115"/>
        <v>30.437674494553669</v>
      </c>
      <c r="B460">
        <f t="shared" si="132"/>
        <v>4.8443063520303236</v>
      </c>
      <c r="C460" t="str">
        <f t="shared" si="116"/>
        <v>76.0042661989545-38127.011805422i</v>
      </c>
      <c r="D460" t="str">
        <f t="shared" si="117"/>
        <v>15.3562499448571-6570.80513969147i</v>
      </c>
      <c r="E460" t="str">
        <f t="shared" si="118"/>
        <v>162.46952105561-0.0169680344360805i</v>
      </c>
      <c r="F460" t="str">
        <f t="shared" si="119"/>
        <v>17.4594594540929-30831.4765611728i</v>
      </c>
      <c r="G460" t="str">
        <f t="shared" si="120"/>
        <v>0.999999999692625-0.000017532100503474i</v>
      </c>
      <c r="H460" t="str">
        <f t="shared" si="121"/>
        <v>91.0000024122892+0.0166442944892805i</v>
      </c>
      <c r="I460" t="str">
        <f t="shared" si="122"/>
        <v>5.47363423390307-7306.05735894903i</v>
      </c>
      <c r="K460" t="str">
        <f t="shared" si="123"/>
        <v>0.142857134291048-0.0000341647345281417i</v>
      </c>
      <c r="L460" t="str">
        <f t="shared" si="124"/>
        <v>0.0015-2053.37631858779i</v>
      </c>
      <c r="M460" t="str">
        <f t="shared" si="125"/>
        <v>0.0135-842.410797369351i</v>
      </c>
      <c r="N460">
        <f t="shared" si="126"/>
        <v>90.114216082081157</v>
      </c>
      <c r="O460">
        <f t="shared" si="127"/>
        <v>91.624672635955008</v>
      </c>
      <c r="P460" s="3">
        <f t="shared" si="128"/>
        <v>91.624672635955008</v>
      </c>
      <c r="Q460" s="3">
        <f t="shared" si="129"/>
        <v>-89.885783917918843</v>
      </c>
      <c r="R460">
        <f t="shared" si="130"/>
        <v>90.114216082081157</v>
      </c>
      <c r="S460">
        <f t="shared" si="131"/>
        <v>4.8443063520303238E-3</v>
      </c>
      <c r="T460">
        <f t="shared" si="114"/>
        <v>91.624672635955008</v>
      </c>
    </row>
    <row r="461" spans="1:20" x14ac:dyDescent="0.3">
      <c r="A461">
        <f t="shared" si="115"/>
        <v>30.553337657632976</v>
      </c>
      <c r="B461">
        <f t="shared" si="132"/>
        <v>4.8627147161680391</v>
      </c>
      <c r="C461" t="str">
        <f t="shared" si="116"/>
        <v>76.0042660949033-37982.6778502861i</v>
      </c>
      <c r="D461" t="str">
        <f t="shared" si="117"/>
        <v>15.3562499444373-6545.93061037892i</v>
      </c>
      <c r="E461" t="str">
        <f t="shared" si="118"/>
        <v>162.469520934493-0.0170325128667359i</v>
      </c>
      <c r="F461" t="str">
        <f t="shared" si="119"/>
        <v>17.459459454052-30714.7604737036i</v>
      </c>
      <c r="G461" t="str">
        <f t="shared" si="120"/>
        <v>0.999999999690285-0.000017598722485346i</v>
      </c>
      <c r="H461" t="str">
        <f t="shared" si="121"/>
        <v>91.0000024306574+0.0167075428088755i</v>
      </c>
      <c r="I461" t="str">
        <f t="shared" si="122"/>
        <v>5.47363423487237-7278.39943735204i</v>
      </c>
      <c r="K461" t="str">
        <f t="shared" si="123"/>
        <v>0.142857134225822-0.00003429456050292i</v>
      </c>
      <c r="L461" t="str">
        <f t="shared" si="124"/>
        <v>0.0015-2045.60302708486i</v>
      </c>
      <c r="M461" t="str">
        <f t="shared" si="125"/>
        <v>0.0135-839.22175470148i</v>
      </c>
      <c r="N461">
        <f t="shared" si="126"/>
        <v>90.114650101216085</v>
      </c>
      <c r="O461">
        <f t="shared" si="127"/>
        <v>91.591728990722345</v>
      </c>
      <c r="P461" s="3">
        <f t="shared" si="128"/>
        <v>91.591728990722345</v>
      </c>
      <c r="Q461" s="3">
        <f t="shared" si="129"/>
        <v>-89.885349898783915</v>
      </c>
      <c r="R461">
        <f t="shared" si="130"/>
        <v>90.114650101216085</v>
      </c>
      <c r="S461">
        <f t="shared" si="131"/>
        <v>4.8627147161680387E-3</v>
      </c>
      <c r="T461">
        <f t="shared" si="114"/>
        <v>91.591728990722345</v>
      </c>
    </row>
    <row r="462" spans="1:20" x14ac:dyDescent="0.3">
      <c r="A462">
        <f t="shared" si="115"/>
        <v>30.669440340731978</v>
      </c>
      <c r="B462">
        <f t="shared" si="132"/>
        <v>4.8811930320894774</v>
      </c>
      <c r="C462" t="str">
        <f t="shared" si="116"/>
        <v>76.0042659900596-37838.890288723i</v>
      </c>
      <c r="D462" t="str">
        <f t="shared" si="117"/>
        <v>15.3562499440142-6521.15024647583i</v>
      </c>
      <c r="E462" t="str">
        <f t="shared" si="118"/>
        <v>162.469520812455-0.0170972363142814i</v>
      </c>
      <c r="F462" t="str">
        <f t="shared" si="119"/>
        <v>17.4594594540108-30598.4862283754i</v>
      </c>
      <c r="G462" t="str">
        <f t="shared" si="120"/>
        <v>0.999999999687927-0.0000176655976307486i</v>
      </c>
      <c r="H462" t="str">
        <f t="shared" si="121"/>
        <v>91.0000024491657+0.0167710314720911i</v>
      </c>
      <c r="I462" t="str">
        <f t="shared" si="122"/>
        <v>5.47363423584905-7250.84621797449i</v>
      </c>
      <c r="K462" t="str">
        <f t="shared" si="123"/>
        <v>0.142857134160099-0.0000344248798162144i</v>
      </c>
      <c r="L462" t="str">
        <f t="shared" si="124"/>
        <v>0.0015-2037.85916226824i</v>
      </c>
      <c r="M462" t="str">
        <f t="shared" si="125"/>
        <v>0.0135-836.044784520304i</v>
      </c>
      <c r="N462">
        <f t="shared" si="126"/>
        <v>90.115085769601109</v>
      </c>
      <c r="O462">
        <f t="shared" si="127"/>
        <v>91.558785346873179</v>
      </c>
      <c r="P462" s="3">
        <f t="shared" si="128"/>
        <v>91.558785346873179</v>
      </c>
      <c r="Q462" s="3">
        <f t="shared" si="129"/>
        <v>-89.884914230398891</v>
      </c>
      <c r="R462">
        <f t="shared" si="130"/>
        <v>90.115085769601109</v>
      </c>
      <c r="S462">
        <f t="shared" si="131"/>
        <v>4.8811930320894776E-3</v>
      </c>
      <c r="T462">
        <f t="shared" si="114"/>
        <v>91.558785346873179</v>
      </c>
    </row>
    <row r="463" spans="1:20" x14ac:dyDescent="0.3">
      <c r="A463">
        <f t="shared" si="115"/>
        <v>30.785984214026762</v>
      </c>
      <c r="B463">
        <f t="shared" si="132"/>
        <v>4.8997415656114178</v>
      </c>
      <c r="C463" t="str">
        <f t="shared" si="116"/>
        <v>76.004265884417-37695.6470522995i</v>
      </c>
      <c r="D463" t="str">
        <f t="shared" si="117"/>
        <v>15.3562499435879-6496.46369150833i</v>
      </c>
      <c r="E463" t="str">
        <f t="shared" si="118"/>
        <v>162.469520689485-0.0171622057097666i</v>
      </c>
      <c r="F463" t="str">
        <f t="shared" si="119"/>
        <v>17.4594594539693-30482.6521525442i</v>
      </c>
      <c r="G463" t="str">
        <f t="shared" si="120"/>
        <v>0.99999999968555-0.0000177327269017034i</v>
      </c>
      <c r="H463" t="str">
        <f t="shared" si="121"/>
        <v>91.0000024678147+0.0168347613922328i</v>
      </c>
      <c r="I463" t="str">
        <f t="shared" si="122"/>
        <v>5.47363423683314-7223.39730445403i</v>
      </c>
      <c r="K463" t="str">
        <f t="shared" si="123"/>
        <v>0.142857134093876-0.0000345556943427088i</v>
      </c>
      <c r="L463" t="str">
        <f t="shared" si="124"/>
        <v>0.0015-2030.14461273983i</v>
      </c>
      <c r="M463" t="str">
        <f t="shared" si="125"/>
        <v>0.0135-832.879841124037i</v>
      </c>
      <c r="N463">
        <f t="shared" si="126"/>
        <v>90.1155230935031</v>
      </c>
      <c r="O463">
        <f t="shared" si="127"/>
        <v>91.525841704417857</v>
      </c>
      <c r="P463" s="3">
        <f t="shared" si="128"/>
        <v>91.525841704417857</v>
      </c>
      <c r="Q463" s="3">
        <f t="shared" si="129"/>
        <v>-89.8844769064969</v>
      </c>
      <c r="R463">
        <f t="shared" si="130"/>
        <v>90.1155230935031</v>
      </c>
      <c r="S463">
        <f t="shared" si="131"/>
        <v>4.8997415656114179E-3</v>
      </c>
      <c r="T463">
        <f t="shared" si="114"/>
        <v>91.525841704417857</v>
      </c>
    </row>
    <row r="464" spans="1:20" x14ac:dyDescent="0.3">
      <c r="A464">
        <f t="shared" si="115"/>
        <v>30.902970954040065</v>
      </c>
      <c r="B464">
        <f t="shared" si="132"/>
        <v>4.9183605835607409</v>
      </c>
      <c r="C464" t="str">
        <f t="shared" si="116"/>
        <v>76.0042657779708-37552.9460804149i</v>
      </c>
      <c r="D464" t="str">
        <f t="shared" si="117"/>
        <v>15.3562499431583-6471.87059035206i</v>
      </c>
      <c r="E464" t="str">
        <f t="shared" si="118"/>
        <v>162.469520565581-0.017227421987782i</v>
      </c>
      <c r="F464" t="str">
        <f t="shared" si="119"/>
        <v>17.4594594539275-30367.2565798981i</v>
      </c>
      <c r="G464" t="str">
        <f t="shared" si="120"/>
        <v>0.999999999683156-0.0000178001112638872i</v>
      </c>
      <c r="H464" t="str">
        <f t="shared" si="121"/>
        <v>91.0000024866055+0.0168987334860774i</v>
      </c>
      <c r="I464" t="str">
        <f t="shared" si="122"/>
        <v>5.47363423782473-7196.05230192888i</v>
      </c>
      <c r="K464" t="str">
        <f t="shared" si="123"/>
        <v>0.142857134027149-0.0000346870059642118i</v>
      </c>
      <c r="L464" t="str">
        <f t="shared" si="124"/>
        <v>0.0015-2022.45926752325i</v>
      </c>
      <c r="M464" t="str">
        <f t="shared" si="125"/>
        <v>0.0135-829.726878983897i</v>
      </c>
      <c r="N464">
        <f t="shared" si="126"/>
        <v>90.115962079212792</v>
      </c>
      <c r="O464">
        <f t="shared" si="127"/>
        <v>91.492898063367264</v>
      </c>
      <c r="P464" s="3">
        <f t="shared" si="128"/>
        <v>91.492898063367264</v>
      </c>
      <c r="Q464" s="3">
        <f t="shared" si="129"/>
        <v>-89.884037920787208</v>
      </c>
      <c r="R464">
        <f t="shared" si="130"/>
        <v>90.115962079212792</v>
      </c>
      <c r="S464">
        <f t="shared" si="131"/>
        <v>4.9183605835607406E-3</v>
      </c>
      <c r="T464">
        <f t="shared" si="114"/>
        <v>91.492898063367264</v>
      </c>
    </row>
    <row r="465" spans="1:20" x14ac:dyDescent="0.3">
      <c r="A465">
        <f t="shared" si="115"/>
        <v>31.020402243665416</v>
      </c>
      <c r="B465">
        <f t="shared" si="132"/>
        <v>4.9370503537782717</v>
      </c>
      <c r="C465" t="str">
        <f t="shared" si="116"/>
        <v>76.0042656707137-37410.7853202671i</v>
      </c>
      <c r="D465" t="str">
        <f t="shared" si="117"/>
        <v>15.3562499427255-6447.37058922702i</v>
      </c>
      <c r="E465" t="str">
        <f t="shared" si="118"/>
        <v>162.469520440734-0.017292886086469i</v>
      </c>
      <c r="F465" t="str">
        <f t="shared" si="119"/>
        <v>17.4594594538854-30252.2978504329i</v>
      </c>
      <c r="G465" t="str">
        <f t="shared" si="120"/>
        <v>0.999999999680743-0.0000178677516866469i</v>
      </c>
      <c r="H465" t="str">
        <f t="shared" si="121"/>
        <v>91.0000025055399+0.0169629486738852i</v>
      </c>
      <c r="I465" t="str">
        <f t="shared" si="122"/>
        <v>5.47363423882391-7168.81081703202i</v>
      </c>
      <c r="K465" t="str">
        <f t="shared" si="123"/>
        <v>0.142857133959913-0.000034818816569682i</v>
      </c>
      <c r="L465" t="str">
        <f t="shared" si="124"/>
        <v>0.0015-2014.80301606221i</v>
      </c>
      <c r="M465" t="str">
        <f t="shared" si="125"/>
        <v>0.0135-826.585852743471i</v>
      </c>
      <c r="N465">
        <f t="shared" si="126"/>
        <v>90.116402733044751</v>
      </c>
      <c r="O465">
        <f t="shared" si="127"/>
        <v>91.459954423731986</v>
      </c>
      <c r="P465" s="3">
        <f t="shared" si="128"/>
        <v>91.459954423731986</v>
      </c>
      <c r="Q465" s="3">
        <f t="shared" si="129"/>
        <v>-89.883597266955249</v>
      </c>
      <c r="R465">
        <f t="shared" si="130"/>
        <v>90.116402733044751</v>
      </c>
      <c r="S465">
        <f t="shared" si="131"/>
        <v>4.9370503537782716E-3</v>
      </c>
      <c r="T465">
        <f t="shared" si="114"/>
        <v>91.459954423731986</v>
      </c>
    </row>
    <row r="466" spans="1:20" x14ac:dyDescent="0.3">
      <c r="A466">
        <f t="shared" si="115"/>
        <v>31.138279772191343</v>
      </c>
      <c r="B466">
        <f t="shared" si="132"/>
        <v>4.9558111451226292</v>
      </c>
      <c r="C466" t="str">
        <f t="shared" si="116"/>
        <v>76.00426556264-37269.1627268254i</v>
      </c>
      <c r="D466" t="str">
        <f t="shared" si="117"/>
        <v>15.3562499422894-6422.96333569242i</v>
      </c>
      <c r="E466" t="str">
        <f t="shared" si="118"/>
        <v>162.469520314934-0.0173585989475283i</v>
      </c>
      <c r="F466" t="str">
        <f t="shared" si="119"/>
        <v>17.459459453843-30137.7743104287i</v>
      </c>
      <c r="G466" t="str">
        <f t="shared" si="120"/>
        <v>0.999999999678312-0.0000179356491430125i</v>
      </c>
      <c r="H466" t="str">
        <f t="shared" si="121"/>
        <v>91.000002524618+0.0170274078794127i</v>
      </c>
      <c r="I466" t="str">
        <f t="shared" si="122"/>
        <v>5.47363423983066-7141.67245788547i</v>
      </c>
      <c r="K466" t="str">
        <f t="shared" si="123"/>
        <v>0.142857133892166-0.000034951128055256i</v>
      </c>
      <c r="L466" t="str">
        <f t="shared" si="124"/>
        <v>0.0015-2007.17574821898i</v>
      </c>
      <c r="M466" t="str">
        <f t="shared" si="125"/>
        <v>0.0135-823.456717218043i</v>
      </c>
      <c r="N466">
        <f t="shared" si="126"/>
        <v>90.116845061337628</v>
      </c>
      <c r="O466">
        <f t="shared" si="127"/>
        <v>91.427010785522654</v>
      </c>
      <c r="P466" s="3">
        <f t="shared" si="128"/>
        <v>91.427010785522654</v>
      </c>
      <c r="Q466" s="3">
        <f t="shared" si="129"/>
        <v>-89.883154938662372</v>
      </c>
      <c r="R466">
        <f t="shared" si="130"/>
        <v>90.116845061337628</v>
      </c>
      <c r="S466">
        <f t="shared" si="131"/>
        <v>4.9558111451226293E-3</v>
      </c>
      <c r="T466">
        <f t="shared" si="114"/>
        <v>91.427010785522654</v>
      </c>
    </row>
    <row r="467" spans="1:20" x14ac:dyDescent="0.3">
      <c r="A467">
        <f t="shared" si="115"/>
        <v>31.256605235325669</v>
      </c>
      <c r="B467">
        <f t="shared" si="132"/>
        <v>4.974643227474095</v>
      </c>
      <c r="C467" t="str">
        <f t="shared" si="116"/>
        <v>76.004265453743-37128.0762628015i</v>
      </c>
      <c r="D467" t="str">
        <f t="shared" si="117"/>
        <v>15.35624994185-6398.64847864174i</v>
      </c>
      <c r="E467" t="str">
        <f t="shared" si="118"/>
        <v>162.469520188177-0.0174245615162469i</v>
      </c>
      <c r="F467" t="str">
        <f t="shared" si="119"/>
        <v>17.4594594538002-30023.6843124259i</v>
      </c>
      <c r="G467" t="str">
        <f t="shared" si="120"/>
        <v>0.999999999675863-0.0000180038046097119i</v>
      </c>
      <c r="H467" t="str">
        <f t="shared" si="121"/>
        <v>91.000002543842+0.0170921120299283i</v>
      </c>
      <c r="I467" t="str">
        <f t="shared" si="122"/>
        <v>5.47363424084513-7114.6368340949i</v>
      </c>
      <c r="K467" t="str">
        <f t="shared" si="123"/>
        <v>0.142857133823902-0.0000350839423242767i</v>
      </c>
      <c r="L467" t="str">
        <f t="shared" si="124"/>
        <v>0.0015-1999.57735427274i</v>
      </c>
      <c r="M467" t="str">
        <f t="shared" si="125"/>
        <v>0.0135-820.339427393946i</v>
      </c>
      <c r="N467">
        <f t="shared" si="126"/>
        <v>90.117289070454049</v>
      </c>
      <c r="O467">
        <f t="shared" si="127"/>
        <v>91.394067148750224</v>
      </c>
      <c r="P467" s="3">
        <f t="shared" si="128"/>
        <v>91.394067148750224</v>
      </c>
      <c r="Q467" s="3">
        <f t="shared" si="129"/>
        <v>-89.882710929545951</v>
      </c>
      <c r="R467">
        <f t="shared" si="130"/>
        <v>90.117289070454049</v>
      </c>
      <c r="S467">
        <f t="shared" si="131"/>
        <v>4.9746432274740951E-3</v>
      </c>
      <c r="T467">
        <f t="shared" si="114"/>
        <v>91.394067148750224</v>
      </c>
    </row>
    <row r="468" spans="1:20" x14ac:dyDescent="0.3">
      <c r="A468">
        <f t="shared" si="115"/>
        <v>31.375380335219909</v>
      </c>
      <c r="B468">
        <f t="shared" si="132"/>
        <v>4.9935468717384968</v>
      </c>
      <c r="C468" t="str">
        <f t="shared" si="116"/>
        <v>76.004265344017-36987.5238986198i</v>
      </c>
      <c r="D468" t="str">
        <f t="shared" si="117"/>
        <v>15.3562499414072-6374.42566829763i</v>
      </c>
      <c r="E468" t="str">
        <f t="shared" si="118"/>
        <v>162.469520060455-0.017490774741499i</v>
      </c>
      <c r="F468" t="str">
        <f t="shared" si="119"/>
        <v>17.4594594537571-29910.0262152016i</v>
      </c>
      <c r="G468" t="str">
        <f t="shared" si="120"/>
        <v>0.999999999673395-0.0000180722190671842i</v>
      </c>
      <c r="H468" t="str">
        <f t="shared" si="121"/>
        <v>91.0000025632119+0.017157062056222i</v>
      </c>
      <c r="I468" t="str">
        <f t="shared" si="122"/>
        <v>5.47363424186727-7087.7035567437i</v>
      </c>
      <c r="K468" t="str">
        <f t="shared" si="123"/>
        <v>0.142857133755119-0.000035217261287318i</v>
      </c>
      <c r="L468" t="str">
        <f t="shared" si="124"/>
        <v>0.0015-1992.00772491805i</v>
      </c>
      <c r="M468" t="str">
        <f t="shared" si="125"/>
        <v>0.0135-817.233938427916i</v>
      </c>
      <c r="N468">
        <f t="shared" si="126"/>
        <v>90.117734766780885</v>
      </c>
      <c r="O468">
        <f t="shared" si="127"/>
        <v>91.361123513425724</v>
      </c>
      <c r="P468" s="3">
        <f t="shared" si="128"/>
        <v>91.361123513425724</v>
      </c>
      <c r="Q468" s="3">
        <f t="shared" si="129"/>
        <v>-89.882265233219115</v>
      </c>
      <c r="R468">
        <f t="shared" si="130"/>
        <v>90.117734766780885</v>
      </c>
      <c r="S468">
        <f t="shared" si="131"/>
        <v>4.9935468717384971E-3</v>
      </c>
      <c r="T468">
        <f t="shared" si="114"/>
        <v>91.361123513425724</v>
      </c>
    </row>
    <row r="469" spans="1:20" x14ac:dyDescent="0.3">
      <c r="A469">
        <f t="shared" si="115"/>
        <v>31.494606780493747</v>
      </c>
      <c r="B469">
        <f t="shared" si="132"/>
        <v>5.0125223498511033</v>
      </c>
      <c r="C469" t="str">
        <f t="shared" si="116"/>
        <v>76.0042652334559-36847.5036123873i</v>
      </c>
      <c r="D469" t="str">
        <f t="shared" si="117"/>
        <v>15.356249940961-6350.2945562068i</v>
      </c>
      <c r="E469" t="str">
        <f t="shared" si="118"/>
        <v>162.469519931761-0.017557239575766i</v>
      </c>
      <c r="F469" t="str">
        <f t="shared" si="119"/>
        <v>17.4594594537137-29796.798383746i</v>
      </c>
      <c r="G469" t="str">
        <f t="shared" si="120"/>
        <v>0.999999999670908-0.0000181408934995944i</v>
      </c>
      <c r="H469" t="str">
        <f t="shared" si="121"/>
        <v>91.0000025827288+0.017222258892622i</v>
      </c>
      <c r="I469" t="str">
        <f t="shared" si="122"/>
        <v>5.47363424289716-7060.87223838765i</v>
      </c>
      <c r="K469" t="str">
        <f t="shared" si="123"/>
        <v>0.142857133685813-0.0000353510868622154i</v>
      </c>
      <c r="L469" t="str">
        <f t="shared" si="124"/>
        <v>0.0015-1984.46675126325i</v>
      </c>
      <c r="M469" t="str">
        <f t="shared" si="125"/>
        <v>0.0135-814.14020564646i</v>
      </c>
      <c r="N469">
        <f t="shared" si="126"/>
        <v>90.118182156729262</v>
      </c>
      <c r="O469">
        <f t="shared" si="127"/>
        <v>91.328179879560182</v>
      </c>
      <c r="P469" s="3">
        <f t="shared" si="128"/>
        <v>91.328179879560182</v>
      </c>
      <c r="Q469" s="3">
        <f t="shared" si="129"/>
        <v>-89.881817843270738</v>
      </c>
      <c r="R469">
        <f t="shared" si="130"/>
        <v>90.118182156729262</v>
      </c>
      <c r="S469">
        <f t="shared" si="131"/>
        <v>5.0125223498511031E-3</v>
      </c>
      <c r="T469">
        <f t="shared" si="114"/>
        <v>91.328179879560182</v>
      </c>
    </row>
    <row r="470" spans="1:20" x14ac:dyDescent="0.3">
      <c r="A470">
        <f t="shared" si="115"/>
        <v>31.614286286259624</v>
      </c>
      <c r="B470">
        <f t="shared" si="132"/>
        <v>5.0315699347805376</v>
      </c>
      <c r="C470" t="str">
        <f t="shared" si="116"/>
        <v>76.0042651220529-36708.0133898645i</v>
      </c>
      <c r="D470" t="str">
        <f t="shared" si="117"/>
        <v>15.3562499405115-6326.2547952351i</v>
      </c>
      <c r="E470" t="str">
        <f t="shared" si="118"/>
        <v>162.469519802087-0.0176239569751467i</v>
      </c>
      <c r="F470" t="str">
        <f t="shared" si="119"/>
        <v>17.45945945367-29683.9991892386i</v>
      </c>
      <c r="G470" t="str">
        <f t="shared" si="120"/>
        <v>0.999999999668402-0.0000182098288948472i</v>
      </c>
      <c r="H470" t="str">
        <f t="shared" si="121"/>
        <v>91.0000026023951+0.0172877034770076i</v>
      </c>
      <c r="I470" t="str">
        <f t="shared" si="122"/>
        <v>5.47363424393498-7034.14249304932i</v>
      </c>
      <c r="K470" t="str">
        <f t="shared" si="123"/>
        <v>0.142857133615978-0.0000354854209740915i</v>
      </c>
      <c r="L470" t="str">
        <f t="shared" si="124"/>
        <v>0.0015-1976.9543248289i</v>
      </c>
      <c r="M470" t="str">
        <f t="shared" si="125"/>
        <v>0.0135-811.058184545187i</v>
      </c>
      <c r="N470">
        <f t="shared" si="126"/>
        <v>90.11863124673468</v>
      </c>
      <c r="O470">
        <f t="shared" si="127"/>
        <v>91.295236247164567</v>
      </c>
      <c r="P470" s="3">
        <f t="shared" si="128"/>
        <v>91.295236247164567</v>
      </c>
      <c r="Q470" s="3">
        <f t="shared" si="129"/>
        <v>-89.88136875326532</v>
      </c>
      <c r="R470">
        <f t="shared" si="130"/>
        <v>90.11863124673468</v>
      </c>
      <c r="S470">
        <f t="shared" si="131"/>
        <v>5.0315699347805373E-3</v>
      </c>
      <c r="T470">
        <f t="shared" si="114"/>
        <v>91.295236247164567</v>
      </c>
    </row>
    <row r="471" spans="1:20" x14ac:dyDescent="0.3">
      <c r="A471">
        <f t="shared" si="115"/>
        <v>31.734420574147411</v>
      </c>
      <c r="B471">
        <f t="shared" si="132"/>
        <v>5.0506899005327037</v>
      </c>
      <c r="C471" t="str">
        <f t="shared" si="116"/>
        <v>76.0042650098018-36569.0512244383i</v>
      </c>
      <c r="D471" t="str">
        <f t="shared" si="117"/>
        <v>15.3562499400585-6302.30603956251i</v>
      </c>
      <c r="E471" t="str">
        <f t="shared" si="118"/>
        <v>162.469519671426-0.0176909278993751i</v>
      </c>
      <c r="F471" t="str">
        <f t="shared" si="119"/>
        <v>17.4594594536259-29571.6270090252i</v>
      </c>
      <c r="G471" t="str">
        <f t="shared" si="120"/>
        <v>0.999999999665877-0.0000182790262446015i</v>
      </c>
      <c r="H471" t="str">
        <f t="shared" si="121"/>
        <v>91.0000026222107+0.0173533967508202i</v>
      </c>
      <c r="I471" t="str">
        <f t="shared" si="122"/>
        <v>5.47363424498064-7007.51393621224i</v>
      </c>
      <c r="K471" t="str">
        <f t="shared" si="123"/>
        <v>0.142857133545612-0.0000356202655553843i</v>
      </c>
      <c r="L471" t="str">
        <f t="shared" si="124"/>
        <v>0.0015-1969.47033754623i</v>
      </c>
      <c r="M471" t="str">
        <f t="shared" si="125"/>
        <v>0.0135-807.987830788195i</v>
      </c>
      <c r="N471">
        <f t="shared" si="126"/>
        <v>90.119082043257052</v>
      </c>
      <c r="O471">
        <f t="shared" si="127"/>
        <v>91.262292616250193</v>
      </c>
      <c r="P471" s="3">
        <f t="shared" si="128"/>
        <v>91.262292616250193</v>
      </c>
      <c r="Q471" s="3">
        <f t="shared" si="129"/>
        <v>-89.880917956742948</v>
      </c>
      <c r="R471">
        <f t="shared" si="130"/>
        <v>90.119082043257052</v>
      </c>
      <c r="S471">
        <f t="shared" si="131"/>
        <v>5.0506899005327037E-3</v>
      </c>
      <c r="T471">
        <f t="shared" si="114"/>
        <v>91.262292616250193</v>
      </c>
    </row>
    <row r="472" spans="1:20" x14ac:dyDescent="0.3">
      <c r="A472">
        <f t="shared" si="115"/>
        <v>31.855011372329169</v>
      </c>
      <c r="B472">
        <f t="shared" si="132"/>
        <v>5.0698825221547281</v>
      </c>
      <c r="C472" t="str">
        <f t="shared" si="116"/>
        <v>76.0042648966959-36430.6151170911i</v>
      </c>
      <c r="D472" t="str">
        <f t="shared" si="117"/>
        <v>15.3562499396021-6278.44794467813i</v>
      </c>
      <c r="E472" t="str">
        <f t="shared" si="118"/>
        <v>162.46951953977-0.0177581533118313i</v>
      </c>
      <c r="F472" t="str">
        <f t="shared" si="119"/>
        <v>17.4594594535814-29459.6802265942i</v>
      </c>
      <c r="G472" t="str">
        <f t="shared" si="120"/>
        <v>0.999999999663333-0.0000183484865442843i</v>
      </c>
      <c r="H472" t="str">
        <f t="shared" si="121"/>
        <v>91.0000026421773+0.0174193396590803i</v>
      </c>
      <c r="I472" t="str">
        <f t="shared" si="122"/>
        <v>5.47363424603425-6980.98618481573i</v>
      </c>
      <c r="K472" t="str">
        <f t="shared" si="123"/>
        <v>0.14285713347471-0.0000357556225458755i</v>
      </c>
      <c r="L472" t="str">
        <f t="shared" si="124"/>
        <v>0.0015-1962.01468175555i</v>
      </c>
      <c r="M472" t="str">
        <f t="shared" si="125"/>
        <v>0.0135-804.929100207406i</v>
      </c>
      <c r="N472">
        <f t="shared" si="126"/>
        <v>90.119534552780848</v>
      </c>
      <c r="O472">
        <f t="shared" si="127"/>
        <v>91.229348986828285</v>
      </c>
      <c r="P472" s="3">
        <f t="shared" si="128"/>
        <v>91.229348986828285</v>
      </c>
      <c r="Q472" s="3">
        <f t="shared" si="129"/>
        <v>-89.880465447219152</v>
      </c>
      <c r="R472">
        <f t="shared" si="130"/>
        <v>90.119534552780848</v>
      </c>
      <c r="S472">
        <f t="shared" si="131"/>
        <v>5.0698825221547278E-3</v>
      </c>
      <c r="T472">
        <f t="shared" si="114"/>
        <v>91.229348986828285</v>
      </c>
    </row>
    <row r="473" spans="1:20" x14ac:dyDescent="0.3">
      <c r="A473">
        <f t="shared" si="115"/>
        <v>31.976060415544023</v>
      </c>
      <c r="B473">
        <f t="shared" si="132"/>
        <v>5.0891480757389163</v>
      </c>
      <c r="C473" t="str">
        <f t="shared" si="116"/>
        <v>76.0042647827282-36292.7030763726i</v>
      </c>
      <c r="D473" t="str">
        <f t="shared" si="117"/>
        <v>15.3562499391422-6254.68016737528i</v>
      </c>
      <c r="E473" t="str">
        <f t="shared" si="118"/>
        <v>162.46951940711-0.0178256341795536i</v>
      </c>
      <c r="F473" t="str">
        <f t="shared" si="119"/>
        <v>17.4594594535367-29348.1572315536i</v>
      </c>
      <c r="G473" t="str">
        <f t="shared" si="120"/>
        <v>0.99999999966077-0.0000184182107931054i</v>
      </c>
      <c r="H473" t="str">
        <f t="shared" si="121"/>
        <v>91.000002662296+0.0174855331503988i</v>
      </c>
      <c r="I473" t="str">
        <f t="shared" si="122"/>
        <v>5.47363424709593-6954.55885724919i</v>
      </c>
      <c r="K473" t="str">
        <f t="shared" si="123"/>
        <v>0.142857133403268-0.0000358914938927174i</v>
      </c>
      <c r="L473" t="str">
        <f t="shared" si="124"/>
        <v>0.0015-1954.58725020478i</v>
      </c>
      <c r="M473" t="str">
        <f t="shared" si="125"/>
        <v>0.0135-801.881948801958i</v>
      </c>
      <c r="N473">
        <f t="shared" si="126"/>
        <v>90.119988781815209</v>
      </c>
      <c r="O473">
        <f t="shared" si="127"/>
        <v>91.196405358910113</v>
      </c>
      <c r="P473" s="3">
        <f t="shared" si="128"/>
        <v>91.196405358910113</v>
      </c>
      <c r="Q473" s="3">
        <f t="shared" si="129"/>
        <v>-89.880011218184791</v>
      </c>
      <c r="R473">
        <f t="shared" si="130"/>
        <v>90.119988781815209</v>
      </c>
      <c r="S473">
        <f t="shared" si="131"/>
        <v>5.0891480757389159E-3</v>
      </c>
      <c r="T473">
        <f t="shared" si="114"/>
        <v>91.196405358910113</v>
      </c>
    </row>
    <row r="474" spans="1:20" x14ac:dyDescent="0.3">
      <c r="A474">
        <f t="shared" si="115"/>
        <v>32.097569445123092</v>
      </c>
      <c r="B474">
        <f t="shared" si="132"/>
        <v>5.1084868384267246</v>
      </c>
      <c r="C474" t="str">
        <f t="shared" si="116"/>
        <v>76.0042646678932-36155.3131183727i</v>
      </c>
      <c r="D474" t="str">
        <f t="shared" si="117"/>
        <v>15.3562499386788-6231.00236574647i</v>
      </c>
      <c r="E474" t="str">
        <f t="shared" si="118"/>
        <v>162.469519273442-0.0178933714732609i</v>
      </c>
      <c r="F474" t="str">
        <f t="shared" si="119"/>
        <v>17.4594594534916-29237.0564196077i</v>
      </c>
      <c r="G474" t="str">
        <f t="shared" si="120"/>
        <v>0.999999999658187-0.0000184881999940714i</v>
      </c>
      <c r="H474" t="str">
        <f t="shared" si="121"/>
        <v>91.000002682568+0.0175519781769913i</v>
      </c>
      <c r="I474" t="str">
        <f t="shared" si="122"/>
        <v>5.47363424816568-6928.23157334663i</v>
      </c>
      <c r="K474" t="str">
        <f t="shared" si="123"/>
        <v>0.142857133331282-0.0000360278815504618i</v>
      </c>
      <c r="L474" t="str">
        <f t="shared" si="124"/>
        <v>0.0015-1947.1879360478i</v>
      </c>
      <c r="M474" t="str">
        <f t="shared" si="125"/>
        <v>0.0135-798.846332737557i</v>
      </c>
      <c r="N474">
        <f t="shared" si="126"/>
        <v>90.120444736893958</v>
      </c>
      <c r="O474">
        <f t="shared" si="127"/>
        <v>91.163461732507344</v>
      </c>
      <c r="P474" s="3">
        <f t="shared" si="128"/>
        <v>91.163461732507344</v>
      </c>
      <c r="Q474" s="3">
        <f t="shared" si="129"/>
        <v>-89.879555263106042</v>
      </c>
      <c r="R474">
        <f t="shared" si="130"/>
        <v>90.120444736893958</v>
      </c>
      <c r="S474">
        <f t="shared" si="131"/>
        <v>5.1084868384267245E-3</v>
      </c>
      <c r="T474">
        <f t="shared" si="114"/>
        <v>91.163461732507344</v>
      </c>
    </row>
    <row r="475" spans="1:20" x14ac:dyDescent="0.3">
      <c r="A475">
        <f t="shared" si="115"/>
        <v>32.219540209014561</v>
      </c>
      <c r="B475">
        <f t="shared" si="132"/>
        <v>5.1278990884127467</v>
      </c>
      <c r="C475" t="str">
        <f t="shared" si="116"/>
        <v>76.0042645521833-36018.4432666897i</v>
      </c>
      <c r="D475" t="str">
        <f t="shared" si="117"/>
        <v>15.3562499382119-6207.41419917859i</v>
      </c>
      <c r="E475" t="str">
        <f t="shared" si="118"/>
        <v>162.469519138754-0.0179613661673536i</v>
      </c>
      <c r="F475" t="str">
        <f t="shared" si="119"/>
        <v>17.4594594534461-29126.3761925339i</v>
      </c>
      <c r="G475" t="str">
        <f t="shared" si="120"/>
        <v>0.999999999655584-0.0000185584551540006i</v>
      </c>
      <c r="H475" t="str">
        <f t="shared" si="121"/>
        <v>91.0000027029942+0.0176186756946921i</v>
      </c>
      <c r="I475" t="str">
        <f t="shared" si="122"/>
        <v>5.47363424924357-6902.0039543812i</v>
      </c>
      <c r="K475" t="str">
        <f t="shared" si="123"/>
        <v>0.142857133258748-0.000036164787481088i</v>
      </c>
      <c r="L475" t="str">
        <f t="shared" si="124"/>
        <v>0.0015-1939.81663284299i</v>
      </c>
      <c r="M475" t="str">
        <f t="shared" si="125"/>
        <v>0.0135-795.822208345841i</v>
      </c>
      <c r="N475">
        <f t="shared" si="126"/>
        <v>90.120902424575803</v>
      </c>
      <c r="O475">
        <f t="shared" si="127"/>
        <v>91.130518107631275</v>
      </c>
      <c r="P475" s="3">
        <f t="shared" si="128"/>
        <v>91.130518107631275</v>
      </c>
      <c r="Q475" s="3">
        <f t="shared" si="129"/>
        <v>-89.879097575424197</v>
      </c>
      <c r="R475">
        <f t="shared" si="130"/>
        <v>90.120902424575803</v>
      </c>
      <c r="S475">
        <f t="shared" si="131"/>
        <v>5.1278990884127467E-3</v>
      </c>
      <c r="T475">
        <f t="shared" si="114"/>
        <v>91.130518107631275</v>
      </c>
    </row>
    <row r="476" spans="1:20" x14ac:dyDescent="0.3">
      <c r="A476">
        <f t="shared" si="115"/>
        <v>32.341974461808817</v>
      </c>
      <c r="B476">
        <f t="shared" si="132"/>
        <v>5.1473851049487154</v>
      </c>
      <c r="C476" t="str">
        <f t="shared" si="116"/>
        <v>76.0042644355926-35882.0915524056i</v>
      </c>
      <c r="D476" t="str">
        <f t="shared" si="117"/>
        <v>15.3562499377414-6183.91532834796i</v>
      </c>
      <c r="E476" t="str">
        <f t="shared" si="118"/>
        <v>162.469519003042-0.0180296192399387i</v>
      </c>
      <c r="F476" t="str">
        <f t="shared" si="119"/>
        <v>17.4594594534004-29016.1149581602i</v>
      </c>
      <c r="G476" t="str">
        <f t="shared" si="120"/>
        <v>0.999999999652961-0.0000186289772835369i</v>
      </c>
      <c r="H476" t="str">
        <f t="shared" si="121"/>
        <v>91.0000027235763+0.0176856266629672i</v>
      </c>
      <c r="I476" t="str">
        <f t="shared" si="122"/>
        <v>5.4736342503297-6875.87562305989i</v>
      </c>
      <c r="K476" t="str">
        <f t="shared" si="123"/>
        <v>0.142857133185661-0.0000363022136540296i</v>
      </c>
      <c r="L476" t="str">
        <f t="shared" si="124"/>
        <v>0.0015-1932.4732345517i</v>
      </c>
      <c r="M476" t="str">
        <f t="shared" si="125"/>
        <v>0.0135-792.809532123775i</v>
      </c>
      <c r="N476">
        <f t="shared" si="126"/>
        <v>90.121361851444277</v>
      </c>
      <c r="O476">
        <f t="shared" si="127"/>
        <v>91.097574484293716</v>
      </c>
      <c r="P476" s="3">
        <f t="shared" si="128"/>
        <v>91.097574484293716</v>
      </c>
      <c r="Q476" s="3">
        <f t="shared" si="129"/>
        <v>-89.878638148555723</v>
      </c>
      <c r="R476">
        <f t="shared" si="130"/>
        <v>90.121361851444277</v>
      </c>
      <c r="S476">
        <f t="shared" si="131"/>
        <v>5.1473851049487155E-3</v>
      </c>
      <c r="T476">
        <f t="shared" si="114"/>
        <v>91.097574484293716</v>
      </c>
    </row>
    <row r="477" spans="1:20" x14ac:dyDescent="0.3">
      <c r="A477">
        <f t="shared" si="115"/>
        <v>32.464873964763697</v>
      </c>
      <c r="B477">
        <f t="shared" si="132"/>
        <v>5.1669451683475209</v>
      </c>
      <c r="C477" t="str">
        <f t="shared" si="116"/>
        <v>76.0042643181138-35746.2560140549i</v>
      </c>
      <c r="D477" t="str">
        <f t="shared" si="117"/>
        <v>15.3562499372673-6160.5054152154i</v>
      </c>
      <c r="E477" t="str">
        <f t="shared" si="118"/>
        <v>162.469518866296-0.0180981316728405i</v>
      </c>
      <c r="F477" t="str">
        <f t="shared" si="119"/>
        <v>17.4594594533542-28906.2711303415i</v>
      </c>
      <c r="G477" t="str">
        <f t="shared" si="120"/>
        <v>0.999999999650319-0.0000186997673971649i</v>
      </c>
      <c r="H477" t="str">
        <f t="shared" si="121"/>
        <v>91.0000027443149+0.017752832044929i</v>
      </c>
      <c r="I477" t="str">
        <f t="shared" si="122"/>
        <v>5.47363425142406-6849.84620351778i</v>
      </c>
      <c r="K477" t="str">
        <f t="shared" si="123"/>
        <v>0.142857133112018-0.0000364401620462055i</v>
      </c>
      <c r="L477" t="str">
        <f t="shared" si="124"/>
        <v>0.0015-1925.15763553666i</v>
      </c>
      <c r="M477" t="str">
        <f t="shared" si="125"/>
        <v>0.0135-789.808260732989i</v>
      </c>
      <c r="N477">
        <f t="shared" si="126"/>
        <v>90.121823024108011</v>
      </c>
      <c r="O477">
        <f t="shared" si="127"/>
        <v>91.064630862506306</v>
      </c>
      <c r="P477" s="3">
        <f t="shared" si="128"/>
        <v>91.064630862506306</v>
      </c>
      <c r="Q477" s="3">
        <f t="shared" si="129"/>
        <v>-89.878176975891989</v>
      </c>
      <c r="R477">
        <f t="shared" si="130"/>
        <v>90.121823024108011</v>
      </c>
      <c r="S477">
        <f t="shared" si="131"/>
        <v>5.1669451683475209E-3</v>
      </c>
      <c r="T477">
        <f t="shared" si="114"/>
        <v>91.064630862506306</v>
      </c>
    </row>
    <row r="478" spans="1:20" x14ac:dyDescent="0.3">
      <c r="A478">
        <f t="shared" si="115"/>
        <v>32.5882404858298</v>
      </c>
      <c r="B478">
        <f t="shared" si="132"/>
        <v>5.1865795599872415</v>
      </c>
      <c r="C478" t="str">
        <f t="shared" si="116"/>
        <v>76.0042641997413-35610.9346975979i</v>
      </c>
      <c r="D478" t="str">
        <f t="shared" si="117"/>
        <v>15.3562499367897-6137.18412302148i</v>
      </c>
      <c r="E478" t="str">
        <f t="shared" si="118"/>
        <v>162.469518728508-0.0181669044516109i</v>
      </c>
      <c r="F478" t="str">
        <f t="shared" si="119"/>
        <v>17.4594594533077-28796.8431289376i</v>
      </c>
      <c r="G478" t="str">
        <f t="shared" si="120"/>
        <v>0.999999999647656-0.0000187708265132242i</v>
      </c>
      <c r="H478" t="str">
        <f t="shared" si="121"/>
        <v>91.0000027652109+0.0178202928073495i</v>
      </c>
      <c r="I478" t="str">
        <f t="shared" si="122"/>
        <v>5.47363425252673-6823.91532131293i</v>
      </c>
      <c r="K478" t="str">
        <f t="shared" si="123"/>
        <v>0.142857133037815-0.0000365786346420463i</v>
      </c>
      <c r="L478" t="str">
        <f t="shared" si="124"/>
        <v>0.0015-1917.86973056052i</v>
      </c>
      <c r="M478" t="str">
        <f t="shared" si="125"/>
        <v>0.0135-786.818350999191i</v>
      </c>
      <c r="N478">
        <f t="shared" si="126"/>
        <v>90.122285949200759</v>
      </c>
      <c r="O478">
        <f t="shared" si="127"/>
        <v>91.031687242280867</v>
      </c>
      <c r="P478" s="3">
        <f t="shared" si="128"/>
        <v>91.031687242280867</v>
      </c>
      <c r="Q478" s="3">
        <f t="shared" si="129"/>
        <v>-89.877714050799241</v>
      </c>
      <c r="R478">
        <f t="shared" si="130"/>
        <v>90.122285949200759</v>
      </c>
      <c r="S478">
        <f t="shared" si="131"/>
        <v>5.1865795599872417E-3</v>
      </c>
      <c r="T478">
        <f t="shared" si="114"/>
        <v>91.031687242280867</v>
      </c>
    </row>
    <row r="479" spans="1:20" x14ac:dyDescent="0.3">
      <c r="A479">
        <f t="shared" si="115"/>
        <v>32.712075799675951</v>
      </c>
      <c r="B479">
        <f t="shared" si="132"/>
        <v>5.2062885623151933</v>
      </c>
      <c r="C479" t="str">
        <f t="shared" si="116"/>
        <v>76.0042640804667-35476.1256563921i</v>
      </c>
      <c r="D479" t="str">
        <f t="shared" si="117"/>
        <v>15.3562499363083-6113.95111628156i</v>
      </c>
      <c r="E479" t="str">
        <f t="shared" si="118"/>
        <v>162.469518589673-0.0182359385655509i</v>
      </c>
      <c r="F479" t="str">
        <f t="shared" si="119"/>
        <v>17.4594594532609-28687.8293797898i</v>
      </c>
      <c r="G479" t="str">
        <f t="shared" si="120"/>
        <v>0.999999999644973-0.0000188421556539238i</v>
      </c>
      <c r="H479" t="str">
        <f t="shared" si="121"/>
        <v>91.0000027862666+0.0178880099206748i</v>
      </c>
      <c r="I479" t="str">
        <f t="shared" si="122"/>
        <v>5.47363425363785-6798.08260342096i</v>
      </c>
      <c r="K479" t="str">
        <f t="shared" si="123"/>
        <v>0.142857132963046-0.000036717633433523i</v>
      </c>
      <c r="L479" t="str">
        <f t="shared" si="124"/>
        <v>0.0015-1910.60941478435i</v>
      </c>
      <c r="M479" t="str">
        <f t="shared" si="125"/>
        <v>0.0135-783.839759911527i</v>
      </c>
      <c r="N479">
        <f t="shared" si="126"/>
        <v>90.122750633381386</v>
      </c>
      <c r="O479">
        <f t="shared" si="127"/>
        <v>90.998743623629323</v>
      </c>
      <c r="P479" s="3">
        <f t="shared" si="128"/>
        <v>90.998743623629323</v>
      </c>
      <c r="Q479" s="3">
        <f t="shared" si="129"/>
        <v>-89.877249366618614</v>
      </c>
      <c r="R479">
        <f t="shared" si="130"/>
        <v>90.122750633381386</v>
      </c>
      <c r="S479">
        <f t="shared" si="131"/>
        <v>5.2062885623151934E-3</v>
      </c>
      <c r="T479">
        <f t="shared" si="114"/>
        <v>90.998743623629323</v>
      </c>
    </row>
    <row r="480" spans="1:20" x14ac:dyDescent="0.3">
      <c r="A480">
        <f t="shared" si="115"/>
        <v>32.836381687714727</v>
      </c>
      <c r="B480">
        <f t="shared" si="132"/>
        <v>5.2260724588519913</v>
      </c>
      <c r="C480" t="str">
        <f t="shared" si="116"/>
        <v>76.004263960284-35341.8269511637i</v>
      </c>
      <c r="D480" t="str">
        <f t="shared" si="117"/>
        <v>15.3562499358234-6090.80606078107i</v>
      </c>
      <c r="E480" t="str">
        <f t="shared" si="118"/>
        <v>162.469518449778-0.0183052350077145i</v>
      </c>
      <c r="F480" t="str">
        <f t="shared" si="119"/>
        <v>17.4594594532137-28579.2283146989i</v>
      </c>
      <c r="G480" t="str">
        <f t="shared" si="120"/>
        <v>0.99999999964227-0.0000189137558453577i</v>
      </c>
      <c r="H480" t="str">
        <f t="shared" si="121"/>
        <v>91.0000028074825+0.0179559843590383i</v>
      </c>
      <c r="I480" t="str">
        <f t="shared" si="122"/>
        <v>5.47363425475742-6772.34767822952i</v>
      </c>
      <c r="K480" t="str">
        <f t="shared" si="123"/>
        <v>0.142857132887708-0.0000368571604201768i</v>
      </c>
      <c r="L480" t="str">
        <f t="shared" si="124"/>
        <v>0.0015-1903.37658376603i</v>
      </c>
      <c r="M480" t="str">
        <f t="shared" si="125"/>
        <v>0.0135-780.872444621965i</v>
      </c>
      <c r="N480">
        <f t="shared" si="126"/>
        <v>90.123217083334154</v>
      </c>
      <c r="O480">
        <f t="shared" si="127"/>
        <v>90.965800006563526</v>
      </c>
      <c r="P480" s="3">
        <f t="shared" si="128"/>
        <v>90.965800006563526</v>
      </c>
      <c r="Q480" s="3">
        <f t="shared" si="129"/>
        <v>-89.876782916665846</v>
      </c>
      <c r="R480">
        <f t="shared" si="130"/>
        <v>90.123217083334154</v>
      </c>
      <c r="S480">
        <f t="shared" si="131"/>
        <v>5.2260724588519911E-3</v>
      </c>
      <c r="T480">
        <f t="shared" si="114"/>
        <v>90.965800006563526</v>
      </c>
    </row>
    <row r="481" spans="1:20" x14ac:dyDescent="0.3">
      <c r="A481">
        <f t="shared" si="115"/>
        <v>32.961159938128041</v>
      </c>
      <c r="B481">
        <f t="shared" si="132"/>
        <v>5.2459315341956287</v>
      </c>
      <c r="C481" t="str">
        <f t="shared" si="116"/>
        <v>76.0042638391861-35208.0366499814i</v>
      </c>
      <c r="D481" t="str">
        <f t="shared" si="117"/>
        <v>15.3562499353347-6067.74862357058i</v>
      </c>
      <c r="E481" t="str">
        <f t="shared" si="118"/>
        <v>162.46951830882-0.018374794774937i</v>
      </c>
      <c r="F481" t="str">
        <f t="shared" si="119"/>
        <v>17.4594594531661-28471.0383714021i</v>
      </c>
      <c r="G481" t="str">
        <f t="shared" si="120"/>
        <v>0.999999999639546-0.0000189856281175183i</v>
      </c>
      <c r="H481" t="str">
        <f t="shared" si="121"/>
        <v>91.0000028288601+0.0180242171002752i</v>
      </c>
      <c r="I481" t="str">
        <f t="shared" si="122"/>
        <v>5.47363425588551-6746.7101755331i</v>
      </c>
      <c r="K481" t="str">
        <f t="shared" si="123"/>
        <v>0.142857132811796-0.0000369972176091464i</v>
      </c>
      <c r="L481" t="str">
        <f t="shared" si="124"/>
        <v>0.0015-1896.17113345889i</v>
      </c>
      <c r="M481" t="str">
        <f t="shared" si="125"/>
        <v>0.0135-777.916362444675i</v>
      </c>
      <c r="N481">
        <f t="shared" si="126"/>
        <v>90.123685305768646</v>
      </c>
      <c r="O481">
        <f t="shared" si="127"/>
        <v>90.932856391095726</v>
      </c>
      <c r="P481" s="3">
        <f t="shared" si="128"/>
        <v>90.932856391095726</v>
      </c>
      <c r="Q481" s="3">
        <f t="shared" si="129"/>
        <v>-89.876314694231354</v>
      </c>
      <c r="R481">
        <f t="shared" si="130"/>
        <v>90.123685305768646</v>
      </c>
      <c r="S481">
        <f t="shared" si="131"/>
        <v>5.2459315341956284E-3</v>
      </c>
      <c r="T481">
        <f t="shared" si="114"/>
        <v>90.932856391095726</v>
      </c>
    </row>
    <row r="482" spans="1:20" x14ac:dyDescent="0.3">
      <c r="A482">
        <f t="shared" si="115"/>
        <v>33.086412345892924</v>
      </c>
      <c r="B482">
        <f t="shared" si="132"/>
        <v>5.2658660740255723</v>
      </c>
      <c r="C482" t="str">
        <f t="shared" si="116"/>
        <v>76.0042637171667-35074.7528282266i</v>
      </c>
      <c r="D482" t="str">
        <f t="shared" si="117"/>
        <v>15.3562499348423-6044.77847296113i</v>
      </c>
      <c r="E482" t="str">
        <f t="shared" si="118"/>
        <v>162.469518166788-0.0184446188678343i</v>
      </c>
      <c r="F482" t="str">
        <f t="shared" si="119"/>
        <v>17.4594594531182-28363.2579935506i</v>
      </c>
      <c r="G482" t="str">
        <f t="shared" si="120"/>
        <v>0.999999999636801-0.0000190577735043125i</v>
      </c>
      <c r="H482" t="str">
        <f t="shared" si="121"/>
        <v>91.0000028503999+0.0180927091259363i</v>
      </c>
      <c r="I482" t="str">
        <f t="shared" si="122"/>
        <v>5.47363425702216-6721.16972652753i</v>
      </c>
      <c r="K482" t="str">
        <f t="shared" si="123"/>
        <v>0.142857132735307-0.000037137807015198i</v>
      </c>
      <c r="L482" t="str">
        <f t="shared" si="124"/>
        <v>0.0015-1888.99296021009i</v>
      </c>
      <c r="M482" t="str">
        <f t="shared" si="125"/>
        <v>0.0135-774.971470855425i</v>
      </c>
      <c r="N482">
        <f t="shared" si="126"/>
        <v>90.124155307419969</v>
      </c>
      <c r="O482">
        <f t="shared" si="127"/>
        <v>90.899912777238029</v>
      </c>
      <c r="P482" s="3">
        <f t="shared" si="128"/>
        <v>90.899912777238029</v>
      </c>
      <c r="Q482" s="3">
        <f t="shared" si="129"/>
        <v>-89.875844692580031</v>
      </c>
      <c r="R482">
        <f t="shared" si="130"/>
        <v>90.124155307419969</v>
      </c>
      <c r="S482">
        <f t="shared" si="131"/>
        <v>5.2658660740255723E-3</v>
      </c>
      <c r="T482">
        <f t="shared" si="114"/>
        <v>90.899912777238029</v>
      </c>
    </row>
    <row r="483" spans="1:20" x14ac:dyDescent="0.3">
      <c r="A483">
        <f t="shared" si="115"/>
        <v>33.212140712807319</v>
      </c>
      <c r="B483">
        <f t="shared" si="132"/>
        <v>5.2858763651068692</v>
      </c>
      <c r="C483" t="str">
        <f t="shared" si="116"/>
        <v>76.0042635942181-34941.9735685665i</v>
      </c>
      <c r="D483" t="str">
        <f t="shared" si="117"/>
        <v>15.3562499343462-6021.8952785194i</v>
      </c>
      <c r="E483" t="str">
        <f t="shared" si="118"/>
        <v>162.469518023674-0.0185147082908275i</v>
      </c>
      <c r="F483" t="str">
        <f t="shared" si="119"/>
        <v>17.4594594530699-28255.8856306876i</v>
      </c>
      <c r="G483" t="str">
        <f t="shared" si="120"/>
        <v>0.999999999634036-0.000019130193043576i</v>
      </c>
      <c r="H483" t="str">
        <f t="shared" si="121"/>
        <v>91.000002872104+0.0181614614213029i</v>
      </c>
      <c r="I483" t="str">
        <f t="shared" si="122"/>
        <v>5.47363425816749-6695.72596380496i</v>
      </c>
      <c r="K483" t="str">
        <f t="shared" si="123"/>
        <v>0.142857132658235-0.0000372789306607541i</v>
      </c>
      <c r="L483" t="str">
        <f t="shared" si="124"/>
        <v>0.0015-1881.84196075921i</v>
      </c>
      <c r="M483" t="str">
        <f t="shared" si="125"/>
        <v>0.0135-772.037727490954i</v>
      </c>
      <c r="N483">
        <f t="shared" si="126"/>
        <v>90.124627095048851</v>
      </c>
      <c r="O483">
        <f t="shared" si="127"/>
        <v>90.866969165002644</v>
      </c>
      <c r="P483" s="3">
        <f t="shared" si="128"/>
        <v>90.866969165002644</v>
      </c>
      <c r="Q483" s="3">
        <f t="shared" si="129"/>
        <v>-89.875372904951149</v>
      </c>
      <c r="R483">
        <f t="shared" si="130"/>
        <v>90.124627095048851</v>
      </c>
      <c r="S483">
        <f t="shared" si="131"/>
        <v>5.2858763651068693E-3</v>
      </c>
      <c r="T483">
        <f t="shared" si="114"/>
        <v>90.866969165002644</v>
      </c>
    </row>
    <row r="484" spans="1:20" x14ac:dyDescent="0.3">
      <c r="A484">
        <f t="shared" si="115"/>
        <v>33.338346847515986</v>
      </c>
      <c r="B484">
        <f t="shared" si="132"/>
        <v>5.3059626952942756</v>
      </c>
      <c r="C484" t="str">
        <f t="shared" si="116"/>
        <v>76.0042634703329-34809.6969609272i</v>
      </c>
      <c r="D484" t="str">
        <f t="shared" si="117"/>
        <v>15.3562499338462-5999.09871106293i</v>
      </c>
      <c r="E484" t="str">
        <f t="shared" si="118"/>
        <v>162.469517879472-0.0185850640521573i</v>
      </c>
      <c r="F484" t="str">
        <f t="shared" si="119"/>
        <v>17.4594594530213-28148.9197382256i</v>
      </c>
      <c r="G484" t="str">
        <f t="shared" si="120"/>
        <v>0.999999999631249-0.0000192028877770881i</v>
      </c>
      <c r="H484" t="str">
        <f t="shared" si="121"/>
        <v>91.0000028939735+0.0182304749753995i</v>
      </c>
      <c r="I484" t="str">
        <f t="shared" si="122"/>
        <v>5.47363425932154-6670.37852134831i</v>
      </c>
      <c r="K484" t="str">
        <f t="shared" si="123"/>
        <v>0.142857132580576-0.0000374205905759214i</v>
      </c>
      <c r="L484" t="str">
        <f t="shared" si="124"/>
        <v>0.0015-1874.71803223671i</v>
      </c>
      <c r="M484" t="str">
        <f t="shared" si="125"/>
        <v>0.0135-769.115090148395i</v>
      </c>
      <c r="N484">
        <f t="shared" si="126"/>
        <v>90.125100675441672</v>
      </c>
      <c r="O484">
        <f t="shared" si="127"/>
        <v>90.83402555440199</v>
      </c>
      <c r="P484" s="3">
        <f t="shared" si="128"/>
        <v>90.83402555440199</v>
      </c>
      <c r="Q484" s="3">
        <f t="shared" si="129"/>
        <v>-89.874899324558328</v>
      </c>
      <c r="R484">
        <f t="shared" si="130"/>
        <v>90.125100675441672</v>
      </c>
      <c r="S484">
        <f t="shared" si="131"/>
        <v>5.3059626952942753E-3</v>
      </c>
      <c r="T484">
        <f t="shared" si="114"/>
        <v>90.83402555440199</v>
      </c>
    </row>
    <row r="485" spans="1:20" x14ac:dyDescent="0.3">
      <c r="A485">
        <f t="shared" si="115"/>
        <v>33.465032565536553</v>
      </c>
      <c r="B485">
        <f t="shared" si="132"/>
        <v>5.3261253535363942</v>
      </c>
      <c r="C485" t="str">
        <f t="shared" si="116"/>
        <v>76.0042633455037-34677.9211024645i</v>
      </c>
      <c r="D485" t="str">
        <f t="shared" si="117"/>
        <v>15.3562499333425-5976.38844265547i</v>
      </c>
      <c r="E485" t="str">
        <f t="shared" si="118"/>
        <v>162.469517734169-0.0186556871638881i</v>
      </c>
      <c r="F485" t="str">
        <f t="shared" si="119"/>
        <v>17.4594594529722-28042.3587774242i</v>
      </c>
      <c r="G485" t="str">
        <f t="shared" si="120"/>
        <v>0.999999999628441-0.000019275858750587i</v>
      </c>
      <c r="H485" t="str">
        <f t="shared" si="121"/>
        <v>91.0000029160099+0.0182997507810102i</v>
      </c>
      <c r="I485" t="str">
        <f t="shared" si="122"/>
        <v>5.47363426048441-6645.1270345261i</v>
      </c>
      <c r="K485" t="str">
        <f t="shared" si="123"/>
        <v>0.142857132502325-0.0000375627887985225i</v>
      </c>
      <c r="L485" t="str">
        <f t="shared" si="124"/>
        <v>0.0015-1867.62107216249i</v>
      </c>
      <c r="M485" t="str">
        <f t="shared" si="125"/>
        <v>0.0135-766.203516784608i</v>
      </c>
      <c r="N485">
        <f t="shared" si="126"/>
        <v>90.125576055410605</v>
      </c>
      <c r="O485">
        <f t="shared" si="127"/>
        <v>90.801081945448317</v>
      </c>
      <c r="P485" s="3">
        <f t="shared" si="128"/>
        <v>90.801081945448317</v>
      </c>
      <c r="Q485" s="3">
        <f t="shared" si="129"/>
        <v>-89.874423944589395</v>
      </c>
      <c r="R485">
        <f t="shared" si="130"/>
        <v>90.125576055410605</v>
      </c>
      <c r="S485">
        <f t="shared" si="131"/>
        <v>5.3261253535363939E-3</v>
      </c>
      <c r="T485">
        <f t="shared" si="114"/>
        <v>90.801081945448317</v>
      </c>
    </row>
    <row r="486" spans="1:20" x14ac:dyDescent="0.3">
      <c r="A486">
        <f t="shared" si="115"/>
        <v>33.592199689285586</v>
      </c>
      <c r="B486">
        <f t="shared" si="132"/>
        <v>5.3463646298798322</v>
      </c>
      <c r="C486" t="str">
        <f t="shared" si="116"/>
        <v>76.0042632197254-34546.6440975398i</v>
      </c>
      <c r="D486" t="str">
        <f t="shared" si="117"/>
        <v>15.356249932835-5953.76414660219i</v>
      </c>
      <c r="E486" t="str">
        <f t="shared" si="118"/>
        <v>162.469517587762-0.0187265786419387i</v>
      </c>
      <c r="F486" t="str">
        <f t="shared" si="119"/>
        <v>17.4594594529229-27936.2012153685i</v>
      </c>
      <c r="G486" t="str">
        <f t="shared" si="120"/>
        <v>0.999999999625612-0.0000193491070137844i</v>
      </c>
      <c r="H486" t="str">
        <f t="shared" si="121"/>
        <v>91.0000029382136+0.0183692898346898i</v>
      </c>
      <c r="I486" t="str">
        <f t="shared" si="122"/>
        <v>5.47363426165612-6619.97114008722i</v>
      </c>
      <c r="K486" t="str">
        <f t="shared" si="123"/>
        <v>0.142857132423479-0.0000377055273741223i</v>
      </c>
      <c r="L486" t="str">
        <f t="shared" si="124"/>
        <v>0.0015-1860.5509784444i</v>
      </c>
      <c r="M486" t="str">
        <f t="shared" si="125"/>
        <v>0.0135-763.30296551565i</v>
      </c>
      <c r="N486">
        <f t="shared" si="126"/>
        <v>90.126053241793656</v>
      </c>
      <c r="O486">
        <f t="shared" si="127"/>
        <v>90.768138338154486</v>
      </c>
      <c r="P486" s="3">
        <f t="shared" si="128"/>
        <v>90.768138338154486</v>
      </c>
      <c r="Q486" s="3">
        <f t="shared" si="129"/>
        <v>-89.873946758206344</v>
      </c>
      <c r="R486">
        <f t="shared" si="130"/>
        <v>90.126053241793656</v>
      </c>
      <c r="S486">
        <f t="shared" si="131"/>
        <v>5.3463646298798325E-3</v>
      </c>
      <c r="T486">
        <f t="shared" si="114"/>
        <v>90.768138338154486</v>
      </c>
    </row>
    <row r="487" spans="1:20" x14ac:dyDescent="0.3">
      <c r="A487">
        <f t="shared" si="115"/>
        <v>33.719850048104874</v>
      </c>
      <c r="B487">
        <f t="shared" si="132"/>
        <v>5.3666808154733756</v>
      </c>
      <c r="C487" t="str">
        <f t="shared" si="116"/>
        <v>76.0042630929887-34415.8640576883i</v>
      </c>
      <c r="D487" t="str">
        <f t="shared" si="117"/>
        <v>15.3562499323235-5931.22549744497i</v>
      </c>
      <c r="E487" t="str">
        <f t="shared" si="118"/>
        <v>162.469517440239-0.0187977395060801i</v>
      </c>
      <c r="F487" t="str">
        <f t="shared" si="119"/>
        <v>17.4594594528731-27830.445524946i</v>
      </c>
      <c r="G487" t="str">
        <f t="shared" si="120"/>
        <v>0.999999999622761-0.0000194226336203814i</v>
      </c>
      <c r="H487" t="str">
        <f t="shared" si="121"/>
        <v>91.0000029605862+0.0184390931367814i</v>
      </c>
      <c r="I487" t="str">
        <f t="shared" si="122"/>
        <v>5.4736342628367-6594.91047615563i</v>
      </c>
      <c r="K487" t="str">
        <f t="shared" si="123"/>
        <v>0.142857132344033-0.0000378488083560594i</v>
      </c>
      <c r="L487" t="str">
        <f t="shared" si="124"/>
        <v>0.0015-1853.50764937677i</v>
      </c>
      <c r="M487" t="str">
        <f t="shared" si="125"/>
        <v>0.0135-760.41339461611i</v>
      </c>
      <c r="N487">
        <f t="shared" si="126"/>
        <v>90.126532241454925</v>
      </c>
      <c r="O487">
        <f t="shared" si="127"/>
        <v>90.735194732532932</v>
      </c>
      <c r="P487" s="3">
        <f t="shared" si="128"/>
        <v>90.735194732532932</v>
      </c>
      <c r="Q487" s="3">
        <f t="shared" si="129"/>
        <v>-89.873467758545075</v>
      </c>
      <c r="R487">
        <f t="shared" si="130"/>
        <v>90.126532241454925</v>
      </c>
      <c r="S487">
        <f t="shared" si="131"/>
        <v>5.3666808154733759E-3</v>
      </c>
      <c r="T487">
        <f t="shared" si="114"/>
        <v>90.735194732532932</v>
      </c>
    </row>
    <row r="488" spans="1:20" x14ac:dyDescent="0.3">
      <c r="A488">
        <f t="shared" si="115"/>
        <v>33.847985478287669</v>
      </c>
      <c r="B488">
        <f t="shared" si="132"/>
        <v>5.3870742025721743</v>
      </c>
      <c r="C488" t="str">
        <f t="shared" si="116"/>
        <v>76.0042629652869-34285.5791015957i</v>
      </c>
      <c r="D488" t="str">
        <f t="shared" si="117"/>
        <v>15.3562499318082-5908.77217095779i</v>
      </c>
      <c r="E488" t="str">
        <f t="shared" si="118"/>
        <v>162.469517291594-0.0188691707799663i</v>
      </c>
      <c r="F488" t="str">
        <f t="shared" si="119"/>
        <v>17.4594594528229-27725.0901848258i</v>
      </c>
      <c r="G488" t="str">
        <f t="shared" si="120"/>
        <v>0.999999999619889-0.0000194964396280829i</v>
      </c>
      <c r="H488" t="str">
        <f t="shared" si="121"/>
        <v>91.0000029831297+0.0185091616914296i</v>
      </c>
      <c r="I488" t="str">
        <f t="shared" si="122"/>
        <v>5.47363426402632-6569.94468222536i</v>
      </c>
      <c r="K488" t="str">
        <f t="shared" si="123"/>
        <v>0.142857132263981-0.0000379926338054753i</v>
      </c>
      <c r="L488" t="str">
        <f t="shared" si="124"/>
        <v>0.0015-1846.49098363894i</v>
      </c>
      <c r="M488" t="str">
        <f t="shared" si="125"/>
        <v>0.0135-757.53476251854i</v>
      </c>
      <c r="N488">
        <f t="shared" si="126"/>
        <v>90.127013061284487</v>
      </c>
      <c r="O488">
        <f t="shared" si="127"/>
        <v>90.702251128596473</v>
      </c>
      <c r="P488" s="3">
        <f t="shared" si="128"/>
        <v>90.702251128596473</v>
      </c>
      <c r="Q488" s="3">
        <f t="shared" si="129"/>
        <v>-89.872986938715513</v>
      </c>
      <c r="R488">
        <f t="shared" si="130"/>
        <v>90.127013061284487</v>
      </c>
      <c r="S488">
        <f t="shared" si="131"/>
        <v>5.3870742025721747E-3</v>
      </c>
      <c r="T488">
        <f t="shared" si="114"/>
        <v>90.702251128596473</v>
      </c>
    </row>
    <row r="489" spans="1:20" x14ac:dyDescent="0.3">
      <c r="A489">
        <f t="shared" si="115"/>
        <v>33.976607823105162</v>
      </c>
      <c r="B489">
        <f t="shared" si="132"/>
        <v>5.4075450845419484</v>
      </c>
      <c r="C489" t="str">
        <f t="shared" si="116"/>
        <v>76.0042628366131-34155.7873550688i</v>
      </c>
      <c r="D489" t="str">
        <f t="shared" si="117"/>
        <v>15.356249931289-5886.40384414201i</v>
      </c>
      <c r="E489" t="str">
        <f t="shared" si="118"/>
        <v>162.469517141816-0.0189408734911325i</v>
      </c>
      <c r="F489" t="str">
        <f t="shared" si="119"/>
        <v>17.4594594527723-27620.1336794359i</v>
      </c>
      <c r="G489" t="str">
        <f t="shared" si="120"/>
        <v>0.999999999616995-0.000019570526098613i</v>
      </c>
      <c r="H489" t="str">
        <f t="shared" si="121"/>
        <v>91.0000030058446+0.0185794965065936i</v>
      </c>
      <c r="I489" t="str">
        <f t="shared" si="122"/>
        <v>5.47363426522497-6545.07339915503i</v>
      </c>
      <c r="K489" t="str">
        <f t="shared" si="123"/>
        <v>0.14285713218332-0.0000381370057913433i</v>
      </c>
      <c r="L489" t="str">
        <f t="shared" si="124"/>
        <v>0.0015-1839.50088029382i</v>
      </c>
      <c r="M489" t="str">
        <f t="shared" si="125"/>
        <v>0.0135-754.667027812852i</v>
      </c>
      <c r="N489">
        <f t="shared" si="126"/>
        <v>90.127495708198651</v>
      </c>
      <c r="O489">
        <f t="shared" si="127"/>
        <v>90.669307526357869</v>
      </c>
      <c r="P489" s="3">
        <f t="shared" si="128"/>
        <v>90.669307526357869</v>
      </c>
      <c r="Q489" s="3">
        <f t="shared" si="129"/>
        <v>-89.872504291801349</v>
      </c>
      <c r="R489">
        <f t="shared" si="130"/>
        <v>90.127495708198651</v>
      </c>
      <c r="S489">
        <f t="shared" si="131"/>
        <v>5.4075450845419487E-3</v>
      </c>
      <c r="T489">
        <f t="shared" si="114"/>
        <v>90.669307526357869</v>
      </c>
    </row>
    <row r="490" spans="1:20" x14ac:dyDescent="0.3">
      <c r="A490">
        <f t="shared" si="115"/>
        <v>34.105718932832964</v>
      </c>
      <c r="B490">
        <f t="shared" si="132"/>
        <v>5.4280937558632081</v>
      </c>
      <c r="C490" t="str">
        <f t="shared" si="116"/>
        <v>76.0042627069595-34026.48695101i</v>
      </c>
      <c r="D490" t="str">
        <f t="shared" si="117"/>
        <v>15.3562499307658-5864.12019522173i</v>
      </c>
      <c r="E490" t="str">
        <f t="shared" si="118"/>
        <v>162.469516990898-0.0190128486710244i</v>
      </c>
      <c r="F490" t="str">
        <f t="shared" si="119"/>
        <v>17.4594594527215-27515.5744989417i</v>
      </c>
      <c r="G490" t="str">
        <f t="shared" si="120"/>
        <v>0.999999999614078-0.0000196448940977304i</v>
      </c>
      <c r="H490" t="str">
        <f t="shared" si="121"/>
        <v>91.0000030287323+0.0186500985940636i</v>
      </c>
      <c r="I490" t="str">
        <f t="shared" si="122"/>
        <v>5.47363426643278-6520.29626916286i</v>
      </c>
      <c r="K490" t="str">
        <f t="shared" si="123"/>
        <v>0.142857132102045-0.000038281926390499i</v>
      </c>
      <c r="L490" t="str">
        <f t="shared" si="124"/>
        <v>0.0015-1832.53723878644i</v>
      </c>
      <c r="M490" t="str">
        <f t="shared" si="125"/>
        <v>0.0135-751.810149245715i</v>
      </c>
      <c r="N490">
        <f t="shared" si="126"/>
        <v>90.127980189139976</v>
      </c>
      <c r="O490">
        <f t="shared" si="127"/>
        <v>90.636363925830096</v>
      </c>
      <c r="P490" s="3">
        <f t="shared" si="128"/>
        <v>90.636363925830096</v>
      </c>
      <c r="Q490" s="3">
        <f t="shared" si="129"/>
        <v>-89.872019810860024</v>
      </c>
      <c r="R490">
        <f t="shared" si="130"/>
        <v>90.127980189139976</v>
      </c>
      <c r="S490">
        <f t="shared" si="131"/>
        <v>5.4280937558632081E-3</v>
      </c>
      <c r="T490">
        <f t="shared" si="114"/>
        <v>90.636363925830096</v>
      </c>
    </row>
    <row r="491" spans="1:20" x14ac:dyDescent="0.3">
      <c r="A491">
        <f t="shared" si="115"/>
        <v>34.235320664777731</v>
      </c>
      <c r="B491">
        <f t="shared" si="132"/>
        <v>5.4487205121354885</v>
      </c>
      <c r="C491" t="str">
        <f t="shared" si="116"/>
        <v>76.0042625763184-33897.6760293896i</v>
      </c>
      <c r="D491" t="str">
        <f t="shared" si="117"/>
        <v>15.3562499302386-5841.9209036392i</v>
      </c>
      <c r="E491" t="str">
        <f t="shared" si="118"/>
        <v>162.469516838831-0.019085097355006i</v>
      </c>
      <c r="F491" t="str">
        <f t="shared" si="119"/>
        <v>17.4594594526702-27411.4111392244i</v>
      </c>
      <c r="G491" t="str">
        <f t="shared" si="120"/>
        <v>0.99999999961114-0.0000197195446952438i</v>
      </c>
      <c r="H491" t="str">
        <f t="shared" si="121"/>
        <v>91.0000030517944+0.0187209689694745i</v>
      </c>
      <c r="I491" t="str">
        <f t="shared" si="122"/>
        <v>5.47363426764976-6495.61293582157i</v>
      </c>
      <c r="K491" t="str">
        <f t="shared" si="123"/>
        <v>0.142857132020151-0.00003842739768767i</v>
      </c>
      <c r="L491" t="str">
        <f t="shared" si="124"/>
        <v>0.0015-1825.59995894245i</v>
      </c>
      <c r="M491" t="str">
        <f t="shared" si="125"/>
        <v>0.0135-748.964085719982i</v>
      </c>
      <c r="N491">
        <f t="shared" si="126"/>
        <v>90.128466511077406</v>
      </c>
      <c r="O491">
        <f t="shared" si="127"/>
        <v>90.6034203270262</v>
      </c>
      <c r="P491" s="3">
        <f t="shared" si="128"/>
        <v>90.6034203270262</v>
      </c>
      <c r="Q491" s="3">
        <f t="shared" si="129"/>
        <v>-89.871533488922594</v>
      </c>
      <c r="R491">
        <f t="shared" si="130"/>
        <v>90.128466511077406</v>
      </c>
      <c r="S491">
        <f t="shared" si="131"/>
        <v>5.4487205121354883E-3</v>
      </c>
      <c r="T491">
        <f t="shared" si="114"/>
        <v>90.6034203270262</v>
      </c>
    </row>
    <row r="492" spans="1:20" x14ac:dyDescent="0.3">
      <c r="A492">
        <f t="shared" si="115"/>
        <v>34.365414883303892</v>
      </c>
      <c r="B492">
        <f t="shared" si="132"/>
        <v>5.4694256500816039</v>
      </c>
      <c r="C492" t="str">
        <f t="shared" si="116"/>
        <v>76.0042624446825-33769.352737219i</v>
      </c>
      <c r="D492" t="str">
        <f t="shared" si="117"/>
        <v>15.3562499297074-5819.80565005013i</v>
      </c>
      <c r="E492" t="str">
        <f t="shared" si="118"/>
        <v>162.469516685606-0.0191576205823726i</v>
      </c>
      <c r="F492" t="str">
        <f t="shared" si="119"/>
        <v>17.4594594526185-27307.6421018589i</v>
      </c>
      <c r="G492" t="str">
        <f t="shared" si="120"/>
        <v>0.999999999608179-0.0000197944789650271i</v>
      </c>
      <c r="H492" t="str">
        <f t="shared" si="121"/>
        <v>91.0000030750323+0.0187921086523207i</v>
      </c>
      <c r="I492" t="str">
        <f t="shared" si="122"/>
        <v>5.47363426887603-6471.02304405308i</v>
      </c>
      <c r="K492" t="str">
        <f t="shared" si="123"/>
        <v>0.142857131937633-0.0000385734217755058i</v>
      </c>
      <c r="L492" t="str">
        <f t="shared" si="124"/>
        <v>0.0015-1818.68894096678i</v>
      </c>
      <c r="M492" t="str">
        <f t="shared" si="125"/>
        <v>0.0135-746.128796294065i</v>
      </c>
      <c r="N492">
        <f t="shared" si="126"/>
        <v>90.128954681006363</v>
      </c>
      <c r="O492">
        <f t="shared" si="127"/>
        <v>90.570476729959225</v>
      </c>
      <c r="P492" s="3">
        <f t="shared" si="128"/>
        <v>90.570476729959225</v>
      </c>
      <c r="Q492" s="3">
        <f t="shared" si="129"/>
        <v>-89.871045318993637</v>
      </c>
      <c r="R492">
        <f t="shared" si="130"/>
        <v>90.128954681006363</v>
      </c>
      <c r="S492">
        <f t="shared" si="131"/>
        <v>5.469425650081604E-3</v>
      </c>
      <c r="T492">
        <f t="shared" ref="T492:T555" si="133">P492</f>
        <v>90.570476729959225</v>
      </c>
    </row>
    <row r="493" spans="1:20" x14ac:dyDescent="0.3">
      <c r="A493">
        <f t="shared" ref="A493:A556" si="134">2*PI()*B493</f>
        <v>34.496003459860447</v>
      </c>
      <c r="B493">
        <f t="shared" si="132"/>
        <v>5.4902094675519137</v>
      </c>
      <c r="C493" t="str">
        <f t="shared" ref="C493:C556" si="135">IMPRODUCT(D493,E493,$C$40,,K493,$C$41)</f>
        <v>76.0042623120445-33641.5152285247i</v>
      </c>
      <c r="D493" t="str">
        <f t="shared" ref="D493:D556" si="136">IMDIV(IMPRODUCT($C$37,$C$38,COMPLEX(1,A493/$C$38)),IMSUM(-1*A493*A493/$C$39,COMPLEX(0,1*A493)))</f>
        <v>15.3562499291722-5797.77411631919i</v>
      </c>
      <c r="E493" t="str">
        <f t="shared" ref="E493:E556" si="137">IMDIV(IMPRODUCT(IMSUM(F493,G493),$C$29,H493),IMSUM(1,I493))</f>
        <v>162.469516531214-0.0192304193963717i</v>
      </c>
      <c r="F493" t="str">
        <f t="shared" ref="F493:F556" si="138">IMDIV(IMPRODUCT($C$14,$C$15,COMPLEX(1,A493/$C$15)),IMSUM(-1*A493*A493/$C$16,COMPLEX(0,A493)))</f>
        <v>17.4594594525664-27204.2658940929i</v>
      </c>
      <c r="G493" t="str">
        <f t="shared" ref="G493:G556" si="139">IMDIV(1,COMPLEX(1,A493*$C$9*$C$10))</f>
        <v>0.999999999605195-0.0000198696979850349i</v>
      </c>
      <c r="H493" t="str">
        <f t="shared" ref="H493:H556" si="140">IMDIV($C$3,IMSUM(K493,COMPLEX(0,$C$28*A493)))</f>
        <v>91.000003098447+0.0188635186659705i</v>
      </c>
      <c r="I493" t="str">
        <f t="shared" ref="I493:I556" si="141">IMPRODUCT(F493,$C$29,H493,$C$31)</f>
        <v>5.47363427011163-6446.52624012357i</v>
      </c>
      <c r="K493" t="str">
        <f t="shared" ref="K493:K556" si="142">IF($C$26&lt;=0,IMDIV(1,IMSUM(IMDIV(1,L493),1/$C$18)),IMDIV(1,IMSUM(IMDIV(1,L493),1/$C$18,IMDIV(1,M493))))</f>
        <v>0.142857131854487-0.000038720000754608i</v>
      </c>
      <c r="L493" t="str">
        <f t="shared" ref="L493:L556" si="143">IMSUM($C$21/$C$22,IMDIV(1,COMPLEX(0,$C$20*$C$22*A493)))</f>
        <v>0.0015-1811.8040854421i</v>
      </c>
      <c r="M493" t="str">
        <f t="shared" ref="M493:M556" si="144">IMSUM($C$25/$C$26,IMDIV(1,COMPLEX(0,$C$24*$C$26*A493)))</f>
        <v>0.0135-743.304240181373i</v>
      </c>
      <c r="N493">
        <f t="shared" ref="N493:N556" si="145">ABS(R493)</f>
        <v>90.129444705948856</v>
      </c>
      <c r="O493">
        <f t="shared" ref="O493:O556" si="146">ABS(P493)</f>
        <v>90.53753313464243</v>
      </c>
      <c r="P493" s="3">
        <f t="shared" ref="P493:P556" si="147">20*LOG10(IMABS(C493))</f>
        <v>90.53753313464243</v>
      </c>
      <c r="Q493" s="3">
        <f t="shared" ref="Q493:Q556" si="148">IMARGUMENT(C493)*180/PI()</f>
        <v>-89.870555294051144</v>
      </c>
      <c r="R493">
        <f t="shared" ref="R493:R556" si="149">IF(Q493&lt;0,Q493+180,Q493-180)</f>
        <v>90.129444705948856</v>
      </c>
      <c r="S493">
        <f t="shared" ref="S493:S556" si="150">B493/1000</f>
        <v>5.4902094675519141E-3</v>
      </c>
      <c r="T493">
        <f t="shared" si="133"/>
        <v>90.53753313464243</v>
      </c>
    </row>
    <row r="494" spans="1:20" x14ac:dyDescent="0.3">
      <c r="A494">
        <f t="shared" si="134"/>
        <v>34.627088273007914</v>
      </c>
      <c r="B494">
        <f t="shared" ref="B494:B557" si="151">B493*(1+B$42)</f>
        <v>5.5110722635286109</v>
      </c>
      <c r="C494" t="str">
        <f t="shared" si="135"/>
        <v>76.0042621783962-33514.1616643212i</v>
      </c>
      <c r="D494" t="str">
        <f t="shared" si="136"/>
        <v>15.3562499286329-5775.82598551536i</v>
      </c>
      <c r="E494" t="str">
        <f t="shared" si="137"/>
        <v>162.469516375646-0.0193034948442144i</v>
      </c>
      <c r="F494" t="str">
        <f t="shared" si="138"/>
        <v>17.4594594525139-27101.2810288249i</v>
      </c>
      <c r="G494" t="str">
        <f t="shared" si="139"/>
        <v>0.999999999602189-0.0000199452028373182i</v>
      </c>
      <c r="H494" t="str">
        <f t="shared" si="140"/>
        <v>91.0000031220399+0.0189352000376808i</v>
      </c>
      <c r="I494" t="str">
        <f t="shared" si="141"/>
        <v>5.47363427135662-6422.12217163826i</v>
      </c>
      <c r="K494" t="str">
        <f t="shared" si="142"/>
        <v>0.142857131770708-0.00003886713673356i</v>
      </c>
      <c r="L494" t="str">
        <f t="shared" si="143"/>
        <v>0.0015-1804.94529332746i</v>
      </c>
      <c r="M494" t="str">
        <f t="shared" si="144"/>
        <v>0.0135-740.490376749725i</v>
      </c>
      <c r="N494">
        <f t="shared" si="145"/>
        <v>90.129936592953584</v>
      </c>
      <c r="O494">
        <f t="shared" si="146"/>
        <v>90.50458954108916</v>
      </c>
      <c r="P494" s="3">
        <f t="shared" si="147"/>
        <v>90.50458954108916</v>
      </c>
      <c r="Q494" s="3">
        <f t="shared" si="148"/>
        <v>-89.870063407046416</v>
      </c>
      <c r="R494">
        <f t="shared" si="149"/>
        <v>90.129936592953584</v>
      </c>
      <c r="S494">
        <f t="shared" si="150"/>
        <v>5.5110722635286109E-3</v>
      </c>
      <c r="T494">
        <f t="shared" si="133"/>
        <v>90.50458954108916</v>
      </c>
    </row>
    <row r="495" spans="1:20" x14ac:dyDescent="0.3">
      <c r="A495">
        <f t="shared" si="134"/>
        <v>34.75867120844535</v>
      </c>
      <c r="B495">
        <f t="shared" si="151"/>
        <v>5.5320143381300202</v>
      </c>
      <c r="C495" t="str">
        <f t="shared" si="135"/>
        <v>76.0042620437308-33387.2902125849i</v>
      </c>
      <c r="D495" t="str">
        <f t="shared" si="136"/>
        <v>15.3562499280895-5753.96094190743i</v>
      </c>
      <c r="E495" t="str">
        <f t="shared" si="137"/>
        <v>162.469516218894-0.019376847977088i</v>
      </c>
      <c r="F495" t="str">
        <f t="shared" si="138"/>
        <v>17.4594594524611-26998.6860245831i</v>
      </c>
      <c r="G495" t="str">
        <f t="shared" si="139"/>
        <v>0.99999999959916-0.0000200209946080393i</v>
      </c>
      <c r="H495" t="str">
        <f t="shared" si="140"/>
        <v>91.0000031458125+0.0190071537986127i</v>
      </c>
      <c r="I495" t="str">
        <f t="shared" si="141"/>
        <v>5.47363427261112-6397.81048753646i</v>
      </c>
      <c r="K495" t="str">
        <f t="shared" si="142"/>
        <v>0.142857131686291-0.0000390148318289586i</v>
      </c>
      <c r="L495" t="str">
        <f t="shared" si="143"/>
        <v>0.0015-1798.11246595682i</v>
      </c>
      <c r="M495" t="str">
        <f t="shared" si="144"/>
        <v>0.0135-737.687165520746i</v>
      </c>
      <c r="N495">
        <f t="shared" si="145"/>
        <v>90.130430349095988</v>
      </c>
      <c r="O495">
        <f t="shared" si="146"/>
        <v>90.471645949312872</v>
      </c>
      <c r="P495" s="3">
        <f t="shared" si="147"/>
        <v>90.471645949312872</v>
      </c>
      <c r="Q495" s="3">
        <f t="shared" si="148"/>
        <v>-89.869569650904012</v>
      </c>
      <c r="R495">
        <f t="shared" si="149"/>
        <v>90.130430349095988</v>
      </c>
      <c r="S495">
        <f t="shared" si="150"/>
        <v>5.5320143381300205E-3</v>
      </c>
      <c r="T495">
        <f t="shared" si="133"/>
        <v>90.471645949312872</v>
      </c>
    </row>
    <row r="496" spans="1:20" x14ac:dyDescent="0.3">
      <c r="A496">
        <f t="shared" si="134"/>
        <v>34.890754159037435</v>
      </c>
      <c r="B496">
        <f t="shared" si="151"/>
        <v>5.5530359926149142</v>
      </c>
      <c r="C496" t="str">
        <f t="shared" si="135"/>
        <v>76.0042619080399-33260.8990482274i</v>
      </c>
      <c r="D496" t="str">
        <f t="shared" si="136"/>
        <v>15.3562499275419-5732.17867095938i</v>
      </c>
      <c r="E496" t="str">
        <f t="shared" si="137"/>
        <v>162.469516060949-0.0194504798501812i</v>
      </c>
      <c r="F496" t="str">
        <f t="shared" si="138"/>
        <v>17.4594594524077-26896.4794055039i</v>
      </c>
      <c r="G496" t="str">
        <f t="shared" si="139"/>
        <v>0.999999999596108-0.0000200970743874885i</v>
      </c>
      <c r="H496" t="str">
        <f t="shared" si="140"/>
        <v>91.0000031697656+0.0190793809838448i</v>
      </c>
      <c r="I496" t="str">
        <f t="shared" si="141"/>
        <v>5.47363427387509-6373.5908380864i</v>
      </c>
      <c r="K496" t="str">
        <f t="shared" si="142"/>
        <v>0.142857131601232-0.0000391630881654426i</v>
      </c>
      <c r="L496" t="str">
        <f t="shared" si="143"/>
        <v>0.0015-1791.30550503768i</v>
      </c>
      <c r="M496" t="str">
        <f t="shared" si="144"/>
        <v>0.0135-734.894566169304i</v>
      </c>
      <c r="N496">
        <f t="shared" si="145"/>
        <v>90.130925981478427</v>
      </c>
      <c r="O496">
        <f t="shared" si="146"/>
        <v>90.438702359327095</v>
      </c>
      <c r="P496" s="3">
        <f t="shared" si="147"/>
        <v>90.438702359327095</v>
      </c>
      <c r="Q496" s="3">
        <f t="shared" si="148"/>
        <v>-89.869074018521573</v>
      </c>
      <c r="R496">
        <f t="shared" si="149"/>
        <v>90.130925981478427</v>
      </c>
      <c r="S496">
        <f t="shared" si="150"/>
        <v>5.5530359926149143E-3</v>
      </c>
      <c r="T496">
        <f t="shared" si="133"/>
        <v>90.438702359327095</v>
      </c>
    </row>
    <row r="497" spans="1:20" x14ac:dyDescent="0.3">
      <c r="A497">
        <f t="shared" si="134"/>
        <v>35.023339024841782</v>
      </c>
      <c r="B497">
        <f t="shared" si="151"/>
        <v>5.5741375293868511</v>
      </c>
      <c r="C497" t="str">
        <f t="shared" si="135"/>
        <v>76.0042617713145-33134.9863530687i</v>
      </c>
      <c r="D497" t="str">
        <f t="shared" si="136"/>
        <v>15.3562499269901-5710.47885932594i</v>
      </c>
      <c r="E497" t="str">
        <f t="shared" si="137"/>
        <v>162.4695159018-0.0195243915226824i</v>
      </c>
      <c r="F497" t="str">
        <f t="shared" si="138"/>
        <v>17.459459452354-26794.6597013106i</v>
      </c>
      <c r="G497" t="str">
        <f t="shared" si="139"/>
        <v>0.999999999593032-0.000020173443270099i</v>
      </c>
      <c r="H497" t="str">
        <f t="shared" si="140"/>
        <v>91.0000031939019+0.0191518826323904i</v>
      </c>
      <c r="I497" t="str">
        <f t="shared" si="141"/>
        <v>5.47363427514877-6349.46287488033i</v>
      </c>
      <c r="K497" t="str">
        <f t="shared" si="142"/>
        <v>0.142857131515524-0.0000393119078757255i</v>
      </c>
      <c r="L497" t="str">
        <f t="shared" si="143"/>
        <v>0.0015-1784.52431264961i</v>
      </c>
      <c r="M497" t="str">
        <f t="shared" si="144"/>
        <v>0.0135-732.112538522916i</v>
      </c>
      <c r="N497">
        <f t="shared" si="145"/>
        <v>90.131423497230244</v>
      </c>
      <c r="O497">
        <f t="shared" si="146"/>
        <v>90.405758771145329</v>
      </c>
      <c r="P497" s="3">
        <f t="shared" si="147"/>
        <v>90.405758771145329</v>
      </c>
      <c r="Q497" s="3">
        <f t="shared" si="148"/>
        <v>-89.868576502769756</v>
      </c>
      <c r="R497">
        <f t="shared" si="149"/>
        <v>90.131423497230244</v>
      </c>
      <c r="S497">
        <f t="shared" si="150"/>
        <v>5.574137529386851E-3</v>
      </c>
      <c r="T497">
        <f t="shared" si="133"/>
        <v>90.405758771145329</v>
      </c>
    </row>
    <row r="498" spans="1:20" x14ac:dyDescent="0.3">
      <c r="A498">
        <f t="shared" si="134"/>
        <v>35.156427713136182</v>
      </c>
      <c r="B498">
        <f t="shared" si="151"/>
        <v>5.5953192519985215</v>
      </c>
      <c r="C498" t="str">
        <f t="shared" si="135"/>
        <v>76.0042616335493-33009.5503158132i</v>
      </c>
      <c r="D498" t="str">
        <f t="shared" si="136"/>
        <v>15.3562499264342-5688.86119484805i</v>
      </c>
      <c r="E498" t="str">
        <f t="shared" si="137"/>
        <v>162.46951574144-0.0195985840578124i</v>
      </c>
      <c r="F498" t="str">
        <f t="shared" si="138"/>
        <v>17.4594594522999-26693.2254472928i</v>
      </c>
      <c r="G498" t="str">
        <f t="shared" si="139"/>
        <v>0.999999999589933-0.0000202501023544625i</v>
      </c>
      <c r="H498" t="str">
        <f t="shared" si="140"/>
        <v>91.0000032182217+0.0192246597872094i</v>
      </c>
      <c r="I498" t="str">
        <f t="shared" si="141"/>
        <v>5.47363427643212-6325.42625082939i</v>
      </c>
      <c r="K498" t="str">
        <f t="shared" si="142"/>
        <v>0.142857131429164-0.0000394612931006242i</v>
      </c>
      <c r="L498" t="str">
        <f t="shared" si="143"/>
        <v>0.0015-1777.76879124289i</v>
      </c>
      <c r="M498" t="str">
        <f t="shared" si="144"/>
        <v>0.0135-729.341042561184i</v>
      </c>
      <c r="N498">
        <f t="shared" si="145"/>
        <v>90.131922903507828</v>
      </c>
      <c r="O498">
        <f t="shared" si="146"/>
        <v>90.372815184781473</v>
      </c>
      <c r="P498" s="3">
        <f t="shared" si="147"/>
        <v>90.372815184781473</v>
      </c>
      <c r="Q498" s="3">
        <f t="shared" si="148"/>
        <v>-89.868077096492172</v>
      </c>
      <c r="R498">
        <f t="shared" si="149"/>
        <v>90.131922903507828</v>
      </c>
      <c r="S498">
        <f t="shared" si="150"/>
        <v>5.5953192519985215E-3</v>
      </c>
      <c r="T498">
        <f t="shared" si="133"/>
        <v>90.372815184781473</v>
      </c>
    </row>
    <row r="499" spans="1:20" x14ac:dyDescent="0.3">
      <c r="A499">
        <f t="shared" si="134"/>
        <v>35.290022138446105</v>
      </c>
      <c r="B499">
        <f t="shared" si="151"/>
        <v>5.6165814651561163</v>
      </c>
      <c r="C499" t="str">
        <f t="shared" si="135"/>
        <v>76.0042614947358-32884.5891320213i</v>
      </c>
      <c r="D499" t="str">
        <f t="shared" si="136"/>
        <v>15.3562499258741-5667.32536654833i</v>
      </c>
      <c r="E499" t="str">
        <f t="shared" si="137"/>
        <v>162.469515579859-0.0196730585228288i</v>
      </c>
      <c r="F499" t="str">
        <f t="shared" si="138"/>
        <v>17.4594594522454-26592.1751842847i</v>
      </c>
      <c r="G499" t="str">
        <f t="shared" si="139"/>
        <v>0.999999999586811-0.0000203270527433461i</v>
      </c>
      <c r="H499" t="str">
        <f t="shared" si="140"/>
        <v>91.0000032427262+0.0192977134952259i</v>
      </c>
      <c r="I499" t="str">
        <f t="shared" si="141"/>
        <v>5.47363427772522-6301.48062015865i</v>
      </c>
      <c r="K499" t="str">
        <f t="shared" si="142"/>
        <v>0.142857131342147-0.000039611245989091i</v>
      </c>
      <c r="L499" t="str">
        <f t="shared" si="143"/>
        <v>0.0015-1771.03884363706i</v>
      </c>
      <c r="M499" t="str">
        <f t="shared" si="144"/>
        <v>0.0135-726.580038415205i</v>
      </c>
      <c r="N499">
        <f t="shared" si="145"/>
        <v>90.132424207494793</v>
      </c>
      <c r="O499">
        <f t="shared" si="146"/>
        <v>90.339871600249367</v>
      </c>
      <c r="P499" s="3">
        <f t="shared" si="147"/>
        <v>90.339871600249367</v>
      </c>
      <c r="Q499" s="3">
        <f t="shared" si="148"/>
        <v>-89.867575792505207</v>
      </c>
      <c r="R499">
        <f t="shared" si="149"/>
        <v>90.132424207494793</v>
      </c>
      <c r="S499">
        <f t="shared" si="150"/>
        <v>5.6165814651561166E-3</v>
      </c>
      <c r="T499">
        <f t="shared" si="133"/>
        <v>90.339871600249367</v>
      </c>
    </row>
    <row r="500" spans="1:20" x14ac:dyDescent="0.3">
      <c r="A500">
        <f t="shared" si="134"/>
        <v>35.424124222572203</v>
      </c>
      <c r="B500">
        <f t="shared" si="151"/>
        <v>5.6379244747237101</v>
      </c>
      <c r="C500" t="str">
        <f t="shared" si="135"/>
        <v>76.0042613548634-32760.1010040837i</v>
      </c>
      <c r="D500" t="str">
        <f t="shared" si="136"/>
        <v>15.3562499253096-5645.87106462667i</v>
      </c>
      <c r="E500" t="str">
        <f t="shared" si="137"/>
        <v>162.469515417047-0.0197478159890446i</v>
      </c>
      <c r="F500" t="str">
        <f t="shared" si="138"/>
        <v>17.4594594521905-26491.5074586442i</v>
      </c>
      <c r="G500" t="str">
        <f t="shared" si="139"/>
        <v>0.999999999583665-0.0000204042955437066i</v>
      </c>
      <c r="H500" t="str">
        <f t="shared" si="140"/>
        <v>91.0000032674183+0.0193710448073429i</v>
      </c>
      <c r="I500" t="str">
        <f t="shared" si="141"/>
        <v>5.47363427902825-6277.62563840224i</v>
      </c>
      <c r="K500" t="str">
        <f t="shared" si="142"/>
        <v>0.142857131254466-0.0000397617686982447i</v>
      </c>
      <c r="L500" t="str">
        <f t="shared" si="143"/>
        <v>0.0015-1764.33437301959i</v>
      </c>
      <c r="M500" t="str">
        <f t="shared" si="144"/>
        <v>0.0135-723.829486367009i</v>
      </c>
      <c r="N500">
        <f t="shared" si="145"/>
        <v>90.132927416402069</v>
      </c>
      <c r="O500">
        <f t="shared" si="146"/>
        <v>90.306928017562754</v>
      </c>
      <c r="P500" s="3">
        <f t="shared" si="147"/>
        <v>90.306928017562754</v>
      </c>
      <c r="Q500" s="3">
        <f t="shared" si="148"/>
        <v>-89.867072583597931</v>
      </c>
      <c r="R500">
        <f t="shared" si="149"/>
        <v>90.132927416402069</v>
      </c>
      <c r="S500">
        <f t="shared" si="150"/>
        <v>5.6379244747237099E-3</v>
      </c>
      <c r="T500">
        <f t="shared" si="133"/>
        <v>90.306928017562754</v>
      </c>
    </row>
    <row r="501" spans="1:20" x14ac:dyDescent="0.3">
      <c r="A501">
        <f t="shared" si="134"/>
        <v>35.558735894617975</v>
      </c>
      <c r="B501">
        <f t="shared" si="151"/>
        <v>5.6593485877276599</v>
      </c>
      <c r="C501" t="str">
        <f t="shared" si="135"/>
        <v>76.0042612139271-32636.0841411977i</v>
      </c>
      <c r="D501" t="str">
        <f t="shared" si="136"/>
        <v>15.3562499247409-5624.49798045573i</v>
      </c>
      <c r="E501" t="str">
        <f t="shared" si="137"/>
        <v>162.469515252996-0.0198228575318461i</v>
      </c>
      <c r="F501" t="str">
        <f t="shared" si="138"/>
        <v>17.4594594521351-26391.2208222323i</v>
      </c>
      <c r="G501" t="str">
        <f t="shared" si="139"/>
        <v>0.999999999580494-0.0000204818318667078i</v>
      </c>
      <c r="H501" t="str">
        <f t="shared" si="140"/>
        <v>91.0000032922979+0.019444654778455i</v>
      </c>
      <c r="I501" t="str">
        <f t="shared" si="141"/>
        <v>5.47363428034112-6253.86096239815i</v>
      </c>
      <c r="K501" t="str">
        <f t="shared" si="142"/>
        <v>0.142857131166118-0.0000399128633933996i</v>
      </c>
      <c r="L501" t="str">
        <f t="shared" si="143"/>
        <v>0.0015-1757.6552829444i</v>
      </c>
      <c r="M501" t="str">
        <f t="shared" si="144"/>
        <v>0.0135-721.089346848986i</v>
      </c>
      <c r="N501">
        <f t="shared" si="145"/>
        <v>90.133432537467911</v>
      </c>
      <c r="O501">
        <f t="shared" si="146"/>
        <v>90.273984436735915</v>
      </c>
      <c r="P501" s="3">
        <f t="shared" si="147"/>
        <v>90.273984436735915</v>
      </c>
      <c r="Q501" s="3">
        <f t="shared" si="148"/>
        <v>-89.866567462532089</v>
      </c>
      <c r="R501">
        <f t="shared" si="149"/>
        <v>90.133432537467911</v>
      </c>
      <c r="S501">
        <f t="shared" si="150"/>
        <v>5.6593485877276598E-3</v>
      </c>
      <c r="T501">
        <f t="shared" si="133"/>
        <v>90.273984436735915</v>
      </c>
    </row>
    <row r="502" spans="1:20" x14ac:dyDescent="0.3">
      <c r="A502">
        <f t="shared" si="134"/>
        <v>35.693859091017522</v>
      </c>
      <c r="B502">
        <f t="shared" si="151"/>
        <v>5.6808541123610254</v>
      </c>
      <c r="C502" t="str">
        <f t="shared" si="135"/>
        <v>76.0042610719182-32512.536759339i</v>
      </c>
      <c r="D502" t="str">
        <f t="shared" si="136"/>
        <v>15.3562499241679-5603.20580657652i</v>
      </c>
      <c r="E502" t="str">
        <f t="shared" si="137"/>
        <v>162.469515087696-0.0198981842307031i</v>
      </c>
      <c r="F502" t="str">
        <f t="shared" si="138"/>
        <v>17.4594594520794-26291.3138323922i</v>
      </c>
      <c r="G502" t="str">
        <f t="shared" si="139"/>
        <v>0.9999999995773-0.0000205596628277355i</v>
      </c>
      <c r="H502" t="str">
        <f t="shared" si="140"/>
        <v>91.0000033173665+0.019518544467467i</v>
      </c>
      <c r="I502" t="str">
        <f t="shared" si="141"/>
        <v>5.473634281664-6230.18625028357i</v>
      </c>
      <c r="K502" t="str">
        <f t="shared" si="142"/>
        <v>0.142857131077098-0.0000400645322481i</v>
      </c>
      <c r="L502" t="str">
        <f t="shared" si="143"/>
        <v>0.0015-1751.00147733055i</v>
      </c>
      <c r="M502" t="str">
        <f t="shared" si="144"/>
        <v>0.0135-718.359580443302i</v>
      </c>
      <c r="N502">
        <f t="shared" si="145"/>
        <v>90.133939577958159</v>
      </c>
      <c r="O502">
        <f t="shared" si="146"/>
        <v>90.241040857782991</v>
      </c>
      <c r="P502" s="3">
        <f t="shared" si="147"/>
        <v>90.241040857782991</v>
      </c>
      <c r="Q502" s="3">
        <f t="shared" si="148"/>
        <v>-89.866060422041841</v>
      </c>
      <c r="R502">
        <f t="shared" si="149"/>
        <v>90.133939577958159</v>
      </c>
      <c r="S502">
        <f t="shared" si="150"/>
        <v>5.6808541123610258E-3</v>
      </c>
      <c r="T502">
        <f t="shared" si="133"/>
        <v>90.241040857782991</v>
      </c>
    </row>
    <row r="503" spans="1:20" x14ac:dyDescent="0.3">
      <c r="A503">
        <f t="shared" si="134"/>
        <v>35.829495755563393</v>
      </c>
      <c r="B503">
        <f t="shared" si="151"/>
        <v>5.7024413579879978</v>
      </c>
      <c r="C503" t="str">
        <f t="shared" si="135"/>
        <v>76.0042609288272-32389.4570812365i</v>
      </c>
      <c r="D503" t="str">
        <f t="shared" si="136"/>
        <v>15.3562499235905-5581.99423669396i</v>
      </c>
      <c r="E503" t="str">
        <f t="shared" si="137"/>
        <v>162.469514921137-0.0199737971691867i</v>
      </c>
      <c r="F503" t="str">
        <f t="shared" si="138"/>
        <v>17.4594594520232-26191.7850519281i</v>
      </c>
      <c r="G503" t="str">
        <f t="shared" si="139"/>
        <v>0.999999999574082-0.0000206377895464145i</v>
      </c>
      <c r="H503" t="str">
        <f t="shared" si="140"/>
        <v>91.0000033426268+0.0195927149373072i</v>
      </c>
      <c r="I503" t="str">
        <f t="shared" si="141"/>
        <v>5.47363428299699-6206.60116148986i</v>
      </c>
      <c r="K503" t="str">
        <f t="shared" si="142"/>
        <v>0.142857130987399-0.0000402167774441484i</v>
      </c>
      <c r="L503" t="str">
        <f t="shared" si="143"/>
        <v>0.0015-1744.37286046079i</v>
      </c>
      <c r="M503" t="str">
        <f t="shared" si="144"/>
        <v>0.0135-715.640147881353i</v>
      </c>
      <c r="N503">
        <f t="shared" si="145"/>
        <v>90.134448545166194</v>
      </c>
      <c r="O503">
        <f t="shared" si="146"/>
        <v>90.208097280718093</v>
      </c>
      <c r="P503" s="3">
        <f t="shared" si="147"/>
        <v>90.208097280718093</v>
      </c>
      <c r="Q503" s="3">
        <f t="shared" si="148"/>
        <v>-89.865551454833806</v>
      </c>
      <c r="R503">
        <f t="shared" si="149"/>
        <v>90.134448545166194</v>
      </c>
      <c r="S503">
        <f t="shared" si="150"/>
        <v>5.7024413579879977E-3</v>
      </c>
      <c r="T503">
        <f t="shared" si="133"/>
        <v>90.208097280718093</v>
      </c>
    </row>
    <row r="504" spans="1:20" x14ac:dyDescent="0.3">
      <c r="A504">
        <f t="shared" si="134"/>
        <v>35.965647839434538</v>
      </c>
      <c r="B504">
        <f t="shared" si="151"/>
        <v>5.7241106351483522</v>
      </c>
      <c r="C504" t="str">
        <f t="shared" si="135"/>
        <v>76.0042607846461-32266.8433363482i</v>
      </c>
      <c r="D504" t="str">
        <f t="shared" si="136"/>
        <v>15.3562499230086-5560.86296567252i</v>
      </c>
      <c r="E504" t="str">
        <f t="shared" si="137"/>
        <v>162.469514753309-0.0200496974349872i</v>
      </c>
      <c r="F504" t="str">
        <f t="shared" si="138"/>
        <v>17.4594594519666-26092.6330490853i</v>
      </c>
      <c r="G504" t="str">
        <f t="shared" si="139"/>
        <v>0.999999999570838-0.0000207162131466237i</v>
      </c>
      <c r="H504" t="str">
        <f t="shared" si="140"/>
        <v>91.0000033680787+0.0196671672549426i</v>
      </c>
      <c r="I504" t="str">
        <f t="shared" si="141"/>
        <v>5.47363428434009-6183.10535673753i</v>
      </c>
      <c r="K504" t="str">
        <f t="shared" si="142"/>
        <v>0.142857130897018-0.0000403696011716388i</v>
      </c>
      <c r="L504" t="str">
        <f t="shared" si="143"/>
        <v>0.0015-1737.76933698027i</v>
      </c>
      <c r="M504" t="str">
        <f t="shared" si="144"/>
        <v>0.0135-712.931010043186i</v>
      </c>
      <c r="N504">
        <f t="shared" si="145"/>
        <v>90.134959446413134</v>
      </c>
      <c r="O504">
        <f t="shared" si="146"/>
        <v>90.175153705555729</v>
      </c>
      <c r="P504" s="3">
        <f t="shared" si="147"/>
        <v>90.175153705555729</v>
      </c>
      <c r="Q504" s="3">
        <f t="shared" si="148"/>
        <v>-89.865040553586866</v>
      </c>
      <c r="R504">
        <f t="shared" si="149"/>
        <v>90.134959446413134</v>
      </c>
      <c r="S504">
        <f t="shared" si="150"/>
        <v>5.7241106351483525E-3</v>
      </c>
      <c r="T504">
        <f t="shared" si="133"/>
        <v>90.175153705555729</v>
      </c>
    </row>
    <row r="505" spans="1:20" x14ac:dyDescent="0.3">
      <c r="A505">
        <f t="shared" si="134"/>
        <v>36.102317301224389</v>
      </c>
      <c r="B505">
        <f t="shared" si="151"/>
        <v>5.7458622555619163</v>
      </c>
      <c r="C505" t="str">
        <f t="shared" si="135"/>
        <v>76.0042606393675-32144.6937608337i</v>
      </c>
      <c r="D505" t="str">
        <f t="shared" si="136"/>
        <v>15.3562499224224-5539.81168953175i</v>
      </c>
      <c r="E505" t="str">
        <f t="shared" si="137"/>
        <v>162.469514584203-0.0201258861199271i</v>
      </c>
      <c r="F505" t="str">
        <f t="shared" si="138"/>
        <v>17.4594594519095-25993.8563975288i</v>
      </c>
      <c r="G505" t="str">
        <f t="shared" si="139"/>
        <v>0.999999999567571-0.0000207949347565129i</v>
      </c>
      <c r="H505" t="str">
        <f t="shared" si="140"/>
        <v>91.000003393725+0.0197419024913952i</v>
      </c>
      <c r="I505" t="str">
        <f t="shared" si="141"/>
        <v>5.47363428569345-6159.69849803162i</v>
      </c>
      <c r="K505" t="str">
        <f t="shared" si="142"/>
        <v>0.142857130805948-0.0000405230056289871i</v>
      </c>
      <c r="L505" t="str">
        <f t="shared" si="143"/>
        <v>0.0015-1731.19081189507i</v>
      </c>
      <c r="M505" t="str">
        <f t="shared" si="144"/>
        <v>0.0135-710.232127956951i</v>
      </c>
      <c r="N505">
        <f t="shared" si="145"/>
        <v>90.135472289047897</v>
      </c>
      <c r="O505">
        <f t="shared" si="146"/>
        <v>90.142210132310254</v>
      </c>
      <c r="P505" s="3">
        <f t="shared" si="147"/>
        <v>90.142210132310254</v>
      </c>
      <c r="Q505" s="3">
        <f t="shared" si="148"/>
        <v>-89.864527710952103</v>
      </c>
      <c r="R505">
        <f t="shared" si="149"/>
        <v>90.135472289047897</v>
      </c>
      <c r="S505">
        <f t="shared" si="150"/>
        <v>5.7458622555619163E-3</v>
      </c>
      <c r="T505">
        <f t="shared" si="133"/>
        <v>90.142210132310254</v>
      </c>
    </row>
    <row r="506" spans="1:20" x14ac:dyDescent="0.3">
      <c r="A506">
        <f t="shared" si="134"/>
        <v>36.239506106969039</v>
      </c>
      <c r="B506">
        <f t="shared" si="151"/>
        <v>5.7676965321330513</v>
      </c>
      <c r="C506" t="str">
        <f t="shared" si="135"/>
        <v>76.0042604929838-32023.0065975315i</v>
      </c>
      <c r="D506" t="str">
        <f t="shared" si="136"/>
        <v>15.3562499218317-5518.84010544199i</v>
      </c>
      <c r="E506" t="str">
        <f t="shared" si="137"/>
        <v>162.469514413812-0.0202023643199799i</v>
      </c>
      <c r="F506" t="str">
        <f t="shared" si="138"/>
        <v>17.459459451852-25895.4536763233i</v>
      </c>
      <c r="G506" t="str">
        <f t="shared" si="139"/>
        <v>0.999999999564278-0.000020873955508519i</v>
      </c>
      <c r="H506" t="str">
        <f t="shared" si="140"/>
        <v>91.0000034195662+0.019816921721756i</v>
      </c>
      <c r="I506" t="str">
        <f t="shared" si="141"/>
        <v>5.47363428705707-6136.38024865651i</v>
      </c>
      <c r="K506" t="str">
        <f t="shared" si="142"/>
        <v>0.142857130714185-0.0000406769930229625i</v>
      </c>
      <c r="L506" t="str">
        <f t="shared" si="143"/>
        <v>0.0015-1724.6371905709i</v>
      </c>
      <c r="M506" t="str">
        <f t="shared" si="144"/>
        <v>0.0135-707.543462798319i</v>
      </c>
      <c r="N506">
        <f t="shared" si="145"/>
        <v>90.135987080447364</v>
      </c>
      <c r="O506">
        <f t="shared" si="146"/>
        <v>90.109266560996588</v>
      </c>
      <c r="P506" s="3">
        <f t="shared" si="147"/>
        <v>90.109266560996588</v>
      </c>
      <c r="Q506" s="3">
        <f t="shared" si="148"/>
        <v>-89.864012919552636</v>
      </c>
      <c r="R506">
        <f t="shared" si="149"/>
        <v>90.135987080447364</v>
      </c>
      <c r="S506">
        <f t="shared" si="150"/>
        <v>5.7676965321330513E-3</v>
      </c>
      <c r="T506">
        <f t="shared" si="133"/>
        <v>90.109266560996588</v>
      </c>
    </row>
    <row r="507" spans="1:20" x14ac:dyDescent="0.3">
      <c r="A507">
        <f t="shared" si="134"/>
        <v>36.377216230175527</v>
      </c>
      <c r="B507">
        <f t="shared" si="151"/>
        <v>5.7896137789551574</v>
      </c>
      <c r="C507" t="str">
        <f t="shared" si="135"/>
        <v>76.0042603454843-31901.7800959294i</v>
      </c>
      <c r="D507" t="str">
        <f t="shared" si="136"/>
        <v>15.3562499212365-5497.94791171995i</v>
      </c>
      <c r="E507" t="str">
        <f t="shared" si="137"/>
        <v>162.469514242121-0.0202791331352776i</v>
      </c>
      <c r="F507" t="str">
        <f t="shared" si="138"/>
        <v>17.4594594517941-25797.4234699127i</v>
      </c>
      <c r="G507" t="str">
        <f t="shared" si="139"/>
        <v>0.99999999956096-0.0000209532765393818i</v>
      </c>
      <c r="H507" t="str">
        <f t="shared" si="140"/>
        <v>91.0000034456044+0.0198922260252029i</v>
      </c>
      <c r="I507" t="str">
        <f t="shared" si="141"/>
        <v>5.47363428843112-6113.15027317145i</v>
      </c>
      <c r="K507" t="str">
        <f t="shared" si="142"/>
        <v>0.142857130621723-0.0000408315655687221i</v>
      </c>
      <c r="L507" t="str">
        <f t="shared" si="143"/>
        <v>0.0015-1718.10837873172i</v>
      </c>
      <c r="M507" t="str">
        <f t="shared" si="144"/>
        <v>0.0135-704.864975889933i</v>
      </c>
      <c r="N507">
        <f t="shared" si="145"/>
        <v>90.136503828016387</v>
      </c>
      <c r="O507">
        <f t="shared" si="146"/>
        <v>90.076322991629013</v>
      </c>
      <c r="P507" s="3">
        <f t="shared" si="147"/>
        <v>90.076322991629013</v>
      </c>
      <c r="Q507" s="3">
        <f t="shared" si="148"/>
        <v>-89.863496171983613</v>
      </c>
      <c r="R507">
        <f t="shared" si="149"/>
        <v>90.136503828016387</v>
      </c>
      <c r="S507">
        <f t="shared" si="150"/>
        <v>5.7896137789551572E-3</v>
      </c>
      <c r="T507">
        <f t="shared" si="133"/>
        <v>90.076322991629013</v>
      </c>
    </row>
    <row r="508" spans="1:20" x14ac:dyDescent="0.3">
      <c r="A508">
        <f t="shared" si="134"/>
        <v>36.515449651850197</v>
      </c>
      <c r="B508">
        <f t="shared" si="151"/>
        <v>5.8116143113151875</v>
      </c>
      <c r="C508" t="str">
        <f t="shared" si="135"/>
        <v>76.0042601968613-31781.0125121443i</v>
      </c>
      <c r="D508" t="str">
        <f t="shared" si="136"/>
        <v>15.3562499206367-5477.13480782441i</v>
      </c>
      <c r="E508" t="str">
        <f t="shared" si="137"/>
        <v>162.469514069123-0.0203561936701395i</v>
      </c>
      <c r="F508" t="str">
        <f t="shared" si="138"/>
        <v>17.4594594517357-25699.7643680995i</v>
      </c>
      <c r="G508" t="str">
        <f t="shared" si="139"/>
        <v>0.999999999557617-0.0000210328989901611i</v>
      </c>
      <c r="H508" t="str">
        <f t="shared" si="140"/>
        <v>91.0000034718409+0.0199678164850129i</v>
      </c>
      <c r="I508" t="str">
        <f t="shared" si="141"/>
        <v>5.47363428981561-6090.00823740538i</v>
      </c>
      <c r="K508" t="str">
        <f t="shared" si="142"/>
        <v>0.142857130528557-0.0000409867254898378i</v>
      </c>
      <c r="L508" t="str">
        <f t="shared" si="143"/>
        <v>0.0015-1711.60428245838i</v>
      </c>
      <c r="M508" t="str">
        <f t="shared" si="144"/>
        <v>0.0135-702.196628700871i</v>
      </c>
      <c r="N508">
        <f t="shared" si="145"/>
        <v>90.137022539188024</v>
      </c>
      <c r="O508">
        <f t="shared" si="146"/>
        <v>90.043379424222593</v>
      </c>
      <c r="P508" s="3">
        <f t="shared" si="147"/>
        <v>90.043379424222593</v>
      </c>
      <c r="Q508" s="3">
        <f t="shared" si="148"/>
        <v>-89.862977460811976</v>
      </c>
      <c r="R508">
        <f t="shared" si="149"/>
        <v>90.137022539188024</v>
      </c>
      <c r="S508">
        <f t="shared" si="150"/>
        <v>5.8116143113151877E-3</v>
      </c>
      <c r="T508">
        <f t="shared" si="133"/>
        <v>90.043379424222593</v>
      </c>
    </row>
    <row r="509" spans="1:20" x14ac:dyDescent="0.3">
      <c r="A509">
        <f t="shared" si="134"/>
        <v>36.654208360527228</v>
      </c>
      <c r="B509">
        <f t="shared" si="151"/>
        <v>5.8336984456981851</v>
      </c>
      <c r="C509" t="str">
        <f t="shared" si="135"/>
        <v>76.0042600471075-31660.7021088939i</v>
      </c>
      <c r="D509" t="str">
        <f t="shared" si="136"/>
        <v>15.3562499200324-5456.40049435189i</v>
      </c>
      <c r="E509" t="str">
        <f t="shared" si="137"/>
        <v>162.469513894808-0.0204335470330757i</v>
      </c>
      <c r="F509" t="str">
        <f t="shared" si="138"/>
        <v>17.4594594516769-25602.4749660249i</v>
      </c>
      <c r="G509" t="str">
        <f t="shared" si="139"/>
        <v>0.999999999554249-0.0000211128240062526i</v>
      </c>
      <c r="H509" t="str">
        <f t="shared" si="140"/>
        <v>91.0000034982768+0.0200436941885807i</v>
      </c>
      <c r="I509" t="str">
        <f t="shared" si="141"/>
        <v>5.47363429121063-6066.95380845238i</v>
      </c>
      <c r="K509" t="str">
        <f t="shared" si="142"/>
        <v>0.142857130434682-0.000041142475018333i</v>
      </c>
      <c r="L509" t="str">
        <f t="shared" si="143"/>
        <v>0.0015-1705.12480818726i</v>
      </c>
      <c r="M509" t="str">
        <f t="shared" si="144"/>
        <v>0.0135-699.538382846058i</v>
      </c>
      <c r="N509">
        <f t="shared" si="145"/>
        <v>90.137543221423456</v>
      </c>
      <c r="O509">
        <f t="shared" si="146"/>
        <v>90.010435858792192</v>
      </c>
      <c r="P509" s="3">
        <f t="shared" si="147"/>
        <v>90.010435858792192</v>
      </c>
      <c r="Q509" s="3">
        <f t="shared" si="148"/>
        <v>-89.862456778576544</v>
      </c>
      <c r="R509">
        <f t="shared" si="149"/>
        <v>90.137543221423456</v>
      </c>
      <c r="S509">
        <f t="shared" si="150"/>
        <v>5.833698445698185E-3</v>
      </c>
      <c r="T509">
        <f t="shared" si="133"/>
        <v>90.010435858792192</v>
      </c>
    </row>
    <row r="510" spans="1:20" x14ac:dyDescent="0.3">
      <c r="A510">
        <f t="shared" si="134"/>
        <v>36.79349435229723</v>
      </c>
      <c r="B510">
        <f t="shared" si="151"/>
        <v>5.8558664997918379</v>
      </c>
      <c r="C510" t="str">
        <f t="shared" si="135"/>
        <v>76.0042598962139-31540.8471554729i</v>
      </c>
      <c r="D510" t="str">
        <f t="shared" si="136"/>
        <v>15.3562499194235-5435.74467303233i</v>
      </c>
      <c r="E510" t="str">
        <f t="shared" si="137"/>
        <v>162.469513719167-0.0205111943368111i</v>
      </c>
      <c r="F510" t="str">
        <f t="shared" si="138"/>
        <v>17.4594594516176-25505.5538641479i</v>
      </c>
      <c r="G510" t="str">
        <f t="shared" si="139"/>
        <v>0.999999999550855-0.0000211930527374044i</v>
      </c>
      <c r="H510" t="str">
        <f t="shared" si="140"/>
        <v>91.0000035249142+0.0201198602274326i</v>
      </c>
      <c r="I510" t="str">
        <f t="shared" si="141"/>
        <v>5.47363429261627-6043.98665466672i</v>
      </c>
      <c r="K510" t="str">
        <f t="shared" si="142"/>
        <v>0.142857130340092-0.0000412988163947118i</v>
      </c>
      <c r="L510" t="str">
        <f t="shared" si="143"/>
        <v>0.0015-1698.66986270897i</v>
      </c>
      <c r="M510" t="str">
        <f t="shared" si="144"/>
        <v>0.0135-696.890200085732i</v>
      </c>
      <c r="N510">
        <f t="shared" si="145"/>
        <v>90.138065882212331</v>
      </c>
      <c r="O510">
        <f t="shared" si="146"/>
        <v>89.977492295352988</v>
      </c>
      <c r="P510" s="3">
        <f t="shared" si="147"/>
        <v>89.977492295352988</v>
      </c>
      <c r="Q510" s="3">
        <f t="shared" si="148"/>
        <v>-89.861934117787669</v>
      </c>
      <c r="R510">
        <f t="shared" si="149"/>
        <v>90.138065882212331</v>
      </c>
      <c r="S510">
        <f t="shared" si="150"/>
        <v>5.8558664997918376E-3</v>
      </c>
      <c r="T510">
        <f t="shared" si="133"/>
        <v>89.977492295352988</v>
      </c>
    </row>
    <row r="511" spans="1:20" x14ac:dyDescent="0.3">
      <c r="A511">
        <f t="shared" si="134"/>
        <v>36.933309630835957</v>
      </c>
      <c r="B511">
        <f t="shared" si="151"/>
        <v>5.8781187924910467</v>
      </c>
      <c r="C511" t="str">
        <f t="shared" si="135"/>
        <v>76.0042597441703-31421.4459277269i</v>
      </c>
      <c r="D511" t="str">
        <f t="shared" si="136"/>
        <v>15.3562499188099-5415.16704672479i</v>
      </c>
      <c r="E511" t="str">
        <f t="shared" si="137"/>
        <v>162.469513542187-0.0205891366982989i</v>
      </c>
      <c r="F511" t="str">
        <f t="shared" si="138"/>
        <v>17.4594594515579-25408.9996682261i</v>
      </c>
      <c r="G511" t="str">
        <f t="shared" si="139"/>
        <v>0.999999999547434-0.0000212735863377338i</v>
      </c>
      <c r="H511" t="str">
        <f t="shared" si="140"/>
        <v>91.0000035517542+0.0201963156972428i</v>
      </c>
      <c r="I511" t="str">
        <f t="shared" si="141"/>
        <v>5.47363429403261-6021.10644565819i</v>
      </c>
      <c r="K511" t="str">
        <f t="shared" si="142"/>
        <v>0.142857130244782-0.0000414557518679925i</v>
      </c>
      <c r="L511" t="str">
        <f t="shared" si="143"/>
        <v>0.0015-1692.23935316694i</v>
      </c>
      <c r="M511" t="str">
        <f t="shared" si="144"/>
        <v>0.0135-694.252042324898i</v>
      </c>
      <c r="N511">
        <f t="shared" si="145"/>
        <v>90.138590529072701</v>
      </c>
      <c r="O511">
        <f t="shared" si="146"/>
        <v>89.94454873391993</v>
      </c>
      <c r="P511" s="3">
        <f t="shared" si="147"/>
        <v>89.94454873391993</v>
      </c>
      <c r="Q511" s="3">
        <f t="shared" si="148"/>
        <v>-89.861409470927299</v>
      </c>
      <c r="R511">
        <f t="shared" si="149"/>
        <v>90.138590529072701</v>
      </c>
      <c r="S511">
        <f t="shared" si="150"/>
        <v>5.8781187924910466E-3</v>
      </c>
      <c r="T511">
        <f t="shared" si="133"/>
        <v>89.94454873391993</v>
      </c>
    </row>
    <row r="512" spans="1:20" x14ac:dyDescent="0.3">
      <c r="A512">
        <f t="shared" si="134"/>
        <v>37.073656207433132</v>
      </c>
      <c r="B512">
        <f t="shared" si="151"/>
        <v>5.9004556439025126</v>
      </c>
      <c r="C512" t="str">
        <f t="shared" si="135"/>
        <v>76.0042595909697-31302.4967080296i</v>
      </c>
      <c r="D512" t="str">
        <f t="shared" si="136"/>
        <v>15.3562499181918-5394.66731941325i</v>
      </c>
      <c r="E512" t="str">
        <f t="shared" si="137"/>
        <v>162.469513363859-0.0206673752387339i</v>
      </c>
      <c r="F512" t="str">
        <f t="shared" si="138"/>
        <v>17.4594594514977-25312.810989295i</v>
      </c>
      <c r="G512" t="str">
        <f t="shared" si="139"/>
        <v>0.999999999543989-0.0000213544259657436i</v>
      </c>
      <c r="H512" t="str">
        <f t="shared" si="140"/>
        <v>91.0000035787988+0.0202730616978493i</v>
      </c>
      <c r="I512" t="str">
        <f t="shared" si="141"/>
        <v>5.47363429545975-5998.31285228734i</v>
      </c>
      <c r="K512" t="str">
        <f t="shared" si="142"/>
        <v>0.142857130148746-0.0000416132836957397i</v>
      </c>
      <c r="L512" t="str">
        <f t="shared" si="143"/>
        <v>0.0015-1685.83318705612i</v>
      </c>
      <c r="M512" t="str">
        <f t="shared" si="144"/>
        <v>0.0135-691.623871612769i</v>
      </c>
      <c r="N512">
        <f t="shared" si="145"/>
        <v>90.139117169551184</v>
      </c>
      <c r="O512">
        <f t="shared" si="146"/>
        <v>89.911605174508395</v>
      </c>
      <c r="P512" s="3">
        <f t="shared" si="147"/>
        <v>89.911605174508395</v>
      </c>
      <c r="Q512" s="3">
        <f t="shared" si="148"/>
        <v>-89.860882830448816</v>
      </c>
      <c r="R512">
        <f t="shared" si="149"/>
        <v>90.139117169551184</v>
      </c>
      <c r="S512">
        <f t="shared" si="150"/>
        <v>5.9004556439025127E-3</v>
      </c>
      <c r="T512">
        <f t="shared" si="133"/>
        <v>89.911605174508395</v>
      </c>
    </row>
    <row r="513" spans="1:20" x14ac:dyDescent="0.3">
      <c r="A513">
        <f t="shared" si="134"/>
        <v>37.21453610102138</v>
      </c>
      <c r="B513">
        <f t="shared" si="151"/>
        <v>5.9228773753493424</v>
      </c>
      <c r="C513" t="str">
        <f t="shared" si="135"/>
        <v>76.0042594366018-31183.9977852565i</v>
      </c>
      <c r="D513" t="str">
        <f t="shared" si="136"/>
        <v>15.3562499175688-5374.24519620219i</v>
      </c>
      <c r="E513" t="str">
        <f t="shared" si="137"/>
        <v>162.469513184175-0.0207459110835753i</v>
      </c>
      <c r="F513" t="str">
        <f t="shared" si="138"/>
        <v>17.4594594514371-25216.9864436481i</v>
      </c>
      <c r="G513" t="str">
        <f t="shared" si="139"/>
        <v>0.999999999540516-0.000021435572784339i</v>
      </c>
      <c r="H513" t="str">
        <f t="shared" si="140"/>
        <v>91.0000036060498+0.0203500993332691i</v>
      </c>
      <c r="I513" t="str">
        <f t="shared" si="141"/>
        <v>5.4736342968978-5975.60554666067i</v>
      </c>
      <c r="K513" t="str">
        <f t="shared" si="142"/>
        <v>0.142857130051978-0.0000417714141440963i</v>
      </c>
      <c r="L513" t="str">
        <f t="shared" si="143"/>
        <v>0.0015-1679.45127222168i</v>
      </c>
      <c r="M513" t="str">
        <f t="shared" si="144"/>
        <v>0.0135-689.00565014223i</v>
      </c>
      <c r="N513">
        <f t="shared" si="145"/>
        <v>90.139645811223062</v>
      </c>
      <c r="O513">
        <f t="shared" si="146"/>
        <v>89.878661617133815</v>
      </c>
      <c r="P513" s="3">
        <f t="shared" si="147"/>
        <v>89.878661617133815</v>
      </c>
      <c r="Q513" s="3">
        <f t="shared" si="148"/>
        <v>-89.860354188776938</v>
      </c>
      <c r="R513">
        <f t="shared" si="149"/>
        <v>90.139645811223062</v>
      </c>
      <c r="S513">
        <f t="shared" si="150"/>
        <v>5.9228773753493428E-3</v>
      </c>
      <c r="T513">
        <f t="shared" si="133"/>
        <v>89.878661617133815</v>
      </c>
    </row>
    <row r="514" spans="1:20" x14ac:dyDescent="0.3">
      <c r="A514">
        <f t="shared" si="134"/>
        <v>37.355951338205259</v>
      </c>
      <c r="B514">
        <f t="shared" si="151"/>
        <v>5.9453843093756698</v>
      </c>
      <c r="C514" t="str">
        <f t="shared" si="135"/>
        <v>76.0042592810585-31065.9474547605i</v>
      </c>
      <c r="D514" t="str">
        <f t="shared" si="136"/>
        <v>15.3562499169411-5353.90038331255i</v>
      </c>
      <c r="E514" t="str">
        <f t="shared" si="137"/>
        <v>162.469513003121-0.0208247453625542i</v>
      </c>
      <c r="F514" t="str">
        <f t="shared" si="138"/>
        <v>17.459459451376-25121.5246528171i</v>
      </c>
      <c r="G514" t="str">
        <f t="shared" si="139"/>
        <v>0.999999999537017-0.0000215170279608442i</v>
      </c>
      <c r="H514" t="str">
        <f t="shared" si="140"/>
        <v>91.0000036335077+0.0204274297117144i</v>
      </c>
      <c r="I514" t="str">
        <f t="shared" si="141"/>
        <v>5.47363429834675-5952.98420212591i</v>
      </c>
      <c r="K514" t="str">
        <f t="shared" si="142"/>
        <v>0.142857129954474-0.000041930145487817i</v>
      </c>
      <c r="L514" t="str">
        <f t="shared" si="143"/>
        <v>0.0015-1673.09351685762i</v>
      </c>
      <c r="M514" t="str">
        <f t="shared" si="144"/>
        <v>0.0135-686.397340249283i</v>
      </c>
      <c r="N514">
        <f t="shared" si="145"/>
        <v>90.140176461692405</v>
      </c>
      <c r="O514">
        <f t="shared" si="146"/>
        <v>89.845718061811581</v>
      </c>
      <c r="P514" s="3">
        <f t="shared" si="147"/>
        <v>89.845718061811581</v>
      </c>
      <c r="Q514" s="3">
        <f t="shared" si="148"/>
        <v>-89.859823538307595</v>
      </c>
      <c r="R514">
        <f t="shared" si="149"/>
        <v>90.140176461692405</v>
      </c>
      <c r="S514">
        <f t="shared" si="150"/>
        <v>5.9453843093756698E-3</v>
      </c>
      <c r="T514">
        <f t="shared" si="133"/>
        <v>89.845718061811581</v>
      </c>
    </row>
    <row r="515" spans="1:20" x14ac:dyDescent="0.3">
      <c r="A515">
        <f t="shared" si="134"/>
        <v>37.497903953290439</v>
      </c>
      <c r="B515">
        <f t="shared" si="151"/>
        <v>5.9679767697512975</v>
      </c>
      <c r="C515" t="str">
        <f t="shared" si="135"/>
        <v>76.0042591243316-30948.3440183487i</v>
      </c>
      <c r="D515" t="str">
        <f t="shared" si="136"/>
        <v>15.3562499163087-5333.63258807738i</v>
      </c>
      <c r="E515" t="str">
        <f t="shared" si="137"/>
        <v>162.469512820689-0.0209038792096979i</v>
      </c>
      <c r="F515" t="str">
        <f t="shared" si="138"/>
        <v>17.4594594513145-25026.4242435522i</v>
      </c>
      <c r="G515" t="str">
        <f t="shared" si="139"/>
        <v>0.999999999533492-0.0000215987926670193i</v>
      </c>
      <c r="H515" t="str">
        <f t="shared" si="140"/>
        <v>91.0000036611745+0.0205050539456089i</v>
      </c>
      <c r="I515" t="str">
        <f t="shared" si="141"/>
        <v>5.47363429980673-5930.44849326745i</v>
      </c>
      <c r="K515" t="str">
        <f t="shared" si="142"/>
        <v>0.142857129856228-0.0000420894800103004i</v>
      </c>
      <c r="L515" t="str">
        <f t="shared" si="143"/>
        <v>0.0015-1666.7598295055i</v>
      </c>
      <c r="M515" t="str">
        <f t="shared" si="144"/>
        <v>0.0135-683.798904412512i</v>
      </c>
      <c r="N515">
        <f t="shared" si="145"/>
        <v>90.140709128592192</v>
      </c>
      <c r="O515">
        <f t="shared" si="146"/>
        <v>89.81277450855751</v>
      </c>
      <c r="P515" s="3">
        <f t="shared" si="147"/>
        <v>89.81277450855751</v>
      </c>
      <c r="Q515" s="3">
        <f t="shared" si="148"/>
        <v>-89.859290871407808</v>
      </c>
      <c r="R515">
        <f t="shared" si="149"/>
        <v>90.140709128592192</v>
      </c>
      <c r="S515">
        <f t="shared" si="150"/>
        <v>5.9679767697512973E-3</v>
      </c>
      <c r="T515">
        <f t="shared" si="133"/>
        <v>89.81277450855751</v>
      </c>
    </row>
    <row r="516" spans="1:20" x14ac:dyDescent="0.3">
      <c r="A516">
        <f t="shared" si="134"/>
        <v>37.640395988312946</v>
      </c>
      <c r="B516">
        <f t="shared" si="151"/>
        <v>5.9906550814763531</v>
      </c>
      <c r="C516" t="str">
        <f t="shared" si="135"/>
        <v>76.0042589664105-30831.1857842554i</v>
      </c>
      <c r="D516" t="str">
        <f t="shared" si="136"/>
        <v>15.3562499156714-5313.4415189376i</v>
      </c>
      <c r="E516" t="str">
        <f t="shared" si="137"/>
        <v>162.469512636868-0.0209833137633411i</v>
      </c>
      <c r="F516" t="str">
        <f t="shared" si="138"/>
        <v>17.4594594512525-24931.683847802i</v>
      </c>
      <c r="G516" t="str">
        <f t="shared" si="139"/>
        <v>0.99999999952994-0.000021680868079077i</v>
      </c>
      <c r="H516" t="str">
        <f t="shared" si="140"/>
        <v>91.0000036890525+0.0205829731516038i</v>
      </c>
      <c r="I516" t="str">
        <f t="shared" si="141"/>
        <v>5.47363430127787-5907.9980959016i</v>
      </c>
      <c r="K516" t="str">
        <f t="shared" si="142"/>
        <v>0.142857129757233-0.0000422494200036215i</v>
      </c>
      <c r="L516" t="str">
        <f t="shared" si="143"/>
        <v>0.0015-1660.4501190531i</v>
      </c>
      <c r="M516" t="str">
        <f t="shared" si="144"/>
        <v>0.0135-681.210305252555i</v>
      </c>
      <c r="N516">
        <f t="shared" si="145"/>
        <v>90.141243819584375</v>
      </c>
      <c r="O516">
        <f t="shared" si="146"/>
        <v>89.77983095738719</v>
      </c>
      <c r="P516" s="3">
        <f t="shared" si="147"/>
        <v>89.77983095738719</v>
      </c>
      <c r="Q516" s="3">
        <f t="shared" si="148"/>
        <v>-89.858756180415625</v>
      </c>
      <c r="R516">
        <f t="shared" si="149"/>
        <v>90.141243819584375</v>
      </c>
      <c r="S516">
        <f t="shared" si="150"/>
        <v>5.9906550814763527E-3</v>
      </c>
      <c r="T516">
        <f t="shared" si="133"/>
        <v>89.77983095738719</v>
      </c>
    </row>
    <row r="517" spans="1:20" x14ac:dyDescent="0.3">
      <c r="A517">
        <f t="shared" si="134"/>
        <v>37.783429493068539</v>
      </c>
      <c r="B517">
        <f t="shared" si="151"/>
        <v>6.0134195707859632</v>
      </c>
      <c r="C517" t="str">
        <f t="shared" si="135"/>
        <v>76.0042588072886-30714.4710671206i</v>
      </c>
      <c r="D517" t="str">
        <f t="shared" si="136"/>
        <v>15.3562499150294-5293.32688543792i</v>
      </c>
      <c r="E517" t="str">
        <f t="shared" si="137"/>
        <v>162.469512451648-0.0210630501661438i</v>
      </c>
      <c r="F517" t="str">
        <f t="shared" si="138"/>
        <v>17.45945945119-24837.3021026941i</v>
      </c>
      <c r="G517" t="str">
        <f t="shared" si="139"/>
        <v>0.999999999526361-0.0000217632553776996i</v>
      </c>
      <c r="H517" t="str">
        <f t="shared" si="140"/>
        <v>91.0000037171423+0.0206611884505927i</v>
      </c>
      <c r="I517" t="str">
        <f t="shared" si="141"/>
        <v>5.47363430276016-5885.63268707177i</v>
      </c>
      <c r="K517" t="str">
        <f t="shared" si="142"/>
        <v>0.142857129657485-0.0000424099677685659i</v>
      </c>
      <c r="L517" t="str">
        <f t="shared" si="143"/>
        <v>0.0015-1654.16429473311i</v>
      </c>
      <c r="M517" t="str">
        <f t="shared" si="144"/>
        <v>0.0135-678.631505531535i</v>
      </c>
      <c r="N517">
        <f t="shared" si="145"/>
        <v>90.141780542360038</v>
      </c>
      <c r="O517">
        <f t="shared" si="146"/>
        <v>89.746887408316553</v>
      </c>
      <c r="P517" s="3">
        <f t="shared" si="147"/>
        <v>89.746887408316553</v>
      </c>
      <c r="Q517" s="3">
        <f t="shared" si="148"/>
        <v>-89.858219457639962</v>
      </c>
      <c r="R517">
        <f t="shared" si="149"/>
        <v>90.141780542360038</v>
      </c>
      <c r="S517">
        <f t="shared" si="150"/>
        <v>6.0134195707859635E-3</v>
      </c>
      <c r="T517">
        <f t="shared" si="133"/>
        <v>89.746887408316553</v>
      </c>
    </row>
    <row r="518" spans="1:20" x14ac:dyDescent="0.3">
      <c r="A518">
        <f t="shared" si="134"/>
        <v>37.927006525142204</v>
      </c>
      <c r="B518">
        <f t="shared" si="151"/>
        <v>6.0362705651549504</v>
      </c>
      <c r="C518" t="str">
        <f t="shared" si="135"/>
        <v>76.0042586469533-30598.1981879635i</v>
      </c>
      <c r="D518" t="str">
        <f t="shared" si="136"/>
        <v>15.3562499143823-5273.28839822258i</v>
      </c>
      <c r="E518" t="str">
        <f t="shared" si="137"/>
        <v>162.469512265017-0.0211430895651085i</v>
      </c>
      <c r="F518" t="str">
        <f t="shared" si="138"/>
        <v>17.459459451127-24743.2776505154i</v>
      </c>
      <c r="G518" t="str">
        <f t="shared" si="139"/>
        <v>0.999999999522754-0.000021845955748056i</v>
      </c>
      <c r="H518" t="str">
        <f t="shared" si="140"/>
        <v>91.0000037454462+0.0207397009677296i</v>
      </c>
      <c r="I518" t="str">
        <f t="shared" si="141"/>
        <v>5.47363430425375-5863.35194504411i</v>
      </c>
      <c r="K518" t="str">
        <f t="shared" si="142"/>
        <v>0.142857129556977-0.0000425711256146615i</v>
      </c>
      <c r="L518" t="str">
        <f t="shared" si="143"/>
        <v>0.0015-1647.90226612185i</v>
      </c>
      <c r="M518" t="str">
        <f t="shared" si="144"/>
        <v>0.0135-676.062468152552i</v>
      </c>
      <c r="N518">
        <f t="shared" si="145"/>
        <v>90.142319304639443</v>
      </c>
      <c r="O518">
        <f t="shared" si="146"/>
        <v>89.713943861361543</v>
      </c>
      <c r="P518" s="3">
        <f t="shared" si="147"/>
        <v>89.713943861361543</v>
      </c>
      <c r="Q518" s="3">
        <f t="shared" si="148"/>
        <v>-89.857680695360557</v>
      </c>
      <c r="R518">
        <f t="shared" si="149"/>
        <v>90.142319304639443</v>
      </c>
      <c r="S518">
        <f t="shared" si="150"/>
        <v>6.0362705651549504E-3</v>
      </c>
      <c r="T518">
        <f t="shared" si="133"/>
        <v>89.713943861361543</v>
      </c>
    </row>
    <row r="519" spans="1:20" x14ac:dyDescent="0.3">
      <c r="A519">
        <f t="shared" si="134"/>
        <v>38.071129149937747</v>
      </c>
      <c r="B519">
        <f t="shared" si="151"/>
        <v>6.0592083933025398</v>
      </c>
      <c r="C519" t="str">
        <f t="shared" si="135"/>
        <v>76.0042584853974-30482.3654741598i</v>
      </c>
      <c r="D519" t="str">
        <f t="shared" si="136"/>
        <v>15.3562499137304-5253.32576903123i</v>
      </c>
      <c r="E519" t="str">
        <f t="shared" si="137"/>
        <v>162.469512076965-0.0212234331115966i</v>
      </c>
      <c r="F519" t="str">
        <f t="shared" si="138"/>
        <v>17.4594594510636-24649.6091386927i</v>
      </c>
      <c r="G519" t="str">
        <f t="shared" si="139"/>
        <v>0.99999999951912-0.0000219289703798189i</v>
      </c>
      <c r="H519" t="str">
        <f t="shared" si="140"/>
        <v>91.0000037739662+0.0208185118324434i</v>
      </c>
      <c r="I519" t="str">
        <f t="shared" si="141"/>
        <v>5.47363430575877-5841.1555493027i</v>
      </c>
      <c r="K519" t="str">
        <f t="shared" si="142"/>
        <v>0.142857129455703-0.0000427328958602126i</v>
      </c>
      <c r="L519" t="str">
        <f t="shared" si="143"/>
        <v>0.0015-1641.66394313792i</v>
      </c>
      <c r="M519" t="str">
        <f t="shared" si="144"/>
        <v>0.0135-673.50315615915i</v>
      </c>
      <c r="N519">
        <f t="shared" si="145"/>
        <v>90.142860114172251</v>
      </c>
      <c r="O519">
        <f t="shared" si="146"/>
        <v>89.681000316538274</v>
      </c>
      <c r="P519" s="3">
        <f t="shared" si="147"/>
        <v>89.681000316538274</v>
      </c>
      <c r="Q519" s="3">
        <f t="shared" si="148"/>
        <v>-89.857139885827749</v>
      </c>
      <c r="R519">
        <f t="shared" si="149"/>
        <v>90.142860114172251</v>
      </c>
      <c r="S519">
        <f t="shared" si="150"/>
        <v>6.0592083933025398E-3</v>
      </c>
      <c r="T519">
        <f t="shared" si="133"/>
        <v>89.681000316538274</v>
      </c>
    </row>
    <row r="520" spans="1:20" x14ac:dyDescent="0.3">
      <c r="A520">
        <f t="shared" si="134"/>
        <v>38.215799440707514</v>
      </c>
      <c r="B520">
        <f t="shared" si="151"/>
        <v>6.0822333851970898</v>
      </c>
      <c r="C520" t="str">
        <f t="shared" si="135"/>
        <v>76.0042583226114-30366.9712594172i</v>
      </c>
      <c r="D520" t="str">
        <f t="shared" si="136"/>
        <v>15.3562499130735-5233.43871069473i</v>
      </c>
      <c r="E520" t="str">
        <f t="shared" si="137"/>
        <v>162.46951188748-0.0213040819613424i</v>
      </c>
      <c r="F520" t="str">
        <f t="shared" si="138"/>
        <v>17.4594594509996-24556.2952197729i</v>
      </c>
      <c r="G520" t="str">
        <f t="shared" si="139"/>
        <v>0.999999999515459-0.0000220123004671816i</v>
      </c>
      <c r="H520" t="str">
        <f t="shared" si="140"/>
        <v>91.0000038027025+0.0208976221784545i</v>
      </c>
      <c r="I520" t="str">
        <f t="shared" si="141"/>
        <v>5.47363430727516-5819.04318054482i</v>
      </c>
      <c r="K520" t="str">
        <f t="shared" si="142"/>
        <v>0.142857129353659-0.0000428952808323329i</v>
      </c>
      <c r="L520" t="str">
        <f t="shared" si="143"/>
        <v>0.0015-1635.44923604097i</v>
      </c>
      <c r="M520" t="str">
        <f t="shared" si="144"/>
        <v>0.0135-670.953532734758i</v>
      </c>
      <c r="N520">
        <f t="shared" si="145"/>
        <v>90.143402978737512</v>
      </c>
      <c r="O520">
        <f t="shared" si="146"/>
        <v>89.648056773863019</v>
      </c>
      <c r="P520" s="3">
        <f t="shared" si="147"/>
        <v>89.648056773863019</v>
      </c>
      <c r="Q520" s="3">
        <f t="shared" si="148"/>
        <v>-89.856597021262488</v>
      </c>
      <c r="R520">
        <f t="shared" si="149"/>
        <v>90.143402978737512</v>
      </c>
      <c r="S520">
        <f t="shared" si="150"/>
        <v>6.0822333851970898E-3</v>
      </c>
      <c r="T520">
        <f t="shared" si="133"/>
        <v>89.648056773863019</v>
      </c>
    </row>
    <row r="521" spans="1:20" x14ac:dyDescent="0.3">
      <c r="A521">
        <f t="shared" si="134"/>
        <v>38.3610194785822</v>
      </c>
      <c r="B521">
        <f t="shared" si="151"/>
        <v>6.1053458720608385</v>
      </c>
      <c r="C521" t="str">
        <f t="shared" si="135"/>
        <v>76.0042581585857-30252.013883751i</v>
      </c>
      <c r="D521" t="str">
        <f t="shared" si="136"/>
        <v>15.3562499124116-5213.62693713108i</v>
      </c>
      <c r="E521" t="str">
        <f t="shared" si="137"/>
        <v>162.469511696553-0.0213850372744732i</v>
      </c>
      <c r="F521" t="str">
        <f t="shared" si="138"/>
        <v>17.4594594509352-24463.3345514039i</v>
      </c>
      <c r="G521" t="str">
        <f t="shared" si="139"/>
        <v>0.999999999511769-0.0000220959472088754i</v>
      </c>
      <c r="H521" t="str">
        <f t="shared" si="140"/>
        <v>91.0000038316583+0.0209770331437931i</v>
      </c>
      <c r="I521" t="str">
        <f t="shared" si="141"/>
        <v>5.47363430880318-5797.01452067672i</v>
      </c>
      <c r="K521" t="str">
        <f t="shared" si="142"/>
        <v>0.142857129250837-0.0000430582828669798i</v>
      </c>
      <c r="L521" t="str">
        <f t="shared" si="143"/>
        <v>0.0015-1629.25805543033i</v>
      </c>
      <c r="M521" t="str">
        <f t="shared" si="144"/>
        <v>0.0135-668.413561202186i</v>
      </c>
      <c r="N521">
        <f t="shared" si="145"/>
        <v>90.143947906143865</v>
      </c>
      <c r="O521">
        <f t="shared" si="146"/>
        <v>89.615113233352076</v>
      </c>
      <c r="P521" s="3">
        <f t="shared" si="147"/>
        <v>89.615113233352076</v>
      </c>
      <c r="Q521" s="3">
        <f t="shared" si="148"/>
        <v>-89.856052093856135</v>
      </c>
      <c r="R521">
        <f t="shared" si="149"/>
        <v>90.143947906143865</v>
      </c>
      <c r="S521">
        <f t="shared" si="150"/>
        <v>6.1053458720608383E-3</v>
      </c>
      <c r="T521">
        <f t="shared" si="133"/>
        <v>89.615113233352076</v>
      </c>
    </row>
    <row r="522" spans="1:20" x14ac:dyDescent="0.3">
      <c r="A522">
        <f t="shared" si="134"/>
        <v>38.506791352600807</v>
      </c>
      <c r="B522">
        <f t="shared" si="151"/>
        <v>6.1285461863746695</v>
      </c>
      <c r="C522" t="str">
        <f t="shared" si="135"/>
        <v>76.0042579933117-30137.4916934611i</v>
      </c>
      <c r="D522" t="str">
        <f t="shared" si="136"/>
        <v>15.3562499117446-5193.89016334126i</v>
      </c>
      <c r="E522" t="str">
        <f t="shared" si="137"/>
        <v>162.469511504173-0.0214663002155251i</v>
      </c>
      <c r="F522" t="str">
        <f t="shared" si="138"/>
        <v>17.4594594508703-24370.7257963154i</v>
      </c>
      <c r="G522" t="str">
        <f t="shared" si="139"/>
        <v>0.999999999508052-0.0000221799118081867i</v>
      </c>
      <c r="H522" t="str">
        <f t="shared" si="140"/>
        <v>91.000003860834+0.0210567458708115i</v>
      </c>
      <c r="I522" t="str">
        <f t="shared" si="141"/>
        <v>5.47363431034276-5775.06925280866i</v>
      </c>
      <c r="K522" t="str">
        <f t="shared" si="142"/>
        <v>0.142857129147233-0.0000432219043089857i</v>
      </c>
      <c r="L522" t="str">
        <f t="shared" si="143"/>
        <v>0.0015-1623.09031224381i</v>
      </c>
      <c r="M522" t="str">
        <f t="shared" si="144"/>
        <v>0.0135-665.883205023101i</v>
      </c>
      <c r="N522">
        <f t="shared" si="145"/>
        <v>90.14449490422956</v>
      </c>
      <c r="O522">
        <f t="shared" si="146"/>
        <v>89.582169695022046</v>
      </c>
      <c r="P522" s="3">
        <f t="shared" si="147"/>
        <v>89.582169695022046</v>
      </c>
      <c r="Q522" s="3">
        <f t="shared" si="148"/>
        <v>-89.85550509577044</v>
      </c>
      <c r="R522">
        <f t="shared" si="149"/>
        <v>90.14449490422956</v>
      </c>
      <c r="S522">
        <f t="shared" si="150"/>
        <v>6.1285461863746695E-3</v>
      </c>
      <c r="T522">
        <f t="shared" si="133"/>
        <v>89.582169695022046</v>
      </c>
    </row>
    <row r="523" spans="1:20" x14ac:dyDescent="0.3">
      <c r="A523">
        <f t="shared" si="134"/>
        <v>38.653117159740695</v>
      </c>
      <c r="B523">
        <f t="shared" si="151"/>
        <v>6.1518346618828934</v>
      </c>
      <c r="C523" t="str">
        <f t="shared" si="135"/>
        <v>76.0042578267788-30023.4030411069i</v>
      </c>
      <c r="D523" t="str">
        <f t="shared" si="136"/>
        <v>15.3562499110726-5174.22810540515i</v>
      </c>
      <c r="E523" t="str">
        <f t="shared" si="137"/>
        <v>162.469511310327-0.0215478719534579i</v>
      </c>
      <c r="F523" t="str">
        <f t="shared" si="138"/>
        <v>17.4594594508049-24278.4676222994i</v>
      </c>
      <c r="G523" t="str">
        <f t="shared" si="139"/>
        <v>0.999999999504306-0.0000222641954729744i</v>
      </c>
      <c r="H523" t="str">
        <f t="shared" si="140"/>
        <v>91.0000038902319+0.0211367615062051i</v>
      </c>
      <c r="I523" t="str">
        <f t="shared" si="141"/>
        <v>5.4736343118941-5753.20706125066i</v>
      </c>
      <c r="K523" t="str">
        <f t="shared" si="142"/>
        <v>0.14285712904284-0.0000433861475120953i</v>
      </c>
      <c r="L523" t="str">
        <f t="shared" si="143"/>
        <v>0.0015-1616.94591775633i</v>
      </c>
      <c r="M523" t="str">
        <f t="shared" si="144"/>
        <v>0.0135-663.362427797469i</v>
      </c>
      <c r="N523">
        <f t="shared" si="145"/>
        <v>90.145043980862724</v>
      </c>
      <c r="O523">
        <f t="shared" si="146"/>
        <v>89.549226158889397</v>
      </c>
      <c r="P523" s="3">
        <f t="shared" si="147"/>
        <v>89.549226158889397</v>
      </c>
      <c r="Q523" s="3">
        <f t="shared" si="148"/>
        <v>-89.854956019137276</v>
      </c>
      <c r="R523">
        <f t="shared" si="149"/>
        <v>90.145043980862724</v>
      </c>
      <c r="S523">
        <f t="shared" si="150"/>
        <v>6.1518346618828932E-3</v>
      </c>
      <c r="T523">
        <f t="shared" si="133"/>
        <v>89.549226158889397</v>
      </c>
    </row>
    <row r="524" spans="1:20" x14ac:dyDescent="0.3">
      <c r="A524">
        <f t="shared" si="134"/>
        <v>38.799999004947708</v>
      </c>
      <c r="B524">
        <f t="shared" si="151"/>
        <v>6.1752116335980487</v>
      </c>
      <c r="C524" t="str">
        <f t="shared" si="135"/>
        <v>76.004257658978-29909.7462854851i</v>
      </c>
      <c r="D524" t="str">
        <f t="shared" si="136"/>
        <v>15.3562499103955-5154.64048047746i</v>
      </c>
      <c r="E524" t="str">
        <f t="shared" si="137"/>
        <v>162.469511115006-0.0216297536616725i</v>
      </c>
      <c r="F524" t="str">
        <f t="shared" si="138"/>
        <v>17.459459450739-24186.558702191i</v>
      </c>
      <c r="G524" t="str">
        <f t="shared" si="139"/>
        <v>0.999999999500531-0.0000223487994156874i</v>
      </c>
      <c r="H524" t="str">
        <f t="shared" si="140"/>
        <v>91.0000039198544+0.0212170812010255i</v>
      </c>
      <c r="I524" t="str">
        <f t="shared" si="141"/>
        <v>5.47363431345727-5731.42763150777i</v>
      </c>
      <c r="K524" t="str">
        <f t="shared" si="142"/>
        <v>0.142857128937651-0.0000435510148389955i</v>
      </c>
      <c r="L524" t="str">
        <f t="shared" si="143"/>
        <v>0.0015-1610.82478357874i</v>
      </c>
      <c r="M524" t="str">
        <f t="shared" si="144"/>
        <v>0.0135-660.851193263071i</v>
      </c>
      <c r="N524">
        <f t="shared" si="145"/>
        <v>90.14559514394125</v>
      </c>
      <c r="O524">
        <f t="shared" si="146"/>
        <v>89.516282624970927</v>
      </c>
      <c r="P524" s="3">
        <f t="shared" si="147"/>
        <v>89.516282624970927</v>
      </c>
      <c r="Q524" s="3">
        <f t="shared" si="148"/>
        <v>-89.85440485605875</v>
      </c>
      <c r="R524">
        <f t="shared" si="149"/>
        <v>90.14559514394125</v>
      </c>
      <c r="S524">
        <f t="shared" si="150"/>
        <v>6.1752116335980489E-3</v>
      </c>
      <c r="T524">
        <f t="shared" si="133"/>
        <v>89.516282624970927</v>
      </c>
    </row>
    <row r="525" spans="1:20" x14ac:dyDescent="0.3">
      <c r="A525">
        <f t="shared" si="134"/>
        <v>38.947439001166515</v>
      </c>
      <c r="B525">
        <f t="shared" si="151"/>
        <v>6.1986774378057214</v>
      </c>
      <c r="C525" t="str">
        <f t="shared" si="135"/>
        <v>76.0042574898994-29796.5197916051i</v>
      </c>
      <c r="D525" t="str">
        <f t="shared" si="136"/>
        <v>15.3562499097132-5135.12700678362i</v>
      </c>
      <c r="E525" t="str">
        <f t="shared" si="137"/>
        <v>162.469510918197-0.0217119465180296i</v>
      </c>
      <c r="F525" t="str">
        <f t="shared" si="138"/>
        <v>17.4594594506726-24094.9977138495i</v>
      </c>
      <c r="G525" t="str">
        <f t="shared" si="139"/>
        <v>0.999999999496728-0.0000224337248533816i</v>
      </c>
      <c r="H525" t="str">
        <f t="shared" si="140"/>
        <v>91.0000039497018+0.0212977061106989i</v>
      </c>
      <c r="I525" t="str">
        <f t="shared" si="141"/>
        <v>5.47363431503232-5709.73065027549i</v>
      </c>
      <c r="K525" t="str">
        <f t="shared" si="142"/>
        <v>0.142857128831662-0.0000437165086613535i</v>
      </c>
      <c r="L525" t="str">
        <f t="shared" si="143"/>
        <v>0.0015-1604.72682165644i</v>
      </c>
      <c r="M525" t="str">
        <f t="shared" si="144"/>
        <v>0.0135-658.349465294951i</v>
      </c>
      <c r="N525">
        <f t="shared" si="145"/>
        <v>90.146148401393162</v>
      </c>
      <c r="O525">
        <f t="shared" si="146"/>
        <v>89.483339093283519</v>
      </c>
      <c r="P525" s="3">
        <f t="shared" si="147"/>
        <v>89.483339093283519</v>
      </c>
      <c r="Q525" s="3">
        <f t="shared" si="148"/>
        <v>-89.853851598606838</v>
      </c>
      <c r="R525">
        <f t="shared" si="149"/>
        <v>90.146148401393162</v>
      </c>
      <c r="S525">
        <f t="shared" si="150"/>
        <v>6.198677437805721E-3</v>
      </c>
      <c r="T525">
        <f t="shared" si="133"/>
        <v>89.483339093283519</v>
      </c>
    </row>
    <row r="526" spans="1:20" x14ac:dyDescent="0.3">
      <c r="A526">
        <f t="shared" si="134"/>
        <v>39.095439269370942</v>
      </c>
      <c r="B526">
        <f t="shared" si="151"/>
        <v>6.222232412069383</v>
      </c>
      <c r="C526" t="str">
        <f t="shared" si="135"/>
        <v>76.0042573195341-29683.7219306657i</v>
      </c>
      <c r="D526" t="str">
        <f t="shared" si="136"/>
        <v>15.3562499090258-5115.68740361575i</v>
      </c>
      <c r="E526" t="str">
        <f t="shared" si="137"/>
        <v>162.46951071989-0.0217944517048665i</v>
      </c>
      <c r="F526" t="str">
        <f t="shared" si="138"/>
        <v>17.4594594506057-24003.7833401394i</v>
      </c>
      <c r="G526" t="str">
        <f t="shared" si="139"/>
        <v>0.999999999492896-0.0000225189730077382i</v>
      </c>
      <c r="H526" t="str">
        <f t="shared" si="140"/>
        <v>91.0000039797765+0.0213786373950419i</v>
      </c>
      <c r="I526" t="str">
        <f t="shared" si="141"/>
        <v>5.47363431661938-5688.11580543551i</v>
      </c>
      <c r="K526" t="str">
        <f t="shared" si="142"/>
        <v>0.142857128724866-0.0000438826313598471i</v>
      </c>
      <c r="L526" t="str">
        <f t="shared" si="143"/>
        <v>0.0015-1598.65194426822i</v>
      </c>
      <c r="M526" t="str">
        <f t="shared" si="144"/>
        <v>0.0135-655.85720790491i</v>
      </c>
      <c r="N526">
        <f t="shared" si="145"/>
        <v>90.146703761176539</v>
      </c>
      <c r="O526">
        <f t="shared" si="146"/>
        <v>89.450395563844083</v>
      </c>
      <c r="P526" s="3">
        <f t="shared" si="147"/>
        <v>89.450395563844083</v>
      </c>
      <c r="Q526" s="3">
        <f t="shared" si="148"/>
        <v>-89.853296238823461</v>
      </c>
      <c r="R526">
        <f t="shared" si="149"/>
        <v>90.146703761176539</v>
      </c>
      <c r="S526">
        <f t="shared" si="150"/>
        <v>6.2222324120693832E-3</v>
      </c>
      <c r="T526">
        <f t="shared" si="133"/>
        <v>89.450395563844083</v>
      </c>
    </row>
    <row r="527" spans="1:20" x14ac:dyDescent="0.3">
      <c r="A527">
        <f t="shared" si="134"/>
        <v>39.244001938594558</v>
      </c>
      <c r="B527">
        <f t="shared" si="151"/>
        <v>6.2458768952352468</v>
      </c>
      <c r="C527" t="str">
        <f t="shared" si="135"/>
        <v>76.0042571478704-29571.3510800317i</v>
      </c>
      <c r="D527" t="str">
        <f t="shared" si="136"/>
        <v>15.356249908333-5096.32139132864i</v>
      </c>
      <c r="E527" t="str">
        <f t="shared" si="137"/>
        <v>162.469510520072-0.0218772704090107i</v>
      </c>
      <c r="F527" t="str">
        <f t="shared" si="138"/>
        <v>17.4594594505383-23912.9142689112i</v>
      </c>
      <c r="G527" t="str">
        <f t="shared" si="139"/>
        <v>0.999999999489035-0.0000226045451050804i</v>
      </c>
      <c r="H527" t="str">
        <f t="shared" si="140"/>
        <v>91.00000401008+0.0214598762182777i</v>
      </c>
      <c r="I527" t="str">
        <f t="shared" si="141"/>
        <v>5.47363431821847-5666.58278605099i</v>
      </c>
      <c r="K527" t="str">
        <f t="shared" si="142"/>
        <v>0.142857128617257-0.0000440493853242006i</v>
      </c>
      <c r="L527" t="str">
        <f t="shared" si="143"/>
        <v>0.0015-1592.60006402493i</v>
      </c>
      <c r="M527" t="str">
        <f t="shared" si="144"/>
        <v>0.0135-653.374385240994i</v>
      </c>
      <c r="N527">
        <f t="shared" si="145"/>
        <v>90.147261231279671</v>
      </c>
      <c r="O527">
        <f t="shared" si="146"/>
        <v>89.417452036669772</v>
      </c>
      <c r="P527" s="3">
        <f t="shared" si="147"/>
        <v>89.417452036669772</v>
      </c>
      <c r="Q527" s="3">
        <f t="shared" si="148"/>
        <v>-89.852738768720329</v>
      </c>
      <c r="R527">
        <f t="shared" si="149"/>
        <v>90.147261231279671</v>
      </c>
      <c r="S527">
        <f t="shared" si="150"/>
        <v>6.2458768952352471E-3</v>
      </c>
      <c r="T527">
        <f t="shared" si="133"/>
        <v>89.417452036669772</v>
      </c>
    </row>
    <row r="528" spans="1:20" x14ac:dyDescent="0.3">
      <c r="A528">
        <f t="shared" si="134"/>
        <v>39.393129145961211</v>
      </c>
      <c r="B528">
        <f t="shared" si="151"/>
        <v>6.2696112274371405</v>
      </c>
      <c r="C528" t="str">
        <f t="shared" si="135"/>
        <v>76.0042569749004-29459.4056232108i</v>
      </c>
      <c r="D528" t="str">
        <f t="shared" si="136"/>
        <v>15.3562499076351-5077.02869133571i</v>
      </c>
      <c r="E528" t="str">
        <f t="shared" si="137"/>
        <v>162.469510318733-0.0219604038218013i</v>
      </c>
      <c r="F528" t="str">
        <f t="shared" si="138"/>
        <v>17.4594594504704-23822.3891929831i</v>
      </c>
      <c r="G528" t="str">
        <f t="shared" si="139"/>
        <v>0.999999999485144-0.0000226904423763914i</v>
      </c>
      <c r="H528" t="str">
        <f t="shared" si="140"/>
        <v>91.0000040406147+0.0215414237490553i</v>
      </c>
      <c r="I528" t="str">
        <f t="shared" si="141"/>
        <v>5.47363431982981-5645.13128236233i</v>
      </c>
      <c r="K528" t="str">
        <f t="shared" si="142"/>
        <v>0.142857128508828-0.0000442167729532206i</v>
      </c>
      <c r="L528" t="str">
        <f t="shared" si="143"/>
        <v>0.0015-1586.57109386823i</v>
      </c>
      <c r="M528" t="str">
        <f t="shared" si="144"/>
        <v>0.0135-650.900961586964i</v>
      </c>
      <c r="N528">
        <f t="shared" si="145"/>
        <v>90.147820819721289</v>
      </c>
      <c r="O528">
        <f t="shared" si="146"/>
        <v>89.384508511777838</v>
      </c>
      <c r="P528" s="3">
        <f t="shared" si="147"/>
        <v>89.384508511777838</v>
      </c>
      <c r="Q528" s="3">
        <f t="shared" si="148"/>
        <v>-89.852179180278711</v>
      </c>
      <c r="R528">
        <f t="shared" si="149"/>
        <v>90.147820819721289</v>
      </c>
      <c r="S528">
        <f t="shared" si="150"/>
        <v>6.2696112274371408E-3</v>
      </c>
      <c r="T528">
        <f t="shared" si="133"/>
        <v>89.384508511777838</v>
      </c>
    </row>
    <row r="529" spans="1:20" x14ac:dyDescent="0.3">
      <c r="A529">
        <f t="shared" si="134"/>
        <v>39.542823036715866</v>
      </c>
      <c r="B529">
        <f t="shared" si="151"/>
        <v>6.293435750101402</v>
      </c>
      <c r="C529" t="str">
        <f t="shared" si="135"/>
        <v>76.004256800613-29347.8839498303i</v>
      </c>
      <c r="D529" t="str">
        <f t="shared" si="136"/>
        <v>15.3562499069317-5057.80902610498i</v>
      </c>
      <c r="E529" t="str">
        <f t="shared" si="137"/>
        <v>162.469510115862-0.022043853139103i</v>
      </c>
      <c r="F529" t="str">
        <f t="shared" si="138"/>
        <v>17.4594594504019-23732.2068101211i</v>
      </c>
      <c r="G529" t="str">
        <f t="shared" si="139"/>
        <v>0.999999999481223-0.0000227766660573323i</v>
      </c>
      <c r="H529" t="str">
        <f t="shared" si="140"/>
        <v>91.0000040713814+0.0216232811604628i</v>
      </c>
      <c r="I529" t="str">
        <f t="shared" si="141"/>
        <v>5.47363432145335-5623.7609857823i</v>
      </c>
      <c r="K529" t="str">
        <f t="shared" si="142"/>
        <v>0.142857128399574-0.000044384796654828i</v>
      </c>
      <c r="L529" t="str">
        <f t="shared" si="143"/>
        <v>0.0015-1580.56494706936i</v>
      </c>
      <c r="M529" t="str">
        <f t="shared" si="144"/>
        <v>0.0135-648.436901361789i</v>
      </c>
      <c r="N529">
        <f t="shared" si="145"/>
        <v>90.148382534550478</v>
      </c>
      <c r="O529">
        <f t="shared" si="146"/>
        <v>89.351564989185732</v>
      </c>
      <c r="P529" s="3">
        <f t="shared" si="147"/>
        <v>89.351564989185732</v>
      </c>
      <c r="Q529" s="3">
        <f t="shared" si="148"/>
        <v>-89.851617465449522</v>
      </c>
      <c r="R529">
        <f t="shared" si="149"/>
        <v>90.148382534550478</v>
      </c>
      <c r="S529">
        <f t="shared" si="150"/>
        <v>6.293435750101402E-3</v>
      </c>
      <c r="T529">
        <f t="shared" si="133"/>
        <v>89.351564989185732</v>
      </c>
    </row>
    <row r="530" spans="1:20" x14ac:dyDescent="0.3">
      <c r="A530">
        <f t="shared" si="134"/>
        <v>39.693085764255386</v>
      </c>
      <c r="B530">
        <f t="shared" si="151"/>
        <v>6.3173508059517873</v>
      </c>
      <c r="C530" t="str">
        <f t="shared" si="135"/>
        <v>76.0042566249975-29236.7844556127i</v>
      </c>
      <c r="D530" t="str">
        <f t="shared" si="136"/>
        <v>15.356249906223-5038.66211915513i</v>
      </c>
      <c r="E530" t="str">
        <f t="shared" si="137"/>
        <v>162.469509911444-0.0221276195613228i</v>
      </c>
      <c r="F530" t="str">
        <f t="shared" si="138"/>
        <v>17.4594594503329-23642.3658230217i</v>
      </c>
      <c r="G530" t="str">
        <f t="shared" si="139"/>
        <v>0.999999999477273-0.0000228632173882599i</v>
      </c>
      <c r="H530" t="str">
        <f t="shared" si="140"/>
        <v>91.0000041023832+0.0217054496300471i</v>
      </c>
      <c r="I530" t="str">
        <f t="shared" si="141"/>
        <v>5.47363432308931-5602.47158889218i</v>
      </c>
      <c r="K530" t="str">
        <f t="shared" si="142"/>
        <v>0.142857128289487-0.0000445534588460936i</v>
      </c>
      <c r="L530" t="str">
        <f t="shared" si="143"/>
        <v>0.0015-1574.5815372279i</v>
      </c>
      <c r="M530" t="str">
        <f t="shared" si="144"/>
        <v>0.0135-645.982169119137i</v>
      </c>
      <c r="N530">
        <f t="shared" si="145"/>
        <v>90.148946383846976</v>
      </c>
      <c r="O530">
        <f t="shared" si="146"/>
        <v>89.318621468910763</v>
      </c>
      <c r="P530" s="3">
        <f t="shared" si="147"/>
        <v>89.318621468910763</v>
      </c>
      <c r="Q530" s="3">
        <f t="shared" si="148"/>
        <v>-89.851053616153024</v>
      </c>
      <c r="R530">
        <f t="shared" si="149"/>
        <v>90.148946383846976</v>
      </c>
      <c r="S530">
        <f t="shared" si="150"/>
        <v>6.3173508059517873E-3</v>
      </c>
      <c r="T530">
        <f t="shared" si="133"/>
        <v>89.318621468910763</v>
      </c>
    </row>
    <row r="531" spans="1:20" x14ac:dyDescent="0.3">
      <c r="A531">
        <f t="shared" si="134"/>
        <v>39.843919490159564</v>
      </c>
      <c r="B531">
        <f t="shared" si="151"/>
        <v>6.3413567390144046</v>
      </c>
      <c r="C531" t="str">
        <f t="shared" si="135"/>
        <v>76.0042564480465-29126.1055423554i</v>
      </c>
      <c r="D531" t="str">
        <f t="shared" si="136"/>
        <v>15.356249905509-5019.58769505145i</v>
      </c>
      <c r="E531" t="str">
        <f t="shared" si="137"/>
        <v>162.469509705471-0.0222117042934351i</v>
      </c>
      <c r="F531" t="str">
        <f t="shared" si="138"/>
        <v>17.4594594502634-23552.8649392919i</v>
      </c>
      <c r="G531" t="str">
        <f t="shared" si="139"/>
        <v>0.999999999473293-0.0000229500976142439i</v>
      </c>
      <c r="H531" t="str">
        <f t="shared" si="140"/>
        <v>91.0000041336202+0.0217879303398289i</v>
      </c>
      <c r="I531" t="str">
        <f t="shared" si="141"/>
        <v>5.47363432473768-5581.26278543667i</v>
      </c>
      <c r="K531" t="str">
        <f t="shared" si="142"/>
        <v>0.142857128178563-0.0000447227619532739i</v>
      </c>
      <c r="L531" t="str">
        <f t="shared" si="143"/>
        <v>0.0015-1568.62077827047i</v>
      </c>
      <c r="M531" t="str">
        <f t="shared" si="144"/>
        <v>0.0135-643.53672954686i</v>
      </c>
      <c r="N531">
        <f t="shared" si="145"/>
        <v>90.149512375721187</v>
      </c>
      <c r="O531">
        <f t="shared" si="146"/>
        <v>89.285677950970808</v>
      </c>
      <c r="P531" s="3">
        <f t="shared" si="147"/>
        <v>89.285677950970808</v>
      </c>
      <c r="Q531" s="3">
        <f t="shared" si="148"/>
        <v>-89.850487624278813</v>
      </c>
      <c r="R531">
        <f t="shared" si="149"/>
        <v>90.149512375721187</v>
      </c>
      <c r="S531">
        <f t="shared" si="150"/>
        <v>6.3413567390144046E-3</v>
      </c>
      <c r="T531">
        <f t="shared" si="133"/>
        <v>89.285677950970808</v>
      </c>
    </row>
    <row r="532" spans="1:20" x14ac:dyDescent="0.3">
      <c r="A532">
        <f t="shared" si="134"/>
        <v>39.995326384222167</v>
      </c>
      <c r="B532">
        <f t="shared" si="151"/>
        <v>6.3654538946226591</v>
      </c>
      <c r="C532" t="str">
        <f t="shared" si="135"/>
        <v>76.0042562697474-29015.8456179045i</v>
      </c>
      <c r="D532" t="str">
        <f t="shared" si="136"/>
        <v>15.3562499047895-5000.58547940197i</v>
      </c>
      <c r="E532" t="str">
        <f t="shared" si="137"/>
        <v>162.469509497929-0.0222961085449853i</v>
      </c>
      <c r="F532" t="str">
        <f t="shared" si="138"/>
        <v>17.4594594501934-23463.7028714315i</v>
      </c>
      <c r="G532" t="str">
        <f t="shared" si="139"/>
        <v>0.999999999469283-0.0000230373079850857i</v>
      </c>
      <c r="H532" t="str">
        <f t="shared" si="140"/>
        <v>91.0000041650953+0.0218707244763216i</v>
      </c>
      <c r="I532" t="str">
        <f t="shared" si="141"/>
        <v>5.47363432639862-5560.13427032011i</v>
      </c>
      <c r="K532" t="str">
        <f t="shared" si="142"/>
        <v>0.142857128066794-0.0000448927084118445i</v>
      </c>
      <c r="L532" t="str">
        <f t="shared" si="143"/>
        <v>0.0015-1562.68258444956i</v>
      </c>
      <c r="M532" t="str">
        <f t="shared" si="144"/>
        <v>0.0135-641.100547466488i</v>
      </c>
      <c r="N532">
        <f t="shared" si="145"/>
        <v>90.150080518314368</v>
      </c>
      <c r="O532">
        <f t="shared" si="146"/>
        <v>89.252734435383502</v>
      </c>
      <c r="P532" s="3">
        <f t="shared" si="147"/>
        <v>89.252734435383502</v>
      </c>
      <c r="Q532" s="3">
        <f t="shared" si="148"/>
        <v>-89.849919481685632</v>
      </c>
      <c r="R532">
        <f t="shared" si="149"/>
        <v>90.150080518314368</v>
      </c>
      <c r="S532">
        <f t="shared" si="150"/>
        <v>6.365453894622659E-3</v>
      </c>
      <c r="T532">
        <f t="shared" si="133"/>
        <v>89.252734435383502</v>
      </c>
    </row>
    <row r="533" spans="1:20" x14ac:dyDescent="0.3">
      <c r="A533">
        <f t="shared" si="134"/>
        <v>40.147308624482214</v>
      </c>
      <c r="B533">
        <f t="shared" si="151"/>
        <v>6.3896426194222258</v>
      </c>
      <c r="C533" t="str">
        <f t="shared" si="135"/>
        <v>76.0042560900905-28906.0030961343i</v>
      </c>
      <c r="D533" t="str">
        <f t="shared" si="136"/>
        <v>15.3562499040645-4981.65519885344i</v>
      </c>
      <c r="E533" t="str">
        <f t="shared" si="137"/>
        <v>162.469509288807-0.02238083353012i</v>
      </c>
      <c r="F533" t="str">
        <f t="shared" si="138"/>
        <v>17.4594594501229-23374.8783368143i</v>
      </c>
      <c r="G533" t="str">
        <f t="shared" si="139"/>
        <v>0.999999999465241-0.0000231248497553356i</v>
      </c>
      <c r="H533" t="str">
        <f t="shared" si="140"/>
        <v>91.0000041968101+0.0219538332305468i</v>
      </c>
      <c r="I533" t="str">
        <f t="shared" si="141"/>
        <v>5.47363432807222-5539.08573960171i</v>
      </c>
      <c r="K533" t="str">
        <f t="shared" si="142"/>
        <v>0.142857127954174-0.0000450633006665362i</v>
      </c>
      <c r="L533" t="str">
        <f t="shared" si="143"/>
        <v>0.0015-1556.76687034226i</v>
      </c>
      <c r="M533" t="str">
        <f t="shared" si="144"/>
        <v>0.0135-638.673587832721i</v>
      </c>
      <c r="N533">
        <f t="shared" si="145"/>
        <v>90.150650819798642</v>
      </c>
      <c r="O533">
        <f t="shared" si="146"/>
        <v>89.219790922166865</v>
      </c>
      <c r="P533" s="3">
        <f t="shared" si="147"/>
        <v>89.219790922166865</v>
      </c>
      <c r="Q533" s="3">
        <f t="shared" si="148"/>
        <v>-89.849349180201358</v>
      </c>
      <c r="R533">
        <f t="shared" si="149"/>
        <v>90.150650819798642</v>
      </c>
      <c r="S533">
        <f t="shared" si="150"/>
        <v>6.3896426194222254E-3</v>
      </c>
      <c r="T533">
        <f t="shared" si="133"/>
        <v>89.219790922166865</v>
      </c>
    </row>
    <row r="534" spans="1:20" x14ac:dyDescent="0.3">
      <c r="A534">
        <f t="shared" si="134"/>
        <v>40.299868397255246</v>
      </c>
      <c r="B534">
        <f t="shared" si="151"/>
        <v>6.4139232613760306</v>
      </c>
      <c r="C534" t="str">
        <f t="shared" si="135"/>
        <v>76.0042559090664-28796.576396923i</v>
      </c>
      <c r="D534" t="str">
        <f t="shared" si="136"/>
        <v>15.3562499033341-4962.7965810874i</v>
      </c>
      <c r="E534" t="str">
        <f t="shared" si="137"/>
        <v>162.469509078093-0.0224658804675958i</v>
      </c>
      <c r="F534" t="str">
        <f t="shared" si="138"/>
        <v>17.4594594500518-23286.3900576695i</v>
      </c>
      <c r="G534" t="str">
        <f t="shared" si="139"/>
        <v>0.999999999461169-0.0000232127241843113i</v>
      </c>
      <c r="H534" t="str">
        <f t="shared" si="140"/>
        <v>91.0000042287666+0.0220372577980518i</v>
      </c>
      <c r="I534" t="str">
        <f t="shared" si="141"/>
        <v>5.47363432975855-5518.1168904913i</v>
      </c>
      <c r="K534" t="str">
        <f t="shared" si="142"/>
        <v>0.142857127840696-0.0000452345411713688i</v>
      </c>
      <c r="L534" t="str">
        <f t="shared" si="143"/>
        <v>0.0015-1550.87355084903i</v>
      </c>
      <c r="M534" t="str">
        <f t="shared" si="144"/>
        <v>0.0135-636.255815732939i</v>
      </c>
      <c r="N534">
        <f t="shared" si="145"/>
        <v>90.151223288377238</v>
      </c>
      <c r="O534">
        <f t="shared" si="146"/>
        <v>89.186847411338846</v>
      </c>
      <c r="P534" s="3">
        <f t="shared" si="147"/>
        <v>89.186847411338846</v>
      </c>
      <c r="Q534" s="3">
        <f t="shared" si="148"/>
        <v>-89.848776711622762</v>
      </c>
      <c r="R534">
        <f t="shared" si="149"/>
        <v>90.151223288377238</v>
      </c>
      <c r="S534">
        <f t="shared" si="150"/>
        <v>6.4139232613760304E-3</v>
      </c>
      <c r="T534">
        <f t="shared" si="133"/>
        <v>89.186847411338846</v>
      </c>
    </row>
    <row r="535" spans="1:20" x14ac:dyDescent="0.3">
      <c r="A535">
        <f t="shared" si="134"/>
        <v>40.453007897164817</v>
      </c>
      <c r="B535">
        <f t="shared" si="151"/>
        <v>6.4382961697692593</v>
      </c>
      <c r="C535" t="str">
        <f t="shared" si="135"/>
        <v>76.0042557266633-28687.5639461309i</v>
      </c>
      <c r="D535" t="str">
        <f t="shared" si="136"/>
        <v>15.356249902598-4944.0093548163i</v>
      </c>
      <c r="E535" t="str">
        <f t="shared" si="137"/>
        <v>162.469508865775-0.0225512505808033i</v>
      </c>
      <c r="F535" t="str">
        <f t="shared" si="138"/>
        <v>17.4594594499802-23198.2367610635i</v>
      </c>
      <c r="G535" t="str">
        <f t="shared" si="139"/>
        <v>0.999999999457067-0.000023300932536116i</v>
      </c>
      <c r="H535" t="str">
        <f t="shared" si="140"/>
        <v>91.0000042609664+0.0221209993789279i</v>
      </c>
      <c r="I535" t="str">
        <f t="shared" si="141"/>
        <v>5.47363433145777-5497.22742134493i</v>
      </c>
      <c r="K535" t="str">
        <f t="shared" si="142"/>
        <v>0.142857127726354-0.0000454064323896889i</v>
      </c>
      <c r="L535" t="str">
        <f t="shared" si="143"/>
        <v>0.0015-1545.0025411925i</v>
      </c>
      <c r="M535" t="str">
        <f t="shared" si="144"/>
        <v>0.0135-633.847196386667i</v>
      </c>
      <c r="N535">
        <f t="shared" si="145"/>
        <v>90.151797932284509</v>
      </c>
      <c r="O535">
        <f t="shared" si="146"/>
        <v>89.153903902917676</v>
      </c>
      <c r="P535" s="3">
        <f t="shared" si="147"/>
        <v>89.153903902917676</v>
      </c>
      <c r="Q535" s="3">
        <f t="shared" si="148"/>
        <v>-89.848202067715491</v>
      </c>
      <c r="R535">
        <f t="shared" si="149"/>
        <v>90.151797932284509</v>
      </c>
      <c r="S535">
        <f t="shared" si="150"/>
        <v>6.438296169769259E-3</v>
      </c>
      <c r="T535">
        <f t="shared" si="133"/>
        <v>89.153903902917676</v>
      </c>
    </row>
    <row r="536" spans="1:20" x14ac:dyDescent="0.3">
      <c r="A536">
        <f t="shared" si="134"/>
        <v>40.606729327174044</v>
      </c>
      <c r="B536">
        <f t="shared" si="151"/>
        <v>6.4627616952143825</v>
      </c>
      <c r="C536" t="str">
        <f t="shared" si="135"/>
        <v>76.0042555428713-28578.9641755773i</v>
      </c>
      <c r="D536" t="str">
        <f t="shared" si="136"/>
        <v>15.3562499018564-4925.29324977961i</v>
      </c>
      <c r="E536" t="str">
        <f t="shared" si="137"/>
        <v>162.46950865184-0.0226369450977803i</v>
      </c>
      <c r="F536" t="str">
        <f t="shared" si="138"/>
        <v>17.459459449908-23110.4171788814i</v>
      </c>
      <c r="G536" t="str">
        <f t="shared" si="139"/>
        <v>0.999999999452932-0.0000233894760796566i</v>
      </c>
      <c r="H536" t="str">
        <f t="shared" si="140"/>
        <v>91.0000042934116+0.0222050591778254i</v>
      </c>
      <c r="I536" t="str">
        <f t="shared" si="141"/>
        <v>5.4736343331699-5476.41703166055i</v>
      </c>
      <c r="K536" t="str">
        <f t="shared" si="142"/>
        <v>0.142857127611141-0.0000455789767942021i</v>
      </c>
      <c r="L536" t="str">
        <f t="shared" si="143"/>
        <v>0.0015-1539.15375691622i</v>
      </c>
      <c r="M536" t="str">
        <f t="shared" si="144"/>
        <v>0.0135-631.447695145115i</v>
      </c>
      <c r="N536">
        <f t="shared" si="145"/>
        <v>90.152374759786142</v>
      </c>
      <c r="O536">
        <f t="shared" si="146"/>
        <v>89.120960396921703</v>
      </c>
      <c r="P536" s="3">
        <f t="shared" si="147"/>
        <v>89.120960396921703</v>
      </c>
      <c r="Q536" s="3">
        <f t="shared" si="148"/>
        <v>-89.847625240213858</v>
      </c>
      <c r="R536">
        <f t="shared" si="149"/>
        <v>90.152374759786142</v>
      </c>
      <c r="S536">
        <f t="shared" si="150"/>
        <v>6.4627616952143826E-3</v>
      </c>
      <c r="T536">
        <f t="shared" si="133"/>
        <v>89.120960396921703</v>
      </c>
    </row>
    <row r="537" spans="1:20" x14ac:dyDescent="0.3">
      <c r="A537">
        <f t="shared" si="134"/>
        <v>40.761034898617304</v>
      </c>
      <c r="B537">
        <f t="shared" si="151"/>
        <v>6.4873201896561969</v>
      </c>
      <c r="C537" t="str">
        <f t="shared" si="135"/>
        <v>76.0042553576797-28470.7755230179i</v>
      </c>
      <c r="D537" t="str">
        <f t="shared" si="136"/>
        <v>15.356249901109-4906.64799673984i</v>
      </c>
      <c r="E537" t="str">
        <f t="shared" si="137"/>
        <v>162.469508436275-0.0227229652512288i</v>
      </c>
      <c r="F537" t="str">
        <f t="shared" si="138"/>
        <v>17.4594594498352-23022.9300478092i</v>
      </c>
      <c r="G537" t="str">
        <f t="shared" si="139"/>
        <v>0.999999999448767-0.0000234783560886615i</v>
      </c>
      <c r="H537" t="str">
        <f t="shared" si="140"/>
        <v>91.000004326103+0.0222894384039724i</v>
      </c>
      <c r="I537" t="str">
        <f t="shared" si="141"/>
        <v>5.47363433489498-5455.6854220737i</v>
      </c>
      <c r="K537" t="str">
        <f t="shared" si="142"/>
        <v>0.142857127495052-0.0000457521768670106i</v>
      </c>
      <c r="L537" t="str">
        <f t="shared" si="143"/>
        <v>0.0015-1533.32711388346i</v>
      </c>
      <c r="M537" t="str">
        <f t="shared" si="144"/>
        <v>0.0135-629.057277490654i</v>
      </c>
      <c r="N537">
        <f t="shared" si="145"/>
        <v>90.152953779179143</v>
      </c>
      <c r="O537">
        <f t="shared" si="146"/>
        <v>89.088016893369286</v>
      </c>
      <c r="P537" s="3">
        <f t="shared" si="147"/>
        <v>89.088016893369286</v>
      </c>
      <c r="Q537" s="3">
        <f t="shared" si="148"/>
        <v>-89.847046220820857</v>
      </c>
      <c r="R537">
        <f t="shared" si="149"/>
        <v>90.152953779179143</v>
      </c>
      <c r="S537">
        <f t="shared" si="150"/>
        <v>6.4873201896561965E-3</v>
      </c>
      <c r="T537">
        <f t="shared" si="133"/>
        <v>89.088016893369286</v>
      </c>
    </row>
    <row r="538" spans="1:20" x14ac:dyDescent="0.3">
      <c r="A538">
        <f t="shared" si="134"/>
        <v>40.915926831232049</v>
      </c>
      <c r="B538">
        <f t="shared" si="151"/>
        <v>6.5119720063768902</v>
      </c>
      <c r="C538" t="str">
        <f t="shared" si="135"/>
        <v>76.0042551710778-28362.9964321227i</v>
      </c>
      <c r="D538" t="str">
        <f t="shared" si="136"/>
        <v>15.356249900356-4888.0733274788i</v>
      </c>
      <c r="E538" t="str">
        <f t="shared" si="137"/>
        <v>162.469508219069-0.0228093122785383i</v>
      </c>
      <c r="F538" t="str">
        <f t="shared" si="138"/>
        <v>17.459459449762-22935.7741093152i</v>
      </c>
      <c r="G538" t="str">
        <f t="shared" si="139"/>
        <v>0.999999999444569-0.0000235675738416995i</v>
      </c>
      <c r="H538" t="str">
        <f t="shared" si="140"/>
        <v>91.0000043590441+0.022374138271194i</v>
      </c>
      <c r="I538" t="str">
        <f t="shared" si="141"/>
        <v>5.47363433663332-5435.03229435332i</v>
      </c>
      <c r="K538" t="str">
        <f t="shared" si="142"/>
        <v>0.142857127378078-0.00004592603509965i</v>
      </c>
      <c r="L538" t="str">
        <f t="shared" si="143"/>
        <v>0.0015-1527.52252827601i</v>
      </c>
      <c r="M538" t="str">
        <f t="shared" si="144"/>
        <v>0.0135-626.675909036314i</v>
      </c>
      <c r="N538">
        <f t="shared" si="145"/>
        <v>90.153534998792139</v>
      </c>
      <c r="O538">
        <f t="shared" si="146"/>
        <v>89.055073392279155</v>
      </c>
      <c r="P538" s="3">
        <f t="shared" si="147"/>
        <v>89.055073392279155</v>
      </c>
      <c r="Q538" s="3">
        <f t="shared" si="148"/>
        <v>-89.846465001207861</v>
      </c>
      <c r="R538">
        <f t="shared" si="149"/>
        <v>90.153534998792139</v>
      </c>
      <c r="S538">
        <f t="shared" si="150"/>
        <v>6.5119720063768899E-3</v>
      </c>
      <c r="T538">
        <f t="shared" si="133"/>
        <v>89.055073392279155</v>
      </c>
    </row>
    <row r="539" spans="1:20" x14ac:dyDescent="0.3">
      <c r="A539">
        <f t="shared" si="134"/>
        <v>41.071407353190729</v>
      </c>
      <c r="B539">
        <f t="shared" si="151"/>
        <v>6.5367175000011226</v>
      </c>
      <c r="C539" t="str">
        <f t="shared" si="135"/>
        <v>76.0042549830556-28255.6253524534i</v>
      </c>
      <c r="D539" t="str">
        <f t="shared" si="136"/>
        <v>15.3562498995973-4869.56897479361i</v>
      </c>
      <c r="E539" t="str">
        <f t="shared" si="137"/>
        <v>162.469508000209-0.0228959874217979i</v>
      </c>
      <c r="F539" t="str">
        <f t="shared" si="138"/>
        <v>17.4594594496881-22848.9481096317i</v>
      </c>
      <c r="G539" t="str">
        <f t="shared" si="139"/>
        <v>0.99999999944034-0.000023657130622198i</v>
      </c>
      <c r="H539" t="str">
        <f t="shared" si="140"/>
        <v>91.0000043922355+0.0224591599979254i</v>
      </c>
      <c r="I539" t="str">
        <f t="shared" si="141"/>
        <v>5.4736343383848-5414.4573513971i</v>
      </c>
      <c r="K539" t="str">
        <f t="shared" si="142"/>
        <v>0.142857127260214-0.0000461005539931216i</v>
      </c>
      <c r="L539" t="str">
        <f t="shared" si="143"/>
        <v>0.0015-1521.73991659296i</v>
      </c>
      <c r="M539" t="str">
        <f t="shared" si="144"/>
        <v>0.0135-624.303555525317i</v>
      </c>
      <c r="N539">
        <f t="shared" si="145"/>
        <v>90.15411842698532</v>
      </c>
      <c r="O539">
        <f t="shared" si="146"/>
        <v>89.022129893670012</v>
      </c>
      <c r="P539" s="3">
        <f t="shared" si="147"/>
        <v>89.022129893670012</v>
      </c>
      <c r="Q539" s="3">
        <f t="shared" si="148"/>
        <v>-89.84588157301468</v>
      </c>
      <c r="R539">
        <f t="shared" si="149"/>
        <v>90.15411842698532</v>
      </c>
      <c r="S539">
        <f t="shared" si="150"/>
        <v>6.536717500001123E-3</v>
      </c>
      <c r="T539">
        <f t="shared" si="133"/>
        <v>89.022129893670012</v>
      </c>
    </row>
    <row r="540" spans="1:20" x14ac:dyDescent="0.3">
      <c r="A540">
        <f t="shared" si="134"/>
        <v>41.22747870113286</v>
      </c>
      <c r="B540">
        <f t="shared" si="151"/>
        <v>6.5615570265011272</v>
      </c>
      <c r="C540" t="str">
        <f t="shared" si="135"/>
        <v>76.004254793601-28148.6607394409i</v>
      </c>
      <c r="D540" t="str">
        <f t="shared" si="136"/>
        <v>15.3562498988327-4851.13467249295i</v>
      </c>
      <c r="E540" t="str">
        <f t="shared" si="137"/>
        <v>162.469507779683-0.0229829919278159i</v>
      </c>
      <c r="F540" t="str">
        <f t="shared" si="138"/>
        <v>17.4594594496137-22762.4507997378i</v>
      </c>
      <c r="G540" t="str">
        <f t="shared" si="139"/>
        <v>0.999999999436079-0.000023747027718461i</v>
      </c>
      <c r="H540" t="str">
        <f t="shared" si="140"/>
        <v>91.00000442568+0.0225445048072335i</v>
      </c>
      <c r="I540" t="str">
        <f t="shared" si="141"/>
        <v>5.47363434014967-5393.96029722769i</v>
      </c>
      <c r="K540" t="str">
        <f t="shared" si="142"/>
        <v>0.142857127141452-0.0000462757360579318i</v>
      </c>
      <c r="L540" t="str">
        <f t="shared" si="143"/>
        <v>0.0015-1515.97919564949i</v>
      </c>
      <c r="M540" t="str">
        <f t="shared" si="144"/>
        <v>0.0135-621.940182830562i</v>
      </c>
      <c r="N540">
        <f t="shared" si="145"/>
        <v>90.154704072150693</v>
      </c>
      <c r="O540">
        <f t="shared" si="146"/>
        <v>88.989186397560758</v>
      </c>
      <c r="P540" s="3">
        <f t="shared" si="147"/>
        <v>88.989186397560758</v>
      </c>
      <c r="Q540" s="3">
        <f t="shared" si="148"/>
        <v>-89.845295927849307</v>
      </c>
      <c r="R540">
        <f t="shared" si="149"/>
        <v>90.154704072150693</v>
      </c>
      <c r="S540">
        <f t="shared" si="150"/>
        <v>6.5615570265011268E-3</v>
      </c>
      <c r="T540">
        <f t="shared" si="133"/>
        <v>88.989186397560758</v>
      </c>
    </row>
    <row r="541" spans="1:20" x14ac:dyDescent="0.3">
      <c r="A541">
        <f t="shared" si="134"/>
        <v>41.384143120197166</v>
      </c>
      <c r="B541">
        <f t="shared" si="151"/>
        <v>6.5864909432018317</v>
      </c>
      <c r="C541" t="str">
        <f t="shared" si="135"/>
        <v>76.0042546027046-28042.1010543633i</v>
      </c>
      <c r="D541" t="str">
        <f t="shared" si="136"/>
        <v>15.3562498980624-4832.7701553932i</v>
      </c>
      <c r="E541" t="str">
        <f t="shared" si="137"/>
        <v>162.469507557478-0.0230703270481409i</v>
      </c>
      <c r="F541" t="str">
        <f t="shared" si="138"/>
        <v>17.4594594495387-22676.2809353405i</v>
      </c>
      <c r="G541" t="str">
        <f t="shared" si="139"/>
        <v>0.999999999431785-0.0000238372664236889i</v>
      </c>
      <c r="H541" t="str">
        <f t="shared" si="140"/>
        <v>91.000004459379+0.0226301739268319i</v>
      </c>
      <c r="I541" t="str">
        <f t="shared" si="141"/>
        <v>5.47363434192796-5373.54083698801i</v>
      </c>
      <c r="K541" t="str">
        <f t="shared" si="142"/>
        <v>0.142857127021786-0.0000464515838141264i</v>
      </c>
      <c r="L541" t="str">
        <f t="shared" si="143"/>
        <v>0.0015-1510.2402825757i</v>
      </c>
      <c r="M541" t="str">
        <f t="shared" si="144"/>
        <v>0.0135-619.585756954135i</v>
      </c>
      <c r="N541">
        <f t="shared" si="145"/>
        <v>90.155291942712125</v>
      </c>
      <c r="O541">
        <f t="shared" si="146"/>
        <v>88.956242903970406</v>
      </c>
      <c r="P541" s="3">
        <f t="shared" si="147"/>
        <v>88.956242903970406</v>
      </c>
      <c r="Q541" s="3">
        <f t="shared" si="148"/>
        <v>-89.844708057287875</v>
      </c>
      <c r="R541">
        <f t="shared" si="149"/>
        <v>90.155291942712125</v>
      </c>
      <c r="S541">
        <f t="shared" si="150"/>
        <v>6.5864909432018313E-3</v>
      </c>
      <c r="T541">
        <f t="shared" si="133"/>
        <v>88.956242903970406</v>
      </c>
    </row>
    <row r="542" spans="1:20" x14ac:dyDescent="0.3">
      <c r="A542">
        <f t="shared" si="134"/>
        <v>41.541402864053914</v>
      </c>
      <c r="B542">
        <f t="shared" si="151"/>
        <v>6.6115196087859989</v>
      </c>
      <c r="C542" t="str">
        <f t="shared" si="135"/>
        <v>76.0042544103547-27935.9447643238i</v>
      </c>
      <c r="D542" t="str">
        <f t="shared" si="136"/>
        <v>15.3562498972863-4814.47515931463i</v>
      </c>
      <c r="E542" t="str">
        <f t="shared" si="137"/>
        <v>162.469507333581-0.0231579940390727i</v>
      </c>
      <c r="F542" t="str">
        <f t="shared" si="138"/>
        <v>17.4594594494632-22590.4372768575i</v>
      </c>
      <c r="G542" t="str">
        <f t="shared" si="139"/>
        <v>0.999999999427458-0.0000239278480359954i</v>
      </c>
      <c r="H542" t="str">
        <f t="shared" si="140"/>
        <v>91.0000044933351+0.0227161685891003i</v>
      </c>
      <c r="I542" t="str">
        <f t="shared" si="141"/>
        <v>5.47363434371984-5353.19867693735i</v>
      </c>
      <c r="K542" t="str">
        <f t="shared" si="142"/>
        <v>0.142857126901208-0.0000466280997913273i</v>
      </c>
      <c r="L542" t="str">
        <f t="shared" si="143"/>
        <v>0.0015-1504.52309481541i</v>
      </c>
      <c r="M542" t="str">
        <f t="shared" si="144"/>
        <v>0.0135-617.240244026835i</v>
      </c>
      <c r="N542">
        <f t="shared" si="145"/>
        <v>90.155882047125445</v>
      </c>
      <c r="O542">
        <f t="shared" si="146"/>
        <v>88.923299412918183</v>
      </c>
      <c r="P542" s="3">
        <f t="shared" si="147"/>
        <v>88.923299412918183</v>
      </c>
      <c r="Q542" s="3">
        <f t="shared" si="148"/>
        <v>-89.844117952874555</v>
      </c>
      <c r="R542">
        <f t="shared" si="149"/>
        <v>90.155882047125445</v>
      </c>
      <c r="S542">
        <f t="shared" si="150"/>
        <v>6.6115196087859988E-3</v>
      </c>
      <c r="T542">
        <f t="shared" si="133"/>
        <v>88.923299412918183</v>
      </c>
    </row>
    <row r="543" spans="1:20" x14ac:dyDescent="0.3">
      <c r="A543">
        <f t="shared" si="134"/>
        <v>41.699260194937317</v>
      </c>
      <c r="B543">
        <f t="shared" si="151"/>
        <v>6.6366433832993854</v>
      </c>
      <c r="C543" t="str">
        <f t="shared" si="135"/>
        <v>76.0042542165394-27830.1903422286i</v>
      </c>
      <c r="D543" t="str">
        <f t="shared" si="136"/>
        <v>15.3562498965041-4796.24942107755i</v>
      </c>
      <c r="E543" t="str">
        <f t="shared" si="137"/>
        <v>162.469507107979-0.0232459941616892i</v>
      </c>
      <c r="F543" t="str">
        <f t="shared" si="138"/>
        <v>17.4594594493871-22504.9185893988i</v>
      </c>
      <c r="G543" t="str">
        <f t="shared" si="139"/>
        <v>0.999999999423099-0.0000240187738584274i</v>
      </c>
      <c r="H543" t="str">
        <f t="shared" si="140"/>
        <v>91.000004527549+0.0228024900311004i</v>
      </c>
      <c r="I543" t="str">
        <f t="shared" si="141"/>
        <v>5.47363434552531-5332.93352444678i</v>
      </c>
      <c r="K543" t="str">
        <f t="shared" si="142"/>
        <v>0.142857126779713-0.0000468052865287693i</v>
      </c>
      <c r="L543" t="str">
        <f t="shared" si="143"/>
        <v>0.0015-1498.82755012493i</v>
      </c>
      <c r="M543" t="str">
        <f t="shared" si="144"/>
        <v>0.0135-614.903610307663i</v>
      </c>
      <c r="N543">
        <f t="shared" si="145"/>
        <v>90.156474393878696</v>
      </c>
      <c r="O543">
        <f t="shared" si="146"/>
        <v>88.890355924423389</v>
      </c>
      <c r="P543" s="3">
        <f t="shared" si="147"/>
        <v>88.890355924423389</v>
      </c>
      <c r="Q543" s="3">
        <f t="shared" si="148"/>
        <v>-89.843525606121304</v>
      </c>
      <c r="R543">
        <f t="shared" si="149"/>
        <v>90.156474393878696</v>
      </c>
      <c r="S543">
        <f t="shared" si="150"/>
        <v>6.6366433832993855E-3</v>
      </c>
      <c r="T543">
        <f t="shared" si="133"/>
        <v>88.890355924423389</v>
      </c>
    </row>
    <row r="544" spans="1:20" x14ac:dyDescent="0.3">
      <c r="A544">
        <f t="shared" si="134"/>
        <v>41.857717383678079</v>
      </c>
      <c r="B544">
        <f t="shared" si="151"/>
        <v>6.661862628155923</v>
      </c>
      <c r="C544" t="str">
        <f t="shared" si="135"/>
        <v>76.0042540212486-27724.8362667644i</v>
      </c>
      <c r="D544" t="str">
        <f t="shared" si="136"/>
        <v>15.3562498957161-4778.0926784986i</v>
      </c>
      <c r="E544" t="str">
        <f t="shared" si="137"/>
        <v>162.469506880658-0.0233343286818548i</v>
      </c>
      <c r="F544" t="str">
        <f t="shared" si="138"/>
        <v>17.4594594493104-22419.7236427495i</v>
      </c>
      <c r="G544" t="str">
        <f t="shared" si="139"/>
        <v>0.999999999418706-0.0000241100451989836i</v>
      </c>
      <c r="H544" t="str">
        <f t="shared" si="140"/>
        <v>91.000004562024+0.0228891394945958i</v>
      </c>
      <c r="I544" t="str">
        <f t="shared" si="141"/>
        <v>5.47363434734455-5312.74508799541i</v>
      </c>
      <c r="K544" t="str">
        <f t="shared" si="142"/>
        <v>0.142857126657292-0.0000469831465753351i</v>
      </c>
      <c r="L544" t="str">
        <f t="shared" si="143"/>
        <v>0.0015-1493.15356657196i</v>
      </c>
      <c r="M544" t="str">
        <f t="shared" si="144"/>
        <v>0.0135-612.57582218337i</v>
      </c>
      <c r="N544">
        <f t="shared" si="145"/>
        <v>90.157068991492096</v>
      </c>
      <c r="O544">
        <f t="shared" si="146"/>
        <v>88.857412438505392</v>
      </c>
      <c r="P544" s="3">
        <f t="shared" si="147"/>
        <v>88.857412438505392</v>
      </c>
      <c r="Q544" s="3">
        <f t="shared" si="148"/>
        <v>-89.842931008507904</v>
      </c>
      <c r="R544">
        <f t="shared" si="149"/>
        <v>90.157068991492096</v>
      </c>
      <c r="S544">
        <f t="shared" si="150"/>
        <v>6.6618626281559233E-3</v>
      </c>
      <c r="T544">
        <f t="shared" si="133"/>
        <v>88.857412438505392</v>
      </c>
    </row>
    <row r="545" spans="1:20" x14ac:dyDescent="0.3">
      <c r="A545">
        <f t="shared" si="134"/>
        <v>42.016776709736057</v>
      </c>
      <c r="B545">
        <f t="shared" si="151"/>
        <v>6.6871777061429158</v>
      </c>
      <c r="C545" t="str">
        <f t="shared" si="135"/>
        <v>76.0042538244708-27619.8810223781i</v>
      </c>
      <c r="D545" t="str">
        <f t="shared" si="136"/>
        <v>15.356249894922-4760.00467038696i</v>
      </c>
      <c r="E545" t="str">
        <f t="shared" si="137"/>
        <v>162.469506651608-0.02342299887025i</v>
      </c>
      <c r="F545" t="str">
        <f t="shared" si="138"/>
        <v>17.4594594492331-22334.8512113517i</v>
      </c>
      <c r="G545" t="str">
        <f t="shared" si="139"/>
        <v>0.999999999414279-0.0000242016633706326i</v>
      </c>
      <c r="H545" t="str">
        <f t="shared" si="140"/>
        <v>91.0000045967614+0.0229761182260685i</v>
      </c>
      <c r="I545" t="str">
        <f t="shared" si="141"/>
        <v>5.47363434917766-5292.63307716575i</v>
      </c>
      <c r="K545" t="str">
        <f t="shared" si="142"/>
        <v>0.142857126533939-0.0000471616824895951i</v>
      </c>
      <c r="L545" t="str">
        <f t="shared" si="143"/>
        <v>0.0015-1487.50106253433i</v>
      </c>
      <c r="M545" t="str">
        <f t="shared" si="144"/>
        <v>0.0135-610.256846167928i</v>
      </c>
      <c r="N545">
        <f t="shared" si="145"/>
        <v>90.157665848518235</v>
      </c>
      <c r="O545">
        <f t="shared" si="146"/>
        <v>88.824468955184003</v>
      </c>
      <c r="P545" s="3">
        <f t="shared" si="147"/>
        <v>88.824468955184003</v>
      </c>
      <c r="Q545" s="3">
        <f t="shared" si="148"/>
        <v>-89.842334151481765</v>
      </c>
      <c r="R545">
        <f t="shared" si="149"/>
        <v>90.157665848518235</v>
      </c>
      <c r="S545">
        <f t="shared" si="150"/>
        <v>6.6871777061429157E-3</v>
      </c>
      <c r="T545">
        <f t="shared" si="133"/>
        <v>88.824468955184003</v>
      </c>
    </row>
    <row r="546" spans="1:20" x14ac:dyDescent="0.3">
      <c r="A546">
        <f t="shared" si="134"/>
        <v>42.176440461233057</v>
      </c>
      <c r="B546">
        <f t="shared" si="151"/>
        <v>6.7125889814262587</v>
      </c>
      <c r="C546" t="str">
        <f t="shared" si="135"/>
        <v>76.0042536261943-27515.3230992527i</v>
      </c>
      <c r="D546" t="str">
        <f t="shared" si="136"/>
        <v>15.3562498941219-4741.98513654056i</v>
      </c>
      <c r="E546" t="str">
        <f t="shared" si="137"/>
        <v>162.469506420812-0.0235120060023785i</v>
      </c>
      <c r="F546" t="str">
        <f t="shared" si="138"/>
        <v>17.4594594491552-22250.3000742868i</v>
      </c>
      <c r="G546" t="str">
        <f t="shared" si="139"/>
        <v>0.99999999940982-0.0000242936296913326i</v>
      </c>
      <c r="H546" t="str">
        <f t="shared" si="140"/>
        <v>91.0000046317631+0.0230634274767365i</v>
      </c>
      <c r="I546" t="str">
        <f t="shared" si="141"/>
        <v>5.47363435102468-5272.59720263973i</v>
      </c>
      <c r="K546" t="str">
        <f t="shared" si="142"/>
        <v>0.142857126409647-0.0000473408968398401i</v>
      </c>
      <c r="L546" t="str">
        <f t="shared" si="143"/>
        <v>0.0015-1481.86995669887i</v>
      </c>
      <c r="M546" t="str">
        <f t="shared" si="144"/>
        <v>0.0135-607.946648902101i</v>
      </c>
      <c r="N546">
        <f t="shared" si="145"/>
        <v>90.158264973542245</v>
      </c>
      <c r="O546">
        <f t="shared" si="146"/>
        <v>88.791525474478817</v>
      </c>
      <c r="P546" s="3">
        <f t="shared" si="147"/>
        <v>88.791525474478817</v>
      </c>
      <c r="Q546" s="3">
        <f t="shared" si="148"/>
        <v>-89.841735026457755</v>
      </c>
      <c r="R546">
        <f t="shared" si="149"/>
        <v>90.158264973542245</v>
      </c>
      <c r="S546">
        <f t="shared" si="150"/>
        <v>6.7125889814262591E-3</v>
      </c>
      <c r="T546">
        <f t="shared" si="133"/>
        <v>88.791525474478817</v>
      </c>
    </row>
    <row r="547" spans="1:20" x14ac:dyDescent="0.3">
      <c r="A547">
        <f t="shared" si="134"/>
        <v>42.336710934985739</v>
      </c>
      <c r="B547">
        <f t="shared" si="151"/>
        <v>6.738096819555679</v>
      </c>
      <c r="C547" t="str">
        <f t="shared" si="135"/>
        <v>76.004253426409-27411.1609932881i</v>
      </c>
      <c r="D547" t="str">
        <f t="shared" si="136"/>
        <v>15.3562498933157-4724.03381774235i</v>
      </c>
      <c r="E547" t="str">
        <f t="shared" si="137"/>
        <v>162.46950618826-0.0236013513585928i</v>
      </c>
      <c r="F547" t="str">
        <f t="shared" si="138"/>
        <v>17.4594594490768-22166.0690152586i</v>
      </c>
      <c r="G547" t="str">
        <f t="shared" si="139"/>
        <v>0.999999999405326-0.0000243859454840501i</v>
      </c>
      <c r="H547" t="str">
        <f t="shared" si="140"/>
        <v>91.0000046670311+0.0231510685025727i</v>
      </c>
      <c r="I547" t="str">
        <f t="shared" si="141"/>
        <v>5.47363435288577-5252.63717619464i</v>
      </c>
      <c r="K547" t="str">
        <f t="shared" si="142"/>
        <v>0.142857126284409-0.000047520792204121i</v>
      </c>
      <c r="L547" t="str">
        <f t="shared" si="143"/>
        <v>0.0015-1476.26016806024i</v>
      </c>
      <c r="M547" t="str">
        <f t="shared" si="144"/>
        <v>0.0135-605.645197152922i</v>
      </c>
      <c r="N547">
        <f t="shared" si="145"/>
        <v>90.158866375181859</v>
      </c>
      <c r="O547">
        <f t="shared" si="146"/>
        <v>88.758581996410001</v>
      </c>
      <c r="P547" s="3">
        <f t="shared" si="147"/>
        <v>88.758581996410001</v>
      </c>
      <c r="Q547" s="3">
        <f t="shared" si="148"/>
        <v>-89.841133624818141</v>
      </c>
      <c r="R547">
        <f t="shared" si="149"/>
        <v>90.158866375181859</v>
      </c>
      <c r="S547">
        <f t="shared" si="150"/>
        <v>6.7380968195556792E-3</v>
      </c>
      <c r="T547">
        <f t="shared" si="133"/>
        <v>88.758581996410001</v>
      </c>
    </row>
    <row r="548" spans="1:20" x14ac:dyDescent="0.3">
      <c r="A548">
        <f t="shared" si="134"/>
        <v>42.497590436538694</v>
      </c>
      <c r="B548">
        <f t="shared" si="151"/>
        <v>6.7637015874699911</v>
      </c>
      <c r="C548" t="str">
        <f t="shared" si="135"/>
        <v>76.0042532251016-27307.3932060767i</v>
      </c>
      <c r="D548" t="str">
        <f t="shared" si="136"/>
        <v>15.3562498925033-4706.15045575657i</v>
      </c>
      <c r="E548" t="str">
        <f t="shared" si="137"/>
        <v>162.469505953937-0.0236910362241101i</v>
      </c>
      <c r="F548" t="str">
        <f t="shared" si="138"/>
        <v>17.4594594489977-22082.1568225747i</v>
      </c>
      <c r="G548" t="str">
        <f t="shared" si="139"/>
        <v>0.999999999400798-0.0000244786120767787i</v>
      </c>
      <c r="H548" t="str">
        <f t="shared" si="140"/>
        <v>91.0000047025679+0.023239042564324i</v>
      </c>
      <c r="I548" t="str">
        <f t="shared" si="141"/>
        <v>5.47363435476105-5232.75271069874i</v>
      </c>
      <c r="K548" t="str">
        <f t="shared" si="142"/>
        <v>0.142857126158217-0.0000477013711702868i</v>
      </c>
      <c r="L548" t="str">
        <f t="shared" si="143"/>
        <v>0.0015-1470.67161591975i</v>
      </c>
      <c r="M548" t="str">
        <f t="shared" si="144"/>
        <v>0.0135-603.35245781323i</v>
      </c>
      <c r="N548">
        <f t="shared" si="145"/>
        <v>90.159470062087493</v>
      </c>
      <c r="O548">
        <f t="shared" si="146"/>
        <v>88.725638520997336</v>
      </c>
      <c r="P548" s="3">
        <f t="shared" si="147"/>
        <v>88.725638520997336</v>
      </c>
      <c r="Q548" s="3">
        <f t="shared" si="148"/>
        <v>-89.840529937912507</v>
      </c>
      <c r="R548">
        <f t="shared" si="149"/>
        <v>90.159470062087493</v>
      </c>
      <c r="S548">
        <f t="shared" si="150"/>
        <v>6.7637015874699915E-3</v>
      </c>
      <c r="T548">
        <f t="shared" si="133"/>
        <v>88.725638520997336</v>
      </c>
    </row>
    <row r="549" spans="1:20" x14ac:dyDescent="0.3">
      <c r="A549">
        <f t="shared" si="134"/>
        <v>42.65908128019754</v>
      </c>
      <c r="B549">
        <f t="shared" si="151"/>
        <v>6.7894036535023776</v>
      </c>
      <c r="C549" t="str">
        <f t="shared" si="135"/>
        <v>76.0042530222621-27204.0182448842i</v>
      </c>
      <c r="D549" t="str">
        <f t="shared" si="136"/>
        <v>15.3562498916849-4688.33479332507i</v>
      </c>
      <c r="E549" t="str">
        <f t="shared" si="137"/>
        <v>162.469505717829-0.0237810618890307i</v>
      </c>
      <c r="F549" t="str">
        <f t="shared" si="138"/>
        <v>17.4594594489181-21998.5622891304i</v>
      </c>
      <c r="G549" t="str">
        <f t="shared" si="139"/>
        <v>0.999999999396235-0.0000245716308025583i</v>
      </c>
      <c r="H549" t="str">
        <f t="shared" si="140"/>
        <v>91.0000047383753+0.0233273509275261i</v>
      </c>
      <c r="I549" t="str">
        <f t="shared" si="141"/>
        <v>5.47363435665061-5212.94352010739i</v>
      </c>
      <c r="K549" t="str">
        <f t="shared" si="142"/>
        <v>0.142857126031064-0.0000478826363360174i</v>
      </c>
      <c r="L549" t="str">
        <f t="shared" si="143"/>
        <v>0.0015-1465.10421988419i</v>
      </c>
      <c r="M549" t="str">
        <f t="shared" si="144"/>
        <v>0.0135-601.068397901207i</v>
      </c>
      <c r="N549">
        <f t="shared" si="145"/>
        <v>90.160076042942492</v>
      </c>
      <c r="O549">
        <f t="shared" si="146"/>
        <v>88.692695048261186</v>
      </c>
      <c r="P549" s="3">
        <f t="shared" si="147"/>
        <v>88.692695048261186</v>
      </c>
      <c r="Q549" s="3">
        <f t="shared" si="148"/>
        <v>-89.839923957057508</v>
      </c>
      <c r="R549">
        <f t="shared" si="149"/>
        <v>90.160076042942492</v>
      </c>
      <c r="S549">
        <f t="shared" si="150"/>
        <v>6.7894036535023775E-3</v>
      </c>
      <c r="T549">
        <f t="shared" si="133"/>
        <v>88.692695048261186</v>
      </c>
    </row>
    <row r="550" spans="1:20" x14ac:dyDescent="0.3">
      <c r="A550">
        <f t="shared" si="134"/>
        <v>42.821185789062291</v>
      </c>
      <c r="B550">
        <f t="shared" si="151"/>
        <v>6.8152033873856865</v>
      </c>
      <c r="C550" t="str">
        <f t="shared" si="135"/>
        <v>76.0042528178774-27101.0346226274i</v>
      </c>
      <c r="D550" t="str">
        <f t="shared" si="136"/>
        <v>15.3562498908601-4670.58657416356i</v>
      </c>
      <c r="E550" t="str">
        <f t="shared" si="137"/>
        <v>162.469505479924-0.0238714296483577i</v>
      </c>
      <c r="F550" t="str">
        <f t="shared" si="138"/>
        <v>17.4594594488378-21915.2842123899i</v>
      </c>
      <c r="G550" t="str">
        <f t="shared" si="139"/>
        <v>0.999999999391638-0.0000246650029994946i</v>
      </c>
      <c r="H550" t="str">
        <f t="shared" si="140"/>
        <v>91.0000047744553+0.0234159948625253i</v>
      </c>
      <c r="I550" t="str">
        <f t="shared" si="141"/>
        <v>5.47363435855455-5193.20931945864i</v>
      </c>
      <c r="K550" t="str">
        <f t="shared" si="142"/>
        <v>0.142857125902943-0.0000480645903088666i</v>
      </c>
      <c r="L550" t="str">
        <f t="shared" si="143"/>
        <v>0.0015-1459.5578998647i</v>
      </c>
      <c r="M550" t="str">
        <f t="shared" si="144"/>
        <v>0.0135-598.792984559878i</v>
      </c>
      <c r="N550">
        <f t="shared" si="145"/>
        <v>90.160684326463155</v>
      </c>
      <c r="O550">
        <f t="shared" si="146"/>
        <v>88.659751578221972</v>
      </c>
      <c r="P550" s="3">
        <f t="shared" si="147"/>
        <v>88.659751578221972</v>
      </c>
      <c r="Q550" s="3">
        <f t="shared" si="148"/>
        <v>-89.839315673536845</v>
      </c>
      <c r="R550">
        <f t="shared" si="149"/>
        <v>90.160684326463155</v>
      </c>
      <c r="S550">
        <f t="shared" si="150"/>
        <v>6.8152033873856866E-3</v>
      </c>
      <c r="T550">
        <f t="shared" si="133"/>
        <v>88.659751578221972</v>
      </c>
    </row>
    <row r="551" spans="1:20" x14ac:dyDescent="0.3">
      <c r="A551">
        <f t="shared" si="134"/>
        <v>42.983906295060727</v>
      </c>
      <c r="B551">
        <f t="shared" si="151"/>
        <v>6.8411011602577521</v>
      </c>
      <c r="C551" t="str">
        <f t="shared" si="135"/>
        <v>76.0042526119366-26998.4408578521i</v>
      </c>
      <c r="D551" t="str">
        <f t="shared" si="136"/>
        <v>15.356249890029-4652.90554295795i</v>
      </c>
      <c r="E551" t="str">
        <f t="shared" si="137"/>
        <v>162.469505240208-0.0239621408020121i</v>
      </c>
      <c r="F551" t="str">
        <f t="shared" si="138"/>
        <v>17.4594594487569-21832.3213943704i</v>
      </c>
      <c r="G551" t="str">
        <f t="shared" si="139"/>
        <v>0.999999999387005-0.000024758730010778i</v>
      </c>
      <c r="H551" t="str">
        <f t="shared" si="140"/>
        <v>91.0000048108103+0.0235049756444944i</v>
      </c>
      <c r="I551" t="str">
        <f t="shared" si="141"/>
        <v>5.473634360473-5173.54982486948i</v>
      </c>
      <c r="K551" t="str">
        <f t="shared" si="142"/>
        <v>0.142857125773846-0.0000482472357062949i</v>
      </c>
      <c r="L551" t="str">
        <f t="shared" si="143"/>
        <v>0.0015-1454.03257607561i</v>
      </c>
      <c r="M551" t="str">
        <f t="shared" si="144"/>
        <v>0.0135-596.526185056662i</v>
      </c>
      <c r="N551">
        <f t="shared" si="145"/>
        <v>90.161294921398948</v>
      </c>
      <c r="O551">
        <f t="shared" si="146"/>
        <v>88.626808110900157</v>
      </c>
      <c r="P551" s="3">
        <f t="shared" si="147"/>
        <v>88.626808110900157</v>
      </c>
      <c r="Q551" s="3">
        <f t="shared" si="148"/>
        <v>-89.838705078601052</v>
      </c>
      <c r="R551">
        <f t="shared" si="149"/>
        <v>90.161294921398948</v>
      </c>
      <c r="S551">
        <f t="shared" si="150"/>
        <v>6.841101160257752E-3</v>
      </c>
      <c r="T551">
        <f t="shared" si="133"/>
        <v>88.626808110900157</v>
      </c>
    </row>
    <row r="552" spans="1:20" x14ac:dyDescent="0.3">
      <c r="A552">
        <f t="shared" si="134"/>
        <v>43.147245138981958</v>
      </c>
      <c r="B552">
        <f t="shared" si="151"/>
        <v>6.8670973446667318</v>
      </c>
      <c r="C552" t="str">
        <f t="shared" si="135"/>
        <v>76.0042524044273-26896.2354747124i</v>
      </c>
      <c r="D552" t="str">
        <f t="shared" si="136"/>
        <v>15.3562498891916-4635.29144536065i</v>
      </c>
      <c r="E552" t="str">
        <f t="shared" si="137"/>
        <v>162.469504998666-0.0240531966548591i</v>
      </c>
      <c r="F552" t="str">
        <f t="shared" si="138"/>
        <v>17.4594594486754-21749.6726416237i</v>
      </c>
      <c r="G552" t="str">
        <f t="shared" si="139"/>
        <v>0.999999999382338-0.000024852813184703i</v>
      </c>
      <c r="H552" t="str">
        <f t="shared" si="140"/>
        <v>91.0000048474421+0.0235942945534521i</v>
      </c>
      <c r="I552" t="str">
        <f t="shared" si="141"/>
        <v>5.47363436240607-5153.96475353141i</v>
      </c>
      <c r="K552" t="str">
        <f t="shared" si="142"/>
        <v>0.142857125643766-0.00004843057515571i</v>
      </c>
      <c r="L552" t="str">
        <f t="shared" si="143"/>
        <v>0.0015-1448.52816903329i</v>
      </c>
      <c r="M552" t="str">
        <f t="shared" si="144"/>
        <v>0.0135-594.267966782886i</v>
      </c>
      <c r="N552">
        <f t="shared" si="145"/>
        <v>90.161907836532464</v>
      </c>
      <c r="O552">
        <f t="shared" si="146"/>
        <v>88.593864646316405</v>
      </c>
      <c r="P552" s="3">
        <f t="shared" si="147"/>
        <v>88.593864646316405</v>
      </c>
      <c r="Q552" s="3">
        <f t="shared" si="148"/>
        <v>-89.838092163467536</v>
      </c>
      <c r="R552">
        <f t="shared" si="149"/>
        <v>90.161907836532464</v>
      </c>
      <c r="S552">
        <f t="shared" si="150"/>
        <v>6.8670973446667317E-3</v>
      </c>
      <c r="T552">
        <f t="shared" si="133"/>
        <v>88.593864646316405</v>
      </c>
    </row>
    <row r="553" spans="1:20" x14ac:dyDescent="0.3">
      <c r="A553">
        <f t="shared" si="134"/>
        <v>43.311204670510094</v>
      </c>
      <c r="B553">
        <f t="shared" si="151"/>
        <v>6.8931923145764653</v>
      </c>
      <c r="C553" t="str">
        <f t="shared" si="135"/>
        <v>76.0042521953388-26794.41700295i</v>
      </c>
      <c r="D553" t="str">
        <f t="shared" si="136"/>
        <v>15.3562498883479-4617.744027987i</v>
      </c>
      <c r="E553" t="str">
        <f t="shared" si="137"/>
        <v>162.469504755285-0.0241445985167174i</v>
      </c>
      <c r="F553" t="str">
        <f t="shared" si="138"/>
        <v>17.4594594485933-21667.3367652199i</v>
      </c>
      <c r="G553" t="str">
        <f t="shared" si="139"/>
        <v>0.999999999377635-0.0000249472538746875i</v>
      </c>
      <c r="H553" t="str">
        <f t="shared" si="140"/>
        <v>91.0000048843525+0.0236839528742806i</v>
      </c>
      <c r="I553" t="str">
        <f t="shared" si="141"/>
        <v>5.47363436435382-5134.45382370663i</v>
      </c>
      <c r="K553" t="str">
        <f t="shared" si="142"/>
        <v>0.142857125512696-0.0000486146112945031i</v>
      </c>
      <c r="L553" t="str">
        <f t="shared" si="143"/>
        <v>0.0015-1443.04459955498i</v>
      </c>
      <c r="M553" t="str">
        <f t="shared" si="144"/>
        <v>0.0135-592.018297253326i</v>
      </c>
      <c r="N553">
        <f t="shared" si="145"/>
        <v>90.16252308067979</v>
      </c>
      <c r="O553">
        <f t="shared" si="146"/>
        <v>88.560921184491704</v>
      </c>
      <c r="P553" s="3">
        <f t="shared" si="147"/>
        <v>88.560921184491704</v>
      </c>
      <c r="Q553" s="3">
        <f t="shared" si="148"/>
        <v>-89.83747691932021</v>
      </c>
      <c r="R553">
        <f t="shared" si="149"/>
        <v>90.16252308067979</v>
      </c>
      <c r="S553">
        <f t="shared" si="150"/>
        <v>6.8931923145764649E-3</v>
      </c>
      <c r="T553">
        <f t="shared" si="133"/>
        <v>88.560921184491704</v>
      </c>
    </row>
    <row r="554" spans="1:20" x14ac:dyDescent="0.3">
      <c r="A554">
        <f t="shared" si="134"/>
        <v>43.47578724825803</v>
      </c>
      <c r="B554">
        <f t="shared" si="151"/>
        <v>6.9193864453718561</v>
      </c>
      <c r="C554" t="str">
        <f t="shared" si="135"/>
        <v>76.0042519846586-26692.9839778716i</v>
      </c>
      <c r="D554" t="str">
        <f t="shared" si="136"/>
        <v>15.3562498874978-4600.26303841147i</v>
      </c>
      <c r="E554" t="str">
        <f t="shared" si="137"/>
        <v>162.469504510051-0.0242363477023836i</v>
      </c>
      <c r="F554" t="str">
        <f t="shared" si="138"/>
        <v>17.4594594485106-21585.3125807297i</v>
      </c>
      <c r="G554" t="str">
        <f t="shared" si="139"/>
        <v>0.999999999372896-0.0000250420534392926i</v>
      </c>
      <c r="H554" t="str">
        <f t="shared" si="140"/>
        <v>91.000004921544+0.023773951896746i</v>
      </c>
      <c r="I554" t="str">
        <f t="shared" si="141"/>
        <v>5.47363436631642-5115.01675472386i</v>
      </c>
      <c r="K554" t="str">
        <f t="shared" si="142"/>
        <v>0.142857125380628-0.0000487993467700883i</v>
      </c>
      <c r="L554" t="str">
        <f t="shared" si="143"/>
        <v>0.0015-1437.5817887577i</v>
      </c>
      <c r="M554" t="str">
        <f t="shared" si="144"/>
        <v>0.0135-589.777144105724i</v>
      </c>
      <c r="N554">
        <f t="shared" si="145"/>
        <v>90.163140662690452</v>
      </c>
      <c r="O554">
        <f t="shared" si="146"/>
        <v>88.527977725446931</v>
      </c>
      <c r="P554" s="3">
        <f t="shared" si="147"/>
        <v>88.527977725446931</v>
      </c>
      <c r="Q554" s="3">
        <f t="shared" si="148"/>
        <v>-89.836859337309548</v>
      </c>
      <c r="R554">
        <f t="shared" si="149"/>
        <v>90.163140662690452</v>
      </c>
      <c r="S554">
        <f t="shared" si="150"/>
        <v>6.9193864453718562E-3</v>
      </c>
      <c r="T554">
        <f t="shared" si="133"/>
        <v>88.527977725446931</v>
      </c>
    </row>
    <row r="555" spans="1:20" x14ac:dyDescent="0.3">
      <c r="A555">
        <f t="shared" si="134"/>
        <v>43.640995239801413</v>
      </c>
      <c r="B555">
        <f t="shared" si="151"/>
        <v>6.9456801138642694</v>
      </c>
      <c r="C555" t="str">
        <f t="shared" si="135"/>
        <v>76.0042517723724-26591.9349403289i</v>
      </c>
      <c r="D555" t="str">
        <f t="shared" si="136"/>
        <v>15.3562498866411-4582.84822516416i</v>
      </c>
      <c r="E555" t="str">
        <f t="shared" si="137"/>
        <v>162.469504262948-0.0243284455316514i</v>
      </c>
      <c r="F555" t="str">
        <f t="shared" si="138"/>
        <v>17.4594594484272-21503.5989082077i</v>
      </c>
      <c r="G555" t="str">
        <f t="shared" si="139"/>
        <v>0.999999999368121-0.0000251372132422419i</v>
      </c>
      <c r="H555" t="str">
        <f t="shared" si="140"/>
        <v>91.0000049590189+0.0238642929155147i</v>
      </c>
      <c r="I555" t="str">
        <f t="shared" si="141"/>
        <v>5.47363436829397-5095.65326697436i</v>
      </c>
      <c r="K555" t="str">
        <f t="shared" si="142"/>
        <v>0.142857125247554-0.0000489847842399393i</v>
      </c>
      <c r="L555" t="str">
        <f t="shared" si="143"/>
        <v>0.0015-1432.13965805708i</v>
      </c>
      <c r="M555" t="str">
        <f t="shared" si="144"/>
        <v>0.0135-587.54447510034i</v>
      </c>
      <c r="N555">
        <f t="shared" si="145"/>
        <v>90.163760591447556</v>
      </c>
      <c r="O555">
        <f t="shared" si="146"/>
        <v>88.495034269203217</v>
      </c>
      <c r="P555" s="3">
        <f t="shared" si="147"/>
        <v>88.495034269203217</v>
      </c>
      <c r="Q555" s="3">
        <f t="shared" si="148"/>
        <v>-89.836239408552444</v>
      </c>
      <c r="R555">
        <f t="shared" si="149"/>
        <v>90.163760591447556</v>
      </c>
      <c r="S555">
        <f t="shared" si="150"/>
        <v>6.9456801138642697E-3</v>
      </c>
      <c r="T555">
        <f t="shared" si="133"/>
        <v>88.495034269203217</v>
      </c>
    </row>
    <row r="556" spans="1:20" x14ac:dyDescent="0.3">
      <c r="A556">
        <f t="shared" si="134"/>
        <v>43.806831021712661</v>
      </c>
      <c r="B556">
        <f t="shared" si="151"/>
        <v>6.9720736982969536</v>
      </c>
      <c r="C556" t="str">
        <f t="shared" si="135"/>
        <v>76.0042515584708-26491.2684366982i</v>
      </c>
      <c r="D556" t="str">
        <f t="shared" si="136"/>
        <v>15.3562498857779-4565.49933772714i</v>
      </c>
      <c r="E556" t="str">
        <f t="shared" si="137"/>
        <v>162.469504013965-0.0244208933293297i</v>
      </c>
      <c r="F556" t="str">
        <f t="shared" si="138"/>
        <v>17.4594594483432-21422.1945721753i</v>
      </c>
      <c r="G556" t="str">
        <f t="shared" si="139"/>
        <v>0.999999999363309-0.000025232734652441i</v>
      </c>
      <c r="H556" t="str">
        <f t="shared" si="140"/>
        <v>91.000004996779+0.0239549772301722i</v>
      </c>
      <c r="I556" t="str">
        <f t="shared" si="141"/>
        <v>5.47363437028657-5076.36308190783i</v>
      </c>
      <c r="K556" t="str">
        <f t="shared" si="142"/>
        <v>0.142857125113467-0.0000491709263716274i</v>
      </c>
      <c r="L556" t="str">
        <f t="shared" si="143"/>
        <v>0.0015-1426.71812916625i</v>
      </c>
      <c r="M556" t="str">
        <f t="shared" si="144"/>
        <v>0.0135-585.320258119489i</v>
      </c>
      <c r="N556">
        <f t="shared" si="145"/>
        <v>90.164382875868014</v>
      </c>
      <c r="O556">
        <f t="shared" si="146"/>
        <v>88.462090815782062</v>
      </c>
      <c r="P556" s="3">
        <f t="shared" si="147"/>
        <v>88.462090815782062</v>
      </c>
      <c r="Q556" s="3">
        <f t="shared" si="148"/>
        <v>-89.835617124131986</v>
      </c>
      <c r="R556">
        <f t="shared" si="149"/>
        <v>90.164382875868014</v>
      </c>
      <c r="S556">
        <f t="shared" si="150"/>
        <v>6.9720736982969538E-3</v>
      </c>
      <c r="T556">
        <f t="shared" ref="T556:T619" si="152">P556</f>
        <v>88.462090815782062</v>
      </c>
    </row>
    <row r="557" spans="1:20" x14ac:dyDescent="0.3">
      <c r="A557">
        <f t="shared" ref="A557:A620" si="153">2*PI()*B557</f>
        <v>43.973296979595169</v>
      </c>
      <c r="B557">
        <f t="shared" si="151"/>
        <v>6.9985675783504826</v>
      </c>
      <c r="C557" t="str">
        <f t="shared" ref="C557:C620" si="154">IMPRODUCT(D557,E557,$C$40,,K557,$C$41)</f>
        <v>76.0042513429408-26390.9830188577i</v>
      </c>
      <c r="D557" t="str">
        <f t="shared" ref="D557:D620" si="155">IMDIV(IMPRODUCT($C$37,$C$38,COMPLEX(1,A557/$C$38)),IMSUM(-1*A557*A557/$C$39,COMPLEX(0,1*A557)))</f>
        <v>15.3562498849082-4548.21612653085i</v>
      </c>
      <c r="E557" t="str">
        <f t="shared" ref="E557:E620" si="156">IMDIV(IMPRODUCT(IMSUM(F557,G557),$C$29,H557),IMSUM(1,I557))</f>
        <v>162.469503763086-0.0245136924252589i</v>
      </c>
      <c r="F557" t="str">
        <f t="shared" ref="F557:F620" si="157">IMDIV(IMPRODUCT($C$14,$C$15,COMPLEX(1,A557/$C$15)),IMSUM(-1*A557*A557/$C$16,COMPLEX(0,A557)))</f>
        <v>17.4594594482585-21341.0984016037i</v>
      </c>
      <c r="G557" t="str">
        <f t="shared" ref="G557:G620" si="158">IMDIV(1,COMPLEX(1,A557*$C$9*$C$10))</f>
        <v>0.999999999358461-0.0000253286190439975i</v>
      </c>
      <c r="H557" t="str">
        <f t="shared" ref="H557:H620" si="159">IMDIV($C$3,IMSUM(K557,COMPLEX(0,$C$28*A557)))</f>
        <v>91.0000050348265+0.0240460061452436i</v>
      </c>
      <c r="I557" t="str">
        <f t="shared" ref="I557:I620" si="160">IMPRODUCT(F557,$C$29,H557,$C$31)</f>
        <v>5.47363437229432-5057.14592202848i</v>
      </c>
      <c r="K557" t="str">
        <f t="shared" ref="K557:K620" si="161">IF($C$26&lt;=0,IMDIV(1,IMSUM(IMDIV(1,L557),1/$C$18)),IMDIV(1,IMSUM(IMDIV(1,L557),1/$C$18,IMDIV(1,M557))))</f>
        <v>0.142857124978359-0.0000493577758428621i</v>
      </c>
      <c r="L557" t="str">
        <f t="shared" ref="L557:L620" si="162">IMSUM($C$21/$C$22,IMDIV(1,COMPLEX(0,$C$20*$C$22*A557)))</f>
        <v>0.0015-1421.31712409469i</v>
      </c>
      <c r="M557" t="str">
        <f t="shared" ref="M557:M620" si="163">IMSUM($C$25/$C$26,IMDIV(1,COMPLEX(0,$C$24*$C$26*A557)))</f>
        <v>0.0135-583.104461167054i</v>
      </c>
      <c r="N557">
        <f t="shared" ref="N557:N620" si="164">ABS(R557)</f>
        <v>90.165007524902592</v>
      </c>
      <c r="O557">
        <f t="shared" ref="O557:O620" si="165">ABS(P557)</f>
        <v>88.429147365204841</v>
      </c>
      <c r="P557" s="3">
        <f t="shared" ref="P557:P620" si="166">20*LOG10(IMABS(C557))</f>
        <v>88.429147365204841</v>
      </c>
      <c r="Q557" s="3">
        <f t="shared" ref="Q557:Q620" si="167">IMARGUMENT(C557)*180/PI()</f>
        <v>-89.834992475097408</v>
      </c>
      <c r="R557">
        <f t="shared" ref="R557:R620" si="168">IF(Q557&lt;0,Q557+180,Q557-180)</f>
        <v>90.165007524902592</v>
      </c>
      <c r="S557">
        <f t="shared" ref="S557:S620" si="169">B557/1000</f>
        <v>6.9985675783504828E-3</v>
      </c>
      <c r="T557">
        <f t="shared" si="152"/>
        <v>88.429147365204841</v>
      </c>
    </row>
    <row r="558" spans="1:20" x14ac:dyDescent="0.3">
      <c r="A558">
        <f t="shared" si="153"/>
        <v>44.140395508117628</v>
      </c>
      <c r="B558">
        <f t="shared" ref="B558:B621" si="170">B557*(1+B$42)</f>
        <v>7.0251621351482143</v>
      </c>
      <c r="C558" t="str">
        <f t="shared" si="154"/>
        <v>76.0042511257691-26291.0772441681i</v>
      </c>
      <c r="D558" t="str">
        <f t="shared" si="155"/>
        <v>15.3562498840318-4530.9983429505i</v>
      </c>
      <c r="E558" t="str">
        <f t="shared" si="156"/>
        <v>162.469503510297-0.0246068441543349i</v>
      </c>
      <c r="F558" t="str">
        <f t="shared" si="157"/>
        <v>17.4594594481733-21260.3092298974i</v>
      </c>
      <c r="G558" t="str">
        <f t="shared" si="158"/>
        <v>0.999999999353576-0.0000254248677962406i</v>
      </c>
      <c r="H558" t="str">
        <f t="shared" si="159"/>
        <v>91.000005073164+0.0241373809702106i</v>
      </c>
      <c r="I558" t="str">
        <f t="shared" si="160"/>
        <v>5.47363437431741-5038.00151089105i</v>
      </c>
      <c r="K558" t="str">
        <f t="shared" si="161"/>
        <v>0.142857124842222-0.0000495453353415271i</v>
      </c>
      <c r="L558" t="str">
        <f t="shared" si="162"/>
        <v>0.0015-1415.93656514713i</v>
      </c>
      <c r="M558" t="str">
        <f t="shared" si="163"/>
        <v>0.0135-580.897052368054i</v>
      </c>
      <c r="N558">
        <f t="shared" si="164"/>
        <v>90.165634547536058</v>
      </c>
      <c r="O558">
        <f t="shared" si="165"/>
        <v>88.396203917493267</v>
      </c>
      <c r="P558" s="3">
        <f t="shared" si="166"/>
        <v>88.396203917493267</v>
      </c>
      <c r="Q558" s="3">
        <f t="shared" si="167"/>
        <v>-89.834365452463942</v>
      </c>
      <c r="R558">
        <f t="shared" si="168"/>
        <v>90.165634547536058</v>
      </c>
      <c r="S558">
        <f t="shared" si="169"/>
        <v>7.0251621351482144E-3</v>
      </c>
      <c r="T558">
        <f t="shared" si="152"/>
        <v>88.396203917493267</v>
      </c>
    </row>
    <row r="559" spans="1:20" x14ac:dyDescent="0.3">
      <c r="A559">
        <f t="shared" si="153"/>
        <v>44.308129011048479</v>
      </c>
      <c r="B559">
        <f t="shared" si="170"/>
        <v>7.0518577512617773</v>
      </c>
      <c r="C559" t="str">
        <f t="shared" si="154"/>
        <v>76.0042509069435-26191.5496754508i</v>
      </c>
      <c r="D559" t="str">
        <f t="shared" si="155"/>
        <v>15.3562498831488-4513.84573930246i</v>
      </c>
      <c r="E559" t="str">
        <f t="shared" si="156"/>
        <v>162.469503255582-0.0247003498565234i</v>
      </c>
      <c r="F559" t="str">
        <f t="shared" si="157"/>
        <v>17.4594594480873-21179.825894877i</v>
      </c>
      <c r="G559" t="str">
        <f t="shared" si="158"/>
        <v>0.999999999348654-0.0000255214822937406i</v>
      </c>
      <c r="H559" t="str">
        <f t="shared" si="159"/>
        <v>91.0000051117936+0.024229103019531i</v>
      </c>
      <c r="I559" t="str">
        <f t="shared" si="160"/>
        <v>5.47363437635589-5018.92957309675i</v>
      </c>
      <c r="K559" t="str">
        <f t="shared" si="161"/>
        <v>0.142857124705048-0.0000497336075657198i</v>
      </c>
      <c r="L559" t="str">
        <f t="shared" si="162"/>
        <v>0.0015-1410.57637492243i</v>
      </c>
      <c r="M559" t="str">
        <f t="shared" si="163"/>
        <v>0.0135-578.697999968176i</v>
      </c>
      <c r="N559">
        <f t="shared" si="164"/>
        <v>90.166263952787304</v>
      </c>
      <c r="O559">
        <f t="shared" si="165"/>
        <v>88.363260472668969</v>
      </c>
      <c r="P559" s="3">
        <f t="shared" si="166"/>
        <v>88.363260472668969</v>
      </c>
      <c r="Q559" s="3">
        <f t="shared" si="167"/>
        <v>-89.833736047212696</v>
      </c>
      <c r="R559">
        <f t="shared" si="168"/>
        <v>90.166263952787304</v>
      </c>
      <c r="S559">
        <f t="shared" si="169"/>
        <v>7.0518577512617775E-3</v>
      </c>
      <c r="T559">
        <f t="shared" si="152"/>
        <v>88.363260472668969</v>
      </c>
    </row>
    <row r="560" spans="1:20" x14ac:dyDescent="0.3">
      <c r="A560">
        <f t="shared" si="153"/>
        <v>44.47649990129046</v>
      </c>
      <c r="B560">
        <f t="shared" si="170"/>
        <v>7.0786548107165723</v>
      </c>
      <c r="C560" t="str">
        <f t="shared" si="154"/>
        <v>76.0042506864521-26092.3988809691i</v>
      </c>
      <c r="D560" t="str">
        <f t="shared" si="155"/>
        <v>15.356249882259-4496.75806884079i</v>
      </c>
      <c r="E560" t="str">
        <f t="shared" si="156"/>
        <v>162.469502998929-0.0247942108768845i</v>
      </c>
      <c r="F560" t="str">
        <f t="shared" si="157"/>
        <v>17.4594594480007-21099.6472387626i</v>
      </c>
      <c r="G560" t="str">
        <f t="shared" si="158"/>
        <v>0.999999999343694-0.0000256184639263298i</v>
      </c>
      <c r="H560" t="str">
        <f t="shared" si="159"/>
        <v>91.000005150717+0.0243211736126575i</v>
      </c>
      <c r="I560" t="str">
        <f t="shared" si="160"/>
        <v>5.47363437840988-4999.92983428929i</v>
      </c>
      <c r="K560" t="str">
        <f t="shared" si="161"/>
        <v>0.14285712456683-0.0000499225952237915i</v>
      </c>
      <c r="L560" t="str">
        <f t="shared" si="162"/>
        <v>0.0015-1405.23647631244i</v>
      </c>
      <c r="M560" t="str">
        <f t="shared" si="163"/>
        <v>0.0135-576.507272333308i</v>
      </c>
      <c r="N560">
        <f t="shared" si="164"/>
        <v>90.166895749709525</v>
      </c>
      <c r="O560">
        <f t="shared" si="165"/>
        <v>88.330317030754259</v>
      </c>
      <c r="P560" s="3">
        <f t="shared" si="166"/>
        <v>88.330317030754259</v>
      </c>
      <c r="Q560" s="3">
        <f t="shared" si="167"/>
        <v>-89.833104250290475</v>
      </c>
      <c r="R560">
        <f t="shared" si="168"/>
        <v>90.166895749709525</v>
      </c>
      <c r="S560">
        <f t="shared" si="169"/>
        <v>7.0786548107165722E-3</v>
      </c>
      <c r="T560">
        <f t="shared" si="152"/>
        <v>88.330317030754259</v>
      </c>
    </row>
    <row r="561" spans="1:20" x14ac:dyDescent="0.3">
      <c r="A561">
        <f t="shared" si="153"/>
        <v>44.645510600915365</v>
      </c>
      <c r="B561">
        <f t="shared" si="170"/>
        <v>7.1055536989972952</v>
      </c>
      <c r="C561" t="str">
        <f t="shared" si="154"/>
        <v>76.0042504642819-25993.6234344049i</v>
      </c>
      <c r="D561" t="str">
        <f t="shared" si="155"/>
        <v>15.3562498813625-4479.73508575361i</v>
      </c>
      <c r="E561" t="str">
        <f t="shared" si="156"/>
        <v>162.46950274032-0.024888428565584i</v>
      </c>
      <c r="F561" t="str">
        <f t="shared" si="157"/>
        <v>17.4594594479134-21019.7721081574i</v>
      </c>
      <c r="G561" t="str">
        <f t="shared" si="158"/>
        <v>0.999999999338697-0.0000257158140891214i</v>
      </c>
      <c r="H561" t="str">
        <f t="shared" si="159"/>
        <v>91.0000051899366+0.0244135940740565i</v>
      </c>
      <c r="I561" t="str">
        <f t="shared" si="160"/>
        <v>5.47363438047947-4981.0020211511i</v>
      </c>
      <c r="K561" t="str">
        <f t="shared" si="161"/>
        <v>0.14285712442756-0.0000501123010343836i</v>
      </c>
      <c r="L561" t="str">
        <f t="shared" si="162"/>
        <v>0.0015-1399.91679250094i</v>
      </c>
      <c r="M561" t="str">
        <f t="shared" si="163"/>
        <v>0.0135-574.324837949102i</v>
      </c>
      <c r="N561">
        <f t="shared" si="164"/>
        <v>90.167529947390264</v>
      </c>
      <c r="O561">
        <f t="shared" si="165"/>
        <v>88.297373591771006</v>
      </c>
      <c r="P561" s="3">
        <f t="shared" si="166"/>
        <v>88.297373591771006</v>
      </c>
      <c r="Q561" s="3">
        <f t="shared" si="167"/>
        <v>-89.832470052609736</v>
      </c>
      <c r="R561">
        <f t="shared" si="168"/>
        <v>90.167529947390264</v>
      </c>
      <c r="S561">
        <f t="shared" si="169"/>
        <v>7.1055536989972955E-3</v>
      </c>
      <c r="T561">
        <f t="shared" si="152"/>
        <v>88.297373591771006</v>
      </c>
    </row>
    <row r="562" spans="1:20" x14ac:dyDescent="0.3">
      <c r="A562">
        <f t="shared" si="153"/>
        <v>44.815163541198842</v>
      </c>
      <c r="B562">
        <f t="shared" si="170"/>
        <v>7.1325548030534849</v>
      </c>
      <c r="C562" t="str">
        <f t="shared" si="154"/>
        <v>76.0042502404203-25895.2219148407i</v>
      </c>
      <c r="D562" t="str">
        <f t="shared" si="155"/>
        <v>15.3562498804592-4462.77654515961i</v>
      </c>
      <c r="E562" t="str">
        <f t="shared" si="156"/>
        <v>162.469502479743-0.0249830042779235i</v>
      </c>
      <c r="F562" t="str">
        <f t="shared" si="157"/>
        <v>17.4594594478256-20940.1993540309i</v>
      </c>
      <c r="G562" t="str">
        <f t="shared" si="158"/>
        <v>0.999999999333661-0.0000258135341825299i</v>
      </c>
      <c r="H562" t="str">
        <f t="shared" si="159"/>
        <v>91.0000052294551+0.0245063657332281i</v>
      </c>
      <c r="I562" t="str">
        <f t="shared" si="160"/>
        <v>5.47363438256489-4962.14586139925i</v>
      </c>
      <c r="K562" t="str">
        <f t="shared" si="161"/>
        <v>0.142857124287229-0.0000503027277264694i</v>
      </c>
      <c r="L562" t="str">
        <f t="shared" si="162"/>
        <v>0.0015-1394.61724696248i</v>
      </c>
      <c r="M562" t="str">
        <f t="shared" si="163"/>
        <v>0.0135-572.150665420506i</v>
      </c>
      <c r="N562">
        <f t="shared" si="164"/>
        <v>90.168166554951583</v>
      </c>
      <c r="O562">
        <f t="shared" si="165"/>
        <v>88.264430155741707</v>
      </c>
      <c r="P562" s="3">
        <f t="shared" si="166"/>
        <v>88.264430155741707</v>
      </c>
      <c r="Q562" s="3">
        <f t="shared" si="167"/>
        <v>-89.831833445048417</v>
      </c>
      <c r="R562">
        <f t="shared" si="168"/>
        <v>90.168166554951583</v>
      </c>
      <c r="S562">
        <f t="shared" si="169"/>
        <v>7.132554803053485E-3</v>
      </c>
      <c r="T562">
        <f t="shared" si="152"/>
        <v>88.264430155741707</v>
      </c>
    </row>
    <row r="563" spans="1:20" x14ac:dyDescent="0.3">
      <c r="A563">
        <f t="shared" si="153"/>
        <v>44.985461162655398</v>
      </c>
      <c r="B563">
        <f t="shared" si="170"/>
        <v>7.1596585113050883</v>
      </c>
      <c r="C563" t="str">
        <f t="shared" si="154"/>
        <v>76.0042500148532-25797.1929067373i</v>
      </c>
      <c r="D563" t="str">
        <f t="shared" si="155"/>
        <v>15.3562498795489-4445.88220310446i</v>
      </c>
      <c r="E563" t="str">
        <f t="shared" si="156"/>
        <v>162.469502217182-0.0250779393743516i</v>
      </c>
      <c r="F563" t="str">
        <f t="shared" si="157"/>
        <v>17.459459447737-20860.9278317022i</v>
      </c>
      <c r="G563" t="str">
        <f t="shared" si="158"/>
        <v>0.999999999328588-0.0000259116256122921i</v>
      </c>
      <c r="H563" t="str">
        <f t="shared" si="159"/>
        <v>91.0000052692748+0.0245994899247242i</v>
      </c>
      <c r="I563" t="str">
        <f t="shared" si="160"/>
        <v>5.47363438466618-4943.36108378154i</v>
      </c>
      <c r="K563" t="str">
        <f t="shared" si="161"/>
        <v>0.142857124145829-0.000050493878039392i</v>
      </c>
      <c r="L563" t="str">
        <f t="shared" si="162"/>
        <v>0.0015-1389.33776346133i</v>
      </c>
      <c r="M563" t="str">
        <f t="shared" si="163"/>
        <v>0.0135-569.984723471313i</v>
      </c>
      <c r="N563">
        <f t="shared" si="164"/>
        <v>90.168805581550274</v>
      </c>
      <c r="O563">
        <f t="shared" si="165"/>
        <v>88.231486722688743</v>
      </c>
      <c r="P563" s="3">
        <f t="shared" si="166"/>
        <v>88.231486722688743</v>
      </c>
      <c r="Q563" s="3">
        <f t="shared" si="167"/>
        <v>-89.831194418449726</v>
      </c>
      <c r="R563">
        <f t="shared" si="168"/>
        <v>90.168805581550274</v>
      </c>
      <c r="S563">
        <f t="shared" si="169"/>
        <v>7.1596585113050887E-3</v>
      </c>
      <c r="T563">
        <f t="shared" si="152"/>
        <v>88.231486722688743</v>
      </c>
    </row>
    <row r="564" spans="1:20" x14ac:dyDescent="0.3">
      <c r="A564">
        <f t="shared" si="153"/>
        <v>45.156405915073492</v>
      </c>
      <c r="B564">
        <f t="shared" si="170"/>
        <v>7.1868652136480478</v>
      </c>
      <c r="C564" t="str">
        <f t="shared" si="154"/>
        <v>76.0042497875697-25699.5349999147i</v>
      </c>
      <c r="D564" t="str">
        <f t="shared" si="155"/>
        <v>15.3562498786318-4429.05181655739i</v>
      </c>
      <c r="E564" t="str">
        <f t="shared" si="156"/>
        <v>162.469501952622-0.0251732352204869i</v>
      </c>
      <c r="F564" t="str">
        <f t="shared" si="157"/>
        <v>17.4594594476477-20781.9564008238i</v>
      </c>
      <c r="G564" t="str">
        <f t="shared" si="158"/>
        <v>0.999999999323475-0.0000260100897894858i</v>
      </c>
      <c r="H564" t="str">
        <f t="shared" si="159"/>
        <v>91.0000053093972+0.0246929679881673i</v>
      </c>
      <c r="I564" t="str">
        <f t="shared" si="160"/>
        <v>5.47363438678343-4924.64741807258i</v>
      </c>
      <c r="K564" t="str">
        <f t="shared" si="161"/>
        <v>0.142857124003353-0.0000506857547229037i</v>
      </c>
      <c r="L564" t="str">
        <f t="shared" si="162"/>
        <v>0.0015-1384.07826605033i</v>
      </c>
      <c r="M564" t="str">
        <f t="shared" si="163"/>
        <v>0.0135-567.826980943726i</v>
      </c>
      <c r="N564">
        <f t="shared" si="164"/>
        <v>90.169447036377818</v>
      </c>
      <c r="O564">
        <f t="shared" si="165"/>
        <v>88.198543292634895</v>
      </c>
      <c r="P564" s="3">
        <f t="shared" si="166"/>
        <v>88.198543292634895</v>
      </c>
      <c r="Q564" s="3">
        <f t="shared" si="167"/>
        <v>-89.830552963622182</v>
      </c>
      <c r="R564">
        <f t="shared" si="168"/>
        <v>90.169447036377818</v>
      </c>
      <c r="S564">
        <f t="shared" si="169"/>
        <v>7.1868652136480478E-3</v>
      </c>
      <c r="T564">
        <f t="shared" si="152"/>
        <v>88.198543292634895</v>
      </c>
    </row>
    <row r="565" spans="1:20" x14ac:dyDescent="0.3">
      <c r="A565">
        <f t="shared" si="153"/>
        <v>45.328000257550769</v>
      </c>
      <c r="B565">
        <f t="shared" si="170"/>
        <v>7.2141753014599104</v>
      </c>
      <c r="C565" t="str">
        <f t="shared" si="154"/>
        <v>76.0042495585542-25602.2467895308i</v>
      </c>
      <c r="D565" t="str">
        <f t="shared" si="155"/>
        <v>15.3562498777076-4412.28514340765i</v>
      </c>
      <c r="E565" t="str">
        <f t="shared" si="156"/>
        <v>162.469501686046-0.0252688931871351i</v>
      </c>
      <c r="F565" t="str">
        <f t="shared" si="157"/>
        <v>17.4594594475578-20703.2839253653i</v>
      </c>
      <c r="G565" t="str">
        <f t="shared" si="158"/>
        <v>0.999999999318324-0.0000261089281305514i</v>
      </c>
      <c r="H565" t="str">
        <f t="shared" si="159"/>
        <v>91.0000053498253+0.0247868012682712i</v>
      </c>
      <c r="I565" t="str">
        <f t="shared" si="160"/>
        <v>5.47363438891683-4906.00459507008i</v>
      </c>
      <c r="K565" t="str">
        <f t="shared" si="161"/>
        <v>0.142857123859792-0.0000508783605372055i</v>
      </c>
      <c r="L565" t="str">
        <f t="shared" si="162"/>
        <v>0.0015-1378.83867906987i</v>
      </c>
      <c r="M565" t="str">
        <f t="shared" si="163"/>
        <v>0.0135-565.677406797895i</v>
      </c>
      <c r="N565">
        <f t="shared" si="164"/>
        <v>90.170090928660684</v>
      </c>
      <c r="O565">
        <f t="shared" si="165"/>
        <v>88.165599865602815</v>
      </c>
      <c r="P565" s="3">
        <f t="shared" si="166"/>
        <v>88.165599865602815</v>
      </c>
      <c r="Q565" s="3">
        <f t="shared" si="167"/>
        <v>-89.829909071339316</v>
      </c>
      <c r="R565">
        <f t="shared" si="168"/>
        <v>90.170090928660684</v>
      </c>
      <c r="S565">
        <f t="shared" si="169"/>
        <v>7.2141753014599106E-3</v>
      </c>
      <c r="T565">
        <f t="shared" si="152"/>
        <v>88.165599865602815</v>
      </c>
    </row>
    <row r="566" spans="1:20" x14ac:dyDescent="0.3">
      <c r="A566">
        <f t="shared" si="153"/>
        <v>45.500246658529463</v>
      </c>
      <c r="B566">
        <f t="shared" si="170"/>
        <v>7.2415891676054578</v>
      </c>
      <c r="C566" t="str">
        <f t="shared" si="154"/>
        <v>76.0042493277956-25505.3268760624i</v>
      </c>
      <c r="D566" t="str">
        <f t="shared" si="155"/>
        <v>15.3562498767764-4395.581942461i</v>
      </c>
      <c r="E566" t="str">
        <f t="shared" si="156"/>
        <v>162.469501417441-0.0253649146503126i</v>
      </c>
      <c r="F566" t="str">
        <f t="shared" si="157"/>
        <v>17.4594594474671-20624.9092735967i</v>
      </c>
      <c r="G566" t="str">
        <f t="shared" si="158"/>
        <v>0.999999999313133-0.0000262081420573115i</v>
      </c>
      <c r="H566" t="str">
        <f t="shared" si="159"/>
        <v>91.0000053905611+0.0248809911148595i</v>
      </c>
      <c r="I566" t="str">
        <f t="shared" si="160"/>
        <v>5.47363439106644-4887.43234659074i</v>
      </c>
      <c r="K566" t="str">
        <f t="shared" si="161"/>
        <v>0.142857123715138-0.000051071698252988i</v>
      </c>
      <c r="L566" t="str">
        <f t="shared" si="162"/>
        <v>0.0015-1373.61892714671i</v>
      </c>
      <c r="M566" t="str">
        <f t="shared" si="163"/>
        <v>0.0135-563.535970111471i</v>
      </c>
      <c r="N566">
        <f t="shared" si="164"/>
        <v>90.170737267660328</v>
      </c>
      <c r="O566">
        <f t="shared" si="165"/>
        <v>88.13265644161568</v>
      </c>
      <c r="P566" s="3">
        <f t="shared" si="166"/>
        <v>88.13265644161568</v>
      </c>
      <c r="Q566" s="3">
        <f t="shared" si="167"/>
        <v>-89.829262732339672</v>
      </c>
      <c r="R566">
        <f t="shared" si="168"/>
        <v>90.170737267660328</v>
      </c>
      <c r="S566">
        <f t="shared" si="169"/>
        <v>7.2415891676054578E-3</v>
      </c>
      <c r="T566">
        <f t="shared" si="152"/>
        <v>88.13265644161568</v>
      </c>
    </row>
    <row r="567" spans="1:20" x14ac:dyDescent="0.3">
      <c r="A567">
        <f t="shared" si="153"/>
        <v>45.673147595831871</v>
      </c>
      <c r="B567">
        <f t="shared" si="170"/>
        <v>7.2691072064423583</v>
      </c>
      <c r="C567" t="str">
        <f t="shared" si="154"/>
        <v>76.0042490952798-25408.7738652839i</v>
      </c>
      <c r="D567" t="str">
        <f t="shared" si="155"/>
        <v>15.3562498758381-4378.9419734363i</v>
      </c>
      <c r="E567" t="str">
        <f t="shared" si="156"/>
        <v>162.469501146791-0.0254613009912626i</v>
      </c>
      <c r="F567" t="str">
        <f t="shared" si="157"/>
        <v>17.4594594473758-20546.8313180722i</v>
      </c>
      <c r="G567" t="str">
        <f t="shared" si="158"/>
        <v>0.999999999307903-0.0000263077329969917i</v>
      </c>
      <c r="H567" t="str">
        <f t="shared" si="159"/>
        <v>91.0000054316075+0.0249755388828851i</v>
      </c>
      <c r="I567" t="str">
        <f t="shared" si="160"/>
        <v>5.47363439323245-4868.93040546655i</v>
      </c>
      <c r="K567" t="str">
        <f t="shared" si="161"/>
        <v>0.142857123569382-0.0000512657706514692i</v>
      </c>
      <c r="L567" t="str">
        <f t="shared" si="162"/>
        <v>0.0015-1368.41893519298i</v>
      </c>
      <c r="M567" t="str">
        <f t="shared" si="163"/>
        <v>0.0135-561.402640079172i</v>
      </c>
      <c r="N567">
        <f t="shared" si="164"/>
        <v>90.171386062673477</v>
      </c>
      <c r="O567">
        <f t="shared" si="165"/>
        <v>88.09971302069664</v>
      </c>
      <c r="P567" s="3">
        <f t="shared" si="166"/>
        <v>88.09971302069664</v>
      </c>
      <c r="Q567" s="3">
        <f t="shared" si="167"/>
        <v>-89.828613937326523</v>
      </c>
      <c r="R567">
        <f t="shared" si="168"/>
        <v>90.171386062673477</v>
      </c>
      <c r="S567">
        <f t="shared" si="169"/>
        <v>7.2691072064423583E-3</v>
      </c>
      <c r="T567">
        <f t="shared" si="152"/>
        <v>88.09971302069664</v>
      </c>
    </row>
    <row r="568" spans="1:20" x14ac:dyDescent="0.3">
      <c r="A568">
        <f t="shared" si="153"/>
        <v>45.846705556696037</v>
      </c>
      <c r="B568">
        <f t="shared" si="170"/>
        <v>7.2967298138268397</v>
      </c>
      <c r="C568" t="str">
        <f t="shared" si="154"/>
        <v>76.0042488609938-25312.5863682479i</v>
      </c>
      <c r="D568" t="str">
        <f t="shared" si="155"/>
        <v>15.3562498748927-4362.36499696202i</v>
      </c>
      <c r="E568" t="str">
        <f t="shared" si="156"/>
        <v>162.46950087408-0.0255580535964791i</v>
      </c>
      <c r="F568" t="str">
        <f t="shared" si="157"/>
        <v>17.4594594472838-20469.0489356144i</v>
      </c>
      <c r="G568" t="str">
        <f t="shared" si="158"/>
        <v>0.999999999302633-0.000026407702382241i</v>
      </c>
      <c r="H568" t="str">
        <f t="shared" si="159"/>
        <v>91.0000054729658+0.0250704459324498i</v>
      </c>
      <c r="I568" t="str">
        <f t="shared" si="160"/>
        <v>5.47363439541494-4850.49850554084i</v>
      </c>
      <c r="K568" t="str">
        <f t="shared" si="161"/>
        <v>0.142857123422517-0.0000514605805244374i</v>
      </c>
      <c r="L568" t="str">
        <f t="shared" si="162"/>
        <v>0.0015-1363.23862840504i</v>
      </c>
      <c r="M568" t="str">
        <f t="shared" si="163"/>
        <v>0.0135-559.277386012322i</v>
      </c>
      <c r="N568">
        <f t="shared" si="164"/>
        <v>90.172037323032086</v>
      </c>
      <c r="O568">
        <f t="shared" si="165"/>
        <v>88.066769602869059</v>
      </c>
      <c r="P568" s="3">
        <f t="shared" si="166"/>
        <v>88.066769602869059</v>
      </c>
      <c r="Q568" s="3">
        <f t="shared" si="167"/>
        <v>-89.827962676967914</v>
      </c>
      <c r="R568">
        <f t="shared" si="168"/>
        <v>90.172037323032086</v>
      </c>
      <c r="S568">
        <f t="shared" si="169"/>
        <v>7.2967298138268393E-3</v>
      </c>
      <c r="T568">
        <f t="shared" si="152"/>
        <v>88.066769602869059</v>
      </c>
    </row>
    <row r="569" spans="1:20" x14ac:dyDescent="0.3">
      <c r="A569">
        <f t="shared" si="153"/>
        <v>46.020923037811478</v>
      </c>
      <c r="B569">
        <f t="shared" si="170"/>
        <v>7.3244573871193817</v>
      </c>
      <c r="C569" t="str">
        <f t="shared" si="154"/>
        <v>76.0042486249239-25216.7630012647i</v>
      </c>
      <c r="D569" t="str">
        <f t="shared" si="155"/>
        <v>15.3562498739401-4345.85077457275i</v>
      </c>
      <c r="E569" t="str">
        <f t="shared" si="156"/>
        <v>162.469500599293-0.0256551738577207i</v>
      </c>
      <c r="F569" t="str">
        <f t="shared" si="157"/>
        <v>17.4594594471911-20391.5610072973i</v>
      </c>
      <c r="G569" t="str">
        <f t="shared" si="158"/>
        <v>0.999999999297323-0.0000265080516511528i</v>
      </c>
      <c r="H569" t="str">
        <f t="shared" si="159"/>
        <v>91.0000055146395+0.0251657136288236i</v>
      </c>
      <c r="I569" t="str">
        <f t="shared" si="160"/>
        <v>5.47363439761406-4832.13638166455i</v>
      </c>
      <c r="K569" t="str">
        <f t="shared" si="161"/>
        <v>0.142857123274533-0.0000516561306742871i</v>
      </c>
      <c r="L569" t="str">
        <f t="shared" si="162"/>
        <v>0.0015-1358.07793226244i</v>
      </c>
      <c r="M569" t="str">
        <f t="shared" si="163"/>
        <v>0.0135-557.160177338437i</v>
      </c>
      <c r="N569">
        <f t="shared" si="164"/>
        <v>90.172691058103652</v>
      </c>
      <c r="O569">
        <f t="shared" si="165"/>
        <v>88.033826188156411</v>
      </c>
      <c r="P569" s="3">
        <f t="shared" si="166"/>
        <v>88.033826188156411</v>
      </c>
      <c r="Q569" s="3">
        <f t="shared" si="167"/>
        <v>-89.827308941896348</v>
      </c>
      <c r="R569">
        <f t="shared" si="168"/>
        <v>90.172691058103652</v>
      </c>
      <c r="S569">
        <f t="shared" si="169"/>
        <v>7.3244573871193821E-3</v>
      </c>
      <c r="T569">
        <f t="shared" si="152"/>
        <v>88.033826188156411</v>
      </c>
    </row>
    <row r="570" spans="1:20" x14ac:dyDescent="0.3">
      <c r="A570">
        <f t="shared" si="153"/>
        <v>46.195802545355164</v>
      </c>
      <c r="B570">
        <f t="shared" si="170"/>
        <v>7.3522903251904355</v>
      </c>
      <c r="C570" t="str">
        <f t="shared" si="154"/>
        <v>76.0042483870559-25121.3023858831i</v>
      </c>
      <c r="D570" t="str">
        <f t="shared" si="155"/>
        <v>15.3562498729802-4329.39906870589i</v>
      </c>
      <c r="E570" t="str">
        <f t="shared" si="156"/>
        <v>162.469500322413-0.025752663172036i</v>
      </c>
      <c r="F570" t="str">
        <f t="shared" si="157"/>
        <v>17.4594594470977-20314.3664184314i</v>
      </c>
      <c r="G570" t="str">
        <f t="shared" si="158"/>
        <v>0.999999999291973-0.0000266087822472849i</v>
      </c>
      <c r="H570" t="str">
        <f t="shared" si="159"/>
        <v>91.0000055566307+0.0252613433424643i</v>
      </c>
      <c r="I570" t="str">
        <f t="shared" si="160"/>
        <v>5.47363439982994-4813.84376969242i</v>
      </c>
      <c r="K570" t="str">
        <f t="shared" si="161"/>
        <v>0.142857123125422-0.0000518524239140636i</v>
      </c>
      <c r="L570" t="str">
        <f t="shared" si="162"/>
        <v>0.0015-1352.93677252684i</v>
      </c>
      <c r="M570" t="str">
        <f t="shared" si="163"/>
        <v>0.0135-555.050983600755i</v>
      </c>
      <c r="N570">
        <f t="shared" si="164"/>
        <v>90.173347277291157</v>
      </c>
      <c r="O570">
        <f t="shared" si="165"/>
        <v>88.000882776582415</v>
      </c>
      <c r="P570" s="3">
        <f t="shared" si="166"/>
        <v>88.000882776582415</v>
      </c>
      <c r="Q570" s="3">
        <f t="shared" si="167"/>
        <v>-89.826652722708843</v>
      </c>
      <c r="R570">
        <f t="shared" si="168"/>
        <v>90.173347277291157</v>
      </c>
      <c r="S570">
        <f t="shared" si="169"/>
        <v>7.3522903251904354E-3</v>
      </c>
      <c r="T570">
        <f t="shared" si="152"/>
        <v>88.000882776582415</v>
      </c>
    </row>
    <row r="571" spans="1:20" x14ac:dyDescent="0.3">
      <c r="A571">
        <f t="shared" si="153"/>
        <v>46.371346595027518</v>
      </c>
      <c r="B571">
        <f t="shared" si="170"/>
        <v>7.3802290284261591</v>
      </c>
      <c r="C571" t="str">
        <f t="shared" si="154"/>
        <v>76.0042481473775-25026.2031488702i</v>
      </c>
      <c r="D571" t="str">
        <f t="shared" si="155"/>
        <v>15.3562498720131-4313.00964269812i</v>
      </c>
      <c r="E571" t="str">
        <f t="shared" si="156"/>
        <v>162.469500043425-0.0258505229417825i</v>
      </c>
      <c r="F571" t="str">
        <f t="shared" si="157"/>
        <v>17.4594594470036-20237.4640585464i</v>
      </c>
      <c r="G571" t="str">
        <f t="shared" si="158"/>
        <v>0.999999999286582-0.0000267098956196806i</v>
      </c>
      <c r="H571" t="str">
        <f t="shared" si="159"/>
        <v>91.0000055989413+0.0253573364490382i</v>
      </c>
      <c r="I571" t="str">
        <f t="shared" si="160"/>
        <v>5.47363440206268-4795.62040647902i</v>
      </c>
      <c r="K571" t="str">
        <f t="shared" si="161"/>
        <v>0.142857122975176-0.0000520494630675017i</v>
      </c>
      <c r="L571" t="str">
        <f t="shared" si="162"/>
        <v>0.0015-1347.81507524092i</v>
      </c>
      <c r="M571" t="str">
        <f t="shared" si="163"/>
        <v>0.0135-552.949774457816i</v>
      </c>
      <c r="N571">
        <f t="shared" si="164"/>
        <v>90.174005990033379</v>
      </c>
      <c r="O571">
        <f t="shared" si="165"/>
        <v>87.967939368171045</v>
      </c>
      <c r="P571" s="3">
        <f t="shared" si="166"/>
        <v>87.967939368171045</v>
      </c>
      <c r="Q571" s="3">
        <f t="shared" si="167"/>
        <v>-89.825994009966621</v>
      </c>
      <c r="R571">
        <f t="shared" si="168"/>
        <v>90.174005990033379</v>
      </c>
      <c r="S571">
        <f t="shared" si="169"/>
        <v>7.3802290284261593E-3</v>
      </c>
      <c r="T571">
        <f t="shared" si="152"/>
        <v>87.967939368171045</v>
      </c>
    </row>
    <row r="572" spans="1:20" x14ac:dyDescent="0.3">
      <c r="A572">
        <f t="shared" si="153"/>
        <v>46.547557712088626</v>
      </c>
      <c r="B572">
        <f t="shared" si="170"/>
        <v>7.408273898734179</v>
      </c>
      <c r="C572" t="str">
        <f t="shared" si="154"/>
        <v>76.004247905873-24931.4639221915i</v>
      </c>
      <c r="D572" t="str">
        <f t="shared" si="155"/>
        <v>15.3562498710385-4296.68226078204i</v>
      </c>
      <c r="E572" t="str">
        <f t="shared" si="156"/>
        <v>162.469499762312-0.025948754574646i</v>
      </c>
      <c r="F572" t="str">
        <f t="shared" si="157"/>
        <v>17.4594594469087-20160.8528213761i</v>
      </c>
      <c r="G572" t="str">
        <f t="shared" si="158"/>
        <v>0.999999999281149-0.0000268113932228896i</v>
      </c>
      <c r="H572" t="str">
        <f t="shared" si="159"/>
        <v>91.0000056415741+0.0254536943294385i</v>
      </c>
      <c r="I572" t="str">
        <f t="shared" si="160"/>
        <v>5.4736344043124-4777.46602987517i</v>
      </c>
      <c r="K572" t="str">
        <f t="shared" si="161"/>
        <v>0.142857122823786-0.0000522472509690657i</v>
      </c>
      <c r="L572" t="str">
        <f t="shared" si="162"/>
        <v>0.0015-1342.71276672736i</v>
      </c>
      <c r="M572" t="str">
        <f t="shared" si="163"/>
        <v>0.0135-550.856519683019i</v>
      </c>
      <c r="N572">
        <f t="shared" si="164"/>
        <v>90.174667205804923</v>
      </c>
      <c r="O572">
        <f t="shared" si="165"/>
        <v>87.93499596294636</v>
      </c>
      <c r="P572" s="3">
        <f t="shared" si="166"/>
        <v>87.93499596294636</v>
      </c>
      <c r="Q572" s="3">
        <f t="shared" si="167"/>
        <v>-89.825332794195077</v>
      </c>
      <c r="R572">
        <f t="shared" si="168"/>
        <v>90.174667205804923</v>
      </c>
      <c r="S572">
        <f t="shared" si="169"/>
        <v>7.408273898734179E-3</v>
      </c>
      <c r="T572">
        <f t="shared" si="152"/>
        <v>87.93499596294636</v>
      </c>
    </row>
    <row r="573" spans="1:20" x14ac:dyDescent="0.3">
      <c r="A573">
        <f t="shared" si="153"/>
        <v>46.72443843139456</v>
      </c>
      <c r="B573">
        <f t="shared" si="170"/>
        <v>7.4364253395493689</v>
      </c>
      <c r="C573" t="str">
        <f t="shared" si="154"/>
        <v>76.0042476625305-24837.0833429915i</v>
      </c>
      <c r="D573" t="str">
        <f t="shared" si="155"/>
        <v>15.3562498700565-4280.41668808277i</v>
      </c>
      <c r="E573" t="str">
        <f t="shared" si="156"/>
        <v>162.469499479059-0.026047359483659i</v>
      </c>
      <c r="F573" t="str">
        <f t="shared" si="157"/>
        <v>17.4594594468131-20084.5316048421i</v>
      </c>
      <c r="G573" t="str">
        <f t="shared" si="158"/>
        <v>0.999999999275676-0.0000269132765169894i</v>
      </c>
      <c r="H573" t="str">
        <f t="shared" si="159"/>
        <v>91.000005684531+0.0255504183698058i</v>
      </c>
      <c r="I573" t="str">
        <f t="shared" si="160"/>
        <v>5.47363440657922-4759.38037872404i</v>
      </c>
      <c r="K573" t="str">
        <f t="shared" si="161"/>
        <v>0.142857122671244-0.0000524457904639909i</v>
      </c>
      <c r="L573" t="str">
        <f t="shared" si="162"/>
        <v>0.0015-1337.62977358773i</v>
      </c>
      <c r="M573" t="str">
        <f t="shared" si="163"/>
        <v>0.0135-548.771189164195i</v>
      </c>
      <c r="N573">
        <f t="shared" si="164"/>
        <v>90.175330934116445</v>
      </c>
      <c r="O573">
        <f t="shared" si="165"/>
        <v>87.902052560932603</v>
      </c>
      <c r="P573" s="3">
        <f t="shared" si="166"/>
        <v>87.902052560932603</v>
      </c>
      <c r="Q573" s="3">
        <f t="shared" si="167"/>
        <v>-89.824669065883555</v>
      </c>
      <c r="R573">
        <f t="shared" si="168"/>
        <v>90.175330934116445</v>
      </c>
      <c r="S573">
        <f t="shared" si="169"/>
        <v>7.4364253395493686E-3</v>
      </c>
      <c r="T573">
        <f t="shared" si="152"/>
        <v>87.902052560932603</v>
      </c>
    </row>
    <row r="574" spans="1:20" x14ac:dyDescent="0.3">
      <c r="A574">
        <f t="shared" si="153"/>
        <v>46.90199129743386</v>
      </c>
      <c r="B574">
        <f t="shared" si="170"/>
        <v>7.4646837558396566</v>
      </c>
      <c r="C574" t="str">
        <f t="shared" si="154"/>
        <v>76.0042474173347-24743.0600535736i</v>
      </c>
      <c r="D574" t="str">
        <f t="shared" si="155"/>
        <v>15.3562498690671-4264.21269061461i</v>
      </c>
      <c r="E574" t="str">
        <f t="shared" si="156"/>
        <v>162.469499193649-0.0261463390872247i</v>
      </c>
      <c r="F574" t="str">
        <f t="shared" si="157"/>
        <v>17.4594594467168-20008.4993110381i</v>
      </c>
      <c r="G574" t="str">
        <f t="shared" si="158"/>
        <v>0.99999999927016-0.0000270155469676049i</v>
      </c>
      <c r="H574" t="str">
        <f t="shared" si="159"/>
        <v>91.000005727816+0.0256475099615488i</v>
      </c>
      <c r="I574" t="str">
        <f t="shared" si="160"/>
        <v>5.47363440886337-4741.36319285755i</v>
      </c>
      <c r="K574" t="str">
        <f t="shared" si="161"/>
        <v>0.142857122517539-0.0000526450844083243i</v>
      </c>
      <c r="L574" t="str">
        <f t="shared" si="162"/>
        <v>0.0015-1332.56602270146i</v>
      </c>
      <c r="M574" t="str">
        <f t="shared" si="163"/>
        <v>0.0135-546.693752903164i</v>
      </c>
      <c r="N574">
        <f t="shared" si="164"/>
        <v>90.1759971845146</v>
      </c>
      <c r="O574">
        <f t="shared" si="165"/>
        <v>87.869109162154189</v>
      </c>
      <c r="P574" s="3">
        <f t="shared" si="166"/>
        <v>87.869109162154189</v>
      </c>
      <c r="Q574" s="3">
        <f t="shared" si="167"/>
        <v>-89.8240028154854</v>
      </c>
      <c r="R574">
        <f t="shared" si="168"/>
        <v>90.1759971845146</v>
      </c>
      <c r="S574">
        <f t="shared" si="169"/>
        <v>7.4646837558396562E-3</v>
      </c>
      <c r="T574">
        <f t="shared" si="152"/>
        <v>87.869109162154189</v>
      </c>
    </row>
    <row r="575" spans="1:20" x14ac:dyDescent="0.3">
      <c r="A575">
        <f t="shared" si="153"/>
        <v>47.080218864364106</v>
      </c>
      <c r="B575">
        <f t="shared" si="170"/>
        <v>7.4930495541118471</v>
      </c>
      <c r="C575" t="str">
        <f t="shared" si="154"/>
        <v>76.0042471702726-24649.3927013818i</v>
      </c>
      <c r="D575" t="str">
        <f t="shared" si="155"/>
        <v>15.3562498680701-4248.07003527761i</v>
      </c>
      <c r="E575" t="str">
        <f t="shared" si="156"/>
        <v>162.469498906067-0.0262456948091379i</v>
      </c>
      <c r="F575" t="str">
        <f t="shared" si="157"/>
        <v>17.4594594466198-19932.7548462141i</v>
      </c>
      <c r="G575" t="str">
        <f t="shared" si="158"/>
        <v>0.999999999264603-0.000027118206045931i</v>
      </c>
      <c r="H575" t="str">
        <f t="shared" si="159"/>
        <v>91.0000057714297+0.025744970501362i</v>
      </c>
      <c r="I575" t="str">
        <f t="shared" si="160"/>
        <v>5.47363441116486-4723.41421309235i</v>
      </c>
      <c r="K575" t="str">
        <f t="shared" si="161"/>
        <v>0.142857122362665-0.0000528451356689659i</v>
      </c>
      <c r="L575" t="str">
        <f t="shared" si="162"/>
        <v>0.0015-1327.52144122481i</v>
      </c>
      <c r="M575" t="str">
        <f t="shared" si="163"/>
        <v>0.0135-544.624181015306i</v>
      </c>
      <c r="N575">
        <f t="shared" si="164"/>
        <v>90.176665966582448</v>
      </c>
      <c r="O575">
        <f t="shared" si="165"/>
        <v>87.836165766635915</v>
      </c>
      <c r="P575" s="3">
        <f t="shared" si="166"/>
        <v>87.836165766635915</v>
      </c>
      <c r="Q575" s="3">
        <f t="shared" si="167"/>
        <v>-89.823334033417552</v>
      </c>
      <c r="R575">
        <f t="shared" si="168"/>
        <v>90.176665966582448</v>
      </c>
      <c r="S575">
        <f t="shared" si="169"/>
        <v>7.4930495541118474E-3</v>
      </c>
      <c r="T575">
        <f t="shared" si="152"/>
        <v>87.836165766635915</v>
      </c>
    </row>
    <row r="576" spans="1:20" x14ac:dyDescent="0.3">
      <c r="A576">
        <f t="shared" si="153"/>
        <v>47.259123696048697</v>
      </c>
      <c r="B576">
        <f t="shared" si="170"/>
        <v>7.5215231424174727</v>
      </c>
      <c r="C576" t="str">
        <f t="shared" si="154"/>
        <v>76.0042469213283-24556.0799389791i</v>
      </c>
      <c r="D576" t="str">
        <f t="shared" si="155"/>
        <v>15.3562498670655-4231.98848985423i</v>
      </c>
      <c r="E576" t="str">
        <f t="shared" si="156"/>
        <v>162.469498616294-0.0263454280785985i</v>
      </c>
      <c r="F576" t="str">
        <f t="shared" si="157"/>
        <v>17.4594594465221-19857.2971207604i</v>
      </c>
      <c r="G576" t="str">
        <f t="shared" si="158"/>
        <v>0.999999999259003-0.0000272212552287531i</v>
      </c>
      <c r="H576" t="str">
        <f t="shared" si="159"/>
        <v>91.000005815376+0.0258428013912493i</v>
      </c>
      <c r="I576" t="str">
        <f t="shared" si="160"/>
        <v>5.47363441348392-4705.53318122638i</v>
      </c>
      <c r="K576" t="str">
        <f t="shared" si="161"/>
        <v>0.142857122206611-0.0000530459471237103i</v>
      </c>
      <c r="L576" t="str">
        <f t="shared" si="162"/>
        <v>0.0015-1322.49595658977i</v>
      </c>
      <c r="M576" t="str">
        <f t="shared" si="163"/>
        <v>0.0135-542.562443729135i</v>
      </c>
      <c r="N576">
        <f t="shared" si="164"/>
        <v>90.177337289939373</v>
      </c>
      <c r="O576">
        <f t="shared" si="165"/>
        <v>87.803222374402381</v>
      </c>
      <c r="P576" s="3">
        <f t="shared" si="166"/>
        <v>87.803222374402381</v>
      </c>
      <c r="Q576" s="3">
        <f t="shared" si="167"/>
        <v>-89.822662710060627</v>
      </c>
      <c r="R576">
        <f t="shared" si="168"/>
        <v>90.177337289939373</v>
      </c>
      <c r="S576">
        <f t="shared" si="169"/>
        <v>7.5215231424174724E-3</v>
      </c>
      <c r="T576">
        <f t="shared" si="152"/>
        <v>87.803222374402381</v>
      </c>
    </row>
    <row r="577" spans="1:20" x14ac:dyDescent="0.3">
      <c r="A577">
        <f t="shared" si="153"/>
        <v>47.438708366093685</v>
      </c>
      <c r="B577">
        <f t="shared" si="170"/>
        <v>7.5501049303586596</v>
      </c>
      <c r="C577" t="str">
        <f t="shared" si="154"/>
        <v>76.0042466704887-24463.1204240303i</v>
      </c>
      <c r="D577" t="str">
        <f t="shared" si="155"/>
        <v>15.3562498660533-4215.96782300607i</v>
      </c>
      <c r="E577" t="str">
        <f t="shared" si="156"/>
        <v>162.469498324314-0.0264455403302385i</v>
      </c>
      <c r="F577" t="str">
        <f t="shared" si="157"/>
        <v>17.4594594464236-19782.1250491923i</v>
      </c>
      <c r="G577" t="str">
        <f t="shared" si="158"/>
        <v>0.999999999253361-0.0000273246959984683i</v>
      </c>
      <c r="H577" t="str">
        <f t="shared" si="159"/>
        <v>91.0000058596567+0.025941004038541i</v>
      </c>
      <c r="I577" t="str">
        <f t="shared" si="160"/>
        <v>5.47363441582062-4687.71984003496i</v>
      </c>
      <c r="K577" t="str">
        <f t="shared" si="161"/>
        <v>0.142857122049369-0.0000532475216612873i</v>
      </c>
      <c r="L577" t="str">
        <f t="shared" si="162"/>
        <v>0.0015-1317.48949650305i</v>
      </c>
      <c r="M577" t="str">
        <f t="shared" si="163"/>
        <v>0.0135-540.508511385869i</v>
      </c>
      <c r="N577">
        <f t="shared" si="164"/>
        <v>90.17801116424134</v>
      </c>
      <c r="O577">
        <f t="shared" si="165"/>
        <v>87.770278985478683</v>
      </c>
      <c r="P577" s="3">
        <f t="shared" si="166"/>
        <v>87.770278985478683</v>
      </c>
      <c r="Q577" s="3">
        <f t="shared" si="167"/>
        <v>-89.82198883575866</v>
      </c>
      <c r="R577">
        <f t="shared" si="168"/>
        <v>90.17801116424134</v>
      </c>
      <c r="S577">
        <f t="shared" si="169"/>
        <v>7.5501049303586592E-3</v>
      </c>
      <c r="T577">
        <f t="shared" si="152"/>
        <v>87.770278985478683</v>
      </c>
    </row>
    <row r="578" spans="1:20" x14ac:dyDescent="0.3">
      <c r="A578">
        <f t="shared" si="153"/>
        <v>47.618975457884837</v>
      </c>
      <c r="B578">
        <f t="shared" si="170"/>
        <v>7.5787953290940226</v>
      </c>
      <c r="C578" t="str">
        <f t="shared" si="154"/>
        <v>76.0042464177393-24370.5128192819i</v>
      </c>
      <c r="D578" t="str">
        <f t="shared" si="155"/>
        <v>15.3562498650334-4200.00780427045i</v>
      </c>
      <c r="E578" t="str">
        <f t="shared" si="156"/>
        <v>162.469498030112-0.0265460330041434i</v>
      </c>
      <c r="F578" t="str">
        <f t="shared" si="157"/>
        <v>17.4594594463243-19707.2375501345i</v>
      </c>
      <c r="G578" t="str">
        <f t="shared" si="158"/>
        <v>0.999999999247676-0.0000274285298431066i</v>
      </c>
      <c r="H578" t="str">
        <f t="shared" si="159"/>
        <v>91.000005904275+0.0260395798559152i</v>
      </c>
      <c r="I578" t="str">
        <f t="shared" si="160"/>
        <v>5.47363441817512-4669.97393326727i</v>
      </c>
      <c r="K578" t="str">
        <f t="shared" si="161"/>
        <v>0.142857121890929-0.0000534498621814029i</v>
      </c>
      <c r="L578" t="str">
        <f t="shared" si="162"/>
        <v>0.0015-1312.50198894506i</v>
      </c>
      <c r="M578" t="str">
        <f t="shared" si="163"/>
        <v>0.0135-538.462354439i</v>
      </c>
      <c r="N578">
        <f t="shared" si="164"/>
        <v>90.178687599180989</v>
      </c>
      <c r="O578">
        <f t="shared" si="165"/>
        <v>87.737335599890102</v>
      </c>
      <c r="P578" s="3">
        <f t="shared" si="166"/>
        <v>87.737335599890102</v>
      </c>
      <c r="Q578" s="3">
        <f t="shared" si="167"/>
        <v>-89.821312400819011</v>
      </c>
      <c r="R578">
        <f t="shared" si="168"/>
        <v>90.178687599180989</v>
      </c>
      <c r="S578">
        <f t="shared" si="169"/>
        <v>7.578795329094023E-3</v>
      </c>
      <c r="T578">
        <f t="shared" si="152"/>
        <v>87.737335599890102</v>
      </c>
    </row>
    <row r="579" spans="1:20" x14ac:dyDescent="0.3">
      <c r="A579">
        <f t="shared" si="153"/>
        <v>47.799927564624802</v>
      </c>
      <c r="B579">
        <f t="shared" si="170"/>
        <v>7.6075947513445801</v>
      </c>
      <c r="C579" t="str">
        <f t="shared" si="154"/>
        <v>76.0042461630652-24278.2557925421i</v>
      </c>
      <c r="D579" t="str">
        <f t="shared" si="155"/>
        <v>15.3562498640057-4184.10820405713i</v>
      </c>
      <c r="E579" t="str">
        <f t="shared" si="156"/>
        <v>162.46949773367-0.02664690754587i</v>
      </c>
      <c r="F579" t="str">
        <f t="shared" si="157"/>
        <v>17.4594594462243-19632.633546305i</v>
      </c>
      <c r="G579" t="str">
        <f t="shared" si="158"/>
        <v>0.999999999241947-0.0000275327582563526i</v>
      </c>
      <c r="H579" t="str">
        <f t="shared" si="159"/>
        <v>91.0000059492327+0.0261385302614187i</v>
      </c>
      <c r="I579" t="str">
        <f t="shared" si="160"/>
        <v>5.47363442054755-4652.2952056424i</v>
      </c>
      <c r="K579" t="str">
        <f t="shared" si="161"/>
        <v>0.142857121731283-0.0000536529715947834i</v>
      </c>
      <c r="L579" t="str">
        <f t="shared" si="162"/>
        <v>0.0015-1307.53336216882i</v>
      </c>
      <c r="M579" t="str">
        <f t="shared" si="163"/>
        <v>0.0135-536.423943453875i</v>
      </c>
      <c r="N579">
        <f t="shared" si="164"/>
        <v>90.17936660448774</v>
      </c>
      <c r="O579">
        <f t="shared" si="165"/>
        <v>87.704392217661947</v>
      </c>
      <c r="P579" s="3">
        <f t="shared" si="166"/>
        <v>87.704392217661947</v>
      </c>
      <c r="Q579" s="3">
        <f t="shared" si="167"/>
        <v>-89.82063339551226</v>
      </c>
      <c r="R579">
        <f t="shared" si="168"/>
        <v>90.17936660448774</v>
      </c>
      <c r="S579">
        <f t="shared" si="169"/>
        <v>7.6075947513445799E-3</v>
      </c>
      <c r="T579">
        <f t="shared" si="152"/>
        <v>87.704392217661947</v>
      </c>
    </row>
    <row r="580" spans="1:20" x14ac:dyDescent="0.3">
      <c r="A580">
        <f t="shared" si="153"/>
        <v>47.981567289370375</v>
      </c>
      <c r="B580">
        <f t="shared" si="170"/>
        <v>7.6365036113996894</v>
      </c>
      <c r="C580" t="str">
        <f t="shared" si="154"/>
        <v>76.004245906452-24186.3480166625i</v>
      </c>
      <c r="D580" t="str">
        <f t="shared" si="155"/>
        <v>15.3562498629702-4168.26879364503i</v>
      </c>
      <c r="E580" t="str">
        <f t="shared" si="156"/>
        <v>162.469497434969-0.0267481654064618i</v>
      </c>
      <c r="F580" t="str">
        <f t="shared" si="157"/>
        <v>17.4594594461235-19558.3119645002i</v>
      </c>
      <c r="G580" t="str">
        <f t="shared" si="158"/>
        <v>0.999999999236175-0.0000276373827375672i</v>
      </c>
      <c r="H580" t="str">
        <f t="shared" si="159"/>
        <v>91.0000059945325+0.0262378566784861i</v>
      </c>
      <c r="I580" t="str">
        <f t="shared" si="160"/>
        <v>5.47363442293799-4634.68340284594i</v>
      </c>
      <c r="K580" t="str">
        <f t="shared" si="161"/>
        <v>0.142857121570422-0.0000538568528232146i</v>
      </c>
      <c r="L580" t="str">
        <f t="shared" si="162"/>
        <v>0.0015-1302.58354469897i</v>
      </c>
      <c r="M580" t="str">
        <f t="shared" si="163"/>
        <v>0.0135-534.393249107269i</v>
      </c>
      <c r="N580">
        <f t="shared" si="164"/>
        <v>90.180048189928044</v>
      </c>
      <c r="O580">
        <f t="shared" si="165"/>
        <v>87.671448838819771</v>
      </c>
      <c r="P580" s="3">
        <f t="shared" si="166"/>
        <v>87.671448838819771</v>
      </c>
      <c r="Q580" s="3">
        <f t="shared" si="167"/>
        <v>-89.819951810071956</v>
      </c>
      <c r="R580">
        <f t="shared" si="168"/>
        <v>90.180048189928044</v>
      </c>
      <c r="S580">
        <f t="shared" si="169"/>
        <v>7.6365036113996898E-3</v>
      </c>
      <c r="T580">
        <f t="shared" si="152"/>
        <v>87.671448838819771</v>
      </c>
    </row>
    <row r="581" spans="1:20" x14ac:dyDescent="0.3">
      <c r="A581">
        <f t="shared" si="153"/>
        <v>48.16389724506999</v>
      </c>
      <c r="B581">
        <f t="shared" si="170"/>
        <v>7.6655223251230087</v>
      </c>
      <c r="C581" t="str">
        <f t="shared" si="154"/>
        <v>76.0042456478841-24094.7881695192i</v>
      </c>
      <c r="D581" t="str">
        <f t="shared" si="155"/>
        <v>15.3562498619267-4152.48934517892i</v>
      </c>
      <c r="E581" t="str">
        <f t="shared" si="156"/>
        <v>162.469497133995-0.0268498080424835i</v>
      </c>
      <c r="F581" t="str">
        <f t="shared" si="157"/>
        <v>17.4594594460219-19484.2717355792i</v>
      </c>
      <c r="G581" t="str">
        <f t="shared" si="158"/>
        <v>0.999999999230359-0.0000277424047918086i</v>
      </c>
      <c r="H581" t="str">
        <f t="shared" si="159"/>
        <v>91.0000060401778+0.0263375605359628i</v>
      </c>
      <c r="I581" t="str">
        <f t="shared" si="160"/>
        <v>5.47363442534669-4617.13827152623i</v>
      </c>
      <c r="K581" t="str">
        <f t="shared" si="161"/>
        <v>0.142857121408335-0.0000540615087995861i</v>
      </c>
      <c r="L581" t="str">
        <f t="shared" si="162"/>
        <v>0.0015-1297.65246533071i</v>
      </c>
      <c r="M581" t="str">
        <f t="shared" si="163"/>
        <v>0.0135-532.370242186957i</v>
      </c>
      <c r="N581">
        <f t="shared" si="164"/>
        <v>90.180732365305388</v>
      </c>
      <c r="O581">
        <f t="shared" si="165"/>
        <v>87.63850546338945</v>
      </c>
      <c r="P581" s="3">
        <f t="shared" si="166"/>
        <v>87.63850546338945</v>
      </c>
      <c r="Q581" s="3">
        <f t="shared" si="167"/>
        <v>-89.819267634694612</v>
      </c>
      <c r="R581">
        <f t="shared" si="168"/>
        <v>90.180732365305388</v>
      </c>
      <c r="S581">
        <f t="shared" si="169"/>
        <v>7.6655223251230085E-3</v>
      </c>
      <c r="T581">
        <f t="shared" si="152"/>
        <v>87.63850546338945</v>
      </c>
    </row>
    <row r="582" spans="1:20" x14ac:dyDescent="0.3">
      <c r="A582">
        <f t="shared" si="153"/>
        <v>48.346920054601256</v>
      </c>
      <c r="B582">
        <f t="shared" si="170"/>
        <v>7.6946513099584761</v>
      </c>
      <c r="C582" t="str">
        <f t="shared" si="154"/>
        <v>76.0042453873481-24003.5749339928i</v>
      </c>
      <c r="D582" t="str">
        <f t="shared" si="155"/>
        <v>15.3562498608754-4136.76963166613i</v>
      </c>
      <c r="E582" t="str">
        <f t="shared" si="156"/>
        <v>162.469496830729-0.0269518369160306i</v>
      </c>
      <c r="F582" t="str">
        <f t="shared" si="157"/>
        <v>17.4594594459196-19410.5117944485i</v>
      </c>
      <c r="G582" t="str">
        <f t="shared" si="158"/>
        <v>0.999999999224499-0.0000278478259298543i</v>
      </c>
      <c r="H582" t="str">
        <f t="shared" si="159"/>
        <v>91.0000060861706+0.0264376432681219i</v>
      </c>
      <c r="I582" t="str">
        <f t="shared" si="160"/>
        <v>5.47363442777375-4599.65955929065i</v>
      </c>
      <c r="K582" t="str">
        <f t="shared" si="161"/>
        <v>0.142857121245014-0.0000542669424679313i</v>
      </c>
      <c r="L582" t="str">
        <f t="shared" si="162"/>
        <v>0.0015-1292.74005312882i</v>
      </c>
      <c r="M582" t="str">
        <f t="shared" si="163"/>
        <v>0.0135-530.35489359131i</v>
      </c>
      <c r="N582">
        <f t="shared" si="164"/>
        <v>90.181419140460562</v>
      </c>
      <c r="O582">
        <f t="shared" si="165"/>
        <v>87.605562091396905</v>
      </c>
      <c r="P582" s="3">
        <f t="shared" si="166"/>
        <v>87.605562091396905</v>
      </c>
      <c r="Q582" s="3">
        <f t="shared" si="167"/>
        <v>-89.818580859539438</v>
      </c>
      <c r="R582">
        <f t="shared" si="168"/>
        <v>90.181419140460562</v>
      </c>
      <c r="S582">
        <f t="shared" si="169"/>
        <v>7.6946513099584758E-3</v>
      </c>
      <c r="T582">
        <f t="shared" si="152"/>
        <v>87.605562091396905</v>
      </c>
    </row>
    <row r="583" spans="1:20" x14ac:dyDescent="0.3">
      <c r="A583">
        <f t="shared" si="153"/>
        <v>48.530638350808736</v>
      </c>
      <c r="B583">
        <f t="shared" si="170"/>
        <v>7.7238909849363182</v>
      </c>
      <c r="C583" t="str">
        <f t="shared" si="154"/>
        <v>76.0042451248283-23912.7069979505i</v>
      </c>
      <c r="D583" t="str">
        <f t="shared" si="155"/>
        <v>15.3562498598161-4121.10942697331i</v>
      </c>
      <c r="E583" t="str">
        <f t="shared" si="156"/>
        <v>162.469496525153-0.0270542534947541i</v>
      </c>
      <c r="F583" t="str">
        <f t="shared" si="157"/>
        <v>17.4594594458165-19337.0310800465i</v>
      </c>
      <c r="G583" t="str">
        <f t="shared" si="158"/>
        <v>0.999999999218594-0.0000279536476682226i</v>
      </c>
      <c r="H583" t="str">
        <f t="shared" si="159"/>
        <v>91.0000061325133+0.026538106314687i</v>
      </c>
      <c r="I583" t="str">
        <f t="shared" si="160"/>
        <v>5.47363443021924-4582.24701470202i</v>
      </c>
      <c r="K583" t="str">
        <f t="shared" si="161"/>
        <v>0.14285712108045-0.0000544731567834711i</v>
      </c>
      <c r="L583" t="str">
        <f t="shared" si="162"/>
        <v>0.0015-1287.8462374266i</v>
      </c>
      <c r="M583" t="str">
        <f t="shared" si="163"/>
        <v>0.0135-528.347174328861i</v>
      </c>
      <c r="N583">
        <f t="shared" si="164"/>
        <v>90.182108525271701</v>
      </c>
      <c r="O583">
        <f t="shared" si="165"/>
        <v>87.572618722868341</v>
      </c>
      <c r="P583" s="3">
        <f t="shared" si="166"/>
        <v>87.572618722868341</v>
      </c>
      <c r="Q583" s="3">
        <f t="shared" si="167"/>
        <v>-89.817891474728299</v>
      </c>
      <c r="R583">
        <f t="shared" si="168"/>
        <v>90.182108525271701</v>
      </c>
      <c r="S583">
        <f t="shared" si="169"/>
        <v>7.723890984936318E-3</v>
      </c>
      <c r="T583">
        <f t="shared" si="152"/>
        <v>87.572618722868341</v>
      </c>
    </row>
    <row r="584" spans="1:20" x14ac:dyDescent="0.3">
      <c r="A584">
        <f t="shared" si="153"/>
        <v>48.715054776541812</v>
      </c>
      <c r="B584">
        <f t="shared" si="170"/>
        <v>7.7532417706790762</v>
      </c>
      <c r="C584" t="str">
        <f t="shared" si="154"/>
        <v>76.0042448603094-23822.1830542267i</v>
      </c>
      <c r="D584" t="str">
        <f t="shared" si="155"/>
        <v>15.3562498587486-4105.50850582315i</v>
      </c>
      <c r="E584" t="str">
        <f t="shared" si="156"/>
        <v>162.469496217252-0.027157059251883i</v>
      </c>
      <c r="F584" t="str">
        <f t="shared" si="157"/>
        <v>17.4594594457126-19263.8285353286i</v>
      </c>
      <c r="G584" t="str">
        <f t="shared" si="158"/>
        <v>0.999999999212644-0.000028059871529195i</v>
      </c>
      <c r="H584" t="str">
        <f t="shared" si="159"/>
        <v>91.0000061792087+0.0266389511208539i</v>
      </c>
      <c r="I584" t="str">
        <f t="shared" si="160"/>
        <v>5.47363443268337-4564.90038727508i</v>
      </c>
      <c r="K584" t="str">
        <f t="shared" si="161"/>
        <v>0.142857120914633-0.0000546801547126569i</v>
      </c>
      <c r="L584" t="str">
        <f t="shared" si="162"/>
        <v>0.0015-1282.97094782486i</v>
      </c>
      <c r="M584" t="str">
        <f t="shared" si="163"/>
        <v>0.0135-526.347055517893i</v>
      </c>
      <c r="N584">
        <f t="shared" si="164"/>
        <v>90.182800529654443</v>
      </c>
      <c r="O584">
        <f t="shared" si="165"/>
        <v>87.53967535783022</v>
      </c>
      <c r="P584" s="3">
        <f t="shared" si="166"/>
        <v>87.53967535783022</v>
      </c>
      <c r="Q584" s="3">
        <f t="shared" si="167"/>
        <v>-89.817199470345557</v>
      </c>
      <c r="R584">
        <f t="shared" si="168"/>
        <v>90.182800529654443</v>
      </c>
      <c r="S584">
        <f t="shared" si="169"/>
        <v>7.7532417706790762E-3</v>
      </c>
      <c r="T584">
        <f t="shared" si="152"/>
        <v>87.53967535783022</v>
      </c>
    </row>
    <row r="585" spans="1:20" x14ac:dyDescent="0.3">
      <c r="A585">
        <f t="shared" si="153"/>
        <v>48.900171984692669</v>
      </c>
      <c r="B585">
        <f t="shared" si="170"/>
        <v>7.7827040894076571</v>
      </c>
      <c r="C585" t="str">
        <f t="shared" si="154"/>
        <v>76.0042445937764-23732.0018006035i</v>
      </c>
      <c r="D585" t="str">
        <f t="shared" si="155"/>
        <v>15.3562498576731-4089.96664379117i</v>
      </c>
      <c r="E585" t="str">
        <f t="shared" si="156"/>
        <v>162.469495907005-0.02726025566624i</v>
      </c>
      <c r="F585" t="str">
        <f t="shared" si="157"/>
        <v>17.459459445608-19190.9031072514i</v>
      </c>
      <c r="G585" t="str">
        <f t="shared" si="158"/>
        <v>0.999999999206648-0.0000281664990408371i</v>
      </c>
      <c r="H585" t="str">
        <f t="shared" si="159"/>
        <v>91.00000622626+0.0267401791373088i</v>
      </c>
      <c r="I585" t="str">
        <f t="shared" si="160"/>
        <v>5.47363443516627-4547.61942747275i</v>
      </c>
      <c r="K585" t="str">
        <f t="shared" si="161"/>
        <v>0.142857120747553-0.000054887939233211i</v>
      </c>
      <c r="L585" t="str">
        <f t="shared" si="162"/>
        <v>0.0015-1278.11411419094i</v>
      </c>
      <c r="M585" t="str">
        <f t="shared" si="163"/>
        <v>0.0135-524.354508386027i</v>
      </c>
      <c r="N585">
        <f t="shared" si="164"/>
        <v>90.183495163562128</v>
      </c>
      <c r="O585">
        <f t="shared" si="165"/>
        <v>87.506731996308929</v>
      </c>
      <c r="P585" s="3">
        <f t="shared" si="166"/>
        <v>87.506731996308929</v>
      </c>
      <c r="Q585" s="3">
        <f t="shared" si="167"/>
        <v>-89.816504836437872</v>
      </c>
      <c r="R585">
        <f t="shared" si="168"/>
        <v>90.183495163562128</v>
      </c>
      <c r="S585">
        <f t="shared" si="169"/>
        <v>7.7827040894076572E-3</v>
      </c>
      <c r="T585">
        <f t="shared" si="152"/>
        <v>87.506731996308929</v>
      </c>
    </row>
    <row r="586" spans="1:20" x14ac:dyDescent="0.3">
      <c r="A586">
        <f t="shared" si="153"/>
        <v>49.085992638234508</v>
      </c>
      <c r="B586">
        <f t="shared" si="170"/>
        <v>7.8122783649474066</v>
      </c>
      <c r="C586" t="str">
        <f t="shared" si="154"/>
        <v>76.0042443252136-23642.1619397937i</v>
      </c>
      <c r="D586" t="str">
        <f t="shared" si="155"/>
        <v>15.3562498565893-4074.48361730246i</v>
      </c>
      <c r="E586" t="str">
        <f t="shared" si="156"/>
        <v>162.469495594396-0.0273638442222696i</v>
      </c>
      <c r="F586" t="str">
        <f t="shared" si="157"/>
        <v>17.4594594455025-19118.2537467583i</v>
      </c>
      <c r="G586" t="str">
        <f t="shared" si="158"/>
        <v>0.999999999200607-0.0000282735317370214i</v>
      </c>
      <c r="H586" t="str">
        <f t="shared" si="159"/>
        <v>91.0000062736694+0.0268417918202516i</v>
      </c>
      <c r="I586" t="str">
        <f t="shared" si="160"/>
        <v>5.47363443766806-4530.40388670264i</v>
      </c>
      <c r="K586" t="str">
        <f t="shared" si="161"/>
        <v>0.142857120579201-0.000055096513334173i</v>
      </c>
      <c r="L586" t="str">
        <f t="shared" si="162"/>
        <v>0.0015-1273.27566665764i</v>
      </c>
      <c r="M586" t="str">
        <f t="shared" si="163"/>
        <v>0.0135-522.369504269799i</v>
      </c>
      <c r="N586">
        <f t="shared" si="164"/>
        <v>90.184192436985938</v>
      </c>
      <c r="O586">
        <f t="shared" si="165"/>
        <v>87.473788638331357</v>
      </c>
      <c r="P586" s="3">
        <f t="shared" si="166"/>
        <v>87.473788638331357</v>
      </c>
      <c r="Q586" s="3">
        <f t="shared" si="167"/>
        <v>-89.815807563014062</v>
      </c>
      <c r="R586">
        <f t="shared" si="168"/>
        <v>90.184192436985938</v>
      </c>
      <c r="S586">
        <f t="shared" si="169"/>
        <v>7.8122783649474063E-3</v>
      </c>
      <c r="T586">
        <f t="shared" si="152"/>
        <v>87.473788638331357</v>
      </c>
    </row>
    <row r="587" spans="1:20" x14ac:dyDescent="0.3">
      <c r="A587">
        <f t="shared" si="153"/>
        <v>49.272519410259797</v>
      </c>
      <c r="B587">
        <f t="shared" si="170"/>
        <v>7.8419650227342066</v>
      </c>
      <c r="C587" t="str">
        <f t="shared" si="154"/>
        <v>76.0042440546062-23552.6621794206i</v>
      </c>
      <c r="D587" t="str">
        <f t="shared" si="155"/>
        <v>15.3562498554973-4059.05920362848i</v>
      </c>
      <c r="E587" t="str">
        <f t="shared" si="156"/>
        <v>162.469495279407-0.0274678264100586i</v>
      </c>
      <c r="F587" t="str">
        <f t="shared" si="157"/>
        <v>17.4594594453962-19045.8794087638i</v>
      </c>
      <c r="G587" t="str">
        <f t="shared" si="158"/>
        <v>0.999999999194521-0.0000283809711574493i</v>
      </c>
      <c r="H587" t="str">
        <f t="shared" si="159"/>
        <v>91.0000063214399+0.026943790631415i</v>
      </c>
      <c r="I587" t="str">
        <f t="shared" si="160"/>
        <v>5.4736344401889-4513.25351731341i</v>
      </c>
      <c r="K587" t="str">
        <f t="shared" si="161"/>
        <v>0.142857120409567-0.000055305880015939i</v>
      </c>
      <c r="L587" t="str">
        <f t="shared" si="162"/>
        <v>0.0015-1268.45553562227i</v>
      </c>
      <c r="M587" t="str">
        <f t="shared" si="163"/>
        <v>0.0135-520.392014614267i</v>
      </c>
      <c r="N587">
        <f t="shared" si="164"/>
        <v>90.184892359954929</v>
      </c>
      <c r="O587">
        <f t="shared" si="165"/>
        <v>87.440845283924475</v>
      </c>
      <c r="P587" s="3">
        <f t="shared" si="166"/>
        <v>87.440845283924475</v>
      </c>
      <c r="Q587" s="3">
        <f t="shared" si="167"/>
        <v>-89.815107640045071</v>
      </c>
      <c r="R587">
        <f t="shared" si="168"/>
        <v>90.184892359954929</v>
      </c>
      <c r="S587">
        <f t="shared" si="169"/>
        <v>7.8419650227342062E-3</v>
      </c>
      <c r="T587">
        <f t="shared" si="152"/>
        <v>87.440845283924475</v>
      </c>
    </row>
    <row r="588" spans="1:20" x14ac:dyDescent="0.3">
      <c r="A588">
        <f t="shared" si="153"/>
        <v>49.459754984018787</v>
      </c>
      <c r="B588">
        <f t="shared" si="170"/>
        <v>7.8717644898205972</v>
      </c>
      <c r="C588" t="str">
        <f t="shared" si="154"/>
        <v>76.004243781938-23463.501232i</v>
      </c>
      <c r="D588" t="str">
        <f t="shared" si="155"/>
        <v>15.356249854397-4043.69318088387i</v>
      </c>
      <c r="E588" t="str">
        <f t="shared" si="156"/>
        <v>162.469494962019-0.0275722037253515i</v>
      </c>
      <c r="F588" t="str">
        <f t="shared" si="157"/>
        <v>17.4594594452892-18973.7790521387i</v>
      </c>
      <c r="G588" t="str">
        <f t="shared" si="158"/>
        <v>0.999999999188387-0.0000284888188476729i</v>
      </c>
      <c r="H588" t="str">
        <f t="shared" si="159"/>
        <v>91.0000063695743+0.0270461770380865i</v>
      </c>
      <c r="I588" t="str">
        <f t="shared" si="160"/>
        <v>5.47363444272897-4496.16807259122i</v>
      </c>
      <c r="K588" t="str">
        <f t="shared" si="161"/>
        <v>0.142857120238641-0.0000555160422903069i</v>
      </c>
      <c r="L588" t="str">
        <f t="shared" si="162"/>
        <v>0.0015-1263.65365174564i</v>
      </c>
      <c r="M588" t="str">
        <f t="shared" si="163"/>
        <v>0.0135-518.422010972571i</v>
      </c>
      <c r="N588">
        <f t="shared" si="164"/>
        <v>90.185594942536355</v>
      </c>
      <c r="O588">
        <f t="shared" si="165"/>
        <v>87.407901933115383</v>
      </c>
      <c r="P588" s="3">
        <f t="shared" si="166"/>
        <v>87.407901933115383</v>
      </c>
      <c r="Q588" s="3">
        <f t="shared" si="167"/>
        <v>-89.814405057463645</v>
      </c>
      <c r="R588">
        <f t="shared" si="168"/>
        <v>90.185594942536355</v>
      </c>
      <c r="S588">
        <f t="shared" si="169"/>
        <v>7.8717644898205971E-3</v>
      </c>
      <c r="T588">
        <f t="shared" si="152"/>
        <v>87.407901933115383</v>
      </c>
    </row>
    <row r="589" spans="1:20" x14ac:dyDescent="0.3">
      <c r="A589">
        <f t="shared" si="153"/>
        <v>49.64770205295806</v>
      </c>
      <c r="B589">
        <f t="shared" si="170"/>
        <v>7.9016771948819153</v>
      </c>
      <c r="C589" t="str">
        <f t="shared" si="154"/>
        <v>76.004243507194-23374.6778149222i</v>
      </c>
      <c r="D589" t="str">
        <f t="shared" si="155"/>
        <v>15.3562498532883-4028.38532802324i</v>
      </c>
      <c r="E589" t="str">
        <f t="shared" si="156"/>
        <v>162.469494642215-0.0276769776695788i</v>
      </c>
      <c r="F589" t="str">
        <f t="shared" si="157"/>
        <v>17.4594594451812-18901.9516396953i</v>
      </c>
      <c r="G589" t="str">
        <f t="shared" si="158"/>
        <v>0.999999999182207-0.0000285970763591173i</v>
      </c>
      <c r="H589" t="str">
        <f t="shared" si="159"/>
        <v>91.0000064180749+0.0271489525131292i</v>
      </c>
      <c r="I589" t="str">
        <f t="shared" si="160"/>
        <v>5.47363444528832-4479.14730675624i</v>
      </c>
      <c r="K589" t="str">
        <f t="shared" si="161"/>
        <v>0.142857120066414-0.0000557270031805199i</v>
      </c>
      <c r="L589" t="str">
        <f t="shared" si="162"/>
        <v>0.0015-1258.86994595103i</v>
      </c>
      <c r="M589" t="str">
        <f t="shared" si="163"/>
        <v>0.0135-516.459465005551i</v>
      </c>
      <c r="N589">
        <f t="shared" si="164"/>
        <v>90.186300194835582</v>
      </c>
      <c r="O589">
        <f t="shared" si="165"/>
        <v>87.374958585931694</v>
      </c>
      <c r="P589" s="3">
        <f t="shared" si="166"/>
        <v>87.374958585931694</v>
      </c>
      <c r="Q589" s="3">
        <f t="shared" si="167"/>
        <v>-89.813699805164418</v>
      </c>
      <c r="R589">
        <f t="shared" si="168"/>
        <v>90.186300194835582</v>
      </c>
      <c r="S589">
        <f t="shared" si="169"/>
        <v>7.9016771948819155E-3</v>
      </c>
      <c r="T589">
        <f t="shared" si="152"/>
        <v>87.374958585931694</v>
      </c>
    </row>
    <row r="590" spans="1:20" x14ac:dyDescent="0.3">
      <c r="A590">
        <f t="shared" si="153"/>
        <v>49.836363320759304</v>
      </c>
      <c r="B590">
        <f t="shared" si="170"/>
        <v>7.931703568222467</v>
      </c>
      <c r="C590" t="str">
        <f t="shared" si="154"/>
        <v>76.0042432303575-23286.1906504319i</v>
      </c>
      <c r="D590" t="str">
        <f t="shared" si="155"/>
        <v>15.3562498521712-4013.13542483798i</v>
      </c>
      <c r="E590" t="str">
        <f t="shared" si="156"/>
        <v>162.469494319975-0.0277821497498735i</v>
      </c>
      <c r="F590" t="str">
        <f t="shared" si="157"/>
        <v>17.4594594450725-18830.3961381721i</v>
      </c>
      <c r="G590" t="str">
        <f t="shared" si="158"/>
        <v>0.99999999917598-0.0000287057452491033i</v>
      </c>
      <c r="H590" t="str">
        <f t="shared" si="159"/>
        <v>91.0000064669452+0.0272521185350037i</v>
      </c>
      <c r="I590" t="str">
        <f t="shared" si="160"/>
        <v>5.47363444786722-4462.19097495904i</v>
      </c>
      <c r="K590" t="str">
        <f t="shared" si="161"/>
        <v>0.142857119892875-0.0000559387657213094i</v>
      </c>
      <c r="L590" t="str">
        <f t="shared" si="162"/>
        <v>0.0015-1254.10434942322i</v>
      </c>
      <c r="M590" t="str">
        <f t="shared" si="163"/>
        <v>0.0135-514.504348481321i</v>
      </c>
      <c r="N590">
        <f t="shared" si="164"/>
        <v>90.187008126996503</v>
      </c>
      <c r="O590">
        <f t="shared" si="165"/>
        <v>87.342015242400748</v>
      </c>
      <c r="P590" s="3">
        <f t="shared" si="166"/>
        <v>87.342015242400748</v>
      </c>
      <c r="Q590" s="3">
        <f t="shared" si="167"/>
        <v>-89.812991873003497</v>
      </c>
      <c r="R590">
        <f t="shared" si="168"/>
        <v>90.187008126996503</v>
      </c>
      <c r="S590">
        <f t="shared" si="169"/>
        <v>7.9317035682224674E-3</v>
      </c>
      <c r="T590">
        <f t="shared" si="152"/>
        <v>87.342015242400748</v>
      </c>
    </row>
    <row r="591" spans="1:20" x14ac:dyDescent="0.3">
      <c r="A591">
        <f t="shared" si="153"/>
        <v>50.025741501378185</v>
      </c>
      <c r="B591">
        <f t="shared" si="170"/>
        <v>7.9618440417817125</v>
      </c>
      <c r="C591" t="str">
        <f t="shared" si="154"/>
        <v>76.0042429514136-23198.0384656121i</v>
      </c>
      <c r="D591" t="str">
        <f t="shared" si="155"/>
        <v>15.3562498510456-3997.94325195311i</v>
      </c>
      <c r="E591" t="str">
        <f t="shared" si="156"/>
        <v>162.469493995282-0.027887721479098i</v>
      </c>
      <c r="F591" t="str">
        <f t="shared" si="157"/>
        <v>17.459459444963-18759.1115182191i</v>
      </c>
      <c r="G591" t="str">
        <f t="shared" si="158"/>
        <v>0.999999999169706-0.000028814827080869i</v>
      </c>
      <c r="H591" t="str">
        <f t="shared" si="159"/>
        <v>91.0000065161874+0.0273556765877878i</v>
      </c>
      <c r="I591" t="str">
        <f t="shared" si="160"/>
        <v>5.47363445046575-4445.29883327706i</v>
      </c>
      <c r="K591" t="str">
        <f t="shared" si="161"/>
        <v>0.142857119718015-0.000056151332958938i</v>
      </c>
      <c r="L591" t="str">
        <f t="shared" si="162"/>
        <v>0.0015-1249.35679360751i</v>
      </c>
      <c r="M591" t="str">
        <f t="shared" si="163"/>
        <v>0.0135-512.556633274876i</v>
      </c>
      <c r="N591">
        <f t="shared" si="164"/>
        <v>90.187718749201466</v>
      </c>
      <c r="O591">
        <f t="shared" si="165"/>
        <v>87.309071902550585</v>
      </c>
      <c r="P591" s="3">
        <f t="shared" si="166"/>
        <v>87.309071902550585</v>
      </c>
      <c r="Q591" s="3">
        <f t="shared" si="167"/>
        <v>-89.812281250798534</v>
      </c>
      <c r="R591">
        <f t="shared" si="168"/>
        <v>90.187718749201466</v>
      </c>
      <c r="S591">
        <f t="shared" si="169"/>
        <v>7.9618440417817127E-3</v>
      </c>
      <c r="T591">
        <f t="shared" si="152"/>
        <v>87.309071902550585</v>
      </c>
    </row>
    <row r="592" spans="1:20" x14ac:dyDescent="0.3">
      <c r="A592">
        <f t="shared" si="153"/>
        <v>50.215839319083429</v>
      </c>
      <c r="B592">
        <f t="shared" si="170"/>
        <v>7.9920990491404833</v>
      </c>
      <c r="C592" t="str">
        <f t="shared" si="154"/>
        <v>76.0042426703456-23110.2199923637i</v>
      </c>
      <c r="D592" t="str">
        <f t="shared" si="155"/>
        <v>15.3562498499114-3982.80859082413i</v>
      </c>
      <c r="E592" t="str">
        <f t="shared" si="156"/>
        <v>162.469493668116-0.0279936943758601i</v>
      </c>
      <c r="F592" t="str">
        <f t="shared" si="157"/>
        <v>17.4594594448526-18688.0967543832i</v>
      </c>
      <c r="G592" t="str">
        <f t="shared" si="158"/>
        <v>0.999999999163383-0.0000289243234235935i</v>
      </c>
      <c r="H592" t="str">
        <f t="shared" si="159"/>
        <v>91.0000065658042+0.027459628161199i</v>
      </c>
      <c r="I592" t="str">
        <f t="shared" si="160"/>
        <v>5.47363445308401-4428.47063871118i</v>
      </c>
      <c r="K592" t="str">
        <f t="shared" si="161"/>
        <v>0.142857119541824-0.000056364707951244i</v>
      </c>
      <c r="L592" t="str">
        <f t="shared" si="162"/>
        <v>0.0015-1244.62721020872i</v>
      </c>
      <c r="M592" t="str">
        <f t="shared" si="163"/>
        <v>0.0135-510.61629136768i</v>
      </c>
      <c r="N592">
        <f t="shared" si="164"/>
        <v>90.1884320716715</v>
      </c>
      <c r="O592">
        <f t="shared" si="165"/>
        <v>87.276128566409099</v>
      </c>
      <c r="P592" s="3">
        <f t="shared" si="166"/>
        <v>87.276128566409099</v>
      </c>
      <c r="Q592" s="3">
        <f t="shared" si="167"/>
        <v>-89.8115679283285</v>
      </c>
      <c r="R592">
        <f t="shared" si="168"/>
        <v>90.1884320716715</v>
      </c>
      <c r="S592">
        <f t="shared" si="169"/>
        <v>7.9920990491404841E-3</v>
      </c>
      <c r="T592">
        <f t="shared" si="152"/>
        <v>87.276128566409099</v>
      </c>
    </row>
    <row r="593" spans="1:20" x14ac:dyDescent="0.3">
      <c r="A593">
        <f t="shared" si="153"/>
        <v>50.406659508495942</v>
      </c>
      <c r="B593">
        <f t="shared" si="170"/>
        <v>8.0224690255272169</v>
      </c>
      <c r="C593" t="str">
        <f t="shared" si="154"/>
        <v>76.0042423871379-23022.7339673886i</v>
      </c>
      <c r="D593" t="str">
        <f t="shared" si="155"/>
        <v>15.3562498487686-3967.73122373385i</v>
      </c>
      <c r="E593" t="str">
        <f t="shared" si="156"/>
        <v>162.46949333846-0.0281000699645392i</v>
      </c>
      <c r="F593" t="str">
        <f t="shared" si="157"/>
        <v>17.4594594447414-18617.3508250932i</v>
      </c>
      <c r="G593" t="str">
        <f t="shared" si="158"/>
        <v>0.999999999157013-0.0000290342358524182i</v>
      </c>
      <c r="H593" t="str">
        <f t="shared" si="159"/>
        <v>91.0000066157991+0.0275639747506168i</v>
      </c>
      <c r="I593" t="str">
        <f t="shared" si="160"/>
        <v>5.47363445572225-4411.70614918221i</v>
      </c>
      <c r="K593" t="str">
        <f t="shared" si="161"/>
        <v>0.142857119364291-0.0000565788937676866i</v>
      </c>
      <c r="L593" t="str">
        <f t="shared" si="162"/>
        <v>0.0015-1239.91553119019i</v>
      </c>
      <c r="M593" t="str">
        <f t="shared" si="163"/>
        <v>0.0135-508.68329484726i</v>
      </c>
      <c r="N593">
        <f t="shared" si="164"/>
        <v>90.189148104666472</v>
      </c>
      <c r="O593">
        <f t="shared" si="165"/>
        <v>87.243185234004585</v>
      </c>
      <c r="P593" s="3">
        <f t="shared" si="166"/>
        <v>87.243185234004585</v>
      </c>
      <c r="Q593" s="3">
        <f t="shared" si="167"/>
        <v>-89.810851895333528</v>
      </c>
      <c r="R593">
        <f t="shared" si="168"/>
        <v>90.189148104666472</v>
      </c>
      <c r="S593">
        <f t="shared" si="169"/>
        <v>8.0224690255272166E-3</v>
      </c>
      <c r="T593">
        <f t="shared" si="152"/>
        <v>87.243185234004585</v>
      </c>
    </row>
    <row r="594" spans="1:20" x14ac:dyDescent="0.3">
      <c r="A594">
        <f t="shared" si="153"/>
        <v>50.598204814628225</v>
      </c>
      <c r="B594">
        <f t="shared" si="170"/>
        <v>8.0529544078242203</v>
      </c>
      <c r="C594" t="str">
        <f t="shared" si="154"/>
        <v>76.0042421017725-22935.5791321708i</v>
      </c>
      <c r="D594" t="str">
        <f t="shared" si="155"/>
        <v>15.356249847617-3952.71093378929i</v>
      </c>
      <c r="E594" t="str">
        <f t="shared" si="156"/>
        <v>162.469493006293-0.0282068497753074i</v>
      </c>
      <c r="F594" t="str">
        <f t="shared" si="157"/>
        <v>17.4594594446293-18546.872712645i</v>
      </c>
      <c r="G594" t="str">
        <f t="shared" si="158"/>
        <v>0.999999999150594-0.0000291445659484703i</v>
      </c>
      <c r="H594" t="str">
        <f t="shared" si="159"/>
        <v>91.0000066661748+0.0276687178571017i</v>
      </c>
      <c r="I594" t="str">
        <f t="shared" si="160"/>
        <v>5.47363445838056-4395.00512352728i</v>
      </c>
      <c r="K594" t="str">
        <f t="shared" si="161"/>
        <v>0.142857119185406-0.0000567938934893871i</v>
      </c>
      <c r="L594" t="str">
        <f t="shared" si="162"/>
        <v>0.0015-1235.22168877286i</v>
      </c>
      <c r="M594" t="str">
        <f t="shared" si="163"/>
        <v>0.0135-506.757615906813i</v>
      </c>
      <c r="N594">
        <f t="shared" si="164"/>
        <v>90.189866858485246</v>
      </c>
      <c r="O594">
        <f t="shared" si="165"/>
        <v>87.21024190536545</v>
      </c>
      <c r="P594" s="3">
        <f t="shared" si="166"/>
        <v>87.21024190536545</v>
      </c>
      <c r="Q594" s="3">
        <f t="shared" si="167"/>
        <v>-89.810133141514754</v>
      </c>
      <c r="R594">
        <f t="shared" si="168"/>
        <v>90.189866858485246</v>
      </c>
      <c r="S594">
        <f t="shared" si="169"/>
        <v>8.0529544078242199E-3</v>
      </c>
      <c r="T594">
        <f t="shared" si="152"/>
        <v>87.21024190536545</v>
      </c>
    </row>
    <row r="595" spans="1:20" x14ac:dyDescent="0.3">
      <c r="A595">
        <f t="shared" si="153"/>
        <v>50.790477992923819</v>
      </c>
      <c r="B595">
        <f t="shared" si="170"/>
        <v>8.083555634573953</v>
      </c>
      <c r="C595" t="str">
        <f t="shared" si="154"/>
        <v>76.004241814235-22848.7542329589i</v>
      </c>
      <c r="D595" t="str">
        <f t="shared" si="155"/>
        <v>15.3562498464567-3937.74750491853i</v>
      </c>
      <c r="E595" t="str">
        <f t="shared" si="156"/>
        <v>162.469492671597-0.0283140353441471i</v>
      </c>
      <c r="F595" t="str">
        <f t="shared" si="157"/>
        <v>17.4594594445164-18476.6614031875i</v>
      </c>
      <c r="G595" t="str">
        <f t="shared" si="158"/>
        <v>0.999999999144127-0.0000292553152988853i</v>
      </c>
      <c r="H595" t="str">
        <f t="shared" si="159"/>
        <v>91.000006716934+0.0277738589874192i</v>
      </c>
      <c r="I595" t="str">
        <f t="shared" si="160"/>
        <v>5.47363446105913-4378.36732149659i</v>
      </c>
      <c r="K595" t="str">
        <f t="shared" si="161"/>
        <v>0.142857119005159-0.0000570097102091764i</v>
      </c>
      <c r="L595" t="str">
        <f t="shared" si="162"/>
        <v>0.0015-1230.54561543421i</v>
      </c>
      <c r="M595" t="str">
        <f t="shared" si="163"/>
        <v>0.0135-504.839226844803i</v>
      </c>
      <c r="N595">
        <f t="shared" si="164"/>
        <v>90.190588343465791</v>
      </c>
      <c r="O595">
        <f t="shared" si="165"/>
        <v>87.1772985805204</v>
      </c>
      <c r="P595" s="3">
        <f t="shared" si="166"/>
        <v>87.1772985805204</v>
      </c>
      <c r="Q595" s="3">
        <f t="shared" si="167"/>
        <v>-89.809411656534209</v>
      </c>
      <c r="R595">
        <f t="shared" si="168"/>
        <v>90.190588343465791</v>
      </c>
      <c r="S595">
        <f t="shared" si="169"/>
        <v>8.0835556345739534E-3</v>
      </c>
      <c r="T595">
        <f t="shared" si="152"/>
        <v>87.1772985805204</v>
      </c>
    </row>
    <row r="596" spans="1:20" x14ac:dyDescent="0.3">
      <c r="A596">
        <f t="shared" si="153"/>
        <v>50.983481809296933</v>
      </c>
      <c r="B596">
        <f t="shared" si="170"/>
        <v>8.1142731459853348</v>
      </c>
      <c r="C596" t="str">
        <f t="shared" si="154"/>
        <v>76.004241524508-22762.2580207476i</v>
      </c>
      <c r="D596" t="str">
        <f t="shared" si="155"/>
        <v>15.3562498452875-3922.84072186762i</v>
      </c>
      <c r="E596" t="str">
        <f t="shared" si="156"/>
        <v>162.469492334353-0.0284216282128827i</v>
      </c>
      <c r="F596" t="str">
        <f t="shared" si="157"/>
        <v>17.4594594444026-18406.7158867073i</v>
      </c>
      <c r="G596" t="str">
        <f t="shared" si="158"/>
        <v>0.99999999913761-0.0000293664854968296i</v>
      </c>
      <c r="H596" t="str">
        <f t="shared" si="159"/>
        <v>91.0000067680794+0.0278793996540599i</v>
      </c>
      <c r="I596" t="str">
        <f t="shared" si="160"/>
        <v>5.47363446375806-4361.79250374971i</v>
      </c>
      <c r="K596" t="str">
        <f t="shared" si="161"/>
        <v>0.14285711882354-0.0000572263470316372i</v>
      </c>
      <c r="L596" t="str">
        <f t="shared" si="162"/>
        <v>0.0015-1225.88724390736i</v>
      </c>
      <c r="M596" t="str">
        <f t="shared" si="163"/>
        <v>0.0135-502.928100064558i</v>
      </c>
      <c r="N596">
        <f t="shared" si="164"/>
        <v>90.191312569985328</v>
      </c>
      <c r="O596">
        <f t="shared" si="165"/>
        <v>87.144355259498326</v>
      </c>
      <c r="P596" s="3">
        <f t="shared" si="166"/>
        <v>87.144355259498326</v>
      </c>
      <c r="Q596" s="3">
        <f t="shared" si="167"/>
        <v>-89.808687430014672</v>
      </c>
      <c r="R596">
        <f t="shared" si="168"/>
        <v>90.191312569985328</v>
      </c>
      <c r="S596">
        <f t="shared" si="169"/>
        <v>8.1142731459853349E-3</v>
      </c>
      <c r="T596">
        <f t="shared" si="152"/>
        <v>87.144355259498326</v>
      </c>
    </row>
    <row r="597" spans="1:20" x14ac:dyDescent="0.3">
      <c r="A597">
        <f t="shared" si="153"/>
        <v>51.177219040172261</v>
      </c>
      <c r="B597">
        <f t="shared" si="170"/>
        <v>8.1451073839400792</v>
      </c>
      <c r="C597" t="str">
        <f t="shared" si="154"/>
        <v>76.0042412325745-22676.0892512594i</v>
      </c>
      <c r="D597" t="str">
        <f t="shared" si="155"/>
        <v>15.3562498441095-3907.99037019749i</v>
      </c>
      <c r="E597" t="str">
        <f t="shared" si="156"/>
        <v>162.46949199454-0.0285296299291906i</v>
      </c>
      <c r="F597" t="str">
        <f t="shared" si="157"/>
        <v>17.4594594442879-18337.0351570148i</v>
      </c>
      <c r="G597" t="str">
        <f t="shared" si="158"/>
        <v>0.999999999131043-0.000029478078141524i</v>
      </c>
      <c r="H597" t="str">
        <f t="shared" si="159"/>
        <v>91.0000068196149+0.0279853413752627i</v>
      </c>
      <c r="I597" t="str">
        <f t="shared" si="160"/>
        <v>5.47363446647759-4345.28043185241i</v>
      </c>
      <c r="K597" t="str">
        <f t="shared" si="161"/>
        <v>0.142857118640537-0.0000574438070731499i</v>
      </c>
      <c r="L597" t="str">
        <f t="shared" si="162"/>
        <v>0.0015-1221.24650718008i</v>
      </c>
      <c r="M597" t="str">
        <f t="shared" si="163"/>
        <v>0.0135-501.024208073876i</v>
      </c>
      <c r="N597">
        <f t="shared" si="164"/>
        <v>90.192039548460542</v>
      </c>
      <c r="O597">
        <f t="shared" si="165"/>
        <v>87.111411942328218</v>
      </c>
      <c r="P597" s="3">
        <f t="shared" si="166"/>
        <v>87.111411942328218</v>
      </c>
      <c r="Q597" s="3">
        <f t="shared" si="167"/>
        <v>-89.807960451539458</v>
      </c>
      <c r="R597">
        <f t="shared" si="168"/>
        <v>90.192039548460542</v>
      </c>
      <c r="S597">
        <f t="shared" si="169"/>
        <v>8.1451073839400798E-3</v>
      </c>
      <c r="T597">
        <f t="shared" si="152"/>
        <v>87.111411942328218</v>
      </c>
    </row>
    <row r="598" spans="1:20" x14ac:dyDescent="0.3">
      <c r="A598">
        <f t="shared" si="153"/>
        <v>51.37169247252492</v>
      </c>
      <c r="B598">
        <f t="shared" si="170"/>
        <v>8.1760587919990524</v>
      </c>
      <c r="C598" t="str">
        <f t="shared" si="154"/>
        <v>76.0042409384183-22590.2466849283i</v>
      </c>
      <c r="D598" t="str">
        <f t="shared" si="155"/>
        <v>15.3562498429225-3893.19623628085i</v>
      </c>
      <c r="E598" t="str">
        <f t="shared" si="156"/>
        <v>162.46949165214-0.0286380420466323i</v>
      </c>
      <c r="F598" t="str">
        <f t="shared" si="157"/>
        <v>17.4594594441724-18267.6182117291i</v>
      </c>
      <c r="G598" t="str">
        <f t="shared" si="158"/>
        <v>0.999999999124426-0.0000295900948382661i</v>
      </c>
      <c r="H598" t="str">
        <f t="shared" si="159"/>
        <v>91.0000068715426+0.0280916856750346i</v>
      </c>
      <c r="I598" t="str">
        <f t="shared" si="160"/>
        <v>5.47363446921782-4328.8308682729i</v>
      </c>
      <c r="K598" t="str">
        <f t="shared" si="161"/>
        <v>0.142857118456141-0.0000576620934619367i</v>
      </c>
      <c r="L598" t="str">
        <f t="shared" si="162"/>
        <v>0.0015-1216.6233384938i</v>
      </c>
      <c r="M598" t="str">
        <f t="shared" si="163"/>
        <v>0.0135-499.127523484636i</v>
      </c>
      <c r="N598">
        <f t="shared" si="164"/>
        <v>90.192769289347623</v>
      </c>
      <c r="O598">
        <f t="shared" si="165"/>
        <v>87.078468629039605</v>
      </c>
      <c r="P598" s="3">
        <f t="shared" si="166"/>
        <v>87.078468629039605</v>
      </c>
      <c r="Q598" s="3">
        <f t="shared" si="167"/>
        <v>-89.807230710652377</v>
      </c>
      <c r="R598">
        <f t="shared" si="168"/>
        <v>90.192769289347623</v>
      </c>
      <c r="S598">
        <f t="shared" si="169"/>
        <v>8.1760587919990531E-3</v>
      </c>
      <c r="T598">
        <f t="shared" si="152"/>
        <v>87.078468629039605</v>
      </c>
    </row>
    <row r="599" spans="1:20" x14ac:dyDescent="0.3">
      <c r="A599">
        <f t="shared" si="153"/>
        <v>51.566904903920516</v>
      </c>
      <c r="B599">
        <f t="shared" si="170"/>
        <v>8.2071278154086489</v>
      </c>
      <c r="C599" t="str">
        <f t="shared" si="154"/>
        <v>76.004240642022-22504.7290868797i</v>
      </c>
      <c r="D599" t="str">
        <f t="shared" si="155"/>
        <v>15.3562498417264-3878.45810729911i</v>
      </c>
      <c r="E599" t="str">
        <f t="shared" si="156"/>
        <v>162.469491307132-0.0287468661246674i</v>
      </c>
      <c r="F599" t="str">
        <f t="shared" si="157"/>
        <v>17.459459444056-18198.4640522644i</v>
      </c>
      <c r="G599" t="str">
        <f t="shared" si="158"/>
        <v>0.999999999117759-0.0000297025371984534i</v>
      </c>
      <c r="H599" t="str">
        <f t="shared" si="159"/>
        <v>91.0000069238655+0.0281984340831747i</v>
      </c>
      <c r="I599" t="str">
        <f t="shared" si="160"/>
        <v>5.4736344719789-4312.44357637876i</v>
      </c>
      <c r="K599" t="str">
        <f t="shared" si="161"/>
        <v>0.142857118270341-0.0000578812093381072i</v>
      </c>
      <c r="L599" t="str">
        <f t="shared" si="162"/>
        <v>0.0015-1212.0176713427i</v>
      </c>
      <c r="M599" t="str">
        <f t="shared" si="163"/>
        <v>0.0135-497.238019012388i</v>
      </c>
      <c r="N599">
        <f t="shared" si="164"/>
        <v>90.193501803142553</v>
      </c>
      <c r="O599">
        <f t="shared" si="165"/>
        <v>87.045525319661877</v>
      </c>
      <c r="P599" s="3">
        <f t="shared" si="166"/>
        <v>87.045525319661877</v>
      </c>
      <c r="Q599" s="3">
        <f t="shared" si="167"/>
        <v>-89.806498196857447</v>
      </c>
      <c r="R599">
        <f t="shared" si="168"/>
        <v>90.193501803142553</v>
      </c>
      <c r="S599">
        <f t="shared" si="169"/>
        <v>8.2071278154086484E-3</v>
      </c>
      <c r="T599">
        <f t="shared" si="152"/>
        <v>87.045525319661877</v>
      </c>
    </row>
    <row r="600" spans="1:20" x14ac:dyDescent="0.3">
      <c r="A600">
        <f t="shared" si="153"/>
        <v>51.762859142555421</v>
      </c>
      <c r="B600">
        <f t="shared" si="170"/>
        <v>8.2383149011072021</v>
      </c>
      <c r="C600" t="str">
        <f t="shared" si="154"/>
        <v>76.0042403433698-22419.5352269146i</v>
      </c>
      <c r="D600" t="str">
        <f t="shared" si="155"/>
        <v>15.3562498405213-3863.77577123933i</v>
      </c>
      <c r="E600" t="str">
        <f t="shared" si="156"/>
        <v>162.469490959498-0.0288561037286905i</v>
      </c>
      <c r="F600" t="str">
        <f t="shared" si="157"/>
        <v>17.4594594439387-18129.5716838146i</v>
      </c>
      <c r="G600" t="str">
        <f t="shared" si="158"/>
        <v>0.999999999111042-0.0000298154068396072i</v>
      </c>
      <c r="H600" t="str">
        <f t="shared" si="159"/>
        <v>91.0000069765865+0.028305588135295i</v>
      </c>
      <c r="I600" t="str">
        <f t="shared" si="160"/>
        <v>5.47363447476097-4296.11832043319i</v>
      </c>
      <c r="K600" t="str">
        <f t="shared" si="161"/>
        <v>0.142857118083127-0.0000581011578537033i</v>
      </c>
      <c r="L600" t="str">
        <f t="shared" si="162"/>
        <v>0.0015-1207.4294394727i</v>
      </c>
      <c r="M600" t="str">
        <f t="shared" si="163"/>
        <v>0.0135-495.35566747598i</v>
      </c>
      <c r="N600">
        <f t="shared" si="164"/>
        <v>90.194237100381145</v>
      </c>
      <c r="O600">
        <f t="shared" si="165"/>
        <v>87.012582014224989</v>
      </c>
      <c r="P600" s="3">
        <f t="shared" si="166"/>
        <v>87.012582014224989</v>
      </c>
      <c r="Q600" s="3">
        <f t="shared" si="167"/>
        <v>-89.805762899618855</v>
      </c>
      <c r="R600">
        <f t="shared" si="168"/>
        <v>90.194237100381145</v>
      </c>
      <c r="S600">
        <f t="shared" si="169"/>
        <v>8.2383149011072028E-3</v>
      </c>
      <c r="T600">
        <f t="shared" si="152"/>
        <v>87.012582014224989</v>
      </c>
    </row>
    <row r="601" spans="1:20" x14ac:dyDescent="0.3">
      <c r="A601">
        <f t="shared" si="153"/>
        <v>51.959558007297133</v>
      </c>
      <c r="B601">
        <f t="shared" si="170"/>
        <v>8.2696204977314096</v>
      </c>
      <c r="C601" t="str">
        <f t="shared" si="154"/>
        <v>76.0042400424424-22334.6638794903i</v>
      </c>
      <c r="D601" t="str">
        <f t="shared" si="155"/>
        <v>15.3562498393069-3849.14901689118i</v>
      </c>
      <c r="E601" t="str">
        <f t="shared" si="156"/>
        <v>162.469490609217-0.0289657564300299i</v>
      </c>
      <c r="F601" t="str">
        <f t="shared" si="157"/>
        <v>17.4594594438205-18060.9401153401i</v>
      </c>
      <c r="G601" t="str">
        <f t="shared" si="158"/>
        <v>0.999999999104273-0.0000299287053853952i</v>
      </c>
      <c r="H601" t="str">
        <f t="shared" si="159"/>
        <v>91.0000070297098+0.0284131493728438i</v>
      </c>
      <c r="I601" t="str">
        <f t="shared" si="160"/>
        <v>5.47363447756429-4279.85486559204i</v>
      </c>
      <c r="K601" t="str">
        <f t="shared" si="161"/>
        <v>0.142857117894486-0.0000583219421727447i</v>
      </c>
      <c r="L601" t="str">
        <f t="shared" si="162"/>
        <v>0.0015-1202.85857688055i</v>
      </c>
      <c r="M601" t="str">
        <f t="shared" si="163"/>
        <v>0.0135-493.48044179715i</v>
      </c>
      <c r="N601">
        <f t="shared" si="164"/>
        <v>90.194975191639216</v>
      </c>
      <c r="O601">
        <f t="shared" si="165"/>
        <v>86.979638712758742</v>
      </c>
      <c r="P601" s="3">
        <f t="shared" si="166"/>
        <v>86.979638712758742</v>
      </c>
      <c r="Q601" s="3">
        <f t="shared" si="167"/>
        <v>-89.805024808360784</v>
      </c>
      <c r="R601">
        <f t="shared" si="168"/>
        <v>90.194975191639216</v>
      </c>
      <c r="S601">
        <f t="shared" si="169"/>
        <v>8.26962049773141E-3</v>
      </c>
      <c r="T601">
        <f t="shared" si="152"/>
        <v>86.979638712758742</v>
      </c>
    </row>
    <row r="602" spans="1:20" x14ac:dyDescent="0.3">
      <c r="A602">
        <f t="shared" si="153"/>
        <v>52.157004327724856</v>
      </c>
      <c r="B602">
        <f t="shared" si="170"/>
        <v>8.3010450556227884</v>
      </c>
      <c r="C602" t="str">
        <f t="shared" si="154"/>
        <v>76.0042397392242-22250.1138237042i</v>
      </c>
      <c r="D602" t="str">
        <f t="shared" si="155"/>
        <v>15.3562498380833-3834.57763384389i</v>
      </c>
      <c r="E602" t="str">
        <f t="shared" si="156"/>
        <v>162.469490256268-0.0290758258059957i</v>
      </c>
      <c r="F602" t="str">
        <f t="shared" si="157"/>
        <v>17.4594594437014-17992.5683595526i</v>
      </c>
      <c r="G602" t="str">
        <f t="shared" si="158"/>
        <v>0.999999999097452-0.0000300424344656548i</v>
      </c>
      <c r="H602" t="str">
        <f t="shared" si="159"/>
        <v>91.0000070832367+0.0285211193431247i</v>
      </c>
      <c r="I602" t="str">
        <f t="shared" si="160"/>
        <v>5.47363448038888-4263.65297789992i</v>
      </c>
      <c r="K602" t="str">
        <f t="shared" si="161"/>
        <v>0.14285711770441-0.0000585435654712736i</v>
      </c>
      <c r="L602" t="str">
        <f t="shared" si="162"/>
        <v>0.0015-1198.30501781286i</v>
      </c>
      <c r="M602" t="str">
        <f t="shared" si="163"/>
        <v>0.0135-491.61231500015i</v>
      </c>
      <c r="N602">
        <f t="shared" si="164"/>
        <v>90.195716087532816</v>
      </c>
      <c r="O602">
        <f t="shared" si="165"/>
        <v>86.946695415293476</v>
      </c>
      <c r="P602" s="3">
        <f t="shared" si="166"/>
        <v>86.946695415293476</v>
      </c>
      <c r="Q602" s="3">
        <f t="shared" si="167"/>
        <v>-89.804283912467184</v>
      </c>
      <c r="R602">
        <f t="shared" si="168"/>
        <v>90.195716087532816</v>
      </c>
      <c r="S602">
        <f t="shared" si="169"/>
        <v>8.3010450556227876E-3</v>
      </c>
      <c r="T602">
        <f t="shared" si="152"/>
        <v>86.946695415293476</v>
      </c>
    </row>
    <row r="603" spans="1:20" x14ac:dyDescent="0.3">
      <c r="A603">
        <f t="shared" si="153"/>
        <v>52.355200944170207</v>
      </c>
      <c r="B603">
        <f t="shared" si="170"/>
        <v>8.3325890268341549</v>
      </c>
      <c r="C603" t="str">
        <f t="shared" si="154"/>
        <v>76.0042394336974-22165.8838432757i</v>
      </c>
      <c r="D603" t="str">
        <f t="shared" si="155"/>
        <v>15.3562498368504-3820.06141248324i</v>
      </c>
      <c r="E603" t="str">
        <f t="shared" si="156"/>
        <v>162.469489900633-0.0291863134398869i</v>
      </c>
      <c r="F603" t="str">
        <f t="shared" si="157"/>
        <v>17.4594594435815-17924.4554329016i</v>
      </c>
      <c r="G603" t="str">
        <f t="shared" si="158"/>
        <v>0.99999999909058-0.000030156595716417i</v>
      </c>
      <c r="H603" t="str">
        <f t="shared" si="159"/>
        <v>91.0000071371716+0.0286294995993237i</v>
      </c>
      <c r="I603" t="str">
        <f t="shared" si="160"/>
        <v>5.47363448323506-4247.51242428735i</v>
      </c>
      <c r="K603" t="str">
        <f t="shared" si="161"/>
        <v>0.142857117512886-0.0000587660309374019i</v>
      </c>
      <c r="L603" t="str">
        <f t="shared" si="162"/>
        <v>0.0015-1193.76869676516i</v>
      </c>
      <c r="M603" t="str">
        <f t="shared" si="163"/>
        <v>0.0135-489.751260211346i</v>
      </c>
      <c r="N603">
        <f t="shared" si="164"/>
        <v>90.196459798718294</v>
      </c>
      <c r="O603">
        <f t="shared" si="165"/>
        <v>86.913752121859773</v>
      </c>
      <c r="P603" s="3">
        <f t="shared" si="166"/>
        <v>86.913752121859773</v>
      </c>
      <c r="Q603" s="3">
        <f t="shared" si="167"/>
        <v>-89.803540201281706</v>
      </c>
      <c r="R603">
        <f t="shared" si="168"/>
        <v>90.196459798718294</v>
      </c>
      <c r="S603">
        <f t="shared" si="169"/>
        <v>8.3325890268341543E-3</v>
      </c>
      <c r="T603">
        <f t="shared" si="152"/>
        <v>86.913752121859773</v>
      </c>
    </row>
    <row r="604" spans="1:20" x14ac:dyDescent="0.3">
      <c r="A604">
        <f t="shared" si="153"/>
        <v>52.554150707758055</v>
      </c>
      <c r="B604">
        <f t="shared" si="170"/>
        <v>8.364252865136125</v>
      </c>
      <c r="C604" t="str">
        <f t="shared" si="154"/>
        <v>76.004239125844-22081.9727265276i</v>
      </c>
      <c r="D604" t="str">
        <f t="shared" si="155"/>
        <v>15.3562498356081-3805.60014398847i</v>
      </c>
      <c r="E604" t="str">
        <f t="shared" si="156"/>
        <v>162.469489542289-0.0292972209210166i</v>
      </c>
      <c r="F604" t="str">
        <f t="shared" si="157"/>
        <v>17.4594594434606-17856.6003555596i</v>
      </c>
      <c r="G604" t="str">
        <f t="shared" si="158"/>
        <v>0.999999999083655-0.0000302711907799297i</v>
      </c>
      <c r="H604" t="str">
        <f t="shared" si="159"/>
        <v>91.000007191517+0.0287382917005268i</v>
      </c>
      <c r="I604" t="str">
        <f t="shared" si="160"/>
        <v>5.47363448610286-4231.43297256697i</v>
      </c>
      <c r="K604" t="str">
        <f t="shared" si="161"/>
        <v>0.142857117319904-0.0000589893417713554i</v>
      </c>
      <c r="L604" t="str">
        <f t="shared" si="162"/>
        <v>0.0015-1189.24954848093i</v>
      </c>
      <c r="M604" t="str">
        <f t="shared" si="163"/>
        <v>0.0135-487.897250658844i</v>
      </c>
      <c r="N604">
        <f t="shared" si="164"/>
        <v>90.197206335892417</v>
      </c>
      <c r="O604">
        <f t="shared" si="165"/>
        <v>86.8808088324881</v>
      </c>
      <c r="P604" s="3">
        <f t="shared" si="166"/>
        <v>86.8808088324881</v>
      </c>
      <c r="Q604" s="3">
        <f t="shared" si="167"/>
        <v>-89.802793664107583</v>
      </c>
      <c r="R604">
        <f t="shared" si="168"/>
        <v>90.197206335892417</v>
      </c>
      <c r="S604">
        <f t="shared" si="169"/>
        <v>8.364252865136125E-3</v>
      </c>
      <c r="T604">
        <f t="shared" si="152"/>
        <v>86.8808088324881</v>
      </c>
    </row>
    <row r="605" spans="1:20" x14ac:dyDescent="0.3">
      <c r="A605">
        <f t="shared" si="153"/>
        <v>52.753856480447531</v>
      </c>
      <c r="B605">
        <f t="shared" si="170"/>
        <v>8.3960370260236417</v>
      </c>
      <c r="C605" t="str">
        <f t="shared" si="154"/>
        <v>76.0042388156461-21998.3792663706i</v>
      </c>
      <c r="D605" t="str">
        <f t="shared" si="155"/>
        <v>15.3562498343564-3791.19362032943i</v>
      </c>
      <c r="E605" t="str">
        <f t="shared" si="156"/>
        <v>162.469489181216-0.0294085498447395i</v>
      </c>
      <c r="F605" t="str">
        <f t="shared" si="157"/>
        <v>17.4594594433388-17789.0021514086i</v>
      </c>
      <c r="G605" t="str">
        <f t="shared" si="158"/>
        <v>0.999999999076677-0.0000303862213046815i</v>
      </c>
      <c r="H605" t="str">
        <f t="shared" si="159"/>
        <v>91.0000072462765+0.028847497211746i</v>
      </c>
      <c r="I605" t="str">
        <f t="shared" si="160"/>
        <v>5.47363448899254-4215.41439143051i</v>
      </c>
      <c r="K605" t="str">
        <f t="shared" si="161"/>
        <v>0.142857117125452-0.0000592135011855212i</v>
      </c>
      <c r="L605" t="str">
        <f t="shared" si="162"/>
        <v>0.0015-1184.74750795072i</v>
      </c>
      <c r="M605" t="str">
        <f t="shared" si="163"/>
        <v>0.0135-486.05025967209i</v>
      </c>
      <c r="N605">
        <f t="shared" si="164"/>
        <v>90.19795570979268</v>
      </c>
      <c r="O605">
        <f t="shared" si="165"/>
        <v>86.847865547209466</v>
      </c>
      <c r="P605" s="3">
        <f t="shared" si="166"/>
        <v>86.847865547209466</v>
      </c>
      <c r="Q605" s="3">
        <f t="shared" si="167"/>
        <v>-89.80204429020732</v>
      </c>
      <c r="R605">
        <f t="shared" si="168"/>
        <v>90.19795570979268</v>
      </c>
      <c r="S605">
        <f t="shared" si="169"/>
        <v>8.3960370260236419E-3</v>
      </c>
      <c r="T605">
        <f t="shared" si="152"/>
        <v>86.847865547209466</v>
      </c>
    </row>
    <row r="606" spans="1:20" x14ac:dyDescent="0.3">
      <c r="A606">
        <f t="shared" si="153"/>
        <v>52.954321135073236</v>
      </c>
      <c r="B606">
        <f t="shared" si="170"/>
        <v>8.4279419667225319</v>
      </c>
      <c r="C606" t="str">
        <f t="shared" si="154"/>
        <v>76.0042385030858-21915.1022602846i</v>
      </c>
      <c r="D606" t="str">
        <f t="shared" si="155"/>
        <v>15.3562498330951-3776.8416342634i</v>
      </c>
      <c r="E606" t="str">
        <f t="shared" si="156"/>
        <v>162.469488817394-0.0295203018124709i</v>
      </c>
      <c r="F606" t="str">
        <f t="shared" si="157"/>
        <v>17.459459443216-17721.6598480258i</v>
      </c>
      <c r="G606" t="str">
        <f t="shared" si="158"/>
        <v>0.999999999069647-0.0000305016889454249i</v>
      </c>
      <c r="H606" t="str">
        <f t="shared" si="159"/>
        <v>91.0000073014533+0.0289571177039395i</v>
      </c>
      <c r="I606" t="str">
        <f t="shared" si="160"/>
        <v>5.47363449190422-4199.45645044531i</v>
      </c>
      <c r="K606" t="str">
        <f t="shared" si="161"/>
        <v>0.142857116929519-0.0000594385124044933i</v>
      </c>
      <c r="L606" t="str">
        <f t="shared" si="162"/>
        <v>0.0015-1180.26251041115i</v>
      </c>
      <c r="M606" t="str">
        <f t="shared" si="163"/>
        <v>0.0135-484.210260681498i</v>
      </c>
      <c r="N606">
        <f t="shared" si="164"/>
        <v>90.198707931197319</v>
      </c>
      <c r="O606">
        <f t="shared" si="165"/>
        <v>86.814922266055007</v>
      </c>
      <c r="P606" s="3">
        <f t="shared" si="166"/>
        <v>86.814922266055007</v>
      </c>
      <c r="Q606" s="3">
        <f t="shared" si="167"/>
        <v>-89.801292068802681</v>
      </c>
      <c r="R606">
        <f t="shared" si="168"/>
        <v>90.198707931197319</v>
      </c>
      <c r="S606">
        <f t="shared" si="169"/>
        <v>8.4279419667225314E-3</v>
      </c>
      <c r="T606">
        <f t="shared" si="152"/>
        <v>86.814922266055007</v>
      </c>
    </row>
    <row r="607" spans="1:20" x14ac:dyDescent="0.3">
      <c r="A607">
        <f t="shared" si="153"/>
        <v>53.155547555386512</v>
      </c>
      <c r="B607">
        <f t="shared" si="170"/>
        <v>8.4599681461960774</v>
      </c>
      <c r="C607" t="str">
        <f t="shared" si="154"/>
        <v>76.0042381881466-21832.1405103024i</v>
      </c>
      <c r="D607" t="str">
        <f t="shared" si="155"/>
        <v>15.3562498318242-3762.54397933226i</v>
      </c>
      <c r="E607" t="str">
        <f t="shared" si="156"/>
        <v>162.469488450802-0.0296324784317086i</v>
      </c>
      <c r="F607" t="str">
        <f t="shared" si="157"/>
        <v>17.4594594430924-17654.5724766695i</v>
      </c>
      <c r="G607" t="str">
        <f t="shared" si="158"/>
        <v>0.999999999062563-0.0000306175953632005i</v>
      </c>
      <c r="H607" t="str">
        <f t="shared" si="159"/>
        <v>91.0000073570495+0.0290671547540345i</v>
      </c>
      <c r="I607" t="str">
        <f t="shared" si="160"/>
        <v>5.47363449483803-4183.55892005097i</v>
      </c>
      <c r="K607" t="str">
        <f t="shared" si="161"/>
        <v>0.142857116732095-0.000059664378665118i</v>
      </c>
      <c r="L607" t="str">
        <f t="shared" si="162"/>
        <v>0.0015-1175.79449134405i</v>
      </c>
      <c r="M607" t="str">
        <f t="shared" si="163"/>
        <v>0.0135-482.377227218072i</v>
      </c>
      <c r="N607">
        <f t="shared" si="164"/>
        <v>90.199463010925513</v>
      </c>
      <c r="O607">
        <f t="shared" si="165"/>
        <v>86.781978989056341</v>
      </c>
      <c r="P607" s="3">
        <f t="shared" si="166"/>
        <v>86.781978989056341</v>
      </c>
      <c r="Q607" s="3">
        <f t="shared" si="167"/>
        <v>-89.800536989074487</v>
      </c>
      <c r="R607">
        <f t="shared" si="168"/>
        <v>90.199463010925513</v>
      </c>
      <c r="S607">
        <f t="shared" si="169"/>
        <v>8.4599681461960778E-3</v>
      </c>
      <c r="T607">
        <f t="shared" si="152"/>
        <v>86.781978989056341</v>
      </c>
    </row>
    <row r="608" spans="1:20" x14ac:dyDescent="0.3">
      <c r="A608">
        <f t="shared" si="153"/>
        <v>53.357538636096983</v>
      </c>
      <c r="B608">
        <f t="shared" si="170"/>
        <v>8.4921160251516223</v>
      </c>
      <c r="C608" t="str">
        <f t="shared" si="154"/>
        <v>76.0042378708092-21749.4928229909i</v>
      </c>
      <c r="D608" t="str">
        <f t="shared" si="155"/>
        <v>15.3562498305436-3748.30044985943i</v>
      </c>
      <c r="E608" t="str">
        <f t="shared" si="156"/>
        <v>162.469488081419-0.0297450813160623i</v>
      </c>
      <c r="F608" t="str">
        <f t="shared" si="157"/>
        <v>17.4594594429677-17587.7390722653i</v>
      </c>
      <c r="G608" t="str">
        <f t="shared" si="158"/>
        <v>0.999999999055425-0.0000307339422253614i</v>
      </c>
      <c r="H608" t="str">
        <f t="shared" si="159"/>
        <v>91.000007413069+0.0291776099449522i</v>
      </c>
      <c r="I608" t="str">
        <f t="shared" si="160"/>
        <v>5.47363449779415-4167.72157155621i</v>
      </c>
      <c r="K608" t="str">
        <f t="shared" si="161"/>
        <v>0.142857116533168-0.0000598911032165435i</v>
      </c>
      <c r="L608" t="str">
        <f t="shared" si="162"/>
        <v>0.0015-1171.34338647544i</v>
      </c>
      <c r="M608" t="str">
        <f t="shared" si="163"/>
        <v>0.0135-480.551132913002i</v>
      </c>
      <c r="N608">
        <f t="shared" si="164"/>
        <v>90.200220959837552</v>
      </c>
      <c r="O608">
        <f t="shared" si="165"/>
        <v>86.74903571624489</v>
      </c>
      <c r="P608" s="3">
        <f t="shared" si="166"/>
        <v>86.74903571624489</v>
      </c>
      <c r="Q608" s="3">
        <f t="shared" si="167"/>
        <v>-89.799779040162448</v>
      </c>
      <c r="R608">
        <f t="shared" si="168"/>
        <v>90.200220959837552</v>
      </c>
      <c r="S608">
        <f t="shared" si="169"/>
        <v>8.492116025151623E-3</v>
      </c>
      <c r="T608">
        <f t="shared" si="152"/>
        <v>86.74903571624489</v>
      </c>
    </row>
    <row r="609" spans="1:20" x14ac:dyDescent="0.3">
      <c r="A609">
        <f t="shared" si="153"/>
        <v>53.560297282914156</v>
      </c>
      <c r="B609">
        <f t="shared" si="170"/>
        <v>8.5243860660471995</v>
      </c>
      <c r="C609" t="str">
        <f t="shared" si="154"/>
        <v>76.0042375510545-21667.1580094352i</v>
      </c>
      <c r="D609" t="str">
        <f t="shared" si="155"/>
        <v>15.3562498292533-3734.11084094697i</v>
      </c>
      <c r="E609" t="str">
        <f t="shared" si="156"/>
        <v>162.469487709222-0.0298581120852687i</v>
      </c>
      <c r="F609" t="str">
        <f t="shared" si="157"/>
        <v>17.4594594428421-17521.1586733923i</v>
      </c>
      <c r="G609" t="str">
        <f t="shared" si="158"/>
        <v>0.999999999048232-0.0000308507312055959i</v>
      </c>
      <c r="H609" t="str">
        <f t="shared" si="159"/>
        <v>91.0000074695158+0.0292884848656288i</v>
      </c>
      <c r="I609" t="str">
        <f t="shared" si="160"/>
        <v>5.47363450077285-4151.9441771355i</v>
      </c>
      <c r="K609" t="str">
        <f t="shared" si="161"/>
        <v>0.142857116332725-0.0000601186893202633i</v>
      </c>
      <c r="L609" t="str">
        <f t="shared" si="162"/>
        <v>0.0015-1166.9091317747i</v>
      </c>
      <c r="M609" t="str">
        <f t="shared" si="163"/>
        <v>0.0135-478.731951497312i</v>
      </c>
      <c r="N609">
        <f t="shared" si="164"/>
        <v>90.200981788834952</v>
      </c>
      <c r="O609">
        <f t="shared" si="165"/>
        <v>86.716092447652471</v>
      </c>
      <c r="P609" s="3">
        <f t="shared" si="166"/>
        <v>86.716092447652471</v>
      </c>
      <c r="Q609" s="3">
        <f t="shared" si="167"/>
        <v>-89.799018211165048</v>
      </c>
      <c r="R609">
        <f t="shared" si="168"/>
        <v>90.200981788834952</v>
      </c>
      <c r="S609">
        <f t="shared" si="169"/>
        <v>8.5243860660471991E-3</v>
      </c>
      <c r="T609">
        <f t="shared" si="152"/>
        <v>86.716092447652471</v>
      </c>
    </row>
    <row r="610" spans="1:20" x14ac:dyDescent="0.3">
      <c r="A610">
        <f t="shared" si="153"/>
        <v>53.763826412589232</v>
      </c>
      <c r="B610">
        <f t="shared" si="170"/>
        <v>8.556778733098179</v>
      </c>
      <c r="C610" t="str">
        <f t="shared" si="154"/>
        <v>76.0042372288667-21585.1348852222i</v>
      </c>
      <c r="D610" t="str">
        <f t="shared" si="155"/>
        <v>15.3562498279532-3719.9749484726i</v>
      </c>
      <c r="E610" t="str">
        <f t="shared" si="156"/>
        <v>162.469487334193-0.0299715723652226i</v>
      </c>
      <c r="F610" t="str">
        <f t="shared" si="157"/>
        <v>17.4594594427156-17454.8303222691i</v>
      </c>
      <c r="G610" t="str">
        <f t="shared" si="158"/>
        <v>0.999999999040985-0.0000309679639839527i</v>
      </c>
      <c r="H610" t="str">
        <f t="shared" si="159"/>
        <v>91.0000075263917+0.0293997811110364i</v>
      </c>
      <c r="I610" t="str">
        <f t="shared" si="160"/>
        <v>5.4736345037742-4136.22650982565i</v>
      </c>
      <c r="K610" t="str">
        <f t="shared" si="161"/>
        <v>0.142857116130757-0.0000603471402501645i</v>
      </c>
      <c r="L610" t="str">
        <f t="shared" si="162"/>
        <v>0.0015-1162.49166345357i</v>
      </c>
      <c r="M610" t="str">
        <f t="shared" si="163"/>
        <v>0.0135-476.919656801466i</v>
      </c>
      <c r="N610">
        <f t="shared" si="164"/>
        <v>90.201745508860697</v>
      </c>
      <c r="O610">
        <f t="shared" si="165"/>
        <v>86.683149183311556</v>
      </c>
      <c r="P610" s="3">
        <f t="shared" si="166"/>
        <v>86.683149183311556</v>
      </c>
      <c r="Q610" s="3">
        <f t="shared" si="167"/>
        <v>-89.798254491139303</v>
      </c>
      <c r="R610">
        <f t="shared" si="168"/>
        <v>90.201745508860697</v>
      </c>
      <c r="S610">
        <f t="shared" si="169"/>
        <v>8.5567787330981786E-3</v>
      </c>
      <c r="T610">
        <f t="shared" si="152"/>
        <v>86.683149183311556</v>
      </c>
    </row>
    <row r="611" spans="1:20" x14ac:dyDescent="0.3">
      <c r="A611">
        <f t="shared" si="153"/>
        <v>53.968128952957073</v>
      </c>
      <c r="B611">
        <f t="shared" si="170"/>
        <v>8.5892944922839529</v>
      </c>
      <c r="C611" t="str">
        <f t="shared" si="154"/>
        <v>76.0042369042236-21503.4222704206i</v>
      </c>
      <c r="D611" t="str">
        <f t="shared" si="155"/>
        <v>15.3562498266431-3705.89256908674i</v>
      </c>
      <c r="E611" t="str">
        <f t="shared" si="156"/>
        <v>162.469486956306-0.0300854637879899i</v>
      </c>
      <c r="F611" t="str">
        <f t="shared" si="157"/>
        <v>17.4594594425881-17388.7530647401i</v>
      </c>
      <c r="G611" t="str">
        <f t="shared" si="158"/>
        <v>0.999999999033683-0.0000310856422468647i</v>
      </c>
      <c r="H611" t="str">
        <f t="shared" si="159"/>
        <v>91.0000075837013+0.0295115002822104i</v>
      </c>
      <c r="I611" t="str">
        <f t="shared" si="160"/>
        <v>5.47363450679843-4120.56834352281i</v>
      </c>
      <c r="K611" t="str">
        <f t="shared" si="161"/>
        <v>0.14285711592725-0.0000605764592925748i</v>
      </c>
      <c r="L611" t="str">
        <f t="shared" si="162"/>
        <v>0.0015-1158.09091796531i</v>
      </c>
      <c r="M611" t="str">
        <f t="shared" si="163"/>
        <v>0.0135-475.114222754996i</v>
      </c>
      <c r="N611">
        <f t="shared" si="164"/>
        <v>90.202512130899265</v>
      </c>
      <c r="O611">
        <f t="shared" si="165"/>
        <v>86.650205923254049</v>
      </c>
      <c r="P611" s="3">
        <f t="shared" si="166"/>
        <v>86.650205923254049</v>
      </c>
      <c r="Q611" s="3">
        <f t="shared" si="167"/>
        <v>-89.797487869100735</v>
      </c>
      <c r="R611">
        <f t="shared" si="168"/>
        <v>90.202512130899265</v>
      </c>
      <c r="S611">
        <f t="shared" si="169"/>
        <v>8.5892944922839522E-3</v>
      </c>
      <c r="T611">
        <f t="shared" si="152"/>
        <v>86.650205923254049</v>
      </c>
    </row>
    <row r="612" spans="1:20" x14ac:dyDescent="0.3">
      <c r="A612">
        <f t="shared" si="153"/>
        <v>54.173207842978314</v>
      </c>
      <c r="B612">
        <f t="shared" si="170"/>
        <v>8.6219338113546318</v>
      </c>
      <c r="C612" t="str">
        <f t="shared" si="154"/>
        <v>76.0042365771097-21422.0189895678i</v>
      </c>
      <c r="D612" t="str">
        <f t="shared" si="155"/>
        <v>15.3562498253231-3691.86350020965i</v>
      </c>
      <c r="E612" t="str">
        <f t="shared" si="156"/>
        <v>162.469486575543-0.0301997879918467i</v>
      </c>
      <c r="F612" t="str">
        <f t="shared" si="157"/>
        <v>17.4594594424596-17322.9259502617i</v>
      </c>
      <c r="G612" t="str">
        <f t="shared" si="158"/>
        <v>0.999999999026325-0.0000312037676871732i</v>
      </c>
      <c r="H612" t="str">
        <f t="shared" si="159"/>
        <v>91.0000076414469+0.0296236439862682i</v>
      </c>
      <c r="I612" t="str">
        <f t="shared" si="160"/>
        <v>5.47363450984565-4104.96945297894i</v>
      </c>
      <c r="K612" t="str">
        <f t="shared" si="161"/>
        <v>0.142857115722194-0.00006080664974631i</v>
      </c>
      <c r="L612" t="str">
        <f t="shared" si="162"/>
        <v>0.0015-1153.70683200369i</v>
      </c>
      <c r="M612" t="str">
        <f t="shared" si="163"/>
        <v>0.0135-473.31562338613i</v>
      </c>
      <c r="N612">
        <f t="shared" si="164"/>
        <v>90.203281665976888</v>
      </c>
      <c r="O612">
        <f t="shared" si="165"/>
        <v>86.617262667512904</v>
      </c>
      <c r="P612" s="3">
        <f t="shared" si="166"/>
        <v>86.617262667512904</v>
      </c>
      <c r="Q612" s="3">
        <f t="shared" si="167"/>
        <v>-89.796718334023112</v>
      </c>
      <c r="R612">
        <f t="shared" si="168"/>
        <v>90.203281665976888</v>
      </c>
      <c r="S612">
        <f t="shared" si="169"/>
        <v>8.6219338113546311E-3</v>
      </c>
      <c r="T612">
        <f t="shared" si="152"/>
        <v>86.617262667512904</v>
      </c>
    </row>
    <row r="613" spans="1:20" x14ac:dyDescent="0.3">
      <c r="A613">
        <f t="shared" si="153"/>
        <v>54.37906603278163</v>
      </c>
      <c r="B613">
        <f t="shared" si="170"/>
        <v>8.6546971598377791</v>
      </c>
      <c r="C613" t="str">
        <f t="shared" si="154"/>
        <v>76.0042362475058-21340.9238716502i</v>
      </c>
      <c r="D613" t="str">
        <f t="shared" si="155"/>
        <v>15.3562498239931-3677.88754002845i</v>
      </c>
      <c r="E613" t="str">
        <f t="shared" si="156"/>
        <v>162.469486191881-0.0303145466212855i</v>
      </c>
      <c r="F613" t="str">
        <f t="shared" si="157"/>
        <v>17.4594594423302-17257.3480318889i</v>
      </c>
      <c r="G613" t="str">
        <f t="shared" si="158"/>
        <v>0.999999999018911-0.0000313223420041522i</v>
      </c>
      <c r="H613" t="str">
        <f t="shared" si="159"/>
        <v>91.000007699632+0.0297362138364357i</v>
      </c>
      <c r="I613" t="str">
        <f t="shared" si="160"/>
        <v>5.47363451291609-4089.42961379879i</v>
      </c>
      <c r="K613" t="str">
        <f t="shared" si="161"/>
        <v>0.142857115515577-0.0000610377149227217i</v>
      </c>
      <c r="L613" t="str">
        <f t="shared" si="162"/>
        <v>0.0015-1149.33934250218i</v>
      </c>
      <c r="M613" t="str">
        <f t="shared" si="163"/>
        <v>0.0135-471.523832821409i</v>
      </c>
      <c r="N613">
        <f t="shared" si="164"/>
        <v>90.204054125161719</v>
      </c>
      <c r="O613">
        <f t="shared" si="165"/>
        <v>86.584319416120962</v>
      </c>
      <c r="P613" s="3">
        <f t="shared" si="166"/>
        <v>86.584319416120962</v>
      </c>
      <c r="Q613" s="3">
        <f t="shared" si="167"/>
        <v>-89.795945874838281</v>
      </c>
      <c r="R613">
        <f t="shared" si="168"/>
        <v>90.204054125161719</v>
      </c>
      <c r="S613">
        <f t="shared" si="169"/>
        <v>8.6546971598377796E-3</v>
      </c>
      <c r="T613">
        <f t="shared" si="152"/>
        <v>86.584319416120962</v>
      </c>
    </row>
    <row r="614" spans="1:20" x14ac:dyDescent="0.3">
      <c r="A614">
        <f t="shared" si="153"/>
        <v>54.585706483706204</v>
      </c>
      <c r="B614">
        <f t="shared" si="170"/>
        <v>8.6875850090451632</v>
      </c>
      <c r="C614" t="str">
        <f t="shared" si="154"/>
        <v>76.0042359153913-21260.1357500871i</v>
      </c>
      <c r="D614" t="str">
        <f t="shared" si="155"/>
        <v>15.3562498226529-3663.96448749428i</v>
      </c>
      <c r="E614" t="str">
        <f t="shared" si="156"/>
        <v>162.469485805298-0.0304297413270529i</v>
      </c>
      <c r="F614" t="str">
        <f t="shared" si="157"/>
        <v>17.4594594421997-17192.0183662612i</v>
      </c>
      <c r="G614" t="str">
        <f t="shared" si="158"/>
        <v>0.999999999011441-0.0000314413669035331i</v>
      </c>
      <c r="H614" t="str">
        <f t="shared" si="159"/>
        <v>91.0000077582606+0.0298492114520685i</v>
      </c>
      <c r="I614" t="str">
        <f t="shared" si="160"/>
        <v>5.4736345160099-4073.94860243656i</v>
      </c>
      <c r="K614" t="str">
        <f t="shared" si="161"/>
        <v>0.142857115307386-0.0000612696581457437i</v>
      </c>
      <c r="L614" t="str">
        <f t="shared" si="162"/>
        <v>0.0015-1144.98838663298i</v>
      </c>
      <c r="M614" t="str">
        <f t="shared" si="163"/>
        <v>0.0135-469.738825285324i</v>
      </c>
      <c r="N614">
        <f t="shared" si="164"/>
        <v>90.204829519563916</v>
      </c>
      <c r="O614">
        <f t="shared" si="165"/>
        <v>86.551376169111251</v>
      </c>
      <c r="P614" s="3">
        <f t="shared" si="166"/>
        <v>86.551376169111251</v>
      </c>
      <c r="Q614" s="3">
        <f t="shared" si="167"/>
        <v>-89.795170480436084</v>
      </c>
      <c r="R614">
        <f t="shared" si="168"/>
        <v>90.204829519563916</v>
      </c>
      <c r="S614">
        <f t="shared" si="169"/>
        <v>8.6875850090451633E-3</v>
      </c>
      <c r="T614">
        <f t="shared" si="152"/>
        <v>86.551376169111251</v>
      </c>
    </row>
    <row r="615" spans="1:20" x14ac:dyDescent="0.3">
      <c r="A615">
        <f t="shared" si="153"/>
        <v>54.793132168344293</v>
      </c>
      <c r="B615">
        <f t="shared" si="170"/>
        <v>8.7205978320795356</v>
      </c>
      <c r="C615" t="str">
        <f t="shared" si="154"/>
        <v>76.0042355807473-21179.653462714i</v>
      </c>
      <c r="D615" t="str">
        <f t="shared" si="155"/>
        <v>15.3562498213025-3650.09414231933i</v>
      </c>
      <c r="E615" t="str">
        <f t="shared" si="156"/>
        <v>162.469485415769-0.0305453737661612i</v>
      </c>
      <c r="F615" t="str">
        <f t="shared" si="157"/>
        <v>17.4594594420684-17126.9360135895i</v>
      </c>
      <c r="G615" t="str">
        <f t="shared" si="158"/>
        <v>0.999999999003913-0.000031560844097529i</v>
      </c>
      <c r="H615" t="str">
        <f t="shared" si="159"/>
        <v>91.0000078173355+0.0299626384586756i</v>
      </c>
      <c r="I615" t="str">
        <f t="shared" si="160"/>
        <v>5.47363451912731-4058.52619619271i</v>
      </c>
      <c r="K615" t="str">
        <f t="shared" si="161"/>
        <v>0.14285711509761-0.0000615024827519412i</v>
      </c>
      <c r="L615" t="str">
        <f t="shared" si="162"/>
        <v>0.0015-1140.65390180611i</v>
      </c>
      <c r="M615" t="str">
        <f t="shared" si="163"/>
        <v>0.0135-467.960575099943i</v>
      </c>
      <c r="N615">
        <f t="shared" si="164"/>
        <v>90.205607860335832</v>
      </c>
      <c r="O615">
        <f t="shared" si="165"/>
        <v>86.518432926517022</v>
      </c>
      <c r="P615" s="3">
        <f t="shared" si="166"/>
        <v>86.518432926517022</v>
      </c>
      <c r="Q615" s="3">
        <f t="shared" si="167"/>
        <v>-89.794392139664168</v>
      </c>
      <c r="R615">
        <f t="shared" si="168"/>
        <v>90.205607860335832</v>
      </c>
      <c r="S615">
        <f t="shared" si="169"/>
        <v>8.7205978320795356E-3</v>
      </c>
      <c r="T615">
        <f t="shared" si="152"/>
        <v>86.518432926517022</v>
      </c>
    </row>
    <row r="616" spans="1:20" x14ac:dyDescent="0.3">
      <c r="A616">
        <f t="shared" si="153"/>
        <v>55.001346070584006</v>
      </c>
      <c r="B616">
        <f t="shared" si="170"/>
        <v>8.7537361038414385</v>
      </c>
      <c r="C616" t="str">
        <f t="shared" si="154"/>
        <v>76.0042352435563-21099.475851767i</v>
      </c>
      <c r="D616" t="str">
        <f t="shared" si="155"/>
        <v>15.3562498199418-3636.27630497406i</v>
      </c>
      <c r="E616" t="str">
        <f t="shared" si="156"/>
        <v>162.469485023277-0.0306614456019273i</v>
      </c>
      <c r="F616" t="str">
        <f t="shared" si="157"/>
        <v>17.4594594419359-17062.1000376423i</v>
      </c>
      <c r="G616" t="str">
        <f t="shared" si="158"/>
        <v>0.999999998996328-0.0000316807753048593i</v>
      </c>
      <c r="H616" t="str">
        <f t="shared" si="159"/>
        <v>91.0000078768599+0.0300764964879432i</v>
      </c>
      <c r="I616" t="str">
        <f t="shared" si="160"/>
        <v>5.4736345222684-4043.16217321072i</v>
      </c>
      <c r="K616" t="str">
        <f t="shared" si="161"/>
        <v>0.142857114886237-0.0000617361920905581i</v>
      </c>
      <c r="L616" t="str">
        <f t="shared" si="162"/>
        <v>0.0015-1136.33582566857i</v>
      </c>
      <c r="M616" t="str">
        <f t="shared" si="163"/>
        <v>0.0135-466.189056684542i</v>
      </c>
      <c r="N616">
        <f t="shared" si="164"/>
        <v>90.206389158672181</v>
      </c>
      <c r="O616">
        <f t="shared" si="165"/>
        <v>86.485489688372212</v>
      </c>
      <c r="P616" s="3">
        <f t="shared" si="166"/>
        <v>86.485489688372212</v>
      </c>
      <c r="Q616" s="3">
        <f t="shared" si="167"/>
        <v>-89.793610841327819</v>
      </c>
      <c r="R616">
        <f t="shared" si="168"/>
        <v>90.206389158672181</v>
      </c>
      <c r="S616">
        <f t="shared" si="169"/>
        <v>8.7537361038414387E-3</v>
      </c>
      <c r="T616">
        <f t="shared" si="152"/>
        <v>86.485489688372212</v>
      </c>
    </row>
    <row r="617" spans="1:20" x14ac:dyDescent="0.3">
      <c r="A617">
        <f t="shared" si="153"/>
        <v>55.210351185652222</v>
      </c>
      <c r="B617">
        <f t="shared" si="170"/>
        <v>8.787000301036036</v>
      </c>
      <c r="C617" t="str">
        <f t="shared" si="154"/>
        <v>76.0042349037969-21019.6017638634i</v>
      </c>
      <c r="D617" t="str">
        <f t="shared" si="155"/>
        <v>15.3562498185707-3622.51077668421i</v>
      </c>
      <c r="E617" t="str">
        <f t="shared" si="156"/>
        <v>162.469484627795-0.0307779585039785i</v>
      </c>
      <c r="F617" t="str">
        <f t="shared" si="157"/>
        <v>17.4594594418025-16997.5095057323i</v>
      </c>
      <c r="G617" t="str">
        <f t="shared" si="158"/>
        <v>0.999999998988686-0.0000318011622507747i</v>
      </c>
      <c r="H617" t="str">
        <f t="shared" si="159"/>
        <v>91.000007936838+0.0301907871777577i</v>
      </c>
      <c r="I617" t="str">
        <f t="shared" si="160"/>
        <v>5.47363452543345-4027.856312474i</v>
      </c>
      <c r="K617" t="str">
        <f t="shared" si="161"/>
        <v>0.142857114673254-0.0000619707895235646i</v>
      </c>
      <c r="L617" t="str">
        <f t="shared" si="162"/>
        <v>0.0015-1132.03409610338i</v>
      </c>
      <c r="M617" t="str">
        <f t="shared" si="163"/>
        <v>0.0135-464.424244555232i</v>
      </c>
      <c r="N617">
        <f t="shared" si="164"/>
        <v>90.207173425810254</v>
      </c>
      <c r="O617">
        <f t="shared" si="165"/>
        <v>86.452546454710415</v>
      </c>
      <c r="P617" s="3">
        <f t="shared" si="166"/>
        <v>86.452546454710415</v>
      </c>
      <c r="Q617" s="3">
        <f t="shared" si="167"/>
        <v>-89.792826574189746</v>
      </c>
      <c r="R617">
        <f t="shared" si="168"/>
        <v>90.207173425810254</v>
      </c>
      <c r="S617">
        <f t="shared" si="169"/>
        <v>8.787000301036036E-3</v>
      </c>
      <c r="T617">
        <f t="shared" si="152"/>
        <v>86.452546454710415</v>
      </c>
    </row>
    <row r="618" spans="1:20" x14ac:dyDescent="0.3">
      <c r="A618">
        <f t="shared" si="153"/>
        <v>55.420150520157705</v>
      </c>
      <c r="B618">
        <f t="shared" si="170"/>
        <v>8.8203909021799731</v>
      </c>
      <c r="C618" t="str">
        <f t="shared" si="154"/>
        <v>76.0042345614513-20940.030049988i</v>
      </c>
      <c r="D618" t="str">
        <f t="shared" si="155"/>
        <v>15.3562498171893-3608.79735942805i</v>
      </c>
      <c r="E618" t="str">
        <f t="shared" si="156"/>
        <v>162.469484229301-0.030894914148292i</v>
      </c>
      <c r="F618" t="str">
        <f t="shared" si="157"/>
        <v>17.459459441668-16933.163488703i</v>
      </c>
      <c r="G618" t="str">
        <f t="shared" si="158"/>
        <v>0.999999998980986-0.0000319220066670818i</v>
      </c>
      <c r="H618" t="str">
        <f t="shared" si="159"/>
        <v>91.0000079972723+0.0303055121722296i</v>
      </c>
      <c r="I618" t="str">
        <f t="shared" si="160"/>
        <v>5.47363452862256-4012.60839380256i</v>
      </c>
      <c r="K618" t="str">
        <f t="shared" si="161"/>
        <v>0.14285711445865-0.0000622062784257075i</v>
      </c>
      <c r="L618" t="str">
        <f t="shared" si="162"/>
        <v>0.0015-1127.74865122871i</v>
      </c>
      <c r="M618" t="str">
        <f t="shared" si="163"/>
        <v>0.0135-462.6661133246i</v>
      </c>
      <c r="N618">
        <f t="shared" si="164"/>
        <v>90.207960673029959</v>
      </c>
      <c r="O618">
        <f t="shared" si="165"/>
        <v>86.419603225565865</v>
      </c>
      <c r="P618" s="3">
        <f t="shared" si="166"/>
        <v>86.419603225565865</v>
      </c>
      <c r="Q618" s="3">
        <f t="shared" si="167"/>
        <v>-89.792039326970041</v>
      </c>
      <c r="R618">
        <f t="shared" si="168"/>
        <v>90.207960673029959</v>
      </c>
      <c r="S618">
        <f t="shared" si="169"/>
        <v>8.820390902179974E-3</v>
      </c>
      <c r="T618">
        <f t="shared" si="152"/>
        <v>86.419603225565865</v>
      </c>
    </row>
    <row r="619" spans="1:20" x14ac:dyDescent="0.3">
      <c r="A619">
        <f t="shared" si="153"/>
        <v>55.6307470921343</v>
      </c>
      <c r="B619">
        <f t="shared" si="170"/>
        <v>8.8539083876082572</v>
      </c>
      <c r="C619" t="str">
        <f t="shared" si="154"/>
        <v>76.0042342164982-20860.7595654748i</v>
      </c>
      <c r="D619" t="str">
        <f t="shared" si="155"/>
        <v>15.3562498157973-3595.13585593347i</v>
      </c>
      <c r="E619" t="str">
        <f t="shared" si="156"/>
        <v>162.469483827773-0.0310123142172105i</v>
      </c>
      <c r="F619" t="str">
        <f t="shared" si="157"/>
        <v>17.4594594415326-16869.0610609154i</v>
      </c>
      <c r="G619" t="str">
        <f t="shared" si="158"/>
        <v>0.999999998973226-0.0000320433102921682i</v>
      </c>
      <c r="H619" t="str">
        <f t="shared" si="159"/>
        <v>91.0000080581673+0.0304206731217172i</v>
      </c>
      <c r="I619" t="str">
        <f t="shared" si="160"/>
        <v>5.47363453183601-3997.41819785003i</v>
      </c>
      <c r="K619" t="str">
        <f t="shared" si="161"/>
        <v>0.142857114242411-0.0000624426621845563i</v>
      </c>
      <c r="L619" t="str">
        <f t="shared" si="162"/>
        <v>0.0015-1123.479429397i</v>
      </c>
      <c r="M619" t="str">
        <f t="shared" si="163"/>
        <v>0.0135-460.914637701334i</v>
      </c>
      <c r="N619">
        <f t="shared" si="164"/>
        <v>90.208750911654107</v>
      </c>
      <c r="O619">
        <f t="shared" si="165"/>
        <v>86.386660000972896</v>
      </c>
      <c r="P619" s="3">
        <f t="shared" si="166"/>
        <v>86.386660000972896</v>
      </c>
      <c r="Q619" s="3">
        <f t="shared" si="167"/>
        <v>-89.791249088345893</v>
      </c>
      <c r="R619">
        <f t="shared" si="168"/>
        <v>90.208750911654107</v>
      </c>
      <c r="S619">
        <f t="shared" si="169"/>
        <v>8.8539083876082569E-3</v>
      </c>
      <c r="T619">
        <f t="shared" si="152"/>
        <v>86.386660000972896</v>
      </c>
    </row>
    <row r="620" spans="1:20" x14ac:dyDescent="0.3">
      <c r="A620">
        <f t="shared" si="153"/>
        <v>55.842143931084422</v>
      </c>
      <c r="B620">
        <f t="shared" si="170"/>
        <v>8.8875532394811696</v>
      </c>
      <c r="C620" t="str">
        <f t="shared" si="154"/>
        <v>76.0042338689187-20781.7891699916i</v>
      </c>
      <c r="D620" t="str">
        <f t="shared" si="155"/>
        <v>15.3562498143947-3581.52606967515i</v>
      </c>
      <c r="E620" t="str">
        <f t="shared" si="156"/>
        <v>162.469483423188-0.0311301603994703i</v>
      </c>
      <c r="F620" t="str">
        <f t="shared" si="157"/>
        <v>17.4594594413961-16805.2013002344i</v>
      </c>
      <c r="G620" t="str">
        <f t="shared" si="158"/>
        <v>0.999999998965408-0.0000321650748710269i</v>
      </c>
      <c r="H620" t="str">
        <f t="shared" si="159"/>
        <v>91.0000081195256+0.0305362716828499i</v>
      </c>
      <c r="I620" t="str">
        <f t="shared" si="160"/>
        <v>5.47363453507388-3982.28550610026i</v>
      </c>
      <c r="K620" t="str">
        <f t="shared" si="161"/>
        <v>0.142857114024526-0.0000626799442005543i</v>
      </c>
      <c r="L620" t="str">
        <f t="shared" si="162"/>
        <v>0.0015-1119.22636919406i</v>
      </c>
      <c r="M620" t="str">
        <f t="shared" si="163"/>
        <v>0.0135-459.169792489873i</v>
      </c>
      <c r="N620">
        <f t="shared" si="164"/>
        <v>90.209544153048455</v>
      </c>
      <c r="O620">
        <f t="shared" si="165"/>
        <v>86.353716780966323</v>
      </c>
      <c r="P620" s="3">
        <f t="shared" si="166"/>
        <v>86.353716780966323</v>
      </c>
      <c r="Q620" s="3">
        <f t="shared" si="167"/>
        <v>-89.790455846951545</v>
      </c>
      <c r="R620">
        <f t="shared" si="168"/>
        <v>90.209544153048455</v>
      </c>
      <c r="S620">
        <f t="shared" si="169"/>
        <v>8.8875532394811704E-3</v>
      </c>
      <c r="T620">
        <f t="shared" ref="T620:T683" si="171">P620</f>
        <v>86.353716780966323</v>
      </c>
    </row>
    <row r="621" spans="1:20" x14ac:dyDescent="0.3">
      <c r="A621">
        <f t="shared" ref="A621:A684" si="172">2*PI()*B621</f>
        <v>56.054344078022538</v>
      </c>
      <c r="B621">
        <f t="shared" si="170"/>
        <v>8.9213259417911974</v>
      </c>
      <c r="C621" t="str">
        <f t="shared" ref="C621:C684" si="173">IMPRODUCT(D621,E621,$C$40,,K621,$C$41)</f>
        <v>76.0042335186926-20703.1177275225i</v>
      </c>
      <c r="D621" t="str">
        <f t="shared" ref="D621:D684" si="174">IMDIV(IMPRODUCT($C$37,$C$38,COMPLEX(1,A621/$C$38)),IMSUM(-1*A621*A621/$C$39,COMPLEX(0,1*A621)))</f>
        <v>15.3562498129814-3567.96780487175i</v>
      </c>
      <c r="E621" t="str">
        <f t="shared" ref="E621:E684" si="175">IMDIV(IMPRODUCT(IMSUM(F621,G621),$C$29,H621),IMSUM(1,I621))</f>
        <v>162.469483015522-0.0312484543902215i</v>
      </c>
      <c r="F621" t="str">
        <f t="shared" ref="F621:F684" si="176">IMDIV(IMPRODUCT($C$14,$C$15,COMPLEX(1,A621/$C$15)),IMSUM(-1*A621*A621/$C$16,COMPLEX(0,A621)))</f>
        <v>17.4594594412584-16741.5832880161i</v>
      </c>
      <c r="G621" t="str">
        <f t="shared" ref="G621:G684" si="177">IMDIV(1,COMPLEX(1,A621*$C$9*$C$10))</f>
        <v>0.99999999895753-0.0000322873021552825i</v>
      </c>
      <c r="H621" t="str">
        <f t="shared" ref="H621:H684" si="178">IMDIV($C$3,IMSUM(K621,COMPLEX(0,$C$28*A621)))</f>
        <v>91.0000081813512+0.0306523095185521i</v>
      </c>
      <c r="I621" t="str">
        <f t="shared" ref="I621:I684" si="179">IMPRODUCT(F621,$C$29,H621,$C$31)</f>
        <v>5.47363453833638-3967.21010086447i</v>
      </c>
      <c r="K621" t="str">
        <f t="shared" ref="K621:K684" si="180">IF($C$26&lt;=0,IMDIV(1,IMSUM(IMDIV(1,L621),1/$C$18)),IMDIV(1,IMSUM(IMDIV(1,L621),1/$C$18,IMDIV(1,M621))))</f>
        <v>0.142857113804982-0.0000629181278870649i</v>
      </c>
      <c r="L621" t="str">
        <f t="shared" ref="L621:L684" si="181">IMSUM($C$21/$C$22,IMDIV(1,COMPLEX(0,$C$20*$C$22*A621)))</f>
        <v>0.0015-1114.9894094382i</v>
      </c>
      <c r="M621" t="str">
        <f t="shared" ref="M621:M684" si="182">IMSUM($C$25/$C$26,IMDIV(1,COMPLEX(0,$C$24*$C$26*A621)))</f>
        <v>0.0135-457.43155259003i</v>
      </c>
      <c r="N621">
        <f t="shared" ref="N621:N684" si="183">ABS(R621)</f>
        <v>90.210340408621974</v>
      </c>
      <c r="O621">
        <f t="shared" ref="O621:O684" si="184">ABS(P621)</f>
        <v>86.320773565580922</v>
      </c>
      <c r="P621" s="3">
        <f t="shared" ref="P621:P684" si="185">20*LOG10(IMABS(C621))</f>
        <v>86.320773565580922</v>
      </c>
      <c r="Q621" s="3">
        <f t="shared" ref="Q621:Q684" si="186">IMARGUMENT(C621)*180/PI()</f>
        <v>-89.789659591378026</v>
      </c>
      <c r="R621">
        <f t="shared" ref="R621:R684" si="187">IF(Q621&lt;0,Q621+180,Q621-180)</f>
        <v>90.210340408621974</v>
      </c>
      <c r="S621">
        <f t="shared" ref="S621:S684" si="188">B621/1000</f>
        <v>8.9213259417911979E-3</v>
      </c>
      <c r="T621">
        <f t="shared" si="171"/>
        <v>86.320773565580922</v>
      </c>
    </row>
    <row r="622" spans="1:20" x14ac:dyDescent="0.3">
      <c r="A622">
        <f t="shared" si="172"/>
        <v>56.267350585519019</v>
      </c>
      <c r="B622">
        <f t="shared" ref="B622:B685" si="189">B621*(1+B$42)</f>
        <v>8.9552269803700035</v>
      </c>
      <c r="C622" t="str">
        <f t="shared" si="173"/>
        <v>76.0042331657994-20624.7441063524i</v>
      </c>
      <c r="D622" t="str">
        <f t="shared" si="174"/>
        <v>15.3562498115573-3554.46086648307i</v>
      </c>
      <c r="E622" t="str">
        <f t="shared" si="175"/>
        <v>162.469482604752-0.031367197891056i</v>
      </c>
      <c r="F622" t="str">
        <f t="shared" si="176"/>
        <v>17.4594594411199-16678.206109094i</v>
      </c>
      <c r="G622" t="str">
        <f t="shared" si="177"/>
        <v>0.999999998949592-0.0000324099939032153i</v>
      </c>
      <c r="H622" t="str">
        <f t="shared" si="178"/>
        <v>91.0000082436477+0.0307687882980679i</v>
      </c>
      <c r="I622" t="str">
        <f t="shared" si="179"/>
        <v>5.47363454162378-3952.19176527788i</v>
      </c>
      <c r="K622" t="str">
        <f t="shared" si="180"/>
        <v>0.142857113583766-0.0000631572166704234i</v>
      </c>
      <c r="L622" t="str">
        <f t="shared" si="181"/>
        <v>0.0015-1110.76848917932i</v>
      </c>
      <c r="M622" t="str">
        <f t="shared" si="182"/>
        <v>0.0135-455.699892996644i</v>
      </c>
      <c r="N622">
        <f t="shared" si="183"/>
        <v>90.211139689826979</v>
      </c>
      <c r="O622">
        <f t="shared" si="184"/>
        <v>86.28783035485192</v>
      </c>
      <c r="P622" s="3">
        <f t="shared" si="185"/>
        <v>86.28783035485192</v>
      </c>
      <c r="Q622" s="3">
        <f t="shared" si="186"/>
        <v>-89.788860310173021</v>
      </c>
      <c r="R622">
        <f t="shared" si="187"/>
        <v>90.211139689826979</v>
      </c>
      <c r="S622">
        <f t="shared" si="188"/>
        <v>8.9552269803700041E-3</v>
      </c>
      <c r="T622">
        <f t="shared" si="171"/>
        <v>86.28783035485192</v>
      </c>
    </row>
    <row r="623" spans="1:20" x14ac:dyDescent="0.3">
      <c r="A623">
        <f t="shared" si="172"/>
        <v>56.481166517743993</v>
      </c>
      <c r="B623">
        <f t="shared" si="189"/>
        <v>8.9892568428954096</v>
      </c>
      <c r="C623" t="str">
        <f t="shared" si="173"/>
        <v>76.0042328102199-20546.6671790507i</v>
      </c>
      <c r="D623" t="str">
        <f t="shared" si="174"/>
        <v>15.3562498101224-3541.00506020727i</v>
      </c>
      <c r="E623" t="str">
        <f t="shared" si="175"/>
        <v>162.469482190855-0.0314863926100332i</v>
      </c>
      <c r="F623" t="str">
        <f t="shared" si="176"/>
        <v>17.4594594409802-16615.068851766i</v>
      </c>
      <c r="G623" t="str">
        <f t="shared" si="177"/>
        <v>0.999999998941594-0.0000325331518797872i</v>
      </c>
      <c r="H623" t="str">
        <f t="shared" si="178"/>
        <v>91.0000083064182+0.030885709696984i</v>
      </c>
      <c r="I623" t="str">
        <f t="shared" si="179"/>
        <v>5.47363454493616-3937.23028329666i</v>
      </c>
      <c r="K623" t="str">
        <f t="shared" si="180"/>
        <v>0.142857113360866-0.0000633972139899845i</v>
      </c>
      <c r="L623" t="str">
        <f t="shared" si="181"/>
        <v>0.0015-1106.56354769807i</v>
      </c>
      <c r="M623" t="str">
        <f t="shared" si="182"/>
        <v>0.0135-453.974788799206i</v>
      </c>
      <c r="N623">
        <f t="shared" si="183"/>
        <v>90.211942008159269</v>
      </c>
      <c r="O623">
        <f t="shared" si="184"/>
        <v>86.254887148814859</v>
      </c>
      <c r="P623" s="3">
        <f t="shared" si="185"/>
        <v>86.254887148814859</v>
      </c>
      <c r="Q623" s="3">
        <f t="shared" si="186"/>
        <v>-89.788057991840731</v>
      </c>
      <c r="R623">
        <f t="shared" si="187"/>
        <v>90.211942008159269</v>
      </c>
      <c r="S623">
        <f t="shared" si="188"/>
        <v>8.989256842895409E-3</v>
      </c>
      <c r="T623">
        <f t="shared" si="171"/>
        <v>86.254887148814859</v>
      </c>
    </row>
    <row r="624" spans="1:20" x14ac:dyDescent="0.3">
      <c r="A624">
        <f t="shared" si="172"/>
        <v>56.69579495051142</v>
      </c>
      <c r="B624">
        <f t="shared" si="189"/>
        <v>9.0234160188984127</v>
      </c>
      <c r="C624" t="str">
        <f t="shared" si="173"/>
        <v>76.0042324519325-20468.8858224541i</v>
      </c>
      <c r="D624" t="str">
        <f t="shared" si="174"/>
        <v>15.3562498086767-3527.60019247808i</v>
      </c>
      <c r="E624" t="str">
        <f t="shared" si="175"/>
        <v>162.469481773805-0.0316060402616978i</v>
      </c>
      <c r="F624" t="str">
        <f t="shared" si="176"/>
        <v>17.4594594408396-16552.1706077815i</v>
      </c>
      <c r="G624" t="str">
        <f t="shared" si="177"/>
        <v>0.999999998933535-0.0000326567778566673i</v>
      </c>
      <c r="H624" t="str">
        <f t="shared" si="178"/>
        <v>91.0000083696672+0.0310030753972551i</v>
      </c>
      <c r="I624" t="str">
        <f t="shared" si="179"/>
        <v>5.47363454827384-3922.32543969491i</v>
      </c>
      <c r="K624" t="str">
        <f t="shared" si="180"/>
        <v>0.142857113136268-0.0000636381232981722i</v>
      </c>
      <c r="L624" t="str">
        <f t="shared" si="181"/>
        <v>0.0015-1102.37452450495i</v>
      </c>
      <c r="M624" t="str">
        <f t="shared" si="182"/>
        <v>0.0135-452.256215181516i</v>
      </c>
      <c r="N624">
        <f t="shared" si="183"/>
        <v>90.212747375158315</v>
      </c>
      <c r="O624">
        <f t="shared" si="184"/>
        <v>86.221943947505281</v>
      </c>
      <c r="P624" s="3">
        <f t="shared" si="185"/>
        <v>86.221943947505281</v>
      </c>
      <c r="Q624" s="3">
        <f t="shared" si="186"/>
        <v>-89.787252624841685</v>
      </c>
      <c r="R624">
        <f t="shared" si="187"/>
        <v>90.212747375158315</v>
      </c>
      <c r="S624">
        <f t="shared" si="188"/>
        <v>9.0234160188984135E-3</v>
      </c>
      <c r="T624">
        <f t="shared" si="171"/>
        <v>86.221943947505281</v>
      </c>
    </row>
    <row r="625" spans="1:20" x14ac:dyDescent="0.3">
      <c r="A625">
        <f t="shared" si="172"/>
        <v>56.911238971323364</v>
      </c>
      <c r="B625">
        <f t="shared" si="189"/>
        <v>9.0577049997702268</v>
      </c>
      <c r="C625" t="str">
        <f t="shared" si="173"/>
        <v>76.0042320909163-20391.3989176519i</v>
      </c>
      <c r="D625" t="str">
        <f t="shared" si="174"/>
        <v>15.3562498072198-3514.24607046194i</v>
      </c>
      <c r="E625" t="str">
        <f t="shared" si="175"/>
        <v>162.46948135358-0.0317261425671124i</v>
      </c>
      <c r="F625" t="str">
        <f t="shared" si="176"/>
        <v>17.4594594406978-16489.5104723282i</v>
      </c>
      <c r="G625" t="str">
        <f t="shared" si="177"/>
        <v>0.999999998925414-0.0000327808736122564i</v>
      </c>
      <c r="H625" t="str">
        <f t="shared" si="178"/>
        <v>91.0000084333977+0.0311208870872263i</v>
      </c>
      <c r="I625" t="str">
        <f t="shared" si="179"/>
        <v>5.4736345516369-3907.47702006143i</v>
      </c>
      <c r="K625" t="str">
        <f t="shared" si="180"/>
        <v>0.14285711290996-0.0000638799480605299i</v>
      </c>
      <c r="L625" t="str">
        <f t="shared" si="181"/>
        <v>0.0015-1098.20135933946i</v>
      </c>
      <c r="M625" t="str">
        <f t="shared" si="182"/>
        <v>0.0135-450.544147421316i</v>
      </c>
      <c r="N625">
        <f t="shared" si="183"/>
        <v>90.213555802407384</v>
      </c>
      <c r="O625">
        <f t="shared" si="184"/>
        <v>86.189000750959238</v>
      </c>
      <c r="P625" s="3">
        <f t="shared" si="185"/>
        <v>86.189000750959238</v>
      </c>
      <c r="Q625" s="3">
        <f t="shared" si="186"/>
        <v>-89.786444197592616</v>
      </c>
      <c r="R625">
        <f t="shared" si="187"/>
        <v>90.213555802407384</v>
      </c>
      <c r="S625">
        <f t="shared" si="188"/>
        <v>9.0577049997702264E-3</v>
      </c>
      <c r="T625">
        <f t="shared" si="171"/>
        <v>86.189000750959238</v>
      </c>
    </row>
    <row r="626" spans="1:20" x14ac:dyDescent="0.3">
      <c r="A626">
        <f t="shared" si="172"/>
        <v>57.127501679414401</v>
      </c>
      <c r="B626">
        <f t="shared" si="189"/>
        <v>9.0921242787693544</v>
      </c>
      <c r="C626" t="str">
        <f t="shared" si="173"/>
        <v>76.0042317271515-20314.2053499692i</v>
      </c>
      <c r="D626" t="str">
        <f t="shared" si="174"/>
        <v>15.3562498057519-3500.94250205535i</v>
      </c>
      <c r="E626" t="str">
        <f t="shared" si="175"/>
        <v>162.469480930155-0.0318467012538774i</v>
      </c>
      <c r="F626" t="str">
        <f t="shared" si="176"/>
        <v>17.4594594405549-16427.0875440189i</v>
      </c>
      <c r="G626" t="str">
        <f t="shared" si="177"/>
        <v>0.999999998917232-0.0000329054409317137i</v>
      </c>
      <c r="H626" t="str">
        <f t="shared" si="178"/>
        <v>91.0000084976133+0.0312391464616591i</v>
      </c>
      <c r="I626" t="str">
        <f t="shared" si="179"/>
        <v>5.47363455502556-3892.68481079669i</v>
      </c>
      <c r="K626" t="str">
        <f t="shared" si="180"/>
        <v>0.142857112681929-0.0000641226917557697i</v>
      </c>
      <c r="L626" t="str">
        <f t="shared" si="181"/>
        <v>0.0015-1094.04399216921i</v>
      </c>
      <c r="M626" t="str">
        <f t="shared" si="182"/>
        <v>0.0135-448.838560889934i</v>
      </c>
      <c r="N626">
        <f t="shared" si="183"/>
        <v>90.214367301533827</v>
      </c>
      <c r="O626">
        <f t="shared" si="184"/>
        <v>86.156057559213153</v>
      </c>
      <c r="P626" s="3">
        <f t="shared" si="185"/>
        <v>86.156057559213153</v>
      </c>
      <c r="Q626" s="3">
        <f t="shared" si="186"/>
        <v>-89.785632698466173</v>
      </c>
      <c r="R626">
        <f t="shared" si="187"/>
        <v>90.214367301533827</v>
      </c>
      <c r="S626">
        <f t="shared" si="188"/>
        <v>9.0921242787693549E-3</v>
      </c>
      <c r="T626">
        <f t="shared" si="171"/>
        <v>86.156057559213153</v>
      </c>
    </row>
    <row r="627" spans="1:20" x14ac:dyDescent="0.3">
      <c r="A627">
        <f t="shared" si="172"/>
        <v>57.344586185796175</v>
      </c>
      <c r="B627">
        <f t="shared" si="189"/>
        <v>9.1266743510286776</v>
      </c>
      <c r="C627" t="str">
        <f t="shared" si="173"/>
        <v>76.0042313606177-20237.3040089505i</v>
      </c>
      <c r="D627" t="str">
        <f t="shared" si="174"/>
        <v>15.3562498042728-3487.689295882i</v>
      </c>
      <c r="E627" t="str">
        <f t="shared" si="175"/>
        <v>162.469480503507-0.0319677180561569i</v>
      </c>
      <c r="F627" t="str">
        <f t="shared" si="176"/>
        <v>17.4594594404109-16364.900924879i</v>
      </c>
      <c r="G627" t="str">
        <f t="shared" si="177"/>
        <v>0.999999998908987-0.0000330304816069819i</v>
      </c>
      <c r="H627" t="str">
        <f t="shared" si="178"/>
        <v>91.0000085623177+0.0313578552217542i</v>
      </c>
      <c r="I627" t="str">
        <f t="shared" si="179"/>
        <v>5.47363455843998-3877.94859910984i</v>
      </c>
      <c r="K627" t="str">
        <f t="shared" si="180"/>
        <v>0.142857112452162-0.000064366357875822i</v>
      </c>
      <c r="L627" t="str">
        <f t="shared" si="181"/>
        <v>0.0015-1089.9023631891i</v>
      </c>
      <c r="M627" t="str">
        <f t="shared" si="182"/>
        <v>0.0135-447.139431051937i</v>
      </c>
      <c r="N627">
        <f t="shared" si="183"/>
        <v>90.215181884209073</v>
      </c>
      <c r="O627">
        <f t="shared" si="184"/>
        <v>86.123114372303476</v>
      </c>
      <c r="P627" s="3">
        <f t="shared" si="185"/>
        <v>86.123114372303476</v>
      </c>
      <c r="Q627" s="3">
        <f t="shared" si="186"/>
        <v>-89.784818115790927</v>
      </c>
      <c r="R627">
        <f t="shared" si="187"/>
        <v>90.215181884209073</v>
      </c>
      <c r="S627">
        <f t="shared" si="188"/>
        <v>9.1266743510286779E-3</v>
      </c>
      <c r="T627">
        <f t="shared" si="171"/>
        <v>86.123114372303476</v>
      </c>
    </row>
    <row r="628" spans="1:20" x14ac:dyDescent="0.3">
      <c r="A628">
        <f t="shared" si="172"/>
        <v>57.562495613302204</v>
      </c>
      <c r="B628">
        <f t="shared" si="189"/>
        <v>9.1613557135625872</v>
      </c>
      <c r="C628" t="str">
        <f t="shared" si="173"/>
        <v>76.0042309912923-20160.6937883439i</v>
      </c>
      <c r="D628" t="str">
        <f t="shared" si="174"/>
        <v>15.3562498027825-3474.48626129008i</v>
      </c>
      <c r="E628" t="str">
        <f t="shared" si="175"/>
        <v>162.469480073609-0.0320891947147035i</v>
      </c>
      <c r="F628" t="str">
        <f t="shared" si="176"/>
        <v>17.4594594402659-16302.9497203329i</v>
      </c>
      <c r="G628" t="str">
        <f t="shared" si="177"/>
        <v>0.99999999890068-0.000033155997436813i</v>
      </c>
      <c r="H628" t="str">
        <f t="shared" si="178"/>
        <v>91.000008627515+0.0314770150751788i</v>
      </c>
      <c r="I628" t="str">
        <f t="shared" si="179"/>
        <v>5.47363456188046-3863.2681730155i</v>
      </c>
      <c r="K628" t="str">
        <f t="shared" si="180"/>
        <v>0.142857112220645-0.000064610949925888i</v>
      </c>
      <c r="L628" t="str">
        <f t="shared" si="181"/>
        <v>0.0015-1085.77641282038i</v>
      </c>
      <c r="M628" t="str">
        <f t="shared" si="182"/>
        <v>0.0135-445.44673346477i</v>
      </c>
      <c r="N628">
        <f t="shared" si="183"/>
        <v>90.21599956214888</v>
      </c>
      <c r="O628">
        <f t="shared" si="184"/>
        <v>86.090171190266943</v>
      </c>
      <c r="P628" s="3">
        <f t="shared" si="185"/>
        <v>86.090171190266943</v>
      </c>
      <c r="Q628" s="3">
        <f t="shared" si="186"/>
        <v>-89.78400043785112</v>
      </c>
      <c r="R628">
        <f t="shared" si="187"/>
        <v>90.21599956214888</v>
      </c>
      <c r="S628">
        <f t="shared" si="188"/>
        <v>9.161355713562587E-3</v>
      </c>
      <c r="T628">
        <f t="shared" si="171"/>
        <v>86.090171190266943</v>
      </c>
    </row>
    <row r="629" spans="1:20" x14ac:dyDescent="0.3">
      <c r="A629">
        <f t="shared" si="172"/>
        <v>57.781233096632747</v>
      </c>
      <c r="B629">
        <f t="shared" si="189"/>
        <v>9.1961688652741245</v>
      </c>
      <c r="C629" t="str">
        <f t="shared" si="173"/>
        <v>76.0042306191555-20084.3735860863i</v>
      </c>
      <c r="D629" t="str">
        <f t="shared" si="174"/>
        <v>15.3562498012808-3461.3332083495i</v>
      </c>
      <c r="E629" t="str">
        <f t="shared" si="175"/>
        <v>162.469479640439-0.032211132976886i</v>
      </c>
      <c r="F629" t="str">
        <f t="shared" si="176"/>
        <v>17.4594594401198-16241.2330391919i</v>
      </c>
      <c r="G629" t="str">
        <f t="shared" si="177"/>
        <v>0.999999998892309-0.0000332819902267943i</v>
      </c>
      <c r="H629" t="str">
        <f t="shared" si="178"/>
        <v>91.0000086932083+0.0315966277360868i</v>
      </c>
      <c r="I629" t="str">
        <f t="shared" si="179"/>
        <v>5.4736345653471-3848.64332133082i</v>
      </c>
      <c r="K629" t="str">
        <f t="shared" si="180"/>
        <v>0.142857111987366-0.0000648564714244867i</v>
      </c>
      <c r="L629" t="str">
        <f t="shared" si="181"/>
        <v>0.0015-1081.66608170988i</v>
      </c>
      <c r="M629" t="str">
        <f t="shared" si="182"/>
        <v>0.0135-443.760443778412i</v>
      </c>
      <c r="N629">
        <f t="shared" si="183"/>
        <v>90.216820347113597</v>
      </c>
      <c r="O629">
        <f t="shared" si="184"/>
        <v>86.0572280131409</v>
      </c>
      <c r="P629" s="3">
        <f t="shared" si="185"/>
        <v>86.0572280131409</v>
      </c>
      <c r="Q629" s="3">
        <f t="shared" si="186"/>
        <v>-89.783179652886403</v>
      </c>
      <c r="R629">
        <f t="shared" si="187"/>
        <v>90.216820347113597</v>
      </c>
      <c r="S629">
        <f t="shared" si="188"/>
        <v>9.1961688652741243E-3</v>
      </c>
      <c r="T629">
        <f t="shared" si="171"/>
        <v>86.0572280131409</v>
      </c>
    </row>
    <row r="630" spans="1:20" x14ac:dyDescent="0.3">
      <c r="A630">
        <f t="shared" si="172"/>
        <v>58.000801782399947</v>
      </c>
      <c r="B630">
        <f t="shared" si="189"/>
        <v>9.2311143069621657</v>
      </c>
      <c r="C630" t="str">
        <f t="shared" si="173"/>
        <v>76.0042302441832-20008.3423042849i</v>
      </c>
      <c r="D630" t="str">
        <f t="shared" si="174"/>
        <v>15.3562497997676-3448.22994784917i</v>
      </c>
      <c r="E630" t="str">
        <f t="shared" si="175"/>
        <v>162.469479203969-0.0323335345967068i</v>
      </c>
      <c r="F630" t="str">
        <f t="shared" si="176"/>
        <v>17.4594594399725-16179.7499936407i</v>
      </c>
      <c r="G630" t="str">
        <f t="shared" si="177"/>
        <v>0.999999998883875-0.0000334084617893744i</v>
      </c>
      <c r="H630" t="str">
        <f t="shared" si="178"/>
        <v>91.0000087594028+0.0317166949251485i</v>
      </c>
      <c r="I630" t="str">
        <f t="shared" si="179"/>
        <v>5.47363456884018-3834.07383367244i</v>
      </c>
      <c r="K630" t="str">
        <f t="shared" si="180"/>
        <v>0.142857111752309-0.0000651029259035086i</v>
      </c>
      <c r="L630" t="str">
        <f t="shared" si="181"/>
        <v>0.0015-1077.57131072911i</v>
      </c>
      <c r="M630" t="str">
        <f t="shared" si="182"/>
        <v>0.0135-442.080537735019i</v>
      </c>
      <c r="N630">
        <f t="shared" si="183"/>
        <v>90.21764425090818</v>
      </c>
      <c r="O630">
        <f t="shared" si="184"/>
        <v>86.024284840962309</v>
      </c>
      <c r="P630" s="3">
        <f t="shared" si="185"/>
        <v>86.024284840962309</v>
      </c>
      <c r="Q630" s="3">
        <f t="shared" si="186"/>
        <v>-89.78235574909182</v>
      </c>
      <c r="R630">
        <f t="shared" si="187"/>
        <v>90.21764425090818</v>
      </c>
      <c r="S630">
        <f t="shared" si="188"/>
        <v>9.2311143069621661E-3</v>
      </c>
      <c r="T630">
        <f t="shared" si="171"/>
        <v>86.024284840962309</v>
      </c>
    </row>
    <row r="631" spans="1:20" x14ac:dyDescent="0.3">
      <c r="A631">
        <f t="shared" si="172"/>
        <v>58.221204829173075</v>
      </c>
      <c r="B631">
        <f t="shared" si="189"/>
        <v>9.266192541328623</v>
      </c>
      <c r="C631" t="str">
        <f t="shared" si="173"/>
        <v>76.0042298663575-19932.5988492052i</v>
      </c>
      <c r="D631" t="str">
        <f t="shared" si="174"/>
        <v>15.356249798243-3435.17629129429i</v>
      </c>
      <c r="E631" t="str">
        <f t="shared" si="175"/>
        <v>162.469478764176-0.0324564013348402i</v>
      </c>
      <c r="F631" t="str">
        <f t="shared" si="176"/>
        <v>17.459459439824-16118.4996992251i</v>
      </c>
      <c r="G631" t="str">
        <f t="shared" si="177"/>
        <v>0.999999998875376-0.000033535413943889i</v>
      </c>
      <c r="H631" t="str">
        <f t="shared" si="178"/>
        <v>91.0000088261002+0.0318372183695698i</v>
      </c>
      <c r="I631" t="str">
        <f t="shared" si="179"/>
        <v>5.47363457235976-3819.55950045329i</v>
      </c>
      <c r="K631" t="str">
        <f t="shared" si="180"/>
        <v>0.142857111515464-0.0000653503169082647i</v>
      </c>
      <c r="L631" t="str">
        <f t="shared" si="181"/>
        <v>0.0015-1073.49204097341i</v>
      </c>
      <c r="M631" t="str">
        <f t="shared" si="182"/>
        <v>0.0135-440.406991168579i</v>
      </c>
      <c r="N631">
        <f t="shared" si="183"/>
        <v>90.218471285382407</v>
      </c>
      <c r="O631">
        <f t="shared" si="184"/>
        <v>85.991341673769284</v>
      </c>
      <c r="P631" s="3">
        <f t="shared" si="185"/>
        <v>85.991341673769284</v>
      </c>
      <c r="Q631" s="3">
        <f t="shared" si="186"/>
        <v>-89.781528714617593</v>
      </c>
      <c r="R631">
        <f t="shared" si="187"/>
        <v>90.218471285382407</v>
      </c>
      <c r="S631">
        <f t="shared" si="188"/>
        <v>9.2661925413286238E-3</v>
      </c>
      <c r="T631">
        <f t="shared" si="171"/>
        <v>85.991341673769284</v>
      </c>
    </row>
    <row r="632" spans="1:20" x14ac:dyDescent="0.3">
      <c r="A632">
        <f t="shared" si="172"/>
        <v>58.442445407523934</v>
      </c>
      <c r="B632">
        <f t="shared" si="189"/>
        <v>9.3014040729856724</v>
      </c>
      <c r="C632" t="str">
        <f t="shared" si="173"/>
        <v>76.004229485654-19857.1421312517i</v>
      </c>
      <c r="D632" t="str">
        <f t="shared" si="174"/>
        <v>15.3562497967067-3422.17205090364i</v>
      </c>
      <c r="E632" t="str">
        <f t="shared" si="175"/>
        <v>162.469478321035-0.0325797349586441i</v>
      </c>
      <c r="F632" t="str">
        <f t="shared" si="176"/>
        <v>17.4594594396748-16057.481274839i</v>
      </c>
      <c r="G632" t="str">
        <f t="shared" si="177"/>
        <v>0.999999998866813-0.0000336628485165875i</v>
      </c>
      <c r="H632" t="str">
        <f t="shared" si="178"/>
        <v>91.0000088933065+0.0319581998031228i</v>
      </c>
      <c r="I632" t="str">
        <f t="shared" si="179"/>
        <v>5.47363457590631-3805.10011287991i</v>
      </c>
      <c r="K632" t="str">
        <f t="shared" si="180"/>
        <v>0.142857111276814-0.0000655986479975377i</v>
      </c>
      <c r="L632" t="str">
        <f t="shared" si="181"/>
        <v>0.0015-1069.42821376112i</v>
      </c>
      <c r="M632" t="str">
        <f t="shared" si="182"/>
        <v>0.0135-438.739780004562i</v>
      </c>
      <c r="N632">
        <f t="shared" si="183"/>
        <v>90.219301462431105</v>
      </c>
      <c r="O632">
        <f t="shared" si="184"/>
        <v>85.958398511599526</v>
      </c>
      <c r="P632" s="3">
        <f t="shared" si="185"/>
        <v>85.958398511599526</v>
      </c>
      <c r="Q632" s="3">
        <f t="shared" si="186"/>
        <v>-89.780698537568895</v>
      </c>
      <c r="R632">
        <f t="shared" si="187"/>
        <v>90.219301462431105</v>
      </c>
      <c r="S632">
        <f t="shared" si="188"/>
        <v>9.3014040729856723E-3</v>
      </c>
      <c r="T632">
        <f t="shared" si="171"/>
        <v>85.958398511599526</v>
      </c>
    </row>
    <row r="633" spans="1:20" x14ac:dyDescent="0.3">
      <c r="A633">
        <f t="shared" si="172"/>
        <v>58.664526700072521</v>
      </c>
      <c r="B633">
        <f t="shared" si="189"/>
        <v>9.3367494084630174</v>
      </c>
      <c r="C633" t="str">
        <f t="shared" si="173"/>
        <v>76.0042291020522-19781.9710649545i</v>
      </c>
      <c r="D633" t="str">
        <f t="shared" si="174"/>
        <v>15.3562497951587-3409.21703960684i</v>
      </c>
      <c r="E633" t="str">
        <f t="shared" si="175"/>
        <v>162.46947787452-0.0327035372421943i</v>
      </c>
      <c r="F633" t="str">
        <f t="shared" si="176"/>
        <v>17.4594594395239-15996.693842712i</v>
      </c>
      <c r="G633" t="str">
        <f t="shared" si="177"/>
        <v>0.999999998858184-0.000033790767340659i</v>
      </c>
      <c r="H633" t="str">
        <f t="shared" si="178"/>
        <v>91.0000089610238+0.0320796409661661i</v>
      </c>
      <c r="I633" t="str">
        <f t="shared" si="179"/>
        <v>5.4736345794797-3790.69546294911i</v>
      </c>
      <c r="K633" t="str">
        <f t="shared" si="180"/>
        <v>0.142857111036348-0.0000658479227436349i</v>
      </c>
      <c r="L633" t="str">
        <f t="shared" si="181"/>
        <v>0.0015-1065.37977063271i</v>
      </c>
      <c r="M633" t="str">
        <f t="shared" si="182"/>
        <v>0.0135-437.078880259575i</v>
      </c>
      <c r="N633">
        <f t="shared" si="183"/>
        <v>90.220134793994276</v>
      </c>
      <c r="O633">
        <f t="shared" si="184"/>
        <v>85.92545535449149</v>
      </c>
      <c r="P633" s="3">
        <f t="shared" si="185"/>
        <v>85.92545535449149</v>
      </c>
      <c r="Q633" s="3">
        <f t="shared" si="186"/>
        <v>-89.779865206005724</v>
      </c>
      <c r="R633">
        <f t="shared" si="187"/>
        <v>90.220134793994276</v>
      </c>
      <c r="S633">
        <f t="shared" si="188"/>
        <v>9.336749408463017E-3</v>
      </c>
      <c r="T633">
        <f t="shared" si="171"/>
        <v>85.92545535449149</v>
      </c>
    </row>
    <row r="634" spans="1:20" x14ac:dyDescent="0.3">
      <c r="A634">
        <f t="shared" si="172"/>
        <v>58.887451901532799</v>
      </c>
      <c r="B634">
        <f t="shared" si="189"/>
        <v>9.3722290562151773</v>
      </c>
      <c r="C634" t="str">
        <f t="shared" si="173"/>
        <v>76.0042287155295-19707.0845689522i</v>
      </c>
      <c r="D634" t="str">
        <f t="shared" si="174"/>
        <v>15.356249793599-3396.31107104172i</v>
      </c>
      <c r="E634" t="str">
        <f t="shared" si="175"/>
        <v>162.469477424604-0.0328278099663053i</v>
      </c>
      <c r="F634" t="str">
        <f t="shared" si="176"/>
        <v>17.4594594393722-15936.1365283964i</v>
      </c>
      <c r="G634" t="str">
        <f t="shared" si="177"/>
        <v>0.99999999884949-0.0000339191722562585i</v>
      </c>
      <c r="H634" t="str">
        <f t="shared" si="178"/>
        <v>91.0000090292566+0.032201543605672i</v>
      </c>
      <c r="I634" t="str">
        <f t="shared" si="179"/>
        <v>5.47363458308036-3776.34534344516i</v>
      </c>
      <c r="K634" t="str">
        <f t="shared" si="180"/>
        <v>0.142857110794051-0.0000660981447324361i</v>
      </c>
      <c r="L634" t="str">
        <f t="shared" si="181"/>
        <v>0.0015-1061.34665334998i</v>
      </c>
      <c r="M634" t="str">
        <f t="shared" si="182"/>
        <v>0.0135-435.424268041019i</v>
      </c>
      <c r="N634">
        <f t="shared" si="183"/>
        <v>90.220971292057214</v>
      </c>
      <c r="O634">
        <f t="shared" si="184"/>
        <v>85.892512202483516</v>
      </c>
      <c r="P634" s="3">
        <f t="shared" si="185"/>
        <v>85.892512202483516</v>
      </c>
      <c r="Q634" s="3">
        <f t="shared" si="186"/>
        <v>-89.779028707942786</v>
      </c>
      <c r="R634">
        <f t="shared" si="187"/>
        <v>90.220971292057214</v>
      </c>
      <c r="S634">
        <f t="shared" si="188"/>
        <v>9.3722290562151776E-3</v>
      </c>
      <c r="T634">
        <f t="shared" si="171"/>
        <v>85.892512202483516</v>
      </c>
    </row>
    <row r="635" spans="1:20" x14ac:dyDescent="0.3">
      <c r="A635">
        <f t="shared" si="172"/>
        <v>59.111224218758629</v>
      </c>
      <c r="B635">
        <f t="shared" si="189"/>
        <v>9.4078435266287954</v>
      </c>
      <c r="C635" t="str">
        <f t="shared" si="173"/>
        <v>76.0042283260634-19632.4815659775i</v>
      </c>
      <c r="D635" t="str">
        <f t="shared" si="174"/>
        <v>15.3562497920274-3383.45395955157i</v>
      </c>
      <c r="E635" t="str">
        <f t="shared" si="175"/>
        <v>162.469476971263-0.0329525549185582i</v>
      </c>
      <c r="F635" t="str">
        <f t="shared" si="176"/>
        <v>17.4594594392193-15875.8084607548i</v>
      </c>
      <c r="G635" t="str">
        <f t="shared" si="177"/>
        <v>0.999999998840729-0.0000340480651105341i</v>
      </c>
      <c r="H635" t="str">
        <f t="shared" si="178"/>
        <v>91.0000090980098+0.0323239094752525i</v>
      </c>
      <c r="I635" t="str">
        <f t="shared" si="179"/>
        <v>5.47363458670848-3762.0495479368i</v>
      </c>
      <c r="K635" t="str">
        <f t="shared" si="180"/>
        <v>0.142857110549908-0.0000663493175634487i</v>
      </c>
      <c r="L635" t="str">
        <f t="shared" si="181"/>
        <v>0.0015-1057.32880389518i</v>
      </c>
      <c r="M635" t="str">
        <f t="shared" si="182"/>
        <v>0.0135-433.775919546741i</v>
      </c>
      <c r="N635">
        <f t="shared" si="183"/>
        <v>90.221810968650843</v>
      </c>
      <c r="O635">
        <f t="shared" si="184"/>
        <v>85.859569055614472</v>
      </c>
      <c r="P635" s="3">
        <f t="shared" si="185"/>
        <v>85.859569055614472</v>
      </c>
      <c r="Q635" s="3">
        <f t="shared" si="186"/>
        <v>-89.778189031349157</v>
      </c>
      <c r="R635">
        <f t="shared" si="187"/>
        <v>90.221810968650843</v>
      </c>
      <c r="S635">
        <f t="shared" si="188"/>
        <v>9.4078435266287952E-3</v>
      </c>
      <c r="T635">
        <f t="shared" si="171"/>
        <v>85.859569055614472</v>
      </c>
    </row>
    <row r="636" spans="1:20" x14ac:dyDescent="0.3">
      <c r="A636">
        <f t="shared" si="172"/>
        <v>59.335846870789915</v>
      </c>
      <c r="B636">
        <f t="shared" si="189"/>
        <v>9.4435933320299856</v>
      </c>
      <c r="C636" t="str">
        <f t="shared" si="173"/>
        <v>76.0042279336317-19558.1609828413i</v>
      </c>
      <c r="D636" t="str">
        <f t="shared" si="174"/>
        <v>15.3562497904438-3370.64552018255i</v>
      </c>
      <c r="E636" t="str">
        <f t="shared" si="175"/>
        <v>162.469476514469-0.0330777738933253i</v>
      </c>
      <c r="F636" t="str">
        <f t="shared" si="176"/>
        <v>17.4594594390651-15815.7087719479i</v>
      </c>
      <c r="G636" t="str">
        <f t="shared" si="177"/>
        <v>0.999999998831902-0.0000341774477576524i</v>
      </c>
      <c r="H636" t="str">
        <f t="shared" si="178"/>
        <v>91.0000091672857+0.0324467403351813i</v>
      </c>
      <c r="I636" t="str">
        <f t="shared" si="179"/>
        <v>5.47363459036414-3747.80787077418i</v>
      </c>
      <c r="K636" t="str">
        <f t="shared" si="180"/>
        <v>0.142857110303907-0.0000666014448498576i</v>
      </c>
      <c r="L636" t="str">
        <f t="shared" si="181"/>
        <v>0.0015-1053.3261644702i</v>
      </c>
      <c r="M636" t="str">
        <f t="shared" si="182"/>
        <v>0.0135-432.133811064695i</v>
      </c>
      <c r="N636">
        <f t="shared" si="183"/>
        <v>90.222653835851716</v>
      </c>
      <c r="O636">
        <f t="shared" si="184"/>
        <v>85.826625913923579</v>
      </c>
      <c r="P636" s="3">
        <f t="shared" si="185"/>
        <v>85.826625913923579</v>
      </c>
      <c r="Q636" s="3">
        <f t="shared" si="186"/>
        <v>-89.777346164148284</v>
      </c>
      <c r="R636">
        <f t="shared" si="187"/>
        <v>90.222653835851716</v>
      </c>
      <c r="S636">
        <f t="shared" si="188"/>
        <v>9.4435933320299852E-3</v>
      </c>
      <c r="T636">
        <f t="shared" si="171"/>
        <v>85.826625913923579</v>
      </c>
    </row>
    <row r="637" spans="1:20" x14ac:dyDescent="0.3">
      <c r="A637">
        <f t="shared" si="172"/>
        <v>59.561323088898916</v>
      </c>
      <c r="B637">
        <f t="shared" si="189"/>
        <v>9.4794789866916993</v>
      </c>
      <c r="C637" t="str">
        <f t="shared" si="173"/>
        <v>76.0042275382111-19484.1217504167i</v>
      </c>
      <c r="D637" t="str">
        <f t="shared" si="174"/>
        <v>15.3562497888481-3357.88556868093i</v>
      </c>
      <c r="E637" t="str">
        <f t="shared" si="175"/>
        <v>162.469476054197-0.033203468691799i</v>
      </c>
      <c r="F637" t="str">
        <f t="shared" si="176"/>
        <v>17.4594594389098-15755.8365974214i</v>
      </c>
      <c r="G637" t="str">
        <f t="shared" si="177"/>
        <v>0.999999998823008-0.0000343073220588263i</v>
      </c>
      <c r="H637" t="str">
        <f t="shared" si="178"/>
        <v>91.0000092370897+0.0325700379524232i</v>
      </c>
      <c r="I637" t="str">
        <f t="shared" si="179"/>
        <v>5.47363459404771-3733.62010708604i</v>
      </c>
      <c r="K637" t="str">
        <f t="shared" si="180"/>
        <v>0.142857110056032-0.0000668545302185783i</v>
      </c>
      <c r="L637" t="str">
        <f t="shared" si="181"/>
        <v>0.0015-1049.33867749571i</v>
      </c>
      <c r="M637" t="str">
        <f t="shared" si="182"/>
        <v>0.0135-430.497918972599i</v>
      </c>
      <c r="N637">
        <f t="shared" si="183"/>
        <v>90.223499905782248</v>
      </c>
      <c r="O637">
        <f t="shared" si="184"/>
        <v>85.793682777450073</v>
      </c>
      <c r="P637" s="3">
        <f t="shared" si="185"/>
        <v>85.793682777450073</v>
      </c>
      <c r="Q637" s="3">
        <f t="shared" si="186"/>
        <v>-89.776500094217752</v>
      </c>
      <c r="R637">
        <f t="shared" si="187"/>
        <v>90.223499905782248</v>
      </c>
      <c r="S637">
        <f t="shared" si="188"/>
        <v>9.4794789866917001E-3</v>
      </c>
      <c r="T637">
        <f t="shared" si="171"/>
        <v>85.793682777450073</v>
      </c>
    </row>
    <row r="638" spans="1:20" x14ac:dyDescent="0.3">
      <c r="A638">
        <f t="shared" si="172"/>
        <v>59.787656116636732</v>
      </c>
      <c r="B638">
        <f t="shared" si="189"/>
        <v>9.5155010068411272</v>
      </c>
      <c r="C638" t="str">
        <f t="shared" si="173"/>
        <v>76.0042271397806-19410.3628036251i</v>
      </c>
      <c r="D638" t="str">
        <f t="shared" si="174"/>
        <v>15.3562497872403-3345.17392149055i</v>
      </c>
      <c r="E638" t="str">
        <f t="shared" si="175"/>
        <v>162.469475590421-0.0333296411220123i</v>
      </c>
      <c r="F638" t="str">
        <f t="shared" si="176"/>
        <v>17.4594594387533-15696.191075894i</v>
      </c>
      <c r="G638" t="str">
        <f t="shared" si="177"/>
        <v>0.999999998814046-0.0000344376898823413i</v>
      </c>
      <c r="H638" t="str">
        <f t="shared" si="178"/>
        <v>91.000009307425+0.0326938041006557i</v>
      </c>
      <c r="I638" t="str">
        <f t="shared" si="179"/>
        <v>5.4736345977593-3719.48605277661i</v>
      </c>
      <c r="K638" t="str">
        <f t="shared" si="180"/>
        <v>0.14285710980627-0.0000671085773103069i</v>
      </c>
      <c r="L638" t="str">
        <f t="shared" si="181"/>
        <v>0.0015-1045.36628561039i</v>
      </c>
      <c r="M638" t="str">
        <f t="shared" si="182"/>
        <v>0.0135-428.868219737597i</v>
      </c>
      <c r="N638">
        <f t="shared" si="183"/>
        <v>90.224349190610909</v>
      </c>
      <c r="O638">
        <f t="shared" si="184"/>
        <v>85.760739646233972</v>
      </c>
      <c r="P638" s="3">
        <f t="shared" si="185"/>
        <v>85.760739646233972</v>
      </c>
      <c r="Q638" s="3">
        <f t="shared" si="186"/>
        <v>-89.775650809389091</v>
      </c>
      <c r="R638">
        <f t="shared" si="187"/>
        <v>90.224349190610909</v>
      </c>
      <c r="S638">
        <f t="shared" si="188"/>
        <v>9.5155010068411275E-3</v>
      </c>
      <c r="T638">
        <f t="shared" si="171"/>
        <v>85.760739646233972</v>
      </c>
    </row>
    <row r="639" spans="1:20" x14ac:dyDescent="0.3">
      <c r="A639">
        <f t="shared" si="172"/>
        <v>60.014849209879948</v>
      </c>
      <c r="B639">
        <f t="shared" si="189"/>
        <v>9.5516599106671229</v>
      </c>
      <c r="C639" t="str">
        <f t="shared" si="173"/>
        <v>76.0042267383165-19336.8830814189i</v>
      </c>
      <c r="D639" t="str">
        <f t="shared" si="174"/>
        <v>15.3562497856203-3332.51039575009i</v>
      </c>
      <c r="E639" t="str">
        <f t="shared" si="175"/>
        <v>162.469475123114-0.0334562929988683i</v>
      </c>
      <c r="F639" t="str">
        <f t="shared" si="176"/>
        <v>17.4594594385957-15636.7713493447i</v>
      </c>
      <c r="G639" t="str">
        <f t="shared" si="177"/>
        <v>0.999999998805015-0.000034568553103582i</v>
      </c>
      <c r="H639" t="str">
        <f t="shared" si="178"/>
        <v>91.0000093782959+0.0328180405602972i</v>
      </c>
      <c r="I639" t="str">
        <f t="shared" si="179"/>
        <v>5.47363460149915-3705.40550452274i</v>
      </c>
      <c r="K639" t="str">
        <f t="shared" si="180"/>
        <v>0.142857109554606-0.0000673635897795751i</v>
      </c>
      <c r="L639" t="str">
        <f t="shared" si="181"/>
        <v>0.0015-1041.40893167005i</v>
      </c>
      <c r="M639" t="str">
        <f t="shared" si="182"/>
        <v>0.0135-427.244689915916i</v>
      </c>
      <c r="N639">
        <f t="shared" si="183"/>
        <v>90.225201702552411</v>
      </c>
      <c r="O639">
        <f t="shared" si="184"/>
        <v>85.727796520315124</v>
      </c>
      <c r="P639" s="3">
        <f t="shared" si="185"/>
        <v>85.727796520315124</v>
      </c>
      <c r="Q639" s="3">
        <f t="shared" si="186"/>
        <v>-89.774798297447589</v>
      </c>
      <c r="R639">
        <f t="shared" si="187"/>
        <v>90.225201702552411</v>
      </c>
      <c r="S639">
        <f t="shared" si="188"/>
        <v>9.5516599106671221E-3</v>
      </c>
      <c r="T639">
        <f t="shared" si="171"/>
        <v>85.727796520315124</v>
      </c>
    </row>
    <row r="640" spans="1:20" x14ac:dyDescent="0.3">
      <c r="A640">
        <f t="shared" si="172"/>
        <v>60.242905636877495</v>
      </c>
      <c r="B640">
        <f t="shared" si="189"/>
        <v>9.5879562183276583</v>
      </c>
      <c r="C640" t="str">
        <f t="shared" si="173"/>
        <v>76.004226333795-19263.6815267676i</v>
      </c>
      <c r="D640" t="str">
        <f t="shared" si="174"/>
        <v>15.3562497839879-3319.89480929047i</v>
      </c>
      <c r="E640" t="str">
        <f t="shared" si="175"/>
        <v>162.469474652248-0.0335834261441655i</v>
      </c>
      <c r="F640" t="str">
        <f t="shared" si="176"/>
        <v>17.4594594384367-15577.576563001i</v>
      </c>
      <c r="G640" t="str">
        <f t="shared" si="177"/>
        <v>0.999999998795916-0.0000346999136050598i</v>
      </c>
      <c r="H640" t="str">
        <f t="shared" si="178"/>
        <v>91.0000094497063+0.0329427491185321i</v>
      </c>
      <c r="I640" t="str">
        <f t="shared" si="179"/>
        <v>5.47363460526745-3691.37825977106i</v>
      </c>
      <c r="K640" t="str">
        <f t="shared" si="180"/>
        <v>0.142857109301026-0.0000676195712948022i</v>
      </c>
      <c r="L640" t="str">
        <f t="shared" si="181"/>
        <v>0.0015-1037.46655874681i</v>
      </c>
      <c r="M640" t="str">
        <f t="shared" si="182"/>
        <v>0.0135-425.627306152537i</v>
      </c>
      <c r="N640">
        <f t="shared" si="183"/>
        <v>90.226057453867867</v>
      </c>
      <c r="O640">
        <f t="shared" si="184"/>
        <v>85.694853399733844</v>
      </c>
      <c r="P640" s="3">
        <f t="shared" si="185"/>
        <v>85.694853399733844</v>
      </c>
      <c r="Q640" s="3">
        <f t="shared" si="186"/>
        <v>-89.773942546132133</v>
      </c>
      <c r="R640">
        <f t="shared" si="187"/>
        <v>90.226057453867867</v>
      </c>
      <c r="S640">
        <f t="shared" si="188"/>
        <v>9.5879562183276579E-3</v>
      </c>
      <c r="T640">
        <f t="shared" si="171"/>
        <v>85.694853399733844</v>
      </c>
    </row>
    <row r="641" spans="1:20" x14ac:dyDescent="0.3">
      <c r="A641">
        <f t="shared" si="172"/>
        <v>60.471828678297626</v>
      </c>
      <c r="B641">
        <f t="shared" si="189"/>
        <v>9.6243904519573036</v>
      </c>
      <c r="C641" t="str">
        <f t="shared" si="173"/>
        <v>76.0042259261935-19190.7570866424i</v>
      </c>
      <c r="D641" t="str">
        <f t="shared" si="174"/>
        <v>15.3562497823431-3307.32698063225i</v>
      </c>
      <c r="E641" t="str">
        <f t="shared" si="175"/>
        <v>162.469474177797-0.0337110423866264i</v>
      </c>
      <c r="F641" t="str">
        <f t="shared" si="176"/>
        <v>17.4594594382768-15518.6058653259i</v>
      </c>
      <c r="G641" t="str">
        <f t="shared" si="177"/>
        <v>0.999999998786748-0.0000348317732764397i</v>
      </c>
      <c r="H641" t="str">
        <f t="shared" si="178"/>
        <v>91.0000095216606+0.0330679315693354i</v>
      </c>
      <c r="I641" t="str">
        <f t="shared" si="179"/>
        <v>5.47363460906453-3677.40411673494i</v>
      </c>
      <c r="K641" t="str">
        <f t="shared" si="180"/>
        <v>0.142857109045515-0.0000678765255383463i</v>
      </c>
      <c r="L641" t="str">
        <f t="shared" si="181"/>
        <v>0.0015-1033.53911012832i</v>
      </c>
      <c r="M641" t="str">
        <f t="shared" si="182"/>
        <v>0.0135-424.016045180849i</v>
      </c>
      <c r="N641">
        <f t="shared" si="183"/>
        <v>90.226916456864899</v>
      </c>
      <c r="O641">
        <f t="shared" si="184"/>
        <v>85.661910284530848</v>
      </c>
      <c r="P641" s="3">
        <f t="shared" si="185"/>
        <v>85.661910284530848</v>
      </c>
      <c r="Q641" s="3">
        <f t="shared" si="186"/>
        <v>-89.773083543135101</v>
      </c>
      <c r="R641">
        <f t="shared" si="187"/>
        <v>90.226916456864899</v>
      </c>
      <c r="S641">
        <f t="shared" si="188"/>
        <v>9.6243904519573032E-3</v>
      </c>
      <c r="T641">
        <f t="shared" si="171"/>
        <v>85.661910284530848</v>
      </c>
    </row>
    <row r="642" spans="1:20" x14ac:dyDescent="0.3">
      <c r="A642">
        <f t="shared" si="172"/>
        <v>60.701621627275159</v>
      </c>
      <c r="B642">
        <f t="shared" si="189"/>
        <v>9.6609631356747414</v>
      </c>
      <c r="C642" t="str">
        <f t="shared" si="173"/>
        <v>76.0042255154878-19118.1087120006i</v>
      </c>
      <c r="D642" t="str">
        <f t="shared" si="174"/>
        <v>15.3562497806857-3294.80672898299i</v>
      </c>
      <c r="E642" t="str">
        <f t="shared" si="175"/>
        <v>162.469473699732-0.0338391435619165i</v>
      </c>
      <c r="F642" t="str">
        <f t="shared" si="176"/>
        <v>17.4594594381154-15459.8584080062i</v>
      </c>
      <c r="G642" t="str">
        <f t="shared" si="177"/>
        <v>0.999999998777509-0.0000349641340145672i</v>
      </c>
      <c r="H642" t="str">
        <f t="shared" si="178"/>
        <v>91.0000095941623+0.0331935897134988i</v>
      </c>
      <c r="I642" t="str">
        <f t="shared" si="179"/>
        <v>5.47363461289041-3663.48287439162i</v>
      </c>
      <c r="K642" t="str">
        <f t="shared" si="180"/>
        <v>0.142857108788059-0.0000681344562065577i</v>
      </c>
      <c r="L642" t="str">
        <f t="shared" si="181"/>
        <v>0.0015-1029.62652931692i</v>
      </c>
      <c r="M642" t="str">
        <f t="shared" si="182"/>
        <v>0.0135-422.410883822325i</v>
      </c>
      <c r="N642">
        <f t="shared" si="183"/>
        <v>90.227778723897899</v>
      </c>
      <c r="O642">
        <f t="shared" si="184"/>
        <v>85.628967174747018</v>
      </c>
      <c r="P642" s="3">
        <f t="shared" si="185"/>
        <v>85.628967174747018</v>
      </c>
      <c r="Q642" s="3">
        <f t="shared" si="186"/>
        <v>-89.772221276102101</v>
      </c>
      <c r="R642">
        <f t="shared" si="187"/>
        <v>90.227778723897899</v>
      </c>
      <c r="S642">
        <f t="shared" si="188"/>
        <v>9.6609631356747421E-3</v>
      </c>
      <c r="T642">
        <f t="shared" si="171"/>
        <v>85.628967174747018</v>
      </c>
    </row>
    <row r="643" spans="1:20" x14ac:dyDescent="0.3">
      <c r="A643">
        <f t="shared" si="172"/>
        <v>60.932287789458805</v>
      </c>
      <c r="B643">
        <f t="shared" si="189"/>
        <v>9.6976747955903058</v>
      </c>
      <c r="C643" t="str">
        <f t="shared" si="173"/>
        <v>76.0042251016555-19045.7353577711i</v>
      </c>
      <c r="D643" t="str">
        <f t="shared" si="174"/>
        <v>15.3562497790158-3282.33387423469i</v>
      </c>
      <c r="E643" t="str">
        <f t="shared" si="175"/>
        <v>162.469473218028-0.0339677315126829i</v>
      </c>
      <c r="F643" t="str">
        <f t="shared" si="176"/>
        <v>17.4594594379529-15401.3333459399i</v>
      </c>
      <c r="G643" t="str">
        <f t="shared" si="177"/>
        <v>0.999999998768201-0.0000350969977234958i</v>
      </c>
      <c r="H643" t="str">
        <f t="shared" si="178"/>
        <v>91.0000096672166+0.0333197253586583i</v>
      </c>
      <c r="I643" t="str">
        <f t="shared" si="179"/>
        <v>5.47363461674549-3649.61433247938i</v>
      </c>
      <c r="K643" t="str">
        <f t="shared" si="180"/>
        <v>0.142857108528642-0.0000683933670098341i</v>
      </c>
      <c r="L643" t="str">
        <f t="shared" si="181"/>
        <v>0.0015-1025.72876002881i</v>
      </c>
      <c r="M643" t="str">
        <f t="shared" si="182"/>
        <v>0.0135-420.811798986178i</v>
      </c>
      <c r="N643">
        <f t="shared" si="183"/>
        <v>90.228644267368239</v>
      </c>
      <c r="O643">
        <f t="shared" si="184"/>
        <v>85.596024070423695</v>
      </c>
      <c r="P643" s="3">
        <f t="shared" si="185"/>
        <v>85.596024070423695</v>
      </c>
      <c r="Q643" s="3">
        <f t="shared" si="186"/>
        <v>-89.771355732631761</v>
      </c>
      <c r="R643">
        <f t="shared" si="187"/>
        <v>90.228644267368239</v>
      </c>
      <c r="S643">
        <f t="shared" si="188"/>
        <v>9.6976747955903053E-3</v>
      </c>
      <c r="T643">
        <f t="shared" si="171"/>
        <v>85.596024070423695</v>
      </c>
    </row>
    <row r="644" spans="1:20" x14ac:dyDescent="0.3">
      <c r="A644">
        <f t="shared" si="172"/>
        <v>61.163830483058753</v>
      </c>
      <c r="B644">
        <f t="shared" si="189"/>
        <v>9.7345259598135492</v>
      </c>
      <c r="C644" t="str">
        <f t="shared" si="173"/>
        <v>76.0042246846717-18973.6359828388i</v>
      </c>
      <c r="D644" t="str">
        <f t="shared" si="174"/>
        <v>15.3562497773331-3269.90823696112i</v>
      </c>
      <c r="E644" t="str">
        <f t="shared" si="175"/>
        <v>162.469472732657-0.034096808088567i</v>
      </c>
      <c r="F644" t="str">
        <f t="shared" si="176"/>
        <v>17.459459437789-15343.0298372243i</v>
      </c>
      <c r="G644" t="str">
        <f t="shared" si="177"/>
        <v>0.999999998758821-0.0000352303663145146i</v>
      </c>
      <c r="H644" t="str">
        <f t="shared" si="178"/>
        <v>91.0000097408275+0.0334463403193186i</v>
      </c>
      <c r="I644" t="str">
        <f t="shared" si="179"/>
        <v>5.47363462062991-3635.79829149457i</v>
      </c>
      <c r="K644" t="str">
        <f t="shared" si="180"/>
        <v>0.142857108267249-0.0000686532616726721i</v>
      </c>
      <c r="L644" t="str">
        <f t="shared" si="181"/>
        <v>0.0015-1021.84574619327i</v>
      </c>
      <c r="M644" t="str">
        <f t="shared" si="182"/>
        <v>0.0135-419.218767669035i</v>
      </c>
      <c r="N644">
        <f t="shared" si="183"/>
        <v>90.229513099724329</v>
      </c>
      <c r="O644">
        <f t="shared" si="184"/>
        <v>85.563080971602403</v>
      </c>
      <c r="P644" s="3">
        <f t="shared" si="185"/>
        <v>85.563080971602403</v>
      </c>
      <c r="Q644" s="3">
        <f t="shared" si="186"/>
        <v>-89.770486900275671</v>
      </c>
      <c r="R644">
        <f t="shared" si="187"/>
        <v>90.229513099724329</v>
      </c>
      <c r="S644">
        <f t="shared" si="188"/>
        <v>9.7345259598135489E-3</v>
      </c>
      <c r="T644">
        <f t="shared" si="171"/>
        <v>85.563080971602403</v>
      </c>
    </row>
    <row r="645" spans="1:20" x14ac:dyDescent="0.3">
      <c r="A645">
        <f t="shared" si="172"/>
        <v>61.396253038894372</v>
      </c>
      <c r="B645">
        <f t="shared" si="189"/>
        <v>9.7715171584608402</v>
      </c>
      <c r="C645" t="str">
        <f t="shared" si="173"/>
        <v>76.0042242645129-18901.80955003i</v>
      </c>
      <c r="D645" t="str">
        <f t="shared" si="174"/>
        <v>15.3562497756376-3257.52963841532i</v>
      </c>
      <c r="E645" t="str">
        <f t="shared" si="175"/>
        <v>162.469472243588-0.0342263751462382i</v>
      </c>
      <c r="F645" t="str">
        <f t="shared" si="176"/>
        <v>17.4594594376242-15284.9470431441i</v>
      </c>
      <c r="G645" t="str">
        <f t="shared" si="177"/>
        <v>0.99999999874937-0.0000353642417061756i</v>
      </c>
      <c r="H645" t="str">
        <f t="shared" si="178"/>
        <v>91.0000098149981+0.0335734364168778i</v>
      </c>
      <c r="I645" t="str">
        <f t="shared" si="179"/>
        <v>5.47363462454394-3622.03455268882i</v>
      </c>
      <c r="K645" t="str">
        <f t="shared" si="180"/>
        <v>0.142857108003867-0.0000689141439337205i</v>
      </c>
      <c r="L645" t="str">
        <f t="shared" si="181"/>
        <v>0.0015-1017.97743195186i</v>
      </c>
      <c r="M645" t="str">
        <f t="shared" si="182"/>
        <v>0.0135-417.631766954607i</v>
      </c>
      <c r="N645">
        <f t="shared" si="183"/>
        <v>90.230385233461874</v>
      </c>
      <c r="O645">
        <f t="shared" si="184"/>
        <v>85.530137878325036</v>
      </c>
      <c r="P645" s="3">
        <f t="shared" si="185"/>
        <v>85.530137878325036</v>
      </c>
      <c r="Q645" s="3">
        <f t="shared" si="186"/>
        <v>-89.769614766538126</v>
      </c>
      <c r="R645">
        <f t="shared" si="187"/>
        <v>90.230385233461874</v>
      </c>
      <c r="S645">
        <f t="shared" si="188"/>
        <v>9.7715171584608403E-3</v>
      </c>
      <c r="T645">
        <f t="shared" si="171"/>
        <v>85.530137878325036</v>
      </c>
    </row>
    <row r="646" spans="1:20" x14ac:dyDescent="0.3">
      <c r="A646">
        <f t="shared" si="172"/>
        <v>61.629558800442169</v>
      </c>
      <c r="B646">
        <f t="shared" si="189"/>
        <v>9.8086489236629912</v>
      </c>
      <c r="C646" t="str">
        <f t="shared" si="173"/>
        <v>76.0042238411549-18830.2550260974i</v>
      </c>
      <c r="D646" t="str">
        <f t="shared" si="174"/>
        <v>15.3562497739292-3245.19790052701i</v>
      </c>
      <c r="E646" t="str">
        <f t="shared" si="175"/>
        <v>162.469471750796-0.0343564345494259i</v>
      </c>
      <c r="F646" t="str">
        <f t="shared" si="176"/>
        <v>17.4594594374579-15227.0841281585i</v>
      </c>
      <c r="G646" t="str">
        <f t="shared" si="177"/>
        <v>0.999999998739848-0.000035498625824321i</v>
      </c>
      <c r="H646" t="str">
        <f t="shared" si="178"/>
        <v>91.0000098897337+0.0337010154796575i</v>
      </c>
      <c r="I646" t="str">
        <f t="shared" si="179"/>
        <v>5.47363462848771-3608.32291806609i</v>
      </c>
      <c r="K646" t="str">
        <f t="shared" si="180"/>
        <v>0.142857107738479-0.000069176017545835i</v>
      </c>
      <c r="L646" t="str">
        <f t="shared" si="181"/>
        <v>0.0015-1014.12376165756i</v>
      </c>
      <c r="M646" t="str">
        <f t="shared" si="182"/>
        <v>0.0135-416.050774013357i</v>
      </c>
      <c r="N646">
        <f t="shared" si="183"/>
        <v>90.231260681124084</v>
      </c>
      <c r="O646">
        <f t="shared" si="184"/>
        <v>85.497194790633827</v>
      </c>
      <c r="P646" s="3">
        <f t="shared" si="185"/>
        <v>85.497194790633827</v>
      </c>
      <c r="Q646" s="3">
        <f t="shared" si="186"/>
        <v>-89.768739318875916</v>
      </c>
      <c r="R646">
        <f t="shared" si="187"/>
        <v>90.231260681124084</v>
      </c>
      <c r="S646">
        <f t="shared" si="188"/>
        <v>9.8086489236629913E-3</v>
      </c>
      <c r="T646">
        <f t="shared" si="171"/>
        <v>85.497194790633827</v>
      </c>
    </row>
    <row r="647" spans="1:20" x14ac:dyDescent="0.3">
      <c r="A647">
        <f t="shared" si="172"/>
        <v>61.863751123883851</v>
      </c>
      <c r="B647">
        <f t="shared" si="189"/>
        <v>9.8459217895729108</v>
      </c>
      <c r="C647" t="str">
        <f t="shared" si="173"/>
        <v>76.0042234145731-18758.9713817051i</v>
      </c>
      <c r="D647" t="str">
        <f t="shared" si="174"/>
        <v>15.3562497722078-3232.91284589999i</v>
      </c>
      <c r="E647" t="str">
        <f t="shared" si="175"/>
        <v>162.469471254252-0.0344869881689362i</v>
      </c>
      <c r="F647" t="str">
        <f t="shared" si="176"/>
        <v>17.4594594372903-15169.4402598903i</v>
      </c>
      <c r="G647" t="str">
        <f t="shared" si="177"/>
        <v>0.999999998730252-0.0000356335206021115i</v>
      </c>
      <c r="H647" t="str">
        <f t="shared" si="178"/>
        <v>91.0000099650386+0.0338290793429265i</v>
      </c>
      <c r="I647" t="str">
        <f t="shared" si="179"/>
        <v>5.47363463246155-3594.66319037997i</v>
      </c>
      <c r="K647" t="str">
        <f t="shared" si="180"/>
        <v>0.14285710747107-0.0000694388862761332i</v>
      </c>
      <c r="L647" t="str">
        <f t="shared" si="181"/>
        <v>0.0015-1010.28467987404i</v>
      </c>
      <c r="M647" t="str">
        <f t="shared" si="182"/>
        <v>0.0135-414.475766102168i</v>
      </c>
      <c r="N647">
        <f t="shared" si="183"/>
        <v>90.23213945530172</v>
      </c>
      <c r="O647">
        <f t="shared" si="184"/>
        <v>85.464251708571283</v>
      </c>
      <c r="P647" s="3">
        <f t="shared" si="185"/>
        <v>85.464251708571283</v>
      </c>
      <c r="Q647" s="3">
        <f t="shared" si="186"/>
        <v>-89.76786054469828</v>
      </c>
      <c r="R647">
        <f t="shared" si="187"/>
        <v>90.23213945530172</v>
      </c>
      <c r="S647">
        <f t="shared" si="188"/>
        <v>9.8459217895729111E-3</v>
      </c>
      <c r="T647">
        <f t="shared" si="171"/>
        <v>85.464251708571283</v>
      </c>
    </row>
    <row r="648" spans="1:20" x14ac:dyDescent="0.3">
      <c r="A648">
        <f t="shared" si="172"/>
        <v>62.098833378154609</v>
      </c>
      <c r="B648">
        <f t="shared" si="189"/>
        <v>9.8833362923732881</v>
      </c>
      <c r="C648" t="str">
        <f t="shared" si="173"/>
        <v>76.0042229847433-18687.957591414i</v>
      </c>
      <c r="D648" t="str">
        <f t="shared" si="174"/>
        <v>15.3562497704733-3220.67429780963i</v>
      </c>
      <c r="E648" t="str">
        <f t="shared" si="175"/>
        <v>162.469470753927-0.0346180378826823i</v>
      </c>
      <c r="F648" t="str">
        <f t="shared" si="176"/>
        <v>17.4594594371215-15112.0146091129i</v>
      </c>
      <c r="G648" t="str">
        <f t="shared" si="177"/>
        <v>0.999999998720584-0.0000357689279800538i</v>
      </c>
      <c r="H648" t="str">
        <f t="shared" si="178"/>
        <v>91.0000100409167+0.0339576298489265i</v>
      </c>
      <c r="I648" t="str">
        <f t="shared" si="179"/>
        <v>5.47363463646563-3581.05517313063i</v>
      </c>
      <c r="K648" t="str">
        <f t="shared" si="180"/>
        <v>0.142857107201625-0.0000697027539060456i</v>
      </c>
      <c r="L648" t="str">
        <f t="shared" si="181"/>
        <v>0.0015-1006.46013137481i</v>
      </c>
      <c r="M648" t="str">
        <f t="shared" si="182"/>
        <v>0.0135-412.906720564025i</v>
      </c>
      <c r="N648">
        <f t="shared" si="183"/>
        <v>90.233021568633433</v>
      </c>
      <c r="O648">
        <f t="shared" si="184"/>
        <v>85.431308632180318</v>
      </c>
      <c r="P648" s="3">
        <f t="shared" si="185"/>
        <v>85.431308632180318</v>
      </c>
      <c r="Q648" s="3">
        <f t="shared" si="186"/>
        <v>-89.766978431366567</v>
      </c>
      <c r="R648">
        <f t="shared" si="187"/>
        <v>90.233021568633433</v>
      </c>
      <c r="S648">
        <f t="shared" si="188"/>
        <v>9.8833362923732883E-3</v>
      </c>
      <c r="T648">
        <f t="shared" si="171"/>
        <v>85.431308632180318</v>
      </c>
    </row>
    <row r="649" spans="1:20" x14ac:dyDescent="0.3">
      <c r="A649">
        <f t="shared" si="172"/>
        <v>62.3348089449916</v>
      </c>
      <c r="B649">
        <f t="shared" si="189"/>
        <v>9.9208929702843065</v>
      </c>
      <c r="C649" t="str">
        <f t="shared" si="173"/>
        <v>76.0042225516405-18617.2126336667i</v>
      </c>
      <c r="D649" t="str">
        <f t="shared" si="174"/>
        <v>15.3562497687256-3208.48208020029i</v>
      </c>
      <c r="E649" t="str">
        <f t="shared" si="175"/>
        <v>162.469470249792-0.034749585575712i</v>
      </c>
      <c r="F649" t="str">
        <f t="shared" si="176"/>
        <v>17.4594594369513-15054.8063497392i</v>
      </c>
      <c r="G649" t="str">
        <f t="shared" si="177"/>
        <v>0.999999998710842-0.0000359048499060282i</v>
      </c>
      <c r="H649" t="str">
        <f t="shared" si="178"/>
        <v>91.0000101173729+0.0340866688469011i</v>
      </c>
      <c r="I649" t="str">
        <f t="shared" si="179"/>
        <v>5.4736346405002-3567.49867056224i</v>
      </c>
      <c r="K649" t="str">
        <f t="shared" si="180"/>
        <v>0.142857106930128-0.0000699676242313734i</v>
      </c>
      <c r="L649" t="str">
        <f t="shared" si="181"/>
        <v>0.0015-1002.65006114247i</v>
      </c>
      <c r="M649" t="str">
        <f t="shared" si="182"/>
        <v>0.0135-411.34361482768i</v>
      </c>
      <c r="N649">
        <f t="shared" si="183"/>
        <v>90.233907033805892</v>
      </c>
      <c r="O649">
        <f t="shared" si="184"/>
        <v>85.398365561503994</v>
      </c>
      <c r="P649" s="3">
        <f t="shared" si="185"/>
        <v>85.398365561503994</v>
      </c>
      <c r="Q649" s="3">
        <f t="shared" si="186"/>
        <v>-89.766092966194108</v>
      </c>
      <c r="R649">
        <f t="shared" si="187"/>
        <v>90.233907033805892</v>
      </c>
      <c r="S649">
        <f t="shared" si="188"/>
        <v>9.9208929702843066E-3</v>
      </c>
      <c r="T649">
        <f t="shared" si="171"/>
        <v>85.398365561503994</v>
      </c>
    </row>
    <row r="650" spans="1:20" x14ac:dyDescent="0.3">
      <c r="A650">
        <f t="shared" si="172"/>
        <v>62.571681218982569</v>
      </c>
      <c r="B650">
        <f t="shared" si="189"/>
        <v>9.9585923635713876</v>
      </c>
      <c r="C650" t="str">
        <f t="shared" si="173"/>
        <v>76.0042221152403-18546.7354907735i</v>
      </c>
      <c r="D650" t="str">
        <f t="shared" si="174"/>
        <v>15.3562497669646-3196.33601768285i</v>
      </c>
      <c r="E650" t="str">
        <f t="shared" si="175"/>
        <v>162.469469741819-0.0348816331402393i</v>
      </c>
      <c r="F650" t="str">
        <f t="shared" si="176"/>
        <v>17.4594594367801-14997.814658809i</v>
      </c>
      <c r="G650" t="str">
        <f t="shared" si="177"/>
        <v>0.999999998701026-0.0000360412883353173i</v>
      </c>
      <c r="H650" t="str">
        <f t="shared" si="178"/>
        <v>91.000010194411+0.0342161981931196i</v>
      </c>
      <c r="I650" t="str">
        <f t="shared" si="179"/>
        <v>5.47363464456553-3553.99348765988i</v>
      </c>
      <c r="K650" t="str">
        <f t="shared" si="180"/>
        <v>0.142857106656564-0.0000702335010623405i</v>
      </c>
      <c r="L650" t="str">
        <f t="shared" si="181"/>
        <v>0.0015-998.854414367873i</v>
      </c>
      <c r="M650" t="str">
        <f t="shared" si="182"/>
        <v>0.0135-409.786426407332i</v>
      </c>
      <c r="N650">
        <f t="shared" si="183"/>
        <v>90.234795863553899</v>
      </c>
      <c r="O650">
        <f t="shared" si="184"/>
        <v>85.365422496585964</v>
      </c>
      <c r="P650" s="3">
        <f t="shared" si="185"/>
        <v>85.365422496585964</v>
      </c>
      <c r="Q650" s="3">
        <f t="shared" si="186"/>
        <v>-89.765204136446101</v>
      </c>
      <c r="R650">
        <f t="shared" si="187"/>
        <v>90.234795863553899</v>
      </c>
      <c r="S650">
        <f t="shared" si="188"/>
        <v>9.958592363571387E-3</v>
      </c>
      <c r="T650">
        <f t="shared" si="171"/>
        <v>85.365422496585964</v>
      </c>
    </row>
    <row r="651" spans="1:20" x14ac:dyDescent="0.3">
      <c r="A651">
        <f t="shared" si="172"/>
        <v>62.809453607614707</v>
      </c>
      <c r="B651">
        <f t="shared" si="189"/>
        <v>9.9964350145529597</v>
      </c>
      <c r="C651" t="str">
        <f t="shared" si="173"/>
        <v>76.0042216755166-18476.5251488969i</v>
      </c>
      <c r="D651" t="str">
        <f t="shared" si="174"/>
        <v>15.3562497651901-3184.2359355321i</v>
      </c>
      <c r="E651" t="str">
        <f t="shared" si="175"/>
        <v>162.469469229978-0.0350141824756616i</v>
      </c>
      <c r="F651" t="str">
        <f t="shared" si="176"/>
        <v>17.4594594366075-14941.0387164779i</v>
      </c>
      <c r="G651" t="str">
        <f t="shared" si="177"/>
        <v>0.999999998691135-0.0000361782452306336i</v>
      </c>
      <c r="H651" t="str">
        <f t="shared" si="178"/>
        <v>91.0000102720357+0.0343462197509067i</v>
      </c>
      <c r="I651" t="str">
        <f t="shared" si="179"/>
        <v>5.47363464866182-3540.53943014703i</v>
      </c>
      <c r="K651" t="str">
        <f t="shared" si="180"/>
        <v>0.142857106380917-0.000070500388223651i</v>
      </c>
      <c r="L651" t="str">
        <f t="shared" si="181"/>
        <v>0.0015-995.07313644936i</v>
      </c>
      <c r="M651" t="str">
        <f t="shared" si="182"/>
        <v>0.0135-408.235132902304i</v>
      </c>
      <c r="N651">
        <f t="shared" si="183"/>
        <v>90.235688070660629</v>
      </c>
      <c r="O651">
        <f t="shared" si="184"/>
        <v>85.332479437469999</v>
      </c>
      <c r="P651" s="3">
        <f t="shared" si="185"/>
        <v>85.332479437469999</v>
      </c>
      <c r="Q651" s="3">
        <f t="shared" si="186"/>
        <v>-89.764311929339371</v>
      </c>
      <c r="R651">
        <f t="shared" si="187"/>
        <v>90.235688070660629</v>
      </c>
      <c r="S651">
        <f t="shared" si="188"/>
        <v>9.9964350145529592E-3</v>
      </c>
      <c r="T651">
        <f t="shared" si="171"/>
        <v>85.332479437469999</v>
      </c>
    </row>
    <row r="652" spans="1:20" x14ac:dyDescent="0.3">
      <c r="A652">
        <f t="shared" si="172"/>
        <v>63.048129531323646</v>
      </c>
      <c r="B652">
        <f t="shared" si="189"/>
        <v>10.034421467608261</v>
      </c>
      <c r="C652" t="str">
        <f t="shared" si="173"/>
        <v>76.0042212324455-18406.5805980377i</v>
      </c>
      <c r="D652" t="str">
        <f t="shared" si="174"/>
        <v>15.3562497634022-3172.18165968432i</v>
      </c>
      <c r="E652" t="str">
        <f t="shared" si="175"/>
        <v>162.46946871424-0.0351472354885974i</v>
      </c>
      <c r="F652" t="str">
        <f t="shared" si="176"/>
        <v>17.4594594364333-14884.4777060048i</v>
      </c>
      <c r="G652" t="str">
        <f t="shared" si="177"/>
        <v>0.999999998681168-0.0000363157225621481i</v>
      </c>
      <c r="H652" t="str">
        <f t="shared" si="178"/>
        <v>91.0000103502515+0.0344767353906666i</v>
      </c>
      <c r="I652" t="str">
        <f t="shared" si="179"/>
        <v>5.47363465278922-3527.13630448252i</v>
      </c>
      <c r="K652" t="str">
        <f t="shared" si="180"/>
        <v>0.142857106103171-0.0000707682895545409i</v>
      </c>
      <c r="L652" t="str">
        <f t="shared" si="181"/>
        <v>0.0015-991.306172991993i</v>
      </c>
      <c r="M652" t="str">
        <f t="shared" si="182"/>
        <v>0.0135-406.689711996716i</v>
      </c>
      <c r="N652">
        <f t="shared" si="183"/>
        <v>90.236583667957817</v>
      </c>
      <c r="O652">
        <f t="shared" si="184"/>
        <v>85.299536384200366</v>
      </c>
      <c r="P652" s="3">
        <f t="shared" si="185"/>
        <v>85.299536384200366</v>
      </c>
      <c r="Q652" s="3">
        <f t="shared" si="186"/>
        <v>-89.763416332042183</v>
      </c>
      <c r="R652">
        <f t="shared" si="187"/>
        <v>90.236583667957817</v>
      </c>
      <c r="S652">
        <f t="shared" si="188"/>
        <v>1.0034421467608261E-2</v>
      </c>
      <c r="T652">
        <f t="shared" si="171"/>
        <v>85.299536384200366</v>
      </c>
    </row>
    <row r="653" spans="1:20" x14ac:dyDescent="0.3">
      <c r="A653">
        <f t="shared" si="172"/>
        <v>63.287712423542686</v>
      </c>
      <c r="B653">
        <f t="shared" si="189"/>
        <v>10.072552269185174</v>
      </c>
      <c r="C653" t="str">
        <f t="shared" si="173"/>
        <v>76.0042207859996-18336.9008320197i</v>
      </c>
      <c r="D653" t="str">
        <f t="shared" si="174"/>
        <v>15.3562497616006-3160.17301673468i</v>
      </c>
      <c r="E653" t="str">
        <f t="shared" si="175"/>
        <v>162.469468194574-0.0352807940929077i</v>
      </c>
      <c r="F653" t="str">
        <f t="shared" si="176"/>
        <v>17.4594594362581-14828.1308137405i</v>
      </c>
      <c r="G653" t="str">
        <f t="shared" si="177"/>
        <v>0.999999998671126-0.0000364537223075182i</v>
      </c>
      <c r="H653" t="str">
        <f t="shared" si="178"/>
        <v>91.000010429063+0.0346077469899112i</v>
      </c>
      <c r="I653" t="str">
        <f t="shared" si="179"/>
        <v>5.47363465694813-3513.78391785789i</v>
      </c>
      <c r="K653" t="str">
        <f t="shared" si="180"/>
        <v>0.14285710582331-0.000071037208908836i</v>
      </c>
      <c r="L653" t="str">
        <f t="shared" si="181"/>
        <v>0.0015-987.553469806732i</v>
      </c>
      <c r="M653" t="str">
        <f t="shared" si="182"/>
        <v>0.0135-405.150141459172i</v>
      </c>
      <c r="N653">
        <f t="shared" si="183"/>
        <v>90.237482668325967</v>
      </c>
      <c r="O653">
        <f t="shared" si="184"/>
        <v>85.266593336821359</v>
      </c>
      <c r="P653" s="3">
        <f t="shared" si="185"/>
        <v>85.266593336821359</v>
      </c>
      <c r="Q653" s="3">
        <f t="shared" si="186"/>
        <v>-89.762517331674033</v>
      </c>
      <c r="R653">
        <f t="shared" si="187"/>
        <v>90.237482668325967</v>
      </c>
      <c r="S653">
        <f t="shared" si="188"/>
        <v>1.0072552269185174E-2</v>
      </c>
      <c r="T653">
        <f t="shared" si="171"/>
        <v>85.266593336821359</v>
      </c>
    </row>
    <row r="654" spans="1:20" x14ac:dyDescent="0.3">
      <c r="A654">
        <f t="shared" si="172"/>
        <v>63.528205730752148</v>
      </c>
      <c r="B654">
        <f t="shared" si="189"/>
        <v>10.110827967808078</v>
      </c>
      <c r="C654" t="str">
        <f t="shared" si="173"/>
        <v>76.004220336155-18267.4848484764i</v>
      </c>
      <c r="D654" t="str">
        <f t="shared" si="174"/>
        <v>15.3562497597854-3148.20983393485i</v>
      </c>
      <c r="E654" t="str">
        <f t="shared" si="175"/>
        <v>162.469467670951-0.0354148602097211i</v>
      </c>
      <c r="F654" t="str">
        <f t="shared" si="176"/>
        <v>17.4594594360814-14771.9972291162i</v>
      </c>
      <c r="G654" t="str">
        <f t="shared" si="177"/>
        <v>0.999999998661008-0.0000365922464519165i</v>
      </c>
      <c r="H654" t="str">
        <f t="shared" si="178"/>
        <v>91.0000105084746+0.034739256433288i</v>
      </c>
      <c r="I654" t="str">
        <f t="shared" si="179"/>
        <v>5.47363466113868-3500.4820781946i</v>
      </c>
      <c r="K654" t="str">
        <f t="shared" si="180"/>
        <v>0.142857105541318-0.0000713071501550073i</v>
      </c>
      <c r="L654" t="str">
        <f t="shared" si="181"/>
        <v>0.0015-983.814972909676i</v>
      </c>
      <c r="M654" t="str">
        <f t="shared" si="182"/>
        <v>0.0135-403.61639914243i</v>
      </c>
      <c r="N654">
        <f t="shared" si="183"/>
        <v>90.238385084694471</v>
      </c>
      <c r="O654">
        <f t="shared" si="184"/>
        <v>85.233650295378055</v>
      </c>
      <c r="P654" s="3">
        <f t="shared" si="185"/>
        <v>85.233650295378055</v>
      </c>
      <c r="Q654" s="3">
        <f t="shared" si="186"/>
        <v>-89.761614915305529</v>
      </c>
      <c r="R654">
        <f t="shared" si="187"/>
        <v>90.238385084694471</v>
      </c>
      <c r="S654">
        <f t="shared" si="188"/>
        <v>1.0110827967808078E-2</v>
      </c>
      <c r="T654">
        <f t="shared" si="171"/>
        <v>85.233650295378055</v>
      </c>
    </row>
    <row r="655" spans="1:20" x14ac:dyDescent="0.3">
      <c r="A655">
        <f t="shared" si="172"/>
        <v>63.769612912529006</v>
      </c>
      <c r="B655">
        <f t="shared" si="189"/>
        <v>10.149249114085748</v>
      </c>
      <c r="C655" t="str">
        <f t="shared" si="173"/>
        <v>76.0042198828845-18198.3316488355i</v>
      </c>
      <c r="D655" t="str">
        <f t="shared" si="174"/>
        <v>15.3562497579562-3136.2919391904i</v>
      </c>
      <c r="E655" t="str">
        <f t="shared" si="175"/>
        <v>162.469467143342-0.0355494357674747i</v>
      </c>
      <c r="F655" t="str">
        <f t="shared" si="176"/>
        <v>17.4594594359035-14716.0761446313i</v>
      </c>
      <c r="G655" t="str">
        <f t="shared" si="177"/>
        <v>0.999999998650812-0.0000367312969880593i</v>
      </c>
      <c r="H655" t="str">
        <f t="shared" si="178"/>
        <v>91.0000105884907+0.0348712656126042i</v>
      </c>
      <c r="I655" t="str">
        <f t="shared" si="179"/>
        <v>5.47363466536115-3487.23059414117i</v>
      </c>
      <c r="K655" t="str">
        <f t="shared" si="180"/>
        <v>0.142857105257179-0.0000715781171762235i</v>
      </c>
      <c r="L655" t="str">
        <f t="shared" si="181"/>
        <v>0.0015-980.090628521295i</v>
      </c>
      <c r="M655" t="str">
        <f t="shared" si="182"/>
        <v>0.0135-402.088462983094i</v>
      </c>
      <c r="N655">
        <f t="shared" si="183"/>
        <v>90.23929093004179</v>
      </c>
      <c r="O655">
        <f t="shared" si="184"/>
        <v>85.200707259915561</v>
      </c>
      <c r="P655" s="3">
        <f t="shared" si="185"/>
        <v>85.200707259915561</v>
      </c>
      <c r="Q655" s="3">
        <f t="shared" si="186"/>
        <v>-89.76070906995821</v>
      </c>
      <c r="R655">
        <f t="shared" si="187"/>
        <v>90.23929093004179</v>
      </c>
      <c r="S655">
        <f t="shared" si="188"/>
        <v>1.0149249114085749E-2</v>
      </c>
      <c r="T655">
        <f t="shared" si="171"/>
        <v>85.200707259915561</v>
      </c>
    </row>
    <row r="656" spans="1:20" x14ac:dyDescent="0.3">
      <c r="A656">
        <f t="shared" si="172"/>
        <v>64.011937441596615</v>
      </c>
      <c r="B656">
        <f t="shared" si="189"/>
        <v>10.187816260719273</v>
      </c>
      <c r="C656" t="str">
        <f t="shared" si="173"/>
        <v>76.004219426164-18129.440238305i</v>
      </c>
      <c r="D656" t="str">
        <f t="shared" si="174"/>
        <v>15.3562497561133-3124.41916105842i</v>
      </c>
      <c r="E656" t="str">
        <f t="shared" si="175"/>
        <v>162.469466611715-0.0356845227019208i</v>
      </c>
      <c r="F656" t="str">
        <f t="shared" si="176"/>
        <v>17.459459435724-14660.3667558423i</v>
      </c>
      <c r="G656" t="str">
        <f t="shared" si="177"/>
        <v>0.999999998640539-0.0000368708759162352i</v>
      </c>
      <c r="H656" t="str">
        <f t="shared" si="178"/>
        <v>91.0000106691158+0.0350037764268574i</v>
      </c>
      <c r="I656" t="str">
        <f t="shared" si="179"/>
        <v>5.4736346696157-3474.02927507059i</v>
      </c>
      <c r="K656" t="str">
        <f t="shared" si="180"/>
        <v>0.142857104970877-0.0000718501138704112i</v>
      </c>
      <c r="L656" t="str">
        <f t="shared" si="181"/>
        <v>0.0015-976.380383065638i</v>
      </c>
      <c r="M656" t="str">
        <f t="shared" si="182"/>
        <v>0.0135-400.566311001289i</v>
      </c>
      <c r="N656">
        <f t="shared" si="183"/>
        <v>90.240200217395767</v>
      </c>
      <c r="O656">
        <f t="shared" si="184"/>
        <v>85.167764230479435</v>
      </c>
      <c r="P656" s="3">
        <f t="shared" si="185"/>
        <v>85.167764230479435</v>
      </c>
      <c r="Q656" s="3">
        <f t="shared" si="186"/>
        <v>-89.759799782604233</v>
      </c>
      <c r="R656">
        <f t="shared" si="187"/>
        <v>90.240200217395767</v>
      </c>
      <c r="S656">
        <f t="shared" si="188"/>
        <v>1.0187816260719273E-2</v>
      </c>
      <c r="T656">
        <f t="shared" si="171"/>
        <v>85.167764230479435</v>
      </c>
    </row>
    <row r="657" spans="1:20" x14ac:dyDescent="0.3">
      <c r="A657">
        <f t="shared" si="172"/>
        <v>64.255182803874675</v>
      </c>
      <c r="B657">
        <f t="shared" si="189"/>
        <v>10.226529962510007</v>
      </c>
      <c r="C657" t="str">
        <f t="shared" si="173"/>
        <v>76.0042189659641-18060.8096258587i</v>
      </c>
      <c r="D657" t="str">
        <f t="shared" si="174"/>
        <v>15.3562497542562-3112.59132874502i</v>
      </c>
      <c r="E657" t="str">
        <f t="shared" si="175"/>
        <v>162.469466076039-0.0358201229561717i</v>
      </c>
      <c r="F657" t="str">
        <f t="shared" si="176"/>
        <v>17.4594594355432-14604.8682613509i</v>
      </c>
      <c r="G657" t="str">
        <f t="shared" si="177"/>
        <v>0.999999998630187-0.0000370109852443337i</v>
      </c>
      <c r="H657" t="str">
        <f t="shared" si="178"/>
        <v>91.0000107503554+0.0351367907822616i</v>
      </c>
      <c r="I657" t="str">
        <f t="shared" si="179"/>
        <v>5.4736346739027-3460.87793107746i</v>
      </c>
      <c r="K657" t="str">
        <f t="shared" si="180"/>
        <v>0.142857104682394-0.0000721231441503078i</v>
      </c>
      <c r="L657" t="str">
        <f t="shared" si="181"/>
        <v>0.0015-972.684183169602i</v>
      </c>
      <c r="M657" t="str">
        <f t="shared" si="182"/>
        <v>0.0135-399.049921300348i</v>
      </c>
      <c r="N657">
        <f t="shared" si="183"/>
        <v>90.241112959833643</v>
      </c>
      <c r="O657">
        <f t="shared" si="184"/>
        <v>85.134821207115493</v>
      </c>
      <c r="P657" s="3">
        <f t="shared" si="185"/>
        <v>85.134821207115493</v>
      </c>
      <c r="Q657" s="3">
        <f t="shared" si="186"/>
        <v>-89.758887040166357</v>
      </c>
      <c r="R657">
        <f t="shared" si="187"/>
        <v>90.241112959833643</v>
      </c>
      <c r="S657">
        <f t="shared" si="188"/>
        <v>1.0226529962510007E-2</v>
      </c>
      <c r="T657">
        <f t="shared" si="171"/>
        <v>85.134821207115493</v>
      </c>
    </row>
    <row r="658" spans="1:20" x14ac:dyDescent="0.3">
      <c r="A658">
        <f t="shared" si="172"/>
        <v>64.499352498529404</v>
      </c>
      <c r="B658">
        <f t="shared" si="189"/>
        <v>10.265390776367544</v>
      </c>
      <c r="C658" t="str">
        <f t="shared" si="173"/>
        <v>76.0042185022609-17992.4388242224i</v>
      </c>
      <c r="D658" t="str">
        <f t="shared" si="174"/>
        <v>15.356249752385-3100.80827210286i</v>
      </c>
      <c r="E658" t="str">
        <f t="shared" si="175"/>
        <v>162.469465536285-0.0359562384807239i</v>
      </c>
      <c r="F658" t="str">
        <f t="shared" si="176"/>
        <v>17.4594594353612-14549.5798627927i</v>
      </c>
      <c r="G658" t="str">
        <f t="shared" si="177"/>
        <v>0.999999998619757-0.0000371516269878746i</v>
      </c>
      <c r="H658" t="str">
        <f t="shared" si="178"/>
        <v>91.0000108322131+0.0352703105922731i</v>
      </c>
      <c r="I658" t="str">
        <f t="shared" si="179"/>
        <v>5.47363467822236-3447.77637297526i</v>
      </c>
      <c r="K658" t="str">
        <f t="shared" si="180"/>
        <v>0.142857104391715-0.0000723972119435196i</v>
      </c>
      <c r="L658" t="str">
        <f t="shared" si="181"/>
        <v>0.0015-969.001975662082i</v>
      </c>
      <c r="M658" t="str">
        <f t="shared" si="182"/>
        <v>0.0135-397.539272066494i</v>
      </c>
      <c r="N658">
        <f t="shared" si="183"/>
        <v>90.242029170482354</v>
      </c>
      <c r="O658">
        <f t="shared" si="184"/>
        <v>85.10187818987005</v>
      </c>
      <c r="P658" s="3">
        <f t="shared" si="185"/>
        <v>85.10187818987005</v>
      </c>
      <c r="Q658" s="3">
        <f t="shared" si="186"/>
        <v>-89.757970829517646</v>
      </c>
      <c r="R658">
        <f t="shared" si="187"/>
        <v>90.242029170482354</v>
      </c>
      <c r="S658">
        <f t="shared" si="188"/>
        <v>1.0265390776367544E-2</v>
      </c>
      <c r="T658">
        <f t="shared" si="171"/>
        <v>85.10187818987005</v>
      </c>
    </row>
    <row r="659" spans="1:20" x14ac:dyDescent="0.3">
      <c r="A659">
        <f t="shared" si="172"/>
        <v>64.744450038023814</v>
      </c>
      <c r="B659">
        <f t="shared" si="189"/>
        <v>10.304399261317741</v>
      </c>
      <c r="C659" t="str">
        <f t="shared" si="173"/>
        <v>76.0042180350271-17924.3268498591i</v>
      </c>
      <c r="D659" t="str">
        <f t="shared" si="174"/>
        <v>15.3562497504996-3089.06982162871i</v>
      </c>
      <c r="E659" t="str">
        <f t="shared" si="175"/>
        <v>162.469464992422-0.0360928712334837i</v>
      </c>
      <c r="F659" t="str">
        <f t="shared" si="176"/>
        <v>17.4594594351777-14494.5007648254i</v>
      </c>
      <c r="G659" t="str">
        <f t="shared" si="177"/>
        <v>0.999999998609247-0.0000372928031700366i</v>
      </c>
      <c r="H659" t="str">
        <f t="shared" si="178"/>
        <v>91.0000109146946+0.0354043377776204i</v>
      </c>
      <c r="I659" t="str">
        <f t="shared" si="179"/>
        <v>5.4736346825749-3434.72441229369i</v>
      </c>
      <c r="K659" t="str">
        <f t="shared" si="180"/>
        <v>0.142857104098822-0.0000726723211925765i</v>
      </c>
      <c r="L659" t="str">
        <f t="shared" si="181"/>
        <v>0.0015-965.333707573304i</v>
      </c>
      <c r="M659" t="str">
        <f t="shared" si="182"/>
        <v>0.0135-396.034341568534i</v>
      </c>
      <c r="N659">
        <f t="shared" si="183"/>
        <v>90.242948862518716</v>
      </c>
      <c r="O659">
        <f t="shared" si="184"/>
        <v>85.068935178789673</v>
      </c>
      <c r="P659" s="3">
        <f t="shared" si="185"/>
        <v>85.068935178789673</v>
      </c>
      <c r="Q659" s="3">
        <f t="shared" si="186"/>
        <v>-89.757051137481284</v>
      </c>
      <c r="R659">
        <f t="shared" si="187"/>
        <v>90.242948862518716</v>
      </c>
      <c r="S659">
        <f t="shared" si="188"/>
        <v>1.0304399261317741E-2</v>
      </c>
      <c r="T659">
        <f t="shared" si="171"/>
        <v>85.068935178789673</v>
      </c>
    </row>
    <row r="660" spans="1:20" x14ac:dyDescent="0.3">
      <c r="A660">
        <f t="shared" si="172"/>
        <v>64.990478948168303</v>
      </c>
      <c r="B660">
        <f t="shared" si="189"/>
        <v>10.343555978510748</v>
      </c>
      <c r="C660" t="str">
        <f t="shared" si="173"/>
        <v>76.0042175642343-17856.472722955i</v>
      </c>
      <c r="D660" t="str">
        <f t="shared" si="174"/>
        <v>15.3562497485997-3077.37580846102i</v>
      </c>
      <c r="E660" t="str">
        <f t="shared" si="175"/>
        <v>162.469464444416-0.0362300231797904i</v>
      </c>
      <c r="F660" t="str">
        <f t="shared" si="176"/>
        <v>17.4594594349928-14439.6301751178i</v>
      </c>
      <c r="G660" t="str">
        <f t="shared" si="177"/>
        <v>0.999999998598657-0.0000374345158216863i</v>
      </c>
      <c r="H660" t="str">
        <f t="shared" si="178"/>
        <v>91.000010997804+0.0355388742663302i</v>
      </c>
      <c r="I660" t="str">
        <f t="shared" si="179"/>
        <v>5.47363468696058-3421.72186127592i</v>
      </c>
      <c r="K660" t="str">
        <f t="shared" si="180"/>
        <v>0.142857103803699-0.0000729484758549909i</v>
      </c>
      <c r="L660" t="str">
        <f t="shared" si="181"/>
        <v>0.0015-961.679326133996i</v>
      </c>
      <c r="M660" t="str">
        <f t="shared" si="182"/>
        <v>0.0135-394.535108157536i</v>
      </c>
      <c r="N660">
        <f t="shared" si="183"/>
        <v>90.243872049169539</v>
      </c>
      <c r="O660">
        <f t="shared" si="184"/>
        <v>85.035992173921244</v>
      </c>
      <c r="P660" s="3">
        <f t="shared" si="185"/>
        <v>85.035992173921244</v>
      </c>
      <c r="Q660" s="3">
        <f t="shared" si="186"/>
        <v>-89.756127950830461</v>
      </c>
      <c r="R660">
        <f t="shared" si="187"/>
        <v>90.243872049169539</v>
      </c>
      <c r="S660">
        <f t="shared" si="188"/>
        <v>1.0343555978510749E-2</v>
      </c>
      <c r="T660">
        <f t="shared" si="171"/>
        <v>85.035992173921244</v>
      </c>
    </row>
    <row r="661" spans="1:20" x14ac:dyDescent="0.3">
      <c r="A661">
        <f t="shared" si="172"/>
        <v>65.237442768171348</v>
      </c>
      <c r="B661">
        <f t="shared" si="189"/>
        <v>10.38286149122909</v>
      </c>
      <c r="C661" t="str">
        <f t="shared" si="173"/>
        <v>76.0042170898584-17788.875467406i</v>
      </c>
      <c r="D661" t="str">
        <f t="shared" si="174"/>
        <v>15.3562497466855-3065.72606437748i</v>
      </c>
      <c r="E661" t="str">
        <f t="shared" si="175"/>
        <v>162.469463892239-0.0363676962924595i</v>
      </c>
      <c r="F661" t="str">
        <f t="shared" si="176"/>
        <v>17.4594594348064-14384.9673043381i</v>
      </c>
      <c r="G661" t="str">
        <f t="shared" si="177"/>
        <v>0.999999998587987-0.0000375767669814078i</v>
      </c>
      <c r="H661" t="str">
        <f t="shared" si="178"/>
        <v>91.0000110815462+0.0356739219937562i</v>
      </c>
      <c r="I661" t="str">
        <f t="shared" si="179"/>
        <v>5.47363469137964-3408.7685328759i</v>
      </c>
      <c r="K661" t="str">
        <f t="shared" si="180"/>
        <v>0.142857103506329-0.0000732256799033133i</v>
      </c>
      <c r="L661" t="str">
        <f t="shared" si="181"/>
        <v>0.0015-958.038778774652i</v>
      </c>
      <c r="M661" t="str">
        <f t="shared" si="182"/>
        <v>0.0135-393.041550266523i</v>
      </c>
      <c r="N661">
        <f t="shared" si="183"/>
        <v>90.244798743711939</v>
      </c>
      <c r="O661">
        <f t="shared" si="184"/>
        <v>85.003049175312185</v>
      </c>
      <c r="P661" s="3">
        <f t="shared" si="185"/>
        <v>85.003049175312185</v>
      </c>
      <c r="Q661" s="3">
        <f t="shared" si="186"/>
        <v>-89.755201256288061</v>
      </c>
      <c r="R661">
        <f t="shared" si="187"/>
        <v>90.244798743711939</v>
      </c>
      <c r="S661">
        <f t="shared" si="188"/>
        <v>1.0382861491229089E-2</v>
      </c>
      <c r="T661">
        <f t="shared" si="171"/>
        <v>85.003049175312185</v>
      </c>
    </row>
    <row r="662" spans="1:20" x14ac:dyDescent="0.3">
      <c r="A662">
        <f t="shared" si="172"/>
        <v>65.485345050690398</v>
      </c>
      <c r="B662">
        <f t="shared" si="189"/>
        <v>10.42231636489576</v>
      </c>
      <c r="C662" t="str">
        <f t="shared" si="173"/>
        <v>76.0042166118689-17721.5341108028i</v>
      </c>
      <c r="D662" t="str">
        <f t="shared" si="174"/>
        <v>15.3562497447565-3054.12042179262i</v>
      </c>
      <c r="E662" t="str">
        <f t="shared" si="175"/>
        <v>162.469463335857-0.0365058925517954i</v>
      </c>
      <c r="F662" t="str">
        <f t="shared" si="176"/>
        <v>17.4594594346186-14330.5113661423i</v>
      </c>
      <c r="G662" t="str">
        <f t="shared" si="177"/>
        <v>0.999999998577235-0.0000377195586955316i</v>
      </c>
      <c r="H662" t="str">
        <f t="shared" si="178"/>
        <v>91.0000111659257+0.0358094829026059i</v>
      </c>
      <c r="I662" t="str">
        <f t="shared" si="179"/>
        <v>5.47363469583232-3395.86424075558i</v>
      </c>
      <c r="K662" t="str">
        <f t="shared" si="180"/>
        <v>0.142857103206695-0.0000735039373251893i</v>
      </c>
      <c r="L662" t="str">
        <f t="shared" si="181"/>
        <v>0.0015-954.412013124772i</v>
      </c>
      <c r="M662" t="str">
        <f t="shared" si="182"/>
        <v>0.0135-391.553646410164i</v>
      </c>
      <c r="N662">
        <f t="shared" si="183"/>
        <v>90.24572895947334</v>
      </c>
      <c r="O662">
        <f t="shared" si="184"/>
        <v>84.970106183010103</v>
      </c>
      <c r="P662" s="3">
        <f t="shared" si="185"/>
        <v>84.970106183010103</v>
      </c>
      <c r="Q662" s="3">
        <f t="shared" si="186"/>
        <v>-89.75427104052666</v>
      </c>
      <c r="R662">
        <f t="shared" si="187"/>
        <v>90.24572895947334</v>
      </c>
      <c r="S662">
        <f t="shared" si="188"/>
        <v>1.042231636489576E-2</v>
      </c>
      <c r="T662">
        <f t="shared" si="171"/>
        <v>84.970106183010103</v>
      </c>
    </row>
    <row r="663" spans="1:20" x14ac:dyDescent="0.3">
      <c r="A663">
        <f t="shared" si="172"/>
        <v>65.734189361883026</v>
      </c>
      <c r="B663">
        <f t="shared" si="189"/>
        <v>10.461921167082364</v>
      </c>
      <c r="C663" t="str">
        <f t="shared" si="173"/>
        <v>76.0042161302412-17654.4476844172i</v>
      </c>
      <c r="D663" t="str">
        <f t="shared" si="174"/>
        <v>15.3562497428131-3042.55871375537i</v>
      </c>
      <c r="E663" t="str">
        <f t="shared" si="175"/>
        <v>162.469462775238-0.0366446139456254i</v>
      </c>
      <c r="F663" t="str">
        <f t="shared" si="176"/>
        <v>17.4594594344297-14276.2615771637i</v>
      </c>
      <c r="G663" t="str">
        <f t="shared" si="177"/>
        <v>0.999999998566401-0.0000378628930181644i</v>
      </c>
      <c r="H663" t="str">
        <f t="shared" si="178"/>
        <v>91.0000112509481+0.0359455589429698i</v>
      </c>
      <c r="I663" t="str">
        <f t="shared" si="179"/>
        <v>5.47363470031901-3383.00879928247i</v>
      </c>
      <c r="K663" t="str">
        <f t="shared" si="180"/>
        <v>0.142857102904779-0.0000737832521234172i</v>
      </c>
      <c r="L663" t="str">
        <f t="shared" si="181"/>
        <v>0.0015-950.798977012128i</v>
      </c>
      <c r="M663" t="str">
        <f t="shared" si="182"/>
        <v>0.0135-390.071375184463i</v>
      </c>
      <c r="N663">
        <f t="shared" si="183"/>
        <v>90.246662709831938</v>
      </c>
      <c r="O663">
        <f t="shared" si="184"/>
        <v>84.937163197062929</v>
      </c>
      <c r="P663" s="3">
        <f t="shared" si="185"/>
        <v>84.937163197062929</v>
      </c>
      <c r="Q663" s="3">
        <f t="shared" si="186"/>
        <v>-89.753337290168062</v>
      </c>
      <c r="R663">
        <f t="shared" si="187"/>
        <v>90.246662709831938</v>
      </c>
      <c r="S663">
        <f t="shared" si="188"/>
        <v>1.0461921167082364E-2</v>
      </c>
      <c r="T663">
        <f t="shared" si="171"/>
        <v>84.937163197062929</v>
      </c>
    </row>
    <row r="664" spans="1:20" x14ac:dyDescent="0.3">
      <c r="A664">
        <f t="shared" si="172"/>
        <v>65.983979281458176</v>
      </c>
      <c r="B664">
        <f t="shared" si="189"/>
        <v>10.501676467517278</v>
      </c>
      <c r="C664" t="str">
        <f t="shared" si="173"/>
        <v>76.0042156449459-17587.6152231887i</v>
      </c>
      <c r="D664" t="str">
        <f t="shared" si="174"/>
        <v>15.3562497408548-3031.04077394667i</v>
      </c>
      <c r="E664" t="str">
        <f t="shared" si="175"/>
        <v>162.469462210351-0.0367838624693329i</v>
      </c>
      <c r="F664" t="str">
        <f t="shared" si="176"/>
        <v>17.4594594342389-14222.2171570007i</v>
      </c>
      <c r="G664" t="str">
        <f t="shared" si="177"/>
        <v>0.999999998555485-0.0000380067720112186i</v>
      </c>
      <c r="H664" t="str">
        <f t="shared" si="178"/>
        <v>91.0000113366179+0.0360821520723479i</v>
      </c>
      <c r="I664" t="str">
        <f t="shared" si="179"/>
        <v>5.47363470483975-3370.20202352669i</v>
      </c>
      <c r="K664" t="str">
        <f t="shared" si="180"/>
        <v>0.142857102600564-0.000074063628316006i</v>
      </c>
      <c r="L664" t="str">
        <f t="shared" si="181"/>
        <v>0.0015-947.199618461975i</v>
      </c>
      <c r="M664" t="str">
        <f t="shared" si="182"/>
        <v>0.0135-388.594715266451i</v>
      </c>
      <c r="N664">
        <f t="shared" si="183"/>
        <v>90.247600008216608</v>
      </c>
      <c r="O664">
        <f t="shared" si="184"/>
        <v>84.904220217519182</v>
      </c>
      <c r="P664" s="3">
        <f t="shared" si="185"/>
        <v>84.904220217519182</v>
      </c>
      <c r="Q664" s="3">
        <f t="shared" si="186"/>
        <v>-89.752399991783392</v>
      </c>
      <c r="R664">
        <f t="shared" si="187"/>
        <v>90.247600008216608</v>
      </c>
      <c r="S664">
        <f t="shared" si="188"/>
        <v>1.0501676467517278E-2</v>
      </c>
      <c r="T664">
        <f t="shared" si="171"/>
        <v>84.904220217519182</v>
      </c>
    </row>
    <row r="665" spans="1:20" x14ac:dyDescent="0.3">
      <c r="A665">
        <f t="shared" si="172"/>
        <v>66.234718402727722</v>
      </c>
      <c r="B665">
        <f t="shared" si="189"/>
        <v>10.541582838093843</v>
      </c>
      <c r="C665" t="str">
        <f t="shared" si="173"/>
        <v>76.0042151559544-17521.0357657095i</v>
      </c>
      <c r="D665" t="str">
        <f t="shared" si="174"/>
        <v>15.3562497388815-3019.5664366771i</v>
      </c>
      <c r="E665" t="str">
        <f t="shared" si="175"/>
        <v>162.469461641161-0.0369236401258806i</v>
      </c>
      <c r="F665" t="str">
        <f t="shared" si="176"/>
        <v>17.459459434047-14168.3773282063i</v>
      </c>
      <c r="G665" t="str">
        <f t="shared" si="177"/>
        <v>0.999999998544486-0.0000381511977444416i</v>
      </c>
      <c r="H665" t="str">
        <f t="shared" si="178"/>
        <v>91.0000114229397+0.0362192642556795i</v>
      </c>
      <c r="I665" t="str">
        <f t="shared" si="179"/>
        <v>5.47363470939498-3357.44372925847i</v>
      </c>
      <c r="K665" t="str">
        <f t="shared" si="180"/>
        <v>0.142857102294033-0.0000743450699362333i</v>
      </c>
      <c r="L665" t="str">
        <f t="shared" si="181"/>
        <v>0.0015-943.613885696331i</v>
      </c>
      <c r="M665" t="str">
        <f t="shared" si="182"/>
        <v>0.0135-387.123645413878i</v>
      </c>
      <c r="N665">
        <f t="shared" si="183"/>
        <v>90.248540868107256</v>
      </c>
      <c r="O665">
        <f t="shared" si="184"/>
        <v>84.871277244427432</v>
      </c>
      <c r="P665" s="3">
        <f t="shared" si="185"/>
        <v>84.871277244427432</v>
      </c>
      <c r="Q665" s="3">
        <f t="shared" si="186"/>
        <v>-89.751459131892744</v>
      </c>
      <c r="R665">
        <f t="shared" si="187"/>
        <v>90.248540868107256</v>
      </c>
      <c r="S665">
        <f t="shared" si="188"/>
        <v>1.0541582838093843E-2</v>
      </c>
      <c r="T665">
        <f t="shared" si="171"/>
        <v>84.871277244427432</v>
      </c>
    </row>
    <row r="666" spans="1:20" x14ac:dyDescent="0.3">
      <c r="A666">
        <f t="shared" si="172"/>
        <v>66.486410332658082</v>
      </c>
      <c r="B666">
        <f t="shared" si="189"/>
        <v>10.5816408528786</v>
      </c>
      <c r="C666" t="str">
        <f t="shared" si="173"/>
        <v>76.0042146632398-17454.7083542123i</v>
      </c>
      <c r="D666" t="str">
        <f t="shared" si="174"/>
        <v>15.3562497368931-3008.13553688447i</v>
      </c>
      <c r="E666" t="str">
        <f t="shared" si="175"/>
        <v>162.469461067639-0.037063948925843i</v>
      </c>
      <c r="F666" t="str">
        <f t="shared" si="176"/>
        <v>17.4594594338535-14114.7413162764i</v>
      </c>
      <c r="G666" t="str">
        <f t="shared" si="177"/>
        <v>0.999999998533403-0.0000382961722954461i</v>
      </c>
      <c r="H666" t="str">
        <f t="shared" si="178"/>
        <v>91.0000115099189+0.0363568974653703i</v>
      </c>
      <c r="I666" t="str">
        <f t="shared" si="179"/>
        <v>5.47363471398488-3344.73373294547i</v>
      </c>
      <c r="K666" t="str">
        <f t="shared" si="180"/>
        <v>0.142857101985168-0.0000746275810327023i</v>
      </c>
      <c r="L666" t="str">
        <f t="shared" si="181"/>
        <v>0.0015-940.041727133221i</v>
      </c>
      <c r="M666" t="str">
        <f t="shared" si="182"/>
        <v>0.0135-385.658144464911i</v>
      </c>
      <c r="N666">
        <f t="shared" si="183"/>
        <v>90.249485303035016</v>
      </c>
      <c r="O666">
        <f t="shared" si="184"/>
        <v>84.838334277837077</v>
      </c>
      <c r="P666" s="3">
        <f t="shared" si="185"/>
        <v>84.838334277837077</v>
      </c>
      <c r="Q666" s="3">
        <f t="shared" si="186"/>
        <v>-89.750514696964984</v>
      </c>
      <c r="R666">
        <f t="shared" si="187"/>
        <v>90.249485303035016</v>
      </c>
      <c r="S666">
        <f t="shared" si="188"/>
        <v>1.0581640852878599E-2</v>
      </c>
      <c r="T666">
        <f t="shared" si="171"/>
        <v>84.838334277837077</v>
      </c>
    </row>
    <row r="667" spans="1:20" x14ac:dyDescent="0.3">
      <c r="A667">
        <f t="shared" si="172"/>
        <v>66.739058691922196</v>
      </c>
      <c r="B667">
        <f t="shared" si="189"/>
        <v>10.62185108811954</v>
      </c>
      <c r="C667" t="str">
        <f t="shared" si="173"/>
        <v>76.0042141667734-17388.6320345545i</v>
      </c>
      <c r="D667" t="str">
        <f t="shared" si="174"/>
        <v>15.3562497348897-2996.74791013143i</v>
      </c>
      <c r="E667" t="str">
        <f t="shared" si="175"/>
        <v>162.469460489748-0.0372047908874287i</v>
      </c>
      <c r="F667" t="str">
        <f t="shared" si="176"/>
        <v>17.4594594336585-14061.3083496391i</v>
      </c>
      <c r="G667" t="str">
        <f t="shared" si="177"/>
        <v>0.999999998522236-0.0000384416977497394i</v>
      </c>
      <c r="H667" t="str">
        <f t="shared" si="178"/>
        <v>91.0000115975604+0.0364950536813209i</v>
      </c>
      <c r="I667" t="str">
        <f t="shared" si="179"/>
        <v>5.47363471860972-3332.07185175015i</v>
      </c>
      <c r="K667" t="str">
        <f t="shared" si="180"/>
        <v>0.142857101673951-0.0000749111656694004i</v>
      </c>
      <c r="L667" t="str">
        <f t="shared" si="181"/>
        <v>0.0015-936.483091385951i</v>
      </c>
      <c r="M667" t="str">
        <f t="shared" si="182"/>
        <v>0.0135-384.198191337827i</v>
      </c>
      <c r="N667">
        <f t="shared" si="183"/>
        <v>90.25043332658241</v>
      </c>
      <c r="O667">
        <f t="shared" si="184"/>
        <v>84.805391317797344</v>
      </c>
      <c r="P667" s="3">
        <f t="shared" si="185"/>
        <v>84.805391317797344</v>
      </c>
      <c r="Q667" s="3">
        <f t="shared" si="186"/>
        <v>-89.74956667341759</v>
      </c>
      <c r="R667">
        <f t="shared" si="187"/>
        <v>90.25043332658241</v>
      </c>
      <c r="S667">
        <f t="shared" si="188"/>
        <v>1.0621851088119539E-2</v>
      </c>
      <c r="T667">
        <f t="shared" si="171"/>
        <v>84.805391317797344</v>
      </c>
    </row>
    <row r="668" spans="1:20" x14ac:dyDescent="0.3">
      <c r="A668">
        <f t="shared" si="172"/>
        <v>66.992667114951502</v>
      </c>
      <c r="B668">
        <f t="shared" si="189"/>
        <v>10.662214122254394</v>
      </c>
      <c r="C668" t="str">
        <f t="shared" si="173"/>
        <v>76.0042136665285-17322.8058562065i</v>
      </c>
      <c r="D668" t="str">
        <f t="shared" si="174"/>
        <v>15.3562497328712-2985.40339260317i</v>
      </c>
      <c r="E668" t="str">
        <f t="shared" si="175"/>
        <v>162.469459907459-0.0373461680365189i</v>
      </c>
      <c r="F668" t="str">
        <f t="shared" si="176"/>
        <v>17.4594594334621-14008.077659643i</v>
      </c>
      <c r="G668" t="str">
        <f t="shared" si="177"/>
        <v>0.999999998510984-0.0000385877762007543i</v>
      </c>
      <c r="H668" t="str">
        <f t="shared" si="178"/>
        <v>91.0000116858694+0.036633734890956i</v>
      </c>
      <c r="I668" t="str">
        <f t="shared" si="179"/>
        <v>5.47363472326979-3319.45790352704i</v>
      </c>
      <c r="K668" t="str">
        <f t="shared" si="180"/>
        <v>0.142857101360364-0.0000751958279257584i</v>
      </c>
      <c r="L668" t="str">
        <f t="shared" si="181"/>
        <v>0.0015-932.937927262362i</v>
      </c>
      <c r="M668" t="str">
        <f t="shared" si="182"/>
        <v>0.0135-382.743765030711i</v>
      </c>
      <c r="N668">
        <f t="shared" si="183"/>
        <v>90.251384952383503</v>
      </c>
      <c r="O668">
        <f t="shared" si="184"/>
        <v>84.772448364358326</v>
      </c>
      <c r="P668" s="3">
        <f t="shared" si="185"/>
        <v>84.772448364358326</v>
      </c>
      <c r="Q668" s="3">
        <f t="shared" si="186"/>
        <v>-89.748615047616497</v>
      </c>
      <c r="R668">
        <f t="shared" si="187"/>
        <v>90.251384952383503</v>
      </c>
      <c r="S668">
        <f t="shared" si="188"/>
        <v>1.0662214122254394E-2</v>
      </c>
      <c r="T668">
        <f t="shared" si="171"/>
        <v>84.772448364358326</v>
      </c>
    </row>
    <row r="669" spans="1:20" x14ac:dyDescent="0.3">
      <c r="A669">
        <f t="shared" si="172"/>
        <v>67.247239249988311</v>
      </c>
      <c r="B669">
        <f t="shared" si="189"/>
        <v>10.702730535918962</v>
      </c>
      <c r="C669" t="str">
        <f t="shared" si="173"/>
        <v>76.004213162472-17257.2288722362i</v>
      </c>
      <c r="D669" t="str">
        <f t="shared" si="174"/>
        <v>15.3562497308371-2974.10182110498i</v>
      </c>
      <c r="E669" t="str">
        <f t="shared" si="175"/>
        <v>162.469459320734-0.037488082406687i</v>
      </c>
      <c r="F669" t="str">
        <f t="shared" si="176"/>
        <v>17.4594594332641-13955.0484805469i</v>
      </c>
      <c r="G669" t="str">
        <f t="shared" si="177"/>
        <v>0.999999998499645-0.000038734409749878i</v>
      </c>
      <c r="H669" t="str">
        <f t="shared" si="178"/>
        <v>91.000011774851+0.0367729430892527i</v>
      </c>
      <c r="I669" t="str">
        <f t="shared" si="179"/>
        <v>5.47363472796534-3306.89170682032i</v>
      </c>
      <c r="K669" t="str">
        <f t="shared" si="180"/>
        <v>0.142857101044389-0.0000754815718967089i</v>
      </c>
      <c r="L669" t="str">
        <f t="shared" si="181"/>
        <v>0.0015-929.406183764057i</v>
      </c>
      <c r="M669" t="str">
        <f t="shared" si="182"/>
        <v>0.0135-381.294844621151i</v>
      </c>
      <c r="N669">
        <f t="shared" si="183"/>
        <v>90.252340194124173</v>
      </c>
      <c r="O669">
        <f t="shared" si="184"/>
        <v>84.739505417570115</v>
      </c>
      <c r="P669" s="3">
        <f t="shared" si="185"/>
        <v>84.739505417570115</v>
      </c>
      <c r="Q669" s="3">
        <f t="shared" si="186"/>
        <v>-89.747659805875827</v>
      </c>
      <c r="R669">
        <f t="shared" si="187"/>
        <v>90.252340194124173</v>
      </c>
      <c r="S669">
        <f t="shared" si="188"/>
        <v>1.0702730535918961E-2</v>
      </c>
      <c r="T669">
        <f t="shared" si="171"/>
        <v>84.739505417570115</v>
      </c>
    </row>
    <row r="670" spans="1:20" x14ac:dyDescent="0.3">
      <c r="A670">
        <f t="shared" si="172"/>
        <v>67.50277875913828</v>
      </c>
      <c r="B670">
        <f t="shared" si="189"/>
        <v>10.743400911955455</v>
      </c>
      <c r="C670" t="str">
        <f t="shared" si="173"/>
        <v>76.0042126545794-17191.9001392971i</v>
      </c>
      <c r="D670" t="str">
        <f t="shared" si="174"/>
        <v>15.3562497287876-2962.84303305996i</v>
      </c>
      <c r="E670" t="str">
        <f t="shared" si="175"/>
        <v>162.469458729543-0.0376305360392365i</v>
      </c>
      <c r="F670" t="str">
        <f t="shared" si="176"/>
        <v>17.4594594330646-13902.2200495083i</v>
      </c>
      <c r="G670" t="str">
        <f t="shared" si="177"/>
        <v>0.999999998488221-0.0000388816005064832i</v>
      </c>
      <c r="H670" t="str">
        <f t="shared" si="178"/>
        <v>91.0000118645095+0.0369126802787675i</v>
      </c>
      <c r="I670" t="str">
        <f t="shared" si="179"/>
        <v>5.4736347326966-3294.37308086099i</v>
      </c>
      <c r="K670" t="str">
        <f t="shared" si="180"/>
        <v>0.142857100726009-0.0000757684016927443i</v>
      </c>
      <c r="L670" t="str">
        <f t="shared" si="181"/>
        <v>0.0015-925.887810085731i</v>
      </c>
      <c r="M670" t="str">
        <f t="shared" si="182"/>
        <v>0.0135-379.851409265941i</v>
      </c>
      <c r="N670">
        <f t="shared" si="183"/>
        <v>90.253299065542251</v>
      </c>
      <c r="O670">
        <f t="shared" si="184"/>
        <v>84.706562477483502</v>
      </c>
      <c r="P670" s="3">
        <f t="shared" si="185"/>
        <v>84.706562477483502</v>
      </c>
      <c r="Q670" s="3">
        <f t="shared" si="186"/>
        <v>-89.746700934457749</v>
      </c>
      <c r="R670">
        <f t="shared" si="187"/>
        <v>90.253299065542251</v>
      </c>
      <c r="S670">
        <f t="shared" si="188"/>
        <v>1.0743400911955454E-2</v>
      </c>
      <c r="T670">
        <f t="shared" si="171"/>
        <v>84.706562477483502</v>
      </c>
    </row>
    <row r="671" spans="1:20" x14ac:dyDescent="0.3">
      <c r="A671">
        <f t="shared" si="172"/>
        <v>67.759289318423001</v>
      </c>
      <c r="B671">
        <f t="shared" si="189"/>
        <v>10.784225835420886</v>
      </c>
      <c r="C671" t="str">
        <f t="shared" si="173"/>
        <v>76.0042121428177-17126.8187176131i</v>
      </c>
      <c r="D671" t="str">
        <f t="shared" si="174"/>
        <v>15.3562497267224-2951.62686650668i</v>
      </c>
      <c r="E671" t="str">
        <f t="shared" si="175"/>
        <v>162.469458133849-0.0377735309832229i</v>
      </c>
      <c r="F671" t="str">
        <f t="shared" si="176"/>
        <v>17.4594594328637-13849.5916065724i</v>
      </c>
      <c r="G671" t="str">
        <f t="shared" si="177"/>
        <v>0.99999999847671-0.0000390293505879586i</v>
      </c>
      <c r="H671" t="str">
        <f t="shared" si="178"/>
        <v>91.0000119548512+0.0370529484696692i</v>
      </c>
      <c r="I671" t="str">
        <f t="shared" si="179"/>
        <v>5.47363473746395-3281.90184556444i</v>
      </c>
      <c r="K671" t="str">
        <f t="shared" si="180"/>
        <v>0.142857100405204-0.0000760563214399776i</v>
      </c>
      <c r="L671" t="str">
        <f t="shared" si="181"/>
        <v>0.0015-922.382755614393i</v>
      </c>
      <c r="M671" t="str">
        <f t="shared" si="182"/>
        <v>0.0135-378.413438200777i</v>
      </c>
      <c r="N671">
        <f t="shared" si="183"/>
        <v>90.254261580427752</v>
      </c>
      <c r="O671">
        <f t="shared" si="184"/>
        <v>84.673619544149375</v>
      </c>
      <c r="P671" s="3">
        <f t="shared" si="185"/>
        <v>84.673619544149375</v>
      </c>
      <c r="Q671" s="3">
        <f t="shared" si="186"/>
        <v>-89.745738419572248</v>
      </c>
      <c r="R671">
        <f t="shared" si="187"/>
        <v>90.254261580427752</v>
      </c>
      <c r="S671">
        <f t="shared" si="188"/>
        <v>1.0784225835420885E-2</v>
      </c>
      <c r="T671">
        <f t="shared" si="171"/>
        <v>84.673619544149375</v>
      </c>
    </row>
    <row r="672" spans="1:20" x14ac:dyDescent="0.3">
      <c r="A672">
        <f t="shared" si="172"/>
        <v>68.016774617833022</v>
      </c>
      <c r="B672">
        <f t="shared" si="189"/>
        <v>10.825205893595486</v>
      </c>
      <c r="C672" t="str">
        <f t="shared" si="173"/>
        <v>76.0042116271607-17061.9836709663i</v>
      </c>
      <c r="D672" t="str">
        <f t="shared" si="174"/>
        <v>15.3562497246416-2940.4531600968i</v>
      </c>
      <c r="E672" t="str">
        <f t="shared" si="175"/>
        <v>162.469457533621-0.0379170692954916i</v>
      </c>
      <c r="F672" t="str">
        <f t="shared" si="176"/>
        <v>17.4594594326611-13797.1623946614i</v>
      </c>
      <c r="G672" t="str">
        <f t="shared" si="177"/>
        <v>0.999999998465111-0.0000391776621197384i</v>
      </c>
      <c r="H672" t="str">
        <f t="shared" si="178"/>
        <v>91.0000120458809+0.0371937496797632i</v>
      </c>
      <c r="I672" t="str">
        <f t="shared" si="179"/>
        <v>5.47363474226757-3269.47782152776i</v>
      </c>
      <c r="K672" t="str">
        <f t="shared" si="180"/>
        <v>0.142857100081956-0.0000763453352801994i</v>
      </c>
      <c r="L672" t="str">
        <f t="shared" si="181"/>
        <v>0.0015-918.890969928664i</v>
      </c>
      <c r="M672" t="str">
        <f t="shared" si="182"/>
        <v>0.0135-376.980910739965i</v>
      </c>
      <c r="N672">
        <f t="shared" si="183"/>
        <v>90.255227752623057</v>
      </c>
      <c r="O672">
        <f t="shared" si="184"/>
        <v>84.640676617619249</v>
      </c>
      <c r="P672" s="3">
        <f t="shared" si="185"/>
        <v>84.640676617619249</v>
      </c>
      <c r="Q672" s="3">
        <f t="shared" si="186"/>
        <v>-89.744772247376943</v>
      </c>
      <c r="R672">
        <f t="shared" si="187"/>
        <v>90.255227752623057</v>
      </c>
      <c r="S672">
        <f t="shared" si="188"/>
        <v>1.0825205893595487E-2</v>
      </c>
      <c r="T672">
        <f t="shared" si="171"/>
        <v>84.640676617619249</v>
      </c>
    </row>
    <row r="673" spans="1:20" x14ac:dyDescent="0.3">
      <c r="A673">
        <f t="shared" si="172"/>
        <v>68.275238361380787</v>
      </c>
      <c r="B673">
        <f t="shared" si="189"/>
        <v>10.86634167599115</v>
      </c>
      <c r="C673" t="str">
        <f t="shared" si="173"/>
        <v>76.0042111075769-16997.3940666827i</v>
      </c>
      <c r="D673" t="str">
        <f t="shared" si="174"/>
        <v>15.3562497225449-2929.32175309281i</v>
      </c>
      <c r="E673" t="str">
        <f t="shared" si="175"/>
        <v>162.469456928822-0.0380611530406954i</v>
      </c>
      <c r="F673" t="str">
        <f t="shared" si="176"/>
        <v>17.459459432457-13744.9316595635i</v>
      </c>
      <c r="G673" t="str">
        <f t="shared" si="177"/>
        <v>0.999999998453423-0.0000393265372353338i</v>
      </c>
      <c r="H673" t="str">
        <f t="shared" si="178"/>
        <v>91.0000121376036+0.037335085934523i</v>
      </c>
      <c r="I673" t="str">
        <f t="shared" si="179"/>
        <v>5.47363474710777-3257.10083002717i</v>
      </c>
      <c r="K673" t="str">
        <f t="shared" si="180"/>
        <v>0.142857099756247-0.0000766354473709401i</v>
      </c>
      <c r="L673" t="str">
        <f t="shared" si="181"/>
        <v>0.0015-915.412402798035i</v>
      </c>
      <c r="M673" t="str">
        <f t="shared" si="182"/>
        <v>0.0135-375.553806276116i</v>
      </c>
      <c r="N673">
        <f t="shared" si="183"/>
        <v>90.256197596023128</v>
      </c>
      <c r="O673">
        <f t="shared" si="184"/>
        <v>84.60773369794488</v>
      </c>
      <c r="P673" s="3">
        <f t="shared" si="185"/>
        <v>84.60773369794488</v>
      </c>
      <c r="Q673" s="3">
        <f t="shared" si="186"/>
        <v>-89.743802403976872</v>
      </c>
      <c r="R673">
        <f t="shared" si="187"/>
        <v>90.256197596023128</v>
      </c>
      <c r="S673">
        <f t="shared" si="188"/>
        <v>1.086634167599115E-2</v>
      </c>
      <c r="T673">
        <f t="shared" si="171"/>
        <v>84.60773369794488</v>
      </c>
    </row>
    <row r="674" spans="1:20" x14ac:dyDescent="0.3">
      <c r="A674">
        <f t="shared" si="172"/>
        <v>68.534684267154034</v>
      </c>
      <c r="B674">
        <f t="shared" si="189"/>
        <v>10.907633774359915</v>
      </c>
      <c r="C674" t="str">
        <f t="shared" si="173"/>
        <v>76.0042105840366-16933.0489756191i</v>
      </c>
      <c r="D674" t="str">
        <f t="shared" si="174"/>
        <v>15.3562497204323-2918.23248536569i</v>
      </c>
      <c r="E674" t="str">
        <f t="shared" si="175"/>
        <v>162.469456319417-0.0382057842913372i</v>
      </c>
      <c r="F674" t="str">
        <f t="shared" si="176"/>
        <v>17.4594594322514-13692.898649922i</v>
      </c>
      <c r="G674" t="str">
        <f t="shared" si="177"/>
        <v>0.999999998441647-0.0000394759780763632i</v>
      </c>
      <c r="H674" t="str">
        <f t="shared" si="178"/>
        <v>91.0000122300246+0.0374769592671191i</v>
      </c>
      <c r="I674" t="str">
        <f t="shared" si="179"/>
        <v>5.47363475198482-3244.77069301551i</v>
      </c>
      <c r="K674" t="str">
        <f t="shared" si="180"/>
        <v>0.142857099428058-0.0000769266618855276i</v>
      </c>
      <c r="L674" t="str">
        <f t="shared" si="181"/>
        <v>0.0015-911.947004182144i</v>
      </c>
      <c r="M674" t="str">
        <f t="shared" si="182"/>
        <v>0.0135-374.132104279852i</v>
      </c>
      <c r="N674">
        <f t="shared" si="183"/>
        <v>90.257171124575706</v>
      </c>
      <c r="O674">
        <f t="shared" si="184"/>
        <v>84.574790785178422</v>
      </c>
      <c r="P674" s="3">
        <f t="shared" si="185"/>
        <v>84.574790785178422</v>
      </c>
      <c r="Q674" s="3">
        <f t="shared" si="186"/>
        <v>-89.742828875424294</v>
      </c>
      <c r="R674">
        <f t="shared" si="187"/>
        <v>90.257171124575706</v>
      </c>
      <c r="S674">
        <f t="shared" si="188"/>
        <v>1.0907633774359915E-2</v>
      </c>
      <c r="T674">
        <f t="shared" si="171"/>
        <v>84.574790785178422</v>
      </c>
    </row>
    <row r="675" spans="1:20" x14ac:dyDescent="0.3">
      <c r="A675">
        <f t="shared" si="172"/>
        <v>68.795116067369221</v>
      </c>
      <c r="B675">
        <f t="shared" si="189"/>
        <v>10.949082782702483</v>
      </c>
      <c r="C675" t="str">
        <f t="shared" si="173"/>
        <v>76.0042100565097-16868.9474721499i</v>
      </c>
      <c r="D675" t="str">
        <f t="shared" si="174"/>
        <v>15.3562497183035-2907.18519739258i</v>
      </c>
      <c r="E675" t="str">
        <f t="shared" si="175"/>
        <v>162.469455705372-0.0383509651277868i</v>
      </c>
      <c r="F675" t="str">
        <f t="shared" si="176"/>
        <v>17.4594594320444-13641.0626172247i</v>
      </c>
      <c r="G675" t="str">
        <f t="shared" si="177"/>
        <v>0.999999998429781-0.0000396259867925832i</v>
      </c>
      <c r="H675" t="str">
        <f t="shared" si="178"/>
        <v>91.0000123231494+0.0376193717184486i</v>
      </c>
      <c r="I675" t="str">
        <f t="shared" si="179"/>
        <v>5.47363475689906-3232.48723311964i</v>
      </c>
      <c r="K675" t="str">
        <f t="shared" si="180"/>
        <v>0.14285709909737-0.0000772189830131491i</v>
      </c>
      <c r="L675" t="str">
        <f t="shared" si="181"/>
        <v>0.0015-908.494724230064i</v>
      </c>
      <c r="M675" t="str">
        <f t="shared" si="182"/>
        <v>0.0135-372.715784299514i</v>
      </c>
      <c r="N675">
        <f t="shared" si="183"/>
        <v>90.258148352281452</v>
      </c>
      <c r="O675">
        <f t="shared" si="184"/>
        <v>84.541847879372582</v>
      </c>
      <c r="P675" s="3">
        <f t="shared" si="185"/>
        <v>84.541847879372582</v>
      </c>
      <c r="Q675" s="3">
        <f t="shared" si="186"/>
        <v>-89.741851647718548</v>
      </c>
      <c r="R675">
        <f t="shared" si="187"/>
        <v>90.258148352281452</v>
      </c>
      <c r="S675">
        <f t="shared" si="188"/>
        <v>1.0949082782702483E-2</v>
      </c>
      <c r="T675">
        <f t="shared" si="171"/>
        <v>84.541847879372582</v>
      </c>
    </row>
    <row r="676" spans="1:20" x14ac:dyDescent="0.3">
      <c r="A676">
        <f t="shared" si="172"/>
        <v>69.056537508425222</v>
      </c>
      <c r="B676">
        <f t="shared" si="189"/>
        <v>10.990689297276752</v>
      </c>
      <c r="C676" t="str">
        <f t="shared" si="173"/>
        <v>76.0042095249665-16805.0886341535i</v>
      </c>
      <c r="D676" t="str">
        <f t="shared" si="174"/>
        <v>15.3562497161585-2896.17973025456i</v>
      </c>
      <c r="E676" t="str">
        <f t="shared" si="175"/>
        <v>162.469455086653-0.0384966976383291i</v>
      </c>
      <c r="F676" t="str">
        <f t="shared" si="176"/>
        <v>17.4594594318355-13589.4228157927i</v>
      </c>
      <c r="G676" t="str">
        <f t="shared" si="177"/>
        <v>0.999999998417825-0.0000397765655419194i</v>
      </c>
      <c r="H676" t="str">
        <f t="shared" si="178"/>
        <v>91.0000124169832+0.0377623253371626i</v>
      </c>
      <c r="I676" t="str">
        <f t="shared" si="179"/>
        <v>5.47363476185062-3220.25027363781i</v>
      </c>
      <c r="K676" t="str">
        <f t="shared" si="180"/>
        <v>0.142857098764164-0.0000775124149589087i</v>
      </c>
      <c r="L676" t="str">
        <f t="shared" si="181"/>
        <v>0.0015-905.055513279607i</v>
      </c>
      <c r="M676" t="str">
        <f t="shared" si="182"/>
        <v>0.0135-371.304825960864i</v>
      </c>
      <c r="N676">
        <f t="shared" si="183"/>
        <v>90.259129293194221</v>
      </c>
      <c r="O676">
        <f t="shared" si="184"/>
        <v>84.508904980580326</v>
      </c>
      <c r="P676" s="3">
        <f t="shared" si="185"/>
        <v>84.508904980580326</v>
      </c>
      <c r="Q676" s="3">
        <f t="shared" si="186"/>
        <v>-89.740870706805779</v>
      </c>
      <c r="R676">
        <f t="shared" si="187"/>
        <v>90.259129293194221</v>
      </c>
      <c r="S676">
        <f t="shared" si="188"/>
        <v>1.0990689297276751E-2</v>
      </c>
      <c r="T676">
        <f t="shared" si="171"/>
        <v>84.508904980580326</v>
      </c>
    </row>
    <row r="677" spans="1:20" x14ac:dyDescent="0.3">
      <c r="A677">
        <f t="shared" si="172"/>
        <v>69.318952350957233</v>
      </c>
      <c r="B677">
        <f t="shared" si="189"/>
        <v>11.032453916606404</v>
      </c>
      <c r="C677" t="str">
        <f t="shared" si="173"/>
        <v>76.0042089893762-16741.4715429989i</v>
      </c>
      <c r="D677" t="str">
        <f t="shared" si="174"/>
        <v>15.3562497139973-2885.21592563427i</v>
      </c>
      <c r="E677" t="str">
        <f t="shared" si="175"/>
        <v>162.469454463221-0.0386429839191693i</v>
      </c>
      <c r="F677" t="str">
        <f t="shared" si="176"/>
        <v>17.4594594316252-13537.9785027702i</v>
      </c>
      <c r="G677" t="str">
        <f t="shared" si="177"/>
        <v>0.999999998405777-0.0000399277164904977i</v>
      </c>
      <c r="H677" t="str">
        <f t="shared" si="178"/>
        <v>91.0000125115315+0.0379058221796988i</v>
      </c>
      <c r="I677" t="str">
        <f t="shared" si="179"/>
        <v>5.47363476683994-3208.05963853729i</v>
      </c>
      <c r="K677" t="str">
        <f t="shared" si="180"/>
        <v>0.142857098428421-0.000077806961943892i</v>
      </c>
      <c r="L677" t="str">
        <f t="shared" si="181"/>
        <v>0.0015-901.629321856546i</v>
      </c>
      <c r="M677" t="str">
        <f t="shared" si="182"/>
        <v>0.0135-369.89920896679i</v>
      </c>
      <c r="N677">
        <f t="shared" si="183"/>
        <v>90.260113961421254</v>
      </c>
      <c r="O677">
        <f t="shared" si="184"/>
        <v>84.475962088855027</v>
      </c>
      <c r="P677" s="3">
        <f t="shared" si="185"/>
        <v>84.475962088855027</v>
      </c>
      <c r="Q677" s="3">
        <f t="shared" si="186"/>
        <v>-89.739886038578746</v>
      </c>
      <c r="R677">
        <f t="shared" si="187"/>
        <v>90.260113961421254</v>
      </c>
      <c r="S677">
        <f t="shared" si="188"/>
        <v>1.1032453916606403E-2</v>
      </c>
      <c r="T677">
        <f t="shared" si="171"/>
        <v>84.475962088855027</v>
      </c>
    </row>
    <row r="678" spans="1:20" x14ac:dyDescent="0.3">
      <c r="A678">
        <f t="shared" si="172"/>
        <v>69.582364369890868</v>
      </c>
      <c r="B678">
        <f t="shared" si="189"/>
        <v>11.074377241489508</v>
      </c>
      <c r="C678" t="str">
        <f t="shared" si="173"/>
        <v>76.0042084497058-16678.0952835328i</v>
      </c>
      <c r="D678" t="str">
        <f t="shared" si="174"/>
        <v>15.3562497118194-2874.29362581371i</v>
      </c>
      <c r="E678" t="str">
        <f t="shared" si="175"/>
        <v>162.469453835042-0.0387898260744871i</v>
      </c>
      <c r="F678" t="str">
        <f t="shared" si="176"/>
        <v>17.4594594314132-13486.7289381135i</v>
      </c>
      <c r="G678" t="str">
        <f t="shared" si="177"/>
        <v>0.999999998393638-0.000040079441812675i</v>
      </c>
      <c r="H678" t="str">
        <f t="shared" si="178"/>
        <v>91.0000126067999+0.0380498643103085i</v>
      </c>
      <c r="I678" t="str">
        <f t="shared" si="179"/>
        <v>5.47363477186725-3195.9151524517i</v>
      </c>
      <c r="K678" t="str">
        <f t="shared" si="180"/>
        <v>0.142857098090121-0.0000781026282052228i</v>
      </c>
      <c r="L678" t="str">
        <f t="shared" si="181"/>
        <v>0.0015-898.216100673991i</v>
      </c>
      <c r="M678" t="str">
        <f t="shared" si="182"/>
        <v>0.0135-368.498913097021i</v>
      </c>
      <c r="N678">
        <f t="shared" si="183"/>
        <v>90.261102371123371</v>
      </c>
      <c r="O678">
        <f t="shared" si="184"/>
        <v>84.443019204250405</v>
      </c>
      <c r="P678" s="3">
        <f t="shared" si="185"/>
        <v>84.443019204250405</v>
      </c>
      <c r="Q678" s="3">
        <f t="shared" si="186"/>
        <v>-89.738897628876629</v>
      </c>
      <c r="R678">
        <f t="shared" si="187"/>
        <v>90.261102371123371</v>
      </c>
      <c r="S678">
        <f t="shared" si="188"/>
        <v>1.1074377241489507E-2</v>
      </c>
      <c r="T678">
        <f t="shared" si="171"/>
        <v>84.443019204250405</v>
      </c>
    </row>
    <row r="679" spans="1:20" x14ac:dyDescent="0.3">
      <c r="A679">
        <f t="shared" si="172"/>
        <v>69.846777354496453</v>
      </c>
      <c r="B679">
        <f t="shared" si="189"/>
        <v>11.116459875007168</v>
      </c>
      <c r="C679" t="str">
        <f t="shared" si="173"/>
        <v>76.0042079059273-16614.9589440666i</v>
      </c>
      <c r="D679" t="str">
        <f t="shared" si="174"/>
        <v>15.3562497096251-2863.41267367192i</v>
      </c>
      <c r="E679" t="str">
        <f t="shared" si="175"/>
        <v>162.46945320208-0.0389372262164509i</v>
      </c>
      <c r="F679" t="str">
        <f t="shared" si="176"/>
        <v>17.4594594311997-13435.6733845805i</v>
      </c>
      <c r="G679" t="str">
        <f t="shared" si="177"/>
        <v>0.999999998381407-0.0000402317436910712i</v>
      </c>
      <c r="H679" t="str">
        <f t="shared" si="178"/>
        <v>91.0000127027939+0.0381944538010867i</v>
      </c>
      <c r="I679" t="str">
        <f t="shared" si="179"/>
        <v>5.47363477693287-3183.81664067855i</v>
      </c>
      <c r="K679" t="str">
        <f t="shared" si="180"/>
        <v>0.142857097749245-0.0000783994179961256i</v>
      </c>
      <c r="L679" t="str">
        <f t="shared" si="181"/>
        <v>0.0015-894.81580063159i</v>
      </c>
      <c r="M679" t="str">
        <f t="shared" si="182"/>
        <v>0.0135-367.103918207831i</v>
      </c>
      <c r="N679">
        <f t="shared" si="183"/>
        <v>90.262094536515164</v>
      </c>
      <c r="O679">
        <f t="shared" si="184"/>
        <v>84.410076326820786</v>
      </c>
      <c r="P679" s="3">
        <f t="shared" si="185"/>
        <v>84.410076326820786</v>
      </c>
      <c r="Q679" s="3">
        <f t="shared" si="186"/>
        <v>-89.737905463484836</v>
      </c>
      <c r="R679">
        <f t="shared" si="187"/>
        <v>90.262094536515164</v>
      </c>
      <c r="S679">
        <f t="shared" si="188"/>
        <v>1.1116459875007168E-2</v>
      </c>
      <c r="T679">
        <f t="shared" si="171"/>
        <v>84.410076326820786</v>
      </c>
    </row>
    <row r="680" spans="1:20" x14ac:dyDescent="0.3">
      <c r="A680">
        <f t="shared" si="172"/>
        <v>70.112195108443544</v>
      </c>
      <c r="B680">
        <f t="shared" si="189"/>
        <v>11.158702422532196</v>
      </c>
      <c r="C680" t="str">
        <f t="shared" si="173"/>
        <v>76.0042073580089-16552.061616363i</v>
      </c>
      <c r="D680" t="str">
        <f t="shared" si="174"/>
        <v>15.3562497074141-2852.57291268277i</v>
      </c>
      <c r="E680" t="str">
        <f t="shared" si="175"/>
        <v>162.469452564299-0.0390851864652558i</v>
      </c>
      <c r="F680" t="str">
        <f t="shared" si="176"/>
        <v>17.4594594309845-13384.8111077197i</v>
      </c>
      <c r="G680" t="str">
        <f t="shared" si="177"/>
        <v>0.999999998369082-0.0000403846243165995i</v>
      </c>
      <c r="H680" t="str">
        <f t="shared" si="178"/>
        <v>91.0000127995184+0.0383395927320031i</v>
      </c>
      <c r="I680" t="str">
        <f t="shared" si="179"/>
        <v>5.47363478203702-3171.76392917662i</v>
      </c>
      <c r="K680" t="str">
        <f t="shared" si="180"/>
        <v>0.142857097405774-0.0000786973355859883i</v>
      </c>
      <c r="L680" t="str">
        <f t="shared" si="181"/>
        <v>0.0015-891.428372814889i</v>
      </c>
      <c r="M680" t="str">
        <f t="shared" si="182"/>
        <v>0.0135-365.71420423175i</v>
      </c>
      <c r="N680">
        <f t="shared" si="183"/>
        <v>90.263090471865183</v>
      </c>
      <c r="O680">
        <f t="shared" si="184"/>
        <v>84.377133456620868</v>
      </c>
      <c r="P680" s="3">
        <f t="shared" si="185"/>
        <v>84.377133456620868</v>
      </c>
      <c r="Q680" s="3">
        <f t="shared" si="186"/>
        <v>-89.736909528134817</v>
      </c>
      <c r="R680">
        <f t="shared" si="187"/>
        <v>90.263090471865183</v>
      </c>
      <c r="S680">
        <f t="shared" si="188"/>
        <v>1.1158702422532196E-2</v>
      </c>
      <c r="T680">
        <f t="shared" si="171"/>
        <v>84.377133456620868</v>
      </c>
    </row>
    <row r="681" spans="1:20" x14ac:dyDescent="0.3">
      <c r="A681">
        <f t="shared" si="172"/>
        <v>70.378621449855629</v>
      </c>
      <c r="B681">
        <f t="shared" si="189"/>
        <v>11.201105491737819</v>
      </c>
      <c r="C681" t="str">
        <f t="shared" si="173"/>
        <v>76.004206805918-16489.4023956225i</v>
      </c>
      <c r="D681" t="str">
        <f t="shared" si="174"/>
        <v>15.3562497051863-2841.77418691264i</v>
      </c>
      <c r="E681" t="str">
        <f t="shared" si="175"/>
        <v>162.469451921661-0.0392337089491498i</v>
      </c>
      <c r="F681" t="str">
        <f t="shared" si="176"/>
        <v>17.4594594307677-13334.1413758603i</v>
      </c>
      <c r="G681" t="str">
        <f t="shared" si="177"/>
        <v>0.999999998356664-0.0000405380858884991i</v>
      </c>
      <c r="H681" t="str">
        <f t="shared" si="178"/>
        <v>91.0000128969798+0.0384852831909311i</v>
      </c>
      <c r="I681" t="str">
        <f t="shared" si="179"/>
        <v>5.47363478718006-3159.75684456367i</v>
      </c>
      <c r="K681" t="str">
        <f t="shared" si="180"/>
        <v>0.142857097059687-0.0000789963852604204i</v>
      </c>
      <c r="L681" t="str">
        <f t="shared" si="181"/>
        <v>0.0015-888.053768494612i</v>
      </c>
      <c r="M681" t="str">
        <f t="shared" si="182"/>
        <v>0.0135-364.329751177276i</v>
      </c>
      <c r="N681">
        <f t="shared" si="183"/>
        <v>90.264090191496152</v>
      </c>
      <c r="O681">
        <f t="shared" si="184"/>
        <v>84.344190593705491</v>
      </c>
      <c r="P681" s="3">
        <f t="shared" si="185"/>
        <v>84.344190593705491</v>
      </c>
      <c r="Q681" s="3">
        <f t="shared" si="186"/>
        <v>-89.735909808503848</v>
      </c>
      <c r="R681">
        <f t="shared" si="187"/>
        <v>90.264090191496152</v>
      </c>
      <c r="S681">
        <f t="shared" si="188"/>
        <v>1.1201105491737818E-2</v>
      </c>
      <c r="T681">
        <f t="shared" si="171"/>
        <v>84.344190593705491</v>
      </c>
    </row>
    <row r="682" spans="1:20" x14ac:dyDescent="0.3">
      <c r="A682">
        <f t="shared" si="172"/>
        <v>70.646060211365082</v>
      </c>
      <c r="B682">
        <f t="shared" si="189"/>
        <v>11.243669692606423</v>
      </c>
      <c r="C682" t="str">
        <f t="shared" si="173"/>
        <v>76.0042062496228-16426.9803804715i</v>
      </c>
      <c r="D682" t="str">
        <f t="shared" si="174"/>
        <v>15.3562497029413-2831.01634101824i</v>
      </c>
      <c r="E682" t="str">
        <f t="shared" si="175"/>
        <v>162.46945127413-0.0393827958044675i</v>
      </c>
      <c r="F682" t="str">
        <f t="shared" si="176"/>
        <v>17.4594594305492-13283.6634601012i</v>
      </c>
      <c r="G682" t="str">
        <f t="shared" si="177"/>
        <v>0.999999998344151-0.0000406921306143663i</v>
      </c>
      <c r="H682" t="str">
        <f t="shared" si="178"/>
        <v>91.0000129951825+0.0386315272736772i</v>
      </c>
      <c r="I682" t="str">
        <f t="shared" si="179"/>
        <v>5.47363479236219-3147.79521411371i</v>
      </c>
      <c r="K682" t="str">
        <f t="shared" si="180"/>
        <v>0.142857096710966-0.0000792965713213173i</v>
      </c>
      <c r="L682" t="str">
        <f t="shared" si="181"/>
        <v>0.0015-884.691939125934i</v>
      </c>
      <c r="M682" t="str">
        <f t="shared" si="182"/>
        <v>0.0135-362.950539128588i</v>
      </c>
      <c r="N682">
        <f t="shared" si="183"/>
        <v>90.265093709785219</v>
      </c>
      <c r="O682">
        <f t="shared" si="184"/>
        <v>84.311247738130362</v>
      </c>
      <c r="P682" s="3">
        <f t="shared" si="185"/>
        <v>84.311247738130362</v>
      </c>
      <c r="Q682" s="3">
        <f t="shared" si="186"/>
        <v>-89.734906290214781</v>
      </c>
      <c r="R682">
        <f t="shared" si="187"/>
        <v>90.265093709785219</v>
      </c>
      <c r="S682">
        <f t="shared" si="188"/>
        <v>1.1243669692606423E-2</v>
      </c>
      <c r="T682">
        <f t="shared" si="171"/>
        <v>84.311247738130362</v>
      </c>
    </row>
    <row r="683" spans="1:20" x14ac:dyDescent="0.3">
      <c r="A683">
        <f t="shared" si="172"/>
        <v>70.914515240168271</v>
      </c>
      <c r="B683">
        <f t="shared" si="189"/>
        <v>11.286395637438327</v>
      </c>
      <c r="C683" t="str">
        <f t="shared" si="173"/>
        <v>76.0042056890923-16364.7946729482i</v>
      </c>
      <c r="D683" t="str">
        <f t="shared" si="174"/>
        <v>15.3562497006794-2820.29922024435i</v>
      </c>
      <c r="E683" t="str">
        <f t="shared" si="175"/>
        <v>162.46945062167-0.0395324491756645i</v>
      </c>
      <c r="F683" t="str">
        <f t="shared" si="176"/>
        <v>17.4594594303291-13233.3766343007i</v>
      </c>
      <c r="G683" t="str">
        <f t="shared" si="177"/>
        <v>0.999999998331542-0.0000408467607101858i</v>
      </c>
      <c r="H683" t="str">
        <f t="shared" si="178"/>
        <v>91.0000130941341+0.0387783270840147i</v>
      </c>
      <c r="I683" t="str">
        <f t="shared" si="179"/>
        <v>5.4736347975839-3135.87886575475i</v>
      </c>
      <c r="K683" t="str">
        <f t="shared" si="180"/>
        <v>0.142857096359588-0.0000795978980869219i</v>
      </c>
      <c r="L683" t="str">
        <f t="shared" si="181"/>
        <v>0.0015-881.342836347813i</v>
      </c>
      <c r="M683" t="str">
        <f t="shared" si="182"/>
        <v>0.0135-361.576548245256i</v>
      </c>
      <c r="N683">
        <f t="shared" si="183"/>
        <v>90.266101041164148</v>
      </c>
      <c r="O683">
        <f t="shared" si="184"/>
        <v>84.278304889951244</v>
      </c>
      <c r="P683" s="3">
        <f t="shared" si="185"/>
        <v>84.278304889951244</v>
      </c>
      <c r="Q683" s="3">
        <f t="shared" si="186"/>
        <v>-89.733898958835852</v>
      </c>
      <c r="R683">
        <f t="shared" si="187"/>
        <v>90.266101041164148</v>
      </c>
      <c r="S683">
        <f t="shared" si="188"/>
        <v>1.1286395637438327E-2</v>
      </c>
      <c r="T683">
        <f t="shared" si="171"/>
        <v>84.278304889951244</v>
      </c>
    </row>
    <row r="684" spans="1:20" x14ac:dyDescent="0.3">
      <c r="A684">
        <f t="shared" si="172"/>
        <v>71.183990398080923</v>
      </c>
      <c r="B684">
        <f t="shared" si="189"/>
        <v>11.329283940860593</v>
      </c>
      <c r="C684" t="str">
        <f t="shared" si="173"/>
        <v>76.0042051242935-16302.8443784903i</v>
      </c>
      <c r="D684" t="str">
        <f t="shared" si="174"/>
        <v>15.3562496984002-2809.62267042158i</v>
      </c>
      <c r="E684" t="str">
        <f t="shared" si="175"/>
        <v>162.46944996424-0.0396826712153316i</v>
      </c>
      <c r="F684" t="str">
        <f t="shared" si="176"/>
        <v>17.4594594301073-13183.2801750658i</v>
      </c>
      <c r="G684" t="str">
        <f t="shared" si="177"/>
        <v>0.999999998318838-0.0000410019784003636i</v>
      </c>
      <c r="H684" t="str">
        <f t="shared" si="178"/>
        <v>91.0000131938382+0.0389256847337071i</v>
      </c>
      <c r="I684" t="str">
        <f t="shared" si="179"/>
        <v>5.47363480284527-3124.00762806602i</v>
      </c>
      <c r="K684" t="str">
        <f t="shared" si="180"/>
        <v>0.142857096005536-0.0000799003698918851i</v>
      </c>
      <c r="L684" t="str">
        <f t="shared" si="181"/>
        <v>0.0015-878.006411982282i</v>
      </c>
      <c r="M684" t="str">
        <f t="shared" si="182"/>
        <v>0.0135-360.20775876196i</v>
      </c>
      <c r="N684">
        <f t="shared" si="183"/>
        <v>90.267112200119442</v>
      </c>
      <c r="O684">
        <f t="shared" si="184"/>
        <v>84.245362049224411</v>
      </c>
      <c r="P684" s="3">
        <f t="shared" si="185"/>
        <v>84.245362049224411</v>
      </c>
      <c r="Q684" s="3">
        <f t="shared" si="186"/>
        <v>-89.732887799880558</v>
      </c>
      <c r="R684">
        <f t="shared" si="187"/>
        <v>90.267112200119442</v>
      </c>
      <c r="S684">
        <f t="shared" si="188"/>
        <v>1.1329283940860593E-2</v>
      </c>
      <c r="T684">
        <f t="shared" ref="T684:T747" si="190">P684</f>
        <v>84.245362049224411</v>
      </c>
    </row>
    <row r="685" spans="1:20" x14ac:dyDescent="0.3">
      <c r="A685">
        <f t="shared" ref="A685:A748" si="191">2*PI()*B685</f>
        <v>71.454489561593618</v>
      </c>
      <c r="B685">
        <f t="shared" si="189"/>
        <v>11.372335219835863</v>
      </c>
      <c r="C685" t="str">
        <f t="shared" ref="C685:C748" si="192">IMPRODUCT(D685,E685,$C$40,,K685,$C$41)</f>
        <v>76.0042045551943-16241.1286059219i</v>
      </c>
      <c r="D685" t="str">
        <f t="shared" ref="D685:D748" si="193">IMDIV(IMPRODUCT($C$37,$C$38,COMPLEX(1,A685/$C$38)),IMSUM(-1*A685*A685/$C$39,COMPLEX(0,1*A685)))</f>
        <v>15.3562496961038-2798.98653796419i</v>
      </c>
      <c r="E685" t="str">
        <f t="shared" ref="E685:E748" si="194">IMDIV(IMPRODUCT(IMSUM(F685,G685),$C$29,H685),IMSUM(1,I685))</f>
        <v>162.469449301804-0.0398334640842491i</v>
      </c>
      <c r="F685" t="str">
        <f t="shared" ref="F685:F748" si="195">IMDIV(IMPRODUCT($C$14,$C$15,COMPLEX(1,A685/$C$15)),IMSUM(-1*A685*A685/$C$16,COMPLEX(0,A685)))</f>
        <v>17.4594594298837-13133.3733617421i</v>
      </c>
      <c r="G685" t="str">
        <f t="shared" ref="G685:G748" si="196">IMDIV(1,COMPLEX(1,A685*$C$9*$C$10))</f>
        <v>0.999999998306037-0.0000411577859177581i</v>
      </c>
      <c r="H685" t="str">
        <f t="shared" ref="H685:H748" si="197">IMDIV($C$3,IMSUM(K685,COMPLEX(0,$C$28*A685)))</f>
        <v>91.0000132943021+0.0390736023425467i</v>
      </c>
      <c r="I685" t="str">
        <f t="shared" ref="I685:I748" si="198">IMPRODUCT(F685,$C$29,H685,$C$31)</f>
        <v>5.47363480814673-3112.18133027583i</v>
      </c>
      <c r="K685" t="str">
        <f t="shared" ref="K685:K748" si="199">IF($C$26&lt;=0,IMDIV(1,IMSUM(IMDIV(1,L685),1/$C$18)),IMDIV(1,IMSUM(IMDIV(1,L685),1/$C$18,IMDIV(1,M685))))</f>
        <v>0.142857095648787-0.0000802039910873299i</v>
      </c>
      <c r="L685" t="str">
        <f t="shared" ref="L685:L748" si="200">IMSUM($C$21/$C$22,IMDIV(1,COMPLEX(0,$C$20*$C$22*A685)))</f>
        <v>0.0015-874.682618033749i</v>
      </c>
      <c r="M685" t="str">
        <f t="shared" ref="M685:M748" si="201">IMSUM($C$25/$C$26,IMDIV(1,COMPLEX(0,$C$24*$C$26*A685)))</f>
        <v>0.0135-358.844150988205i</v>
      </c>
      <c r="N685">
        <f t="shared" ref="N685:N748" si="202">ABS(R685)</f>
        <v>90.268127201192698</v>
      </c>
      <c r="O685">
        <f t="shared" ref="O685:O748" si="203">ABS(P685)</f>
        <v>84.212419216006609</v>
      </c>
      <c r="P685" s="3">
        <f t="shared" ref="P685:P748" si="204">20*LOG10(IMABS(C685))</f>
        <v>84.212419216006609</v>
      </c>
      <c r="Q685" s="3">
        <f t="shared" ref="Q685:Q748" si="205">IMARGUMENT(C685)*180/PI()</f>
        <v>-89.731872798807302</v>
      </c>
      <c r="R685">
        <f t="shared" ref="R685:R748" si="206">IF(Q685&lt;0,Q685+180,Q685-180)</f>
        <v>90.268127201192698</v>
      </c>
      <c r="S685">
        <f t="shared" ref="S685:S748" si="207">B685/1000</f>
        <v>1.1372335219835862E-2</v>
      </c>
      <c r="T685">
        <f t="shared" si="190"/>
        <v>84.212419216006609</v>
      </c>
    </row>
    <row r="686" spans="1:20" x14ac:dyDescent="0.3">
      <c r="A686">
        <f t="shared" si="191"/>
        <v>71.726016621927684</v>
      </c>
      <c r="B686">
        <f t="shared" ref="B686:B749" si="208">B685*(1+B$42)</f>
        <v>11.415550093671239</v>
      </c>
      <c r="C686" t="str">
        <f t="shared" si="192"/>
        <v>76.0042039817612-16179.6464674412i</v>
      </c>
      <c r="D686" t="str">
        <f t="shared" si="193"/>
        <v>15.3562496937897-2788.39066986783i</v>
      </c>
      <c r="E686" t="str">
        <f t="shared" si="194"/>
        <v>162.469448634325-0.0399848299514022i</v>
      </c>
      <c r="F686" t="str">
        <f t="shared" si="195"/>
        <v>17.4594594296586-13083.6554764034i</v>
      </c>
      <c r="G686" t="str">
        <f t="shared" si="196"/>
        <v>0.999999998293138-0.0000413141855037127i</v>
      </c>
      <c r="H686" t="str">
        <f t="shared" si="197"/>
        <v>91.0000133955307+0.0392220820383777i</v>
      </c>
      <c r="I686" t="str">
        <f t="shared" si="198"/>
        <v>5.47363481348858-3100.3998022589i</v>
      </c>
      <c r="K686" t="str">
        <f t="shared" si="199"/>
        <v>0.142857095289322-0.000080508766040912i</v>
      </c>
      <c r="L686" t="str">
        <f t="shared" si="200"/>
        <v>0.0015-871.371406688337i</v>
      </c>
      <c r="M686" t="str">
        <f t="shared" si="201"/>
        <v>0.0135-357.485705308035i</v>
      </c>
      <c r="N686">
        <f t="shared" si="202"/>
        <v>90.269146058980667</v>
      </c>
      <c r="O686">
        <f t="shared" si="203"/>
        <v>84.179476390355148</v>
      </c>
      <c r="P686" s="3">
        <f t="shared" si="204"/>
        <v>84.179476390355148</v>
      </c>
      <c r="Q686" s="3">
        <f t="shared" si="205"/>
        <v>-89.730853941019333</v>
      </c>
      <c r="R686">
        <f t="shared" si="206"/>
        <v>90.269146058980667</v>
      </c>
      <c r="S686">
        <f t="shared" si="207"/>
        <v>1.1415550093671239E-2</v>
      </c>
      <c r="T686">
        <f t="shared" si="190"/>
        <v>84.179476390355148</v>
      </c>
    </row>
    <row r="687" spans="1:20" x14ac:dyDescent="0.3">
      <c r="A687">
        <f t="shared" si="191"/>
        <v>71.99857548509101</v>
      </c>
      <c r="B687">
        <f t="shared" si="208"/>
        <v>11.458929184027191</v>
      </c>
      <c r="C687" t="str">
        <f t="shared" si="192"/>
        <v>76.0042034039624-16118.3970786067i</v>
      </c>
      <c r="D687" t="str">
        <f t="shared" si="193"/>
        <v>15.3562496914581-2777.83491370739i</v>
      </c>
      <c r="E687" t="str">
        <f t="shared" si="194"/>
        <v>162.469447961763-0.0401367709940149i</v>
      </c>
      <c r="F687" t="str">
        <f t="shared" si="195"/>
        <v>17.4594594294315-13034.1258038413i</v>
      </c>
      <c r="G687" t="str">
        <f t="shared" si="196"/>
        <v>0.999999998280141-0.0000414711794080878i</v>
      </c>
      <c r="H687" t="str">
        <f t="shared" si="197"/>
        <v>91.0000134975301+0.0393711259571321i</v>
      </c>
      <c r="I687" t="str">
        <f t="shared" si="198"/>
        <v>5.47363481887104-3088.66287453403i</v>
      </c>
      <c r="K687" t="str">
        <f t="shared" si="199"/>
        <v>0.14285709492712-0.0000808146991368856i</v>
      </c>
      <c r="L687" t="str">
        <f t="shared" si="200"/>
        <v>0.0015-868.072730313142i</v>
      </c>
      <c r="M687" t="str">
        <f t="shared" si="201"/>
        <v>0.0135-356.132402179752i</v>
      </c>
      <c r="N687">
        <f t="shared" si="202"/>
        <v>90.27016878813555</v>
      </c>
      <c r="O687">
        <f t="shared" si="203"/>
        <v>84.146533572327442</v>
      </c>
      <c r="P687" s="3">
        <f t="shared" si="204"/>
        <v>84.146533572327442</v>
      </c>
      <c r="Q687" s="3">
        <f t="shared" si="205"/>
        <v>-89.72983121186445</v>
      </c>
      <c r="R687">
        <f t="shared" si="206"/>
        <v>90.27016878813555</v>
      </c>
      <c r="S687">
        <f t="shared" si="207"/>
        <v>1.1458929184027191E-2</v>
      </c>
      <c r="T687">
        <f t="shared" si="190"/>
        <v>84.146533572327442</v>
      </c>
    </row>
    <row r="688" spans="1:20" x14ac:dyDescent="0.3">
      <c r="A688">
        <f t="shared" si="191"/>
        <v>72.272170071934369</v>
      </c>
      <c r="B688">
        <f t="shared" si="208"/>
        <v>11.502473114926495</v>
      </c>
      <c r="C688" t="str">
        <f t="shared" si="192"/>
        <v>76.0042028217642-16057.3795583256i</v>
      </c>
      <c r="D688" t="str">
        <f t="shared" si="193"/>
        <v>15.3562496891088-2767.31911763477i</v>
      </c>
      <c r="E688" t="str">
        <f t="shared" si="194"/>
        <v>162.46944728408-0.0402892893975861i</v>
      </c>
      <c r="F688" t="str">
        <f t="shared" si="195"/>
        <v>17.459459429203-12984.7836315547i</v>
      </c>
      <c r="G688" t="str">
        <f t="shared" si="196"/>
        <v>0.999999998267046-0.0000416287698892934i</v>
      </c>
      <c r="H688" t="str">
        <f t="shared" si="197"/>
        <v>91.0000136003061+0.0395207362428582i</v>
      </c>
      <c r="I688" t="str">
        <f t="shared" si="198"/>
        <v>5.47363482429456-3076.97037826152i</v>
      </c>
      <c r="K688" t="str">
        <f t="shared" si="199"/>
        <v>0.14285709456216-0.0000811217947761641i</v>
      </c>
      <c r="L688" t="str">
        <f t="shared" si="200"/>
        <v>0.0015-864.786541455613i</v>
      </c>
      <c r="M688" t="str">
        <f t="shared" si="201"/>
        <v>0.0135-354.784222135636i</v>
      </c>
      <c r="N688">
        <f t="shared" si="202"/>
        <v>90.271195403365198</v>
      </c>
      <c r="O688">
        <f t="shared" si="203"/>
        <v>84.113590761981698</v>
      </c>
      <c r="P688" s="3">
        <f t="shared" si="204"/>
        <v>84.113590761981698</v>
      </c>
      <c r="Q688" s="3">
        <f t="shared" si="205"/>
        <v>-89.728804596634802</v>
      </c>
      <c r="R688">
        <f t="shared" si="206"/>
        <v>90.271195403365198</v>
      </c>
      <c r="S688">
        <f t="shared" si="207"/>
        <v>1.1502473114926495E-2</v>
      </c>
      <c r="T688">
        <f t="shared" si="190"/>
        <v>84.113590761981698</v>
      </c>
    </row>
    <row r="689" spans="1:20" x14ac:dyDescent="0.3">
      <c r="A689">
        <f t="shared" si="191"/>
        <v>72.54680431820772</v>
      </c>
      <c r="B689">
        <f t="shared" si="208"/>
        <v>11.546182512763217</v>
      </c>
      <c r="C689" t="str">
        <f t="shared" si="192"/>
        <v>76.0042022351323-15996.5930288402i</v>
      </c>
      <c r="D689" t="str">
        <f t="shared" si="193"/>
        <v>15.3562496867415-2756.84313037671i</v>
      </c>
      <c r="E689" t="str">
        <f t="shared" si="194"/>
        <v>162.469446601237-0.0404423873559145i</v>
      </c>
      <c r="F689" t="str">
        <f t="shared" si="195"/>
        <v>17.4594594289726-12935.62824974i</v>
      </c>
      <c r="G689" t="str">
        <f t="shared" si="196"/>
        <v>0.99999999825385-0.0000417869592143213i</v>
      </c>
      <c r="H689" t="str">
        <f t="shared" si="197"/>
        <v>91.0000137038648+0.0396709150477511i</v>
      </c>
      <c r="I689" t="str">
        <f t="shared" si="198"/>
        <v>5.47363482975935-3065.32214524094i</v>
      </c>
      <c r="K689" t="str">
        <f t="shared" si="199"/>
        <v>0.142857094194421-0.0000814300573763832i</v>
      </c>
      <c r="L689" t="str">
        <f t="shared" si="200"/>
        <v>0.0015-861.512792842813i</v>
      </c>
      <c r="M689" t="str">
        <f t="shared" si="201"/>
        <v>0.0135-353.441145781666i</v>
      </c>
      <c r="N689">
        <f t="shared" si="202"/>
        <v>90.272225919433311</v>
      </c>
      <c r="O689">
        <f t="shared" si="203"/>
        <v>84.080647959376321</v>
      </c>
      <c r="P689" s="3">
        <f t="shared" si="204"/>
        <v>84.080647959376321</v>
      </c>
      <c r="Q689" s="3">
        <f t="shared" si="205"/>
        <v>-89.727774080566689</v>
      </c>
      <c r="R689">
        <f t="shared" si="206"/>
        <v>90.272225919433311</v>
      </c>
      <c r="S689">
        <f t="shared" si="207"/>
        <v>1.1546182512763216E-2</v>
      </c>
      <c r="T689">
        <f t="shared" si="190"/>
        <v>84.080647959376321</v>
      </c>
    </row>
    <row r="690" spans="1:20" x14ac:dyDescent="0.3">
      <c r="A690">
        <f t="shared" si="191"/>
        <v>72.822482174616908</v>
      </c>
      <c r="B690">
        <f t="shared" si="208"/>
        <v>11.590058006311716</v>
      </c>
      <c r="C690" t="str">
        <f t="shared" si="192"/>
        <v>76.0042016440337-15936.0366157159i</v>
      </c>
      <c r="D690" t="str">
        <f t="shared" si="193"/>
        <v>15.3562496843563-2746.40680123263i</v>
      </c>
      <c r="E690" t="str">
        <f t="shared" si="194"/>
        <v>162.469445913194-0.0405960670711323i</v>
      </c>
      <c r="F690" t="str">
        <f t="shared" si="195"/>
        <v>17.4594594287404-12886.6589512805i</v>
      </c>
      <c r="G690" t="str">
        <f t="shared" si="196"/>
        <v>0.999999998240554-0.000041945749658778i</v>
      </c>
      <c r="H690" t="str">
        <f t="shared" si="197"/>
        <v>91.0000138082125+0.0398216645321851i</v>
      </c>
      <c r="I690" t="str">
        <f t="shared" si="198"/>
        <v>5.47363483526577-3053.71800790854i</v>
      </c>
      <c r="K690" t="str">
        <f t="shared" si="199"/>
        <v>0.142857093823881-0.0000817394913719666i</v>
      </c>
      <c r="L690" t="str">
        <f t="shared" si="200"/>
        <v>0.0015-858.251437380764i</v>
      </c>
      <c r="M690" t="str">
        <f t="shared" si="201"/>
        <v>0.0135-352.103153797236i</v>
      </c>
      <c r="N690">
        <f t="shared" si="202"/>
        <v>90.273260351159649</v>
      </c>
      <c r="O690">
        <f t="shared" si="203"/>
        <v>84.047705164570218</v>
      </c>
      <c r="P690" s="3">
        <f t="shared" si="204"/>
        <v>84.047705164570218</v>
      </c>
      <c r="Q690" s="3">
        <f t="shared" si="205"/>
        <v>-89.726739648840351</v>
      </c>
      <c r="R690">
        <f t="shared" si="206"/>
        <v>90.273260351159649</v>
      </c>
      <c r="S690">
        <f t="shared" si="207"/>
        <v>1.1590058006311717E-2</v>
      </c>
      <c r="T690">
        <f t="shared" si="190"/>
        <v>84.047705164570218</v>
      </c>
    </row>
    <row r="691" spans="1:20" x14ac:dyDescent="0.3">
      <c r="A691">
        <f t="shared" si="191"/>
        <v>73.099207606880441</v>
      </c>
      <c r="B691">
        <f t="shared" si="208"/>
        <v>11.634100226735701</v>
      </c>
      <c r="C691" t="str">
        <f t="shared" si="192"/>
        <v>76.0042010484339-15875.7094478284i</v>
      </c>
      <c r="D691" t="str">
        <f t="shared" si="193"/>
        <v>15.3562496819528-2736.00998007241i</v>
      </c>
      <c r="E691" t="str">
        <f t="shared" si="194"/>
        <v>162.469445219911-0.0407503307537423i</v>
      </c>
      <c r="F691" t="str">
        <f t="shared" si="195"/>
        <v>17.4594594285066-12837.8750317363i</v>
      </c>
      <c r="G691" t="str">
        <f t="shared" si="196"/>
        <v>0.999999998227157-0.0000421051435069173i</v>
      </c>
      <c r="H691" t="str">
        <f t="shared" si="197"/>
        <v>91.0000139133539+0.0399729868647423i</v>
      </c>
      <c r="I691" t="str">
        <f t="shared" si="198"/>
        <v>5.4736348408141-3042.15779933485i</v>
      </c>
      <c r="K691" t="str">
        <f t="shared" si="199"/>
        <v>0.142857093450521-0.0000820501012141878i</v>
      </c>
      <c r="L691" t="str">
        <f t="shared" si="200"/>
        <v>0.0015-855.002428153777i</v>
      </c>
      <c r="M691" t="str">
        <f t="shared" si="201"/>
        <v>0.0135-350.770226934884i</v>
      </c>
      <c r="N691">
        <f t="shared" si="202"/>
        <v>90.274298713420237</v>
      </c>
      <c r="O691">
        <f t="shared" si="203"/>
        <v>84.014762377622816</v>
      </c>
      <c r="P691" s="3">
        <f t="shared" si="204"/>
        <v>84.014762377622816</v>
      </c>
      <c r="Q691" s="3">
        <f t="shared" si="205"/>
        <v>-89.725701286579763</v>
      </c>
      <c r="R691">
        <f t="shared" si="206"/>
        <v>90.274298713420237</v>
      </c>
      <c r="S691">
        <f t="shared" si="207"/>
        <v>1.1634100226735701E-2</v>
      </c>
      <c r="T691">
        <f t="shared" si="190"/>
        <v>84.014762377622816</v>
      </c>
    </row>
    <row r="692" spans="1:20" x14ac:dyDescent="0.3">
      <c r="A692">
        <f t="shared" si="191"/>
        <v>73.376984595786595</v>
      </c>
      <c r="B692">
        <f t="shared" si="208"/>
        <v>11.678309807597296</v>
      </c>
      <c r="C692" t="str">
        <f t="shared" si="192"/>
        <v>76.0042004482986-15815.6106573512i</v>
      </c>
      <c r="D692" t="str">
        <f t="shared" si="193"/>
        <v>15.356249679531-2725.6525173343i</v>
      </c>
      <c r="E692" t="str">
        <f t="shared" si="194"/>
        <v>162.46944452135-0.0409051806226439i</v>
      </c>
      <c r="F692" t="str">
        <f t="shared" si="195"/>
        <v>17.4594594282709-12789.2757893345i</v>
      </c>
      <c r="G692" t="str">
        <f t="shared" si="196"/>
        <v>0.999999998213658-0.0000422651430516731i</v>
      </c>
      <c r="H692" t="str">
        <f t="shared" si="197"/>
        <v>91.0000140192966+0.0401248842222477i</v>
      </c>
      <c r="I692" t="str">
        <f t="shared" si="198"/>
        <v>5.4736348464047-3030.64135322247i</v>
      </c>
      <c r="K692" t="str">
        <f t="shared" si="199"/>
        <v>0.142857093074317-0.0000823618913712349i</v>
      </c>
      <c r="L692" t="str">
        <f t="shared" si="200"/>
        <v>0.0015-851.765718423766i</v>
      </c>
      <c r="M692" t="str">
        <f t="shared" si="201"/>
        <v>0.0135-349.442346020007i</v>
      </c>
      <c r="N692">
        <f t="shared" si="202"/>
        <v>90.275341021147611</v>
      </c>
      <c r="O692">
        <f t="shared" si="203"/>
        <v>83.981819598593972</v>
      </c>
      <c r="P692" s="3">
        <f t="shared" si="204"/>
        <v>83.981819598593972</v>
      </c>
      <c r="Q692" s="3">
        <f t="shared" si="205"/>
        <v>-89.724658978852389</v>
      </c>
      <c r="R692">
        <f t="shared" si="206"/>
        <v>90.275341021147611</v>
      </c>
      <c r="S692">
        <f t="shared" si="207"/>
        <v>1.1678309807597296E-2</v>
      </c>
      <c r="T692">
        <f t="shared" si="190"/>
        <v>83.981819598593972</v>
      </c>
    </row>
    <row r="693" spans="1:20" x14ac:dyDescent="0.3">
      <c r="A693">
        <f t="shared" si="191"/>
        <v>73.65581713725058</v>
      </c>
      <c r="B693">
        <f t="shared" si="208"/>
        <v>11.722687384866166</v>
      </c>
      <c r="C693" t="str">
        <f t="shared" si="192"/>
        <v>76.004199843595-15755.7393797432i</v>
      </c>
      <c r="D693" t="str">
        <f t="shared" si="193"/>
        <v>15.3562496770908-2715.33426402272i</v>
      </c>
      <c r="E693" t="str">
        <f t="shared" si="194"/>
        <v>162.469443817472-0.0410606189051682i</v>
      </c>
      <c r="F693" t="str">
        <f t="shared" si="195"/>
        <v>17.4594594280334-12740.8605249585i</v>
      </c>
      <c r="G693" t="str">
        <f t="shared" si="196"/>
        <v>0.999999998200056-0.0000424257505946923i</v>
      </c>
      <c r="H693" t="str">
        <f t="shared" si="197"/>
        <v>91.0000141260455+0.0402773587897959i</v>
      </c>
      <c r="I693" t="str">
        <f t="shared" si="198"/>
        <v>5.47363485203782-3019.16850390337i</v>
      </c>
      <c r="K693" t="str">
        <f t="shared" si="199"/>
        <v>0.142857092695249-0.000082674866328274i</v>
      </c>
      <c r="L693" t="str">
        <f t="shared" si="200"/>
        <v>0.0015-848.541261629576i</v>
      </c>
      <c r="M693" t="str">
        <f t="shared" si="201"/>
        <v>0.0135-348.119491950596i</v>
      </c>
      <c r="N693">
        <f t="shared" si="202"/>
        <v>90.276387289330998</v>
      </c>
      <c r="O693">
        <f t="shared" si="203"/>
        <v>83.948876827544083</v>
      </c>
      <c r="P693" s="3">
        <f t="shared" si="204"/>
        <v>83.948876827544083</v>
      </c>
      <c r="Q693" s="3">
        <f t="shared" si="205"/>
        <v>-89.723612710669002</v>
      </c>
      <c r="R693">
        <f t="shared" si="206"/>
        <v>90.276387289330998</v>
      </c>
      <c r="S693">
        <f t="shared" si="207"/>
        <v>1.1722687384866166E-2</v>
      </c>
      <c r="T693">
        <f t="shared" si="190"/>
        <v>83.948876827544083</v>
      </c>
    </row>
    <row r="694" spans="1:20" x14ac:dyDescent="0.3">
      <c r="A694">
        <f t="shared" si="191"/>
        <v>73.935709242372141</v>
      </c>
      <c r="B694">
        <f t="shared" si="208"/>
        <v>11.767233596928659</v>
      </c>
      <c r="C694" t="str">
        <f t="shared" si="192"/>
        <v>76.0041992342857-15696.0947537355i</v>
      </c>
      <c r="D694" t="str">
        <f t="shared" si="193"/>
        <v>15.356249674632-2705.05507170614i</v>
      </c>
      <c r="E694" t="str">
        <f t="shared" si="194"/>
        <v>162.469443108232-0.041216647837097i</v>
      </c>
      <c r="F694" t="str">
        <f t="shared" si="195"/>
        <v>17.4594594277941-12692.6285421387i</v>
      </c>
      <c r="G694" t="str">
        <f t="shared" si="196"/>
        <v>0.99999999818635-0.0000425869684463686i</v>
      </c>
      <c r="H694" t="str">
        <f t="shared" si="197"/>
        <v>91.0000142336077+0.040430412760787i</v>
      </c>
      <c r="I694" t="str">
        <f t="shared" si="198"/>
        <v>5.47363485771388-3007.73908633686i</v>
      </c>
      <c r="K694" t="str">
        <f t="shared" si="199"/>
        <v>0.142857092313294-0.0000829890305875158i</v>
      </c>
      <c r="L694" t="str">
        <f t="shared" si="200"/>
        <v>0.0015-845.329011386312i</v>
      </c>
      <c r="M694" t="str">
        <f t="shared" si="201"/>
        <v>0.0135-346.801645696948i</v>
      </c>
      <c r="N694">
        <f t="shared" si="202"/>
        <v>90.277437533016538</v>
      </c>
      <c r="O694">
        <f t="shared" si="203"/>
        <v>83.915934064533658</v>
      </c>
      <c r="P694" s="3">
        <f t="shared" si="204"/>
        <v>83.915934064533658</v>
      </c>
      <c r="Q694" s="3">
        <f t="shared" si="205"/>
        <v>-89.722562466983462</v>
      </c>
      <c r="R694">
        <f t="shared" si="206"/>
        <v>90.277437533016538</v>
      </c>
      <c r="S694">
        <f t="shared" si="207"/>
        <v>1.1767233596928658E-2</v>
      </c>
      <c r="T694">
        <f t="shared" si="190"/>
        <v>83.915934064533658</v>
      </c>
    </row>
    <row r="695" spans="1:20" x14ac:dyDescent="0.3">
      <c r="A695">
        <f t="shared" si="191"/>
        <v>74.21666493749315</v>
      </c>
      <c r="B695">
        <f t="shared" si="208"/>
        <v>11.811949084596987</v>
      </c>
      <c r="C695" t="str">
        <f t="shared" si="192"/>
        <v>76.0041986203378-15636.6759213204i</v>
      </c>
      <c r="D695" t="str">
        <f t="shared" si="193"/>
        <v>15.3562496721546-2694.81479251491i</v>
      </c>
      <c r="E695" t="str">
        <f t="shared" si="194"/>
        <v>162.469442393592-0.0413732696627207i</v>
      </c>
      <c r="F695" t="str">
        <f t="shared" si="195"/>
        <v>17.4594594275531-12644.5791470416i</v>
      </c>
      <c r="G695" t="str">
        <f t="shared" si="196"/>
        <v>0.99999999817254-0.0000427487989258744i</v>
      </c>
      <c r="H695" t="str">
        <f t="shared" si="197"/>
        <v>91.0000143419887+0.040584048336955i</v>
      </c>
      <c r="I695" t="str">
        <f t="shared" si="198"/>
        <v>5.47363486343318-2996.35293610685i</v>
      </c>
      <c r="K695" t="str">
        <f t="shared" si="199"/>
        <v>0.142857091928431-0.0000833043886682796i</v>
      </c>
      <c r="L695" t="str">
        <f t="shared" si="200"/>
        <v>0.0015-842.128921484667i</v>
      </c>
      <c r="M695" t="str">
        <f t="shared" si="201"/>
        <v>0.0135-345.488788301402i</v>
      </c>
      <c r="N695">
        <f t="shared" si="202"/>
        <v>90.278491767307528</v>
      </c>
      <c r="O695">
        <f t="shared" si="203"/>
        <v>83.882991309624032</v>
      </c>
      <c r="P695" s="3">
        <f t="shared" si="204"/>
        <v>83.882991309624032</v>
      </c>
      <c r="Q695" s="3">
        <f t="shared" si="205"/>
        <v>-89.721508232692472</v>
      </c>
      <c r="R695">
        <f t="shared" si="206"/>
        <v>90.278491767307528</v>
      </c>
      <c r="S695">
        <f t="shared" si="207"/>
        <v>1.1811949084596988E-2</v>
      </c>
      <c r="T695">
        <f t="shared" si="190"/>
        <v>83.882991309624032</v>
      </c>
    </row>
    <row r="696" spans="1:20" x14ac:dyDescent="0.3">
      <c r="A696">
        <f t="shared" si="191"/>
        <v>74.498688264255634</v>
      </c>
      <c r="B696">
        <f t="shared" si="208"/>
        <v>11.856834491118457</v>
      </c>
      <c r="C696" t="str">
        <f t="shared" si="192"/>
        <v>76.0041980017145-15577.482027738i</v>
      </c>
      <c r="D696" t="str">
        <f t="shared" si="193"/>
        <v>15.3562496696582-2684.61327913918i</v>
      </c>
      <c r="E696" t="str">
        <f t="shared" si="194"/>
        <v>162.46944167351-0.0415304866348456i</v>
      </c>
      <c r="F696" t="str">
        <f t="shared" si="195"/>
        <v>17.45945942731-12596.7116484606i</v>
      </c>
      <c r="G696" t="str">
        <f t="shared" si="196"/>
        <v>0.999999998158625-0.0000429112443611955i</v>
      </c>
      <c r="H696" t="str">
        <f t="shared" si="197"/>
        <v>91.0000144511946+0.0407382677283996i</v>
      </c>
      <c r="I696" t="str">
        <f t="shared" si="198"/>
        <v>5.47363486919592-2985.00988941975i</v>
      </c>
      <c r="K696" t="str">
        <f t="shared" si="199"/>
        <v>0.142857091540638-0.0000836209451070552i</v>
      </c>
      <c r="L696" t="str">
        <f t="shared" si="200"/>
        <v>0.0015-838.940945890284i</v>
      </c>
      <c r="M696" t="str">
        <f t="shared" si="201"/>
        <v>0.0135-344.180900878065i</v>
      </c>
      <c r="N696">
        <f t="shared" si="202"/>
        <v>90.279550007364577</v>
      </c>
      <c r="O696">
        <f t="shared" si="203"/>
        <v>83.850048562876864</v>
      </c>
      <c r="P696" s="3">
        <f t="shared" si="204"/>
        <v>83.850048562876864</v>
      </c>
      <c r="Q696" s="3">
        <f t="shared" si="205"/>
        <v>-89.720449992635423</v>
      </c>
      <c r="R696">
        <f t="shared" si="206"/>
        <v>90.279550007364577</v>
      </c>
      <c r="S696">
        <f t="shared" si="207"/>
        <v>1.1856834491118457E-2</v>
      </c>
      <c r="T696">
        <f t="shared" si="190"/>
        <v>83.850048562876864</v>
      </c>
    </row>
    <row r="697" spans="1:20" x14ac:dyDescent="0.3">
      <c r="A697">
        <f t="shared" si="191"/>
        <v>74.78178327965982</v>
      </c>
      <c r="B697">
        <f t="shared" si="208"/>
        <v>11.901890462184708</v>
      </c>
      <c r="C697" t="str">
        <f t="shared" si="192"/>
        <v>76.0041973783809-15518.5122214644i</v>
      </c>
      <c r="D697" t="str">
        <f t="shared" si="193"/>
        <v>15.3562496671428-2674.45038482677i</v>
      </c>
      <c r="E697" t="str">
        <f t="shared" si="194"/>
        <v>162.469440947947-0.0416883010148445i</v>
      </c>
      <c r="F697" t="str">
        <f t="shared" si="195"/>
        <v>17.4594594270653-12549.0253578058i</v>
      </c>
      <c r="G697" t="str">
        <f t="shared" si="196"/>
        <v>0.999999998144604-0.0000430743070891642i</v>
      </c>
      <c r="H697" t="str">
        <f t="shared" si="197"/>
        <v>91.0000145612328+0.0408930731536215i</v>
      </c>
      <c r="I697" t="str">
        <f t="shared" si="198"/>
        <v>5.47363487500268-2973.7097831021i</v>
      </c>
      <c r="K697" t="str">
        <f t="shared" si="199"/>
        <v>0.142857091149891-0.0000839387044575731i</v>
      </c>
      <c r="L697" t="str">
        <f t="shared" si="200"/>
        <v>0.0015-835.765038743058i</v>
      </c>
      <c r="M697" t="str">
        <f t="shared" si="201"/>
        <v>0.0135-342.877964612538i</v>
      </c>
      <c r="N697">
        <f t="shared" si="202"/>
        <v>90.280612268405903</v>
      </c>
      <c r="O697">
        <f t="shared" si="203"/>
        <v>83.817105824354371</v>
      </c>
      <c r="P697" s="3">
        <f t="shared" si="204"/>
        <v>83.817105824354371</v>
      </c>
      <c r="Q697" s="3">
        <f t="shared" si="205"/>
        <v>-89.719387731594097</v>
      </c>
      <c r="R697">
        <f t="shared" si="206"/>
        <v>90.280612268405903</v>
      </c>
      <c r="S697">
        <f t="shared" si="207"/>
        <v>1.1901890462184709E-2</v>
      </c>
      <c r="T697">
        <f t="shared" si="190"/>
        <v>83.817105824354371</v>
      </c>
    </row>
    <row r="698" spans="1:20" x14ac:dyDescent="0.3">
      <c r="A698">
        <f t="shared" si="191"/>
        <v>75.065954056122521</v>
      </c>
      <c r="B698">
        <f t="shared" si="208"/>
        <v>11.94711764594101</v>
      </c>
      <c r="C698" t="str">
        <f t="shared" si="192"/>
        <v>76.0041967503015-15459.765654199i</v>
      </c>
      <c r="D698" t="str">
        <f t="shared" si="193"/>
        <v>15.3562496646083-2664.32596338102i</v>
      </c>
      <c r="E698" t="str">
        <f t="shared" si="194"/>
        <v>162.469440216858-0.0418467150726744i</v>
      </c>
      <c r="F698" t="str">
        <f t="shared" si="195"/>
        <v>17.4594594268185-12501.5195890937i</v>
      </c>
      <c r="G698" t="str">
        <f t="shared" si="196"/>
        <v>0.999999998130476-0.0000432379894554922i</v>
      </c>
      <c r="H698" t="str">
        <f t="shared" si="197"/>
        <v>91.0000146721081+0.0410484668395481i</v>
      </c>
      <c r="I698" t="str">
        <f t="shared" si="198"/>
        <v>5.47363488085352-2962.45245459798i</v>
      </c>
      <c r="K698" t="str">
        <f t="shared" si="199"/>
        <v>0.14285709075617-0.0000842576712908658i</v>
      </c>
      <c r="L698" t="str">
        <f t="shared" si="200"/>
        <v>0.0015-832.601154356506i</v>
      </c>
      <c r="M698" t="str">
        <f t="shared" si="201"/>
        <v>0.0135-341.579960761643i</v>
      </c>
      <c r="N698">
        <f t="shared" si="202"/>
        <v>90.281678565707494</v>
      </c>
      <c r="O698">
        <f t="shared" si="203"/>
        <v>83.784163094119108</v>
      </c>
      <c r="P698" s="3">
        <f t="shared" si="204"/>
        <v>83.784163094119108</v>
      </c>
      <c r="Q698" s="3">
        <f t="shared" si="205"/>
        <v>-89.718321434292506</v>
      </c>
      <c r="R698">
        <f t="shared" si="206"/>
        <v>90.281678565707494</v>
      </c>
      <c r="S698">
        <f t="shared" si="207"/>
        <v>1.1947117645941009E-2</v>
      </c>
      <c r="T698">
        <f t="shared" si="190"/>
        <v>83.784163094119108</v>
      </c>
    </row>
    <row r="699" spans="1:20" x14ac:dyDescent="0.3">
      <c r="A699">
        <f t="shared" si="191"/>
        <v>75.351204681535791</v>
      </c>
      <c r="B699">
        <f t="shared" si="208"/>
        <v>11.992516692995586</v>
      </c>
      <c r="C699" t="str">
        <f t="shared" si="192"/>
        <v>76.0041961174388-15401.2414808527i</v>
      </c>
      <c r="D699" t="str">
        <f t="shared" si="193"/>
        <v>15.3562496620545-2654.23986915873i</v>
      </c>
      <c r="E699" t="str">
        <f t="shared" si="194"/>
        <v>162.469439480202-0.0420057310869191i</v>
      </c>
      <c r="F699" t="str">
        <f t="shared" si="195"/>
        <v>17.45945942657-12454.1936589379i</v>
      </c>
      <c r="G699" t="str">
        <f t="shared" si="196"/>
        <v>0.999999998116241-0.0000434022938148051i</v>
      </c>
      <c r="H699" t="str">
        <f t="shared" si="197"/>
        <v>91.0000147838283+0.0412044510215729i</v>
      </c>
      <c r="I699" t="str">
        <f t="shared" si="198"/>
        <v>5.47363488674901-2951.237741967i</v>
      </c>
      <c r="K699" t="str">
        <f t="shared" si="199"/>
        <v>0.14285709035945-0.0000845778501953373i</v>
      </c>
      <c r="L699" t="str">
        <f t="shared" si="200"/>
        <v>0.0015-829.449247217082i</v>
      </c>
      <c r="M699" t="str">
        <f t="shared" si="201"/>
        <v>0.0135-340.286870653161i</v>
      </c>
      <c r="N699">
        <f t="shared" si="202"/>
        <v>90.28274891460336</v>
      </c>
      <c r="O699">
        <f t="shared" si="203"/>
        <v>83.751220372234172</v>
      </c>
      <c r="P699" s="3">
        <f t="shared" si="204"/>
        <v>83.751220372234172</v>
      </c>
      <c r="Q699" s="3">
        <f t="shared" si="205"/>
        <v>-89.71725108539664</v>
      </c>
      <c r="R699">
        <f t="shared" si="206"/>
        <v>90.28274891460336</v>
      </c>
      <c r="S699">
        <f t="shared" si="207"/>
        <v>1.1992516692995586E-2</v>
      </c>
      <c r="T699">
        <f t="shared" si="190"/>
        <v>83.751220372234172</v>
      </c>
    </row>
    <row r="700" spans="1:20" x14ac:dyDescent="0.3">
      <c r="A700">
        <f t="shared" si="191"/>
        <v>75.637539259325635</v>
      </c>
      <c r="B700">
        <f t="shared" si="208"/>
        <v>12.038088256428971</v>
      </c>
      <c r="C700" t="str">
        <f t="shared" si="192"/>
        <v>76.0041954797574-15342.9388595356i</v>
      </c>
      <c r="D700" t="str">
        <f t="shared" si="193"/>
        <v>15.3562496594812-2644.19195706806i</v>
      </c>
      <c r="E700" t="str">
        <f t="shared" si="194"/>
        <v>162.469438737936-0.0421653513448145i</v>
      </c>
      <c r="F700" t="str">
        <f t="shared" si="195"/>
        <v>17.4594594263196-12407.0468865392i</v>
      </c>
      <c r="G700" t="str">
        <f t="shared" si="196"/>
        <v>0.999999998101897-0.0000435672225306765i</v>
      </c>
      <c r="H700" t="str">
        <f t="shared" si="197"/>
        <v>91.0000148963986+0.0413610279435807i</v>
      </c>
      <c r="I700" t="str">
        <f t="shared" si="198"/>
        <v>5.47363489268935-2940.06548388176i</v>
      </c>
      <c r="K700" t="str">
        <f t="shared" si="199"/>
        <v>0.14285708995971-0.0000848992457768257i</v>
      </c>
      <c r="L700" t="str">
        <f t="shared" si="200"/>
        <v>0.0015-826.309271983543i</v>
      </c>
      <c r="M700" t="str">
        <f t="shared" si="201"/>
        <v>0.0135-338.998675685556i</v>
      </c>
      <c r="N700">
        <f t="shared" si="202"/>
        <v>90.283823330485674</v>
      </c>
      <c r="O700">
        <f t="shared" si="203"/>
        <v>83.718277658763114</v>
      </c>
      <c r="P700" s="3">
        <f t="shared" si="204"/>
        <v>83.718277658763114</v>
      </c>
      <c r="Q700" s="3">
        <f t="shared" si="205"/>
        <v>-89.716176669514326</v>
      </c>
      <c r="R700">
        <f t="shared" si="206"/>
        <v>90.283823330485674</v>
      </c>
      <c r="S700">
        <f t="shared" si="207"/>
        <v>1.2038088256428971E-2</v>
      </c>
      <c r="T700">
        <f t="shared" si="190"/>
        <v>83.718277658763114</v>
      </c>
    </row>
    <row r="701" spans="1:20" x14ac:dyDescent="0.3">
      <c r="A701">
        <f t="shared" si="191"/>
        <v>75.924961908511079</v>
      </c>
      <c r="B701">
        <f t="shared" si="208"/>
        <v>12.083832991803401</v>
      </c>
      <c r="C701" t="str">
        <f t="shared" si="192"/>
        <v>76.0041948372207-15284.8569515452i</v>
      </c>
      <c r="D701" t="str">
        <f t="shared" si="193"/>
        <v>15.3562496568883-2634.1820825664i</v>
      </c>
      <c r="E701" t="str">
        <f t="shared" si="194"/>
        <v>162.46943799002-0.0423255781422987i</v>
      </c>
      <c r="F701" t="str">
        <f t="shared" si="195"/>
        <v>17.4594594260673-12360.0785936752i</v>
      </c>
      <c r="G701" t="str">
        <f t="shared" si="196"/>
        <v>0.999999998087444-0.000043732777975661i</v>
      </c>
      <c r="H701" t="str">
        <f t="shared" si="197"/>
        <v>91.0000150098262+0.0415181998579854i</v>
      </c>
      <c r="I701" t="str">
        <f t="shared" si="198"/>
        <v>5.47363489867493-2928.93551962553i</v>
      </c>
      <c r="K701" t="str">
        <f t="shared" si="199"/>
        <v>0.142857089556926-0.0000852218626586714i</v>
      </c>
      <c r="L701" t="str">
        <f t="shared" si="200"/>
        <v>0.0015-823.181183486293i</v>
      </c>
      <c r="M701" t="str">
        <f t="shared" si="201"/>
        <v>0.0135-337.715357327711i</v>
      </c>
      <c r="N701">
        <f t="shared" si="202"/>
        <v>90.284901828805133</v>
      </c>
      <c r="O701">
        <f t="shared" si="203"/>
        <v>83.685334953770166</v>
      </c>
      <c r="P701" s="3">
        <f t="shared" si="204"/>
        <v>83.685334953770166</v>
      </c>
      <c r="Q701" s="3">
        <f t="shared" si="205"/>
        <v>-89.715098171194867</v>
      </c>
      <c r="R701">
        <f t="shared" si="206"/>
        <v>90.284901828805133</v>
      </c>
      <c r="S701">
        <f t="shared" si="207"/>
        <v>1.2083832991803401E-2</v>
      </c>
      <c r="T701">
        <f t="shared" si="190"/>
        <v>83.685334953770166</v>
      </c>
    </row>
    <row r="702" spans="1:20" x14ac:dyDescent="0.3">
      <c r="A702">
        <f t="shared" si="191"/>
        <v>76.21347676376341</v>
      </c>
      <c r="B702">
        <f t="shared" si="208"/>
        <v>12.129751557172254</v>
      </c>
      <c r="C702" t="str">
        <f t="shared" si="192"/>
        <v>76.0041941897915-15226.9949213533i</v>
      </c>
      <c r="D702" t="str">
        <f t="shared" si="193"/>
        <v>15.3562496542757-2624.21010165836i</v>
      </c>
      <c r="E702" t="str">
        <f t="shared" si="194"/>
        <v>162.469437236408-0.0424864137840141i</v>
      </c>
      <c r="F702" t="str">
        <f t="shared" si="195"/>
        <v>17.459459425813-12313.2881046914i</v>
      </c>
      <c r="G702" t="str">
        <f t="shared" si="196"/>
        <v>0.999999998072881-0.0000438989625313292i</v>
      </c>
      <c r="H702" t="str">
        <f t="shared" si="197"/>
        <v>91.0000151241176+0.0416759690257589i</v>
      </c>
      <c r="I702" t="str">
        <f t="shared" si="198"/>
        <v>5.47363490470608-2917.84768909008i</v>
      </c>
      <c r="K702" t="str">
        <f t="shared" si="199"/>
        <v>0.142857089151075-0.0000855457054817832i</v>
      </c>
      <c r="L702" t="str">
        <f t="shared" si="200"/>
        <v>0.0015-820.064936726736i</v>
      </c>
      <c r="M702" t="str">
        <f t="shared" si="201"/>
        <v>0.0135-336.43689711866i</v>
      </c>
      <c r="N702">
        <f t="shared" si="202"/>
        <v>90.285984425071064</v>
      </c>
      <c r="O702">
        <f t="shared" si="203"/>
        <v>83.652392257319633</v>
      </c>
      <c r="P702" s="3">
        <f t="shared" si="204"/>
        <v>83.652392257319633</v>
      </c>
      <c r="Q702" s="3">
        <f t="shared" si="205"/>
        <v>-89.714015574928936</v>
      </c>
      <c r="R702">
        <f t="shared" si="206"/>
        <v>90.285984425071064</v>
      </c>
      <c r="S702">
        <f t="shared" si="207"/>
        <v>1.2129751557172254E-2</v>
      </c>
      <c r="T702">
        <f t="shared" si="190"/>
        <v>83.652392257319633</v>
      </c>
    </row>
    <row r="703" spans="1:20" x14ac:dyDescent="0.3">
      <c r="A703">
        <f t="shared" si="191"/>
        <v>76.503087975465718</v>
      </c>
      <c r="B703">
        <f t="shared" si="208"/>
        <v>12.175844613089509</v>
      </c>
      <c r="C703" t="str">
        <f t="shared" si="192"/>
        <v>76.0041935374326-15169.3519365955i</v>
      </c>
      <c r="D703" t="str">
        <f t="shared" si="193"/>
        <v>15.3562496516433-2614.27587089365i</v>
      </c>
      <c r="E703" t="str">
        <f t="shared" si="194"/>
        <v>162.469436477058-0.0426478605833735i</v>
      </c>
      <c r="F703" t="str">
        <f t="shared" si="195"/>
        <v>17.4594594255568-12266.6747464908i</v>
      </c>
      <c r="G703" t="str">
        <f t="shared" si="196"/>
        <v>0.999999998058207-0.0000440657785883016i</v>
      </c>
      <c r="H703" t="str">
        <f t="shared" si="197"/>
        <v>91.0000152392796+0.0418343377164653i</v>
      </c>
      <c r="I703" t="str">
        <f t="shared" si="198"/>
        <v>5.47363491078318-2906.80183277322i</v>
      </c>
      <c r="K703" t="str">
        <f t="shared" si="199"/>
        <v>0.142857088742133-0.0000858707789047047i</v>
      </c>
      <c r="L703" t="str">
        <f t="shared" si="200"/>
        <v>0.0015-816.960486876603i</v>
      </c>
      <c r="M703" t="str">
        <f t="shared" si="201"/>
        <v>0.0135-335.163276667324i</v>
      </c>
      <c r="N703">
        <f t="shared" si="202"/>
        <v>90.287071134851686</v>
      </c>
      <c r="O703">
        <f t="shared" si="203"/>
        <v>83.619449569476728</v>
      </c>
      <c r="P703" s="3">
        <f t="shared" si="204"/>
        <v>83.619449569476728</v>
      </c>
      <c r="Q703" s="3">
        <f t="shared" si="205"/>
        <v>-89.712928865148314</v>
      </c>
      <c r="R703">
        <f t="shared" si="206"/>
        <v>90.287071134851686</v>
      </c>
      <c r="S703">
        <f t="shared" si="207"/>
        <v>1.217584461308951E-2</v>
      </c>
      <c r="T703">
        <f t="shared" si="190"/>
        <v>83.619449569476728</v>
      </c>
    </row>
    <row r="704" spans="1:20" x14ac:dyDescent="0.3">
      <c r="A704">
        <f t="shared" si="191"/>
        <v>76.793799709772486</v>
      </c>
      <c r="B704">
        <f t="shared" si="208"/>
        <v>12.22211282261925</v>
      </c>
      <c r="C704" t="str">
        <f t="shared" si="192"/>
        <v>76.0041928801063-15111.927168058i</v>
      </c>
      <c r="D704" t="str">
        <f t="shared" si="193"/>
        <v>15.3562496489907-2604.37924736501i</v>
      </c>
      <c r="E704" t="str">
        <f t="shared" si="194"/>
        <v>162.469435711926-0.0428099208625667i</v>
      </c>
      <c r="F704" t="str">
        <f t="shared" si="195"/>
        <v>17.4594594252986-12220.2378485247i</v>
      </c>
      <c r="G704" t="str">
        <f t="shared" si="196"/>
        <v>0.999999998043422-0.0000442332285462832i</v>
      </c>
      <c r="H704" t="str">
        <f t="shared" si="197"/>
        <v>91.000015355318+0.0419933082082924i</v>
      </c>
      <c r="I704" t="str">
        <f t="shared" si="198"/>
        <v>5.47363491690651-2895.79779177662i</v>
      </c>
      <c r="K704" t="str">
        <f t="shared" si="199"/>
        <v>0.142857088330078-0.0000861970876036825i</v>
      </c>
      <c r="L704" t="str">
        <f t="shared" si="200"/>
        <v>0.0015-813.867789277348i</v>
      </c>
      <c r="M704" t="str">
        <f t="shared" si="201"/>
        <v>0.0135-333.894477652245i</v>
      </c>
      <c r="N704">
        <f t="shared" si="202"/>
        <v>90.288161973774365</v>
      </c>
      <c r="O704">
        <f t="shared" si="203"/>
        <v>83.586506890306936</v>
      </c>
      <c r="P704" s="3">
        <f t="shared" si="204"/>
        <v>83.586506890306936</v>
      </c>
      <c r="Q704" s="3">
        <f t="shared" si="205"/>
        <v>-89.711838026225635</v>
      </c>
      <c r="R704">
        <f t="shared" si="206"/>
        <v>90.288161973774365</v>
      </c>
      <c r="S704">
        <f t="shared" si="207"/>
        <v>1.2222112822619251E-2</v>
      </c>
      <c r="T704">
        <f t="shared" si="190"/>
        <v>83.586506890306936</v>
      </c>
    </row>
    <row r="705" spans="1:20" x14ac:dyDescent="0.3">
      <c r="A705">
        <f t="shared" si="191"/>
        <v>77.085616148669629</v>
      </c>
      <c r="B705">
        <f t="shared" si="208"/>
        <v>12.268556851345204</v>
      </c>
      <c r="C705" t="str">
        <f t="shared" si="192"/>
        <v>76.0041922177749-15054.7197896663i</v>
      </c>
      <c r="D705" t="str">
        <f t="shared" si="193"/>
        <v>15.356249646318-2594.5200887062i</v>
      </c>
      <c r="E705" t="str">
        <f t="shared" si="194"/>
        <v>162.469434940968-0.0429725969526176i</v>
      </c>
      <c r="F705" t="str">
        <f t="shared" si="195"/>
        <v>17.4594594250385-12173.9767427827i</v>
      </c>
      <c r="G705" t="str">
        <f t="shared" si="196"/>
        <v>0.999999998028523-0.0000444013148140975i</v>
      </c>
      <c r="H705" t="str">
        <f t="shared" si="197"/>
        <v>91.0000154722402+0.0421528827880857i</v>
      </c>
      <c r="I705" t="str">
        <f t="shared" si="198"/>
        <v>5.4736349230765-2884.83540780344i</v>
      </c>
      <c r="K705" t="str">
        <f t="shared" si="199"/>
        <v>0.142857087914885-0.0000865246362727307i</v>
      </c>
      <c r="L705" t="str">
        <f t="shared" si="200"/>
        <v>0.0015-810.786799439481i</v>
      </c>
      <c r="M705" t="str">
        <f t="shared" si="201"/>
        <v>0.0135-332.630481821324i</v>
      </c>
      <c r="N705">
        <f t="shared" si="202"/>
        <v>90.289256957525737</v>
      </c>
      <c r="O705">
        <f t="shared" si="203"/>
        <v>83.553564219876307</v>
      </c>
      <c r="P705" s="3">
        <f t="shared" si="204"/>
        <v>83.553564219876307</v>
      </c>
      <c r="Q705" s="3">
        <f t="shared" si="205"/>
        <v>-89.710743042474263</v>
      </c>
      <c r="R705">
        <f t="shared" si="206"/>
        <v>90.289256957525737</v>
      </c>
      <c r="S705">
        <f t="shared" si="207"/>
        <v>1.2268556851345204E-2</v>
      </c>
      <c r="T705">
        <f t="shared" si="190"/>
        <v>83.553564219876307</v>
      </c>
    </row>
    <row r="706" spans="1:20" x14ac:dyDescent="0.3">
      <c r="A706">
        <f t="shared" si="191"/>
        <v>77.378541490034578</v>
      </c>
      <c r="B706">
        <f t="shared" si="208"/>
        <v>12.315177367380317</v>
      </c>
      <c r="C706" t="str">
        <f t="shared" si="192"/>
        <v>76.004191550399-14997.7289784728i</v>
      </c>
      <c r="D706" t="str">
        <f t="shared" si="193"/>
        <v>15.3562496436248-2584.69825308991i</v>
      </c>
      <c r="E706" t="str">
        <f t="shared" si="194"/>
        <v>162.469434164139-0.043135891193392i</v>
      </c>
      <c r="F706" t="str">
        <f t="shared" si="195"/>
        <v>17.4594594247765-12127.8907637832i</v>
      </c>
      <c r="G706" t="str">
        <f t="shared" si="196"/>
        <v>0.999999998013511-0.000044570039809722i</v>
      </c>
      <c r="H706" t="str">
        <f t="shared" si="197"/>
        <v>91.0000155900531+0.042313063751381i</v>
      </c>
      <c r="I706" t="str">
        <f t="shared" si="198"/>
        <v>5.47363492929351-2873.91452315613i</v>
      </c>
      <c r="K706" t="str">
        <f t="shared" si="199"/>
        <v>0.14285708749653-0.0000868534296237021i</v>
      </c>
      <c r="L706" t="str">
        <f t="shared" si="200"/>
        <v>0.0015-807.717473041921i</v>
      </c>
      <c r="M706" t="str">
        <f t="shared" si="201"/>
        <v>0.0135-331.371270991556i</v>
      </c>
      <c r="N706">
        <f t="shared" si="202"/>
        <v>90.290356101852069</v>
      </c>
      <c r="O706">
        <f t="shared" si="203"/>
        <v>83.52062155825125</v>
      </c>
      <c r="P706" s="3">
        <f t="shared" si="204"/>
        <v>83.52062155825125</v>
      </c>
      <c r="Q706" s="3">
        <f t="shared" si="205"/>
        <v>-89.709643898147931</v>
      </c>
      <c r="R706">
        <f t="shared" si="206"/>
        <v>90.290356101852069</v>
      </c>
      <c r="S706">
        <f t="shared" si="207"/>
        <v>1.2315177367380317E-2</v>
      </c>
      <c r="T706">
        <f t="shared" si="190"/>
        <v>83.52062155825125</v>
      </c>
    </row>
    <row r="707" spans="1:20" x14ac:dyDescent="0.3">
      <c r="A707">
        <f t="shared" si="191"/>
        <v>77.672579947696718</v>
      </c>
      <c r="B707">
        <f t="shared" si="208"/>
        <v>12.361975041376363</v>
      </c>
      <c r="C707" t="str">
        <f t="shared" si="192"/>
        <v>76.0041908779432-14940.953914646i</v>
      </c>
      <c r="D707" t="str">
        <f t="shared" si="193"/>
        <v>15.3562496409112-2574.91359922574i</v>
      </c>
      <c r="E707" t="str">
        <f t="shared" si="194"/>
        <v>162.469433381396-0.0432998059336597i</v>
      </c>
      <c r="F707" t="str">
        <f t="shared" si="195"/>
        <v>17.4594594245123-12081.979248564i</v>
      </c>
      <c r="G707" t="str">
        <f t="shared" si="196"/>
        <v>0.999999997998386-0.0000447394059603223i</v>
      </c>
      <c r="H707" t="str">
        <f t="shared" si="197"/>
        <v>91.0000157087621+0.0424738534024356i</v>
      </c>
      <c r="I707" t="str">
        <f t="shared" si="198"/>
        <v>5.47363493555775-2863.03498073404i</v>
      </c>
      <c r="K707" t="str">
        <f t="shared" si="199"/>
        <v>0.142857087074991-0.0000871834723863534i</v>
      </c>
      <c r="L707" t="str">
        <f t="shared" si="200"/>
        <v>0.0015-804.659765931378i</v>
      </c>
      <c r="M707" t="str">
        <f t="shared" si="201"/>
        <v>0.0135-330.116827048771i</v>
      </c>
      <c r="N707">
        <f t="shared" si="202"/>
        <v>90.29145942255937</v>
      </c>
      <c r="O707">
        <f t="shared" si="203"/>
        <v>83.487678905499095</v>
      </c>
      <c r="P707" s="3">
        <f t="shared" si="204"/>
        <v>83.487678905499095</v>
      </c>
      <c r="Q707" s="3">
        <f t="shared" si="205"/>
        <v>-89.70854057744063</v>
      </c>
      <c r="R707">
        <f t="shared" si="206"/>
        <v>90.29145942255937</v>
      </c>
      <c r="S707">
        <f t="shared" si="207"/>
        <v>1.2361975041376363E-2</v>
      </c>
      <c r="T707">
        <f t="shared" si="190"/>
        <v>83.487678905499095</v>
      </c>
    </row>
    <row r="708" spans="1:20" x14ac:dyDescent="0.3">
      <c r="A708">
        <f t="shared" si="191"/>
        <v>77.967735751497983</v>
      </c>
      <c r="B708">
        <f t="shared" si="208"/>
        <v>12.408950546533594</v>
      </c>
      <c r="C708" t="str">
        <f t="shared" si="192"/>
        <v>76.0041902003668-14884.3937814572i</v>
      </c>
      <c r="D708" t="str">
        <f t="shared" si="193"/>
        <v>15.356249638177-2565.16598635815i</v>
      </c>
      <c r="E708" t="str">
        <f t="shared" si="194"/>
        <v>162.469432592693-0.0434643435311012i</v>
      </c>
      <c r="F708" t="str">
        <f t="shared" si="195"/>
        <v>17.4594594242462-12036.2415366724i</v>
      </c>
      <c r="G708" t="str">
        <f t="shared" si="196"/>
        <v>0.999999997983144-0.000044909415702287i</v>
      </c>
      <c r="H708" t="str">
        <f t="shared" si="197"/>
        <v>91.0000158283757+0.0426352540542655i</v>
      </c>
      <c r="I708" t="str">
        <f t="shared" si="198"/>
        <v>5.47363494186975-2852.19662403134i</v>
      </c>
      <c r="K708" t="str">
        <f t="shared" si="199"/>
        <v>0.142857086650241-0.0000875147693084141i</v>
      </c>
      <c r="L708" t="str">
        <f t="shared" si="200"/>
        <v>0.0015-801.613634121715i</v>
      </c>
      <c r="M708" t="str">
        <f t="shared" si="201"/>
        <v>0.0135-328.867131947371i</v>
      </c>
      <c r="N708">
        <f t="shared" si="202"/>
        <v>90.292566935513705</v>
      </c>
      <c r="O708">
        <f t="shared" si="203"/>
        <v>83.454736261687174</v>
      </c>
      <c r="P708" s="3">
        <f t="shared" si="204"/>
        <v>83.454736261687174</v>
      </c>
      <c r="Q708" s="3">
        <f t="shared" si="205"/>
        <v>-89.707433064486295</v>
      </c>
      <c r="R708">
        <f t="shared" si="206"/>
        <v>90.292566935513705</v>
      </c>
      <c r="S708">
        <f t="shared" si="207"/>
        <v>1.2408950546533595E-2</v>
      </c>
      <c r="T708">
        <f t="shared" si="190"/>
        <v>83.454736261687174</v>
      </c>
    </row>
    <row r="709" spans="1:20" x14ac:dyDescent="0.3">
      <c r="A709">
        <f t="shared" si="191"/>
        <v>78.264013147353666</v>
      </c>
      <c r="B709">
        <f t="shared" si="208"/>
        <v>12.456104558610422</v>
      </c>
      <c r="C709" t="str">
        <f t="shared" si="192"/>
        <v>76.0041895176306-14828.0477652699i</v>
      </c>
      <c r="D709" t="str">
        <f t="shared" si="193"/>
        <v>15.3562496354219-2555.45527426446i</v>
      </c>
      <c r="E709" t="str">
        <f t="shared" si="194"/>
        <v>162.469431797984-0.0436295063523568i</v>
      </c>
      <c r="F709" t="str">
        <f t="shared" si="195"/>
        <v>17.459459423978-11990.6769701563i</v>
      </c>
      <c r="G709" t="str">
        <f t="shared" si="196"/>
        <v>0.999999997967787-0.0000450800714812634i</v>
      </c>
      <c r="H709" t="str">
        <f t="shared" si="197"/>
        <v>91.0000159489+0.0427972680286741i</v>
      </c>
      <c r="I709" t="str">
        <f t="shared" si="198"/>
        <v>5.47363494822981-2841.39929713467i</v>
      </c>
      <c r="K709" t="str">
        <f t="shared" si="199"/>
        <v>0.142857086222257-0.0000878473251556543i</v>
      </c>
      <c r="L709" t="str">
        <f t="shared" si="200"/>
        <v>0.0015-798.579033793301i</v>
      </c>
      <c r="M709" t="str">
        <f t="shared" si="201"/>
        <v>0.0135-327.622167710073i</v>
      </c>
      <c r="N709">
        <f t="shared" si="202"/>
        <v>90.293678656641347</v>
      </c>
      <c r="O709">
        <f t="shared" si="203"/>
        <v>83.421793626883556</v>
      </c>
      <c r="P709" s="3">
        <f t="shared" si="204"/>
        <v>83.421793626883556</v>
      </c>
      <c r="Q709" s="3">
        <f t="shared" si="205"/>
        <v>-89.706321343358653</v>
      </c>
      <c r="R709">
        <f t="shared" si="206"/>
        <v>90.293678656641347</v>
      </c>
      <c r="S709">
        <f t="shared" si="207"/>
        <v>1.2456104558610421E-2</v>
      </c>
      <c r="T709">
        <f t="shared" si="190"/>
        <v>83.421793626883556</v>
      </c>
    </row>
    <row r="710" spans="1:20" x14ac:dyDescent="0.3">
      <c r="A710">
        <f t="shared" si="191"/>
        <v>78.561416397313607</v>
      </c>
      <c r="B710">
        <f t="shared" si="208"/>
        <v>12.503437755933142</v>
      </c>
      <c r="C710" t="str">
        <f t="shared" si="192"/>
        <v>76.0041888296957-14771.9150555277i</v>
      </c>
      <c r="D710" t="str">
        <f t="shared" si="193"/>
        <v>15.3562496326459-2545.78132325282i</v>
      </c>
      <c r="E710" t="str">
        <f t="shared" si="194"/>
        <v>162.469430997223-0.0437952967730614i</v>
      </c>
      <c r="F710" t="str">
        <f t="shared" si="195"/>
        <v>17.4594594237079-11945.2848935539i</v>
      </c>
      <c r="G710" t="str">
        <f t="shared" si="196"/>
        <v>0.999999997952313-0.000045251375752192i</v>
      </c>
      <c r="H710" t="str">
        <f t="shared" si="197"/>
        <v>91.0000160703421+0.0429598976562886i</v>
      </c>
      <c r="I710" t="str">
        <f t="shared" si="198"/>
        <v>5.47363495463832-2830.64284472079i</v>
      </c>
      <c r="K710" t="str">
        <f t="shared" si="199"/>
        <v>0.142857085791014-0.0000881811447119542i</v>
      </c>
      <c r="L710" t="str">
        <f t="shared" si="200"/>
        <v>0.0015-795.55592129239i</v>
      </c>
      <c r="M710" t="str">
        <f t="shared" si="201"/>
        <v>0.0135-326.381916427648i</v>
      </c>
      <c r="N710">
        <f t="shared" si="202"/>
        <v>90.294794601929041</v>
      </c>
      <c r="O710">
        <f t="shared" si="203"/>
        <v>83.388851001156809</v>
      </c>
      <c r="P710" s="3">
        <f t="shared" si="204"/>
        <v>83.388851001156809</v>
      </c>
      <c r="Q710" s="3">
        <f t="shared" si="205"/>
        <v>-89.705205398070959</v>
      </c>
      <c r="R710">
        <f t="shared" si="206"/>
        <v>90.294794601929041</v>
      </c>
      <c r="S710">
        <f t="shared" si="207"/>
        <v>1.2503437755933142E-2</v>
      </c>
      <c r="T710">
        <f t="shared" si="190"/>
        <v>83.388851001156809</v>
      </c>
    </row>
    <row r="711" spans="1:20" x14ac:dyDescent="0.3">
      <c r="A711">
        <f t="shared" si="191"/>
        <v>78.859949779623406</v>
      </c>
      <c r="B711">
        <f t="shared" si="208"/>
        <v>12.550950819405688</v>
      </c>
      <c r="C711" t="str">
        <f t="shared" si="192"/>
        <v>76.0041881365229-14715.994844743i</v>
      </c>
      <c r="D711" t="str">
        <f t="shared" si="193"/>
        <v>15.3562496298487-2536.1439941602i</v>
      </c>
      <c r="E711" t="str">
        <f t="shared" si="194"/>
        <v>162.469430190365-0.0439617171778709i</v>
      </c>
      <c r="F711" t="str">
        <f t="shared" si="195"/>
        <v>17.4594594234357-11900.064653885i</v>
      </c>
      <c r="G711" t="str">
        <f t="shared" si="196"/>
        <v>0.999999997936721-0.0000454233309793421i</v>
      </c>
      <c r="H711" t="str">
        <f t="shared" si="197"/>
        <v>91.0000161927085+0.0431231452765918i</v>
      </c>
      <c r="I711" t="str">
        <f t="shared" si="198"/>
        <v>5.47363496109559-2819.92711205453i</v>
      </c>
      <c r="K711" t="str">
        <f t="shared" si="199"/>
        <v>0.142857085356488-0.000088516232779372i</v>
      </c>
      <c r="L711" t="str">
        <f t="shared" si="200"/>
        <v>0.0015-792.544253130498i</v>
      </c>
      <c r="M711" t="str">
        <f t="shared" si="201"/>
        <v>0.0135-325.146360258665i</v>
      </c>
      <c r="N711">
        <f t="shared" si="202"/>
        <v>90.295914787424266</v>
      </c>
      <c r="O711">
        <f t="shared" si="203"/>
        <v>83.35590838457621</v>
      </c>
      <c r="P711" s="3">
        <f t="shared" si="204"/>
        <v>83.35590838457621</v>
      </c>
      <c r="Q711" s="3">
        <f t="shared" si="205"/>
        <v>-89.704085212575734</v>
      </c>
      <c r="R711">
        <f t="shared" si="206"/>
        <v>90.295914787424266</v>
      </c>
      <c r="S711">
        <f t="shared" si="207"/>
        <v>1.2550950819405689E-2</v>
      </c>
      <c r="T711">
        <f t="shared" si="190"/>
        <v>83.35590838457621</v>
      </c>
    </row>
    <row r="712" spans="1:20" x14ac:dyDescent="0.3">
      <c r="A712">
        <f t="shared" si="191"/>
        <v>79.159617588785977</v>
      </c>
      <c r="B712">
        <f t="shared" si="208"/>
        <v>12.59864443251943</v>
      </c>
      <c r="C712" t="str">
        <f t="shared" si="192"/>
        <v>76.0041874380717-14660.2863284846i</v>
      </c>
      <c r="D712" t="str">
        <f t="shared" si="193"/>
        <v>15.3562496270302-2526.54314835038i</v>
      </c>
      <c r="E712" t="str">
        <f t="shared" si="194"/>
        <v>162.469429377363-0.0441287699605026i</v>
      </c>
      <c r="F712" t="str">
        <f t="shared" si="195"/>
        <v>17.4594594231615-11855.0156006414i</v>
      </c>
      <c r="G712" t="str">
        <f t="shared" si="196"/>
        <v>0.99999999792101-0.0000455959396363472i</v>
      </c>
      <c r="H712" t="str">
        <f t="shared" si="197"/>
        <v>91.0000163160069+0.043287013237958i</v>
      </c>
      <c r="I712" t="str">
        <f t="shared" si="198"/>
        <v>5.47363496760208-2809.25194498653i</v>
      </c>
      <c r="K712" t="str">
        <f t="shared" si="199"/>
        <v>0.142857084918653-0.0000888525941782138i</v>
      </c>
      <c r="L712" t="str">
        <f t="shared" si="200"/>
        <v>0.0015-789.543985983754i</v>
      </c>
      <c r="M712" t="str">
        <f t="shared" si="201"/>
        <v>0.0135-323.915481429234i</v>
      </c>
      <c r="N712">
        <f t="shared" si="202"/>
        <v>90.297039229235395</v>
      </c>
      <c r="O712">
        <f t="shared" si="203"/>
        <v>83.322965777211266</v>
      </c>
      <c r="P712" s="3">
        <f t="shared" si="204"/>
        <v>83.322965777211266</v>
      </c>
      <c r="Q712" s="3">
        <f t="shared" si="205"/>
        <v>-89.702960770764605</v>
      </c>
      <c r="R712">
        <f t="shared" si="206"/>
        <v>90.297039229235395</v>
      </c>
      <c r="S712">
        <f t="shared" si="207"/>
        <v>1.2598644432519431E-2</v>
      </c>
      <c r="T712">
        <f t="shared" si="190"/>
        <v>83.322965777211266</v>
      </c>
    </row>
    <row r="713" spans="1:20" x14ac:dyDescent="0.3">
      <c r="A713">
        <f t="shared" si="191"/>
        <v>79.46042413562337</v>
      </c>
      <c r="B713">
        <f t="shared" si="208"/>
        <v>12.646519281363004</v>
      </c>
      <c r="C713" t="str">
        <f t="shared" si="192"/>
        <v>76.0041867343029-14604.788705367i</v>
      </c>
      <c r="D713" t="str">
        <f t="shared" si="193"/>
        <v>15.3562496241903-2516.97864771197i</v>
      </c>
      <c r="E713" t="str">
        <f t="shared" si="194"/>
        <v>162.469428558172-0.0442964575237689i</v>
      </c>
      <c r="F713" t="str">
        <f t="shared" si="195"/>
        <v>17.459459422885-11810.1370857771i</v>
      </c>
      <c r="G713" t="str">
        <f t="shared" si="196"/>
        <v>0.99999999790518-0.0000457692042062409i</v>
      </c>
      <c r="H713" t="str">
        <f t="shared" si="197"/>
        <v>91.0000164402442+0.0434515038976836i</v>
      </c>
      <c r="I713" t="str">
        <f t="shared" si="198"/>
        <v>5.47363497415804-2798.61718995086i</v>
      </c>
      <c r="K713" t="str">
        <f t="shared" si="199"/>
        <v>0.142857084477484-0.000089190233747101i</v>
      </c>
      <c r="L713" t="str">
        <f t="shared" si="200"/>
        <v>0.0015-786.555076692329i</v>
      </c>
      <c r="M713" t="str">
        <f t="shared" si="201"/>
        <v>0.0135-322.689262232749i</v>
      </c>
      <c r="N713">
        <f t="shared" si="202"/>
        <v>90.298167943532007</v>
      </c>
      <c r="O713">
        <f t="shared" si="203"/>
        <v>83.290023179132305</v>
      </c>
      <c r="P713" s="3">
        <f t="shared" si="204"/>
        <v>83.290023179132305</v>
      </c>
      <c r="Q713" s="3">
        <f t="shared" si="205"/>
        <v>-89.701832056467993</v>
      </c>
      <c r="R713">
        <f t="shared" si="206"/>
        <v>90.298167943532007</v>
      </c>
      <c r="S713">
        <f t="shared" si="207"/>
        <v>1.2646519281363004E-2</v>
      </c>
      <c r="T713">
        <f t="shared" si="190"/>
        <v>83.290023179132305</v>
      </c>
    </row>
    <row r="714" spans="1:20" x14ac:dyDescent="0.3">
      <c r="A714">
        <f t="shared" si="191"/>
        <v>79.762373747338728</v>
      </c>
      <c r="B714">
        <f t="shared" si="208"/>
        <v>12.694576054632183</v>
      </c>
      <c r="C714" t="str">
        <f t="shared" si="192"/>
        <v>76.004186025175-14549.501177038i</v>
      </c>
      <c r="D714" t="str">
        <f t="shared" si="193"/>
        <v>15.3562496213287-2507.45035465642i</v>
      </c>
      <c r="E714" t="str">
        <f t="shared" si="194"/>
        <v>162.469427732743-0.0444647822796056i</v>
      </c>
      <c r="F714" t="str">
        <f t="shared" si="195"/>
        <v>17.4594594226065-11765.4284636998i</v>
      </c>
      <c r="G714" t="str">
        <f t="shared" si="196"/>
        <v>0.999999997889229-0.0000459431271814917i</v>
      </c>
      <c r="H714" t="str">
        <f t="shared" si="197"/>
        <v>91.0000165654273+0.0436166196220242i</v>
      </c>
      <c r="I714" t="str">
        <f t="shared" si="198"/>
        <v>5.47363498076396-2788.02269396304i</v>
      </c>
      <c r="K714" t="str">
        <f t="shared" si="199"/>
        <v>0.142857084032956-0.0000895291563430433i</v>
      </c>
      <c r="L714" t="str">
        <f t="shared" si="200"/>
        <v>0.0015-783.577482259739i</v>
      </c>
      <c r="M714" t="str">
        <f t="shared" si="201"/>
        <v>0.0135-321.467685029637i</v>
      </c>
      <c r="N714">
        <f t="shared" si="202"/>
        <v>90.299300946544989</v>
      </c>
      <c r="O714">
        <f t="shared" si="203"/>
        <v>83.257080590409842</v>
      </c>
      <c r="P714" s="3">
        <f t="shared" si="204"/>
        <v>83.257080590409842</v>
      </c>
      <c r="Q714" s="3">
        <f t="shared" si="205"/>
        <v>-89.700699053455011</v>
      </c>
      <c r="R714">
        <f t="shared" si="206"/>
        <v>90.299300946544989</v>
      </c>
      <c r="S714">
        <f t="shared" si="207"/>
        <v>1.2694576054632183E-2</v>
      </c>
      <c r="T714">
        <f t="shared" si="190"/>
        <v>83.257080590409842</v>
      </c>
    </row>
    <row r="715" spans="1:20" x14ac:dyDescent="0.3">
      <c r="A715">
        <f t="shared" si="191"/>
        <v>80.065470767578617</v>
      </c>
      <c r="B715">
        <f t="shared" si="208"/>
        <v>12.742815443639785</v>
      </c>
      <c r="C715" t="str">
        <f t="shared" si="192"/>
        <v>76.0041853106463-14494.4229481679i</v>
      </c>
      <c r="D715" t="str">
        <f t="shared" si="193"/>
        <v>15.3562496184452-2497.95813211603i</v>
      </c>
      <c r="E715" t="str">
        <f t="shared" si="194"/>
        <v>162.469426901029-0.0446337466491124i</v>
      </c>
      <c r="F715" t="str">
        <f t="shared" si="195"/>
        <v>17.4594594223259-11720.8890912609i</v>
      </c>
      <c r="G715" t="str">
        <f t="shared" si="196"/>
        <v>0.999999997873157-0.0000461177110640402i</v>
      </c>
      <c r="H715" t="str">
        <f t="shared" si="197"/>
        <v>91.0000166915643+0.043782362786227i</v>
      </c>
      <c r="I715" t="str">
        <f t="shared" si="198"/>
        <v>5.47363498742023-2777.46830461771i</v>
      </c>
      <c r="K715" t="str">
        <f t="shared" si="199"/>
        <v>0.142857083585042-0.0000898693668415055i</v>
      </c>
      <c r="L715" t="str">
        <f t="shared" si="200"/>
        <v>0.0015-780.611159852299i</v>
      </c>
      <c r="M715" t="str">
        <f t="shared" si="201"/>
        <v>0.0135-320.250732247097i</v>
      </c>
      <c r="N715">
        <f t="shared" si="202"/>
        <v>90.300438254566956</v>
      </c>
      <c r="O715">
        <f t="shared" si="203"/>
        <v>83.224138011115087</v>
      </c>
      <c r="P715" s="3">
        <f t="shared" si="204"/>
        <v>83.224138011115087</v>
      </c>
      <c r="Q715" s="3">
        <f t="shared" si="205"/>
        <v>-89.699561745433044</v>
      </c>
      <c r="R715">
        <f t="shared" si="206"/>
        <v>90.300438254566956</v>
      </c>
      <c r="S715">
        <f t="shared" si="207"/>
        <v>1.2742815443639784E-2</v>
      </c>
      <c r="T715">
        <f t="shared" si="190"/>
        <v>83.224138011115087</v>
      </c>
    </row>
    <row r="716" spans="1:20" x14ac:dyDescent="0.3">
      <c r="A716">
        <f t="shared" si="191"/>
        <v>80.369719556495411</v>
      </c>
      <c r="B716">
        <f t="shared" si="208"/>
        <v>12.791238142325616</v>
      </c>
      <c r="C716" t="str">
        <f t="shared" si="192"/>
        <v>76.0041845906782-14439.5532264382i</v>
      </c>
      <c r="D716" t="str">
        <f t="shared" si="193"/>
        <v>15.3562496155399-2488.501843542i</v>
      </c>
      <c r="E716" t="str">
        <f t="shared" si="194"/>
        <v>162.469426062981-0.04480335306259i</v>
      </c>
      <c r="F716" t="str">
        <f t="shared" si="195"/>
        <v>17.4594594220432-11676.5183277465i</v>
      </c>
      <c r="G716" t="str">
        <f t="shared" si="196"/>
        <v>0.999999997856962-0.0000462929583653338i</v>
      </c>
      <c r="H716" t="str">
        <f t="shared" si="197"/>
        <v>91.0000168186609+0.043948735774563i</v>
      </c>
      <c r="I716" t="str">
        <f t="shared" si="198"/>
        <v>5.47363499412711-2766.95387008637i</v>
      </c>
      <c r="K716" t="str">
        <f t="shared" si="199"/>
        <v>0.142857083133719-0.0000902108701364784i</v>
      </c>
      <c r="L716" t="str">
        <f t="shared" si="200"/>
        <v>0.0015-777.656066798464i</v>
      </c>
      <c r="M716" t="str">
        <f t="shared" si="201"/>
        <v>0.0135-319.038386378858i</v>
      </c>
      <c r="N716">
        <f t="shared" si="202"/>
        <v>90.301579883952314</v>
      </c>
      <c r="O716">
        <f t="shared" si="203"/>
        <v>83.191195441320048</v>
      </c>
      <c r="P716" s="3">
        <f t="shared" si="204"/>
        <v>83.191195441320048</v>
      </c>
      <c r="Q716" s="3">
        <f t="shared" si="205"/>
        <v>-89.698420116047686</v>
      </c>
      <c r="R716">
        <f t="shared" si="206"/>
        <v>90.301579883952314</v>
      </c>
      <c r="S716">
        <f t="shared" si="207"/>
        <v>1.2791238142325616E-2</v>
      </c>
      <c r="T716">
        <f t="shared" si="190"/>
        <v>83.191195441320048</v>
      </c>
    </row>
    <row r="717" spans="1:20" x14ac:dyDescent="0.3">
      <c r="A717">
        <f t="shared" si="191"/>
        <v>80.675124490810106</v>
      </c>
      <c r="B717">
        <f t="shared" si="208"/>
        <v>12.839844847266454</v>
      </c>
      <c r="C717" t="str">
        <f t="shared" si="192"/>
        <v>76.0041838652284-14384.8912225293i</v>
      </c>
      <c r="D717" t="str">
        <f t="shared" si="193"/>
        <v>15.3562496126125-2479.08135290243i</v>
      </c>
      <c r="E717" t="str">
        <f t="shared" si="194"/>
        <v>162.469425218553-0.04497360395957i</v>
      </c>
      <c r="F717" t="str">
        <f t="shared" si="195"/>
        <v>17.4594594217582-11632.3155348684i</v>
      </c>
      <c r="G717" t="str">
        <f t="shared" si="196"/>
        <v>0.999999997840644-0.0000464688716063638i</v>
      </c>
      <c r="H717" t="str">
        <f t="shared" si="197"/>
        <v>91.0000169467254+0.0441157409803663i</v>
      </c>
      <c r="I717" t="str">
        <f t="shared" si="198"/>
        <v>5.47363500088504-2756.47923911539i</v>
      </c>
      <c r="K717" t="str">
        <f t="shared" si="199"/>
        <v>0.142857082678959-0.00009055367114055i</v>
      </c>
      <c r="L717" t="str">
        <f t="shared" si="200"/>
        <v>0.0015-774.712160588232i</v>
      </c>
      <c r="M717" t="str">
        <f t="shared" si="201"/>
        <v>0.0135-317.830629984916i</v>
      </c>
      <c r="N717">
        <f t="shared" si="202"/>
        <v>90.302725851117614</v>
      </c>
      <c r="O717">
        <f t="shared" si="203"/>
        <v>83.158252881096857</v>
      </c>
      <c r="P717" s="3">
        <f t="shared" si="204"/>
        <v>83.158252881096857</v>
      </c>
      <c r="Q717" s="3">
        <f t="shared" si="205"/>
        <v>-89.697274148882386</v>
      </c>
      <c r="R717">
        <f t="shared" si="206"/>
        <v>90.302725851117614</v>
      </c>
      <c r="S717">
        <f t="shared" si="207"/>
        <v>1.2839844847266454E-2</v>
      </c>
      <c r="T717">
        <f t="shared" si="190"/>
        <v>83.158252881096857</v>
      </c>
    </row>
    <row r="718" spans="1:20" x14ac:dyDescent="0.3">
      <c r="A718">
        <f t="shared" si="191"/>
        <v>80.981689963875183</v>
      </c>
      <c r="B718">
        <f t="shared" si="208"/>
        <v>12.888636257686066</v>
      </c>
      <c r="C718" t="str">
        <f t="shared" si="192"/>
        <v>76.0041831342535-14330.4361501099i</v>
      </c>
      <c r="D718" t="str">
        <f t="shared" si="193"/>
        <v>15.3562496096627-2469.69652468042i</v>
      </c>
      <c r="E718" t="str">
        <f t="shared" si="194"/>
        <v>162.469424367694-0.0451445017888477i</v>
      </c>
      <c r="F718" t="str">
        <f t="shared" si="195"/>
        <v>17.4594594214713-11588.2800767545i</v>
      </c>
      <c r="G718" t="str">
        <f t="shared" si="196"/>
        <v>0.999999997824202-0.000046645453317701i</v>
      </c>
      <c r="H718" t="str">
        <f t="shared" si="197"/>
        <v>91.0000170757653+0.0442833808060649i</v>
      </c>
      <c r="I718" t="str">
        <f t="shared" si="198"/>
        <v>5.47363500769452-2746.04426102369i</v>
      </c>
      <c r="K718" t="str">
        <f t="shared" si="199"/>
        <v>0.142857082220736-0.0000908977747849765i</v>
      </c>
      <c r="L718" t="str">
        <f t="shared" si="200"/>
        <v>0.0015-771.779398872517i</v>
      </c>
      <c r="M718" t="str">
        <f t="shared" si="201"/>
        <v>0.0135-316.627445691289i</v>
      </c>
      <c r="N718">
        <f t="shared" si="202"/>
        <v>90.303876172541663</v>
      </c>
      <c r="O718">
        <f t="shared" si="203"/>
        <v>83.125310330518403</v>
      </c>
      <c r="P718" s="3">
        <f t="shared" si="204"/>
        <v>83.125310330518403</v>
      </c>
      <c r="Q718" s="3">
        <f t="shared" si="205"/>
        <v>-89.696123827458337</v>
      </c>
      <c r="R718">
        <f t="shared" si="206"/>
        <v>90.303876172541663</v>
      </c>
      <c r="S718">
        <f t="shared" si="207"/>
        <v>1.2888636257686065E-2</v>
      </c>
      <c r="T718">
        <f t="shared" si="190"/>
        <v>83.125310330518403</v>
      </c>
    </row>
    <row r="719" spans="1:20" x14ac:dyDescent="0.3">
      <c r="A719">
        <f t="shared" si="191"/>
        <v>81.289420385737913</v>
      </c>
      <c r="B719">
        <f t="shared" si="208"/>
        <v>12.937613075465274</v>
      </c>
      <c r="C719" t="str">
        <f t="shared" si="192"/>
        <v>76.004182397713-14276.1872258256i</v>
      </c>
      <c r="D719" t="str">
        <f t="shared" si="193"/>
        <v>15.3562496066905-2460.34722387205i</v>
      </c>
      <c r="E719" t="str">
        <f t="shared" si="194"/>
        <v>162.469423510356-0.0453160490085249i</v>
      </c>
      <c r="F719" t="str">
        <f t="shared" si="195"/>
        <v>17.4594594211819-11544.4113199399i</v>
      </c>
      <c r="G719" t="str">
        <f t="shared" si="196"/>
        <v>0.999999997807634-0.0000468227060395325i</v>
      </c>
      <c r="H719" t="str">
        <f t="shared" si="197"/>
        <v>91.0000172057876+0.0444516576632154i</v>
      </c>
      <c r="I719" t="str">
        <f t="shared" si="198"/>
        <v>5.47363501455576-2735.64878570058i</v>
      </c>
      <c r="K719" t="str">
        <f t="shared" si="199"/>
        <v>0.142857081759024-0.0000912431860197516i</v>
      </c>
      <c r="L719" t="str">
        <f t="shared" si="200"/>
        <v>0.0015-768.857739462556i</v>
      </c>
      <c r="M719" t="str">
        <f t="shared" si="201"/>
        <v>0.0135-315.428816189767i</v>
      </c>
      <c r="N719">
        <f t="shared" si="202"/>
        <v>90.305030864765925</v>
      </c>
      <c r="O719">
        <f t="shared" si="203"/>
        <v>83.092367789658198</v>
      </c>
      <c r="P719" s="3">
        <f t="shared" si="204"/>
        <v>83.092367789658198</v>
      </c>
      <c r="Q719" s="3">
        <f t="shared" si="205"/>
        <v>-89.694969135234075</v>
      </c>
      <c r="R719">
        <f t="shared" si="206"/>
        <v>90.305030864765925</v>
      </c>
      <c r="S719">
        <f t="shared" si="207"/>
        <v>1.2937613075465274E-2</v>
      </c>
      <c r="T719">
        <f t="shared" si="190"/>
        <v>83.092367789658198</v>
      </c>
    </row>
    <row r="720" spans="1:20" x14ac:dyDescent="0.3">
      <c r="A720">
        <f t="shared" si="191"/>
        <v>81.598320183203711</v>
      </c>
      <c r="B720">
        <f t="shared" si="208"/>
        <v>12.986776005152041</v>
      </c>
      <c r="C720" t="str">
        <f t="shared" si="192"/>
        <v>76.0041816555653-14222.1436692874i</v>
      </c>
      <c r="D720" t="str">
        <f t="shared" si="193"/>
        <v>15.3562496036958-2451.03331598449i</v>
      </c>
      <c r="E720" t="str">
        <f t="shared" si="194"/>
        <v>162.469422646491-0.0454882480860424i</v>
      </c>
      <c r="F720" t="str">
        <f t="shared" si="195"/>
        <v>17.4594594208904-11500.708633358i</v>
      </c>
      <c r="G720" t="str">
        <f t="shared" si="196"/>
        <v>0.999999997790941-0.0000470006323216981i</v>
      </c>
      <c r="H720" t="str">
        <f t="shared" si="197"/>
        <v>91.0000173368002+0.0446205739725383i</v>
      </c>
      <c r="I720" t="str">
        <f t="shared" si="198"/>
        <v>5.47363502146929-2725.29266360371i</v>
      </c>
      <c r="K720" t="str">
        <f t="shared" si="199"/>
        <v>0.142857081293796-0.0000915899098136775i</v>
      </c>
      <c r="L720" t="str">
        <f t="shared" si="200"/>
        <v>0.0015-765.947140329306i</v>
      </c>
      <c r="M720" t="str">
        <f t="shared" si="201"/>
        <v>0.0135-314.234724237665i</v>
      </c>
      <c r="N720">
        <f t="shared" si="202"/>
        <v>90.306189944394603</v>
      </c>
      <c r="O720">
        <f t="shared" si="203"/>
        <v>83.059425258590224</v>
      </c>
      <c r="P720" s="3">
        <f t="shared" si="204"/>
        <v>83.059425258590224</v>
      </c>
      <c r="Q720" s="3">
        <f t="shared" si="205"/>
        <v>-89.693810055605397</v>
      </c>
      <c r="R720">
        <f t="shared" si="206"/>
        <v>90.306189944394603</v>
      </c>
      <c r="S720">
        <f t="shared" si="207"/>
        <v>1.298677600515204E-2</v>
      </c>
      <c r="T720">
        <f t="shared" si="190"/>
        <v>83.059425258590224</v>
      </c>
    </row>
    <row r="721" spans="1:20" x14ac:dyDescent="0.3">
      <c r="A721">
        <f t="shared" si="191"/>
        <v>81.908393799899883</v>
      </c>
      <c r="B721">
        <f t="shared" si="208"/>
        <v>13.03612575397162</v>
      </c>
      <c r="C721" t="str">
        <f t="shared" si="192"/>
        <v>76.0041809077651-14168.3047030605i</v>
      </c>
      <c r="D721" t="str">
        <f t="shared" si="193"/>
        <v>15.3562496006781-2441.75466703406i</v>
      </c>
      <c r="E721" t="str">
        <f t="shared" si="194"/>
        <v>162.469421776047-0.0456611014982127i</v>
      </c>
      <c r="F721" t="str">
        <f t="shared" si="195"/>
        <v>17.4594594205968-11457.1713883308i</v>
      </c>
      <c r="G721" t="str">
        <f t="shared" si="196"/>
        <v>0.99999999777412-0.000047179234723727i</v>
      </c>
      <c r="H721" t="str">
        <f t="shared" si="197"/>
        <v>91.0000174688102+0.0447901321639534i</v>
      </c>
      <c r="I721" t="str">
        <f t="shared" si="198"/>
        <v>5.47363502843548-2714.97574575674i</v>
      </c>
      <c r="K721" t="str">
        <f t="shared" si="199"/>
        <v>0.142857080825026-0.0000919379511544396i</v>
      </c>
      <c r="L721" t="str">
        <f t="shared" si="200"/>
        <v>0.0015-763.047559602815i</v>
      </c>
      <c r="M721" t="str">
        <f t="shared" si="201"/>
        <v>0.0135-313.045152657565i</v>
      </c>
      <c r="N721">
        <f t="shared" si="202"/>
        <v>90.307353428094942</v>
      </c>
      <c r="O721">
        <f t="shared" si="203"/>
        <v>83.026482737388946</v>
      </c>
      <c r="P721" s="3">
        <f t="shared" si="204"/>
        <v>83.026482737388946</v>
      </c>
      <c r="Q721" s="3">
        <f t="shared" si="205"/>
        <v>-89.692646571905058</v>
      </c>
      <c r="R721">
        <f t="shared" si="206"/>
        <v>90.307353428094942</v>
      </c>
      <c r="S721">
        <f t="shared" si="207"/>
        <v>1.303612575397162E-2</v>
      </c>
      <c r="T721">
        <f t="shared" si="190"/>
        <v>83.026482737388946</v>
      </c>
    </row>
    <row r="722" spans="1:20" x14ac:dyDescent="0.3">
      <c r="A722">
        <f t="shared" si="191"/>
        <v>82.219645696339498</v>
      </c>
      <c r="B722">
        <f t="shared" si="208"/>
        <v>13.085663031836711</v>
      </c>
      <c r="C722" t="str">
        <f t="shared" si="192"/>
        <v>76.0041801542717-14114.6695526536i</v>
      </c>
      <c r="D722" t="str">
        <f t="shared" si="193"/>
        <v>15.3562495976375-2432.51114354427i</v>
      </c>
      <c r="E722" t="str">
        <f t="shared" si="194"/>
        <v>162.469420898977-0.0458346117312597i</v>
      </c>
      <c r="F722" t="str">
        <f t="shared" si="195"/>
        <v>17.4594594203009-11413.7989585604i</v>
      </c>
      <c r="G722" t="str">
        <f t="shared" si="196"/>
        <v>0.999999997757171-0.0000473585158148745i</v>
      </c>
      <c r="H722" t="str">
        <f t="shared" si="197"/>
        <v>91.0000176018256+0.044960334676614i</v>
      </c>
      <c r="I722" t="str">
        <f t="shared" si="198"/>
        <v>5.47363503545469-2704.69788374733i</v>
      </c>
      <c r="K722" t="str">
        <f t="shared" si="199"/>
        <v>0.142857080352686-0.0000922873150486738i</v>
      </c>
      <c r="L722" t="str">
        <f t="shared" si="200"/>
        <v>0.0015-760.158955571644i</v>
      </c>
      <c r="M722" t="str">
        <f t="shared" si="201"/>
        <v>0.0135-311.860084337085i</v>
      </c>
      <c r="N722">
        <f t="shared" si="202"/>
        <v>90.308521332597493</v>
      </c>
      <c r="O722">
        <f t="shared" si="203"/>
        <v>82.99354022612971</v>
      </c>
      <c r="P722" s="3">
        <f t="shared" si="204"/>
        <v>82.99354022612971</v>
      </c>
      <c r="Q722" s="3">
        <f t="shared" si="205"/>
        <v>-89.691478667402507</v>
      </c>
      <c r="R722">
        <f t="shared" si="206"/>
        <v>90.308521332597493</v>
      </c>
      <c r="S722">
        <f t="shared" si="207"/>
        <v>1.3085663031836711E-2</v>
      </c>
      <c r="T722">
        <f t="shared" si="190"/>
        <v>82.99354022612971</v>
      </c>
    </row>
    <row r="723" spans="1:20" x14ac:dyDescent="0.3">
      <c r="A723">
        <f t="shared" si="191"/>
        <v>82.532080349985591</v>
      </c>
      <c r="B723">
        <f t="shared" si="208"/>
        <v>13.135388551357691</v>
      </c>
      <c r="C723" t="str">
        <f t="shared" si="192"/>
        <v>76.0041793950408-14061.2374465067i</v>
      </c>
      <c r="D723" t="str">
        <f t="shared" si="193"/>
        <v>15.3562495945737-2423.30261254393i</v>
      </c>
      <c r="E723" t="str">
        <f t="shared" si="194"/>
        <v>162.469420015228-0.0460087812808464i</v>
      </c>
      <c r="F723" t="str">
        <f t="shared" si="195"/>
        <v>17.4594594200027-11370.59072012i</v>
      </c>
      <c r="G723" t="str">
        <f t="shared" si="196"/>
        <v>0.999999997740093-0.0000475384781741592i</v>
      </c>
      <c r="H723" t="str">
        <f t="shared" si="197"/>
        <v>91.0000177358536+0.045131183958942i</v>
      </c>
      <c r="I723" t="str">
        <f t="shared" si="198"/>
        <v>5.47363504252734-2694.45892972504i</v>
      </c>
      <c r="K723" t="str">
        <f t="shared" si="199"/>
        <v>0.14285707987675-0.000092638006522043i</v>
      </c>
      <c r="L723" t="str">
        <f t="shared" si="200"/>
        <v>0.0015-757.281286682251i</v>
      </c>
      <c r="M723" t="str">
        <f t="shared" si="201"/>
        <v>0.0135-310.679502228616i</v>
      </c>
      <c r="N723">
        <f t="shared" si="202"/>
        <v>90.309693674696319</v>
      </c>
      <c r="O723">
        <f t="shared" si="203"/>
        <v>82.960597724887975</v>
      </c>
      <c r="P723" s="3">
        <f t="shared" si="204"/>
        <v>82.960597724887975</v>
      </c>
      <c r="Q723" s="3">
        <f t="shared" si="205"/>
        <v>-89.690306325303681</v>
      </c>
      <c r="R723">
        <f t="shared" si="206"/>
        <v>90.309693674696319</v>
      </c>
      <c r="S723">
        <f t="shared" si="207"/>
        <v>1.3135388551357692E-2</v>
      </c>
      <c r="T723">
        <f t="shared" si="190"/>
        <v>82.960597724887975</v>
      </c>
    </row>
    <row r="724" spans="1:20" x14ac:dyDescent="0.3">
      <c r="A724">
        <f t="shared" si="191"/>
        <v>82.845702255315544</v>
      </c>
      <c r="B724">
        <f t="shared" si="208"/>
        <v>13.18530302785285</v>
      </c>
      <c r="C724" t="str">
        <f t="shared" si="192"/>
        <v>76.0041786300287-14008.0076159811i</v>
      </c>
      <c r="D724" t="str">
        <f t="shared" si="193"/>
        <v>15.3562495914866-2414.12894156523i</v>
      </c>
      <c r="E724" t="str">
        <f t="shared" si="194"/>
        <v>162.469419124749-0.0461836126521197i</v>
      </c>
      <c r="F724" t="str">
        <f t="shared" si="195"/>
        <v>17.4594594197023-11327.5460514445i</v>
      </c>
      <c r="G724" t="str">
        <f t="shared" si="196"/>
        <v>0.999999997722885-0.0000477191243903999i</v>
      </c>
      <c r="H724" t="str">
        <f t="shared" si="197"/>
        <v>91.000017870902+0.0453026824686636i</v>
      </c>
      <c r="I724" t="str">
        <f t="shared" si="198"/>
        <v>5.47363504965386-2684.25873639904i</v>
      </c>
      <c r="K724" t="str">
        <f t="shared" si="199"/>
        <v>0.14285707939719-0.0000929900306193053i</v>
      </c>
      <c r="L724" t="str">
        <f t="shared" si="200"/>
        <v>0.0015-754.414511538404i</v>
      </c>
      <c r="M724" t="str">
        <f t="shared" si="201"/>
        <v>0.0135-309.503389349089i</v>
      </c>
      <c r="N724">
        <f t="shared" si="202"/>
        <v>90.310870471249274</v>
      </c>
      <c r="O724">
        <f t="shared" si="203"/>
        <v>82.927655233740069</v>
      </c>
      <c r="P724" s="3">
        <f t="shared" si="204"/>
        <v>82.927655233740069</v>
      </c>
      <c r="Q724" s="3">
        <f t="shared" si="205"/>
        <v>-89.689129528750726</v>
      </c>
      <c r="R724">
        <f t="shared" si="206"/>
        <v>90.310870471249274</v>
      </c>
      <c r="S724">
        <f t="shared" si="207"/>
        <v>1.3185303027852851E-2</v>
      </c>
      <c r="T724">
        <f t="shared" si="190"/>
        <v>82.927655233740069</v>
      </c>
    </row>
    <row r="725" spans="1:20" x14ac:dyDescent="0.3">
      <c r="A725">
        <f t="shared" si="191"/>
        <v>83.16051592388574</v>
      </c>
      <c r="B725">
        <f t="shared" si="208"/>
        <v>13.235407179358692</v>
      </c>
      <c r="C725" t="str">
        <f t="shared" si="192"/>
        <v>76.0041778591916-13954.979295348i</v>
      </c>
      <c r="D725" t="str">
        <f t="shared" si="193"/>
        <v>15.356249588376-2404.98999864184i</v>
      </c>
      <c r="E725" t="str">
        <f t="shared" si="194"/>
        <v>162.469418227491-0.0463591083597481i</v>
      </c>
      <c r="F725" t="str">
        <f t="shared" si="195"/>
        <v>17.4594594193996-11284.6643333218i</v>
      </c>
      <c r="G725" t="str">
        <f t="shared" si="196"/>
        <v>0.999999997705546-0.0000479004570622528i</v>
      </c>
      <c r="H725" t="str">
        <f t="shared" si="197"/>
        <v>91.0000180069791+0.0454748326728446i</v>
      </c>
      <c r="I725" t="str">
        <f t="shared" si="198"/>
        <v>5.47363505683465-2674.09715703613i</v>
      </c>
      <c r="K725" t="str">
        <f t="shared" si="199"/>
        <v>0.142857078913978-0.0000933433924043891i</v>
      </c>
      <c r="L725" t="str">
        <f t="shared" si="200"/>
        <v>0.0015-751.558588900584i</v>
      </c>
      <c r="M725" t="str">
        <f t="shared" si="201"/>
        <v>0.0135-308.331728779727i</v>
      </c>
      <c r="N725">
        <f t="shared" si="202"/>
        <v>90.312051739178131</v>
      </c>
      <c r="O725">
        <f t="shared" si="203"/>
        <v>82.89471275276297</v>
      </c>
      <c r="P725" s="3">
        <f t="shared" si="204"/>
        <v>82.89471275276297</v>
      </c>
      <c r="Q725" s="3">
        <f t="shared" si="205"/>
        <v>-89.687948260821869</v>
      </c>
      <c r="R725">
        <f t="shared" si="206"/>
        <v>90.312051739178131</v>
      </c>
      <c r="S725">
        <f t="shared" si="207"/>
        <v>1.3235407179358692E-2</v>
      </c>
      <c r="T725">
        <f t="shared" si="190"/>
        <v>82.89471275276297</v>
      </c>
    </row>
    <row r="726" spans="1:20" x14ac:dyDescent="0.3">
      <c r="A726">
        <f t="shared" si="191"/>
        <v>83.476525884396509</v>
      </c>
      <c r="B726">
        <f t="shared" si="208"/>
        <v>13.285701726640255</v>
      </c>
      <c r="C726" t="str">
        <f t="shared" si="192"/>
        <v>76.0041770824853-13902.1517217769i</v>
      </c>
      <c r="D726" t="str">
        <f t="shared" si="193"/>
        <v>15.3562495852418-2395.88565230699i</v>
      </c>
      <c r="E726" t="str">
        <f t="shared" si="194"/>
        <v>162.469417323399-0.0465352709279406i</v>
      </c>
      <c r="F726" t="str">
        <f t="shared" si="195"/>
        <v>17.4594594190944-11241.9449488841i</v>
      </c>
      <c r="G726" t="str">
        <f t="shared" si="196"/>
        <v>0.999999997688075-0.0000480824787982493i</v>
      </c>
      <c r="H726" t="str">
        <f t="shared" si="197"/>
        <v>91.0000181440921+0.0456476370479248i</v>
      </c>
      <c r="I726" t="str">
        <f t="shared" si="198"/>
        <v>5.47363506407005-2663.97404545858i</v>
      </c>
      <c r="K726" t="str">
        <f t="shared" si="199"/>
        <v>0.142857078427087-0.0000936980969604656i</v>
      </c>
      <c r="L726" t="str">
        <f t="shared" si="200"/>
        <v>0.0015-748.713477685381i</v>
      </c>
      <c r="M726" t="str">
        <f t="shared" si="201"/>
        <v>0.0135-307.164503665797i</v>
      </c>
      <c r="N726">
        <f t="shared" si="202"/>
        <v>90.313237495468982</v>
      </c>
      <c r="O726">
        <f t="shared" si="203"/>
        <v>82.861770282033902</v>
      </c>
      <c r="P726" s="3">
        <f t="shared" si="204"/>
        <v>82.861770282033902</v>
      </c>
      <c r="Q726" s="3">
        <f t="shared" si="205"/>
        <v>-89.686762504531018</v>
      </c>
      <c r="R726">
        <f t="shared" si="206"/>
        <v>90.313237495468982</v>
      </c>
      <c r="S726">
        <f t="shared" si="207"/>
        <v>1.3285701726640255E-2</v>
      </c>
      <c r="T726">
        <f t="shared" si="190"/>
        <v>82.861770282033902</v>
      </c>
    </row>
    <row r="727" spans="1:20" x14ac:dyDescent="0.3">
      <c r="A727">
        <f t="shared" si="191"/>
        <v>83.793736682757213</v>
      </c>
      <c r="B727">
        <f t="shared" si="208"/>
        <v>13.336187393201488</v>
      </c>
      <c r="C727" t="str">
        <f t="shared" si="192"/>
        <v>76.0041762998641-13849.5241353256i</v>
      </c>
      <c r="D727" t="str">
        <f t="shared" si="193"/>
        <v>15.3562495820836-2386.81577159161i</v>
      </c>
      <c r="E727" t="str">
        <f t="shared" si="194"/>
        <v>162.469416412424-0.0467121028905081i</v>
      </c>
      <c r="F727" t="str">
        <f t="shared" si="195"/>
        <v>17.4594594187872-11199.3872835988i</v>
      </c>
      <c r="G727" t="str">
        <f t="shared" si="196"/>
        <v>0.999999997670471-0.000048265192216833i</v>
      </c>
      <c r="H727" t="str">
        <f t="shared" si="197"/>
        <v>91.0000182822495+0.0458210980797561i</v>
      </c>
      <c r="I727" t="str">
        <f t="shared" si="198"/>
        <v>5.47363507136068-2653.88925604207i</v>
      </c>
      <c r="K727" t="str">
        <f t="shared" si="199"/>
        <v>0.142857077936488-0.0000940541493900213i</v>
      </c>
      <c r="L727" t="str">
        <f t="shared" si="200"/>
        <v>0.0015-745.879136964909i</v>
      </c>
      <c r="M727" t="str">
        <f t="shared" si="201"/>
        <v>0.0135-306.001697216374i</v>
      </c>
      <c r="N727">
        <f t="shared" si="202"/>
        <v>90.314427757172382</v>
      </c>
      <c r="O727">
        <f t="shared" si="203"/>
        <v>82.828827821631009</v>
      </c>
      <c r="P727" s="3">
        <f t="shared" si="204"/>
        <v>82.828827821631009</v>
      </c>
      <c r="Q727" s="3">
        <f t="shared" si="205"/>
        <v>-89.685572242827618</v>
      </c>
      <c r="R727">
        <f t="shared" si="206"/>
        <v>90.314427757172382</v>
      </c>
      <c r="S727">
        <f t="shared" si="207"/>
        <v>1.3336187393201488E-2</v>
      </c>
      <c r="T727">
        <f t="shared" si="190"/>
        <v>82.828827821631009</v>
      </c>
    </row>
    <row r="728" spans="1:20" x14ac:dyDescent="0.3">
      <c r="A728">
        <f t="shared" si="191"/>
        <v>84.112152882151705</v>
      </c>
      <c r="B728">
        <f t="shared" si="208"/>
        <v>13.386864905295655</v>
      </c>
      <c r="C728" t="str">
        <f t="shared" si="192"/>
        <v>76.0041755112844-13797.0957789288i</v>
      </c>
      <c r="D728" t="str">
        <f t="shared" si="193"/>
        <v>15.3562495789014-2377.78022602242i</v>
      </c>
      <c r="E728" t="str">
        <f t="shared" si="194"/>
        <v>162.469415494513-0.0468896067908825i</v>
      </c>
      <c r="F728" t="str">
        <f t="shared" si="195"/>
        <v>17.4594594184774-11156.9907252593i</v>
      </c>
      <c r="G728" t="str">
        <f t="shared" si="196"/>
        <v>0.999999997652733-0.0000484485999463976i</v>
      </c>
      <c r="H728" t="str">
        <f t="shared" si="197"/>
        <v>91.0000184214585+0.0459952182636341i</v>
      </c>
      <c r="I728" t="str">
        <f t="shared" si="198"/>
        <v>5.4736350787067-2643.84264371343i</v>
      </c>
      <c r="K728" t="str">
        <f t="shared" si="199"/>
        <v>0.142857077442154-0.000094411554814931i</v>
      </c>
      <c r="L728" t="str">
        <f t="shared" si="200"/>
        <v>0.0015-743.055525966238i</v>
      </c>
      <c r="M728" t="str">
        <f t="shared" si="201"/>
        <v>0.0135-304.843292704098i</v>
      </c>
      <c r="N728">
        <f t="shared" si="202"/>
        <v>90.315622541403599</v>
      </c>
      <c r="O728">
        <f t="shared" si="203"/>
        <v>82.795885371633062</v>
      </c>
      <c r="P728" s="3">
        <f t="shared" si="204"/>
        <v>82.795885371633062</v>
      </c>
      <c r="Q728" s="3">
        <f t="shared" si="205"/>
        <v>-89.684377458596401</v>
      </c>
      <c r="R728">
        <f t="shared" si="206"/>
        <v>90.315622541403599</v>
      </c>
      <c r="S728">
        <f t="shared" si="207"/>
        <v>1.3386864905295654E-2</v>
      </c>
      <c r="T728">
        <f t="shared" si="190"/>
        <v>82.795885371633062</v>
      </c>
    </row>
    <row r="729" spans="1:20" x14ac:dyDescent="0.3">
      <c r="A729">
        <f t="shared" si="191"/>
        <v>84.431779063103875</v>
      </c>
      <c r="B729">
        <f t="shared" si="208"/>
        <v>13.437734991935779</v>
      </c>
      <c r="C729" t="str">
        <f t="shared" si="192"/>
        <v>76.0041747166999-13744.8658983865i</v>
      </c>
      <c r="D729" t="str">
        <f t="shared" si="193"/>
        <v>15.356249575695-2368.77888562005i</v>
      </c>
      <c r="E729" t="str">
        <f t="shared" si="194"/>
        <v>162.469414569611-0.0470677851821517i</v>
      </c>
      <c r="F729" t="str">
        <f t="shared" si="195"/>
        <v>17.4594594181654-11114.7546639772i</v>
      </c>
      <c r="G729" t="str">
        <f t="shared" si="196"/>
        <v>0.99999999763486-0.0000486327046253247i</v>
      </c>
      <c r="H729" t="str">
        <f t="shared" si="197"/>
        <v>91.0000185617274+0.0461700001043384i</v>
      </c>
      <c r="I729" t="str">
        <f t="shared" si="198"/>
        <v>5.4736350861087-2633.83406394886i</v>
      </c>
      <c r="K729" t="str">
        <f t="shared" si="199"/>
        <v>0.142857076944056-0.0000947703183765323i</v>
      </c>
      <c r="L729" t="str">
        <f t="shared" si="200"/>
        <v>0.0015-740.242604070772i</v>
      </c>
      <c r="M729" t="str">
        <f t="shared" si="201"/>
        <v>0.0135-303.689273464932i</v>
      </c>
      <c r="N729">
        <f t="shared" si="202"/>
        <v>90.316821865342945</v>
      </c>
      <c r="O729">
        <f t="shared" si="203"/>
        <v>82.76294293211896</v>
      </c>
      <c r="P729" s="3">
        <f t="shared" si="204"/>
        <v>82.76294293211896</v>
      </c>
      <c r="Q729" s="3">
        <f t="shared" si="205"/>
        <v>-89.683178134657055</v>
      </c>
      <c r="R729">
        <f t="shared" si="206"/>
        <v>90.316821865342945</v>
      </c>
      <c r="S729">
        <f t="shared" si="207"/>
        <v>1.3437734991935778E-2</v>
      </c>
      <c r="T729">
        <f t="shared" si="190"/>
        <v>82.76294293211896</v>
      </c>
    </row>
    <row r="730" spans="1:20" x14ac:dyDescent="0.3">
      <c r="A730">
        <f t="shared" si="191"/>
        <v>84.752619823543668</v>
      </c>
      <c r="B730">
        <f t="shared" si="208"/>
        <v>13.488798384905134</v>
      </c>
      <c r="C730" t="str">
        <f t="shared" si="192"/>
        <v>76.0041739160651-13692.8337423548i</v>
      </c>
      <c r="D730" t="str">
        <f t="shared" si="193"/>
        <v>15.3562495724641-2359.81162089721i</v>
      </c>
      <c r="E730" t="str">
        <f t="shared" si="194"/>
        <v>162.469413637668-0.0472466406271117i</v>
      </c>
      <c r="F730" t="str">
        <f t="shared" si="195"/>
        <v>17.459459417851-11072.6784921723i</v>
      </c>
      <c r="G730" t="str">
        <f t="shared" si="196"/>
        <v>0.999999997616851-0.0000488175089020217i</v>
      </c>
      <c r="H730" t="str">
        <f t="shared" si="197"/>
        <v>91.0000187030646+0.0463454461161671i</v>
      </c>
      <c r="I730" t="str">
        <f t="shared" si="198"/>
        <v>5.47363509356706-2623.86337277151i</v>
      </c>
      <c r="K730" t="str">
        <f t="shared" si="199"/>
        <v>0.142857076442165-0.0000951304452357008i</v>
      </c>
      <c r="L730" t="str">
        <f t="shared" si="200"/>
        <v>0.0015-737.440330813678i</v>
      </c>
      <c r="M730" t="str">
        <f t="shared" si="201"/>
        <v>0.0135-302.53962289792i</v>
      </c>
      <c r="N730">
        <f t="shared" si="202"/>
        <v>90.318025746235875</v>
      </c>
      <c r="O730">
        <f t="shared" si="203"/>
        <v>82.730000503168796</v>
      </c>
      <c r="P730" s="3">
        <f t="shared" si="204"/>
        <v>82.730000503168796</v>
      </c>
      <c r="Q730" s="3">
        <f t="shared" si="205"/>
        <v>-89.681974253764125</v>
      </c>
      <c r="R730">
        <f t="shared" si="206"/>
        <v>90.318025746235875</v>
      </c>
      <c r="S730">
        <f t="shared" si="207"/>
        <v>1.3488798384905135E-2</v>
      </c>
      <c r="T730">
        <f t="shared" si="190"/>
        <v>82.730000503168796</v>
      </c>
    </row>
    <row r="731" spans="1:20" x14ac:dyDescent="0.3">
      <c r="A731">
        <f t="shared" si="191"/>
        <v>85.074679778873147</v>
      </c>
      <c r="B731">
        <f t="shared" si="208"/>
        <v>13.540055818767774</v>
      </c>
      <c r="C731" t="str">
        <f t="shared" si="192"/>
        <v>76.0041731093337-13640.9985623334i</v>
      </c>
      <c r="D731" t="str">
        <f t="shared" si="193"/>
        <v>15.3562495692087-2350.87830285679i</v>
      </c>
      <c r="E731" t="str">
        <f t="shared" si="194"/>
        <v>162.469412698628-0.0474261756982897i</v>
      </c>
      <c r="F731" t="str">
        <f t="shared" si="195"/>
        <v>17.4594594175342-11030.761604565i</v>
      </c>
      <c r="G731" t="str">
        <f t="shared" si="196"/>
        <v>0.999999997598704-0.0000490030154349602i</v>
      </c>
      <c r="H731" t="str">
        <f t="shared" si="197"/>
        <v>91.0000188454782+0.046521558822972i</v>
      </c>
      <c r="I731" t="str">
        <f t="shared" si="198"/>
        <v>5.47363510108225-2613.93042674971i</v>
      </c>
      <c r="K731" t="str">
        <f t="shared" si="199"/>
        <v>0.142857075936452-0.0000954919405729216i</v>
      </c>
      <c r="L731" t="str">
        <f t="shared" si="200"/>
        <v>0.0015-734.648665883322i</v>
      </c>
      <c r="M731" t="str">
        <f t="shared" si="201"/>
        <v>0.0135-301.394324464953i</v>
      </c>
      <c r="N731">
        <f t="shared" si="202"/>
        <v>90.319234201393357</v>
      </c>
      <c r="O731">
        <f t="shared" si="203"/>
        <v>82.69705808486286</v>
      </c>
      <c r="P731" s="3">
        <f t="shared" si="204"/>
        <v>82.69705808486286</v>
      </c>
      <c r="Q731" s="3">
        <f t="shared" si="205"/>
        <v>-89.680765798606643</v>
      </c>
      <c r="R731">
        <f t="shared" si="206"/>
        <v>90.319234201393357</v>
      </c>
      <c r="S731">
        <f t="shared" si="207"/>
        <v>1.3540055818767775E-2</v>
      </c>
      <c r="T731">
        <f t="shared" si="190"/>
        <v>82.69705808486286</v>
      </c>
    </row>
    <row r="732" spans="1:20" x14ac:dyDescent="0.3">
      <c r="A732">
        <f t="shared" si="191"/>
        <v>85.397963562032857</v>
      </c>
      <c r="B732">
        <f t="shared" si="208"/>
        <v>13.591508030879092</v>
      </c>
      <c r="C732" t="str">
        <f t="shared" si="192"/>
        <v>76.0041722964602-13589.3596126559i</v>
      </c>
      <c r="D732" t="str">
        <f t="shared" si="193"/>
        <v>15.3562495659285-2341.97880298999i</v>
      </c>
      <c r="E732" t="str">
        <f t="shared" si="194"/>
        <v>162.469411752438-0.0476063929779829i</v>
      </c>
      <c r="F732" t="str">
        <f t="shared" si="195"/>
        <v>17.4594594172149-10989.0033981666i</v>
      </c>
      <c r="G732" t="str">
        <f t="shared" si="196"/>
        <v>0.99999999758042-0.0000491892268927136i</v>
      </c>
      <c r="H732" t="str">
        <f t="shared" si="197"/>
        <v>91.0000189889758+0.0466983407581943i</v>
      </c>
      <c r="I732" t="str">
        <f t="shared" si="198"/>
        <v>5.47363510865459-2604.03508299463i</v>
      </c>
      <c r="K732" t="str">
        <f t="shared" si="199"/>
        <v>0.142857075426889-0.0000958548095883647i</v>
      </c>
      <c r="L732" t="str">
        <f t="shared" si="200"/>
        <v>0.0015-731.867569120661i</v>
      </c>
      <c r="M732" t="str">
        <f t="shared" si="201"/>
        <v>0.0135-300.253361690529i</v>
      </c>
      <c r="N732">
        <f t="shared" si="202"/>
        <v>90.320447248192067</v>
      </c>
      <c r="O732">
        <f t="shared" si="203"/>
        <v>82.66411567728224</v>
      </c>
      <c r="P732" s="3">
        <f t="shared" si="204"/>
        <v>82.66411567728224</v>
      </c>
      <c r="Q732" s="3">
        <f t="shared" si="205"/>
        <v>-89.679552751807933</v>
      </c>
      <c r="R732">
        <f t="shared" si="206"/>
        <v>90.320447248192067</v>
      </c>
      <c r="S732">
        <f t="shared" si="207"/>
        <v>1.3591508030879093E-2</v>
      </c>
      <c r="T732">
        <f t="shared" si="190"/>
        <v>82.66411567728224</v>
      </c>
    </row>
    <row r="733" spans="1:20" x14ac:dyDescent="0.3">
      <c r="A733">
        <f t="shared" si="191"/>
        <v>85.722475823568601</v>
      </c>
      <c r="B733">
        <f t="shared" si="208"/>
        <v>13.643155761396434</v>
      </c>
      <c r="C733" t="str">
        <f t="shared" si="192"/>
        <v>76.0041714773963-13537.9161504786i</v>
      </c>
      <c r="D733" t="str">
        <f t="shared" si="193"/>
        <v>15.3562495626233-2333.11299327454i</v>
      </c>
      <c r="E733" t="str">
        <f t="shared" si="194"/>
        <v>162.469410799043-0.0477872950583005i</v>
      </c>
      <c r="F733" t="str">
        <f t="shared" si="195"/>
        <v>17.4594594168932-10947.4032722714i</v>
      </c>
      <c r="G733" t="str">
        <f t="shared" si="196"/>
        <v>0.999999997561996-0.0000493761459539963i</v>
      </c>
      <c r="H733" t="str">
        <f t="shared" si="197"/>
        <v>91.0000191335666+0.0468757944649053i</v>
      </c>
      <c r="I733" t="str">
        <f t="shared" si="198"/>
        <v>5.47363511628465-2594.17719915848i</v>
      </c>
      <c r="K733" t="str">
        <f t="shared" si="199"/>
        <v>0.142857074913445-0.000096219057501962i</v>
      </c>
      <c r="L733" t="str">
        <f t="shared" si="200"/>
        <v>0.0015-729.097000518691i</v>
      </c>
      <c r="M733" t="str">
        <f t="shared" si="201"/>
        <v>0.0135-299.116718161514i</v>
      </c>
      <c r="N733">
        <f t="shared" si="202"/>
        <v>90.32166490407468</v>
      </c>
      <c r="O733">
        <f t="shared" si="203"/>
        <v>82.63117328050852</v>
      </c>
      <c r="P733" s="3">
        <f t="shared" si="204"/>
        <v>82.63117328050852</v>
      </c>
      <c r="Q733" s="3">
        <f t="shared" si="205"/>
        <v>-89.67833509592532</v>
      </c>
      <c r="R733">
        <f t="shared" si="206"/>
        <v>90.32166490407468</v>
      </c>
      <c r="S733">
        <f t="shared" si="207"/>
        <v>1.3643155761396434E-2</v>
      </c>
      <c r="T733">
        <f t="shared" si="190"/>
        <v>82.63117328050852</v>
      </c>
    </row>
    <row r="734" spans="1:20" x14ac:dyDescent="0.3">
      <c r="A734">
        <f t="shared" si="191"/>
        <v>86.048221231698165</v>
      </c>
      <c r="B734">
        <f t="shared" si="208"/>
        <v>13.694999753289741</v>
      </c>
      <c r="C734" t="str">
        <f t="shared" si="192"/>
        <v>76.0041706520963-13486.6674357703i</v>
      </c>
      <c r="D734" t="str">
        <f t="shared" si="193"/>
        <v>15.3562495592929-2324.28074617277i</v>
      </c>
      <c r="E734" t="str">
        <f t="shared" si="194"/>
        <v>162.46940983839-0.0479688845412034i</v>
      </c>
      <c r="F734" t="str">
        <f t="shared" si="195"/>
        <v>17.4594594165691-10905.9606284475i</v>
      </c>
      <c r="G734" t="str">
        <f t="shared" si="196"/>
        <v>0.999999997543432-0.0000495637753077013i</v>
      </c>
      <c r="H734" t="str">
        <f t="shared" si="197"/>
        <v>91.0000192792581+0.0470539224958364i</v>
      </c>
      <c r="I734" t="str">
        <f t="shared" si="198"/>
        <v>5.47363512397278-2584.35663343224i</v>
      </c>
      <c r="K734" t="str">
        <f t="shared" si="199"/>
        <v>0.142857074396092-0.0000965846895534782i</v>
      </c>
      <c r="L734" t="str">
        <f t="shared" si="200"/>
        <v>0.0015-726.33692022185i</v>
      </c>
      <c r="M734" t="str">
        <f t="shared" si="201"/>
        <v>0.0135-297.984377526912i</v>
      </c>
      <c r="N734">
        <f t="shared" si="202"/>
        <v>90.32288718655002</v>
      </c>
      <c r="O734">
        <f t="shared" si="203"/>
        <v>82.59823089462418</v>
      </c>
      <c r="P734" s="3">
        <f t="shared" si="204"/>
        <v>82.59823089462418</v>
      </c>
      <c r="Q734" s="3">
        <f t="shared" si="205"/>
        <v>-89.67711281344998</v>
      </c>
      <c r="R734">
        <f t="shared" si="206"/>
        <v>90.32288718655002</v>
      </c>
      <c r="S734">
        <f t="shared" si="207"/>
        <v>1.3694999753289741E-2</v>
      </c>
      <c r="T734">
        <f t="shared" si="190"/>
        <v>82.59823089462418</v>
      </c>
    </row>
    <row r="735" spans="1:20" x14ac:dyDescent="0.3">
      <c r="A735">
        <f t="shared" si="191"/>
        <v>86.375204472378613</v>
      </c>
      <c r="B735">
        <f t="shared" si="208"/>
        <v>13.747040752352243</v>
      </c>
      <c r="C735" t="str">
        <f t="shared" si="192"/>
        <v>76.0041698205117-13435.6127313008i</v>
      </c>
      <c r="D735" t="str">
        <f t="shared" si="193"/>
        <v>15.3562495559371-2315.48193462987i</v>
      </c>
      <c r="E735" t="str">
        <f t="shared" si="194"/>
        <v>162.469408870421-0.0481511640385243i</v>
      </c>
      <c r="F735" t="str">
        <f t="shared" si="195"/>
        <v>17.4594594162426-10864.6748705288i</v>
      </c>
      <c r="G735" t="str">
        <f t="shared" si="196"/>
        <v>0.999999997524727-0.00004975211765294i</v>
      </c>
      <c r="H735" t="str">
        <f t="shared" si="197"/>
        <v>91.0000194260586+0.0472327274134218i</v>
      </c>
      <c r="I735" t="str">
        <f t="shared" si="198"/>
        <v>5.47363513171947-2574.57324454383i</v>
      </c>
      <c r="K735" t="str">
        <f t="shared" si="199"/>
        <v>0.1428570738748-0.0000969517110025908i</v>
      </c>
      <c r="L735" t="str">
        <f t="shared" si="200"/>
        <v>0.0015-723.587288525452i</v>
      </c>
      <c r="M735" t="str">
        <f t="shared" si="201"/>
        <v>0.0135-296.856323497621i</v>
      </c>
      <c r="N735">
        <f t="shared" si="202"/>
        <v>90.324114113193446</v>
      </c>
      <c r="O735">
        <f t="shared" si="203"/>
        <v>82.56528851971197</v>
      </c>
      <c r="P735" s="3">
        <f t="shared" si="204"/>
        <v>82.56528851971197</v>
      </c>
      <c r="Q735" s="3">
        <f t="shared" si="205"/>
        <v>-89.675885886806554</v>
      </c>
      <c r="R735">
        <f t="shared" si="206"/>
        <v>90.324114113193446</v>
      </c>
      <c r="S735">
        <f t="shared" si="207"/>
        <v>1.3747040752352243E-2</v>
      </c>
      <c r="T735">
        <f t="shared" si="190"/>
        <v>82.56528851971197</v>
      </c>
    </row>
    <row r="736" spans="1:20" x14ac:dyDescent="0.3">
      <c r="A736">
        <f t="shared" si="191"/>
        <v>86.703430249373653</v>
      </c>
      <c r="B736">
        <f t="shared" si="208"/>
        <v>13.799279507211182</v>
      </c>
      <c r="C736" t="str">
        <f t="shared" si="192"/>
        <v>76.004168982596-13384.751302631i</v>
      </c>
      <c r="D736" t="str">
        <f t="shared" si="193"/>
        <v>15.3562495525559-2306.71643207195i</v>
      </c>
      <c r="E736" t="str">
        <f t="shared" si="194"/>
        <v>162.469407895082-0.0483341361720275i</v>
      </c>
      <c r="F736" t="str">
        <f t="shared" si="195"/>
        <v>17.4594594159135-10823.5454046055i</v>
      </c>
      <c r="G736" t="str">
        <f t="shared" si="196"/>
        <v>0.999999997505879-0.0000499411756990799i</v>
      </c>
      <c r="H736" t="str">
        <f t="shared" si="197"/>
        <v>91.0000195739774+0.047412211789833i</v>
      </c>
      <c r="I736" t="str">
        <f t="shared" si="198"/>
        <v>5.47363513952514-2564.82689175588i</v>
      </c>
      <c r="K736" t="str">
        <f t="shared" si="199"/>
        <v>0.142857073349538-0.0000973201271289622i</v>
      </c>
      <c r="L736" t="str">
        <f t="shared" si="200"/>
        <v>0.0015-720.848065875126i</v>
      </c>
      <c r="M736" t="str">
        <f t="shared" si="201"/>
        <v>0.0135-295.732539846206i</v>
      </c>
      <c r="N736">
        <f t="shared" si="202"/>
        <v>90.325345701647009</v>
      </c>
      <c r="O736">
        <f t="shared" si="203"/>
        <v>82.532346155855407</v>
      </c>
      <c r="P736" s="3">
        <f t="shared" si="204"/>
        <v>82.532346155855407</v>
      </c>
      <c r="Q736" s="3">
        <f t="shared" si="205"/>
        <v>-89.674654298352991</v>
      </c>
      <c r="R736">
        <f t="shared" si="206"/>
        <v>90.325345701647009</v>
      </c>
      <c r="S736">
        <f t="shared" si="207"/>
        <v>1.3799279507211182E-2</v>
      </c>
      <c r="T736">
        <f t="shared" si="190"/>
        <v>82.532346155855407</v>
      </c>
    </row>
    <row r="737" spans="1:20" x14ac:dyDescent="0.3">
      <c r="A737">
        <f t="shared" si="191"/>
        <v>87.032903284321279</v>
      </c>
      <c r="B737">
        <f t="shared" si="208"/>
        <v>13.851716769338585</v>
      </c>
      <c r="C737" t="str">
        <f t="shared" si="192"/>
        <v>76.0041681382996-13334.0824181023i</v>
      </c>
      <c r="D737" t="str">
        <f t="shared" si="193"/>
        <v>15.3562495491488-2297.98411240432i</v>
      </c>
      <c r="E737" t="str">
        <f t="shared" si="194"/>
        <v>162.469406912317-0.0485178035734374i</v>
      </c>
      <c r="F737" t="str">
        <f t="shared" si="195"/>
        <v>17.4594594155818-10782.5716390166i</v>
      </c>
      <c r="G737" t="str">
        <f t="shared" si="196"/>
        <v>0.999999997486888-0.0000501309521657844i</v>
      </c>
      <c r="H737" t="str">
        <f t="shared" si="197"/>
        <v>91.0000197230222+0.047592378207014i</v>
      </c>
      <c r="I737" t="str">
        <f t="shared" si="198"/>
        <v>5.47363514739019-2555.11743486383i</v>
      </c>
      <c r="K737" t="str">
        <f t="shared" si="199"/>
        <v>0.142857072820277-0.0000976899432323173i</v>
      </c>
      <c r="L737" t="str">
        <f t="shared" si="200"/>
        <v>0.0015-718.119212866236i</v>
      </c>
      <c r="M737" t="str">
        <f t="shared" si="201"/>
        <v>0.0135-294.613010406661i</v>
      </c>
      <c r="N737">
        <f t="shared" si="202"/>
        <v>90.326581969619767</v>
      </c>
      <c r="O737">
        <f t="shared" si="203"/>
        <v>82.499403803138748</v>
      </c>
      <c r="P737" s="3">
        <f t="shared" si="204"/>
        <v>82.499403803138748</v>
      </c>
      <c r="Q737" s="3">
        <f t="shared" si="205"/>
        <v>-89.673418030380233</v>
      </c>
      <c r="R737">
        <f t="shared" si="206"/>
        <v>90.326581969619767</v>
      </c>
      <c r="S737">
        <f t="shared" si="207"/>
        <v>1.3851716769338586E-2</v>
      </c>
      <c r="T737">
        <f t="shared" si="190"/>
        <v>82.499403803138748</v>
      </c>
    </row>
    <row r="738" spans="1:20" x14ac:dyDescent="0.3">
      <c r="A738">
        <f t="shared" si="191"/>
        <v>87.363628316801709</v>
      </c>
      <c r="B738">
        <f t="shared" si="208"/>
        <v>13.904353293062073</v>
      </c>
      <c r="C738" t="str">
        <f t="shared" si="192"/>
        <v>76.0041672875737-13283.6053488256i</v>
      </c>
      <c r="D738" t="str">
        <f t="shared" si="193"/>
        <v>15.3562495457158-2289.28485000965i</v>
      </c>
      <c r="E738" t="str">
        <f t="shared" si="194"/>
        <v>162.469405922066-0.0487021688844635i</v>
      </c>
      <c r="F738" t="str">
        <f t="shared" si="195"/>
        <v>17.4594594152478-10741.7529843407i</v>
      </c>
      <c r="G738" t="str">
        <f t="shared" si="196"/>
        <v>0.999999997467752-0.0000503214497830514i</v>
      </c>
      <c r="H738" t="str">
        <f t="shared" si="197"/>
        <v>91.0000198732019+0.0477732292567224i</v>
      </c>
      <c r="I738" t="str">
        <f t="shared" si="198"/>
        <v>5.47363515531519-2545.4447341939i</v>
      </c>
      <c r="K738" t="str">
        <f t="shared" si="199"/>
        <v>0.142857072286986-0.0000980611646325205i</v>
      </c>
      <c r="L738" t="str">
        <f t="shared" si="200"/>
        <v>0.0015-715.400690243309i</v>
      </c>
      <c r="M738" t="str">
        <f t="shared" si="201"/>
        <v>0.0135-293.497719074179i</v>
      </c>
      <c r="N738">
        <f t="shared" si="202"/>
        <v>90.327822934887948</v>
      </c>
      <c r="O738">
        <f t="shared" si="203"/>
        <v>82.466461461646702</v>
      </c>
      <c r="P738" s="3">
        <f t="shared" si="204"/>
        <v>82.466461461646702</v>
      </c>
      <c r="Q738" s="3">
        <f t="shared" si="205"/>
        <v>-89.672177065112052</v>
      </c>
      <c r="R738">
        <f t="shared" si="206"/>
        <v>90.327822934887948</v>
      </c>
      <c r="S738">
        <f t="shared" si="207"/>
        <v>1.3904353293062072E-2</v>
      </c>
      <c r="T738">
        <f t="shared" si="190"/>
        <v>82.466461461646702</v>
      </c>
    </row>
    <row r="739" spans="1:20" x14ac:dyDescent="0.3">
      <c r="A739">
        <f t="shared" si="191"/>
        <v>87.69561010440556</v>
      </c>
      <c r="B739">
        <f t="shared" si="208"/>
        <v>13.95718983557571</v>
      </c>
      <c r="C739" t="str">
        <f t="shared" si="192"/>
        <v>76.0041664303715-13233.3193686718i</v>
      </c>
      <c r="D739" t="str">
        <f t="shared" si="193"/>
        <v>15.3562495422567-2280.61851974611i</v>
      </c>
      <c r="E739" t="str">
        <f t="shared" si="194"/>
        <v>162.469404924279-0.0488872347568726i</v>
      </c>
      <c r="F739" t="str">
        <f t="shared" si="195"/>
        <v>17.4594594149111-10701.0888533878i</v>
      </c>
      <c r="G739" t="str">
        <f t="shared" si="196"/>
        <v>0.99999999744847-0.000050512671291253i</v>
      </c>
      <c r="H739" t="str">
        <f t="shared" si="197"/>
        <v>91.0000200245252+0.047954767540563i</v>
      </c>
      <c r="I739" t="str">
        <f t="shared" si="198"/>
        <v>5.47363516330052-2535.80865060105i</v>
      </c>
      <c r="K739" t="str">
        <f t="shared" si="199"/>
        <v>0.142857071749634-0.0000984337966696489i</v>
      </c>
      <c r="L739" t="str">
        <f t="shared" si="200"/>
        <v>0.0015-712.692458899492i</v>
      </c>
      <c r="M739" t="str">
        <f t="shared" si="201"/>
        <v>0.0135-292.38664980492i</v>
      </c>
      <c r="N739">
        <f t="shared" si="202"/>
        <v>90.32906861529527</v>
      </c>
      <c r="O739">
        <f t="shared" si="203"/>
        <v>82.433519131465033</v>
      </c>
      <c r="P739" s="3">
        <f t="shared" si="204"/>
        <v>82.433519131465033</v>
      </c>
      <c r="Q739" s="3">
        <f t="shared" si="205"/>
        <v>-89.67093138470473</v>
      </c>
      <c r="R739">
        <f t="shared" si="206"/>
        <v>90.32906861529527</v>
      </c>
      <c r="S739">
        <f t="shared" si="207"/>
        <v>1.3957189835575709E-2</v>
      </c>
      <c r="T739">
        <f t="shared" si="190"/>
        <v>82.433519131465033</v>
      </c>
    </row>
    <row r="740" spans="1:20" x14ac:dyDescent="0.3">
      <c r="A740">
        <f t="shared" si="191"/>
        <v>88.0288534228023</v>
      </c>
      <c r="B740">
        <f t="shared" si="208"/>
        <v>14.010227156950897</v>
      </c>
      <c r="C740" t="str">
        <f t="shared" si="192"/>
        <v>76.0041655666413-13183.2237542595i</v>
      </c>
      <c r="D740" t="str">
        <f t="shared" si="193"/>
        <v>15.3562495387713-2271.98499694563i</v>
      </c>
      <c r="E740" t="str">
        <f t="shared" si="194"/>
        <v>162.469403918892-0.0490730038524796i</v>
      </c>
      <c r="F740" t="str">
        <f t="shared" si="195"/>
        <v>17.4594594145719-10660.5786611906i</v>
      </c>
      <c r="G740" t="str">
        <f t="shared" si="196"/>
        <v>0.999999997429042-0.0000507046194411746i</v>
      </c>
      <c r="H740" t="str">
        <f t="shared" si="197"/>
        <v>91.000020177001+0.0481369956700273i</v>
      </c>
      <c r="I740" t="str">
        <f t="shared" si="198"/>
        <v>5.47363517134666-2526.20904546696i</v>
      </c>
      <c r="K740" t="str">
        <f t="shared" si="199"/>
        <v>0.14285707120819-0.0000988078447040728i</v>
      </c>
      <c r="L740" t="str">
        <f t="shared" si="200"/>
        <v>0.0015-709.994479875962i</v>
      </c>
      <c r="M740" t="str">
        <f t="shared" si="201"/>
        <v>0.0135-291.27978661578i</v>
      </c>
      <c r="N740">
        <f t="shared" si="202"/>
        <v>90.330319028753252</v>
      </c>
      <c r="O740">
        <f t="shared" si="203"/>
        <v>82.400576812679404</v>
      </c>
      <c r="P740" s="3">
        <f t="shared" si="204"/>
        <v>82.400576812679404</v>
      </c>
      <c r="Q740" s="3">
        <f t="shared" si="205"/>
        <v>-89.669680971246748</v>
      </c>
      <c r="R740">
        <f t="shared" si="206"/>
        <v>90.330319028753252</v>
      </c>
      <c r="S740">
        <f t="shared" si="207"/>
        <v>1.4010227156950897E-2</v>
      </c>
      <c r="T740">
        <f t="shared" si="190"/>
        <v>82.400576812679404</v>
      </c>
    </row>
    <row r="741" spans="1:20" x14ac:dyDescent="0.3">
      <c r="A741">
        <f t="shared" si="191"/>
        <v>88.363363065808954</v>
      </c>
      <c r="B741">
        <f t="shared" si="208"/>
        <v>14.063466020147311</v>
      </c>
      <c r="C741" t="str">
        <f t="shared" si="192"/>
        <v>76.004164696334-13133.317784947i</v>
      </c>
      <c r="D741" t="str">
        <f t="shared" si="193"/>
        <v>15.3562495352592-2263.3841574121i</v>
      </c>
      <c r="E741" t="str">
        <f t="shared" si="194"/>
        <v>162.46940290585-0.0492594788432274i</v>
      </c>
      <c r="F741" t="str">
        <f t="shared" si="195"/>
        <v>17.4594594142301-10620.2218249965i</v>
      </c>
      <c r="G741" t="str">
        <f t="shared" si="196"/>
        <v>0.999999997409465-0.0000508972969940548i</v>
      </c>
      <c r="H741" t="str">
        <f t="shared" si="197"/>
        <v>91.0000203306374+0.0483199162665298i</v>
      </c>
      <c r="I741" t="str">
        <f t="shared" si="198"/>
        <v>5.47363517945405-2516.6457806981i</v>
      </c>
      <c r="K741" t="str">
        <f t="shared" si="199"/>
        <v>0.142857070662624-0.0000991833141165315i</v>
      </c>
      <c r="L741" t="str">
        <f t="shared" si="200"/>
        <v>0.0015-707.306714361392i</v>
      </c>
      <c r="M741" t="str">
        <f t="shared" si="201"/>
        <v>0.0135-290.17711358416i</v>
      </c>
      <c r="N741">
        <f t="shared" si="202"/>
        <v>90.331574193241337</v>
      </c>
      <c r="O741">
        <f t="shared" si="203"/>
        <v>82.367634505376913</v>
      </c>
      <c r="P741" s="3">
        <f t="shared" si="204"/>
        <v>82.367634505376913</v>
      </c>
      <c r="Q741" s="3">
        <f t="shared" si="205"/>
        <v>-89.668425806758663</v>
      </c>
      <c r="R741">
        <f t="shared" si="206"/>
        <v>90.331574193241337</v>
      </c>
      <c r="S741">
        <f t="shared" si="207"/>
        <v>1.4063466020147311E-2</v>
      </c>
      <c r="T741">
        <f t="shared" si="190"/>
        <v>82.367634505376913</v>
      </c>
    </row>
    <row r="742" spans="1:20" x14ac:dyDescent="0.3">
      <c r="A742">
        <f t="shared" si="191"/>
        <v>88.699143845459034</v>
      </c>
      <c r="B742">
        <f t="shared" si="208"/>
        <v>14.116907191023872</v>
      </c>
      <c r="C742" t="str">
        <f t="shared" si="192"/>
        <v>76.0041638194008-13083.6007428199i</v>
      </c>
      <c r="D742" t="str">
        <f t="shared" si="193"/>
        <v>15.3562495317205-2254.81587741954i</v>
      </c>
      <c r="E742" t="str">
        <f t="shared" si="194"/>
        <v>162.469401885094-0.049446662411202i</v>
      </c>
      <c r="F742" t="str">
        <f t="shared" si="195"/>
        <v>17.4594594138857-10580.0177642588i</v>
      </c>
      <c r="G742" t="str">
        <f t="shared" si="196"/>
        <v>0.99999999738974-0.0000510907067216244i</v>
      </c>
      <c r="H742" t="str">
        <f t="shared" si="197"/>
        <v>91.0000204854435+0.0485035319614468i</v>
      </c>
      <c r="I742" t="str">
        <f t="shared" si="198"/>
        <v>5.47363518762315-2507.11871872369i</v>
      </c>
      <c r="K742" t="str">
        <f t="shared" si="199"/>
        <v>0.142857070112904-0.0000995602103082092i</v>
      </c>
      <c r="L742" t="str">
        <f t="shared" si="200"/>
        <v>0.0015-704.629123691366i</v>
      </c>
      <c r="M742" t="str">
        <f t="shared" si="201"/>
        <v>0.0135-289.078614847739i</v>
      </c>
      <c r="N742">
        <f t="shared" si="202"/>
        <v>90.332834126807299</v>
      </c>
      <c r="O742">
        <f t="shared" si="203"/>
        <v>82.334692209644828</v>
      </c>
      <c r="P742" s="3">
        <f t="shared" si="204"/>
        <v>82.334692209644828</v>
      </c>
      <c r="Q742" s="3">
        <f t="shared" si="205"/>
        <v>-89.667165873192701</v>
      </c>
      <c r="R742">
        <f t="shared" si="206"/>
        <v>90.332834126807299</v>
      </c>
      <c r="S742">
        <f t="shared" si="207"/>
        <v>1.4116907191023872E-2</v>
      </c>
      <c r="T742">
        <f t="shared" si="190"/>
        <v>82.334692209644828</v>
      </c>
    </row>
    <row r="743" spans="1:20" x14ac:dyDescent="0.3">
      <c r="A743">
        <f t="shared" si="191"/>
        <v>89.036200592071779</v>
      </c>
      <c r="B743">
        <f t="shared" si="208"/>
        <v>14.170551438349763</v>
      </c>
      <c r="C743" t="str">
        <f t="shared" si="192"/>
        <v>76.0041629357896-13034.0719126819i</v>
      </c>
      <c r="D743" t="str">
        <f t="shared" si="193"/>
        <v>15.3562495281548-2246.28003371038i</v>
      </c>
      <c r="E743" t="str">
        <f t="shared" si="194"/>
        <v>162.469400856567-0.0496345572486825i</v>
      </c>
      <c r="F743" t="str">
        <f t="shared" si="195"/>
        <v>17.4594594135387-10539.9659006286i</v>
      </c>
      <c r="G743" t="str">
        <f t="shared" si="196"/>
        <v>0.999999997369864-0.0000512848514061472i</v>
      </c>
      <c r="H743" t="str">
        <f t="shared" si="197"/>
        <v>91.0000206414291+0.0486878453961557i</v>
      </c>
      <c r="I743" t="str">
        <f t="shared" si="198"/>
        <v>5.47363519585453-2497.62772249376i</v>
      </c>
      <c r="K743" t="str">
        <f t="shared" si="199"/>
        <v>0.142857069558997-0.000099938538700816i</v>
      </c>
      <c r="L743" t="str">
        <f t="shared" si="200"/>
        <v>0.0015-701.961669347841i</v>
      </c>
      <c r="M743" t="str">
        <f t="shared" si="201"/>
        <v>0.0135-287.984274604243i</v>
      </c>
      <c r="N743">
        <f t="shared" si="202"/>
        <v>90.334098847567319</v>
      </c>
      <c r="O743">
        <f t="shared" si="203"/>
        <v>82.301749925571272</v>
      </c>
      <c r="P743" s="3">
        <f t="shared" si="204"/>
        <v>82.301749925571272</v>
      </c>
      <c r="Q743" s="3">
        <f t="shared" si="205"/>
        <v>-89.665901152432681</v>
      </c>
      <c r="R743">
        <f t="shared" si="206"/>
        <v>90.334098847567319</v>
      </c>
      <c r="S743">
        <f t="shared" si="207"/>
        <v>1.4170551438349763E-2</v>
      </c>
      <c r="T743">
        <f t="shared" si="190"/>
        <v>82.301749925571272</v>
      </c>
    </row>
    <row r="744" spans="1:20" x14ac:dyDescent="0.3">
      <c r="A744">
        <f t="shared" si="191"/>
        <v>89.374538154321669</v>
      </c>
      <c r="B744">
        <f t="shared" si="208"/>
        <v>14.224399533815493</v>
      </c>
      <c r="C744" t="str">
        <f t="shared" si="192"/>
        <v>76.0041620454503-12984.7305820442i</v>
      </c>
      <c r="D744" t="str">
        <f t="shared" si="193"/>
        <v>15.356249524562-2237.77650349363i</v>
      </c>
      <c r="E744" t="str">
        <f t="shared" si="194"/>
        <v>162.469399820206-0.0498231660581648i</v>
      </c>
      <c r="F744" t="str">
        <f t="shared" si="195"/>
        <v>17.459459413189-10500.0656579464i</v>
      </c>
      <c r="G744" t="str">
        <f t="shared" si="196"/>
        <v>0.999999997349837-0.0000514797338404596i</v>
      </c>
      <c r="H744" t="str">
        <f t="shared" si="197"/>
        <v>91.000020798602+0.0488728592220674i</v>
      </c>
      <c r="I744" t="str">
        <f t="shared" si="198"/>
        <v>5.47363520414852-2488.17265547713i</v>
      </c>
      <c r="K744" t="str">
        <f t="shared" si="199"/>
        <v>0.142857069000873-0.000100318304736662i</v>
      </c>
      <c r="L744" t="str">
        <f t="shared" si="200"/>
        <v>0.0015-699.304312958597i</v>
      </c>
      <c r="M744" t="str">
        <f t="shared" si="201"/>
        <v>0.0135-286.89407711122i</v>
      </c>
      <c r="N744">
        <f t="shared" si="202"/>
        <v>90.335368373706402</v>
      </c>
      <c r="O744">
        <f t="shared" si="203"/>
        <v>82.268807653245034</v>
      </c>
      <c r="P744" s="3">
        <f t="shared" si="204"/>
        <v>82.268807653245034</v>
      </c>
      <c r="Q744" s="3">
        <f t="shared" si="205"/>
        <v>-89.664631626293598</v>
      </c>
      <c r="R744">
        <f t="shared" si="206"/>
        <v>90.335368373706402</v>
      </c>
      <c r="S744">
        <f t="shared" si="207"/>
        <v>1.4224399533815494E-2</v>
      </c>
      <c r="T744">
        <f t="shared" si="190"/>
        <v>82.268807653245034</v>
      </c>
    </row>
    <row r="745" spans="1:20" x14ac:dyDescent="0.3">
      <c r="A745">
        <f t="shared" si="191"/>
        <v>89.714161399308082</v>
      </c>
      <c r="B745">
        <f t="shared" si="208"/>
        <v>14.278452252043992</v>
      </c>
      <c r="C745" t="str">
        <f t="shared" si="192"/>
        <v>76.0041611483316-12935.5760411153i</v>
      </c>
      <c r="D745" t="str">
        <f t="shared" si="193"/>
        <v>15.3562495209417-2229.30516444316i</v>
      </c>
      <c r="E745" t="str">
        <f t="shared" si="194"/>
        <v>162.469398775957-0.0500124915524283i</v>
      </c>
      <c r="F745" t="str">
        <f t="shared" si="195"/>
        <v>17.4594594128368-10460.3164622339i</v>
      </c>
      <c r="G745" t="str">
        <f t="shared" si="196"/>
        <v>0.999999997329657-0.0000516753568280106i</v>
      </c>
      <c r="H745" t="str">
        <f t="shared" si="197"/>
        <v>91.0000209569719+0.0490585761006715i</v>
      </c>
      <c r="I745" t="str">
        <f t="shared" si="198"/>
        <v>5.47363521250575-2478.7533816595i</v>
      </c>
      <c r="K745" t="str">
        <f t="shared" si="199"/>
        <v>0.142857068438499-0.000100699513878739i</v>
      </c>
      <c r="L745" t="str">
        <f t="shared" si="200"/>
        <v>0.0015-696.657016296671i</v>
      </c>
      <c r="M745" t="str">
        <f t="shared" si="201"/>
        <v>0.0135-285.808006685814i</v>
      </c>
      <c r="N745">
        <f t="shared" si="202"/>
        <v>90.336642723478619</v>
      </c>
      <c r="O745">
        <f t="shared" si="203"/>
        <v>82.235865392755642</v>
      </c>
      <c r="P745" s="3">
        <f t="shared" si="204"/>
        <v>82.235865392755642</v>
      </c>
      <c r="Q745" s="3">
        <f t="shared" si="205"/>
        <v>-89.663357276521381</v>
      </c>
      <c r="R745">
        <f t="shared" si="206"/>
        <v>90.336642723478619</v>
      </c>
      <c r="S745">
        <f t="shared" si="207"/>
        <v>1.4278452252043992E-2</v>
      </c>
      <c r="T745">
        <f t="shared" si="190"/>
        <v>82.235865392755642</v>
      </c>
    </row>
    <row r="746" spans="1:20" x14ac:dyDescent="0.3">
      <c r="A746">
        <f t="shared" si="191"/>
        <v>90.055075212625454</v>
      </c>
      <c r="B746">
        <f t="shared" si="208"/>
        <v>14.33271037060176</v>
      </c>
      <c r="C746" t="str">
        <f t="shared" si="192"/>
        <v>76.0041602443822-12886.6075827904i</v>
      </c>
      <c r="D746" t="str">
        <f t="shared" si="193"/>
        <v>15.356249517294-2220.86589469591i</v>
      </c>
      <c r="E746" t="str">
        <f t="shared" si="194"/>
        <v>162.469397723754-0.0502025364545367i</v>
      </c>
      <c r="F746" t="str">
        <f t="shared" si="195"/>
        <v>17.4594594124817-10420.7177416854i</v>
      </c>
      <c r="G746" t="str">
        <f t="shared" si="196"/>
        <v>0.999999997309324-0.0000518717231829023i</v>
      </c>
      <c r="H746" t="str">
        <f t="shared" si="197"/>
        <v>91.0000211165475+0.0492449987035685i</v>
      </c>
      <c r="I746" t="str">
        <f t="shared" si="198"/>
        <v>5.47363522092651-2469.36976554143i</v>
      </c>
      <c r="K746" t="str">
        <f t="shared" si="199"/>
        <v>0.142857067871843-0.000101082171610795i</v>
      </c>
      <c r="L746" t="str">
        <f t="shared" si="200"/>
        <v>0.0015-694.019741279807i</v>
      </c>
      <c r="M746" t="str">
        <f t="shared" si="201"/>
        <v>0.0135-284.726047704537i</v>
      </c>
      <c r="N746">
        <f t="shared" si="202"/>
        <v>90.337921915207261</v>
      </c>
      <c r="O746">
        <f t="shared" si="203"/>
        <v>82.202923144193036</v>
      </c>
      <c r="P746" s="3">
        <f t="shared" si="204"/>
        <v>82.202923144193036</v>
      </c>
      <c r="Q746" s="3">
        <f t="shared" si="205"/>
        <v>-89.662078084792739</v>
      </c>
      <c r="R746">
        <f t="shared" si="206"/>
        <v>90.337921915207261</v>
      </c>
      <c r="S746">
        <f t="shared" si="207"/>
        <v>1.433271037060176E-2</v>
      </c>
      <c r="T746">
        <f t="shared" si="190"/>
        <v>82.202923144193036</v>
      </c>
    </row>
    <row r="747" spans="1:20" x14ac:dyDescent="0.3">
      <c r="A747">
        <f t="shared" si="191"/>
        <v>90.397284498433436</v>
      </c>
      <c r="B747">
        <f t="shared" si="208"/>
        <v>14.387174670010047</v>
      </c>
      <c r="C747" t="str">
        <f t="shared" si="192"/>
        <v>76.0041593335503-12837.824502642i</v>
      </c>
      <c r="D747" t="str">
        <f t="shared" si="193"/>
        <v>15.3562495136185-2212.45857285016i</v>
      </c>
      <c r="E747" t="str">
        <f t="shared" si="194"/>
        <v>162.46939666354-0.0503933034979137i</v>
      </c>
      <c r="F747" t="str">
        <f t="shared" si="195"/>
        <v>17.459459412124-10381.2689266601i</v>
      </c>
      <c r="G747" t="str">
        <f t="shared" si="196"/>
        <v>0.999999997288836-0.0000520688357299306i</v>
      </c>
      <c r="H747" t="str">
        <f t="shared" si="197"/>
        <v>91.0000212773378+0.0494321297125138i</v>
      </c>
      <c r="I747" t="str">
        <f t="shared" si="198"/>
        <v>5.47363522941141-2460.02167213645i</v>
      </c>
      <c r="K747" t="str">
        <f t="shared" si="199"/>
        <v>0.142857067300873-0.00010146628343742i</v>
      </c>
      <c r="L747" t="str">
        <f t="shared" si="200"/>
        <v>0.0015-691.392449969925i</v>
      </c>
      <c r="M747" t="str">
        <f t="shared" si="201"/>
        <v>0.0135-283.648184603045i</v>
      </c>
      <c r="N747">
        <f t="shared" si="202"/>
        <v>90.339205967285253</v>
      </c>
      <c r="O747">
        <f t="shared" si="203"/>
        <v>82.169980907648181</v>
      </c>
      <c r="P747" s="3">
        <f t="shared" si="204"/>
        <v>82.169980907648181</v>
      </c>
      <c r="Q747" s="3">
        <f t="shared" si="205"/>
        <v>-89.660794032714747</v>
      </c>
      <c r="R747">
        <f t="shared" si="206"/>
        <v>90.339205967285253</v>
      </c>
      <c r="S747">
        <f t="shared" si="207"/>
        <v>1.4387174670010047E-2</v>
      </c>
      <c r="T747">
        <f t="shared" si="190"/>
        <v>82.169980907648181</v>
      </c>
    </row>
    <row r="748" spans="1:20" x14ac:dyDescent="0.3">
      <c r="A748">
        <f t="shared" si="191"/>
        <v>90.740794179527498</v>
      </c>
      <c r="B748">
        <f t="shared" si="208"/>
        <v>14.441845933756086</v>
      </c>
      <c r="C748" t="str">
        <f t="shared" si="192"/>
        <v>76.0041584157823-12789.226098909i</v>
      </c>
      <c r="D748" t="str">
        <f t="shared" si="193"/>
        <v>15.356249509915-2204.08307796376i</v>
      </c>
      <c r="E748" t="str">
        <f t="shared" si="194"/>
        <v>162.469395595254-0.0505847954263592i</v>
      </c>
      <c r="F748" t="str">
        <f t="shared" si="195"/>
        <v>17.4594594117635-10341.9694496736i</v>
      </c>
      <c r="G748" t="str">
        <f t="shared" si="196"/>
        <v>0.999999997268192-0.0000522666973046252i</v>
      </c>
      <c r="H748" t="str">
        <f t="shared" si="197"/>
        <v>91.0000214393532+0.0496199718194526i</v>
      </c>
      <c r="I748" t="str">
        <f t="shared" si="198"/>
        <v>5.47363523796096-2450.70896696914i</v>
      </c>
      <c r="K748" t="str">
        <f t="shared" si="199"/>
        <v>0.142857066725554-0.000101851854884117i</v>
      </c>
      <c r="L748" t="str">
        <f t="shared" si="200"/>
        <v>0.0015-688.775104572547i</v>
      </c>
      <c r="M748" t="str">
        <f t="shared" si="201"/>
        <v>0.0135-282.574401875917i</v>
      </c>
      <c r="N748">
        <f t="shared" si="202"/>
        <v>90.340494898175237</v>
      </c>
      <c r="O748">
        <f t="shared" si="203"/>
        <v>82.137038683212495</v>
      </c>
      <c r="P748" s="3">
        <f t="shared" si="204"/>
        <v>82.137038683212495</v>
      </c>
      <c r="Q748" s="3">
        <f t="shared" si="205"/>
        <v>-89.659505101824763</v>
      </c>
      <c r="R748">
        <f t="shared" si="206"/>
        <v>90.340494898175237</v>
      </c>
      <c r="S748">
        <f t="shared" si="207"/>
        <v>1.4441845933756086E-2</v>
      </c>
      <c r="T748">
        <f t="shared" ref="T748:T811" si="209">P748</f>
        <v>82.137038683212495</v>
      </c>
    </row>
    <row r="749" spans="1:20" x14ac:dyDescent="0.3">
      <c r="A749">
        <f t="shared" ref="A749:A812" si="210">2*PI()*B749</f>
        <v>91.085609197409696</v>
      </c>
      <c r="B749">
        <f t="shared" si="208"/>
        <v>14.49672494830436</v>
      </c>
      <c r="C749" t="str">
        <f t="shared" ref="C749:C812" si="211">IMPRODUCT(D749,E749,$C$40,,K749,$C$41)</f>
        <v>76.0041574910254-12740.8116724869i</v>
      </c>
      <c r="D749" t="str">
        <f t="shared" ref="D749:D812" si="212">IMDIV(IMPRODUCT($C$37,$C$38,COMPLEX(1,A749/$C$38)),IMSUM(-1*A749*A749/$C$39,COMPLEX(0,1*A749)))</f>
        <v>15.3562495061832-2195.73928955239i</v>
      </c>
      <c r="E749" t="str">
        <f t="shared" ref="E749:E812" si="213">IMDIV(IMPRODUCT(IMSUM(F749,G749),$C$29,H749),IMSUM(1,I749))</f>
        <v>162.469394518832-0.0507770149940942i</v>
      </c>
      <c r="F749" t="str">
        <f t="shared" ref="F749:F812" si="214">IMDIV(IMPRODUCT($C$14,$C$15,COMPLEX(1,A749/$C$15)),IMSUM(-1*A749*A749/$C$16,COMPLEX(0,A749)))</f>
        <v>17.4594594114005-10302.8187453897i</v>
      </c>
      <c r="G749" t="str">
        <f t="shared" ref="G749:G812" si="215">IMDIV(1,COMPLEX(1,A749*$C$9*$C$10))</f>
        <v>0.999999997247391-0.0000524653107532915i</v>
      </c>
      <c r="H749" t="str">
        <f t="shared" ref="H749:H812" si="216">IMDIV($C$3,IMSUM(K749,COMPLEX(0,$C$28*A749)))</f>
        <v>91.0000216026018+0.0498085277265575i</v>
      </c>
      <c r="I749" t="str">
        <f t="shared" ref="I749:I812" si="217">IMPRODUCT(F749,$C$29,H749,$C$31)</f>
        <v>5.47363524657563-2441.43151607308i</v>
      </c>
      <c r="K749" t="str">
        <f t="shared" ref="K749:K812" si="218">IF($C$26&lt;=0,IMDIV(1,IMSUM(IMDIV(1,L749),1/$C$18)),IMDIV(1,IMSUM(IMDIV(1,L749),1/$C$18,IMDIV(1,M749))))</f>
        <v>0.142857066145855-0.000102238891497386i</v>
      </c>
      <c r="L749" t="str">
        <f t="shared" ref="L749:L812" si="219">IMSUM($C$21/$C$22,IMDIV(1,COMPLEX(0,$C$20*$C$22*A749)))</f>
        <v>0.0015-686.167667436287i</v>
      </c>
      <c r="M749" t="str">
        <f t="shared" ref="M749:M812" si="220">IMSUM($C$25/$C$26,IMDIV(1,COMPLEX(0,$C$24*$C$26*A749)))</f>
        <v>0.0135-281.504684076426i</v>
      </c>
      <c r="N749">
        <f t="shared" ref="N749:N812" si="221">ABS(R749)</f>
        <v>90.34178872641003</v>
      </c>
      <c r="O749">
        <f t="shared" ref="O749:O812" si="222">ABS(P749)</f>
        <v>82.104096470978078</v>
      </c>
      <c r="P749" s="3">
        <f t="shared" ref="P749:P812" si="223">20*LOG10(IMABS(C749))</f>
        <v>82.104096470978078</v>
      </c>
      <c r="Q749" s="3">
        <f t="shared" ref="Q749:Q812" si="224">IMARGUMENT(C749)*180/PI()</f>
        <v>-89.65821127358997</v>
      </c>
      <c r="R749">
        <f t="shared" ref="R749:R812" si="225">IF(Q749&lt;0,Q749+180,Q749-180)</f>
        <v>90.34178872641003</v>
      </c>
      <c r="S749">
        <f t="shared" ref="S749:S812" si="226">B749/1000</f>
        <v>1.4496724948304359E-2</v>
      </c>
      <c r="T749">
        <f t="shared" si="209"/>
        <v>82.104096470978078</v>
      </c>
    </row>
    <row r="750" spans="1:20" x14ac:dyDescent="0.3">
      <c r="A750">
        <f t="shared" si="210"/>
        <v>91.431734512359853</v>
      </c>
      <c r="B750">
        <f t="shared" ref="B750:B813" si="227">B749*(1+B$42)</f>
        <v>14.551812503107916</v>
      </c>
      <c r="C750" t="str">
        <f t="shared" si="211"/>
        <v>76.0041565592286-12692.5805269183i</v>
      </c>
      <c r="D750" t="str">
        <f t="shared" si="212"/>
        <v>15.3562495024231-2187.42708758787i</v>
      </c>
      <c r="E750" t="str">
        <f t="shared" si="213"/>
        <v>162.469393434216-0.0509699649658085i</v>
      </c>
      <c r="F750" t="str">
        <f t="shared" si="214"/>
        <v>17.4594594110345-10263.8162506123i</v>
      </c>
      <c r="G750" t="str">
        <f t="shared" si="215"/>
        <v>0.999999997226432-0.0000526646789330502i</v>
      </c>
      <c r="H750" t="str">
        <f t="shared" si="216"/>
        <v>91.0000217670935+0.0499978001462722i</v>
      </c>
      <c r="I750" t="str">
        <f t="shared" si="217"/>
        <v>5.47363525525584-2432.18918598901i</v>
      </c>
      <c r="K750" t="str">
        <f t="shared" si="218"/>
        <v>0.142857065561742-0.000102627398844805i</v>
      </c>
      <c r="L750" t="str">
        <f t="shared" si="219"/>
        <v>0.0015-683.570101052289i</v>
      </c>
      <c r="M750" t="str">
        <f t="shared" si="220"/>
        <v>0.0135-280.439015816325i</v>
      </c>
      <c r="N750">
        <f t="shared" si="221"/>
        <v>90.343087470592778</v>
      </c>
      <c r="O750">
        <f t="shared" si="222"/>
        <v>82.071154271038097</v>
      </c>
      <c r="P750" s="3">
        <f t="shared" si="223"/>
        <v>82.071154271038097</v>
      </c>
      <c r="Q750" s="3">
        <f t="shared" si="224"/>
        <v>-89.656912529407222</v>
      </c>
      <c r="R750">
        <f t="shared" si="225"/>
        <v>90.343087470592778</v>
      </c>
      <c r="S750">
        <f t="shared" si="226"/>
        <v>1.4551812503107915E-2</v>
      </c>
      <c r="T750">
        <f t="shared" si="209"/>
        <v>82.071154271038097</v>
      </c>
    </row>
    <row r="751" spans="1:20" x14ac:dyDescent="0.3">
      <c r="A751">
        <f t="shared" si="210"/>
        <v>91.77917510350683</v>
      </c>
      <c r="B751">
        <f t="shared" si="227"/>
        <v>14.607109390619726</v>
      </c>
      <c r="C751" t="str">
        <f t="shared" si="211"/>
        <v>76.0041556203353-12644.5319683816i</v>
      </c>
      <c r="D751" t="str">
        <f t="shared" si="212"/>
        <v>15.3562494986343-2179.14635249637i</v>
      </c>
      <c r="E751" t="str">
        <f t="shared" si="213"/>
        <v>162.469392341339-0.0511636481166848i</v>
      </c>
      <c r="F751" t="str">
        <f t="shared" si="214"/>
        <v>17.4594594106657-10224.9614042775i</v>
      </c>
      <c r="G751" t="str">
        <f t="shared" si="215"/>
        <v>0.999999997205312-0.0000528648047118793i</v>
      </c>
      <c r="H751" t="str">
        <f t="shared" si="216"/>
        <v>91.0000219328378+0.0501877918013457i</v>
      </c>
      <c r="I751" t="str">
        <f t="shared" si="217"/>
        <v>5.47363526400214-2422.98184376293i</v>
      </c>
      <c r="K751" t="str">
        <f t="shared" si="218"/>
        <v>0.142857064973181-0.000103017382515105i</v>
      </c>
      <c r="L751" t="str">
        <f t="shared" si="219"/>
        <v>0.0015-680.982368053686i</v>
      </c>
      <c r="M751" t="str">
        <f t="shared" si="220"/>
        <v>0.0135-279.377381765615i</v>
      </c>
      <c r="N751">
        <f t="shared" si="221"/>
        <v>90.344391149397183</v>
      </c>
      <c r="O751">
        <f t="shared" si="222"/>
        <v>82.038212083485874</v>
      </c>
      <c r="P751" s="3">
        <f t="shared" si="223"/>
        <v>82.038212083485874</v>
      </c>
      <c r="Q751" s="3">
        <f t="shared" si="224"/>
        <v>-89.655608850602817</v>
      </c>
      <c r="R751">
        <f t="shared" si="225"/>
        <v>90.344391149397183</v>
      </c>
      <c r="S751">
        <f t="shared" si="226"/>
        <v>1.4607109390619726E-2</v>
      </c>
      <c r="T751">
        <f t="shared" si="209"/>
        <v>82.038212083485874</v>
      </c>
    </row>
    <row r="752" spans="1:20" x14ac:dyDescent="0.3">
      <c r="A752">
        <f t="shared" si="210"/>
        <v>92.127935968900147</v>
      </c>
      <c r="B752">
        <f t="shared" si="227"/>
        <v>14.662616406304082</v>
      </c>
      <c r="C752" t="str">
        <f t="shared" si="211"/>
        <v>76.004154674294-12596.6653056824i</v>
      </c>
      <c r="D752" t="str">
        <f t="shared" si="212"/>
        <v>15.3562494948167-2170.89696515675i</v>
      </c>
      <c r="E752" t="str">
        <f t="shared" si="213"/>
        <v>162.469391240142-0.051358067232456i</v>
      </c>
      <c r="F752" t="str">
        <f t="shared" si="214"/>
        <v>17.4594594102942-10186.2536474453i</v>
      </c>
      <c r="G752" t="str">
        <f t="shared" si="215"/>
        <v>0.999999997184032-0.0000530656909686552i</v>
      </c>
      <c r="H752" t="str">
        <f t="shared" si="216"/>
        <v>91.0000220998438+0.0503785054248746i</v>
      </c>
      <c r="I752" t="str">
        <f t="shared" si="217"/>
        <v>5.47363527281505-2413.80935694413i</v>
      </c>
      <c r="K752" t="str">
        <f t="shared" si="218"/>
        <v>0.142857064380139-0.000103408848118257i</v>
      </c>
      <c r="L752" t="str">
        <f t="shared" si="219"/>
        <v>0.0015-678.40443121507i</v>
      </c>
      <c r="M752" t="str">
        <f t="shared" si="220"/>
        <v>0.0135-278.319766652336i</v>
      </c>
      <c r="N752">
        <f t="shared" si="221"/>
        <v>90.345699781567887</v>
      </c>
      <c r="O752">
        <f t="shared" si="222"/>
        <v>82.005269908415926</v>
      </c>
      <c r="P752" s="3">
        <f t="shared" si="223"/>
        <v>82.005269908415926</v>
      </c>
      <c r="Q752" s="3">
        <f t="shared" si="224"/>
        <v>-89.654300218432113</v>
      </c>
      <c r="R752">
        <f t="shared" si="225"/>
        <v>90.345699781567887</v>
      </c>
      <c r="S752">
        <f t="shared" si="226"/>
        <v>1.4662616406304082E-2</v>
      </c>
      <c r="T752">
        <f t="shared" si="209"/>
        <v>82.005269908415926</v>
      </c>
    </row>
    <row r="753" spans="1:20" x14ac:dyDescent="0.3">
      <c r="A753">
        <f t="shared" si="210"/>
        <v>92.478022125581973</v>
      </c>
      <c r="B753">
        <f t="shared" si="227"/>
        <v>14.718334348648037</v>
      </c>
      <c r="C753" t="str">
        <f t="shared" si="211"/>
        <v>76.0041537210492-12548.9798502425i</v>
      </c>
      <c r="D753" t="str">
        <f t="shared" si="212"/>
        <v>15.3562494909701-2162.67880689879i</v>
      </c>
      <c r="E753" t="str">
        <f t="shared" si="213"/>
        <v>162.469390130559-0.0515532251094285i</v>
      </c>
      <c r="F753" t="str">
        <f t="shared" si="214"/>
        <v>17.4594594099198-10147.6924232915i</v>
      </c>
      <c r="G753" t="str">
        <f t="shared" si="215"/>
        <v>0.99999999716259-0.0000532673405931939i</v>
      </c>
      <c r="H753" t="str">
        <f t="shared" si="216"/>
        <v>91.0000222681217+0.0505699437603413i</v>
      </c>
      <c r="I753" t="str">
        <f t="shared" si="217"/>
        <v>5.47363528169506-2404.67159358329i</v>
      </c>
      <c r="K753" t="str">
        <f t="shared" si="218"/>
        <v>0.142857063782581-0.000103801801285547i</v>
      </c>
      <c r="L753" t="str">
        <f t="shared" si="219"/>
        <v>0.0015-675.836253451952i</v>
      </c>
      <c r="M753" t="str">
        <f t="shared" si="220"/>
        <v>0.0135-277.266155262339i</v>
      </c>
      <c r="N753">
        <f t="shared" si="221"/>
        <v>90.347013385920704</v>
      </c>
      <c r="O753">
        <f t="shared" si="222"/>
        <v>81.972327745923096</v>
      </c>
      <c r="P753" s="3">
        <f t="shared" si="223"/>
        <v>81.972327745923096</v>
      </c>
      <c r="Q753" s="3">
        <f t="shared" si="224"/>
        <v>-89.652986614079296</v>
      </c>
      <c r="R753">
        <f t="shared" si="225"/>
        <v>90.347013385920704</v>
      </c>
      <c r="S753">
        <f t="shared" si="226"/>
        <v>1.4718334348648037E-2</v>
      </c>
      <c r="T753">
        <f t="shared" si="209"/>
        <v>81.972327745923096</v>
      </c>
    </row>
    <row r="754" spans="1:20" x14ac:dyDescent="0.3">
      <c r="A754">
        <f t="shared" si="210"/>
        <v>92.829438609659192</v>
      </c>
      <c r="B754">
        <f t="shared" si="227"/>
        <v>14.7742640191729</v>
      </c>
      <c r="C754" t="str">
        <f t="shared" si="211"/>
        <v>76.0041527605452-12501.4749160909i</v>
      </c>
      <c r="D754" t="str">
        <f t="shared" si="212"/>
        <v>15.356249487094-2154.49175950154i</v>
      </c>
      <c r="E754" t="str">
        <f t="shared" si="213"/>
        <v>162.469389012529-0.0517491245545439i</v>
      </c>
      <c r="F754" t="str">
        <f t="shared" si="214"/>
        <v>17.4594594095425-10109.2771771001i</v>
      </c>
      <c r="G754" t="str">
        <f t="shared" si="215"/>
        <v>0.999999997140985-0.0000534697564862929i</v>
      </c>
      <c r="H754" t="str">
        <f t="shared" si="216"/>
        <v>91.0000224376809+0.0507621095616524i</v>
      </c>
      <c r="I754" t="str">
        <f t="shared" si="217"/>
        <v>5.47363529064268-2395.56842223064i</v>
      </c>
      <c r="K754" t="str">
        <f t="shared" si="218"/>
        <v>0.142857063180473-0.000104196247669659i</v>
      </c>
      <c r="L754" t="str">
        <f t="shared" si="219"/>
        <v>0.0015-673.277797820233i</v>
      </c>
      <c r="M754" t="str">
        <f t="shared" si="220"/>
        <v>0.0135-276.21653243907i</v>
      </c>
      <c r="N754">
        <f t="shared" si="221"/>
        <v>90.348331981342753</v>
      </c>
      <c r="O754">
        <f t="shared" si="222"/>
        <v>81.939385596103421</v>
      </c>
      <c r="P754" s="3">
        <f t="shared" si="223"/>
        <v>81.939385596103421</v>
      </c>
      <c r="Q754" s="3">
        <f t="shared" si="224"/>
        <v>-89.651668018657247</v>
      </c>
      <c r="R754">
        <f t="shared" si="225"/>
        <v>90.348331981342753</v>
      </c>
      <c r="S754">
        <f t="shared" si="226"/>
        <v>1.47742640191729E-2</v>
      </c>
      <c r="T754">
        <f t="shared" si="209"/>
        <v>81.939385596103421</v>
      </c>
    </row>
    <row r="755" spans="1:20" x14ac:dyDescent="0.3">
      <c r="A755">
        <f t="shared" si="210"/>
        <v>93.182190476375894</v>
      </c>
      <c r="B755">
        <f t="shared" si="227"/>
        <v>14.830406222445758</v>
      </c>
      <c r="C755" t="str">
        <f t="shared" si="211"/>
        <v>76.0041517927275-12454.1498198528i</v>
      </c>
      <c r="D755" t="str">
        <f t="shared" si="212"/>
        <v>15.3562494831885-2146.33570519156i</v>
      </c>
      <c r="E755" t="str">
        <f t="shared" si="213"/>
        <v>162.469387885984-0.051945768385387i</v>
      </c>
      <c r="F755" t="str">
        <f t="shared" si="214"/>
        <v>17.4594594091626-10071.0073562548i</v>
      </c>
      <c r="G755" t="str">
        <f t="shared" si="215"/>
        <v>0.999999997119215-0.0000536729415597723i</v>
      </c>
      <c r="H755" t="str">
        <f t="shared" si="216"/>
        <v>91.0000226085314+0.0509550055931806i</v>
      </c>
      <c r="I755" t="str">
        <f t="shared" si="217"/>
        <v>5.4736352996585-2386.49971193399i</v>
      </c>
      <c r="K755" t="str">
        <f t="shared" si="218"/>
        <v>0.14285706257378-0.000104592192944758i</v>
      </c>
      <c r="L755" t="str">
        <f t="shared" si="219"/>
        <v>0.0015-670.729027515677i</v>
      </c>
      <c r="M755" t="str">
        <f t="shared" si="220"/>
        <v>0.0135-275.170883083354i</v>
      </c>
      <c r="N755">
        <f t="shared" si="221"/>
        <v>90.349655586792991</v>
      </c>
      <c r="O755">
        <f t="shared" si="222"/>
        <v>81.906443459053051</v>
      </c>
      <c r="P755" s="3">
        <f t="shared" si="223"/>
        <v>81.906443459053051</v>
      </c>
      <c r="Q755" s="3">
        <f t="shared" si="224"/>
        <v>-89.650344413207009</v>
      </c>
      <c r="R755">
        <f t="shared" si="225"/>
        <v>90.349655586792991</v>
      </c>
      <c r="S755">
        <f t="shared" si="226"/>
        <v>1.4830406222445757E-2</v>
      </c>
      <c r="T755">
        <f t="shared" si="209"/>
        <v>81.906443459053051</v>
      </c>
    </row>
    <row r="756" spans="1:20" x14ac:dyDescent="0.3">
      <c r="A756">
        <f t="shared" si="210"/>
        <v>93.536282800186129</v>
      </c>
      <c r="B756">
        <f t="shared" si="227"/>
        <v>14.886761766091052</v>
      </c>
      <c r="C756" t="str">
        <f t="shared" si="211"/>
        <v>76.0041508175408-12407.0038807411i</v>
      </c>
      <c r="D756" t="str">
        <f t="shared" si="212"/>
        <v>15.3562494792533-2138.21052664128i</v>
      </c>
      <c r="E756" t="str">
        <f t="shared" si="213"/>
        <v>162.469386750862-0.0521431594302612i</v>
      </c>
      <c r="F756" t="str">
        <f t="shared" si="214"/>
        <v>17.4594594087795-10032.8824102314i</v>
      </c>
      <c r="G756" t="str">
        <f t="shared" si="215"/>
        <v>0.99999999709728-0.0000538768987365176i</v>
      </c>
      <c r="H756" t="str">
        <f t="shared" si="216"/>
        <v>91.0000227806831+0.0511486346298033i</v>
      </c>
      <c r="I756" t="str">
        <f t="shared" si="217"/>
        <v>5.47363530874293-2377.46533223692i</v>
      </c>
      <c r="K756" t="str">
        <f t="shared" si="218"/>
        <v>0.142857061962467-0.00010498964280657i</v>
      </c>
      <c r="L756" t="str">
        <f t="shared" si="219"/>
        <v>0.0015-668.189905873355i</v>
      </c>
      <c r="M756" t="str">
        <f t="shared" si="220"/>
        <v>0.0135-274.129192153172i</v>
      </c>
      <c r="N756">
        <f t="shared" si="221"/>
        <v>90.350984221302213</v>
      </c>
      <c r="O756">
        <f t="shared" si="222"/>
        <v>81.873501334869474</v>
      </c>
      <c r="P756" s="3">
        <f t="shared" si="223"/>
        <v>81.873501334869474</v>
      </c>
      <c r="Q756" s="3">
        <f t="shared" si="224"/>
        <v>-89.649015778697787</v>
      </c>
      <c r="R756">
        <f t="shared" si="225"/>
        <v>90.350984221302213</v>
      </c>
      <c r="S756">
        <f t="shared" si="226"/>
        <v>1.4886761766091052E-2</v>
      </c>
      <c r="T756">
        <f t="shared" si="209"/>
        <v>81.873501334869474</v>
      </c>
    </row>
    <row r="757" spans="1:20" x14ac:dyDescent="0.3">
      <c r="A757">
        <f t="shared" si="210"/>
        <v>93.891720674826843</v>
      </c>
      <c r="B757">
        <f t="shared" si="227"/>
        <v>14.943331460802199</v>
      </c>
      <c r="C757" t="str">
        <f t="shared" si="211"/>
        <v>76.0041498349291-12360.0364205455i</v>
      </c>
      <c r="D757" t="str">
        <f t="shared" si="212"/>
        <v>15.3562494752881-2130.11610696727i</v>
      </c>
      <c r="E757" t="str">
        <f t="shared" si="213"/>
        <v>162.469385607097-0.0523413005282065i</v>
      </c>
      <c r="F757" t="str">
        <f t="shared" si="214"/>
        <v>17.4594594083936-9994.90179058981i</v>
      </c>
      <c r="G757" t="str">
        <f t="shared" si="215"/>
        <v>0.999999997075177-0.0000540816309505211i</v>
      </c>
      <c r="H757" t="str">
        <f t="shared" si="216"/>
        <v>91.0000229541451+0.0513429994569399i</v>
      </c>
      <c r="I757" t="str">
        <f t="shared" si="217"/>
        <v>5.47363531789651-2368.46515317682i</v>
      </c>
      <c r="K757" t="str">
        <f t="shared" si="218"/>
        <v>0.1428570613465-0.000105388602972462i</v>
      </c>
      <c r="L757" t="str">
        <f t="shared" si="219"/>
        <v>0.0015-665.660396367161i</v>
      </c>
      <c r="M757" t="str">
        <f t="shared" si="220"/>
        <v>0.0135-273.09144466345i</v>
      </c>
      <c r="N757">
        <f t="shared" si="221"/>
        <v>90.352317903973542</v>
      </c>
      <c r="O757">
        <f t="shared" si="222"/>
        <v>81.84055922365053</v>
      </c>
      <c r="P757" s="3">
        <f t="shared" si="223"/>
        <v>81.84055922365053</v>
      </c>
      <c r="Q757" s="3">
        <f t="shared" si="224"/>
        <v>-89.647682096026458</v>
      </c>
      <c r="R757">
        <f t="shared" si="225"/>
        <v>90.352317903973542</v>
      </c>
      <c r="S757">
        <f t="shared" si="226"/>
        <v>1.4943331460802199E-2</v>
      </c>
      <c r="T757">
        <f t="shared" si="209"/>
        <v>81.84055922365053</v>
      </c>
    </row>
    <row r="758" spans="1:20" x14ac:dyDescent="0.3">
      <c r="A758">
        <f t="shared" si="210"/>
        <v>94.248509213391188</v>
      </c>
      <c r="B758">
        <f t="shared" si="227"/>
        <v>15.000116120353248</v>
      </c>
      <c r="C758" t="str">
        <f t="shared" si="211"/>
        <v>76.0041488448349-12313.2467636233i</v>
      </c>
      <c r="D758" t="str">
        <f t="shared" si="212"/>
        <v>15.3562494712927-2122.05232972859i</v>
      </c>
      <c r="E758" t="str">
        <f t="shared" si="213"/>
        <v>162.469384454623-0.0525401945290501i</v>
      </c>
      <c r="F758" t="str">
        <f t="shared" si="214"/>
        <v>17.4594594080048-9957.06495096596i</v>
      </c>
      <c r="G758" t="str">
        <f t="shared" si="215"/>
        <v>0.999999997052906-0.000054287141146924i</v>
      </c>
      <c r="H758" t="str">
        <f t="shared" si="216"/>
        <v>91.0000231289284+0.0515381028705978i</v>
      </c>
      <c r="I758" t="str">
        <f t="shared" si="217"/>
        <v>5.47363532711983-2359.4990452831i</v>
      </c>
      <c r="K758" t="str">
        <f t="shared" si="218"/>
        <v>0.142857060725842-0.000105789079181528i</v>
      </c>
      <c r="L758" t="str">
        <f t="shared" si="219"/>
        <v>0.0015-663.140462609245i</v>
      </c>
      <c r="M758" t="str">
        <f t="shared" si="220"/>
        <v>0.0135-272.057625685844i</v>
      </c>
      <c r="N758">
        <f t="shared" si="221"/>
        <v>90.35365665398254</v>
      </c>
      <c r="O758">
        <f t="shared" si="222"/>
        <v>81.807617125494914</v>
      </c>
      <c r="P758" s="3">
        <f t="shared" si="223"/>
        <v>81.807617125494914</v>
      </c>
      <c r="Q758" s="3">
        <f t="shared" si="224"/>
        <v>-89.64634334601746</v>
      </c>
      <c r="R758">
        <f t="shared" si="225"/>
        <v>90.35365665398254</v>
      </c>
      <c r="S758">
        <f t="shared" si="226"/>
        <v>1.5000116120353247E-2</v>
      </c>
      <c r="T758">
        <f t="shared" si="209"/>
        <v>81.807617125494914</v>
      </c>
    </row>
    <row r="759" spans="1:20" x14ac:dyDescent="0.3">
      <c r="A759">
        <f t="shared" si="210"/>
        <v>94.606653548402065</v>
      </c>
      <c r="B759">
        <f t="shared" si="227"/>
        <v>15.05711656161059</v>
      </c>
      <c r="C759" t="str">
        <f t="shared" si="211"/>
        <v>76.0041478472022-12266.6342368897i</v>
      </c>
      <c r="D759" t="str">
        <f t="shared" si="212"/>
        <v>15.3562494672669-2114.0190789251i</v>
      </c>
      <c r="E759" t="str">
        <f t="shared" si="213"/>
        <v>162.469383293373-0.0527398442934373i</v>
      </c>
      <c r="F759" t="str">
        <f t="shared" si="214"/>
        <v>17.459459407613-9919.37134706427i</v>
      </c>
      <c r="G759" t="str">
        <f t="shared" si="215"/>
        <v>0.999999997030466-0.0000544934322820595i</v>
      </c>
      <c r="H759" t="str">
        <f t="shared" si="216"/>
        <v>91.0000233050419+0.0517339476774074i</v>
      </c>
      <c r="I759" t="str">
        <f t="shared" si="217"/>
        <v>5.47363533641334-2350.56687957528i</v>
      </c>
      <c r="K759" t="str">
        <f t="shared" si="218"/>
        <v>0.142857060100459-0.000106191077194671i</v>
      </c>
      <c r="L759" t="str">
        <f t="shared" si="219"/>
        <v>0.0015-660.630068349519i</v>
      </c>
      <c r="M759" t="str">
        <f t="shared" si="220"/>
        <v>0.0135-271.02772034852i</v>
      </c>
      <c r="N759">
        <f t="shared" si="221"/>
        <v>90.355000490577595</v>
      </c>
      <c r="O759">
        <f t="shared" si="222"/>
        <v>81.774675040502188</v>
      </c>
      <c r="P759" s="3">
        <f t="shared" si="223"/>
        <v>81.774675040502188</v>
      </c>
      <c r="Q759" s="3">
        <f t="shared" si="224"/>
        <v>-89.644999509422405</v>
      </c>
      <c r="R759">
        <f t="shared" si="225"/>
        <v>90.355000490577595</v>
      </c>
      <c r="S759">
        <f t="shared" si="226"/>
        <v>1.505711656161059E-2</v>
      </c>
      <c r="T759">
        <f t="shared" si="209"/>
        <v>81.774675040502188</v>
      </c>
    </row>
    <row r="760" spans="1:20" x14ac:dyDescent="0.3">
      <c r="A760">
        <f t="shared" si="210"/>
        <v>94.966158831885991</v>
      </c>
      <c r="B760">
        <f t="shared" si="227"/>
        <v>15.11433360454471</v>
      </c>
      <c r="C760" t="str">
        <f t="shared" si="211"/>
        <v>76.0041468419729-12220.1981698077i</v>
      </c>
      <c r="D760" t="str">
        <f t="shared" si="212"/>
        <v>15.3562494632104-2106.01623899578i</v>
      </c>
      <c r="E760" t="str">
        <f t="shared" si="213"/>
        <v>162.469382123281-0.0529402526928892i</v>
      </c>
      <c r="F760" t="str">
        <f t="shared" si="214"/>
        <v>17.4594594072182-9881.82043664958i</v>
      </c>
      <c r="G760" t="str">
        <f t="shared" si="215"/>
        <v>0.999999997007855-0.0000547005073234944i</v>
      </c>
      <c r="H760" t="str">
        <f t="shared" si="216"/>
        <v>91.0000234824965+0.0519305366946645i</v>
      </c>
      <c r="I760" t="str">
        <f t="shared" si="217"/>
        <v>5.4736353457776-2341.66852756116i</v>
      </c>
      <c r="K760" t="str">
        <f t="shared" si="218"/>
        <v>0.142857059470314-0.000106594602794682i</v>
      </c>
      <c r="L760" t="str">
        <f t="shared" si="219"/>
        <v>0.0015-658.129177475111i</v>
      </c>
      <c r="M760" t="str">
        <f t="shared" si="220"/>
        <v>0.0135-270.001713835944i</v>
      </c>
      <c r="N760">
        <f t="shared" si="221"/>
        <v>90.356349433080126</v>
      </c>
      <c r="O760">
        <f t="shared" si="222"/>
        <v>81.741732968772425</v>
      </c>
      <c r="P760" s="3">
        <f t="shared" si="223"/>
        <v>81.741732968772425</v>
      </c>
      <c r="Q760" s="3">
        <f t="shared" si="224"/>
        <v>-89.643650566919874</v>
      </c>
      <c r="R760">
        <f t="shared" si="225"/>
        <v>90.356349433080126</v>
      </c>
      <c r="S760">
        <f t="shared" si="226"/>
        <v>1.511433360454471E-2</v>
      </c>
      <c r="T760">
        <f t="shared" si="209"/>
        <v>81.741732968772425</v>
      </c>
    </row>
    <row r="761" spans="1:20" x14ac:dyDescent="0.3">
      <c r="A761">
        <f t="shared" si="210"/>
        <v>95.327030235447168</v>
      </c>
      <c r="B761">
        <f t="shared" si="227"/>
        <v>15.17176807224198</v>
      </c>
      <c r="C761" t="str">
        <f t="shared" si="211"/>
        <v>76.0041458290892-12173.9378943789i</v>
      </c>
      <c r="D761" t="str">
        <f t="shared" si="212"/>
        <v>15.3562494591231-2098.04369481711i</v>
      </c>
      <c r="E761" t="str">
        <f t="shared" si="213"/>
        <v>162.469380944279-0.0531414226098261i</v>
      </c>
      <c r="F761" t="str">
        <f t="shared" si="214"/>
        <v>17.4594594068204-9844.41167953943i</v>
      </c>
      <c r="G761" t="str">
        <f t="shared" si="215"/>
        <v>0.999999996985071-0.0000549083692500728i</v>
      </c>
      <c r="H761" t="str">
        <f t="shared" si="216"/>
        <v>91.0000236613029+0.052127872750372i</v>
      </c>
      <c r="I761" t="str">
        <f t="shared" si="217"/>
        <v>5.47363535521321-2332.80386123498i</v>
      </c>
      <c r="K761" t="str">
        <f t="shared" si="218"/>
        <v>0.14285705883537-0.000106999661786328i</v>
      </c>
      <c r="L761" t="str">
        <f t="shared" si="219"/>
        <v>0.0015-655.637754009877i</v>
      </c>
      <c r="M761" t="str">
        <f t="shared" si="220"/>
        <v>0.0135-268.979591388667i</v>
      </c>
      <c r="N761">
        <f t="shared" si="221"/>
        <v>90.357703500884895</v>
      </c>
      <c r="O761">
        <f t="shared" si="222"/>
        <v>81.708790910406663</v>
      </c>
      <c r="P761" s="3">
        <f t="shared" si="223"/>
        <v>81.708790910406663</v>
      </c>
      <c r="Q761" s="3">
        <f t="shared" si="224"/>
        <v>-89.642296499115105</v>
      </c>
      <c r="R761">
        <f t="shared" si="225"/>
        <v>90.357703500884895</v>
      </c>
      <c r="S761">
        <f t="shared" si="226"/>
        <v>1.517176807224198E-2</v>
      </c>
      <c r="T761">
        <f t="shared" si="209"/>
        <v>81.708790910406663</v>
      </c>
    </row>
    <row r="762" spans="1:20" x14ac:dyDescent="0.3">
      <c r="A762">
        <f t="shared" si="210"/>
        <v>95.689272950341859</v>
      </c>
      <c r="B762">
        <f t="shared" si="227"/>
        <v>15.2294207909165</v>
      </c>
      <c r="C762" t="str">
        <f t="shared" si="211"/>
        <v>76.004144808493-12127.8527451339i</v>
      </c>
      <c r="D762" t="str">
        <f t="shared" si="212"/>
        <v>15.3562494550046-2090.10133170135i</v>
      </c>
      <c r="E762" t="str">
        <f t="shared" si="213"/>
        <v>162.469379756301-0.0533433569376249i</v>
      </c>
      <c r="F762" t="str">
        <f t="shared" si="214"/>
        <v>17.4594594064197-9807.1445375963i</v>
      </c>
      <c r="G762" t="str">
        <f t="shared" si="215"/>
        <v>0.999999996962114-0.0000551170210519577i</v>
      </c>
      <c r="H762" t="str">
        <f t="shared" si="216"/>
        <v>91.0000238414709+0.0523259586832774i</v>
      </c>
      <c r="I762" t="str">
        <f t="shared" si="217"/>
        <v>5.47363536472071-2323.97275307552i</v>
      </c>
      <c r="K762" t="str">
        <f t="shared" si="218"/>
        <v>0.142857058195591-0.000107406259996432i</v>
      </c>
      <c r="L762" t="str">
        <f t="shared" si="219"/>
        <v>0.0015-653.155762113842i</v>
      </c>
      <c r="M762" t="str">
        <f t="shared" si="220"/>
        <v>0.0135-267.961338303115i</v>
      </c>
      <c r="N762">
        <f t="shared" si="221"/>
        <v>90.359062713460276</v>
      </c>
      <c r="O762">
        <f t="shared" si="222"/>
        <v>81.675848865506737</v>
      </c>
      <c r="P762" s="3">
        <f t="shared" si="223"/>
        <v>81.675848865506737</v>
      </c>
      <c r="Q762" s="3">
        <f t="shared" si="224"/>
        <v>-89.640937286539724</v>
      </c>
      <c r="R762">
        <f t="shared" si="225"/>
        <v>90.359062713460276</v>
      </c>
      <c r="S762">
        <f t="shared" si="226"/>
        <v>1.5229420790916499E-2</v>
      </c>
      <c r="T762">
        <f t="shared" si="209"/>
        <v>81.675848865506737</v>
      </c>
    </row>
    <row r="763" spans="1:20" x14ac:dyDescent="0.3">
      <c r="A763">
        <f t="shared" si="210"/>
        <v>96.052892187553169</v>
      </c>
      <c r="B763">
        <f t="shared" si="227"/>
        <v>15.287292589921982</v>
      </c>
      <c r="C763" t="str">
        <f t="shared" si="211"/>
        <v>76.0041437801268-12081.9420591222i</v>
      </c>
      <c r="D763" t="str">
        <f t="shared" si="212"/>
        <v>15.3562494508548-2082.18903539494i</v>
      </c>
      <c r="E763" t="str">
        <f t="shared" si="213"/>
        <v>162.469378559277-0.0535460585806436i</v>
      </c>
      <c r="F763" t="str">
        <f t="shared" si="214"/>
        <v>17.4594594060158-9770.01847471984i</v>
      </c>
      <c r="G763" t="str">
        <f t="shared" si="215"/>
        <v>0.999999996938982-0.0000553264657306753i</v>
      </c>
      <c r="H763" t="str">
        <f t="shared" si="216"/>
        <v>91.0000240230098+0.0525247973429149i</v>
      </c>
      <c r="I763" t="str">
        <f t="shared" si="217"/>
        <v>5.47363537430049-2315.17507604431i</v>
      </c>
      <c r="K763" t="str">
        <f t="shared" si="218"/>
        <v>0.142857057550942-0.000107814403273959i</v>
      </c>
      <c r="L763" t="str">
        <f t="shared" si="219"/>
        <v>0.0015-650.683166082728i</v>
      </c>
      <c r="M763" t="str">
        <f t="shared" si="220"/>
        <v>0.0135-266.946939931376i</v>
      </c>
      <c r="N763">
        <f t="shared" si="221"/>
        <v>90.360427090348566</v>
      </c>
      <c r="O763">
        <f t="shared" si="222"/>
        <v>81.642906834175108</v>
      </c>
      <c r="P763" s="3">
        <f t="shared" si="223"/>
        <v>81.642906834175108</v>
      </c>
      <c r="Q763" s="3">
        <f t="shared" si="224"/>
        <v>-89.639572909651434</v>
      </c>
      <c r="R763">
        <f t="shared" si="225"/>
        <v>90.360427090348566</v>
      </c>
      <c r="S763">
        <f t="shared" si="226"/>
        <v>1.5287292589921982E-2</v>
      </c>
      <c r="T763">
        <f t="shared" si="209"/>
        <v>81.642906834175108</v>
      </c>
    </row>
    <row r="764" spans="1:20" x14ac:dyDescent="0.3">
      <c r="A764">
        <f t="shared" si="210"/>
        <v>96.417893177865878</v>
      </c>
      <c r="B764">
        <f t="shared" si="227"/>
        <v>15.345384301763687</v>
      </c>
      <c r="C764" t="str">
        <f t="shared" si="211"/>
        <v>76.0041427439291-12036.2051759031i</v>
      </c>
      <c r="D764" t="str">
        <f t="shared" si="212"/>
        <v>15.3562494466734-2074.30669207685i</v>
      </c>
      <c r="E764" t="str">
        <f t="shared" si="213"/>
        <v>162.469377353138-0.0537495304542796i</v>
      </c>
      <c r="F764" t="str">
        <f t="shared" si="214"/>
        <v>17.4594594056088-9733.03295683918i</v>
      </c>
      <c r="G764" t="str">
        <f t="shared" si="215"/>
        <v>0.999999996915674-0.0000555367062991574i</v>
      </c>
      <c r="H764" t="str">
        <f t="shared" si="216"/>
        <v>91.0000242059319+0.0527243915896509i</v>
      </c>
      <c r="I764" t="str">
        <f t="shared" si="217"/>
        <v>5.47363538395329-2306.41070358385i</v>
      </c>
      <c r="K764" t="str">
        <f t="shared" si="218"/>
        <v>0.142857056901383-0.0001082240974901i</v>
      </c>
      <c r="L764" t="str">
        <f t="shared" si="219"/>
        <v>0.0015-648.219930347409i</v>
      </c>
      <c r="M764" t="str">
        <f t="shared" si="220"/>
        <v>0.0135-265.936381680988i</v>
      </c>
      <c r="N764">
        <f t="shared" si="221"/>
        <v>90.361796651166173</v>
      </c>
      <c r="O764">
        <f t="shared" si="222"/>
        <v>81.609964816515003</v>
      </c>
      <c r="P764" s="3">
        <f t="shared" si="223"/>
        <v>81.609964816515003</v>
      </c>
      <c r="Q764" s="3">
        <f t="shared" si="224"/>
        <v>-89.638203348833827</v>
      </c>
      <c r="R764">
        <f t="shared" si="225"/>
        <v>90.361796651166173</v>
      </c>
      <c r="S764">
        <f t="shared" si="226"/>
        <v>1.5345384301763687E-2</v>
      </c>
      <c r="T764">
        <f t="shared" si="209"/>
        <v>81.609964816515003</v>
      </c>
    </row>
    <row r="765" spans="1:20" x14ac:dyDescent="0.3">
      <c r="A765">
        <f t="shared" si="210"/>
        <v>96.784281171941757</v>
      </c>
      <c r="B765">
        <f t="shared" si="227"/>
        <v>15.403696762110389</v>
      </c>
      <c r="C765" t="str">
        <f t="shared" si="211"/>
        <v>76.0041416998417-11990.6414375364i</v>
      </c>
      <c r="D765" t="str">
        <f t="shared" si="212"/>
        <v>15.3562494424601-2066.45418835692i</v>
      </c>
      <c r="E765" t="str">
        <f t="shared" si="213"/>
        <v>162.469376137815-0.0539537754850012i</v>
      </c>
      <c r="F765" t="str">
        <f t="shared" si="214"/>
        <v>17.4594594051987-9696.18745190521i</v>
      </c>
      <c r="G765" t="str">
        <f t="shared" si="215"/>
        <v>0.999999996892189-0.000055747745781785i</v>
      </c>
      <c r="H765" t="str">
        <f t="shared" si="216"/>
        <v>91.0000243902462+0.0529247442947157i</v>
      </c>
      <c r="I765" t="str">
        <f t="shared" si="217"/>
        <v>5.47363539367952-2297.67950961566i</v>
      </c>
      <c r="K765" t="str">
        <f t="shared" si="218"/>
        <v>0.142857056246879-0.000108635348538353i</v>
      </c>
      <c r="L765" t="str">
        <f t="shared" si="219"/>
        <v>0.0015-645.766019473408i</v>
      </c>
      <c r="M765" t="str">
        <f t="shared" si="220"/>
        <v>0.0135-264.929649014732i</v>
      </c>
      <c r="N765">
        <f t="shared" si="221"/>
        <v>90.363171415603986</v>
      </c>
      <c r="O765">
        <f t="shared" si="222"/>
        <v>81.577022812630645</v>
      </c>
      <c r="P765" s="3">
        <f t="shared" si="223"/>
        <v>81.577022812630645</v>
      </c>
      <c r="Q765" s="3">
        <f t="shared" si="224"/>
        <v>-89.636828584396014</v>
      </c>
      <c r="R765">
        <f t="shared" si="225"/>
        <v>90.363171415603986</v>
      </c>
      <c r="S765">
        <f t="shared" si="226"/>
        <v>1.5403696762110388E-2</v>
      </c>
      <c r="T765">
        <f t="shared" si="209"/>
        <v>81.577022812630645</v>
      </c>
    </row>
    <row r="766" spans="1:20" x14ac:dyDescent="0.3">
      <c r="A766">
        <f t="shared" si="210"/>
        <v>97.152061440395144</v>
      </c>
      <c r="B766">
        <f t="shared" si="227"/>
        <v>15.462230809806409</v>
      </c>
      <c r="C766" t="str">
        <f t="shared" si="211"/>
        <v>76.0041406478036-11945.2501885722i</v>
      </c>
      <c r="D766" t="str">
        <f t="shared" si="212"/>
        <v>15.3562494382147-2058.63141127425i</v>
      </c>
      <c r="E766" t="str">
        <f t="shared" si="213"/>
        <v>162.469374913239-0.0541587966103926i</v>
      </c>
      <c r="F766" t="str">
        <f t="shared" si="214"/>
        <v>17.4594594047856-9659.48142988299i</v>
      </c>
      <c r="G766" t="str">
        <f t="shared" si="215"/>
        <v>0.999999996868524-0.0000559595872144315i</v>
      </c>
      <c r="H766" t="str">
        <f t="shared" si="216"/>
        <v>91.0000245759647+0.0531258583402564i</v>
      </c>
      <c r="I766" t="str">
        <f t="shared" si="217"/>
        <v>5.47363540347992-2288.98136853862i</v>
      </c>
      <c r="K766" t="str">
        <f t="shared" si="218"/>
        <v>0.14285705558739-0.000109048162334615i</v>
      </c>
      <c r="L766" t="str">
        <f t="shared" si="219"/>
        <v>0.0015-643.3213981604i</v>
      </c>
      <c r="M766" t="str">
        <f t="shared" si="220"/>
        <v>0.0135-263.92672745042i</v>
      </c>
      <c r="N766">
        <f t="shared" si="221"/>
        <v>90.364551403427612</v>
      </c>
      <c r="O766">
        <f t="shared" si="222"/>
        <v>81.544080822626796</v>
      </c>
      <c r="P766" s="3">
        <f t="shared" si="223"/>
        <v>81.544080822626796</v>
      </c>
      <c r="Q766" s="3">
        <f t="shared" si="224"/>
        <v>-89.635448596572388</v>
      </c>
      <c r="R766">
        <f t="shared" si="225"/>
        <v>90.364551403427612</v>
      </c>
      <c r="S766">
        <f t="shared" si="226"/>
        <v>1.5462230809806408E-2</v>
      </c>
      <c r="T766">
        <f t="shared" si="209"/>
        <v>81.544080822626796</v>
      </c>
    </row>
    <row r="767" spans="1:20" x14ac:dyDescent="0.3">
      <c r="A767">
        <f t="shared" si="210"/>
        <v>97.521239273868645</v>
      </c>
      <c r="B767">
        <f t="shared" si="227"/>
        <v>15.520987286883674</v>
      </c>
      <c r="C767" t="str">
        <f t="shared" si="211"/>
        <v>76.0041395877554-11900.0307760423i</v>
      </c>
      <c r="D767" t="str">
        <f t="shared" si="212"/>
        <v>15.3562494339371-2050.83824829557i</v>
      </c>
      <c r="E767" t="str">
        <f t="shared" si="213"/>
        <v>162.469373679337-0.0543645967791945i</v>
      </c>
      <c r="F767" t="str">
        <f t="shared" si="214"/>
        <v>17.4594594043693-9622.91436274405i</v>
      </c>
      <c r="G767" t="str">
        <f t="shared" si="215"/>
        <v>0.99999999684468-0.0000561722336445069i</v>
      </c>
      <c r="H767" t="str">
        <f t="shared" si="216"/>
        <v>91.0000247630971+0.0533277366193665i</v>
      </c>
      <c r="I767" t="str">
        <f t="shared" si="217"/>
        <v>5.4736354133549-2280.31615522703i</v>
      </c>
      <c r="K767" t="str">
        <f t="shared" si="218"/>
        <v>0.14285705492288-0.000109462544817258i</v>
      </c>
      <c r="L767" t="str">
        <f t="shared" si="219"/>
        <v>0.0015-640.88603124168i</v>
      </c>
      <c r="M767" t="str">
        <f t="shared" si="220"/>
        <v>0.0135-262.927602560689i</v>
      </c>
      <c r="N767">
        <f t="shared" si="221"/>
        <v>90.365936634477748</v>
      </c>
      <c r="O767">
        <f t="shared" si="222"/>
        <v>81.511138846609228</v>
      </c>
      <c r="P767" s="3">
        <f t="shared" si="223"/>
        <v>81.511138846609228</v>
      </c>
      <c r="Q767" s="3">
        <f t="shared" si="224"/>
        <v>-89.634063365522252</v>
      </c>
      <c r="R767">
        <f t="shared" si="225"/>
        <v>90.365936634477748</v>
      </c>
      <c r="S767">
        <f t="shared" si="226"/>
        <v>1.5520987286883675E-2</v>
      </c>
      <c r="T767">
        <f t="shared" si="209"/>
        <v>81.511138846609228</v>
      </c>
    </row>
    <row r="768" spans="1:20" x14ac:dyDescent="0.3">
      <c r="A768">
        <f t="shared" si="210"/>
        <v>97.891819983109357</v>
      </c>
      <c r="B768">
        <f t="shared" si="227"/>
        <v>15.579967038573832</v>
      </c>
      <c r="C768" t="str">
        <f t="shared" si="211"/>
        <v>76.0041385196359-11854.9825494502i</v>
      </c>
      <c r="D768" t="str">
        <f t="shared" si="212"/>
        <v>15.3562494296268-2043.07458731359i</v>
      </c>
      <c r="E768" t="str">
        <f t="shared" si="213"/>
        <v>162.469372436041-0.0545711789513552i</v>
      </c>
      <c r="F768" t="str">
        <f t="shared" si="214"/>
        <v>17.4594594039497-9586.48572445886i</v>
      </c>
      <c r="G768" t="str">
        <f t="shared" si="215"/>
        <v>0.999999996820654-0.0000563856881310014i</v>
      </c>
      <c r="H768" t="str">
        <f t="shared" si="216"/>
        <v>91.0000249516538+0.0535303820361353i</v>
      </c>
      <c r="I768" t="str">
        <f t="shared" si="217"/>
        <v>5.47363542330499-2271.68374502887i</v>
      </c>
      <c r="K768" t="str">
        <f t="shared" si="218"/>
        <v>0.142857054253311-0.000109878501947221i</v>
      </c>
      <c r="L768" t="str">
        <f t="shared" si="219"/>
        <v>0.0015-638.459883683683i</v>
      </c>
      <c r="M768" t="str">
        <f t="shared" si="220"/>
        <v>0.0135-261.932259972793i</v>
      </c>
      <c r="N768">
        <f t="shared" si="221"/>
        <v>90.367327128670283</v>
      </c>
      <c r="O768">
        <f t="shared" si="222"/>
        <v>81.47819688468438</v>
      </c>
      <c r="P768" s="3">
        <f t="shared" si="223"/>
        <v>81.47819688468438</v>
      </c>
      <c r="Q768" s="3">
        <f t="shared" si="224"/>
        <v>-89.632672871329717</v>
      </c>
      <c r="R768">
        <f t="shared" si="225"/>
        <v>90.367327128670283</v>
      </c>
      <c r="S768">
        <f t="shared" si="226"/>
        <v>1.5579967038573832E-2</v>
      </c>
      <c r="T768">
        <f t="shared" si="209"/>
        <v>81.47819688468438</v>
      </c>
    </row>
    <row r="769" spans="1:20" x14ac:dyDescent="0.3">
      <c r="A769">
        <f t="shared" si="210"/>
        <v>98.263808899045173</v>
      </c>
      <c r="B769">
        <f t="shared" si="227"/>
        <v>15.639170913320413</v>
      </c>
      <c r="C769" t="str">
        <f t="shared" si="211"/>
        <v>76.0041374433826-11810.104860762i</v>
      </c>
      <c r="D769" t="str">
        <f t="shared" si="212"/>
        <v>15.3562494252837-2035.34031664547i</v>
      </c>
      <c r="E769" t="str">
        <f t="shared" si="213"/>
        <v>162.469371183278-0.0547785460980559i</v>
      </c>
      <c r="F769" t="str">
        <f t="shared" si="214"/>
        <v>17.4594594035272-9550.19499098924i</v>
      </c>
      <c r="G769" t="str">
        <f t="shared" si="215"/>
        <v>0.999999996796445-0.0000565999537445289i</v>
      </c>
      <c r="H769" t="str">
        <f t="shared" si="216"/>
        <v>91.0000251416472+0.053733797505691i</v>
      </c>
      <c r="I769" t="str">
        <f t="shared" si="217"/>
        <v>5.47363543333099-2263.08401376407i</v>
      </c>
      <c r="K769" t="str">
        <f t="shared" si="218"/>
        <v>0.142857053578642-0.000110296039708095i</v>
      </c>
      <c r="L769" t="str">
        <f t="shared" si="219"/>
        <v>0.0015-636.042920585459i</v>
      </c>
      <c r="M769" t="str">
        <f t="shared" si="220"/>
        <v>0.0135-260.940685368393i</v>
      </c>
      <c r="N769">
        <f t="shared" si="221"/>
        <v>90.368722905996748</v>
      </c>
      <c r="O769">
        <f t="shared" si="222"/>
        <v>81.445254936959515</v>
      </c>
      <c r="P769" s="3">
        <f t="shared" si="223"/>
        <v>81.445254936959515</v>
      </c>
      <c r="Q769" s="3">
        <f t="shared" si="224"/>
        <v>-89.631277094003252</v>
      </c>
      <c r="R769">
        <f t="shared" si="225"/>
        <v>90.368722905996748</v>
      </c>
      <c r="S769">
        <f t="shared" si="226"/>
        <v>1.5639170913320413E-2</v>
      </c>
      <c r="T769">
        <f t="shared" si="209"/>
        <v>81.445254936959515</v>
      </c>
    </row>
    <row r="770" spans="1:20" x14ac:dyDescent="0.3">
      <c r="A770">
        <f t="shared" si="210"/>
        <v>98.637211372861543</v>
      </c>
      <c r="B770">
        <f t="shared" si="227"/>
        <v>15.698599762791032</v>
      </c>
      <c r="C770" t="str">
        <f t="shared" si="211"/>
        <v>76.0041363589353-11765.3970643972i</v>
      </c>
      <c r="D770" t="str">
        <f t="shared" si="212"/>
        <v>15.3562494209076-2027.63532503112i</v>
      </c>
      <c r="E770" t="str">
        <f t="shared" si="213"/>
        <v>162.469369920976-0.0549867012017694i</v>
      </c>
      <c r="F770" t="str">
        <f t="shared" si="214"/>
        <v>17.4594594031013-9514.04164028081i</v>
      </c>
      <c r="G770" t="str">
        <f t="shared" si="215"/>
        <v>0.999999996772052-0.0000568150335673722i</v>
      </c>
      <c r="H770" t="str">
        <f t="shared" si="216"/>
        <v>91.0000253330866+0.0539379859542339i</v>
      </c>
      <c r="I770" t="str">
        <f t="shared" si="217"/>
        <v>5.47363544343323-2254.51683772257i</v>
      </c>
      <c r="K770" t="str">
        <f t="shared" si="218"/>
        <v>0.142857052898837-0.000110715164106206i</v>
      </c>
      <c r="L770" t="str">
        <f t="shared" si="219"/>
        <v>0.0015-633.635107178183i</v>
      </c>
      <c r="M770" t="str">
        <f t="shared" si="220"/>
        <v>0.0135-259.952864483356i</v>
      </c>
      <c r="N770">
        <f t="shared" si="221"/>
        <v>90.370123986524561</v>
      </c>
      <c r="O770">
        <f t="shared" si="222"/>
        <v>81.412313003542835</v>
      </c>
      <c r="P770" s="3">
        <f t="shared" si="223"/>
        <v>81.412313003542835</v>
      </c>
      <c r="Q770" s="3">
        <f t="shared" si="224"/>
        <v>-89.629876013475439</v>
      </c>
      <c r="R770">
        <f t="shared" si="225"/>
        <v>90.370123986524561</v>
      </c>
      <c r="S770">
        <f t="shared" si="226"/>
        <v>1.5698599762791032E-2</v>
      </c>
      <c r="T770">
        <f t="shared" si="209"/>
        <v>81.412313003542835</v>
      </c>
    </row>
    <row r="771" spans="1:20" x14ac:dyDescent="0.3">
      <c r="A771">
        <f t="shared" si="210"/>
        <v>99.012032776078428</v>
      </c>
      <c r="B771">
        <f t="shared" si="227"/>
        <v>15.758254441889639</v>
      </c>
      <c r="C771" t="str">
        <f t="shared" si="211"/>
        <v>76.0041352662304-11720.8585172189i</v>
      </c>
      <c r="D771" t="str">
        <f t="shared" si="212"/>
        <v>15.3562494164982-2019.95950163164i</v>
      </c>
      <c r="E771" t="str">
        <f t="shared" si="213"/>
        <v>162.469368649062-0.0551956472562955i</v>
      </c>
      <c r="F771" t="str">
        <f t="shared" si="214"/>
        <v>17.4594594026722-9478.02515225545i</v>
      </c>
      <c r="G771" t="str">
        <f t="shared" si="215"/>
        <v>0.999999996747473-0.0000570309306935265i</v>
      </c>
      <c r="H771" t="str">
        <f t="shared" si="216"/>
        <v>91.0000255259841+0.0541429503190878i</v>
      </c>
      <c r="I771" t="str">
        <f t="shared" si="217"/>
        <v>5.47363545361244-2245.98209366268i</v>
      </c>
      <c r="K771" t="str">
        <f t="shared" si="218"/>
        <v>0.142857052213855-0.000111135881170704i</v>
      </c>
      <c r="L771" t="str">
        <f t="shared" si="219"/>
        <v>0.0015-631.236408824649i</v>
      </c>
      <c r="M771" t="str">
        <f t="shared" si="220"/>
        <v>0.0135-258.968783107547i</v>
      </c>
      <c r="N771">
        <f t="shared" si="221"/>
        <v>90.37153039039724</v>
      </c>
      <c r="O771">
        <f t="shared" si="222"/>
        <v>81.379371084543095</v>
      </c>
      <c r="P771" s="3">
        <f t="shared" si="223"/>
        <v>81.379371084543095</v>
      </c>
      <c r="Q771" s="3">
        <f t="shared" si="224"/>
        <v>-89.62846960960276</v>
      </c>
      <c r="R771">
        <f t="shared" si="225"/>
        <v>90.37153039039724</v>
      </c>
      <c r="S771">
        <f t="shared" si="226"/>
        <v>1.5758254441889639E-2</v>
      </c>
      <c r="T771">
        <f t="shared" si="209"/>
        <v>81.379371084543095</v>
      </c>
    </row>
    <row r="772" spans="1:20" x14ac:dyDescent="0.3">
      <c r="A772">
        <f t="shared" si="210"/>
        <v>99.388278500627521</v>
      </c>
      <c r="B772">
        <f t="shared" si="227"/>
        <v>15.818135808768819</v>
      </c>
      <c r="C772" t="str">
        <f t="shared" si="211"/>
        <v>76.0041341652049-11676.4885785256i</v>
      </c>
      <c r="D772" t="str">
        <f t="shared" si="212"/>
        <v>15.3562494120551-2012.31273602775i</v>
      </c>
      <c r="E772" t="str">
        <f t="shared" si="213"/>
        <v>162.469367367464-0.0554053872668113i</v>
      </c>
      <c r="F772" t="str">
        <f t="shared" si="214"/>
        <v>17.4594594022397-9442.14500880392i</v>
      </c>
      <c r="G772" t="str">
        <f t="shared" si="215"/>
        <v>0.999999996722707-0.0000572476482287442i</v>
      </c>
      <c r="H772" t="str">
        <f t="shared" si="216"/>
        <v>91.00002572035+0.0543486935487368i</v>
      </c>
      <c r="I772" t="str">
        <f t="shared" si="217"/>
        <v>5.47363546386911-2237.47965880922i</v>
      </c>
      <c r="K772" t="str">
        <f t="shared" si="218"/>
        <v>0.142857051523658-0.00011155819695365i</v>
      </c>
      <c r="L772" t="str">
        <f t="shared" si="219"/>
        <v>0.0015-628.846791018776i</v>
      </c>
      <c r="M772" t="str">
        <f t="shared" si="220"/>
        <v>0.0135-257.988427084626i</v>
      </c>
      <c r="N772">
        <f t="shared" si="221"/>
        <v>90.372942137834826</v>
      </c>
      <c r="O772">
        <f t="shared" si="222"/>
        <v>81.346429180070388</v>
      </c>
      <c r="P772" s="3">
        <f t="shared" si="223"/>
        <v>81.346429180070388</v>
      </c>
      <c r="Q772" s="3">
        <f t="shared" si="224"/>
        <v>-89.627057862165174</v>
      </c>
      <c r="R772">
        <f t="shared" si="225"/>
        <v>90.372942137834826</v>
      </c>
      <c r="S772">
        <f t="shared" si="226"/>
        <v>1.581813580876882E-2</v>
      </c>
      <c r="T772">
        <f t="shared" si="209"/>
        <v>81.346429180070388</v>
      </c>
    </row>
    <row r="773" spans="1:20" x14ac:dyDescent="0.3">
      <c r="A773">
        <f t="shared" si="210"/>
        <v>99.765953958929913</v>
      </c>
      <c r="B773">
        <f t="shared" si="227"/>
        <v>15.878244724842141</v>
      </c>
      <c r="C773" t="str">
        <f t="shared" si="211"/>
        <v>76.0041330557958-11632.2866100403i</v>
      </c>
      <c r="D773" t="str">
        <f t="shared" si="212"/>
        <v>15.3562494075783-2004.69491821814i</v>
      </c>
      <c r="E773" t="str">
        <f t="shared" si="213"/>
        <v>162.469366076106-0.0556159242498939i</v>
      </c>
      <c r="F773" t="str">
        <f t="shared" si="214"/>
        <v>17.459459401804-9406.40069377829i</v>
      </c>
      <c r="G773" t="str">
        <f t="shared" si="215"/>
        <v>0.999999996697752-0.0000574651892905793i</v>
      </c>
      <c r="H773" t="str">
        <f t="shared" si="216"/>
        <v>91.0000259161961+0.0545552186028699i</v>
      </c>
      <c r="I773" t="str">
        <f t="shared" si="217"/>
        <v>5.47363547420391-2229.00941085184i</v>
      </c>
      <c r="K773" t="str">
        <f t="shared" si="218"/>
        <v>0.142857050828205-0.0001119821175301i</v>
      </c>
      <c r="L773" t="str">
        <f t="shared" si="219"/>
        <v>0.0015-626.466219385112i</v>
      </c>
      <c r="M773" t="str">
        <f t="shared" si="220"/>
        <v>0.0135-257.011782311841i</v>
      </c>
      <c r="N773">
        <f t="shared" si="221"/>
        <v>90.374359249134031</v>
      </c>
      <c r="O773">
        <f t="shared" si="222"/>
        <v>81.313487290234946</v>
      </c>
      <c r="P773" s="3">
        <f t="shared" si="223"/>
        <v>81.313487290234946</v>
      </c>
      <c r="Q773" s="3">
        <f t="shared" si="224"/>
        <v>-89.625640750865969</v>
      </c>
      <c r="R773">
        <f t="shared" si="225"/>
        <v>90.374359249134031</v>
      </c>
      <c r="S773">
        <f t="shared" si="226"/>
        <v>1.5878244724842141E-2</v>
      </c>
      <c r="T773">
        <f t="shared" si="209"/>
        <v>81.313487290234946</v>
      </c>
    </row>
    <row r="774" spans="1:20" x14ac:dyDescent="0.3">
      <c r="A774">
        <f t="shared" si="210"/>
        <v>100.14506458397385</v>
      </c>
      <c r="B774">
        <f t="shared" si="227"/>
        <v>15.938582054796541</v>
      </c>
      <c r="C774" t="str">
        <f t="shared" si="211"/>
        <v>76.0041319379394-11588.2519759031i</v>
      </c>
      <c r="D774" t="str">
        <f t="shared" si="212"/>
        <v>15.3562494030673-1997.10593861795i</v>
      </c>
      <c r="E774" t="str">
        <f t="shared" si="213"/>
        <v>162.469364774916-0.0558272612335932i</v>
      </c>
      <c r="F774" t="str">
        <f t="shared" si="214"/>
        <v>17.459459401365-9370.79169298459i</v>
      </c>
      <c r="G774" t="str">
        <f t="shared" si="215"/>
        <v>0.999999996672607-0.0000576835570084331i</v>
      </c>
      <c r="H774" t="str">
        <f t="shared" si="216"/>
        <v>91.0000261135333+0.054762528452421i</v>
      </c>
      <c r="I774" t="str">
        <f t="shared" si="217"/>
        <v>5.47363548461738-2220.57122794317i</v>
      </c>
      <c r="K774" t="str">
        <f t="shared" si="218"/>
        <v>0.142857050127457-0.000112407648998194i</v>
      </c>
      <c r="L774" t="str">
        <f t="shared" si="219"/>
        <v>0.0015-624.094659678335i</v>
      </c>
      <c r="M774" t="str">
        <f t="shared" si="220"/>
        <v>0.0135-256.03883473983i</v>
      </c>
      <c r="N774">
        <f t="shared" si="221"/>
        <v>90.375781744668643</v>
      </c>
      <c r="O774">
        <f t="shared" si="222"/>
        <v>81.280545415148367</v>
      </c>
      <c r="P774" s="3">
        <f t="shared" si="223"/>
        <v>81.280545415148367</v>
      </c>
      <c r="Q774" s="3">
        <f t="shared" si="224"/>
        <v>-89.624218255331357</v>
      </c>
      <c r="R774">
        <f t="shared" si="225"/>
        <v>90.375781744668643</v>
      </c>
      <c r="S774">
        <f t="shared" si="226"/>
        <v>1.5938582054796542E-2</v>
      </c>
      <c r="T774">
        <f t="shared" si="209"/>
        <v>81.280545415148367</v>
      </c>
    </row>
    <row r="775" spans="1:20" x14ac:dyDescent="0.3">
      <c r="A775">
        <f t="shared" si="210"/>
        <v>100.52561582939295</v>
      </c>
      <c r="B775">
        <f t="shared" si="227"/>
        <v>15.999148666604768</v>
      </c>
      <c r="C775" t="str">
        <f t="shared" si="211"/>
        <v>76.0041308115711-11544.3840426611i</v>
      </c>
      <c r="D775" t="str">
        <f t="shared" si="212"/>
        <v>15.356249398522-1989.54568805717i</v>
      </c>
      <c r="E775" t="str">
        <f t="shared" si="213"/>
        <v>162.469363463818-0.0560394012574534i</v>
      </c>
      <c r="F775" t="str">
        <f t="shared" si="214"/>
        <v>17.4594594009226-9335.31749417541i</v>
      </c>
      <c r="G775" t="str">
        <f t="shared" si="215"/>
        <v>0.999999996647271-0.0000579027545235981i</v>
      </c>
      <c r="H775" t="str">
        <f t="shared" si="216"/>
        <v>91.0000263123732+0.0549706260796167i</v>
      </c>
      <c r="I775" t="str">
        <f t="shared" si="217"/>
        <v>5.47363549511015-2212.16498869711i</v>
      </c>
      <c r="K775" t="str">
        <f t="shared" si="218"/>
        <v>0.142857049421373-0.000112834797479247i</v>
      </c>
      <c r="L775" t="str">
        <f t="shared" si="219"/>
        <v>0.0015-621.732077782759i</v>
      </c>
      <c r="M775" t="str">
        <f t="shared" si="220"/>
        <v>0.0135-255.069570372415i</v>
      </c>
      <c r="N775">
        <f t="shared" si="221"/>
        <v>90.377209644889717</v>
      </c>
      <c r="O775">
        <f t="shared" si="222"/>
        <v>81.247603554923046</v>
      </c>
      <c r="P775" s="3">
        <f t="shared" si="223"/>
        <v>81.247603554923046</v>
      </c>
      <c r="Q775" s="3">
        <f t="shared" si="224"/>
        <v>-89.622790355110283</v>
      </c>
      <c r="R775">
        <f t="shared" si="225"/>
        <v>90.377209644889717</v>
      </c>
      <c r="S775">
        <f t="shared" si="226"/>
        <v>1.5999148666604769E-2</v>
      </c>
      <c r="T775">
        <f t="shared" si="209"/>
        <v>81.247603554923046</v>
      </c>
    </row>
    <row r="776" spans="1:20" x14ac:dyDescent="0.3">
      <c r="A776">
        <f t="shared" si="210"/>
        <v>100.90761316954463</v>
      </c>
      <c r="B776">
        <f t="shared" si="227"/>
        <v>16.059945431537866</v>
      </c>
      <c r="C776" t="str">
        <f t="shared" si="211"/>
        <v>76.0041296766254-11500.6821792591i</v>
      </c>
      <c r="D776" t="str">
        <f t="shared" si="212"/>
        <v>15.356249393942-1982.01405777905i</v>
      </c>
      <c r="E776" t="str">
        <f t="shared" si="213"/>
        <v>162.469362142737-0.0562523473725672i</v>
      </c>
      <c r="F776" t="str">
        <f t="shared" si="214"/>
        <v>17.4594594004768-9299.97758704245i</v>
      </c>
      <c r="G776" t="str">
        <f t="shared" si="215"/>
        <v>0.999999996621742-0.0000581227849893039i</v>
      </c>
      <c r="H776" t="str">
        <f t="shared" si="216"/>
        <v>91.0000265127274+0.0551795144780143i</v>
      </c>
      <c r="I776" t="str">
        <f t="shared" si="217"/>
        <v>5.47363550568282-2203.79057218709i</v>
      </c>
      <c r="K776" t="str">
        <f t="shared" si="218"/>
        <v>0.142857048709912-0.000113263569117832i</v>
      </c>
      <c r="L776" t="str">
        <f t="shared" si="219"/>
        <v>0.0015-619.378439711857i</v>
      </c>
      <c r="M776" t="str">
        <f t="shared" si="220"/>
        <v>0.0135-254.103975266402i</v>
      </c>
      <c r="N776">
        <f t="shared" si="221"/>
        <v>90.378642970325942</v>
      </c>
      <c r="O776">
        <f t="shared" si="222"/>
        <v>81.214661709671887</v>
      </c>
      <c r="P776" s="3">
        <f t="shared" si="223"/>
        <v>81.214661709671887</v>
      </c>
      <c r="Q776" s="3">
        <f t="shared" si="224"/>
        <v>-89.621357029674058</v>
      </c>
      <c r="R776">
        <f t="shared" si="225"/>
        <v>90.378642970325942</v>
      </c>
      <c r="S776">
        <f t="shared" si="226"/>
        <v>1.6059945431537867E-2</v>
      </c>
      <c r="T776">
        <f t="shared" si="209"/>
        <v>81.214661709671887</v>
      </c>
    </row>
    <row r="777" spans="1:20" x14ac:dyDescent="0.3">
      <c r="A777">
        <f t="shared" si="210"/>
        <v>101.29106209958891</v>
      </c>
      <c r="B777">
        <f t="shared" si="227"/>
        <v>16.12097322417771</v>
      </c>
      <c r="C777" t="str">
        <f t="shared" si="211"/>
        <v>76.0041285330395-11457.1457570315i</v>
      </c>
      <c r="D777" t="str">
        <f t="shared" si="212"/>
        <v>15.3562493893273-1974.51093943857i</v>
      </c>
      <c r="E777" t="str">
        <f t="shared" si="213"/>
        <v>162.469360811598-0.0564661026416115i</v>
      </c>
      <c r="F777" t="str">
        <f t="shared" si="214"/>
        <v>17.4594594000278-9264.77146320935i</v>
      </c>
      <c r="G777" t="str">
        <f t="shared" si="215"/>
        <v>0.999999996596018-0.0000583436515707625i</v>
      </c>
      <c r="H777" t="str">
        <f t="shared" si="216"/>
        <v>91.0000267146071+0.0553891966525465i</v>
      </c>
      <c r="I777" t="str">
        <f t="shared" si="217"/>
        <v>5.47363551633604-2195.44785794432i</v>
      </c>
      <c r="K777" t="str">
        <f t="shared" si="218"/>
        <v>0.142857047993034-0.000113693970081871i</v>
      </c>
      <c r="L777" t="str">
        <f t="shared" si="219"/>
        <v>0.0015-617.033711607747i</v>
      </c>
      <c r="M777" t="str">
        <f t="shared" si="220"/>
        <v>0.0135-253.142035531383i</v>
      </c>
      <c r="N777">
        <f t="shared" si="221"/>
        <v>90.38008174158395</v>
      </c>
      <c r="O777">
        <f t="shared" si="222"/>
        <v>81.181719879509231</v>
      </c>
      <c r="P777" s="3">
        <f t="shared" si="223"/>
        <v>81.181719879509231</v>
      </c>
      <c r="Q777" s="3">
        <f t="shared" si="224"/>
        <v>-89.61991825841605</v>
      </c>
      <c r="R777">
        <f t="shared" si="225"/>
        <v>90.38008174158395</v>
      </c>
      <c r="S777">
        <f t="shared" si="226"/>
        <v>1.6120973224177711E-2</v>
      </c>
      <c r="T777">
        <f t="shared" si="209"/>
        <v>81.181719879509231</v>
      </c>
    </row>
    <row r="778" spans="1:20" x14ac:dyDescent="0.3">
      <c r="A778">
        <f t="shared" si="210"/>
        <v>101.67596813556736</v>
      </c>
      <c r="B778">
        <f t="shared" si="227"/>
        <v>16.182232922429588</v>
      </c>
      <c r="C778" t="str">
        <f t="shared" si="211"/>
        <v>76.0041273807455-11413.7741496919i</v>
      </c>
      <c r="D778" t="str">
        <f t="shared" si="212"/>
        <v>15.3562493846774-1967.03622510084i</v>
      </c>
      <c r="E778" t="str">
        <f t="shared" si="213"/>
        <v>162.469359470322-0.0566806701388975i</v>
      </c>
      <c r="F778" t="str">
        <f t="shared" si="214"/>
        <v>17.4594593995753-9229.69861622418i</v>
      </c>
      <c r="G778" t="str">
        <f t="shared" si="215"/>
        <v>0.999999996570099-0.0000585653574452134i</v>
      </c>
      <c r="H778" t="str">
        <f t="shared" si="216"/>
        <v>91.0000269180235+0.0555996756195651i</v>
      </c>
      <c r="I778" t="str">
        <f t="shared" si="217"/>
        <v>5.47363552707033-2187.13672595605i</v>
      </c>
      <c r="K778" t="str">
        <f t="shared" si="218"/>
        <v>0.142857047270698-0.000114126006562724i</v>
      </c>
      <c r="L778" t="str">
        <f t="shared" si="219"/>
        <v>0.0015-614.69785974073i</v>
      </c>
      <c r="M778" t="str">
        <f t="shared" si="220"/>
        <v>0.0135-252.18373732953i</v>
      </c>
      <c r="N778">
        <f t="shared" si="221"/>
        <v>90.38152597934851</v>
      </c>
      <c r="O778">
        <f t="shared" si="222"/>
        <v>81.148778064549688</v>
      </c>
      <c r="P778" s="3">
        <f t="shared" si="223"/>
        <v>81.148778064549688</v>
      </c>
      <c r="Q778" s="3">
        <f t="shared" si="224"/>
        <v>-89.61847402065149</v>
      </c>
      <c r="R778">
        <f t="shared" si="225"/>
        <v>90.38152597934851</v>
      </c>
      <c r="S778">
        <f t="shared" si="226"/>
        <v>1.6182232922429589E-2</v>
      </c>
      <c r="T778">
        <f t="shared" si="209"/>
        <v>81.148778064549688</v>
      </c>
    </row>
    <row r="779" spans="1:20" x14ac:dyDescent="0.3">
      <c r="A779">
        <f t="shared" si="210"/>
        <v>102.06233681448252</v>
      </c>
      <c r="B779">
        <f t="shared" si="227"/>
        <v>16.243725407534821</v>
      </c>
      <c r="C779" t="str">
        <f t="shared" si="211"/>
        <v>76.0041262196764-11370.5667333253i</v>
      </c>
      <c r="D779" t="str">
        <f t="shared" si="212"/>
        <v>15.3562493799919-1959.58980723958i</v>
      </c>
      <c r="E779" t="str">
        <f t="shared" si="213"/>
        <v>162.469358118834-0.0568960529504162i</v>
      </c>
      <c r="F779" t="str">
        <f t="shared" si="214"/>
        <v>17.4594593991192-9194.75854155212i</v>
      </c>
      <c r="G779" t="str">
        <f t="shared" si="215"/>
        <v>0.999999996543982-0.0000587879058019698i</v>
      </c>
      <c r="H779" t="str">
        <f t="shared" si="216"/>
        <v>91.0000271229894+0.0558109544068845i</v>
      </c>
      <c r="I779" t="str">
        <f t="shared" si="217"/>
        <v>5.47363553788634-2178.85705666385i</v>
      </c>
      <c r="K779" t="str">
        <f t="shared" si="218"/>
        <v>0.142857046542861-0.000114559684775275i</v>
      </c>
      <c r="L779" t="str">
        <f t="shared" si="219"/>
        <v>0.0015-612.370850508798i</v>
      </c>
      <c r="M779" t="str">
        <f t="shared" si="220"/>
        <v>0.0135-251.229066875404i</v>
      </c>
      <c r="N779">
        <f t="shared" si="221"/>
        <v>90.382975704382943</v>
      </c>
      <c r="O779">
        <f t="shared" si="222"/>
        <v>81.115836264909063</v>
      </c>
      <c r="P779" s="3">
        <f t="shared" si="223"/>
        <v>81.115836264909063</v>
      </c>
      <c r="Q779" s="3">
        <f t="shared" si="224"/>
        <v>-89.617024295617057</v>
      </c>
      <c r="R779">
        <f t="shared" si="225"/>
        <v>90.382975704382943</v>
      </c>
      <c r="S779">
        <f t="shared" si="226"/>
        <v>1.6243725407534822E-2</v>
      </c>
      <c r="T779">
        <f t="shared" si="209"/>
        <v>81.115836264909063</v>
      </c>
    </row>
    <row r="780" spans="1:20" x14ac:dyDescent="0.3">
      <c r="A780">
        <f t="shared" si="210"/>
        <v>102.45017369437757</v>
      </c>
      <c r="B780">
        <f t="shared" si="227"/>
        <v>16.305451564083455</v>
      </c>
      <c r="C780" t="str">
        <f t="shared" si="211"/>
        <v>76.0041250497673-11327.5228863784i</v>
      </c>
      <c r="D780" t="str">
        <f t="shared" si="212"/>
        <v>15.3562493752709-1952.17157873558i</v>
      </c>
      <c r="E780" t="str">
        <f t="shared" si="213"/>
        <v>162.469356757055-0.0571122541738792i</v>
      </c>
      <c r="F780" t="str">
        <f t="shared" si="214"/>
        <v>17.4594593986598-9159.95073656866i</v>
      </c>
      <c r="G780" t="str">
        <f t="shared" si="215"/>
        <v>0.999999996517666-0.0000590112998424645i</v>
      </c>
      <c r="H780" t="str">
        <f t="shared" si="216"/>
        <v>91.000027329516+0.0560230360538242i</v>
      </c>
      <c r="I780" t="str">
        <f t="shared" si="217"/>
        <v>5.47363554878476-2170.60873096191i</v>
      </c>
      <c r="K780" t="str">
        <f t="shared" si="218"/>
        <v>0.142857045809482-0.000114995010958026i</v>
      </c>
      <c r="L780" t="str">
        <f t="shared" si="219"/>
        <v>0.0015-610.052650437137i</v>
      </c>
      <c r="M780" t="str">
        <f t="shared" si="220"/>
        <v>0.0135-250.278010435749i</v>
      </c>
      <c r="N780">
        <f t="shared" si="221"/>
        <v>90.384430937529345</v>
      </c>
      <c r="O780">
        <f t="shared" si="222"/>
        <v>81.082894480703942</v>
      </c>
      <c r="P780" s="3">
        <f t="shared" si="223"/>
        <v>81.082894480703942</v>
      </c>
      <c r="Q780" s="3">
        <f t="shared" si="224"/>
        <v>-89.615569062470655</v>
      </c>
      <c r="R780">
        <f t="shared" si="225"/>
        <v>90.384430937529345</v>
      </c>
      <c r="S780">
        <f t="shared" si="226"/>
        <v>1.6305451564083456E-2</v>
      </c>
      <c r="T780">
        <f t="shared" si="209"/>
        <v>81.082894480703942</v>
      </c>
    </row>
    <row r="781" spans="1:20" x14ac:dyDescent="0.3">
      <c r="A781">
        <f t="shared" si="210"/>
        <v>102.8394843544162</v>
      </c>
      <c r="B781">
        <f t="shared" si="227"/>
        <v>16.367412280026972</v>
      </c>
      <c r="C781" t="str">
        <f t="shared" si="211"/>
        <v>76.0041238709506-11284.6419896513i</v>
      </c>
      <c r="D781" t="str">
        <f t="shared" si="212"/>
        <v>15.3562493705141-1944.78143287515i</v>
      </c>
      <c r="E781" t="str">
        <f t="shared" si="213"/>
        <v>162.469355384906-0.0573292769187604i</v>
      </c>
      <c r="F781" t="str">
        <f t="shared" si="214"/>
        <v>17.4594593981969-9125.27470055182i</v>
      </c>
      <c r="G781" t="str">
        <f t="shared" si="215"/>
        <v>0.99999999649115-0.0000592355427802951i</v>
      </c>
      <c r="H781" t="str">
        <f t="shared" si="216"/>
        <v>91.0000275376149+0.0562359236112534i</v>
      </c>
      <c r="I781" t="str">
        <f t="shared" si="217"/>
        <v>5.47363555976617-2162.39163019531i</v>
      </c>
      <c r="K781" t="str">
        <f t="shared" si="218"/>
        <v>0.142857045070519-0.000115431991373184i</v>
      </c>
      <c r="L781" t="str">
        <f t="shared" si="219"/>
        <v>0.0015-607.743226177661i</v>
      </c>
      <c r="M781" t="str">
        <f t="shared" si="220"/>
        <v>0.0135-249.330554329297i</v>
      </c>
      <c r="N781">
        <f t="shared" si="221"/>
        <v>90.385891699708836</v>
      </c>
      <c r="O781">
        <f t="shared" si="222"/>
        <v>81.049952712052033</v>
      </c>
      <c r="P781" s="3">
        <f t="shared" si="223"/>
        <v>81.049952712052033</v>
      </c>
      <c r="Q781" s="3">
        <f t="shared" si="224"/>
        <v>-89.614108300291164</v>
      </c>
      <c r="R781">
        <f t="shared" si="225"/>
        <v>90.385891699708836</v>
      </c>
      <c r="S781">
        <f t="shared" si="226"/>
        <v>1.6367412280026972E-2</v>
      </c>
      <c r="T781">
        <f t="shared" si="209"/>
        <v>81.049952712052033</v>
      </c>
    </row>
    <row r="782" spans="1:20" x14ac:dyDescent="0.3">
      <c r="A782">
        <f t="shared" si="210"/>
        <v>103.23027439496298</v>
      </c>
      <c r="B782">
        <f t="shared" si="227"/>
        <v>16.429608446691073</v>
      </c>
      <c r="C782" t="str">
        <f t="shared" si="211"/>
        <v>76.0041226831567-11241.9234262876i</v>
      </c>
      <c r="D782" t="str">
        <f t="shared" si="212"/>
        <v>15.3562493657208-1937.41926334853i</v>
      </c>
      <c r="E782" t="str">
        <f t="shared" si="213"/>
        <v>162.46935400231-0.0575471243063487i</v>
      </c>
      <c r="F782" t="str">
        <f t="shared" si="214"/>
        <v>17.4594593977304-9090.72993467504i</v>
      </c>
      <c r="G782" t="str">
        <f t="shared" si="215"/>
        <v>0.999999996464433-0.0000594606378412716i</v>
      </c>
      <c r="H782" t="str">
        <f t="shared" si="216"/>
        <v>91.0000277472986+0.0564496201416338i</v>
      </c>
      <c r="I782" t="str">
        <f t="shared" si="217"/>
        <v>5.47363557083115-2154.20563615826i</v>
      </c>
      <c r="K782" t="str">
        <f t="shared" si="218"/>
        <v>0.142857044325929-0.000115870632306749i</v>
      </c>
      <c r="L782" t="str">
        <f t="shared" si="219"/>
        <v>0.0015-605.442544508528i</v>
      </c>
      <c r="M782" t="str">
        <f t="shared" si="220"/>
        <v>0.0135-248.386684926576i</v>
      </c>
      <c r="N782">
        <f t="shared" si="221"/>
        <v>90.387358011922032</v>
      </c>
      <c r="O782">
        <f t="shared" si="222"/>
        <v>81.017010959071541</v>
      </c>
      <c r="P782" s="3">
        <f t="shared" si="223"/>
        <v>81.017010959071541</v>
      </c>
      <c r="Q782" s="3">
        <f t="shared" si="224"/>
        <v>-89.612641988077968</v>
      </c>
      <c r="R782">
        <f t="shared" si="225"/>
        <v>90.387358011922032</v>
      </c>
      <c r="S782">
        <f t="shared" si="226"/>
        <v>1.6429608446691075E-2</v>
      </c>
      <c r="T782">
        <f t="shared" si="209"/>
        <v>81.017010959071541</v>
      </c>
    </row>
    <row r="783" spans="1:20" x14ac:dyDescent="0.3">
      <c r="A783">
        <f t="shared" si="210"/>
        <v>103.62254943766384</v>
      </c>
      <c r="B783">
        <f t="shared" si="227"/>
        <v>16.4920409587885</v>
      </c>
      <c r="C783" t="str">
        <f t="shared" si="211"/>
        <v>76.0041214863193-11199.3665817665i</v>
      </c>
      <c r="D783" t="str">
        <f t="shared" si="212"/>
        <v>15.3562493608911-1930.08496424845i</v>
      </c>
      <c r="E783" t="str">
        <f t="shared" si="213"/>
        <v>162.469352609186-0.0577657994697843i</v>
      </c>
      <c r="F783" t="str">
        <f t="shared" si="214"/>
        <v>17.4594593972603-9056.31594200036i</v>
      </c>
      <c r="G783" t="str">
        <f t="shared" si="215"/>
        <v>0.999999996437511-0.0000596865882634616i</v>
      </c>
      <c r="H783" t="str">
        <f t="shared" si="216"/>
        <v>91.0000279585785+0.0566641287190665i</v>
      </c>
      <c r="I783" t="str">
        <f t="shared" si="217"/>
        <v>5.47363558198037-2146.0506310925i</v>
      </c>
      <c r="K783" t="str">
        <f t="shared" si="218"/>
        <v>0.14285704357567-0.000116310940068612i</v>
      </c>
      <c r="L783" t="str">
        <f t="shared" si="219"/>
        <v>0.0015-603.150572333661i</v>
      </c>
      <c r="M783" t="str">
        <f t="shared" si="220"/>
        <v>0.0135-247.446388649707i</v>
      </c>
      <c r="N783">
        <f t="shared" si="221"/>
        <v>90.388829895249174</v>
      </c>
      <c r="O783">
        <f t="shared" si="222"/>
        <v>80.984069221881825</v>
      </c>
      <c r="P783" s="3">
        <f t="shared" si="223"/>
        <v>80.984069221881825</v>
      </c>
      <c r="Q783" s="3">
        <f t="shared" si="224"/>
        <v>-89.611170104750826</v>
      </c>
      <c r="R783">
        <f t="shared" si="225"/>
        <v>90.388829895249174</v>
      </c>
      <c r="S783">
        <f t="shared" si="226"/>
        <v>1.6492040958788499E-2</v>
      </c>
      <c r="T783">
        <f t="shared" si="209"/>
        <v>80.984069221881825</v>
      </c>
    </row>
    <row r="784" spans="1:20" x14ac:dyDescent="0.3">
      <c r="A784">
        <f t="shared" si="210"/>
        <v>104.01631512552697</v>
      </c>
      <c r="B784">
        <f t="shared" si="227"/>
        <v>16.554710714431899</v>
      </c>
      <c r="C784" t="str">
        <f t="shared" si="211"/>
        <v>76.0041202803694-11156.9708438936i</v>
      </c>
      <c r="D784" t="str">
        <f t="shared" si="212"/>
        <v>15.3562493560247-1922.77843006856i</v>
      </c>
      <c r="E784" t="str">
        <f t="shared" si="213"/>
        <v>162.469351205455-0.0579853055541105i</v>
      </c>
      <c r="F784" t="str">
        <f t="shared" si="214"/>
        <v>17.4594593967868-9022.03222747096i</v>
      </c>
      <c r="G784" t="str">
        <f t="shared" si="215"/>
        <v>0.999999996410385-0.0000599133972972375i</v>
      </c>
      <c r="H784" t="str">
        <f t="shared" si="216"/>
        <v>91.0000281714672+0.0568794524293321i</v>
      </c>
      <c r="I784" t="str">
        <f t="shared" si="217"/>
        <v>5.47363559321452-2137.92649768555i</v>
      </c>
      <c r="K784" t="str">
        <f t="shared" si="218"/>
        <v>0.142857042819698-0.000116752920992635i</v>
      </c>
      <c r="L784" t="str">
        <f t="shared" si="219"/>
        <v>0.0015-600.867276682269i</v>
      </c>
      <c r="M784" t="str">
        <f t="shared" si="220"/>
        <v>0.0135-246.509651972213i</v>
      </c>
      <c r="N784">
        <f t="shared" si="221"/>
        <v>90.390307370850522</v>
      </c>
      <c r="O784">
        <f t="shared" si="222"/>
        <v>80.951127500603178</v>
      </c>
      <c r="P784" s="3">
        <f t="shared" si="223"/>
        <v>80.951127500603178</v>
      </c>
      <c r="Q784" s="3">
        <f t="shared" si="224"/>
        <v>-89.609692629149478</v>
      </c>
      <c r="R784">
        <f t="shared" si="225"/>
        <v>90.390307370850522</v>
      </c>
      <c r="S784">
        <f t="shared" si="226"/>
        <v>1.6554710714431899E-2</v>
      </c>
      <c r="T784">
        <f t="shared" si="209"/>
        <v>80.951127500603178</v>
      </c>
    </row>
    <row r="785" spans="1:20" x14ac:dyDescent="0.3">
      <c r="A785">
        <f t="shared" si="210"/>
        <v>104.41157712300398</v>
      </c>
      <c r="B785">
        <f t="shared" si="227"/>
        <v>16.617618615146739</v>
      </c>
      <c r="C785" t="str">
        <f t="shared" si="211"/>
        <v>76.0041190652354-11114.7356027919i</v>
      </c>
      <c r="D785" t="str">
        <f t="shared" si="212"/>
        <v>15.3562493511211-1915.49955570191i</v>
      </c>
      <c r="E785" t="str">
        <f t="shared" si="213"/>
        <v>162.469349791035-0.0582056457163146i</v>
      </c>
      <c r="F785" t="str">
        <f t="shared" si="214"/>
        <v>17.4594593963095-8987.87829790405i</v>
      </c>
      <c r="G785" t="str">
        <f t="shared" si="215"/>
        <v>0.999999996383052-0.0000601410682053232i</v>
      </c>
      <c r="H785" t="str">
        <f t="shared" si="216"/>
        <v>91.0000283859775+0.0570955943699396i</v>
      </c>
      <c r="I785" t="str">
        <f t="shared" si="217"/>
        <v>5.47363560453421-2129.83311906903i</v>
      </c>
      <c r="K785" t="str">
        <f t="shared" si="218"/>
        <v>0.142857042057969-0.000117196581436752i</v>
      </c>
      <c r="L785" t="str">
        <f t="shared" si="219"/>
        <v>0.0015-598.592624708378i</v>
      </c>
      <c r="M785" t="str">
        <f t="shared" si="220"/>
        <v>0.0135-245.576461418821i</v>
      </c>
      <c r="N785">
        <f t="shared" si="221"/>
        <v>90.391790459966614</v>
      </c>
      <c r="O785">
        <f t="shared" si="222"/>
        <v>80.918185795356706</v>
      </c>
      <c r="P785" s="3">
        <f t="shared" si="223"/>
        <v>80.918185795356706</v>
      </c>
      <c r="Q785" s="3">
        <f t="shared" si="224"/>
        <v>-89.608209540033386</v>
      </c>
      <c r="R785">
        <f t="shared" si="225"/>
        <v>90.391790459966614</v>
      </c>
      <c r="S785">
        <f t="shared" si="226"/>
        <v>1.661761861514674E-2</v>
      </c>
      <c r="T785">
        <f t="shared" si="209"/>
        <v>80.918185795356706</v>
      </c>
    </row>
    <row r="786" spans="1:20" x14ac:dyDescent="0.3">
      <c r="A786">
        <f t="shared" si="210"/>
        <v>104.80834111607139</v>
      </c>
      <c r="B786">
        <f t="shared" si="227"/>
        <v>16.680765565884297</v>
      </c>
      <c r="C786" t="str">
        <f t="shared" si="211"/>
        <v>76.0041178408496-11072.6602508933i</v>
      </c>
      <c r="D786" t="str">
        <f t="shared" si="212"/>
        <v>15.3562493461803-1908.24823643946i</v>
      </c>
      <c r="E786" t="str">
        <f t="shared" si="213"/>
        <v>162.469348365845-0.0584268231253743i</v>
      </c>
      <c r="F786" t="str">
        <f t="shared" si="214"/>
        <v>17.4594593958287-8953.85366198394i</v>
      </c>
      <c r="G786" t="str">
        <f t="shared" si="215"/>
        <v>0.999999996355511-0.0000603696042628407i</v>
      </c>
      <c r="H786" t="str">
        <f t="shared" si="216"/>
        <v>91.0000286021211+0.0573125576501661i</v>
      </c>
      <c r="I786" t="str">
        <f t="shared" si="217"/>
        <v>5.47363561594014-2121.77037881698i</v>
      </c>
      <c r="K786" t="str">
        <f t="shared" si="218"/>
        <v>0.14285704129044-0.000117641927783054i</v>
      </c>
      <c r="L786" t="str">
        <f t="shared" si="219"/>
        <v>0.0015-596.326583690354i</v>
      </c>
      <c r="M786" t="str">
        <f t="shared" si="220"/>
        <v>0.0135-244.646803565273i</v>
      </c>
      <c r="N786">
        <f t="shared" si="221"/>
        <v>90.39327918391858</v>
      </c>
      <c r="O786">
        <f t="shared" si="222"/>
        <v>80.885244106264452</v>
      </c>
      <c r="P786" s="3">
        <f t="shared" si="223"/>
        <v>80.885244106264452</v>
      </c>
      <c r="Q786" s="3">
        <f t="shared" si="224"/>
        <v>-89.60672081608142</v>
      </c>
      <c r="R786">
        <f t="shared" si="225"/>
        <v>90.39327918391858</v>
      </c>
      <c r="S786">
        <f t="shared" si="226"/>
        <v>1.6680765565884298E-2</v>
      </c>
      <c r="T786">
        <f t="shared" si="209"/>
        <v>80.885244106264452</v>
      </c>
    </row>
    <row r="787" spans="1:20" x14ac:dyDescent="0.3">
      <c r="A787">
        <f t="shared" si="210"/>
        <v>105.20661281231246</v>
      </c>
      <c r="B787">
        <f t="shared" si="227"/>
        <v>16.744152475034657</v>
      </c>
      <c r="C787" t="str">
        <f t="shared" si="211"/>
        <v>76.0041166071414-11030.7441829297i</v>
      </c>
      <c r="D787" t="str">
        <f t="shared" si="212"/>
        <v>15.3562493412019-1901.02436796852i</v>
      </c>
      <c r="E787" t="str">
        <f t="shared" si="213"/>
        <v>162.469346929803-0.0586488409623017i</v>
      </c>
      <c r="F787" t="str">
        <f t="shared" si="214"/>
        <v>17.4594593953442-8919.95783025476i</v>
      </c>
      <c r="G787" t="str">
        <f t="shared" si="215"/>
        <v>0.99999999632776-0.0000605990087573579i</v>
      </c>
      <c r="H787" t="str">
        <f t="shared" si="216"/>
        <v>91.0000288199103+0.0575303453911044i</v>
      </c>
      <c r="I787" t="str">
        <f t="shared" si="217"/>
        <v>5.47363562743288-2113.73816094415i</v>
      </c>
      <c r="K787" t="str">
        <f t="shared" si="218"/>
        <v>0.142857040517067-0.000118088966437883i</v>
      </c>
      <c r="L787" t="str">
        <f t="shared" si="219"/>
        <v>0.0015-594.069121030437i</v>
      </c>
      <c r="M787" t="str">
        <f t="shared" si="220"/>
        <v>0.0135-243.720665038128i</v>
      </c>
      <c r="N787">
        <f t="shared" si="221"/>
        <v>90.394773564108476</v>
      </c>
      <c r="O787">
        <f t="shared" si="222"/>
        <v>80.852302433449381</v>
      </c>
      <c r="P787" s="3">
        <f t="shared" si="223"/>
        <v>80.852302433449381</v>
      </c>
      <c r="Q787" s="3">
        <f t="shared" si="224"/>
        <v>-89.605226435891524</v>
      </c>
      <c r="R787">
        <f t="shared" si="225"/>
        <v>90.394773564108476</v>
      </c>
      <c r="S787">
        <f t="shared" si="226"/>
        <v>1.6744152475034656E-2</v>
      </c>
      <c r="T787">
        <f t="shared" si="209"/>
        <v>80.852302433449381</v>
      </c>
    </row>
    <row r="788" spans="1:20" x14ac:dyDescent="0.3">
      <c r="A788">
        <f t="shared" si="210"/>
        <v>105.60639794099924</v>
      </c>
      <c r="B788">
        <f t="shared" si="227"/>
        <v>16.807780254439788</v>
      </c>
      <c r="C788" t="str">
        <f t="shared" si="211"/>
        <v>76.0041153640393-10988.9867959245i</v>
      </c>
      <c r="D788" t="str">
        <f t="shared" si="212"/>
        <v>15.3562493361855-1893.82784637134i</v>
      </c>
      <c r="E788" t="str">
        <f t="shared" si="213"/>
        <v>162.469345482827-0.0588717024201998i</v>
      </c>
      <c r="F788" t="str">
        <f t="shared" si="214"/>
        <v>17.459459394856-8886.19031511358i</v>
      </c>
      <c r="G788" t="str">
        <f t="shared" si="215"/>
        <v>0.999999996299798-0.000060829284988935i</v>
      </c>
      <c r="H788" t="str">
        <f t="shared" si="216"/>
        <v>91.0000290393573+0.0577489607257074i</v>
      </c>
      <c r="I788" t="str">
        <f t="shared" si="217"/>
        <v>5.47363563901307-2105.73634990437i</v>
      </c>
      <c r="K788" t="str">
        <f t="shared" si="218"/>
        <v>0.142857039737806-0.000118537703831924i</v>
      </c>
      <c r="L788" t="str">
        <f t="shared" si="219"/>
        <v>0.0015-591.82020425427i</v>
      </c>
      <c r="M788" t="str">
        <f t="shared" si="220"/>
        <v>0.0135-242.798032514573i</v>
      </c>
      <c r="N788">
        <f t="shared" si="221"/>
        <v>90.396273622019564</v>
      </c>
      <c r="O788">
        <f t="shared" si="222"/>
        <v>80.819360777035513</v>
      </c>
      <c r="P788" s="3">
        <f t="shared" si="223"/>
        <v>80.819360777035513</v>
      </c>
      <c r="Q788" s="3">
        <f t="shared" si="224"/>
        <v>-89.603726377980436</v>
      </c>
      <c r="R788">
        <f t="shared" si="225"/>
        <v>90.396273622019564</v>
      </c>
      <c r="S788">
        <f t="shared" si="226"/>
        <v>1.6807780254439787E-2</v>
      </c>
      <c r="T788">
        <f t="shared" si="209"/>
        <v>80.819360777035513</v>
      </c>
    </row>
    <row r="789" spans="1:20" x14ac:dyDescent="0.3">
      <c r="A789">
        <f t="shared" si="210"/>
        <v>106.00770225317504</v>
      </c>
      <c r="B789">
        <f t="shared" si="227"/>
        <v>16.87164981940666</v>
      </c>
      <c r="C789" t="str">
        <f t="shared" si="211"/>
        <v>76.004114111471-10947.3874891834i</v>
      </c>
      <c r="D789" t="str">
        <f t="shared" si="212"/>
        <v>15.3562493311309-1886.65856812352i</v>
      </c>
      <c r="E789" t="str">
        <f t="shared" si="213"/>
        <v>162.469344024833-0.0590954107042861i</v>
      </c>
      <c r="F789" t="str">
        <f t="shared" si="214"/>
        <v>17.459459394364-8852.5506308034i</v>
      </c>
      <c r="G789" t="str">
        <f t="shared" si="215"/>
        <v>0.999999996271623-0.0000610604362701725i</v>
      </c>
      <c r="H789" t="str">
        <f t="shared" si="216"/>
        <v>91.0000292604762+0.0579684067988369i</v>
      </c>
      <c r="I789" t="str">
        <f t="shared" si="217"/>
        <v>5.4736356506815-2097.76483058896i</v>
      </c>
      <c r="K789" t="str">
        <f t="shared" si="218"/>
        <v>0.14285703895261-0.0001189881464203i</v>
      </c>
      <c r="L789" t="str">
        <f t="shared" si="219"/>
        <v>0.0015-589.579801010432i</v>
      </c>
      <c r="M789" t="str">
        <f t="shared" si="220"/>
        <v>0.0135-241.878892722228i</v>
      </c>
      <c r="N789">
        <f t="shared" si="221"/>
        <v>90.397779379216644</v>
      </c>
      <c r="O789">
        <f t="shared" si="222"/>
        <v>80.78641913714749</v>
      </c>
      <c r="P789" s="3">
        <f t="shared" si="223"/>
        <v>80.78641913714749</v>
      </c>
      <c r="Q789" s="3">
        <f t="shared" si="224"/>
        <v>-89.602220620783356</v>
      </c>
      <c r="R789">
        <f t="shared" si="225"/>
        <v>90.397779379216644</v>
      </c>
      <c r="S789">
        <f t="shared" si="226"/>
        <v>1.687164981940666E-2</v>
      </c>
      <c r="T789">
        <f t="shared" si="209"/>
        <v>80.78641913714749</v>
      </c>
    </row>
    <row r="790" spans="1:20" x14ac:dyDescent="0.3">
      <c r="A790">
        <f t="shared" si="210"/>
        <v>106.41053152173711</v>
      </c>
      <c r="B790">
        <f t="shared" si="227"/>
        <v>16.935762088720406</v>
      </c>
      <c r="C790" t="str">
        <f t="shared" si="211"/>
        <v>76.0041128493657-10905.9456642867i</v>
      </c>
      <c r="D790" t="str">
        <f t="shared" si="212"/>
        <v>15.3562493260378-1879.51643009261i</v>
      </c>
      <c r="E790" t="str">
        <f t="shared" si="213"/>
        <v>162.469342555738-0.0593199690319629i</v>
      </c>
      <c r="F790" t="str">
        <f t="shared" si="214"/>
        <v>17.4594593938684-8819.03829340608i</v>
      </c>
      <c r="G790" t="str">
        <f t="shared" si="215"/>
        <v>0.999999996243234-0.0000612924659262591i</v>
      </c>
      <c r="H790" t="str">
        <f t="shared" si="216"/>
        <v>91.0000294832782+0.0581886867672992i</v>
      </c>
      <c r="I790" t="str">
        <f t="shared" si="217"/>
        <v>5.47363566243878-2089.82348832489i</v>
      </c>
      <c r="K790" t="str">
        <f t="shared" si="218"/>
        <v>0.142857038161436-0.000119440300682659i</v>
      </c>
      <c r="L790" t="str">
        <f t="shared" si="219"/>
        <v>0.0015-587.347879069967i</v>
      </c>
      <c r="M790" t="str">
        <f t="shared" si="220"/>
        <v>0.0135-240.96323243896i</v>
      </c>
      <c r="N790">
        <f t="shared" si="221"/>
        <v>90.399290857346273</v>
      </c>
      <c r="O790">
        <f t="shared" si="222"/>
        <v>80.753477513911363</v>
      </c>
      <c r="P790" s="3">
        <f t="shared" si="223"/>
        <v>80.753477513911363</v>
      </c>
      <c r="Q790" s="3">
        <f t="shared" si="224"/>
        <v>-89.600709142653727</v>
      </c>
      <c r="R790">
        <f t="shared" si="225"/>
        <v>90.399290857346273</v>
      </c>
      <c r="S790">
        <f t="shared" si="226"/>
        <v>1.6935762088720406E-2</v>
      </c>
      <c r="T790">
        <f t="shared" si="209"/>
        <v>80.753477513911363</v>
      </c>
    </row>
    <row r="791" spans="1:20" x14ac:dyDescent="0.3">
      <c r="A791">
        <f t="shared" si="210"/>
        <v>106.81489154151971</v>
      </c>
      <c r="B791">
        <f t="shared" si="227"/>
        <v>17.000117984657543</v>
      </c>
      <c r="C791" t="str">
        <f t="shared" si="211"/>
        <v>76.0041115776501-10864.6607250797i</v>
      </c>
      <c r="D791" t="str">
        <f t="shared" si="212"/>
        <v>15.356249320906-1872.40132953654i</v>
      </c>
      <c r="E791" t="str">
        <f t="shared" si="213"/>
        <v>162.469341075456-0.0595453806328422i</v>
      </c>
      <c r="F791" t="str">
        <f t="shared" si="214"/>
        <v>17.4594593933688-8785.65282083534i</v>
      </c>
      <c r="G791" t="str">
        <f t="shared" si="215"/>
        <v>0.999999996214628-0.000061525377295019i</v>
      </c>
      <c r="H791" t="str">
        <f t="shared" si="216"/>
        <v>91.0000297077772+0.0584098037999012i</v>
      </c>
      <c r="I791" t="str">
        <f t="shared" si="217"/>
        <v>5.47363567428555-2081.91220887332i</v>
      </c>
      <c r="K791" t="str">
        <f t="shared" si="218"/>
        <v>0.142857037364237-0.000119894173123273i</v>
      </c>
      <c r="L791" t="str">
        <f t="shared" si="219"/>
        <v>0.0015-585.124406325925i</v>
      </c>
      <c r="M791" t="str">
        <f t="shared" si="220"/>
        <v>0.0135-240.051038492688i</v>
      </c>
      <c r="N791">
        <f t="shared" si="221"/>
        <v>90.400808078137189</v>
      </c>
      <c r="O791">
        <f t="shared" si="222"/>
        <v>80.720535907453836</v>
      </c>
      <c r="P791" s="3">
        <f t="shared" si="223"/>
        <v>80.720535907453836</v>
      </c>
      <c r="Q791" s="3">
        <f t="shared" si="224"/>
        <v>-89.599191921862811</v>
      </c>
      <c r="R791">
        <f t="shared" si="225"/>
        <v>90.400808078137189</v>
      </c>
      <c r="S791">
        <f t="shared" si="226"/>
        <v>1.7000117984657542E-2</v>
      </c>
      <c r="T791">
        <f t="shared" si="209"/>
        <v>80.720535907453836</v>
      </c>
    </row>
    <row r="792" spans="1:20" x14ac:dyDescent="0.3">
      <c r="A792">
        <f t="shared" si="210"/>
        <v>107.2207881293775</v>
      </c>
      <c r="B792">
        <f t="shared" si="227"/>
        <v>17.064718432999243</v>
      </c>
      <c r="C792" t="str">
        <f t="shared" si="211"/>
        <v>76.0041102962521-10823.5320776648i</v>
      </c>
      <c r="D792" t="str">
        <f t="shared" si="212"/>
        <v>15.3562493157352-1865.31316410223i</v>
      </c>
      <c r="E792" t="str">
        <f t="shared" si="213"/>
        <v>162.469339583902-0.0597716487488112i</v>
      </c>
      <c r="F792" t="str">
        <f t="shared" si="214"/>
        <v>17.4594593928657-8752.39373283008i</v>
      </c>
      <c r="G792" t="str">
        <f t="shared" si="215"/>
        <v>0.999999996185804-0.0000617591737269598i</v>
      </c>
      <c r="H792" t="str">
        <f t="shared" si="216"/>
        <v>91.0000299339848+0.0586317610774872i</v>
      </c>
      <c r="I792" t="str">
        <f t="shared" si="217"/>
        <v>5.47363568622254-2074.03087842782i</v>
      </c>
      <c r="K792" t="str">
        <f t="shared" si="218"/>
        <v>0.142857036560969-0.000120349770271127i</v>
      </c>
      <c r="L792" t="str">
        <f t="shared" si="219"/>
        <v>0.0015-582.909350792914i</v>
      </c>
      <c r="M792" t="str">
        <f t="shared" si="220"/>
        <v>0.0135-239.142297761196i</v>
      </c>
      <c r="N792">
        <f t="shared" si="221"/>
        <v>90.402331063400567</v>
      </c>
      <c r="O792">
        <f t="shared" si="222"/>
        <v>80.687594317902693</v>
      </c>
      <c r="P792" s="3">
        <f t="shared" si="223"/>
        <v>80.687594317902693</v>
      </c>
      <c r="Q792" s="3">
        <f t="shared" si="224"/>
        <v>-89.597668936599433</v>
      </c>
      <c r="R792">
        <f t="shared" si="225"/>
        <v>90.402331063400567</v>
      </c>
      <c r="S792">
        <f t="shared" si="226"/>
        <v>1.7064718432999244E-2</v>
      </c>
      <c r="T792">
        <f t="shared" si="209"/>
        <v>80.687594317902693</v>
      </c>
    </row>
    <row r="793" spans="1:20" x14ac:dyDescent="0.3">
      <c r="A793">
        <f t="shared" si="210"/>
        <v>107.62822712426913</v>
      </c>
      <c r="B793">
        <f t="shared" si="227"/>
        <v>17.12956436304464</v>
      </c>
      <c r="C793" t="str">
        <f t="shared" si="211"/>
        <v>76.0041090050957-10782.5591303925i</v>
      </c>
      <c r="D793" t="str">
        <f t="shared" si="212"/>
        <v>15.3562493105248-1858.25183182399i</v>
      </c>
      <c r="E793" t="str">
        <f t="shared" si="213"/>
        <v>162.469338080993-0.0599987766340696i</v>
      </c>
      <c r="F793" t="str">
        <f t="shared" si="214"/>
        <v>17.4594593923586-8719.26055094697i</v>
      </c>
      <c r="G793" t="str">
        <f t="shared" si="215"/>
        <v>0.999999996156761-0.0000619938585853218i</v>
      </c>
      <c r="H793" t="str">
        <f t="shared" si="216"/>
        <v>91.0000301619159+0.0588545617929956i</v>
      </c>
      <c r="I793" t="str">
        <f t="shared" si="217"/>
        <v>5.47363569825048-2066.17938361281i</v>
      </c>
      <c r="K793" t="str">
        <f t="shared" si="218"/>
        <v>0.142857035751583-0.00012080709868002i</v>
      </c>
      <c r="L793" t="str">
        <f t="shared" si="219"/>
        <v>0.0015-580.702680606607i</v>
      </c>
      <c r="M793" t="str">
        <f t="shared" si="220"/>
        <v>0.0135-238.236997171942i</v>
      </c>
      <c r="N793">
        <f t="shared" si="221"/>
        <v>90.403859835030374</v>
      </c>
      <c r="O793">
        <f t="shared" si="222"/>
        <v>80.654652745386599</v>
      </c>
      <c r="P793" s="3">
        <f t="shared" si="223"/>
        <v>80.654652745386599</v>
      </c>
      <c r="Q793" s="3">
        <f t="shared" si="224"/>
        <v>-89.596140164969626</v>
      </c>
      <c r="R793">
        <f t="shared" si="225"/>
        <v>90.403859835030374</v>
      </c>
      <c r="S793">
        <f t="shared" si="226"/>
        <v>1.7129564363044639E-2</v>
      </c>
      <c r="T793">
        <f t="shared" si="209"/>
        <v>80.654652745386599</v>
      </c>
    </row>
    <row r="794" spans="1:20" x14ac:dyDescent="0.3">
      <c r="A794">
        <f t="shared" si="210"/>
        <v>108.03721438734135</v>
      </c>
      <c r="B794">
        <f t="shared" si="227"/>
        <v>17.194656707624208</v>
      </c>
      <c r="C794" t="str">
        <f t="shared" si="211"/>
        <v>76.0041077041091-10741.7412938532i</v>
      </c>
      <c r="D794" t="str">
        <f t="shared" si="212"/>
        <v>15.3562493052749-1851.21723112223i</v>
      </c>
      <c r="E794" t="str">
        <f t="shared" si="213"/>
        <v>162.469336566639-0.0602267675551688i</v>
      </c>
      <c r="F794" t="str">
        <f t="shared" si="214"/>
        <v>17.4594593918478-8686.25279855419i</v>
      </c>
      <c r="G794" t="str">
        <f t="shared" si="215"/>
        <v>0.999999996127497-0.000062229435246125i</v>
      </c>
      <c r="H794" t="str">
        <f t="shared" si="216"/>
        <v>91.0000303915819+0.0590782091514887i</v>
      </c>
      <c r="I794" t="str">
        <f t="shared" si="217"/>
        <v>5.47363571036996-2058.35761148189i</v>
      </c>
      <c r="K794" t="str">
        <f t="shared" si="218"/>
        <v>0.142857034936035-0.000121266164928647i</v>
      </c>
      <c r="L794" t="str">
        <f t="shared" si="219"/>
        <v>0.0015-578.504364023321i</v>
      </c>
      <c r="M794" t="str">
        <f t="shared" si="220"/>
        <v>0.0135-237.335123701875i</v>
      </c>
      <c r="N794">
        <f t="shared" si="221"/>
        <v>90.405394415003599</v>
      </c>
      <c r="O794">
        <f t="shared" si="222"/>
        <v>80.621711190035228</v>
      </c>
      <c r="P794" s="3">
        <f t="shared" si="223"/>
        <v>80.621711190035228</v>
      </c>
      <c r="Q794" s="3">
        <f t="shared" si="224"/>
        <v>-89.594605584996401</v>
      </c>
      <c r="R794">
        <f t="shared" si="225"/>
        <v>90.405394415003599</v>
      </c>
      <c r="S794">
        <f t="shared" si="226"/>
        <v>1.7194656707624208E-2</v>
      </c>
      <c r="T794">
        <f t="shared" si="209"/>
        <v>80.621711190035228</v>
      </c>
    </row>
    <row r="795" spans="1:20" x14ac:dyDescent="0.3">
      <c r="A795">
        <f t="shared" si="210"/>
        <v>108.44775580201325</v>
      </c>
      <c r="B795">
        <f t="shared" si="227"/>
        <v>17.259996403113181</v>
      </c>
      <c r="C795" t="str">
        <f t="shared" si="211"/>
        <v>76.0041063932154-10701.0779808685i</v>
      </c>
      <c r="D795" t="str">
        <f t="shared" si="212"/>
        <v>15.3562492999849-1844.20926080182i</v>
      </c>
      <c r="E795" t="str">
        <f t="shared" si="213"/>
        <v>162.469335040754-0.0604556247910744i</v>
      </c>
      <c r="F795" t="str">
        <f t="shared" si="214"/>
        <v>17.4594593913329-8653.37000082408i</v>
      </c>
      <c r="G795" t="str">
        <f t="shared" si="215"/>
        <v>0.99999999609801-0.0000624659070982183i</v>
      </c>
      <c r="H795" t="str">
        <f t="shared" si="216"/>
        <v>91.0000306229968+0.0593027063702159i</v>
      </c>
      <c r="I795" t="str">
        <f t="shared" si="217"/>
        <v>5.47363572258171-2050.56544951626i</v>
      </c>
      <c r="K795" t="str">
        <f t="shared" si="218"/>
        <v>0.142857034114277-0.000121726975620708i</v>
      </c>
      <c r="L795" t="str">
        <f t="shared" si="219"/>
        <v>0.0015-576.314369419527i</v>
      </c>
      <c r="M795" t="str">
        <f t="shared" si="220"/>
        <v>0.0135-236.436664377241i</v>
      </c>
      <c r="N795">
        <f t="shared" si="221"/>
        <v>90.406934825380617</v>
      </c>
      <c r="O795">
        <f t="shared" si="222"/>
        <v>80.588769651979177</v>
      </c>
      <c r="P795" s="3">
        <f t="shared" si="223"/>
        <v>80.588769651979177</v>
      </c>
      <c r="Q795" s="3">
        <f t="shared" si="224"/>
        <v>-89.593065174619383</v>
      </c>
      <c r="R795">
        <f t="shared" si="225"/>
        <v>90.406934825380617</v>
      </c>
      <c r="S795">
        <f t="shared" si="226"/>
        <v>1.7259996403113181E-2</v>
      </c>
      <c r="T795">
        <f t="shared" si="209"/>
        <v>80.588769651979177</v>
      </c>
    </row>
    <row r="796" spans="1:20" x14ac:dyDescent="0.3">
      <c r="A796">
        <f t="shared" si="210"/>
        <v>108.8598572740609</v>
      </c>
      <c r="B796">
        <f t="shared" si="227"/>
        <v>17.325584389445012</v>
      </c>
      <c r="C796" t="str">
        <f t="shared" si="211"/>
        <v>76.0041050723404-10660.5686064833i</v>
      </c>
      <c r="D796" t="str">
        <f t="shared" si="212"/>
        <v>15.3562492946546-1837.22782005078i</v>
      </c>
      <c r="E796" t="str">
        <f t="shared" si="213"/>
        <v>162.469333503251-0.0606853516332006i</v>
      </c>
      <c r="F796" t="str">
        <f t="shared" si="214"/>
        <v>17.4594593908141-8620.61168472656i</v>
      </c>
      <c r="G796" t="str">
        <f t="shared" si="215"/>
        <v>0.999999996068299-0.0000627032775433286i</v>
      </c>
      <c r="H796" t="str">
        <f t="shared" si="216"/>
        <v>91.0000308561735+0.0595280566786477i</v>
      </c>
      <c r="I796" t="str">
        <f t="shared" si="217"/>
        <v>5.47363573488641-2042.80278562303i</v>
      </c>
      <c r="K796" t="str">
        <f t="shared" si="218"/>
        <v>0.142857033286262-0.000122189537384991i</v>
      </c>
      <c r="L796" t="str">
        <f t="shared" si="219"/>
        <v>0.0015-574.13266529142i</v>
      </c>
      <c r="M796" t="str">
        <f t="shared" si="220"/>
        <v>0.0135-235.541606273403i</v>
      </c>
      <c r="N796">
        <f t="shared" si="221"/>
        <v>90.408481088305535</v>
      </c>
      <c r="O796">
        <f t="shared" si="222"/>
        <v>80.555828131350381</v>
      </c>
      <c r="P796" s="3">
        <f t="shared" si="223"/>
        <v>80.555828131350381</v>
      </c>
      <c r="Q796" s="3">
        <f t="shared" si="224"/>
        <v>-89.591518911694465</v>
      </c>
      <c r="R796">
        <f t="shared" si="225"/>
        <v>90.408481088305535</v>
      </c>
      <c r="S796">
        <f t="shared" si="226"/>
        <v>1.7325584389445012E-2</v>
      </c>
      <c r="T796">
        <f t="shared" si="209"/>
        <v>80.555828131350381</v>
      </c>
    </row>
    <row r="797" spans="1:20" x14ac:dyDescent="0.3">
      <c r="A797">
        <f t="shared" si="210"/>
        <v>109.27352473170234</v>
      </c>
      <c r="B797">
        <f t="shared" si="227"/>
        <v>17.391421610124905</v>
      </c>
      <c r="C797" t="str">
        <f t="shared" si="211"/>
        <v>76.0041037414081-10620.2125879564i</v>
      </c>
      <c r="D797" t="str">
        <f t="shared" si="212"/>
        <v>15.3562492892839-1830.27280843874i</v>
      </c>
      <c r="E797" t="str">
        <f t="shared" si="213"/>
        <v>162.469331954041-0.0609159513854651i</v>
      </c>
      <c r="F797" t="str">
        <f t="shared" si="214"/>
        <v>17.4594593902915-8587.97737902234i</v>
      </c>
      <c r="G797" t="str">
        <f t="shared" si="215"/>
        <v>0.999999996038361-0.0000629415499961088i</v>
      </c>
      <c r="H797" t="str">
        <f t="shared" si="216"/>
        <v>91.0000310911266+0.0597542633185304i</v>
      </c>
      <c r="I797" t="str">
        <f t="shared" si="217"/>
        <v>5.47363574728493-2035.06950813372i</v>
      </c>
      <c r="K797" t="str">
        <f t="shared" si="218"/>
        <v>0.142857032451941-0.000122653856875476i</v>
      </c>
      <c r="L797" t="str">
        <f t="shared" si="219"/>
        <v>0.0015-571.959220254451i</v>
      </c>
      <c r="M797" t="str">
        <f t="shared" si="220"/>
        <v>0.0135-234.649936514647i</v>
      </c>
      <c r="N797">
        <f t="shared" si="221"/>
        <v>90.410033226006476</v>
      </c>
      <c r="O797">
        <f t="shared" si="222"/>
        <v>80.52288662828127</v>
      </c>
      <c r="P797" s="3">
        <f t="shared" si="223"/>
        <v>80.52288662828127</v>
      </c>
      <c r="Q797" s="3">
        <f t="shared" si="224"/>
        <v>-89.589966773993524</v>
      </c>
      <c r="R797">
        <f t="shared" si="225"/>
        <v>90.410033226006476</v>
      </c>
      <c r="S797">
        <f t="shared" si="226"/>
        <v>1.7391421610124906E-2</v>
      </c>
      <c r="T797">
        <f t="shared" si="209"/>
        <v>80.52288662828127</v>
      </c>
    </row>
    <row r="798" spans="1:20" x14ac:dyDescent="0.3">
      <c r="A798">
        <f t="shared" si="210"/>
        <v>109.68876412568282</v>
      </c>
      <c r="B798">
        <f t="shared" si="227"/>
        <v>17.457509012243381</v>
      </c>
      <c r="C798" t="str">
        <f t="shared" si="211"/>
        <v>76.0041024003411-10580.009344753i</v>
      </c>
      <c r="D798" t="str">
        <f t="shared" si="212"/>
        <v>15.3562492838721-1823.3441259155i</v>
      </c>
      <c r="E798" t="str">
        <f t="shared" si="213"/>
        <v>162.469330393035-0.0611474273643335i</v>
      </c>
      <c r="F798" t="str">
        <f t="shared" si="214"/>
        <v>17.4594593897647-8555.46661425582i</v>
      </c>
      <c r="G798" t="str">
        <f t="shared" si="215"/>
        <v>0.999999996008196-0.0000631807278841882i</v>
      </c>
      <c r="H798" t="str">
        <f t="shared" si="216"/>
        <v>91.0000313278681+0.0599813295439241i</v>
      </c>
      <c r="I798" t="str">
        <f t="shared" si="217"/>
        <v>5.47363575977774-2027.36550580248i</v>
      </c>
      <c r="K798" t="str">
        <f t="shared" si="218"/>
        <v>0.142857031611268-0.000123119940771424i</v>
      </c>
      <c r="L798" t="str">
        <f t="shared" si="219"/>
        <v>0.0015-569.794003042887i</v>
      </c>
      <c r="M798" t="str">
        <f t="shared" si="220"/>
        <v>0.0135-233.761642274006i</v>
      </c>
      <c r="N798">
        <f t="shared" si="221"/>
        <v>90.411591260795859</v>
      </c>
      <c r="O798">
        <f t="shared" si="222"/>
        <v>80.489945142905668</v>
      </c>
      <c r="P798" s="3">
        <f t="shared" si="223"/>
        <v>80.489945142905668</v>
      </c>
      <c r="Q798" s="3">
        <f t="shared" si="224"/>
        <v>-89.588408739204141</v>
      </c>
      <c r="R798">
        <f t="shared" si="225"/>
        <v>90.411591260795859</v>
      </c>
      <c r="S798">
        <f t="shared" si="226"/>
        <v>1.7457509012243383E-2</v>
      </c>
      <c r="T798">
        <f t="shared" si="209"/>
        <v>80.489945142905668</v>
      </c>
    </row>
    <row r="799" spans="1:20" x14ac:dyDescent="0.3">
      <c r="A799">
        <f t="shared" si="210"/>
        <v>110.10558142936043</v>
      </c>
      <c r="B799">
        <f t="shared" si="227"/>
        <v>17.523847546489908</v>
      </c>
      <c r="C799" t="str">
        <f t="shared" si="211"/>
        <v>76.0041010490636-10539.9582985359i</v>
      </c>
      <c r="D799" t="str">
        <f t="shared" si="212"/>
        <v>15.3562492784193-1816.44167280967i</v>
      </c>
      <c r="E799" t="str">
        <f t="shared" si="213"/>
        <v>162.469328820142-0.0613797828988658i</v>
      </c>
      <c r="F799" t="str">
        <f t="shared" si="214"/>
        <v>17.4594593892341-8523.07892274892i</v>
      </c>
      <c r="G799" t="str">
        <f t="shared" si="215"/>
        <v>0.9999999959778-0.0000634208146482204i</v>
      </c>
      <c r="H799" t="str">
        <f t="shared" si="216"/>
        <v>91.0000315664121+0.0602092586212573i</v>
      </c>
      <c r="I799" t="str">
        <f t="shared" si="217"/>
        <v>5.47363577236572-2019.69066780469i</v>
      </c>
      <c r="K799" t="str">
        <f t="shared" si="218"/>
        <v>0.142857030764194-0.000123587795777477i</v>
      </c>
      <c r="L799" t="str">
        <f t="shared" si="219"/>
        <v>0.0015-567.636982509352i</v>
      </c>
      <c r="M799" t="str">
        <f t="shared" si="220"/>
        <v>0.0135-232.876710773068i</v>
      </c>
      <c r="N799">
        <f t="shared" si="221"/>
        <v>90.413155215070788</v>
      </c>
      <c r="O799">
        <f t="shared" si="222"/>
        <v>80.457003675358166</v>
      </c>
      <c r="P799" s="3">
        <f t="shared" si="223"/>
        <v>80.457003675358166</v>
      </c>
      <c r="Q799" s="3">
        <f t="shared" si="224"/>
        <v>-89.586844784929212</v>
      </c>
      <c r="R799">
        <f t="shared" si="225"/>
        <v>90.413155215070788</v>
      </c>
      <c r="S799">
        <f t="shared" si="226"/>
        <v>1.7523847546489908E-2</v>
      </c>
      <c r="T799">
        <f t="shared" si="209"/>
        <v>80.457003675358166</v>
      </c>
    </row>
    <row r="800" spans="1:20" x14ac:dyDescent="0.3">
      <c r="A800">
        <f t="shared" si="210"/>
        <v>110.52398263879201</v>
      </c>
      <c r="B800">
        <f t="shared" si="227"/>
        <v>17.590438167166571</v>
      </c>
      <c r="C800" t="str">
        <f t="shared" si="211"/>
        <v>76.0040996874958-10500.0588731575i</v>
      </c>
      <c r="D800" t="str">
        <f t="shared" si="212"/>
        <v>15.3562492729247-1809.56534982712i</v>
      </c>
      <c r="E800" t="str">
        <f t="shared" si="213"/>
        <v>162.469327235273-0.0616130213307653i</v>
      </c>
      <c r="F800" t="str">
        <f t="shared" si="214"/>
        <v>17.4594593886992-8490.81383859365i</v>
      </c>
      <c r="G800" t="str">
        <f t="shared" si="215"/>
        <v>0.999999995947173-0.0000636618137419339i</v>
      </c>
      <c r="H800" t="str">
        <f t="shared" si="216"/>
        <v>91.0000318067725+0.0604380538293716i</v>
      </c>
      <c r="I800" t="str">
        <f t="shared" si="217"/>
        <v>5.47363578504948-2012.0448837352i</v>
      </c>
      <c r="K800" t="str">
        <f t="shared" si="218"/>
        <v>0.14285702991067-0.000124057428623755i</v>
      </c>
      <c r="L800" t="str">
        <f t="shared" si="219"/>
        <v>0.0015-565.488127624381i</v>
      </c>
      <c r="M800" t="str">
        <f t="shared" si="220"/>
        <v>0.0135-231.995129281797i</v>
      </c>
      <c r="N800">
        <f t="shared" si="221"/>
        <v>90.414725111313317</v>
      </c>
      <c r="O800">
        <f t="shared" si="222"/>
        <v>80.424062225774676</v>
      </c>
      <c r="P800" s="3">
        <f t="shared" si="223"/>
        <v>80.424062225774676</v>
      </c>
      <c r="Q800" s="3">
        <f t="shared" si="224"/>
        <v>-89.585274888686683</v>
      </c>
      <c r="R800">
        <f t="shared" si="225"/>
        <v>90.414725111313317</v>
      </c>
      <c r="S800">
        <f t="shared" si="226"/>
        <v>1.7590438167166572E-2</v>
      </c>
      <c r="T800">
        <f t="shared" si="209"/>
        <v>80.424062225774676</v>
      </c>
    </row>
    <row r="801" spans="1:20" x14ac:dyDescent="0.3">
      <c r="A801">
        <f t="shared" si="210"/>
        <v>110.94397377281942</v>
      </c>
      <c r="B801">
        <f t="shared" si="227"/>
        <v>17.657281832201804</v>
      </c>
      <c r="C801" t="str">
        <f t="shared" si="211"/>
        <v>76.004098315562-10460.310494651i</v>
      </c>
      <c r="D801" t="str">
        <f t="shared" si="212"/>
        <v>15.3562492673886-1802.71505804964i</v>
      </c>
      <c r="E801" t="str">
        <f t="shared" si="213"/>
        <v>162.469325638337-0.0618471460144322i</v>
      </c>
      <c r="F801" t="str">
        <f t="shared" si="214"/>
        <v>17.4594593881605-8458.67089764608i</v>
      </c>
      <c r="G801" t="str">
        <f t="shared" si="215"/>
        <v>0.999999995916313-0.0000639037286321812i</v>
      </c>
      <c r="H801" t="str">
        <f t="shared" si="216"/>
        <v>91.0000320489636+0.0606677184595679i</v>
      </c>
      <c r="I801" t="str">
        <f t="shared" si="217"/>
        <v>5.47363579782995-2004.42804360688i</v>
      </c>
      <c r="K801" t="str">
        <f t="shared" si="218"/>
        <v>0.142857029050646-0.00012452884606595i</v>
      </c>
      <c r="L801" t="str">
        <f t="shared" si="219"/>
        <v>0.0015-563.347407475972i</v>
      </c>
      <c r="M801" t="str">
        <f t="shared" si="220"/>
        <v>0.0135-231.116885118347i</v>
      </c>
      <c r="N801">
        <f t="shared" si="221"/>
        <v>90.416300972090838</v>
      </c>
      <c r="O801">
        <f t="shared" si="222"/>
        <v>80.391120794291751</v>
      </c>
      <c r="P801" s="3">
        <f t="shared" si="223"/>
        <v>80.391120794291751</v>
      </c>
      <c r="Q801" s="3">
        <f t="shared" si="224"/>
        <v>-89.583699027909162</v>
      </c>
      <c r="R801">
        <f t="shared" si="225"/>
        <v>90.416300972090838</v>
      </c>
      <c r="S801">
        <f t="shared" si="226"/>
        <v>1.7657281832201804E-2</v>
      </c>
      <c r="T801">
        <f t="shared" si="209"/>
        <v>80.391120794291751</v>
      </c>
    </row>
    <row r="802" spans="1:20" x14ac:dyDescent="0.3">
      <c r="A802">
        <f t="shared" si="210"/>
        <v>111.36556087315614</v>
      </c>
      <c r="B802">
        <f t="shared" si="227"/>
        <v>17.724379503164172</v>
      </c>
      <c r="C802" t="str">
        <f t="shared" si="211"/>
        <v>76.0040969331807-10420.7125912227i</v>
      </c>
      <c r="D802" t="str">
        <f t="shared" si="212"/>
        <v>15.3562492618101-1795.89069893349i</v>
      </c>
      <c r="E802" t="str">
        <f t="shared" si="213"/>
        <v>162.469324029241-0.0620821603169981i</v>
      </c>
      <c r="F802" t="str">
        <f t="shared" si="214"/>
        <v>17.4594593876176-8426.64963751911i</v>
      </c>
      <c r="G802" t="str">
        <f t="shared" si="215"/>
        <v>0.999999995885218-0.0000641465627989888i</v>
      </c>
      <c r="H802" t="str">
        <f t="shared" si="216"/>
        <v>91.0000322929986+0.060898255815651i</v>
      </c>
      <c r="I802" t="str">
        <f t="shared" si="217"/>
        <v>5.47363581070766-1996.84003784888i</v>
      </c>
      <c r="K802" t="str">
        <f t="shared" si="218"/>
        <v>0.142857028184074-0.000125002054885423i</v>
      </c>
      <c r="L802" t="str">
        <f t="shared" si="219"/>
        <v>0.0015-561.214791269148i</v>
      </c>
      <c r="M802" t="str">
        <f t="shared" si="220"/>
        <v>0.0135-230.241965648882i</v>
      </c>
      <c r="N802">
        <f t="shared" si="221"/>
        <v>90.417882820056306</v>
      </c>
      <c r="O802">
        <f t="shared" si="222"/>
        <v>80.358179381047336</v>
      </c>
      <c r="P802" s="3">
        <f t="shared" si="223"/>
        <v>80.358179381047336</v>
      </c>
      <c r="Q802" s="3">
        <f t="shared" si="224"/>
        <v>-89.582117179943694</v>
      </c>
      <c r="R802">
        <f t="shared" si="225"/>
        <v>90.417882820056306</v>
      </c>
      <c r="S802">
        <f t="shared" si="226"/>
        <v>1.7724379503164172E-2</v>
      </c>
      <c r="T802">
        <f t="shared" si="209"/>
        <v>80.358179381047336</v>
      </c>
    </row>
    <row r="803" spans="1:20" x14ac:dyDescent="0.3">
      <c r="A803">
        <f t="shared" si="210"/>
        <v>111.78875000447414</v>
      </c>
      <c r="B803">
        <f t="shared" si="227"/>
        <v>17.791732145276196</v>
      </c>
      <c r="C803" t="str">
        <f t="shared" si="211"/>
        <v>76.0040955402738-10381.2645932434i</v>
      </c>
      <c r="D803" t="str">
        <f t="shared" si="212"/>
        <v>15.3562492561892-1789.09217430796i</v>
      </c>
      <c r="E803" t="str">
        <f t="shared" si="213"/>
        <v>162.469322407892-0.0623180676183867i</v>
      </c>
      <c r="F803" t="str">
        <f t="shared" si="214"/>
        <v>17.4594593870706-8394.74959757622i</v>
      </c>
      <c r="G803" t="str">
        <f t="shared" si="215"/>
        <v>0.999999995853887-0.0000643903197356075i</v>
      </c>
      <c r="H803" t="str">
        <f t="shared" si="216"/>
        <v>91.0000325388915+0.0611296692139838i</v>
      </c>
      <c r="I803" t="str">
        <f t="shared" si="217"/>
        <v>5.47363582368342-1989.28075730522i</v>
      </c>
      <c r="K803" t="str">
        <f t="shared" si="218"/>
        <v>0.142857027310904-0.000125477061889306i</v>
      </c>
      <c r="L803" t="str">
        <f t="shared" si="219"/>
        <v>0.0015-559.090248325511i</v>
      </c>
      <c r="M803" t="str">
        <f t="shared" si="220"/>
        <v>0.0135-229.37035828739i</v>
      </c>
      <c r="N803">
        <f t="shared" si="221"/>
        <v>90.419470677948652</v>
      </c>
      <c r="O803">
        <f t="shared" si="222"/>
        <v>80.32523798618017</v>
      </c>
      <c r="P803" s="3">
        <f t="shared" si="223"/>
        <v>80.32523798618017</v>
      </c>
      <c r="Q803" s="3">
        <f t="shared" si="224"/>
        <v>-89.580529322051348</v>
      </c>
      <c r="R803">
        <f t="shared" si="225"/>
        <v>90.419470677948652</v>
      </c>
      <c r="S803">
        <f t="shared" si="226"/>
        <v>1.7791732145276195E-2</v>
      </c>
      <c r="T803">
        <f t="shared" si="209"/>
        <v>80.32523798618017</v>
      </c>
    </row>
    <row r="804" spans="1:20" x14ac:dyDescent="0.3">
      <c r="A804">
        <f t="shared" si="210"/>
        <v>112.21354725449115</v>
      </c>
      <c r="B804">
        <f t="shared" si="227"/>
        <v>17.859340727428247</v>
      </c>
      <c r="C804" t="str">
        <f t="shared" si="211"/>
        <v>76.0040941367608-10341.9659332405i</v>
      </c>
      <c r="D804" t="str">
        <f t="shared" si="212"/>
        <v>15.3562492505255-1782.319386374i</v>
      </c>
      <c r="E804" t="str">
        <f t="shared" si="213"/>
        <v>162.469320774198-0.06255487131136i</v>
      </c>
      <c r="F804" t="str">
        <f t="shared" si="214"/>
        <v>17.4594593865194-8362.97031892461i</v>
      </c>
      <c r="G804" t="str">
        <f t="shared" si="215"/>
        <v>0.999999995822316-0.0000646350029485623i</v>
      </c>
      <c r="H804" t="str">
        <f t="shared" si="216"/>
        <v>91.0000327866569+0.0613619619835316i</v>
      </c>
      <c r="I804" t="str">
        <f t="shared" si="217"/>
        <v>5.473635836758-1981.7500932331i</v>
      </c>
      <c r="K804" t="str">
        <f t="shared" si="218"/>
        <v>0.142857026431085-0.000125953873910597i</v>
      </c>
      <c r="L804" t="str">
        <f t="shared" si="219"/>
        <v>0.0015-556.973748082797i</v>
      </c>
      <c r="M804" t="str">
        <f t="shared" si="220"/>
        <v>0.0135-228.502050495507i</v>
      </c>
      <c r="N804">
        <f t="shared" si="221"/>
        <v>90.421064568593081</v>
      </c>
      <c r="O804">
        <f t="shared" si="222"/>
        <v>80.29229660983026</v>
      </c>
      <c r="P804" s="3">
        <f t="shared" si="223"/>
        <v>80.29229660983026</v>
      </c>
      <c r="Q804" s="3">
        <f t="shared" si="224"/>
        <v>-89.578935431406919</v>
      </c>
      <c r="R804">
        <f t="shared" si="225"/>
        <v>90.421064568593081</v>
      </c>
      <c r="S804">
        <f t="shared" si="226"/>
        <v>1.7859340727428247E-2</v>
      </c>
      <c r="T804">
        <f t="shared" si="209"/>
        <v>80.29229660983026</v>
      </c>
    </row>
    <row r="805" spans="1:20" x14ac:dyDescent="0.3">
      <c r="A805">
        <f t="shared" si="210"/>
        <v>112.63995873405821</v>
      </c>
      <c r="B805">
        <f t="shared" si="227"/>
        <v>17.927206222192474</v>
      </c>
      <c r="C805" t="str">
        <f t="shared" si="211"/>
        <v>76.004092722561-10302.8160458896i</v>
      </c>
      <c r="D805" t="str">
        <f t="shared" si="212"/>
        <v>15.3562492448187-1775.57223770279i</v>
      </c>
      <c r="E805" t="str">
        <f t="shared" si="213"/>
        <v>162.469319128065-0.0627925748015628i</v>
      </c>
      <c r="F805" t="str">
        <f t="shared" si="214"/>
        <v>17.4594593859639-8331.3113444087i</v>
      </c>
      <c r="G805" t="str">
        <f t="shared" si="215"/>
        <v>0.999999995790506-0.0000648806159577029i</v>
      </c>
      <c r="H805" t="str">
        <f t="shared" si="216"/>
        <v>91.0000330363093+0.0615951374659071i</v>
      </c>
      <c r="I805" t="str">
        <f t="shared" si="217"/>
        <v>5.47363584993214-1974.24793730141i</v>
      </c>
      <c r="K805" t="str">
        <f t="shared" si="218"/>
        <v>0.142857025544566-0.000126432497808254i</v>
      </c>
      <c r="L805" t="str">
        <f t="shared" si="219"/>
        <v>0.0015-554.865260094439i</v>
      </c>
      <c r="M805" t="str">
        <f t="shared" si="220"/>
        <v>0.0135-227.637029782334i</v>
      </c>
      <c r="N805">
        <f t="shared" si="221"/>
        <v>90.422664514901356</v>
      </c>
      <c r="O805">
        <f t="shared" si="222"/>
        <v>80.259355252138604</v>
      </c>
      <c r="P805" s="3">
        <f t="shared" si="223"/>
        <v>80.259355252138604</v>
      </c>
      <c r="Q805" s="3">
        <f t="shared" si="224"/>
        <v>-89.577335485098644</v>
      </c>
      <c r="R805">
        <f t="shared" si="225"/>
        <v>90.422664514901356</v>
      </c>
      <c r="S805">
        <f t="shared" si="226"/>
        <v>1.7927206222192474E-2</v>
      </c>
      <c r="T805">
        <f t="shared" si="209"/>
        <v>80.259355252138604</v>
      </c>
    </row>
    <row r="806" spans="1:20" x14ac:dyDescent="0.3">
      <c r="A806">
        <f t="shared" si="210"/>
        <v>113.06799057724763</v>
      </c>
      <c r="B806">
        <f t="shared" si="227"/>
        <v>17.995329605836805</v>
      </c>
      <c r="C806" t="str">
        <f t="shared" si="211"/>
        <v>76.0040912975925-10263.8143680063i</v>
      </c>
      <c r="D806" t="str">
        <f t="shared" si="212"/>
        <v>15.3562492390683-1768.85063123431i</v>
      </c>
      <c r="E806" t="str">
        <f t="shared" si="213"/>
        <v>162.469317469398-0.0630311815075714i</v>
      </c>
      <c r="F806" t="str">
        <f t="shared" si="214"/>
        <v>17.4594593854043-8299.77221860345i</v>
      </c>
      <c r="G806" t="str">
        <f t="shared" si="215"/>
        <v>0.999999995758453-0.0000651271622962547i</v>
      </c>
      <c r="H806" t="str">
        <f t="shared" si="216"/>
        <v>91.0000332878625+0.0618291990154233i</v>
      </c>
      <c r="I806" t="str">
        <f t="shared" si="217"/>
        <v>5.47363586320661-1966.77418158908i</v>
      </c>
      <c r="K806" t="str">
        <f t="shared" si="218"/>
        <v>0.142857024651297-0.000126912940467303i</v>
      </c>
      <c r="L806" t="str">
        <f t="shared" si="219"/>
        <v>0.0015-552.764754029128i</v>
      </c>
      <c r="M806" t="str">
        <f t="shared" si="220"/>
        <v>0.0135-226.775283704257i</v>
      </c>
      <c r="N806">
        <f t="shared" si="221"/>
        <v>90.424270539872168</v>
      </c>
      <c r="O806">
        <f t="shared" si="222"/>
        <v>80.226413913247129</v>
      </c>
      <c r="P806" s="3">
        <f t="shared" si="223"/>
        <v>80.226413913247129</v>
      </c>
      <c r="Q806" s="3">
        <f t="shared" si="224"/>
        <v>-89.575729460127832</v>
      </c>
      <c r="R806">
        <f t="shared" si="225"/>
        <v>90.424270539872168</v>
      </c>
      <c r="S806">
        <f t="shared" si="226"/>
        <v>1.7995329605836805E-2</v>
      </c>
      <c r="T806">
        <f t="shared" si="209"/>
        <v>80.226413913247129</v>
      </c>
    </row>
    <row r="807" spans="1:20" x14ac:dyDescent="0.3">
      <c r="A807">
        <f t="shared" si="210"/>
        <v>113.49764894144116</v>
      </c>
      <c r="B807">
        <f t="shared" si="227"/>
        <v>18.063711858338984</v>
      </c>
      <c r="C807" t="str">
        <f t="shared" si="211"/>
        <v>76.0040898617753-10224.9603385386i</v>
      </c>
      <c r="D807" t="str">
        <f t="shared" si="212"/>
        <v>15.3562492332743-1762.15447027602i</v>
      </c>
      <c r="E807" t="str">
        <f t="shared" si="213"/>
        <v>162.469315798102-0.0632706948609569i</v>
      </c>
      <c r="F807" t="str">
        <f t="shared" si="214"/>
        <v>17.4594593848405-8268.35248780809i</v>
      </c>
      <c r="G807" t="str">
        <f t="shared" si="215"/>
        <v>0.999999995726156-0.000065374645510869i</v>
      </c>
      <c r="H807" t="str">
        <f t="shared" si="216"/>
        <v>91.0000335413306+0.0620641499991366i</v>
      </c>
      <c r="I807" t="str">
        <f t="shared" si="217"/>
        <v>5.47363587658212-1959.32871858365i</v>
      </c>
      <c r="K807" t="str">
        <f t="shared" si="218"/>
        <v>0.142857023751227-0.000127395208798927i</v>
      </c>
      <c r="L807" t="str">
        <f t="shared" si="219"/>
        <v>0.0015-550.67219967038i</v>
      </c>
      <c r="M807" t="str">
        <f t="shared" si="220"/>
        <v>0.0135-225.916799864771i</v>
      </c>
      <c r="N807">
        <f t="shared" si="221"/>
        <v>90.425882666591491</v>
      </c>
      <c r="O807">
        <f t="shared" si="222"/>
        <v>80.193472593299191</v>
      </c>
      <c r="P807" s="3">
        <f t="shared" si="223"/>
        <v>80.193472593299191</v>
      </c>
      <c r="Q807" s="3">
        <f t="shared" si="224"/>
        <v>-89.574117333408509</v>
      </c>
      <c r="R807">
        <f t="shared" si="225"/>
        <v>90.425882666591491</v>
      </c>
      <c r="S807">
        <f t="shared" si="226"/>
        <v>1.8063711858338983E-2</v>
      </c>
      <c r="T807">
        <f t="shared" si="209"/>
        <v>80.193472593299191</v>
      </c>
    </row>
    <row r="808" spans="1:20" x14ac:dyDescent="0.3">
      <c r="A808">
        <f t="shared" si="210"/>
        <v>113.92894000741863</v>
      </c>
      <c r="B808">
        <f t="shared" si="227"/>
        <v>18.132353963400671</v>
      </c>
      <c r="C808" t="str">
        <f t="shared" si="211"/>
        <v>76.0040884150236-10186.253398558i</v>
      </c>
      <c r="D808" t="str">
        <f t="shared" si="212"/>
        <v>15.356249227436-1755.48365850137i</v>
      </c>
      <c r="E808" t="str">
        <f t="shared" si="213"/>
        <v>162.469314114079-0.0635111183063061i</v>
      </c>
      <c r="F808" t="str">
        <f t="shared" si="214"/>
        <v>17.4594593842723-8237.05170003907i</v>
      </c>
      <c r="G808" t="str">
        <f t="shared" si="215"/>
        <v>0.999999995693613-0.0000656230691616748i</v>
      </c>
      <c r="H808" t="str">
        <f t="shared" si="216"/>
        <v>91.0000337967291+0.0622999937969033i</v>
      </c>
      <c r="I808" t="str">
        <f t="shared" si="217"/>
        <v>5.47363589005949-1951.91144117963i</v>
      </c>
      <c r="K808" t="str">
        <f t="shared" si="218"/>
        <v>0.142857022844303-0.000127879309740575i</v>
      </c>
      <c r="L808" t="str">
        <f t="shared" si="219"/>
        <v>0.0015-548.587566916098i</v>
      </c>
      <c r="M808" t="str">
        <f t="shared" si="220"/>
        <v>0.0135-225.061565914297i</v>
      </c>
      <c r="N808">
        <f t="shared" si="221"/>
        <v>90.427500918232852</v>
      </c>
      <c r="O808">
        <f t="shared" si="222"/>
        <v>80.160531292438748</v>
      </c>
      <c r="P808" s="3">
        <f t="shared" si="223"/>
        <v>80.160531292438748</v>
      </c>
      <c r="Q808" s="3">
        <f t="shared" si="224"/>
        <v>-89.572499081767148</v>
      </c>
      <c r="R808">
        <f t="shared" si="225"/>
        <v>90.427500918232852</v>
      </c>
      <c r="S808">
        <f t="shared" si="226"/>
        <v>1.8132353963400672E-2</v>
      </c>
      <c r="T808">
        <f t="shared" si="209"/>
        <v>80.160531292438748</v>
      </c>
    </row>
    <row r="809" spans="1:20" x14ac:dyDescent="0.3">
      <c r="A809">
        <f t="shared" si="210"/>
        <v>114.36186997944684</v>
      </c>
      <c r="B809">
        <f t="shared" si="227"/>
        <v>18.201256908461595</v>
      </c>
      <c r="C809" t="str">
        <f t="shared" si="211"/>
        <v>76.0040869572573-10147.6929912522i</v>
      </c>
      <c r="D809" t="str">
        <f t="shared" si="212"/>
        <v>15.3562492215535-1748.83809994851i</v>
      </c>
      <c r="E809" t="str">
        <f t="shared" si="213"/>
        <v>162.469312417234-0.0637524553013003i</v>
      </c>
      <c r="F809" t="str">
        <f t="shared" si="214"/>
        <v>17.4594593836997-8205.86940502418i</v>
      </c>
      <c r="G809" t="str">
        <f t="shared" si="215"/>
        <v>0.999999995660822-0.0000658724368223292i</v>
      </c>
      <c r="H809" t="str">
        <f t="shared" si="216"/>
        <v>91.0000340540725+0.0625367338014195i</v>
      </c>
      <c r="I809" t="str">
        <f t="shared" si="217"/>
        <v>5.47363590363948-1944.522242677i</v>
      </c>
      <c r="K809" t="str">
        <f t="shared" si="218"/>
        <v>0.142857021930473-0.000128365250256054i</v>
      </c>
      <c r="L809" t="str">
        <f t="shared" si="219"/>
        <v>0.0015-546.510825778142i</v>
      </c>
      <c r="M809" t="str">
        <f t="shared" si="220"/>
        <v>0.0135-224.209569550007i</v>
      </c>
      <c r="N809">
        <f t="shared" si="221"/>
        <v>90.429125318057658</v>
      </c>
      <c r="O809">
        <f t="shared" si="222"/>
        <v>80.127590010811218</v>
      </c>
      <c r="P809" s="3">
        <f t="shared" si="223"/>
        <v>80.127590010811218</v>
      </c>
      <c r="Q809" s="3">
        <f t="shared" si="224"/>
        <v>-89.570874681942342</v>
      </c>
      <c r="R809">
        <f t="shared" si="225"/>
        <v>90.429125318057658</v>
      </c>
      <c r="S809">
        <f t="shared" si="226"/>
        <v>1.8201256908461593E-2</v>
      </c>
      <c r="T809">
        <f t="shared" si="209"/>
        <v>80.127590010811218</v>
      </c>
    </row>
    <row r="810" spans="1:20" x14ac:dyDescent="0.3">
      <c r="A810">
        <f t="shared" si="210"/>
        <v>114.79644508536873</v>
      </c>
      <c r="B810">
        <f t="shared" si="227"/>
        <v>18.270421684713749</v>
      </c>
      <c r="C810" t="str">
        <f t="shared" si="211"/>
        <v>76.0040854883894-10109.2785619168i</v>
      </c>
      <c r="D810" t="str">
        <f t="shared" si="212"/>
        <v>15.356249215626-1742.21769901885i</v>
      </c>
      <c r="E810" t="str">
        <f t="shared" si="213"/>
        <v>162.469310707467-0.0639947093167417i</v>
      </c>
      <c r="F810" t="str">
        <f t="shared" si="214"/>
        <v>17.4594593831229-8174.80515419558i</v>
      </c>
      <c r="G810" t="str">
        <f t="shared" si="215"/>
        <v>0.999999995627782-0.0000661227520800693i</v>
      </c>
      <c r="H810" t="str">
        <f t="shared" si="216"/>
        <v>91.0000343133752+0.0627743734182735i</v>
      </c>
      <c r="I810" t="str">
        <f t="shared" si="217"/>
        <v>5.47363591732289-1937.16101677966i</v>
      </c>
      <c r="K810" t="str">
        <f t="shared" si="218"/>
        <v>0.142857021009685-0.000128853037335632i</v>
      </c>
      <c r="L810" t="str">
        <f t="shared" si="219"/>
        <v>0.0015-544.441946381891i</v>
      </c>
      <c r="M810" t="str">
        <f t="shared" si="220"/>
        <v>0.0135-223.360798515648i</v>
      </c>
      <c r="N810">
        <f t="shared" si="221"/>
        <v>90.430755889415622</v>
      </c>
      <c r="O810">
        <f t="shared" si="222"/>
        <v>80.094648748562946</v>
      </c>
      <c r="P810" s="3">
        <f t="shared" si="223"/>
        <v>80.094648748562946</v>
      </c>
      <c r="Q810" s="3">
        <f t="shared" si="224"/>
        <v>-89.569244110584378</v>
      </c>
      <c r="R810">
        <f t="shared" si="225"/>
        <v>90.430755889415622</v>
      </c>
      <c r="S810">
        <f t="shared" si="226"/>
        <v>1.8270421684713749E-2</v>
      </c>
      <c r="T810">
        <f t="shared" si="209"/>
        <v>80.094648748562946</v>
      </c>
    </row>
    <row r="811" spans="1:20" x14ac:dyDescent="0.3">
      <c r="A811">
        <f t="shared" si="210"/>
        <v>115.23267157669314</v>
      </c>
      <c r="B811">
        <f t="shared" si="227"/>
        <v>18.339849287115662</v>
      </c>
      <c r="C811" t="str">
        <f t="shared" si="211"/>
        <v>76.0040840083391-10071.0095579476i</v>
      </c>
      <c r="D811" t="str">
        <f t="shared" si="212"/>
        <v>15.3562492096535-1735.6223604757i</v>
      </c>
      <c r="E811" t="str">
        <f t="shared" si="213"/>
        <v>162.469308984684-0.0642378838366281i</v>
      </c>
      <c r="F811" t="str">
        <f t="shared" si="214"/>
        <v>17.4594593825417-8143.85850068363i</v>
      </c>
      <c r="G811" t="str">
        <f t="shared" si="215"/>
        <v>0.99999999559449-0.0000663740185357639i</v>
      </c>
      <c r="H811" t="str">
        <f t="shared" si="216"/>
        <v>91.0000345746522+0.0630129160659971i</v>
      </c>
      <c r="I811" t="str">
        <f t="shared" si="217"/>
        <v>5.47363593111049-1929.82765759389i</v>
      </c>
      <c r="K811" t="str">
        <f t="shared" si="218"/>
        <v>0.142857020081886-0.000129342677996142i</v>
      </c>
      <c r="L811" t="str">
        <f t="shared" si="219"/>
        <v>0.0015-542.380898965821i</v>
      </c>
      <c r="M811" t="str">
        <f t="shared" si="220"/>
        <v>0.0135-222.515240601362i</v>
      </c>
      <c r="N811">
        <f t="shared" si="221"/>
        <v>90.432392655744962</v>
      </c>
      <c r="O811">
        <f t="shared" si="222"/>
        <v>80.061707505841767</v>
      </c>
      <c r="P811" s="3">
        <f t="shared" si="223"/>
        <v>80.061707505841767</v>
      </c>
      <c r="Q811" s="3">
        <f t="shared" si="224"/>
        <v>-89.567607344255038</v>
      </c>
      <c r="R811">
        <f t="shared" si="225"/>
        <v>90.432392655744962</v>
      </c>
      <c r="S811">
        <f t="shared" si="226"/>
        <v>1.8339849287115663E-2</v>
      </c>
      <c r="T811">
        <f t="shared" si="209"/>
        <v>80.061707505841767</v>
      </c>
    </row>
    <row r="812" spans="1:20" x14ac:dyDescent="0.3">
      <c r="A812">
        <f t="shared" si="210"/>
        <v>115.67055572868458</v>
      </c>
      <c r="B812">
        <f t="shared" si="227"/>
        <v>18.409540714406702</v>
      </c>
      <c r="C812" t="str">
        <f t="shared" si="211"/>
        <v>76.0040825170168-10032.8854288317i</v>
      </c>
      <c r="D812" t="str">
        <f t="shared" si="212"/>
        <v>15.3562492036353-1729.05198944288i</v>
      </c>
      <c r="E812" t="str">
        <f t="shared" si="213"/>
        <v>162.469307248781-0.0644819823581764i</v>
      </c>
      <c r="F812" t="str">
        <f t="shared" si="214"/>
        <v>17.4594593819559-8113.02899931024i</v>
      </c>
      <c r="G812" t="str">
        <f t="shared" si="215"/>
        <v>0.999999995560944-0.0000666262398039647i</v>
      </c>
      <c r="H812" t="str">
        <f t="shared" si="216"/>
        <v>91.0000348379189+0.0632523651761105i</v>
      </c>
      <c r="I812" t="str">
        <f t="shared" si="217"/>
        <v>5.47363594500303-1922.52205962686i</v>
      </c>
      <c r="K812" t="str">
        <f t="shared" si="218"/>
        <v>0.142857019147022-0.000129834179281075i</v>
      </c>
      <c r="L812" t="str">
        <f t="shared" si="219"/>
        <v>0.0015-540.327653881074i</v>
      </c>
      <c r="M812" t="str">
        <f t="shared" si="220"/>
        <v>0.0135-221.672883643517i</v>
      </c>
      <c r="N812">
        <f t="shared" si="221"/>
        <v>90.434035640572858</v>
      </c>
      <c r="O812">
        <f t="shared" si="222"/>
        <v>80.028766282795928</v>
      </c>
      <c r="P812" s="3">
        <f t="shared" si="223"/>
        <v>80.028766282795928</v>
      </c>
      <c r="Q812" s="3">
        <f t="shared" si="224"/>
        <v>-89.565964359427142</v>
      </c>
      <c r="R812">
        <f t="shared" si="225"/>
        <v>90.434035640572858</v>
      </c>
      <c r="S812">
        <f t="shared" si="226"/>
        <v>1.8409540714406702E-2</v>
      </c>
      <c r="T812">
        <f t="shared" ref="T812:T875" si="228">P812</f>
        <v>80.028766282795928</v>
      </c>
    </row>
    <row r="813" spans="1:20" x14ac:dyDescent="0.3">
      <c r="A813">
        <f t="shared" ref="A813:A876" si="229">2*PI()*B813</f>
        <v>116.11010384045359</v>
      </c>
      <c r="B813">
        <f t="shared" si="227"/>
        <v>18.479496969121449</v>
      </c>
      <c r="C813" t="str">
        <f t="shared" ref="C813:C876" si="230">IMPRODUCT(D813,E813,$C$40,,K813,$C$41)</f>
        <v>76.0040810143407-9994.90562614104i</v>
      </c>
      <c r="D813" t="str">
        <f t="shared" ref="D813:D876" si="231">IMDIV(IMPRODUCT($C$37,$C$38,COMPLEX(1,A813/$C$38)),IMSUM(-1*A813*A813/$C$39,COMPLEX(0,1*A813)))</f>
        <v>15.3562491975715-1722.50649140342i</v>
      </c>
      <c r="E813" t="str">
        <f t="shared" ref="E813:E876" si="232">IMDIV(IMPRODUCT(IMSUM(F813,G813),$C$29,H813),IMSUM(1,I813))</f>
        <v>162.469305499662-0.0647270083918886i</v>
      </c>
      <c r="F813" t="str">
        <f t="shared" ref="F813:F876" si="233">IMDIV(IMPRODUCT($C$14,$C$15,COMPLEX(1,A813/$C$15)),IMSUM(-1*A813*A813/$C$16,COMPLEX(0,A813)))</f>
        <v>17.4594593813657-8082.31620658278i</v>
      </c>
      <c r="G813" t="str">
        <f t="shared" ref="G813:G876" si="234">IMDIV(1,COMPLEX(1,A813*$C$9*$C$10))</f>
        <v>0.999999995527143-0.0000668794195129592i</v>
      </c>
      <c r="H813" t="str">
        <f t="shared" ref="H813:H876" si="235">IMDIV($C$3,IMSUM(K813,COMPLEX(0,$C$28*A813)))</f>
        <v>91.0000351031905+0.0634927241931758i</v>
      </c>
      <c r="I813" t="str">
        <f t="shared" ref="I813:I876" si="236">IMPRODUCT(F813,$C$29,H813,$C$31)</f>
        <v>5.47363595900141-1915.24411778511i</v>
      </c>
      <c r="K813" t="str">
        <f t="shared" ref="K813:K876" si="237">IF($C$26&lt;=0,IMDIV(1,IMSUM(IMDIV(1,L813),1/$C$18)),IMDIV(1,IMSUM(IMDIV(1,L813),1/$C$18,IMDIV(1,M813))))</f>
        <v>0.142857018205039-0.00013032754826069i</v>
      </c>
      <c r="L813" t="str">
        <f t="shared" ref="L813:L876" si="238">IMSUM($C$21/$C$22,IMDIV(1,COMPLEX(0,$C$20*$C$22*A813)))</f>
        <v>0.0015-538.282181591026i</v>
      </c>
      <c r="M813" t="str">
        <f t="shared" ref="M813:M876" si="239">IMSUM($C$25/$C$26,IMDIV(1,COMPLEX(0,$C$24*$C$26*A813)))</f>
        <v>0.0135-220.833715524524i</v>
      </c>
      <c r="N813">
        <f t="shared" ref="N813:N876" si="240">ABS(R813)</f>
        <v>90.435684867515747</v>
      </c>
      <c r="O813">
        <f t="shared" ref="O813:O876" si="241">ABS(P813)</f>
        <v>79.995825079575525</v>
      </c>
      <c r="P813" s="3">
        <f t="shared" ref="P813:P876" si="242">20*LOG10(IMABS(C813))</f>
        <v>79.995825079575525</v>
      </c>
      <c r="Q813" s="3">
        <f t="shared" ref="Q813:Q876" si="243">IMARGUMENT(C813)*180/PI()</f>
        <v>-89.564315132484253</v>
      </c>
      <c r="R813">
        <f t="shared" ref="R813:R876" si="244">IF(Q813&lt;0,Q813+180,Q813-180)</f>
        <v>90.435684867515747</v>
      </c>
      <c r="S813">
        <f t="shared" ref="S813:S876" si="245">B813/1000</f>
        <v>1.8479496969121448E-2</v>
      </c>
      <c r="T813">
        <f t="shared" si="228"/>
        <v>79.995825079575525</v>
      </c>
    </row>
    <row r="814" spans="1:20" x14ac:dyDescent="0.3">
      <c r="A814">
        <f t="shared" si="229"/>
        <v>116.55132223504731</v>
      </c>
      <c r="B814">
        <f t="shared" ref="B814:B877" si="246">B813*(1+B$42)</f>
        <v>18.549719057604111</v>
      </c>
      <c r="C814" t="str">
        <f t="shared" si="230"/>
        <v>76.0040795002229-9957.06960352324i</v>
      </c>
      <c r="D814" t="str">
        <f t="shared" si="231"/>
        <v>15.3562491914616-1715.98577219813i</v>
      </c>
      <c r="E814" t="str">
        <f t="shared" si="232"/>
        <v>162.469303737223-0.0649729654615975i</v>
      </c>
      <c r="F814" t="str">
        <f t="shared" si="233"/>
        <v>17.4594593807713-8051.71968068744i</v>
      </c>
      <c r="G814" t="str">
        <f t="shared" si="234"/>
        <v>0.999999995493085-0.0000671335613048219i</v>
      </c>
      <c r="H814" t="str">
        <f t="shared" si="235"/>
        <v>91.0000353704817+0.0637339965748421i</v>
      </c>
      <c r="I814" t="str">
        <f t="shared" si="236"/>
        <v>5.47363597310643-1907.99372737299i</v>
      </c>
      <c r="K814" t="str">
        <f t="shared" si="237"/>
        <v>0.142857017255884-0.00013082279203211i</v>
      </c>
      <c r="L814" t="str">
        <f t="shared" si="238"/>
        <v>0.0015-536.244452670877i</v>
      </c>
      <c r="M814" t="str">
        <f t="shared" si="239"/>
        <v>0.0135-219.997724172667i</v>
      </c>
      <c r="N814">
        <f t="shared" si="240"/>
        <v>90.437340360279578</v>
      </c>
      <c r="O814">
        <f t="shared" si="241"/>
        <v>79.962883896331348</v>
      </c>
      <c r="P814" s="3">
        <f t="shared" si="242"/>
        <v>79.962883896331348</v>
      </c>
      <c r="Q814" s="3">
        <f t="shared" si="243"/>
        <v>-89.562659639720422</v>
      </c>
      <c r="R814">
        <f t="shared" si="244"/>
        <v>90.437340360279578</v>
      </c>
      <c r="S814">
        <f t="shared" si="245"/>
        <v>1.8549719057604112E-2</v>
      </c>
      <c r="T814">
        <f t="shared" si="228"/>
        <v>79.962883896331348</v>
      </c>
    </row>
    <row r="815" spans="1:20" x14ac:dyDescent="0.3">
      <c r="A815">
        <f t="shared" si="229"/>
        <v>116.99421725954051</v>
      </c>
      <c r="B815">
        <f t="shared" si="246"/>
        <v>18.620207990023008</v>
      </c>
      <c r="C815" t="str">
        <f t="shared" si="230"/>
        <v>76.0040779745749-9919.37681669451i</v>
      </c>
      <c r="D815" t="str">
        <f t="shared" si="231"/>
        <v>15.3562491853048-1709.48973802426i</v>
      </c>
      <c r="E815" t="str">
        <f t="shared" si="232"/>
        <v>162.469301961366-0.0652198571045246i</v>
      </c>
      <c r="F815" t="str">
        <f t="shared" si="233"/>
        <v>17.4594593801718-8021.23898148275i</v>
      </c>
      <c r="G815" t="str">
        <f t="shared" si="234"/>
        <v>0.999999995458767-0.0000673886688354677i</v>
      </c>
      <c r="H815" t="str">
        <f t="shared" si="235"/>
        <v>91.0000356398079+0.0639761857918978i</v>
      </c>
      <c r="I815" t="str">
        <f t="shared" si="236"/>
        <v>5.47363598731867-1900.77078409117i</v>
      </c>
      <c r="K815" t="str">
        <f t="shared" si="237"/>
        <v>0.142857016299502-0.000131319917719425i</v>
      </c>
      <c r="L815" t="str">
        <f t="shared" si="238"/>
        <v>0.0015-534.214437807209i</v>
      </c>
      <c r="M815" t="str">
        <f t="shared" si="239"/>
        <v>0.0135-219.164897561932i</v>
      </c>
      <c r="N815">
        <f t="shared" si="240"/>
        <v>90.439002142660286</v>
      </c>
      <c r="O815">
        <f t="shared" si="241"/>
        <v>79.929942733215569</v>
      </c>
      <c r="P815" s="3">
        <f t="shared" si="242"/>
        <v>79.929942733215569</v>
      </c>
      <c r="Q815" s="3">
        <f t="shared" si="243"/>
        <v>-89.560997857339714</v>
      </c>
      <c r="R815">
        <f t="shared" si="244"/>
        <v>90.439002142660286</v>
      </c>
      <c r="S815">
        <f t="shared" si="245"/>
        <v>1.8620207990023008E-2</v>
      </c>
      <c r="T815">
        <f t="shared" si="228"/>
        <v>79.929942733215569</v>
      </c>
    </row>
    <row r="816" spans="1:20" x14ac:dyDescent="0.3">
      <c r="A816">
        <f t="shared" si="229"/>
        <v>117.43879528512674</v>
      </c>
      <c r="B816">
        <f t="shared" si="246"/>
        <v>18.690964780385094</v>
      </c>
      <c r="C816" t="str">
        <f t="shared" si="230"/>
        <v>76.0040764373115-9881.82672343142i</v>
      </c>
      <c r="D816" t="str">
        <f t="shared" si="231"/>
        <v>15.3562491791015-1703.0182954342i</v>
      </c>
      <c r="E816" t="str">
        <f t="shared" si="232"/>
        <v>162.469300171987-0.0654676868713186i</v>
      </c>
      <c r="F816" t="str">
        <f t="shared" si="233"/>
        <v>17.4594593795682-7990.87367049382i</v>
      </c>
      <c r="G816" t="str">
        <f t="shared" si="234"/>
        <v>0.999999995424188-0.0000676447457747034i</v>
      </c>
      <c r="H816" t="str">
        <f t="shared" si="235"/>
        <v>91.0000359111854+0.0642192953283244i</v>
      </c>
      <c r="I816" t="str">
        <f t="shared" si="236"/>
        <v>5.47363600163931-1893.57518403524i</v>
      </c>
      <c r="K816" t="str">
        <f t="shared" si="237"/>
        <v>0.142857015335837-0.000131818932473797i</v>
      </c>
      <c r="L816" t="str">
        <f t="shared" si="238"/>
        <v>0.0015-532.192107797579i</v>
      </c>
      <c r="M816" t="str">
        <f t="shared" si="239"/>
        <v>0.0135-218.335223711827i</v>
      </c>
      <c r="N816">
        <f t="shared" si="240"/>
        <v>90.440670238544058</v>
      </c>
      <c r="O816">
        <f t="shared" si="241"/>
        <v>79.897001590381379</v>
      </c>
      <c r="P816" s="3">
        <f t="shared" si="242"/>
        <v>79.897001590381379</v>
      </c>
      <c r="Q816" s="3">
        <f t="shared" si="243"/>
        <v>-89.559329761455942</v>
      </c>
      <c r="R816">
        <f t="shared" si="244"/>
        <v>90.440670238544058</v>
      </c>
      <c r="S816">
        <f t="shared" si="245"/>
        <v>1.8690964780385094E-2</v>
      </c>
      <c r="T816">
        <f t="shared" si="228"/>
        <v>79.897001590381379</v>
      </c>
    </row>
    <row r="817" spans="1:20" x14ac:dyDescent="0.3">
      <c r="A817">
        <f t="shared" si="229"/>
        <v>117.88506270721024</v>
      </c>
      <c r="B817">
        <f t="shared" si="246"/>
        <v>18.761990446550559</v>
      </c>
      <c r="C817" t="str">
        <f t="shared" si="230"/>
        <v>76.0040748883421-9844.41878356328i</v>
      </c>
      <c r="D817" t="str">
        <f t="shared" si="231"/>
        <v>15.3562491728508-1696.57135133407i</v>
      </c>
      <c r="E817" t="str">
        <f t="shared" si="232"/>
        <v>162.469298368982-0.0657164583261095i</v>
      </c>
      <c r="F817" t="str">
        <f t="shared" si="233"/>
        <v>17.45945937896-7960.62331090537i</v>
      </c>
      <c r="G817" t="str">
        <f t="shared" si="234"/>
        <v>0.999999995389346-0.0000679017958062814i</v>
      </c>
      <c r="H817" t="str">
        <f t="shared" si="235"/>
        <v>91.0000361846288+0.0644633286813355i</v>
      </c>
      <c r="I817" t="str">
        <f t="shared" si="236"/>
        <v>5.47363601606893-1886.40682369405i</v>
      </c>
      <c r="K817" t="str">
        <f t="shared" si="237"/>
        <v>0.142857014364835-0.000132319843473558i</v>
      </c>
      <c r="L817" t="str">
        <f t="shared" si="238"/>
        <v>0.0015-530.17743355009i</v>
      </c>
      <c r="M817" t="str">
        <f t="shared" si="239"/>
        <v>0.0135-217.508690687216i</v>
      </c>
      <c r="N817">
        <f t="shared" si="240"/>
        <v>90.442344671907648</v>
      </c>
      <c r="O817">
        <f t="shared" si="241"/>
        <v>79.864060467983208</v>
      </c>
      <c r="P817" s="3">
        <f t="shared" si="242"/>
        <v>79.864060467983208</v>
      </c>
      <c r="Q817" s="3">
        <f t="shared" si="243"/>
        <v>-89.557655328092352</v>
      </c>
      <c r="R817">
        <f t="shared" si="244"/>
        <v>90.442344671907648</v>
      </c>
      <c r="S817">
        <f t="shared" si="245"/>
        <v>1.876199044655056E-2</v>
      </c>
      <c r="T817">
        <f t="shared" si="228"/>
        <v>79.864060467983208</v>
      </c>
    </row>
    <row r="818" spans="1:20" x14ac:dyDescent="0.3">
      <c r="A818">
        <f t="shared" si="229"/>
        <v>118.33302594549764</v>
      </c>
      <c r="B818">
        <f t="shared" si="246"/>
        <v>18.833286010247452</v>
      </c>
      <c r="C818" t="str">
        <f t="shared" si="230"/>
        <v>76.0040733275783-9807.15245896419i</v>
      </c>
      <c r="D818" t="str">
        <f t="shared" si="231"/>
        <v>15.3562491665525-1690.14881298239i</v>
      </c>
      <c r="E818" t="str">
        <f t="shared" si="232"/>
        <v>162.469296552249-0.0659661750465706i</v>
      </c>
      <c r="F818" t="str">
        <f t="shared" si="233"/>
        <v>17.4594593783469-7930.48746755576i</v>
      </c>
      <c r="G818" t="str">
        <f t="shared" si="234"/>
        <v>0.999999995354238-0.0000681598226279523i</v>
      </c>
      <c r="H818" t="str">
        <f t="shared" si="235"/>
        <v>91.0000364601545+0.0647082893614412i</v>
      </c>
      <c r="I818" t="str">
        <f t="shared" si="236"/>
        <v>5.47363603060838-1879.26559994831i</v>
      </c>
      <c r="K818" t="str">
        <f t="shared" si="237"/>
        <v>0.142857013386439-0.000132822657924321i</v>
      </c>
      <c r="L818" t="str">
        <f t="shared" si="238"/>
        <v>0.0015-528.170386082974i</v>
      </c>
      <c r="M818" t="str">
        <f t="shared" si="239"/>
        <v>0.0135-216.685286598143i</v>
      </c>
      <c r="N818">
        <f t="shared" si="240"/>
        <v>90.444025466818815</v>
      </c>
      <c r="O818">
        <f t="shared" si="241"/>
        <v>79.831119366176509</v>
      </c>
      <c r="P818" s="3">
        <f t="shared" si="242"/>
        <v>79.831119366176509</v>
      </c>
      <c r="Q818" s="3">
        <f t="shared" si="243"/>
        <v>-89.555974533181185</v>
      </c>
      <c r="R818">
        <f t="shared" si="244"/>
        <v>90.444025466818815</v>
      </c>
      <c r="S818">
        <f t="shared" si="245"/>
        <v>1.8833286010247453E-2</v>
      </c>
      <c r="T818">
        <f t="shared" si="228"/>
        <v>79.831119366176509</v>
      </c>
    </row>
    <row r="819" spans="1:20" x14ac:dyDescent="0.3">
      <c r="A819">
        <f t="shared" si="229"/>
        <v>118.78269144409053</v>
      </c>
      <c r="B819">
        <f t="shared" si="246"/>
        <v>18.904852497086392</v>
      </c>
      <c r="C819" t="str">
        <f t="shared" si="230"/>
        <v>76.0040717549305-9770.02721354567i</v>
      </c>
      <c r="D819" t="str">
        <f t="shared" si="231"/>
        <v>15.3562491602063-1683.75058798882i</v>
      </c>
      <c r="E819" t="str">
        <f t="shared" si="232"/>
        <v>162.469294721682-0.0662168406239523i</v>
      </c>
      <c r="F819" t="str">
        <f t="shared" si="233"/>
        <v>17.4594593777293-7900.46570693085i</v>
      </c>
      <c r="G819" t="str">
        <f t="shared" si="234"/>
        <v>0.999999995318864-0.0000684188299515182i</v>
      </c>
      <c r="H819" t="str">
        <f t="shared" si="235"/>
        <v>91.0000367377782+0.0649541808924865i</v>
      </c>
      <c r="I819" t="str">
        <f t="shared" si="236"/>
        <v>5.47363604525857-1872.15141006916i</v>
      </c>
      <c r="K819" t="str">
        <f t="shared" si="237"/>
        <v>0.142857012400593-0.000133327383059074i</v>
      </c>
      <c r="L819" t="str">
        <f t="shared" si="238"/>
        <v>0.0015-526.170936524181i</v>
      </c>
      <c r="M819" t="str">
        <f t="shared" si="239"/>
        <v>0.0135-215.864999599664i</v>
      </c>
      <c r="N819">
        <f t="shared" si="240"/>
        <v>90.445712647436551</v>
      </c>
      <c r="O819">
        <f t="shared" si="241"/>
        <v>79.798178285118169</v>
      </c>
      <c r="P819" s="3">
        <f t="shared" si="242"/>
        <v>79.798178285118169</v>
      </c>
      <c r="Q819" s="3">
        <f t="shared" si="243"/>
        <v>-89.554287352563449</v>
      </c>
      <c r="R819">
        <f t="shared" si="244"/>
        <v>90.445712647436551</v>
      </c>
      <c r="S819">
        <f t="shared" si="245"/>
        <v>1.8904852497086393E-2</v>
      </c>
      <c r="T819">
        <f t="shared" si="228"/>
        <v>79.798178285118169</v>
      </c>
    </row>
    <row r="820" spans="1:20" x14ac:dyDescent="0.3">
      <c r="A820">
        <f t="shared" si="229"/>
        <v>119.23406567157807</v>
      </c>
      <c r="B820">
        <f t="shared" si="246"/>
        <v>18.97669093657532</v>
      </c>
      <c r="C820" t="str">
        <f t="shared" si="230"/>
        <v>76.0040701703072-9733.04251324863i</v>
      </c>
      <c r="D820" t="str">
        <f t="shared" si="231"/>
        <v>15.3562491538117-1677.37658431274i</v>
      </c>
      <c r="E820" t="str">
        <f t="shared" si="232"/>
        <v>162.469292877177-0.0664684586631565i</v>
      </c>
      <c r="F820" t="str">
        <f t="shared" si="233"/>
        <v>17.459459377107-7870.55759715756i</v>
      </c>
      <c r="G820" t="str">
        <f t="shared" si="234"/>
        <v>0.999999995283219-0.0000686788215028861i</v>
      </c>
      <c r="H820" t="str">
        <f t="shared" si="235"/>
        <v>91.0000370175162+0.0652010068117111i</v>
      </c>
      <c r="I820" t="str">
        <f t="shared" si="236"/>
        <v>5.47363606002036-1865.06415171658i</v>
      </c>
      <c r="K820" t="str">
        <f t="shared" si="237"/>
        <v>0.14285701140724-0.000133834026138293i</v>
      </c>
      <c r="L820" t="str">
        <f t="shared" si="238"/>
        <v>0.0015-524.17905611096i</v>
      </c>
      <c r="M820" t="str">
        <f t="shared" si="239"/>
        <v>0.0135-215.047817891676i</v>
      </c>
      <c r="N820">
        <f t="shared" si="240"/>
        <v>90.447406238011496</v>
      </c>
      <c r="O820">
        <f t="shared" si="241"/>
        <v>79.765237224966157</v>
      </c>
      <c r="P820" s="3">
        <f t="shared" si="242"/>
        <v>79.765237224966157</v>
      </c>
      <c r="Q820" s="3">
        <f t="shared" si="243"/>
        <v>-89.552593761988504</v>
      </c>
      <c r="R820">
        <f t="shared" si="244"/>
        <v>90.447406238011496</v>
      </c>
      <c r="S820">
        <f t="shared" si="245"/>
        <v>1.8976690936575322E-2</v>
      </c>
      <c r="T820">
        <f t="shared" si="228"/>
        <v>79.765237224966157</v>
      </c>
    </row>
    <row r="821" spans="1:20" x14ac:dyDescent="0.3">
      <c r="A821">
        <f t="shared" si="229"/>
        <v>119.68715512113008</v>
      </c>
      <c r="B821">
        <f t="shared" si="246"/>
        <v>19.048802362134307</v>
      </c>
      <c r="C821" t="str">
        <f t="shared" si="230"/>
        <v>76.0040685736194-9696.19782603573i</v>
      </c>
      <c r="D821" t="str">
        <f t="shared" si="231"/>
        <v>15.3562491473685-1671.02671026195i</v>
      </c>
      <c r="E821" t="str">
        <f t="shared" si="232"/>
        <v>162.469291018628-0.0667210327827638i</v>
      </c>
      <c r="F821" t="str">
        <f t="shared" si="233"/>
        <v>17.45945937648-7840.76270799761i</v>
      </c>
      <c r="G821" t="str">
        <f t="shared" si="234"/>
        <v>0.999999995247304-0.000068939801022121i</v>
      </c>
      <c r="H821" t="str">
        <f t="shared" si="235"/>
        <v>91.0000372993836+0.0654487706697923i</v>
      </c>
      <c r="I821" t="str">
        <f t="shared" si="236"/>
        <v>5.47363607489452-1858.00372293795i</v>
      </c>
      <c r="K821" t="str">
        <f t="shared" si="237"/>
        <v>0.142857010406324-0.000134342594450039i</v>
      </c>
      <c r="L821" t="str">
        <f t="shared" si="238"/>
        <v>0.0015-522.19471618944i</v>
      </c>
      <c r="M821" t="str">
        <f t="shared" si="239"/>
        <v>0.0135-214.233729718745i</v>
      </c>
      <c r="N821">
        <f t="shared" si="240"/>
        <v>90.449106262886318</v>
      </c>
      <c r="O821">
        <f t="shared" si="241"/>
        <v>79.732296185879619</v>
      </c>
      <c r="P821" s="3">
        <f t="shared" si="242"/>
        <v>79.732296185879619</v>
      </c>
      <c r="Q821" s="3">
        <f t="shared" si="243"/>
        <v>-89.550893737113682</v>
      </c>
      <c r="R821">
        <f t="shared" si="244"/>
        <v>90.449106262886318</v>
      </c>
      <c r="S821">
        <f t="shared" si="245"/>
        <v>1.9048802362134305E-2</v>
      </c>
      <c r="T821">
        <f t="shared" si="228"/>
        <v>79.732296185879619</v>
      </c>
    </row>
    <row r="822" spans="1:20" x14ac:dyDescent="0.3">
      <c r="A822">
        <f t="shared" si="229"/>
        <v>120.14196631059036</v>
      </c>
      <c r="B822">
        <f t="shared" si="246"/>
        <v>19.121187811110417</v>
      </c>
      <c r="C822" t="str">
        <f t="shared" si="230"/>
        <v>76.0040669647731-9659.49262188372i</v>
      </c>
      <c r="D822" t="str">
        <f t="shared" si="231"/>
        <v>15.3562491408762-1664.7008744914i</v>
      </c>
      <c r="E822" t="str">
        <f t="shared" si="232"/>
        <v>162.469289145927-0.0669745666150984i</v>
      </c>
      <c r="F822" t="str">
        <f t="shared" si="233"/>
        <v>17.4594593758481-7811.08061084156i</v>
      </c>
      <c r="G822" t="str">
        <f t="shared" si="234"/>
        <v>0.999999995211115-0.0000692017722635007i</v>
      </c>
      <c r="H822" t="str">
        <f t="shared" si="235"/>
        <v>91.0000375833977+0.065697476030903i</v>
      </c>
      <c r="I822" t="str">
        <f t="shared" si="236"/>
        <v>5.47363608988193-1850.97002216666i</v>
      </c>
      <c r="K822" t="str">
        <f t="shared" si="237"/>
        <v>0.142857009397786-0.000134853095310069i</v>
      </c>
      <c r="L822" t="str">
        <f t="shared" si="238"/>
        <v>0.0015-520.217888214225i</v>
      </c>
      <c r="M822" t="str">
        <f t="shared" si="239"/>
        <v>0.0135-213.422723369939i</v>
      </c>
      <c r="N822">
        <f t="shared" si="240"/>
        <v>90.450812746495927</v>
      </c>
      <c r="O822">
        <f t="shared" si="241"/>
        <v>79.699355168018897</v>
      </c>
      <c r="P822" s="3">
        <f t="shared" si="242"/>
        <v>79.699355168018897</v>
      </c>
      <c r="Q822" s="3">
        <f t="shared" si="243"/>
        <v>-89.549187253504073</v>
      </c>
      <c r="R822">
        <f t="shared" si="244"/>
        <v>90.450812746495927</v>
      </c>
      <c r="S822">
        <f t="shared" si="245"/>
        <v>1.9121187811110416E-2</v>
      </c>
      <c r="T822">
        <f t="shared" si="228"/>
        <v>79.699355168018897</v>
      </c>
    </row>
    <row r="823" spans="1:20" x14ac:dyDescent="0.3">
      <c r="A823">
        <f t="shared" si="229"/>
        <v>120.59850578257061</v>
      </c>
      <c r="B823">
        <f t="shared" si="246"/>
        <v>19.193848324792636</v>
      </c>
      <c r="C823" t="str">
        <f t="shared" si="230"/>
        <v>76.0040653436767-9622.92637277593i</v>
      </c>
      <c r="D823" t="str">
        <f t="shared" si="231"/>
        <v>15.3562491343344-1658.3989860018i</v>
      </c>
      <c r="E823" t="str">
        <f t="shared" si="232"/>
        <v>162.469287258967-0.0672290638062802i</v>
      </c>
      <c r="F823" t="str">
        <f t="shared" si="233"/>
        <v>17.4594593752114-7781.51087870241i</v>
      </c>
      <c r="G823" t="str">
        <f t="shared" si="234"/>
        <v>0.99999999517465-0.000069464738995569i</v>
      </c>
      <c r="H823" t="str">
        <f t="shared" si="235"/>
        <v>91.0000378695741+0.0659471264727579i</v>
      </c>
      <c r="I823" t="str">
        <f t="shared" si="236"/>
        <v>5.47363610498342-1843.96294822054i</v>
      </c>
      <c r="K823" t="str">
        <f t="shared" si="237"/>
        <v>0.142857008381569-0.000135365536061936i</v>
      </c>
      <c r="L823" t="str">
        <f t="shared" si="238"/>
        <v>0.0015-518.248543747984i</v>
      </c>
      <c r="M823" t="str">
        <f t="shared" si="239"/>
        <v>0.0135-212.61478717866i</v>
      </c>
      <c r="N823">
        <f t="shared" si="240"/>
        <v>90.452525713368004</v>
      </c>
      <c r="O823">
        <f t="shared" si="241"/>
        <v>79.666414171545583</v>
      </c>
      <c r="P823" s="3">
        <f t="shared" si="242"/>
        <v>79.666414171545583</v>
      </c>
      <c r="Q823" s="3">
        <f t="shared" si="243"/>
        <v>-89.547474286631996</v>
      </c>
      <c r="R823">
        <f t="shared" si="244"/>
        <v>90.452525713368004</v>
      </c>
      <c r="S823">
        <f t="shared" si="245"/>
        <v>1.9193848324792637E-2</v>
      </c>
      <c r="T823">
        <f t="shared" si="228"/>
        <v>79.666414171545583</v>
      </c>
    </row>
    <row r="824" spans="1:20" x14ac:dyDescent="0.3">
      <c r="A824">
        <f t="shared" si="229"/>
        <v>121.05678010454439</v>
      </c>
      <c r="B824">
        <f t="shared" si="246"/>
        <v>19.266784948426849</v>
      </c>
      <c r="C824" t="str">
        <f t="shared" si="230"/>
        <v>76.0040637102367-9586.49855269459i</v>
      </c>
      <c r="D824" t="str">
        <f t="shared" si="231"/>
        <v>15.3562491277429-1652.12095413839i</v>
      </c>
      <c r="E824" t="str">
        <f t="shared" si="232"/>
        <v>162.469285357639-0.0674845280162743i</v>
      </c>
      <c r="F824" t="str">
        <f t="shared" si="233"/>
        <v>17.45945937457-7752.05308620978i</v>
      </c>
      <c r="G824" t="str">
        <f t="shared" si="234"/>
        <v>0.999999995137908-0.0000697287050011902i</v>
      </c>
      <c r="H824" t="str">
        <f t="shared" si="235"/>
        <v>91.0000381579303+0.0661977255866701i</v>
      </c>
      <c r="I824" t="str">
        <f t="shared" si="236"/>
        <v>5.47363612020002-1836.98240030053i</v>
      </c>
      <c r="K824" t="str">
        <f t="shared" si="237"/>
        <v>0.142857007357613-0.000135879924077099i</v>
      </c>
      <c r="L824" t="str">
        <f t="shared" si="238"/>
        <v>0.0015-516.286654461032i</v>
      </c>
      <c r="M824" t="str">
        <f t="shared" si="239"/>
        <v>0.0135-211.809909522475i</v>
      </c>
      <c r="N824">
        <f t="shared" si="240"/>
        <v>90.454245188123181</v>
      </c>
      <c r="O824">
        <f t="shared" si="241"/>
        <v>79.633473196622504</v>
      </c>
      <c r="P824" s="3">
        <f t="shared" si="242"/>
        <v>79.633473196622504</v>
      </c>
      <c r="Q824" s="3">
        <f t="shared" si="243"/>
        <v>-89.545754811876819</v>
      </c>
      <c r="R824">
        <f t="shared" si="244"/>
        <v>90.454245188123181</v>
      </c>
      <c r="S824">
        <f t="shared" si="245"/>
        <v>1.926678494842685E-2</v>
      </c>
      <c r="T824">
        <f t="shared" si="228"/>
        <v>79.633473196622504</v>
      </c>
    </row>
    <row r="825" spans="1:20" x14ac:dyDescent="0.3">
      <c r="A825">
        <f t="shared" si="229"/>
        <v>121.51679586894164</v>
      </c>
      <c r="B825">
        <f t="shared" si="246"/>
        <v>19.339998731230871</v>
      </c>
      <c r="C825" t="str">
        <f t="shared" si="230"/>
        <v>76.0040620643587-9550.20863761322i</v>
      </c>
      <c r="D825" t="str">
        <f t="shared" si="231"/>
        <v>15.3562491211011-1645.86668858955i</v>
      </c>
      <c r="E825" t="str">
        <f t="shared" si="232"/>
        <v>162.469283441833-0.0677409629189477i</v>
      </c>
      <c r="F825" t="str">
        <f t="shared" si="233"/>
        <v>17.4594593739235-7722.70680960325i</v>
      </c>
      <c r="G825" t="str">
        <f t="shared" si="234"/>
        <v>0.999999995100886-0.0000699936740776034i</v>
      </c>
      <c r="H825" t="str">
        <f t="shared" si="235"/>
        <v>91.0000384484817+0.0664492769775949i</v>
      </c>
      <c r="I825" t="str">
        <f t="shared" si="236"/>
        <v>5.47363613553236-1830.02827798903i</v>
      </c>
      <c r="K825" t="str">
        <f t="shared" si="237"/>
        <v>0.142857006325861-0.000136396266755025i</v>
      </c>
      <c r="L825" t="str">
        <f t="shared" si="238"/>
        <v>0.0015-514.332192130933i</v>
      </c>
      <c r="M825" t="str">
        <f t="shared" si="239"/>
        <v>0.0135-211.008078822948i</v>
      </c>
      <c r="N825">
        <f t="shared" si="240"/>
        <v>90.455971195475485</v>
      </c>
      <c r="O825">
        <f t="shared" si="241"/>
        <v>79.600532243413667</v>
      </c>
      <c r="P825" s="3">
        <f t="shared" si="242"/>
        <v>79.600532243413667</v>
      </c>
      <c r="Q825" s="3">
        <f t="shared" si="243"/>
        <v>-89.544028804524515</v>
      </c>
      <c r="R825">
        <f t="shared" si="244"/>
        <v>90.455971195475485</v>
      </c>
      <c r="S825">
        <f t="shared" si="245"/>
        <v>1.9339998731230872E-2</v>
      </c>
      <c r="T825">
        <f t="shared" si="228"/>
        <v>79.600532243413667</v>
      </c>
    </row>
    <row r="826" spans="1:20" x14ac:dyDescent="0.3">
      <c r="A826">
        <f t="shared" si="229"/>
        <v>121.97855969324362</v>
      </c>
      <c r="B826">
        <f t="shared" si="246"/>
        <v>19.413490726409549</v>
      </c>
      <c r="C826" t="str">
        <f t="shared" si="230"/>
        <v>76.0040604059494-9514.05610548937i</v>
      </c>
      <c r="D826" t="str">
        <f t="shared" si="231"/>
        <v>15.3562491144088-1639.63609938558i</v>
      </c>
      <c r="E826" t="str">
        <f t="shared" si="232"/>
        <v>162.469281511441-0.067998372202119i</v>
      </c>
      <c r="F826" t="str">
        <f t="shared" si="233"/>
        <v>17.4594593732723-7693.47162672693i</v>
      </c>
      <c r="G826" t="str">
        <f t="shared" si="234"/>
        <v>0.999999995063582-0.0000702596500364773i</v>
      </c>
      <c r="H826" t="str">
        <f t="shared" si="235"/>
        <v>91.0000387412453+0.0667017842641921i</v>
      </c>
      <c r="I826" t="str">
        <f t="shared" si="236"/>
        <v>5.47363615098153-1823.1004812487i</v>
      </c>
      <c r="K826" t="str">
        <f t="shared" si="237"/>
        <v>0.142857005286253-0.000136914571523301i</v>
      </c>
      <c r="L826" t="str">
        <f t="shared" si="238"/>
        <v>0.0015-512.385128642094i</v>
      </c>
      <c r="M826" t="str">
        <f t="shared" si="239"/>
        <v>0.0135-210.209283545475i</v>
      </c>
      <c r="N826">
        <f t="shared" si="240"/>
        <v>90.457703760232747</v>
      </c>
      <c r="O826">
        <f t="shared" si="241"/>
        <v>79.567591312084545</v>
      </c>
      <c r="P826" s="3">
        <f t="shared" si="242"/>
        <v>79.567591312084545</v>
      </c>
      <c r="Q826" s="3">
        <f t="shared" si="243"/>
        <v>-89.542296239767253</v>
      </c>
      <c r="R826">
        <f t="shared" si="244"/>
        <v>90.457703760232747</v>
      </c>
      <c r="S826">
        <f t="shared" si="245"/>
        <v>1.9413490726409549E-2</v>
      </c>
      <c r="T826">
        <f t="shared" si="228"/>
        <v>79.567591312084545</v>
      </c>
    </row>
    <row r="827" spans="1:20" x14ac:dyDescent="0.3">
      <c r="A827">
        <f t="shared" si="229"/>
        <v>122.44207822007796</v>
      </c>
      <c r="B827">
        <f t="shared" si="246"/>
        <v>19.487261991169905</v>
      </c>
      <c r="C827" t="str">
        <f t="shared" si="230"/>
        <v>76.004058734912-9478.04043625669i</v>
      </c>
      <c r="D827" t="str">
        <f t="shared" si="231"/>
        <v>15.3562491076655-1633.42909689738i</v>
      </c>
      <c r="E827" t="str">
        <f t="shared" si="232"/>
        <v>162.46927956635-0.0682567595676043i</v>
      </c>
      <c r="F827" t="str">
        <f t="shared" si="233"/>
        <v>17.459459372616-7664.34711702286i</v>
      </c>
      <c r="G827" t="str">
        <f t="shared" si="234"/>
        <v>0.999999995025993-0.000070526636703965i</v>
      </c>
      <c r="H827" t="str">
        <f t="shared" si="235"/>
        <v>91.0000390362381+0.0669552510788669i</v>
      </c>
      <c r="I827" t="str">
        <f t="shared" si="236"/>
        <v>5.47363616654828-1816.19891042086i</v>
      </c>
      <c r="K827" t="str">
        <f t="shared" si="237"/>
        <v>0.142857004238729-0.000137434845837733i</v>
      </c>
      <c r="L827" t="str">
        <f t="shared" si="238"/>
        <v>0.0015-510.445435985349i</v>
      </c>
      <c r="M827" t="str">
        <f t="shared" si="239"/>
        <v>0.0135-209.413512199118i</v>
      </c>
      <c r="N827">
        <f t="shared" si="240"/>
        <v>90.459442907296747</v>
      </c>
      <c r="O827">
        <f t="shared" si="241"/>
        <v>79.53465040280166</v>
      </c>
      <c r="P827" s="3">
        <f t="shared" si="242"/>
        <v>79.53465040280166</v>
      </c>
      <c r="Q827" s="3">
        <f t="shared" si="243"/>
        <v>-89.540557092703253</v>
      </c>
      <c r="R827">
        <f t="shared" si="244"/>
        <v>90.459442907296747</v>
      </c>
      <c r="S827">
        <f t="shared" si="245"/>
        <v>1.9487261991169905E-2</v>
      </c>
      <c r="T827">
        <f t="shared" si="228"/>
        <v>79.53465040280166</v>
      </c>
    </row>
    <row r="828" spans="1:20" x14ac:dyDescent="0.3">
      <c r="A828">
        <f t="shared" si="229"/>
        <v>122.90735811731425</v>
      </c>
      <c r="B828">
        <f t="shared" si="246"/>
        <v>19.56131358673635</v>
      </c>
      <c r="C828" t="str">
        <f t="shared" si="230"/>
        <v>76.0040570511504-9442.16111181754i</v>
      </c>
      <c r="D828" t="str">
        <f t="shared" si="231"/>
        <v>15.3562491008709-1627.24559183512i</v>
      </c>
      <c r="E828" t="str">
        <f t="shared" si="232"/>
        <v>162.469277606448-0.0685161287312811i</v>
      </c>
      <c r="F828" t="str">
        <f t="shared" si="233"/>
        <v>17.4594593719547-7635.33286152518i</v>
      </c>
      <c r="G828" t="str">
        <f t="shared" si="234"/>
        <v>0.999999994988119-0.0000707946379207587i</v>
      </c>
      <c r="H828" t="str">
        <f t="shared" si="235"/>
        <v>91.0000393334776+0.067209681067834i</v>
      </c>
      <c r="I828" t="str">
        <f t="shared" si="236"/>
        <v>5.47363618223362-1809.3234662241i</v>
      </c>
      <c r="K828" t="str">
        <f t="shared" si="237"/>
        <v>0.142857003183228-0.000137957097182461i</v>
      </c>
      <c r="L828" t="str">
        <f t="shared" si="238"/>
        <v>0.0015-508.513086257571i</v>
      </c>
      <c r="M828" t="str">
        <f t="shared" si="239"/>
        <v>0.0135-208.620753336439i</v>
      </c>
      <c r="N828">
        <f t="shared" si="240"/>
        <v>90.461188661663826</v>
      </c>
      <c r="O828">
        <f t="shared" si="241"/>
        <v>79.501709515732713</v>
      </c>
      <c r="P828" s="3">
        <f t="shared" si="242"/>
        <v>79.501709515732713</v>
      </c>
      <c r="Q828" s="3">
        <f t="shared" si="243"/>
        <v>-89.538811338336174</v>
      </c>
      <c r="R828">
        <f t="shared" si="244"/>
        <v>90.461188661663826</v>
      </c>
      <c r="S828">
        <f t="shared" si="245"/>
        <v>1.9561313586736351E-2</v>
      </c>
      <c r="T828">
        <f t="shared" si="228"/>
        <v>79.501709515732713</v>
      </c>
    </row>
    <row r="829" spans="1:20" x14ac:dyDescent="0.3">
      <c r="A829">
        <f t="shared" si="229"/>
        <v>123.37440607816005</v>
      </c>
      <c r="B829">
        <f t="shared" si="246"/>
        <v>19.63564657836595</v>
      </c>
      <c r="C829" t="str">
        <f t="shared" si="230"/>
        <v>76.0040553545686-9406.41761603594i</v>
      </c>
      <c r="D829" t="str">
        <f t="shared" si="231"/>
        <v>15.3562490940245-1621.085495247i</v>
      </c>
      <c r="E829" t="str">
        <f t="shared" si="232"/>
        <v>162.469275631623-0.068776483423139i</v>
      </c>
      <c r="F829" t="str">
        <f t="shared" si="233"/>
        <v>17.4594593712884-7606.42844285404i</v>
      </c>
      <c r="G829" t="str">
        <f t="shared" si="234"/>
        <v>0.999999994949957-0.0000710636575421456i</v>
      </c>
      <c r="H829" t="str">
        <f t="shared" si="235"/>
        <v>91.0000396329797+0.0674650778911565i</v>
      </c>
      <c r="I829" t="str">
        <f t="shared" si="236"/>
        <v>5.47363619803833-1802.47404975281i</v>
      </c>
      <c r="K829" t="str">
        <f t="shared" si="237"/>
        <v>0.142857002119691-0.00013848133307006i</v>
      </c>
      <c r="L829" t="str">
        <f t="shared" si="238"/>
        <v>0.0015-506.588051661259i</v>
      </c>
      <c r="M829" t="str">
        <f t="shared" si="239"/>
        <v>0.0135-207.830995553337i</v>
      </c>
      <c r="N829">
        <f t="shared" si="240"/>
        <v>90.46294104842508</v>
      </c>
      <c r="O829">
        <f t="shared" si="241"/>
        <v>79.468768651046958</v>
      </c>
      <c r="P829" s="3">
        <f t="shared" si="242"/>
        <v>79.468768651046958</v>
      </c>
      <c r="Q829" s="3">
        <f t="shared" si="243"/>
        <v>-89.53705895157492</v>
      </c>
      <c r="R829">
        <f t="shared" si="244"/>
        <v>90.46294104842508</v>
      </c>
      <c r="S829">
        <f t="shared" si="245"/>
        <v>1.9635646578365949E-2</v>
      </c>
      <c r="T829">
        <f t="shared" si="228"/>
        <v>79.468768651046958</v>
      </c>
    </row>
    <row r="830" spans="1:20" x14ac:dyDescent="0.3">
      <c r="A830">
        <f t="shared" si="229"/>
        <v>123.84322882125706</v>
      </c>
      <c r="B830">
        <f t="shared" si="246"/>
        <v>19.710262035363741</v>
      </c>
      <c r="C830" t="str">
        <f t="shared" si="230"/>
        <v>76.0040536450688-9370.80943472955i</v>
      </c>
      <c r="D830" t="str">
        <f t="shared" si="231"/>
        <v>15.3562490871261-1614.94871851796i</v>
      </c>
      <c r="E830" t="str">
        <f t="shared" si="232"/>
        <v>162.469273641761-0.0690378273873304i</v>
      </c>
      <c r="F830" t="str">
        <f t="shared" si="233"/>
        <v>17.4594593706171-7577.63344520973i</v>
      </c>
      <c r="G830" t="str">
        <f t="shared" si="234"/>
        <v>0.999999994911503-0.0000713336994380628i</v>
      </c>
      <c r="H830" t="str">
        <f t="shared" si="235"/>
        <v>91.0000399347629+0.0677214452228118i</v>
      </c>
      <c r="I830" t="str">
        <f t="shared" si="236"/>
        <v>5.47363621396344-1795.65056247588i</v>
      </c>
      <c r="K830" t="str">
        <f t="shared" si="237"/>
        <v>0.142857001048055-0.000139007561041654i</v>
      </c>
      <c r="L830" t="str">
        <f t="shared" si="238"/>
        <v>0.0015-504.670304504143i</v>
      </c>
      <c r="M830" t="str">
        <f t="shared" si="239"/>
        <v>0.0135-207.044227488879i</v>
      </c>
      <c r="N830">
        <f t="shared" si="240"/>
        <v>90.464700092766748</v>
      </c>
      <c r="O830">
        <f t="shared" si="241"/>
        <v>79.435827808914667</v>
      </c>
      <c r="P830" s="3">
        <f t="shared" si="242"/>
        <v>79.435827808914667</v>
      </c>
      <c r="Q830" s="3">
        <f t="shared" si="243"/>
        <v>-89.535299907233252</v>
      </c>
      <c r="R830">
        <f t="shared" si="244"/>
        <v>90.464700092766748</v>
      </c>
      <c r="S830">
        <f t="shared" si="245"/>
        <v>1.9710262035363739E-2</v>
      </c>
      <c r="T830">
        <f t="shared" si="228"/>
        <v>79.435827808914667</v>
      </c>
    </row>
    <row r="831" spans="1:20" x14ac:dyDescent="0.3">
      <c r="A831">
        <f t="shared" si="229"/>
        <v>124.31383309077785</v>
      </c>
      <c r="B831">
        <f t="shared" si="246"/>
        <v>19.785161031098124</v>
      </c>
      <c r="C831" t="str">
        <f t="shared" si="230"/>
        <v>76.0040519225518-9335.33605566293i</v>
      </c>
      <c r="D831" t="str">
        <f t="shared" si="231"/>
        <v>15.356249080175-1608.83517336842i</v>
      </c>
      <c r="E831" t="str">
        <f t="shared" si="232"/>
        <v>162.469271636748-0.06930016438223i</v>
      </c>
      <c r="F831" t="str">
        <f t="shared" si="233"/>
        <v>17.4594593699405-7548.94745436651i</v>
      </c>
      <c r="G831" t="str">
        <f t="shared" si="234"/>
        <v>0.999999994872757-0.000071604767493153i</v>
      </c>
      <c r="H831" t="str">
        <f t="shared" si="235"/>
        <v>91.0000402388434+0.0679787867507351i</v>
      </c>
      <c r="I831" t="str">
        <f t="shared" si="236"/>
        <v>5.47363623000973-1788.85290623511i</v>
      </c>
      <c r="K831" t="str">
        <f t="shared" si="237"/>
        <v>0.14285699996826-0.00013953578866702i</v>
      </c>
      <c r="L831" t="str">
        <f t="shared" si="238"/>
        <v>0.0015-502.759817198786i</v>
      </c>
      <c r="M831" t="str">
        <f t="shared" si="239"/>
        <v>0.0135-206.260437825143i</v>
      </c>
      <c r="N831">
        <f t="shared" si="240"/>
        <v>90.466465819970594</v>
      </c>
      <c r="O831">
        <f t="shared" si="241"/>
        <v>79.402886989507707</v>
      </c>
      <c r="P831" s="3">
        <f t="shared" si="242"/>
        <v>79.402886989507707</v>
      </c>
      <c r="Q831" s="3">
        <f t="shared" si="243"/>
        <v>-89.533534180029406</v>
      </c>
      <c r="R831">
        <f t="shared" si="244"/>
        <v>90.466465819970594</v>
      </c>
      <c r="S831">
        <f t="shared" si="245"/>
        <v>1.9785161031098123E-2</v>
      </c>
      <c r="T831">
        <f t="shared" si="228"/>
        <v>79.402886989507707</v>
      </c>
    </row>
    <row r="832" spans="1:20" x14ac:dyDescent="0.3">
      <c r="A832">
        <f t="shared" si="229"/>
        <v>124.7862256565228</v>
      </c>
      <c r="B832">
        <f t="shared" si="246"/>
        <v>19.860344643016298</v>
      </c>
      <c r="C832" t="str">
        <f t="shared" si="230"/>
        <v>76.0040501869185-9299.9969685394i</v>
      </c>
      <c r="D832" t="str">
        <f t="shared" si="231"/>
        <v>15.356249073171-1602.74477185297i</v>
      </c>
      <c r="E832" t="str">
        <f t="shared" si="232"/>
        <v>162.469269616468-0.0695634981804779i</v>
      </c>
      <c r="F832" t="str">
        <f t="shared" si="233"/>
        <v>17.4594593692589-7520.3700576668i</v>
      </c>
      <c r="G832" t="str">
        <f t="shared" si="234"/>
        <v>0.999999994833716-0.0000718768656068208i</v>
      </c>
      <c r="H832" t="str">
        <f t="shared" si="235"/>
        <v>91.00004054524+0.0682371061768769i</v>
      </c>
      <c r="I832" t="str">
        <f t="shared" si="236"/>
        <v>5.47363624617827-1782.08098324398i</v>
      </c>
      <c r="K832" t="str">
        <f t="shared" si="237"/>
        <v>0.142856998880242-0.000140066023544698i</v>
      </c>
      <c r="L832" t="str">
        <f t="shared" si="238"/>
        <v>0.0015-500.856562262192i</v>
      </c>
      <c r="M832" t="str">
        <f t="shared" si="239"/>
        <v>0.0135-205.479615287053i</v>
      </c>
      <c r="N832">
        <f t="shared" si="240"/>
        <v>90.468238255414278</v>
      </c>
      <c r="O832">
        <f t="shared" si="241"/>
        <v>79.369946192998896</v>
      </c>
      <c r="P832" s="3">
        <f t="shared" si="242"/>
        <v>79.369946192998896</v>
      </c>
      <c r="Q832" s="3">
        <f t="shared" si="243"/>
        <v>-89.531761744585722</v>
      </c>
      <c r="R832">
        <f t="shared" si="244"/>
        <v>90.468238255414278</v>
      </c>
      <c r="S832">
        <f t="shared" si="245"/>
        <v>1.9860344643016298E-2</v>
      </c>
      <c r="T832">
        <f t="shared" si="228"/>
        <v>79.369946192998896</v>
      </c>
    </row>
    <row r="833" spans="1:20" x14ac:dyDescent="0.3">
      <c r="A833">
        <f t="shared" si="229"/>
        <v>125.2604133140176</v>
      </c>
      <c r="B833">
        <f t="shared" si="246"/>
        <v>19.93581395265976</v>
      </c>
      <c r="C833" t="str">
        <f t="shared" si="230"/>
        <v>76.0040484380702-9264.79166499445i</v>
      </c>
      <c r="D833" t="str">
        <f t="shared" si="231"/>
        <v>15.3562490661137-1596.67742635914i</v>
      </c>
      <c r="E833" t="str">
        <f t="shared" si="232"/>
        <v>162.469267580805-0.0698278325690403i</v>
      </c>
      <c r="F833" t="str">
        <f t="shared" si="233"/>
        <v>17.4594593685721-7491.90084401513i</v>
      </c>
      <c r="G833" t="str">
        <f t="shared" si="234"/>
        <v>0.999999994794378-0.0000721499976932885i</v>
      </c>
      <c r="H833" t="str">
        <f t="shared" si="235"/>
        <v>91.0000408539692+0.0684964072172562i</v>
      </c>
      <c r="I833" t="str">
        <f t="shared" si="236"/>
        <v>5.4736362624699-1775.33469608607i</v>
      </c>
      <c r="K833" t="str">
        <f t="shared" si="237"/>
        <v>0.14285699778394-0.000140598273302105i</v>
      </c>
      <c r="L833" t="str">
        <f t="shared" si="238"/>
        <v>0.0015-498.960512315393i</v>
      </c>
      <c r="M833" t="str">
        <f t="shared" si="239"/>
        <v>0.0135-204.701748642212i</v>
      </c>
      <c r="N833">
        <f t="shared" si="240"/>
        <v>90.470017424571665</v>
      </c>
      <c r="O833">
        <f t="shared" si="241"/>
        <v>79.337005419562672</v>
      </c>
      <c r="P833" s="3">
        <f t="shared" si="242"/>
        <v>79.337005419562672</v>
      </c>
      <c r="Q833" s="3">
        <f t="shared" si="243"/>
        <v>-89.529982575428335</v>
      </c>
      <c r="R833">
        <f t="shared" si="244"/>
        <v>90.470017424571665</v>
      </c>
      <c r="S833">
        <f t="shared" si="245"/>
        <v>1.993581395265976E-2</v>
      </c>
      <c r="T833">
        <f t="shared" si="228"/>
        <v>79.337005419562672</v>
      </c>
    </row>
    <row r="834" spans="1:20" x14ac:dyDescent="0.3">
      <c r="A834">
        <f t="shared" si="229"/>
        <v>125.73640288461087</v>
      </c>
      <c r="B834">
        <f t="shared" si="246"/>
        <v>20.011570045679868</v>
      </c>
      <c r="C834" t="str">
        <f t="shared" si="230"/>
        <v>76.0040466759049-9229.71963858798i</v>
      </c>
      <c r="D834" t="str">
        <f t="shared" si="231"/>
        <v>15.3562490590027-1590.63304960615i</v>
      </c>
      <c r="E834" t="str">
        <f t="shared" si="232"/>
        <v>162.469265529642-0.0700931713492707i</v>
      </c>
      <c r="F834" t="str">
        <f t="shared" si="233"/>
        <v>17.45945936788-7463.53940387234i</v>
      </c>
      <c r="G834" t="str">
        <f t="shared" si="234"/>
        <v>0.99999999475474-0.0000724241676816523i</v>
      </c>
      <c r="H834" t="str">
        <f t="shared" si="235"/>
        <v>91.00004116505+0.0687566936020129i</v>
      </c>
      <c r="I834" t="str">
        <f t="shared" si="236"/>
        <v>5.47363627888565-1768.61394771381i</v>
      </c>
      <c r="K834" t="str">
        <f t="shared" si="237"/>
        <v>0.142856996679289-0.000141132545595635i</v>
      </c>
      <c r="L834" t="str">
        <f t="shared" si="238"/>
        <v>0.0015-497.071640083078i</v>
      </c>
      <c r="M834" t="str">
        <f t="shared" si="239"/>
        <v>0.0135-203.92682670075i</v>
      </c>
      <c r="N834">
        <f t="shared" si="240"/>
        <v>90.4718033530132</v>
      </c>
      <c r="O834">
        <f t="shared" si="241"/>
        <v>79.304064669374711</v>
      </c>
      <c r="P834" s="3">
        <f t="shared" si="242"/>
        <v>79.304064669374711</v>
      </c>
      <c r="Q834" s="3">
        <f t="shared" si="243"/>
        <v>-89.5281966469868</v>
      </c>
      <c r="R834">
        <f t="shared" si="244"/>
        <v>90.4718033530132</v>
      </c>
      <c r="S834">
        <f t="shared" si="245"/>
        <v>2.0011570045679869E-2</v>
      </c>
      <c r="T834">
        <f t="shared" si="228"/>
        <v>79.304064669374711</v>
      </c>
    </row>
    <row r="835" spans="1:20" x14ac:dyDescent="0.3">
      <c r="A835">
        <f t="shared" si="229"/>
        <v>126.21420121557237</v>
      </c>
      <c r="B835">
        <f t="shared" si="246"/>
        <v>20.08761401185345</v>
      </c>
      <c r="C835" t="str">
        <f t="shared" si="230"/>
        <v>76.0040449003237-9194.78038479709i</v>
      </c>
      <c r="D835" t="str">
        <f t="shared" si="231"/>
        <v>15.3562490518377-1584.61155464358i</v>
      </c>
      <c r="E835" t="str">
        <f t="shared" si="232"/>
        <v>162.469263462861-0.0703595183369512i</v>
      </c>
      <c r="F835" t="str">
        <f t="shared" si="233"/>
        <v>17.4594593671828-7435.28532924958i</v>
      </c>
      <c r="G835" t="str">
        <f t="shared" si="234"/>
        <v>0.9999999947148-0.000072699379515939i</v>
      </c>
      <c r="H835" t="str">
        <f t="shared" si="235"/>
        <v>91.0000414784987+0.0690179690754574i</v>
      </c>
      <c r="I835" t="str">
        <f t="shared" si="236"/>
        <v>5.47363629542637-1761.91864144694i</v>
      </c>
      <c r="K835" t="str">
        <f t="shared" si="237"/>
        <v>0.142856995566228-0.000141668848110778i</v>
      </c>
      <c r="L835" t="str">
        <f t="shared" si="238"/>
        <v>0.0015-495.189918393182i</v>
      </c>
      <c r="M835" t="str">
        <f t="shared" si="239"/>
        <v>0.0135-203.154838315152i</v>
      </c>
      <c r="N835">
        <f t="shared" si="240"/>
        <v>90.473596066406415</v>
      </c>
      <c r="O835">
        <f t="shared" si="241"/>
        <v>79.27112394261195</v>
      </c>
      <c r="P835" s="3">
        <f t="shared" si="242"/>
        <v>79.27112394261195</v>
      </c>
      <c r="Q835" s="3">
        <f t="shared" si="243"/>
        <v>-89.526403933593585</v>
      </c>
      <c r="R835">
        <f t="shared" si="244"/>
        <v>90.473596066406415</v>
      </c>
      <c r="S835">
        <f t="shared" si="245"/>
        <v>2.0087614011853449E-2</v>
      </c>
      <c r="T835">
        <f t="shared" si="228"/>
        <v>79.27112394261195</v>
      </c>
    </row>
    <row r="836" spans="1:20" x14ac:dyDescent="0.3">
      <c r="A836">
        <f t="shared" si="229"/>
        <v>126.69381518019156</v>
      </c>
      <c r="B836">
        <f t="shared" si="246"/>
        <v>20.163946945098495</v>
      </c>
      <c r="C836" t="str">
        <f t="shared" si="230"/>
        <v>76.0040431112209-9159.97340100886i</v>
      </c>
      <c r="D836" t="str">
        <f t="shared" si="231"/>
        <v>15.3562490446178-1578.61285485021i</v>
      </c>
      <c r="E836" t="str">
        <f t="shared" si="232"/>
        <v>162.469261380343-0.0706268773623578i</v>
      </c>
      <c r="F836" t="str">
        <f t="shared" si="233"/>
        <v>17.4594593664801-7407.13821370241i</v>
      </c>
      <c r="G836" t="str">
        <f t="shared" si="234"/>
        <v>0.999999994674556-0.0000729756371551627i</v>
      </c>
      <c r="H836" t="str">
        <f t="shared" si="235"/>
        <v>91.0000417943339+0.069280237396132i</v>
      </c>
      <c r="I836" t="str">
        <f t="shared" si="236"/>
        <v>5.47363631209294-1755.24868097122i</v>
      </c>
      <c r="K836" t="str">
        <f t="shared" si="237"/>
        <v>0.142856994444692-0.000142207188562225i</v>
      </c>
      <c r="L836" t="str">
        <f t="shared" si="238"/>
        <v>0.0015-493.315320176511i</v>
      </c>
      <c r="M836" t="str">
        <f t="shared" si="239"/>
        <v>0.0135-202.385772380107i</v>
      </c>
      <c r="N836">
        <f t="shared" si="240"/>
        <v>90.475395590516001</v>
      </c>
      <c r="O836">
        <f t="shared" si="241"/>
        <v>79.238183239452709</v>
      </c>
      <c r="P836" s="3">
        <f t="shared" si="242"/>
        <v>79.238183239452709</v>
      </c>
      <c r="Q836" s="3">
        <f t="shared" si="243"/>
        <v>-89.524604409483999</v>
      </c>
      <c r="R836">
        <f t="shared" si="244"/>
        <v>90.475395590516001</v>
      </c>
      <c r="S836">
        <f t="shared" si="245"/>
        <v>2.0163946945098495E-2</v>
      </c>
      <c r="T836">
        <f t="shared" si="228"/>
        <v>79.238183239452709</v>
      </c>
    </row>
    <row r="837" spans="1:20" x14ac:dyDescent="0.3">
      <c r="A837">
        <f t="shared" si="229"/>
        <v>127.1752516778763</v>
      </c>
      <c r="B837">
        <f t="shared" si="246"/>
        <v>20.24056994348987</v>
      </c>
      <c r="C837" t="str">
        <f t="shared" si="230"/>
        <v>76.0040413084963-9125.2981865131i</v>
      </c>
      <c r="D837" t="str">
        <f t="shared" si="231"/>
        <v>15.3562490373433-1572.63686393275i</v>
      </c>
      <c r="E837" t="str">
        <f t="shared" si="232"/>
        <v>162.469259281967-0.0708952522703047i</v>
      </c>
      <c r="F837" t="str">
        <f t="shared" si="233"/>
        <v>17.4594593657721-7379.09765232529i</v>
      </c>
      <c r="G837" t="str">
        <f t="shared" si="234"/>
        <v>0.999999994634006-0.000073252944573382i</v>
      </c>
      <c r="H837" t="str">
        <f t="shared" si="235"/>
        <v>91.0000421125748+0.069543502336864i</v>
      </c>
      <c r="I837" t="str">
        <f t="shared" si="236"/>
        <v>5.47363632888653-1748.6039703371i</v>
      </c>
      <c r="K837" t="str">
        <f t="shared" si="237"/>
        <v>0.142856993314615-0.000142747574693983i</v>
      </c>
      <c r="L837" t="str">
        <f t="shared" si="238"/>
        <v>0.0015-491.44781846634i</v>
      </c>
      <c r="M837" t="str">
        <f t="shared" si="239"/>
        <v>0.0135-201.619617832344i</v>
      </c>
      <c r="N837">
        <f t="shared" si="240"/>
        <v>90.477201951204492</v>
      </c>
      <c r="O837">
        <f t="shared" si="241"/>
        <v>79.205242560076641</v>
      </c>
      <c r="P837" s="3">
        <f t="shared" si="242"/>
        <v>79.205242560076641</v>
      </c>
      <c r="Q837" s="3">
        <f t="shared" si="243"/>
        <v>-89.522798048795508</v>
      </c>
      <c r="R837">
        <f t="shared" si="244"/>
        <v>90.477201951204492</v>
      </c>
      <c r="S837">
        <f t="shared" si="245"/>
        <v>2.0240569943489869E-2</v>
      </c>
      <c r="T837">
        <f t="shared" si="228"/>
        <v>79.205242560076641</v>
      </c>
    </row>
    <row r="838" spans="1:20" x14ac:dyDescent="0.3">
      <c r="A838">
        <f t="shared" si="229"/>
        <v>127.65851763425223</v>
      </c>
      <c r="B838">
        <f t="shared" si="246"/>
        <v>20.317484109275131</v>
      </c>
      <c r="C838" t="str">
        <f t="shared" si="230"/>
        <v>76.004039492045-9090.75424249536i</v>
      </c>
      <c r="D838" t="str">
        <f t="shared" si="231"/>
        <v>15.3562490300132-1566.68349592454i</v>
      </c>
      <c r="E838" t="str">
        <f t="shared" si="232"/>
        <v>162.469257167615-0.0711646469202176i</v>
      </c>
      <c r="F838" t="str">
        <f t="shared" si="233"/>
        <v>17.4594593650588-7351.1632417452i</v>
      </c>
      <c r="G838" t="str">
        <f t="shared" si="234"/>
        <v>0.999999994593147-0.0000735313057597564i</v>
      </c>
      <c r="H838" t="str">
        <f t="shared" si="235"/>
        <v>91.0000424332383+0.0698077676848111i</v>
      </c>
      <c r="I838" t="str">
        <f t="shared" si="236"/>
        <v>5.47363634580794-1741.98441395811i</v>
      </c>
      <c r="K838" t="str">
        <f t="shared" si="237"/>
        <v>0.142856992175934-0.000143290014279484i</v>
      </c>
      <c r="L838" t="str">
        <f t="shared" si="238"/>
        <v>0.0015-489.587386398026i</v>
      </c>
      <c r="M838" t="str">
        <f t="shared" si="239"/>
        <v>0.0135-200.856363650473i</v>
      </c>
      <c r="N838">
        <f t="shared" si="240"/>
        <v>90.479015174432419</v>
      </c>
      <c r="O838">
        <f t="shared" si="241"/>
        <v>79.172301904664934</v>
      </c>
      <c r="P838" s="3">
        <f t="shared" si="242"/>
        <v>79.172301904664934</v>
      </c>
      <c r="Q838" s="3">
        <f t="shared" si="243"/>
        <v>-89.520984825567581</v>
      </c>
      <c r="R838">
        <f t="shared" si="244"/>
        <v>90.479015174432419</v>
      </c>
      <c r="S838">
        <f t="shared" si="245"/>
        <v>2.0317484109275131E-2</v>
      </c>
      <c r="T838">
        <f t="shared" si="228"/>
        <v>79.172301904664934</v>
      </c>
    </row>
    <row r="839" spans="1:20" x14ac:dyDescent="0.3">
      <c r="A839">
        <f t="shared" si="229"/>
        <v>128.14362000126238</v>
      </c>
      <c r="B839">
        <f t="shared" si="246"/>
        <v>20.394690548890377</v>
      </c>
      <c r="C839" t="str">
        <f t="shared" si="230"/>
        <v>76.0040376617618-9056.34107202927i</v>
      </c>
      <c r="D839" t="str">
        <f t="shared" si="231"/>
        <v>15.3562490226272-1560.7526651844i</v>
      </c>
      <c r="E839" t="str">
        <f t="shared" si="232"/>
        <v>162.469255037163-0.0714350651861584i</v>
      </c>
      <c r="F839" t="str">
        <f t="shared" si="233"/>
        <v>17.4594593643399-7323.33458011631i</v>
      </c>
      <c r="G839" t="str">
        <f t="shared" si="234"/>
        <v>0.999999994551977-0.0000738107247186046i</v>
      </c>
      <c r="H839" t="str">
        <f t="shared" si="235"/>
        <v>91.000042756344+0.0700730372415291i</v>
      </c>
      <c r="I839" t="str">
        <f t="shared" si="236"/>
        <v>5.47363636285821-1735.38991660976i</v>
      </c>
      <c r="K839" t="str">
        <f t="shared" si="237"/>
        <v>0.142856991028582-0.000143834515121697i</v>
      </c>
      <c r="L839" t="str">
        <f t="shared" si="238"/>
        <v>0.0015-487.733997208634i</v>
      </c>
      <c r="M839" t="str">
        <f t="shared" si="239"/>
        <v>0.0135-200.095998854824i</v>
      </c>
      <c r="N839">
        <f t="shared" si="240"/>
        <v>90.480835286258738</v>
      </c>
      <c r="O839">
        <f t="shared" si="241"/>
        <v>79.139361273399928</v>
      </c>
      <c r="P839" s="3">
        <f t="shared" si="242"/>
        <v>79.139361273399928</v>
      </c>
      <c r="Q839" s="3">
        <f t="shared" si="243"/>
        <v>-89.519164713741262</v>
      </c>
      <c r="R839">
        <f t="shared" si="244"/>
        <v>90.480835286258738</v>
      </c>
      <c r="S839">
        <f t="shared" si="245"/>
        <v>2.0394690548890378E-2</v>
      </c>
      <c r="T839">
        <f t="shared" si="228"/>
        <v>79.139361273399928</v>
      </c>
    </row>
    <row r="840" spans="1:20" x14ac:dyDescent="0.3">
      <c r="A840">
        <f t="shared" si="229"/>
        <v>128.63056575726719</v>
      </c>
      <c r="B840">
        <f t="shared" si="246"/>
        <v>20.472190372976161</v>
      </c>
      <c r="C840" t="str">
        <f t="shared" si="230"/>
        <v>76.004035817543-9022.05818006981i</v>
      </c>
      <c r="D840" t="str">
        <f t="shared" si="231"/>
        <v>15.3562490151851-1554.84428639532i</v>
      </c>
      <c r="E840" t="str">
        <f t="shared" si="232"/>
        <v>162.469252890489-0.0717065109569235i</v>
      </c>
      <c r="F840" t="str">
        <f t="shared" si="233"/>
        <v>17.4594593636157-7295.61126711396i</v>
      </c>
      <c r="G840" t="str">
        <f t="shared" si="234"/>
        <v>0.999999994510493-0.0000740912054694617i</v>
      </c>
      <c r="H840" t="str">
        <f t="shared" si="235"/>
        <v>91.0000430819096+0.0703393148230131i</v>
      </c>
      <c r="I840" t="str">
        <f t="shared" si="236"/>
        <v>5.4736363800383-1728.82038342796i</v>
      </c>
      <c r="K840" t="str">
        <f t="shared" si="237"/>
        <v>0.142856989872494-0.00014438108505324i</v>
      </c>
      <c r="L840" t="str">
        <f t="shared" si="238"/>
        <v>0.0015-485.887624236537i</v>
      </c>
      <c r="M840" t="str">
        <f t="shared" si="239"/>
        <v>0.0135-199.338512507297i</v>
      </c>
      <c r="N840">
        <f t="shared" si="240"/>
        <v>90.482662312841299</v>
      </c>
      <c r="O840">
        <f t="shared" si="241"/>
        <v>79.106420666465397</v>
      </c>
      <c r="P840" s="3">
        <f t="shared" si="242"/>
        <v>79.106420666465397</v>
      </c>
      <c r="Q840" s="3">
        <f t="shared" si="243"/>
        <v>-89.517337687158701</v>
      </c>
      <c r="R840">
        <f t="shared" si="244"/>
        <v>90.482662312841299</v>
      </c>
      <c r="S840">
        <f t="shared" si="245"/>
        <v>2.0472190372976162E-2</v>
      </c>
      <c r="T840">
        <f t="shared" si="228"/>
        <v>79.106420666465397</v>
      </c>
    </row>
    <row r="841" spans="1:20" x14ac:dyDescent="0.3">
      <c r="A841">
        <f t="shared" si="229"/>
        <v>129.11936190714482</v>
      </c>
      <c r="B841">
        <f t="shared" si="246"/>
        <v>20.549984696393473</v>
      </c>
      <c r="C841" t="str">
        <f t="shared" si="230"/>
        <v>76.0040339592818-8987.90507344615i</v>
      </c>
      <c r="D841" t="str">
        <f t="shared" si="231"/>
        <v>15.3562490076863-1548.9582745633i</v>
      </c>
      <c r="E841" t="str">
        <f t="shared" si="232"/>
        <v>162.46925072747-0.0719789881360554i</v>
      </c>
      <c r="F841" t="str">
        <f t="shared" si="233"/>
        <v>17.4594593628858-7267.99290392899i</v>
      </c>
      <c r="G841" t="str">
        <f t="shared" si="234"/>
        <v>0.999999994468694-0.0000743727520471369i</v>
      </c>
      <c r="H841" t="str">
        <f t="shared" si="235"/>
        <v>91.0000434099542+0.0706066042597656i</v>
      </c>
      <c r="I841" t="str">
        <f t="shared" si="236"/>
        <v>5.47363639734919-1722.27571990778i</v>
      </c>
      <c r="K841" t="str">
        <f t="shared" si="237"/>
        <v>0.142856988707603-0.000144929731936495i</v>
      </c>
      <c r="L841" t="str">
        <f t="shared" si="238"/>
        <v>0.0015-484.048240921035i</v>
      </c>
      <c r="M841" t="str">
        <f t="shared" si="239"/>
        <v>0.0135-198.583893711194i</v>
      </c>
      <c r="N841">
        <f t="shared" si="240"/>
        <v>90.484496280437057</v>
      </c>
      <c r="O841">
        <f t="shared" si="241"/>
        <v>79.073480084046693</v>
      </c>
      <c r="P841" s="3">
        <f t="shared" si="242"/>
        <v>79.073480084046693</v>
      </c>
      <c r="Q841" s="3">
        <f t="shared" si="243"/>
        <v>-89.515503719562943</v>
      </c>
      <c r="R841">
        <f t="shared" si="244"/>
        <v>90.484496280437057</v>
      </c>
      <c r="S841">
        <f t="shared" si="245"/>
        <v>2.0549984696393474E-2</v>
      </c>
      <c r="T841">
        <f t="shared" si="228"/>
        <v>79.073480084046693</v>
      </c>
    </row>
    <row r="842" spans="1:20" x14ac:dyDescent="0.3">
      <c r="A842">
        <f t="shared" si="229"/>
        <v>129.61001548239199</v>
      </c>
      <c r="B842">
        <f t="shared" si="246"/>
        <v>20.62807463823977</v>
      </c>
      <c r="C842" t="str">
        <f t="shared" si="230"/>
        <v>76.0040320868707-8953.88126085443i</v>
      </c>
      <c r="D842" t="str">
        <f t="shared" si="231"/>
        <v>15.3562490001303-1543.09454501609i</v>
      </c>
      <c r="E842" t="str">
        <f t="shared" si="232"/>
        <v>162.469248547982-0.0722525006419314i</v>
      </c>
      <c r="F842" t="str">
        <f t="shared" si="233"/>
        <v>17.4594593621504-7240.47909326201i</v>
      </c>
      <c r="G842" t="str">
        <f t="shared" si="234"/>
        <v>0.999999994426576-0.0000746553685017718i</v>
      </c>
      <c r="H842" t="str">
        <f t="shared" si="235"/>
        <v>91.0000437404967+0.07087490939684i</v>
      </c>
      <c r="I842" t="str">
        <f t="shared" si="236"/>
        <v>5.4736364147919-1715.75583190204i</v>
      </c>
      <c r="K842" t="str">
        <f t="shared" si="237"/>
        <v>0.142856987533842-0.000145480463663717i</v>
      </c>
      <c r="L842" t="str">
        <f t="shared" si="238"/>
        <v>0.0015-482.215820801988i</v>
      </c>
      <c r="M842" t="str">
        <f t="shared" si="239"/>
        <v>0.0135-197.832131611072i</v>
      </c>
      <c r="N842">
        <f t="shared" si="240"/>
        <v>90.486337215402543</v>
      </c>
      <c r="O842">
        <f t="shared" si="241"/>
        <v>79.040539526330434</v>
      </c>
      <c r="P842" s="3">
        <f t="shared" si="242"/>
        <v>79.040539526330434</v>
      </c>
      <c r="Q842" s="3">
        <f t="shared" si="243"/>
        <v>-89.513662784597457</v>
      </c>
      <c r="R842">
        <f t="shared" si="244"/>
        <v>90.486337215402543</v>
      </c>
      <c r="S842">
        <f t="shared" si="245"/>
        <v>2.062807463823977E-2</v>
      </c>
      <c r="T842">
        <f t="shared" si="228"/>
        <v>79.040539526330434</v>
      </c>
    </row>
    <row r="843" spans="1:20" x14ac:dyDescent="0.3">
      <c r="A843">
        <f t="shared" si="229"/>
        <v>130.10253354122509</v>
      </c>
      <c r="B843">
        <f t="shared" si="246"/>
        <v>20.706461321865081</v>
      </c>
      <c r="C843" t="str">
        <f t="shared" si="230"/>
        <v>76.0040302002029-8919.98625285051i</v>
      </c>
      <c r="D843" t="str">
        <f t="shared" si="231"/>
        <v>15.3562489925169-1537.25301340196i</v>
      </c>
      <c r="E843" t="str">
        <f t="shared" si="232"/>
        <v>162.469246351898-0.0725270524077948i</v>
      </c>
      <c r="F843" t="str">
        <f t="shared" si="233"/>
        <v>17.4594593614095-7213.06943931759i</v>
      </c>
      <c r="G843" t="str">
        <f t="shared" si="234"/>
        <v>0.999999994384137-0.0000749390588988981i</v>
      </c>
      <c r="H843" t="str">
        <f t="shared" si="235"/>
        <v>91.0000440735565+0.0711442340939041i</v>
      </c>
      <c r="I843" t="str">
        <f t="shared" si="236"/>
        <v>5.47363643236749-1709.26062561998i</v>
      </c>
      <c r="K843" t="str">
        <f t="shared" si="237"/>
        <v>0.142856986351143-0.000146033288157152i</v>
      </c>
      <c r="L843" t="str">
        <f t="shared" si="238"/>
        <v>0.0015-480.390337519414i</v>
      </c>
      <c r="M843" t="str">
        <f t="shared" si="239"/>
        <v>0.0135-197.08321539258i</v>
      </c>
      <c r="N843">
        <f t="shared" si="240"/>
        <v>90.488185144194233</v>
      </c>
      <c r="O843">
        <f t="shared" si="241"/>
        <v>79.007598993504558</v>
      </c>
      <c r="P843" s="3">
        <f t="shared" si="242"/>
        <v>79.007598993504558</v>
      </c>
      <c r="Q843" s="3">
        <f t="shared" si="243"/>
        <v>-89.511814855805767</v>
      </c>
      <c r="R843">
        <f t="shared" si="244"/>
        <v>90.488185144194233</v>
      </c>
      <c r="S843">
        <f t="shared" si="245"/>
        <v>2.0706461321865082E-2</v>
      </c>
      <c r="T843">
        <f t="shared" si="228"/>
        <v>79.007598993504558</v>
      </c>
    </row>
    <row r="844" spans="1:20" x14ac:dyDescent="0.3">
      <c r="A844">
        <f t="shared" si="229"/>
        <v>130.59692316868174</v>
      </c>
      <c r="B844">
        <f t="shared" si="246"/>
        <v>20.785145874888169</v>
      </c>
      <c r="C844" t="str">
        <f t="shared" si="230"/>
        <v>76.0040282991692-8886.21956184347i</v>
      </c>
      <c r="D844" t="str">
        <f t="shared" si="231"/>
        <v>15.3562489848454-1531.43359568852i</v>
      </c>
      <c r="E844" t="str">
        <f t="shared" si="232"/>
        <v>162.469244139093-0.0728026473818419i</v>
      </c>
      <c r="F844" t="str">
        <f t="shared" si="233"/>
        <v>17.4594593606629-7185.76354779864i</v>
      </c>
      <c r="G844" t="str">
        <f t="shared" si="234"/>
        <v>0.999999994341376-0.0000752238273194973i</v>
      </c>
      <c r="H844" t="str">
        <f t="shared" si="235"/>
        <v>91.0000444091519+0.0714145822252886i</v>
      </c>
      <c r="I844" t="str">
        <f t="shared" si="236"/>
        <v>5.47363645007684-1702.79000762584i</v>
      </c>
      <c r="K844" t="str">
        <f t="shared" si="237"/>
        <v>0.142856985159439-0.000146588213369145i</v>
      </c>
      <c r="L844" t="str">
        <f t="shared" si="238"/>
        <v>0.0015-478.571764813124i</v>
      </c>
      <c r="M844" t="str">
        <f t="shared" si="239"/>
        <v>0.0135-196.337134282307i</v>
      </c>
      <c r="N844">
        <f t="shared" si="240"/>
        <v>90.490040093368947</v>
      </c>
      <c r="O844">
        <f t="shared" si="241"/>
        <v>78.974658485758681</v>
      </c>
      <c r="P844" s="3">
        <f t="shared" si="242"/>
        <v>78.974658485758681</v>
      </c>
      <c r="Q844" s="3">
        <f t="shared" si="243"/>
        <v>-89.509959906631053</v>
      </c>
      <c r="R844">
        <f t="shared" si="244"/>
        <v>90.490040093368947</v>
      </c>
      <c r="S844">
        <f t="shared" si="245"/>
        <v>2.078514587488817E-2</v>
      </c>
      <c r="T844">
        <f t="shared" si="228"/>
        <v>78.974658485758681</v>
      </c>
    </row>
    <row r="845" spans="1:20" x14ac:dyDescent="0.3">
      <c r="A845">
        <f t="shared" si="229"/>
        <v>131.09319147672272</v>
      </c>
      <c r="B845">
        <f t="shared" si="246"/>
        <v>20.864129429212745</v>
      </c>
      <c r="C845" t="str">
        <f t="shared" si="230"/>
        <v>76.0040263836597-8852.58070208794i</v>
      </c>
      <c r="D845" t="str">
        <f t="shared" si="231"/>
        <v>15.3562489771155-1525.63620816149i</v>
      </c>
      <c r="E845" t="str">
        <f t="shared" si="232"/>
        <v>162.469241909437-0.0730792895272406i</v>
      </c>
      <c r="F845" t="str">
        <f t="shared" si="233"/>
        <v>17.4594593599106-7158.56102590077i</v>
      </c>
      <c r="G845" t="str">
        <f t="shared" si="234"/>
        <v>0.999999994298288-0.0000755096778600579i</v>
      </c>
      <c r="H845" t="str">
        <f t="shared" si="235"/>
        <v>91.0000447473026+0.0716859576800513i</v>
      </c>
      <c r="I845" t="str">
        <f t="shared" si="236"/>
        <v>5.47363646792104-1696.34388483764i</v>
      </c>
      <c r="K845" t="str">
        <f t="shared" si="237"/>
        <v>0.142856983958661-0.000147145247282262i</v>
      </c>
      <c r="L845" t="str">
        <f t="shared" si="238"/>
        <v>0.0015-476.76007652234i</v>
      </c>
      <c r="M845" t="str">
        <f t="shared" si="239"/>
        <v>0.0135-195.593877547626i</v>
      </c>
      <c r="N845">
        <f t="shared" si="240"/>
        <v>90.491902089584073</v>
      </c>
      <c r="O845">
        <f t="shared" si="241"/>
        <v>78.94171800328354</v>
      </c>
      <c r="P845" s="3">
        <f t="shared" si="242"/>
        <v>78.94171800328354</v>
      </c>
      <c r="Q845" s="3">
        <f t="shared" si="243"/>
        <v>-89.508097910415927</v>
      </c>
      <c r="R845">
        <f t="shared" si="244"/>
        <v>90.491902089584073</v>
      </c>
      <c r="S845">
        <f t="shared" si="245"/>
        <v>2.0864129429212744E-2</v>
      </c>
      <c r="T845">
        <f t="shared" si="228"/>
        <v>78.94171800328354</v>
      </c>
    </row>
    <row r="846" spans="1:20" x14ac:dyDescent="0.3">
      <c r="A846">
        <f t="shared" si="229"/>
        <v>131.59134560433426</v>
      </c>
      <c r="B846">
        <f t="shared" si="246"/>
        <v>20.943413121043754</v>
      </c>
      <c r="C846" t="str">
        <f t="shared" si="230"/>
        <v>76.0040244535664-8819.0691896779i</v>
      </c>
      <c r="D846" t="str">
        <f t="shared" si="231"/>
        <v>15.3562489693269-1519.86076742352i</v>
      </c>
      <c r="E846" t="str">
        <f t="shared" si="232"/>
        <v>162.469239662806-0.0733569828222242i</v>
      </c>
      <c r="F846" t="str">
        <f t="shared" si="233"/>
        <v>17.4594593591526-7131.4614823066i</v>
      </c>
      <c r="G846" t="str">
        <f t="shared" si="234"/>
        <v>0.999999994254873-0.0000757966146326353i</v>
      </c>
      <c r="H846" t="str">
        <f t="shared" si="235"/>
        <v>91.0000450880287+0.0719583643620268i</v>
      </c>
      <c r="I846" t="str">
        <f t="shared" si="236"/>
        <v>5.47363648590116-1689.92216452574i</v>
      </c>
      <c r="K846" t="str">
        <f t="shared" si="237"/>
        <v>0.142856982748739-0.000147704397909398i</v>
      </c>
      <c r="L846" t="str">
        <f t="shared" si="238"/>
        <v>0.0015-474.955246585315i</v>
      </c>
      <c r="M846" t="str">
        <f t="shared" si="239"/>
        <v>0.0135-194.853434496539i</v>
      </c>
      <c r="N846">
        <f t="shared" si="240"/>
        <v>90.493771159598268</v>
      </c>
      <c r="O846">
        <f t="shared" si="241"/>
        <v>78.908777546271807</v>
      </c>
      <c r="P846" s="3">
        <f t="shared" si="242"/>
        <v>78.908777546271807</v>
      </c>
      <c r="Q846" s="3">
        <f t="shared" si="243"/>
        <v>-89.506228840401732</v>
      </c>
      <c r="R846">
        <f t="shared" si="244"/>
        <v>90.493771159598268</v>
      </c>
      <c r="S846">
        <f t="shared" si="245"/>
        <v>2.0943413121043756E-2</v>
      </c>
      <c r="T846">
        <f t="shared" si="228"/>
        <v>78.908777546271807</v>
      </c>
    </row>
    <row r="847" spans="1:20" x14ac:dyDescent="0.3">
      <c r="A847">
        <f t="shared" si="229"/>
        <v>132.09139271763075</v>
      </c>
      <c r="B847">
        <f t="shared" si="246"/>
        <v>21.02299809090372</v>
      </c>
      <c r="C847" t="str">
        <f t="shared" si="230"/>
        <v>76.0040225087758-8785.6845425388i</v>
      </c>
      <c r="D847" t="str">
        <f t="shared" si="231"/>
        <v>15.3562489614788-1514.10719039293i</v>
      </c>
      <c r="E847" t="str">
        <f t="shared" si="232"/>
        <v>162.469237399068-0.073635731260127i</v>
      </c>
      <c r="F847" t="str">
        <f t="shared" si="233"/>
        <v>17.4594593583888-7104.46452717999i</v>
      </c>
      <c r="G847" t="str">
        <f t="shared" si="234"/>
        <v>0.999999994211127-0.000076084641764911i</v>
      </c>
      <c r="H847" t="str">
        <f t="shared" si="235"/>
        <v>91.0000454313487+0.0722318061898829i</v>
      </c>
      <c r="I847" t="str">
        <f t="shared" si="236"/>
        <v>5.47363650401813-1683.5247543115i</v>
      </c>
      <c r="K847" t="str">
        <f t="shared" si="237"/>
        <v>0.142856981529605-0.000148265673293898i</v>
      </c>
      <c r="L847" t="str">
        <f t="shared" si="238"/>
        <v>0.0015-473.157249038967i</v>
      </c>
      <c r="M847" t="str">
        <f t="shared" si="239"/>
        <v>0.0135-194.115794477525i</v>
      </c>
      <c r="N847">
        <f t="shared" si="240"/>
        <v>90.49564733027141</v>
      </c>
      <c r="O847">
        <f t="shared" si="241"/>
        <v>78.875837114917104</v>
      </c>
      <c r="P847" s="3">
        <f t="shared" si="242"/>
        <v>78.875837114917104</v>
      </c>
      <c r="Q847" s="3">
        <f t="shared" si="243"/>
        <v>-89.50435266972859</v>
      </c>
      <c r="R847">
        <f t="shared" si="244"/>
        <v>90.49564733027141</v>
      </c>
      <c r="S847">
        <f t="shared" si="245"/>
        <v>2.102299809090372E-2</v>
      </c>
      <c r="T847">
        <f t="shared" si="228"/>
        <v>78.875837114917104</v>
      </c>
    </row>
    <row r="848" spans="1:20" x14ac:dyDescent="0.3">
      <c r="A848">
        <f t="shared" si="229"/>
        <v>132.59334000995773</v>
      </c>
      <c r="B848">
        <f t="shared" si="246"/>
        <v>21.102885483649153</v>
      </c>
      <c r="C848" t="str">
        <f t="shared" si="230"/>
        <v>76.0040205491776-8752.42628042126i</v>
      </c>
      <c r="D848" t="str">
        <f t="shared" si="231"/>
        <v>15.3562489535712-1508.3753943026i</v>
      </c>
      <c r="E848" t="str">
        <f t="shared" si="232"/>
        <v>162.469235118093-0.073915538849441i</v>
      </c>
      <c r="F848" t="str">
        <f t="shared" si="233"/>
        <v>17.4594593576192-7077.56977216077i</v>
      </c>
      <c r="G848" t="str">
        <f t="shared" si="234"/>
        <v>0.999999994167048-0.0000763737634002512i</v>
      </c>
      <c r="H848" t="str">
        <f t="shared" si="235"/>
        <v>91.0000457772834+0.072506287097181i</v>
      </c>
      <c r="I848" t="str">
        <f t="shared" si="236"/>
        <v>5.47363652227311-1677.15156216606i</v>
      </c>
      <c r="K848" t="str">
        <f t="shared" si="237"/>
        <v>0.142856980301187-0.000148829081509668i</v>
      </c>
      <c r="L848" t="str">
        <f t="shared" si="238"/>
        <v>0.0015-471.366058018498i</v>
      </c>
      <c r="M848" t="str">
        <f t="shared" si="239"/>
        <v>0.0135-193.380946879383i</v>
      </c>
      <c r="N848">
        <f t="shared" si="240"/>
        <v>90.497530628565428</v>
      </c>
      <c r="O848">
        <f t="shared" si="241"/>
        <v>78.842896709414745</v>
      </c>
      <c r="P848" s="3">
        <f t="shared" si="242"/>
        <v>78.842896709414745</v>
      </c>
      <c r="Q848" s="3">
        <f t="shared" si="243"/>
        <v>-89.502469371434572</v>
      </c>
      <c r="R848">
        <f t="shared" si="244"/>
        <v>90.497530628565428</v>
      </c>
      <c r="S848">
        <f t="shared" si="245"/>
        <v>2.1102885483649154E-2</v>
      </c>
      <c r="T848">
        <f t="shared" si="228"/>
        <v>78.842896709414745</v>
      </c>
    </row>
    <row r="849" spans="1:20" x14ac:dyDescent="0.3">
      <c r="A849">
        <f t="shared" si="229"/>
        <v>133.09719470199559</v>
      </c>
      <c r="B849">
        <f t="shared" si="246"/>
        <v>21.183076448487022</v>
      </c>
      <c r="C849" t="str">
        <f t="shared" si="230"/>
        <v>76.0040185746583-8719.29392489421i</v>
      </c>
      <c r="D849" t="str">
        <f t="shared" si="231"/>
        <v>15.3562489456032-1502.66529669872i</v>
      </c>
      <c r="E849" t="str">
        <f t="shared" si="232"/>
        <v>162.469232819751-0.0741964096138781i</v>
      </c>
      <c r="F849" t="str">
        <f t="shared" si="233"/>
        <v>17.4594593568438-7050.77683035884i</v>
      </c>
      <c r="G849" t="str">
        <f t="shared" si="234"/>
        <v>0.999999994122634-0.0000766639836977672i</v>
      </c>
      <c r="H849" t="str">
        <f t="shared" si="235"/>
        <v>91.0000461258519+0.0727818110324272i</v>
      </c>
      <c r="I849" t="str">
        <f t="shared" si="236"/>
        <v>5.47363654066707-1670.8024964089i</v>
      </c>
      <c r="K849" t="str">
        <f t="shared" si="237"/>
        <v>0.142856979063416-0.000149394630661292i</v>
      </c>
      <c r="L849" t="str">
        <f t="shared" si="238"/>
        <v>0.0015-469.58164775702i</v>
      </c>
      <c r="M849" t="str">
        <f t="shared" si="239"/>
        <v>0.0135-192.648881131085i</v>
      </c>
      <c r="N849">
        <f t="shared" si="240"/>
        <v>90.499421081544298</v>
      </c>
      <c r="O849">
        <f t="shared" si="241"/>
        <v>78.80995632996175</v>
      </c>
      <c r="P849" s="3">
        <f t="shared" si="242"/>
        <v>78.80995632996175</v>
      </c>
      <c r="Q849" s="3">
        <f t="shared" si="243"/>
        <v>-89.500578918455702</v>
      </c>
      <c r="R849">
        <f t="shared" si="244"/>
        <v>90.499421081544298</v>
      </c>
      <c r="S849">
        <f t="shared" si="245"/>
        <v>2.118307644848702E-2</v>
      </c>
      <c r="T849">
        <f t="shared" si="228"/>
        <v>78.80995632996175</v>
      </c>
    </row>
    <row r="850" spans="1:20" x14ac:dyDescent="0.3">
      <c r="A850">
        <f t="shared" si="229"/>
        <v>133.60296404186317</v>
      </c>
      <c r="B850">
        <f t="shared" si="246"/>
        <v>21.263572138991272</v>
      </c>
      <c r="C850" t="str">
        <f t="shared" si="230"/>
        <v>76.0040165851038-8686.28699933745i</v>
      </c>
      <c r="D850" t="str">
        <f t="shared" si="231"/>
        <v>15.3562489375745-1496.97681543962i</v>
      </c>
      <c r="E850" t="str">
        <f t="shared" si="232"/>
        <v>162.469230503908-0.0744783475924342i</v>
      </c>
      <c r="F850" t="str">
        <f t="shared" si="233"/>
        <v>17.4594593560625-7024.08531634876i</v>
      </c>
      <c r="G850" t="str">
        <f t="shared" si="234"/>
        <v>0.999999994077881-0.0000769553068323747i</v>
      </c>
      <c r="H850" t="str">
        <f t="shared" si="235"/>
        <v>91.0000464770745+0.0730583819591336i</v>
      </c>
      <c r="I850" t="str">
        <f t="shared" si="236"/>
        <v>5.4736365592011-1664.47746570659i</v>
      </c>
      <c r="K850" t="str">
        <f t="shared" si="237"/>
        <v>0.14285697781622-0.00014996232888415i</v>
      </c>
      <c r="L850" t="str">
        <f t="shared" si="238"/>
        <v>0.0015-467.803992585196i</v>
      </c>
      <c r="M850" t="str">
        <f t="shared" si="239"/>
        <v>0.0135-191.919586701619i</v>
      </c>
      <c r="N850">
        <f t="shared" si="240"/>
        <v>90.501318716374698</v>
      </c>
      <c r="O850">
        <f t="shared" si="241"/>
        <v>78.77701597675626</v>
      </c>
      <c r="P850" s="3">
        <f t="shared" si="242"/>
        <v>78.77701597675626</v>
      </c>
      <c r="Q850" s="3">
        <f t="shared" si="243"/>
        <v>-89.498681283625302</v>
      </c>
      <c r="R850">
        <f t="shared" si="244"/>
        <v>90.501318716374698</v>
      </c>
      <c r="S850">
        <f t="shared" si="245"/>
        <v>2.1263572138991271E-2</v>
      </c>
      <c r="T850">
        <f t="shared" si="228"/>
        <v>78.77701597675626</v>
      </c>
    </row>
    <row r="851" spans="1:20" x14ac:dyDescent="0.3">
      <c r="A851">
        <f t="shared" si="229"/>
        <v>134.11065530522225</v>
      </c>
      <c r="B851">
        <f t="shared" si="246"/>
        <v>21.344373713119438</v>
      </c>
      <c r="C851" t="str">
        <f t="shared" si="230"/>
        <v>76.0040145804022-8653.40502893528i</v>
      </c>
      <c r="D851" t="str">
        <f t="shared" si="231"/>
        <v>15.3562489294849-1491.30986869457i</v>
      </c>
      <c r="E851" t="str">
        <f t="shared" si="232"/>
        <v>162.469228170432-0.0747613568394355i</v>
      </c>
      <c r="F851" t="str">
        <f t="shared" si="233"/>
        <v>17.4594593552752-6997.49484616409i</v>
      </c>
      <c r="G851" t="str">
        <f t="shared" si="234"/>
        <v>0.999999994032787-0.0000772477369948543i</v>
      </c>
      <c r="H851" t="str">
        <f t="shared" si="235"/>
        <v>91.0000468309711+0.073336003855874i</v>
      </c>
      <c r="I851" t="str">
        <f t="shared" si="236"/>
        <v>5.47363657787621-1658.17637907142i</v>
      </c>
      <c r="K851" t="str">
        <f t="shared" si="237"/>
        <v>0.142856976559528-0.000150532184344537i</v>
      </c>
      <c r="L851" t="str">
        <f t="shared" si="238"/>
        <v>0.0015-466.033066930858i</v>
      </c>
      <c r="M851" t="str">
        <f t="shared" si="239"/>
        <v>0.0135-191.193053099839i</v>
      </c>
      <c r="N851">
        <f t="shared" si="240"/>
        <v>90.503223560326276</v>
      </c>
      <c r="O851">
        <f t="shared" si="241"/>
        <v>78.744075649998109</v>
      </c>
      <c r="P851" s="3">
        <f t="shared" si="242"/>
        <v>78.744075649998109</v>
      </c>
      <c r="Q851" s="3">
        <f t="shared" si="243"/>
        <v>-89.496776439673724</v>
      </c>
      <c r="R851">
        <f t="shared" si="244"/>
        <v>90.503223560326276</v>
      </c>
      <c r="S851">
        <f t="shared" si="245"/>
        <v>2.1344373713119438E-2</v>
      </c>
      <c r="T851">
        <f t="shared" si="228"/>
        <v>78.744075649998109</v>
      </c>
    </row>
    <row r="852" spans="1:20" x14ac:dyDescent="0.3">
      <c r="A852">
        <f t="shared" si="229"/>
        <v>134.6202757953821</v>
      </c>
      <c r="B852">
        <f t="shared" si="246"/>
        <v>21.425482333229294</v>
      </c>
      <c r="C852" t="str">
        <f t="shared" si="230"/>
        <v>76.004012560433-8620.64754066944i</v>
      </c>
      <c r="D852" t="str">
        <f t="shared" si="231"/>
        <v>15.3562489213333-1485.66437494265i</v>
      </c>
      <c r="E852" t="str">
        <f t="shared" si="232"/>
        <v>162.469225819188-0.0750454414246132i</v>
      </c>
      <c r="F852" t="str">
        <f t="shared" si="233"/>
        <v>17.4594593544818-6971.00503729199i</v>
      </c>
      <c r="G852" t="str">
        <f t="shared" si="234"/>
        <v>0.99999999398735-0.0000775412783919115i</v>
      </c>
      <c r="H852" t="str">
        <f t="shared" si="235"/>
        <v>91.000047187563+0.0736146807163414i</v>
      </c>
      <c r="I852" t="str">
        <f t="shared" si="236"/>
        <v>5.47363659669354-1651.89914586015i</v>
      </c>
      <c r="K852" t="str">
        <f t="shared" si="237"/>
        <v>0.142856975293266-0.000151104205239774i</v>
      </c>
      <c r="L852" t="str">
        <f t="shared" si="238"/>
        <v>0.0015-464.268845318649i</v>
      </c>
      <c r="M852" t="str">
        <f t="shared" si="239"/>
        <v>0.0135-190.469269874317i</v>
      </c>
      <c r="N852">
        <f t="shared" si="240"/>
        <v>90.505135640772053</v>
      </c>
      <c r="O852">
        <f t="shared" si="241"/>
        <v>78.711135349888565</v>
      </c>
      <c r="P852" s="3">
        <f t="shared" si="242"/>
        <v>78.711135349888565</v>
      </c>
      <c r="Q852" s="3">
        <f t="shared" si="243"/>
        <v>-89.494864359227947</v>
      </c>
      <c r="R852">
        <f t="shared" si="244"/>
        <v>90.505135640772053</v>
      </c>
      <c r="S852">
        <f t="shared" si="245"/>
        <v>2.1425482333229294E-2</v>
      </c>
      <c r="T852">
        <f t="shared" si="228"/>
        <v>78.711135349888565</v>
      </c>
    </row>
    <row r="853" spans="1:20" x14ac:dyDescent="0.3">
      <c r="A853">
        <f t="shared" si="229"/>
        <v>135.13183284340454</v>
      </c>
      <c r="B853">
        <f t="shared" si="246"/>
        <v>21.506899166095565</v>
      </c>
      <c r="C853" t="str">
        <f t="shared" si="230"/>
        <v>76.0040105250852-8588.01406331261i</v>
      </c>
      <c r="D853" t="str">
        <f t="shared" si="231"/>
        <v>15.3562489131199-1480.04025297154i</v>
      </c>
      <c r="E853" t="str">
        <f t="shared" si="232"/>
        <v>162.469223450042-0.0753306054331327i</v>
      </c>
      <c r="F853" t="str">
        <f t="shared" si="233"/>
        <v>17.4594593536824-6944.61550866768i</v>
      </c>
      <c r="G853" t="str">
        <f t="shared" si="234"/>
        <v>0.999999993941567-0.0000778359352462372i</v>
      </c>
      <c r="H853" t="str">
        <f t="shared" si="235"/>
        <v>91.0000475468703+0.0738944165494023i</v>
      </c>
      <c r="I853" t="str">
        <f t="shared" si="236"/>
        <v>5.47363661565417-1645.64567577268i</v>
      </c>
      <c r="K853" t="str">
        <f t="shared" si="237"/>
        <v>0.142856974017362-0.000151678399798331i</v>
      </c>
      <c r="L853" t="str">
        <f t="shared" si="238"/>
        <v>0.0015-462.511302369644i</v>
      </c>
      <c r="M853" t="str">
        <f t="shared" si="239"/>
        <v>0.0135-189.748226613187i</v>
      </c>
      <c r="N853">
        <f t="shared" si="240"/>
        <v>90.507054985188802</v>
      </c>
      <c r="O853">
        <f t="shared" si="241"/>
        <v>78.678195076630601</v>
      </c>
      <c r="P853" s="3">
        <f t="shared" si="242"/>
        <v>78.678195076630601</v>
      </c>
      <c r="Q853" s="3">
        <f t="shared" si="243"/>
        <v>-89.492945014811198</v>
      </c>
      <c r="R853">
        <f t="shared" si="244"/>
        <v>90.507054985188802</v>
      </c>
      <c r="S853">
        <f t="shared" si="245"/>
        <v>2.1506899166095564E-2</v>
      </c>
      <c r="T853">
        <f t="shared" si="228"/>
        <v>78.678195076630601</v>
      </c>
    </row>
    <row r="854" spans="1:20" x14ac:dyDescent="0.3">
      <c r="A854">
        <f t="shared" si="229"/>
        <v>135.6453338082095</v>
      </c>
      <c r="B854">
        <f t="shared" si="246"/>
        <v>21.588625382926729</v>
      </c>
      <c r="C854" t="str">
        <f t="shared" si="230"/>
        <v>76.0040084742392-8555.50412742116i</v>
      </c>
      <c r="D854" t="str">
        <f t="shared" si="231"/>
        <v>15.3562489048439-1474.43742187635i</v>
      </c>
      <c r="E854" t="str">
        <f t="shared" si="232"/>
        <v>162.469221062855-0.0756168529656864i</v>
      </c>
      <c r="F854" t="str">
        <f t="shared" si="233"/>
        <v>17.459459352877-6918.32588066895i</v>
      </c>
      <c r="G854" t="str">
        <f t="shared" si="234"/>
        <v>0.999999993895436-0.0000781317117965686i</v>
      </c>
      <c r="H854" t="str">
        <f t="shared" si="235"/>
        <v>91.0000479089127+0.0741752153791585i</v>
      </c>
      <c r="I854" t="str">
        <f t="shared" si="236"/>
        <v>5.47363663475914-1639.41587885073i</v>
      </c>
      <c r="K854" t="str">
        <f t="shared" si="237"/>
        <v>0.142856972731744-0.000152254776279946i</v>
      </c>
      <c r="L854" t="str">
        <f t="shared" si="238"/>
        <v>0.0015-460.760412801i</v>
      </c>
      <c r="M854" t="str">
        <f t="shared" si="239"/>
        <v>0.0135-189.029912944i</v>
      </c>
      <c r="N854">
        <f t="shared" si="240"/>
        <v>90.508981621157503</v>
      </c>
      <c r="O854">
        <f t="shared" si="241"/>
        <v>78.64525483042857</v>
      </c>
      <c r="P854" s="3">
        <f t="shared" si="242"/>
        <v>78.64525483042857</v>
      </c>
      <c r="Q854" s="3">
        <f t="shared" si="243"/>
        <v>-89.491018378842497</v>
      </c>
      <c r="R854">
        <f t="shared" si="244"/>
        <v>90.508981621157503</v>
      </c>
      <c r="S854">
        <f t="shared" si="245"/>
        <v>2.1588625382926729E-2</v>
      </c>
      <c r="T854">
        <f t="shared" si="228"/>
        <v>78.64525483042857</v>
      </c>
    </row>
    <row r="855" spans="1:20" x14ac:dyDescent="0.3">
      <c r="A855">
        <f t="shared" si="229"/>
        <v>136.16078607668069</v>
      </c>
      <c r="B855">
        <f t="shared" si="246"/>
        <v>21.670662159381852</v>
      </c>
      <c r="C855" t="str">
        <f t="shared" si="230"/>
        <v>76.0040064077778-8523.11726532888i</v>
      </c>
      <c r="D855" t="str">
        <f t="shared" si="231"/>
        <v>15.3562488965049-1468.85580105849i</v>
      </c>
      <c r="E855" t="str">
        <f t="shared" si="232"/>
        <v>162.469218657493-0.0759041881385274i</v>
      </c>
      <c r="F855" t="str">
        <f t="shared" si="233"/>
        <v>17.4594593520655-6892.13577511068i</v>
      </c>
      <c r="G855" t="str">
        <f t="shared" si="234"/>
        <v>0.999999993848953-0.00007842861229775i</v>
      </c>
      <c r="H855" t="str">
        <f t="shared" si="235"/>
        <v>91.0000482737124+0.0744570812450042i</v>
      </c>
      <c r="I855" t="str">
        <f t="shared" si="236"/>
        <v>5.47363665400962-1633.2096654766i</v>
      </c>
      <c r="K855" t="str">
        <f t="shared" si="237"/>
        <v>0.142856971436336-0.00015283334297574i</v>
      </c>
      <c r="L855" t="str">
        <f t="shared" si="238"/>
        <v>0.0015-459.016151425583i</v>
      </c>
      <c r="M855" t="str">
        <f t="shared" si="239"/>
        <v>0.0135-188.314318533572i</v>
      </c>
      <c r="N855">
        <f t="shared" si="240"/>
        <v>90.510915576363629</v>
      </c>
      <c r="O855">
        <f t="shared" si="241"/>
        <v>78.612314611488571</v>
      </c>
      <c r="P855" s="3">
        <f t="shared" si="242"/>
        <v>78.612314611488571</v>
      </c>
      <c r="Q855" s="3">
        <f t="shared" si="243"/>
        <v>-89.489084423636371</v>
      </c>
      <c r="R855">
        <f t="shared" si="244"/>
        <v>90.510915576363629</v>
      </c>
      <c r="S855">
        <f t="shared" si="245"/>
        <v>2.1670662159381852E-2</v>
      </c>
      <c r="T855">
        <f t="shared" si="228"/>
        <v>78.612314611488571</v>
      </c>
    </row>
    <row r="856" spans="1:20" x14ac:dyDescent="0.3">
      <c r="A856">
        <f t="shared" si="229"/>
        <v>136.6781970637721</v>
      </c>
      <c r="B856">
        <f t="shared" si="246"/>
        <v>21.753010675587504</v>
      </c>
      <c r="C856" t="str">
        <f t="shared" si="230"/>
        <v>76.0040043255815-8490.85301113963i</v>
      </c>
      <c r="D856" t="str">
        <f t="shared" si="231"/>
        <v>15.3562488881025-1463.29531022445i</v>
      </c>
      <c r="E856" t="str">
        <f t="shared" si="232"/>
        <v>162.469216233814-0.0761926150835383i</v>
      </c>
      <c r="F856" t="str">
        <f t="shared" si="233"/>
        <v>17.4594593512478-6866.04481523941i</v>
      </c>
      <c r="G856" t="str">
        <f t="shared" si="234"/>
        <v>0.999999993802116-0.0000787266410207941i</v>
      </c>
      <c r="H856" t="str">
        <f t="shared" si="235"/>
        <v>91.0000486412899+0.0747400182016835i</v>
      </c>
      <c r="I856" t="str">
        <f t="shared" si="236"/>
        <v>5.4736366734067-1627.02694637183i</v>
      </c>
      <c r="K856" t="str">
        <f t="shared" si="237"/>
        <v>0.142856970131064-0.000153414108208339i</v>
      </c>
      <c r="L856" t="str">
        <f t="shared" si="238"/>
        <v>0.0015-457.278493151607i</v>
      </c>
      <c r="M856" t="str">
        <f t="shared" si="239"/>
        <v>0.0135-187.601433087839i</v>
      </c>
      <c r="N856">
        <f t="shared" si="240"/>
        <v>90.512856878597688</v>
      </c>
      <c r="O856">
        <f t="shared" si="241"/>
        <v>78.579374420017857</v>
      </c>
      <c r="P856" s="3">
        <f t="shared" si="242"/>
        <v>78.579374420017857</v>
      </c>
      <c r="Q856" s="3">
        <f t="shared" si="243"/>
        <v>-89.487143121402312</v>
      </c>
      <c r="R856">
        <f t="shared" si="244"/>
        <v>90.512856878597688</v>
      </c>
      <c r="S856">
        <f t="shared" si="245"/>
        <v>2.1753010675587502E-2</v>
      </c>
      <c r="T856">
        <f t="shared" si="228"/>
        <v>78.579374420017857</v>
      </c>
    </row>
    <row r="857" spans="1:20" x14ac:dyDescent="0.3">
      <c r="A857">
        <f t="shared" si="229"/>
        <v>137.19757421261443</v>
      </c>
      <c r="B857">
        <f t="shared" si="246"/>
        <v>21.835672116154736</v>
      </c>
      <c r="C857" t="str">
        <f t="shared" si="230"/>
        <v>76.0040022275309-8458.71090072157i</v>
      </c>
      <c r="D857" t="str">
        <f t="shared" si="231"/>
        <v>15.3562488796361-1457.75586938472i</v>
      </c>
      <c r="E857" t="str">
        <f t="shared" si="232"/>
        <v>162.469213791682-0.0764821379483035i</v>
      </c>
      <c r="F857" t="str">
        <f t="shared" si="233"/>
        <v>17.4594593504238-6840.05262572789i</v>
      </c>
      <c r="G857" t="str">
        <f t="shared" si="234"/>
        <v>0.999999993754922-0.0000790258022529436i</v>
      </c>
      <c r="H857" t="str">
        <f t="shared" si="235"/>
        <v>91.0000490116664+0.0750240303193466i</v>
      </c>
      <c r="I857" t="str">
        <f t="shared" si="236"/>
        <v>5.47363669295146-1620.8676325959i</v>
      </c>
      <c r="K857" t="str">
        <f t="shared" si="237"/>
        <v>0.142856968815853-0.000153997080331991i</v>
      </c>
      <c r="L857" t="str">
        <f t="shared" si="238"/>
        <v>0.0015-455.547412982274i</v>
      </c>
      <c r="M857" t="str">
        <f t="shared" si="239"/>
        <v>0.0135-186.891246351702i</v>
      </c>
      <c r="N857">
        <f t="shared" si="240"/>
        <v>90.514805555755458</v>
      </c>
      <c r="O857">
        <f t="shared" si="241"/>
        <v>78.546434256225851</v>
      </c>
      <c r="P857" s="3">
        <f t="shared" si="242"/>
        <v>78.546434256225851</v>
      </c>
      <c r="Q857" s="3">
        <f t="shared" si="243"/>
        <v>-89.485194444244542</v>
      </c>
      <c r="R857">
        <f t="shared" si="244"/>
        <v>90.514805555755458</v>
      </c>
      <c r="S857">
        <f t="shared" si="245"/>
        <v>2.1835672116154736E-2</v>
      </c>
      <c r="T857">
        <f t="shared" si="228"/>
        <v>78.546434256225851</v>
      </c>
    </row>
    <row r="858" spans="1:20" x14ac:dyDescent="0.3">
      <c r="A858">
        <f t="shared" si="229"/>
        <v>137.71892499462237</v>
      </c>
      <c r="B858">
        <f t="shared" si="246"/>
        <v>21.918647670196126</v>
      </c>
      <c r="C858" t="str">
        <f t="shared" si="230"/>
        <v>76.0040001135049-8426.69047169945i</v>
      </c>
      <c r="D858" t="str">
        <f t="shared" si="231"/>
        <v>15.3562488711051-1452.23739885256i</v>
      </c>
      <c r="E858" t="str">
        <f t="shared" si="232"/>
        <v>162.469211330955-0.0767727608961312i</v>
      </c>
      <c r="F858" t="str">
        <f t="shared" si="233"/>
        <v>17.4594593495936-6814.15883266975i</v>
      </c>
      <c r="G858" t="str">
        <f t="shared" si="234"/>
        <v>0.99999999370737-0.0000793261002977327i</v>
      </c>
      <c r="H858" t="str">
        <f t="shared" si="235"/>
        <v>91.0000493848628+0.0753091216836119i</v>
      </c>
      <c r="I858" t="str">
        <f t="shared" si="236"/>
        <v>5.47363671264504-1614.73163554503i</v>
      </c>
      <c r="K858" t="str">
        <f t="shared" si="237"/>
        <v>0.142856967490628-0.000154582267732692i</v>
      </c>
      <c r="L858" t="str">
        <f t="shared" si="238"/>
        <v>0.0015-453.822886015415i</v>
      </c>
      <c r="M858" t="str">
        <f t="shared" si="239"/>
        <v>0.0135-186.183748108888i</v>
      </c>
      <c r="N858">
        <f t="shared" si="240"/>
        <v>90.516761635838449</v>
      </c>
      <c r="O858">
        <f t="shared" si="241"/>
        <v>78.513494120323045</v>
      </c>
      <c r="P858" s="3">
        <f t="shared" si="242"/>
        <v>78.513494120323045</v>
      </c>
      <c r="Q858" s="3">
        <f t="shared" si="243"/>
        <v>-89.483238364161551</v>
      </c>
      <c r="R858">
        <f t="shared" si="244"/>
        <v>90.516761635838449</v>
      </c>
      <c r="S858">
        <f t="shared" si="245"/>
        <v>2.1918647670196127E-2</v>
      </c>
      <c r="T858">
        <f t="shared" si="228"/>
        <v>78.513494120323045</v>
      </c>
    </row>
    <row r="859" spans="1:20" x14ac:dyDescent="0.3">
      <c r="A859">
        <f t="shared" si="229"/>
        <v>138.24225690960193</v>
      </c>
      <c r="B859">
        <f t="shared" si="246"/>
        <v>22.001938531342873</v>
      </c>
      <c r="C859" t="str">
        <f t="shared" si="230"/>
        <v>76.0039979833825-8394.79126344878i</v>
      </c>
      <c r="D859" t="str">
        <f t="shared" si="231"/>
        <v>15.3562488625092-1446.73981924294i</v>
      </c>
      <c r="E859" t="str">
        <f t="shared" si="232"/>
        <v>162.469208851492-0.0770644881061563i</v>
      </c>
      <c r="F859" t="str">
        <f t="shared" si="233"/>
        <v>17.4594593487569-6788.36306357408i</v>
      </c>
      <c r="G859" t="str">
        <f t="shared" si="234"/>
        <v>0.999999993659455-0.0000796275394750487i</v>
      </c>
      <c r="H859" t="str">
        <f t="shared" si="235"/>
        <v>91.000049760901+0.0755952963956218i</v>
      </c>
      <c r="I859" t="str">
        <f t="shared" si="236"/>
        <v>5.47363673248853-1608.61886695084i</v>
      </c>
      <c r="K859" t="str">
        <f t="shared" si="237"/>
        <v>0.142856966155312-0.000155169678828297i</v>
      </c>
      <c r="L859" t="str">
        <f t="shared" si="238"/>
        <v>0.0015-452.104887443131i</v>
      </c>
      <c r="M859" t="str">
        <f t="shared" si="239"/>
        <v>0.0135-185.478928181797i</v>
      </c>
      <c r="N859">
        <f t="shared" si="240"/>
        <v>90.518725146954395</v>
      </c>
      <c r="O859">
        <f t="shared" si="241"/>
        <v>78.480554012521893</v>
      </c>
      <c r="P859" s="3">
        <f t="shared" si="242"/>
        <v>78.480554012521893</v>
      </c>
      <c r="Q859" s="3">
        <f t="shared" si="243"/>
        <v>-89.481274853045605</v>
      </c>
      <c r="R859">
        <f t="shared" si="244"/>
        <v>90.518725146954395</v>
      </c>
      <c r="S859">
        <f t="shared" si="245"/>
        <v>2.2001938531342871E-2</v>
      </c>
      <c r="T859">
        <f t="shared" si="228"/>
        <v>78.480554012521893</v>
      </c>
    </row>
    <row r="860" spans="1:20" x14ac:dyDescent="0.3">
      <c r="A860">
        <f t="shared" si="229"/>
        <v>138.76757748585842</v>
      </c>
      <c r="B860">
        <f t="shared" si="246"/>
        <v>22.085545897761975</v>
      </c>
      <c r="C860" t="str">
        <f t="shared" si="230"/>
        <v>76.0039958370404-8363.01281708864i</v>
      </c>
      <c r="D860" t="str">
        <f t="shared" si="231"/>
        <v>15.3562488538479-1441.26305147133i</v>
      </c>
      <c r="E860" t="str">
        <f t="shared" si="232"/>
        <v>162.469206353149-0.0773573237733707i</v>
      </c>
      <c r="F860" t="str">
        <f t="shared" si="233"/>
        <v>17.4594593479141-6762.66494736014i</v>
      </c>
      <c r="G860" t="str">
        <f t="shared" si="234"/>
        <v>0.999999993611175-0.0000799301241211949i</v>
      </c>
      <c r="H860" t="str">
        <f t="shared" si="235"/>
        <v>91.0000501398026+0.075882558572106i</v>
      </c>
      <c r="I860" t="str">
        <f t="shared" si="236"/>
        <v>5.4736367524832-1602.52923887911i</v>
      </c>
      <c r="K860" t="str">
        <f t="shared" si="237"/>
        <v>0.142856964809828-0.000155759322068652i</v>
      </c>
      <c r="L860" t="str">
        <f t="shared" si="238"/>
        <v>0.0015-450.393392551437i</v>
      </c>
      <c r="M860" t="str">
        <f t="shared" si="239"/>
        <v>0.0135-184.776776431358i</v>
      </c>
      <c r="N860">
        <f t="shared" si="240"/>
        <v>90.520696117317485</v>
      </c>
      <c r="O860">
        <f t="shared" si="241"/>
        <v>78.447613933036223</v>
      </c>
      <c r="P860" s="3">
        <f t="shared" si="242"/>
        <v>78.447613933036223</v>
      </c>
      <c r="Q860" s="3">
        <f t="shared" si="243"/>
        <v>-89.479303882682515</v>
      </c>
      <c r="R860">
        <f t="shared" si="244"/>
        <v>90.520696117317485</v>
      </c>
      <c r="S860">
        <f t="shared" si="245"/>
        <v>2.2085545897761974E-2</v>
      </c>
      <c r="T860">
        <f t="shared" si="228"/>
        <v>78.447613933036223</v>
      </c>
    </row>
    <row r="861" spans="1:20" x14ac:dyDescent="0.3">
      <c r="A861">
        <f t="shared" si="229"/>
        <v>139.2948942803047</v>
      </c>
      <c r="B861">
        <f t="shared" si="246"/>
        <v>22.169470972173471</v>
      </c>
      <c r="C861" t="str">
        <f t="shared" si="230"/>
        <v>76.0039936743546-8331.35467547543i</v>
      </c>
      <c r="D861" t="str">
        <f t="shared" si="231"/>
        <v>15.3562488451205-1435.80701675258i</v>
      </c>
      <c r="E861" t="str">
        <f t="shared" si="232"/>
        <v>162.469203835783-0.0776512721086968i</v>
      </c>
      <c r="F861" t="str">
        <f t="shared" si="233"/>
        <v>17.4594593470647-6737.0641143518i</v>
      </c>
      <c r="G861" t="str">
        <f t="shared" si="234"/>
        <v>0.999999993562528-0.0000802338585889523i</v>
      </c>
      <c r="H861" t="str">
        <f t="shared" si="235"/>
        <v>91.0000505215894+0.0761709123454352i</v>
      </c>
      <c r="I861" t="str">
        <f t="shared" si="236"/>
        <v>5.47363677263007-1596.46266372848i</v>
      </c>
      <c r="K861" t="str">
        <f t="shared" si="237"/>
        <v>0.142856963454099-0.000156351205935706i</v>
      </c>
      <c r="L861" t="str">
        <f t="shared" si="238"/>
        <v>0.0015-448.688376719901i</v>
      </c>
      <c r="M861" t="str">
        <f t="shared" si="239"/>
        <v>0.0135-184.077282756882i</v>
      </c>
      <c r="N861">
        <f t="shared" si="240"/>
        <v>90.522674575248914</v>
      </c>
      <c r="O861">
        <f t="shared" si="241"/>
        <v>78.414673882081587</v>
      </c>
      <c r="P861" s="3">
        <f t="shared" si="242"/>
        <v>78.414673882081587</v>
      </c>
      <c r="Q861" s="3">
        <f t="shared" si="243"/>
        <v>-89.477325424751086</v>
      </c>
      <c r="R861">
        <f t="shared" si="244"/>
        <v>90.522674575248914</v>
      </c>
      <c r="S861">
        <f t="shared" si="245"/>
        <v>2.216947097217347E-2</v>
      </c>
      <c r="T861">
        <f t="shared" si="228"/>
        <v>78.414673882081587</v>
      </c>
    </row>
    <row r="862" spans="1:20" x14ac:dyDescent="0.3">
      <c r="A862">
        <f t="shared" si="229"/>
        <v>139.82421487856988</v>
      </c>
      <c r="B862">
        <f t="shared" si="246"/>
        <v>22.253714961867733</v>
      </c>
      <c r="C862" t="str">
        <f t="shared" si="230"/>
        <v>76.0039914952019-8299.81638319616i</v>
      </c>
      <c r="D862" t="str">
        <f t="shared" si="231"/>
        <v>15.3562488363267-1430.3716365998i</v>
      </c>
      <c r="E862" t="str">
        <f t="shared" si="232"/>
        <v>162.469201299249-0.0779463373390401i</v>
      </c>
      <c r="F862" t="str">
        <f t="shared" si="233"/>
        <v>17.4594593462088-6711.56019627258i</v>
      </c>
      <c r="G862" t="str">
        <f t="shared" si="234"/>
        <v>0.99999999351351-0.0000805387472476425i</v>
      </c>
      <c r="H862" t="str">
        <f t="shared" si="235"/>
        <v>91.0000509062832+0.0764603618636835i</v>
      </c>
      <c r="I862" t="str">
        <f t="shared" si="236"/>
        <v>5.47363679293034-1590.41905422925i</v>
      </c>
      <c r="K862" t="str">
        <f t="shared" si="237"/>
        <v>0.142856962088047-0.00015694533894364i</v>
      </c>
      <c r="L862" t="str">
        <f t="shared" si="238"/>
        <v>0.0015-446.989815421299i</v>
      </c>
      <c r="M862" t="str">
        <f t="shared" si="239"/>
        <v>0.0135-183.380437095918i</v>
      </c>
      <c r="N862">
        <f t="shared" si="240"/>
        <v>90.52466054917717</v>
      </c>
      <c r="O862">
        <f t="shared" si="241"/>
        <v>78.381733859875212</v>
      </c>
      <c r="P862" s="3">
        <f t="shared" si="242"/>
        <v>78.381733859875212</v>
      </c>
      <c r="Q862" s="3">
        <f t="shared" si="243"/>
        <v>-89.47533945082283</v>
      </c>
      <c r="R862">
        <f t="shared" si="244"/>
        <v>90.52466054917717</v>
      </c>
      <c r="S862">
        <f t="shared" si="245"/>
        <v>2.2253714961867732E-2</v>
      </c>
      <c r="T862">
        <f t="shared" si="228"/>
        <v>78.381733859875212</v>
      </c>
    </row>
    <row r="863" spans="1:20" x14ac:dyDescent="0.3">
      <c r="A863">
        <f t="shared" si="229"/>
        <v>140.35554689510843</v>
      </c>
      <c r="B863">
        <f t="shared" si="246"/>
        <v>22.338279078722831</v>
      </c>
      <c r="C863" t="str">
        <f t="shared" si="230"/>
        <v>76.0039892994577-8268.39748656199i</v>
      </c>
      <c r="D863" t="str">
        <f t="shared" si="231"/>
        <v>15.3562488274661-1424.95683282323i</v>
      </c>
      <c r="E863" t="str">
        <f t="shared" si="232"/>
        <v>162.469198743401-0.078242523707365i</v>
      </c>
      <c r="F863" t="str">
        <f t="shared" si="233"/>
        <v>17.4594593453466-6686.15282624004i</v>
      </c>
      <c r="G863" t="str">
        <f t="shared" si="234"/>
        <v>0.999999993464119-0.0000808447944831906i</v>
      </c>
      <c r="H863" t="str">
        <f t="shared" si="235"/>
        <v>91.0000512939058+0.0767509112906871i</v>
      </c>
      <c r="I863" t="str">
        <f t="shared" si="236"/>
        <v>5.47363681338519-1584.39832344205i</v>
      </c>
      <c r="K863" t="str">
        <f t="shared" si="237"/>
        <v>0.142856960711594-0.000157541729638985i</v>
      </c>
      <c r="L863" t="str">
        <f t="shared" si="238"/>
        <v>0.0015-445.297684221259i</v>
      </c>
      <c r="M863" t="str">
        <f t="shared" si="239"/>
        <v>0.0135-182.686229424106i</v>
      </c>
      <c r="N863">
        <f t="shared" si="240"/>
        <v>90.526654067638532</v>
      </c>
      <c r="O863">
        <f t="shared" si="241"/>
        <v>78.348793866636029</v>
      </c>
      <c r="P863" s="3">
        <f t="shared" si="242"/>
        <v>78.348793866636029</v>
      </c>
      <c r="Q863" s="3">
        <f t="shared" si="243"/>
        <v>-89.473345932361468</v>
      </c>
      <c r="R863">
        <f t="shared" si="244"/>
        <v>90.526654067638532</v>
      </c>
      <c r="S863">
        <f t="shared" si="245"/>
        <v>2.2338279078722829E-2</v>
      </c>
      <c r="T863">
        <f t="shared" si="228"/>
        <v>78.348793866636029</v>
      </c>
    </row>
    <row r="864" spans="1:20" x14ac:dyDescent="0.3">
      <c r="A864">
        <f t="shared" si="229"/>
        <v>140.88889797330987</v>
      </c>
      <c r="B864">
        <f t="shared" si="246"/>
        <v>22.423164539221979</v>
      </c>
      <c r="C864" t="str">
        <f t="shared" si="230"/>
        <v>76.0039870869933-8237.09753360137i</v>
      </c>
      <c r="D864" t="str">
        <f t="shared" si="231"/>
        <v>15.3562488185379-1419.56252752908i</v>
      </c>
      <c r="E864" t="str">
        <f t="shared" si="232"/>
        <v>162.469196168093-0.0785398354727363i</v>
      </c>
      <c r="F864" t="str">
        <f t="shared" si="233"/>
        <v>17.4594593444776-6660.84163876055i</v>
      </c>
      <c r="G864" t="str">
        <f t="shared" si="234"/>
        <v>0.999999993414352-0.000081152004698188i</v>
      </c>
      <c r="H864" t="str">
        <f t="shared" si="235"/>
        <v>91.0000516844807+0.0770425648061099i</v>
      </c>
      <c r="I864" t="str">
        <f t="shared" si="236"/>
        <v>5.47363683399581-1578.40038475665i</v>
      </c>
      <c r="K864" t="str">
        <f t="shared" si="237"/>
        <v>0.142856959324659-0.000158140386600748i</v>
      </c>
      <c r="L864" t="str">
        <f t="shared" si="238"/>
        <v>0.0015-443.611958777902i</v>
      </c>
      <c r="M864" t="str">
        <f t="shared" si="239"/>
        <v>0.0135-181.994649755037i</v>
      </c>
      <c r="N864">
        <f t="shared" si="240"/>
        <v>90.528655159277434</v>
      </c>
      <c r="O864">
        <f t="shared" si="241"/>
        <v>78.315853902584365</v>
      </c>
      <c r="P864" s="3">
        <f t="shared" si="242"/>
        <v>78.315853902584365</v>
      </c>
      <c r="Q864" s="3">
        <f t="shared" si="243"/>
        <v>-89.471344840722566</v>
      </c>
      <c r="R864">
        <f t="shared" si="244"/>
        <v>90.528655159277434</v>
      </c>
      <c r="S864">
        <f t="shared" si="245"/>
        <v>2.2423164539221978E-2</v>
      </c>
      <c r="T864">
        <f t="shared" si="228"/>
        <v>78.315853902584365</v>
      </c>
    </row>
    <row r="865" spans="1:20" x14ac:dyDescent="0.3">
      <c r="A865">
        <f t="shared" si="229"/>
        <v>141.42427578560844</v>
      </c>
      <c r="B865">
        <f t="shared" si="246"/>
        <v>22.508372564471024</v>
      </c>
      <c r="C865" t="str">
        <f t="shared" si="230"/>
        <v>76.0039848576829-8205.91607405415i</v>
      </c>
      <c r="D865" t="str">
        <f t="shared" si="231"/>
        <v>15.3562488095417-1414.18864311848i</v>
      </c>
      <c r="E865" t="str">
        <f t="shared" si="232"/>
        <v>162.469193573176-0.0788382769103907i</v>
      </c>
      <c r="F865" t="str">
        <f t="shared" si="233"/>
        <v>17.4594593436021-6635.6262697243i</v>
      </c>
      <c r="G865" t="str">
        <f t="shared" si="234"/>
        <v>0.999999993364206-0.0000814603823119562i</v>
      </c>
      <c r="H865" t="str">
        <f t="shared" si="235"/>
        <v>91.0000520780291+0.0773353266054907i</v>
      </c>
      <c r="I865" t="str">
        <f t="shared" si="236"/>
        <v>5.47363685476335-1572.4251518907i</v>
      </c>
      <c r="K865" t="str">
        <f t="shared" si="237"/>
        <v>0.142856957927164-0.000158741318440531i</v>
      </c>
      <c r="L865" t="str">
        <f t="shared" si="238"/>
        <v>0.0015-441.932614841505i</v>
      </c>
      <c r="M865" t="str">
        <f t="shared" si="239"/>
        <v>0.0135-181.305688140104i</v>
      </c>
      <c r="N865">
        <f t="shared" si="240"/>
        <v>90.530663852846843</v>
      </c>
      <c r="O865">
        <f t="shared" si="241"/>
        <v>78.282913967942577</v>
      </c>
      <c r="P865" s="3">
        <f t="shared" si="242"/>
        <v>78.282913967942577</v>
      </c>
      <c r="Q865" s="3">
        <f t="shared" si="243"/>
        <v>-89.469336147153157</v>
      </c>
      <c r="R865">
        <f t="shared" si="244"/>
        <v>90.530663852846843</v>
      </c>
      <c r="S865">
        <f t="shared" si="245"/>
        <v>2.2508372564471024E-2</v>
      </c>
      <c r="T865">
        <f t="shared" si="228"/>
        <v>78.282913967942577</v>
      </c>
    </row>
    <row r="866" spans="1:20" x14ac:dyDescent="0.3">
      <c r="A866">
        <f t="shared" si="229"/>
        <v>141.96168803359376</v>
      </c>
      <c r="B866">
        <f t="shared" si="246"/>
        <v>22.593904380216014</v>
      </c>
      <c r="C866" t="str">
        <f t="shared" si="230"/>
        <v>76.0039826113975-8174.85265936446i</v>
      </c>
      <c r="D866" t="str">
        <f t="shared" si="231"/>
        <v>15.3562488004769-1408.83510228628i</v>
      </c>
      <c r="E866" t="str">
        <f t="shared" si="232"/>
        <v>162.469190958501-0.0791378523117947i</v>
      </c>
      <c r="F866" t="str">
        <f t="shared" si="233"/>
        <v>17.4594593427199-6610.50635639962i</v>
      </c>
      <c r="G866" t="str">
        <f t="shared" si="234"/>
        <v>0.999999993313678-0.0000817699317606099i</v>
      </c>
      <c r="H866" t="str">
        <f t="shared" si="235"/>
        <v>91.000052474574+0.077629200900318i</v>
      </c>
      <c r="I866" t="str">
        <f t="shared" si="236"/>
        <v>5.47363687568902-1566.47253888845i</v>
      </c>
      <c r="K866" t="str">
        <f t="shared" si="237"/>
        <v>0.142856956519028-0.000159344533802662i</v>
      </c>
      <c r="L866" t="str">
        <f t="shared" si="238"/>
        <v>0.0015-440.259628254139i</v>
      </c>
      <c r="M866" t="str">
        <f t="shared" si="239"/>
        <v>0.0135-180.619334668364i</v>
      </c>
      <c r="N866">
        <f t="shared" si="240"/>
        <v>90.532680177208718</v>
      </c>
      <c r="O866">
        <f t="shared" si="241"/>
        <v>78.24997406293447</v>
      </c>
      <c r="P866" s="3">
        <f t="shared" si="242"/>
        <v>78.24997406293447</v>
      </c>
      <c r="Q866" s="3">
        <f t="shared" si="243"/>
        <v>-89.467319822791282</v>
      </c>
      <c r="R866">
        <f t="shared" si="244"/>
        <v>90.532680177208718</v>
      </c>
      <c r="S866">
        <f t="shared" si="245"/>
        <v>2.2593904380216013E-2</v>
      </c>
      <c r="T866">
        <f t="shared" si="228"/>
        <v>78.24997406293447</v>
      </c>
    </row>
    <row r="867" spans="1:20" x14ac:dyDescent="0.3">
      <c r="A867">
        <f t="shared" si="229"/>
        <v>142.50114244812141</v>
      </c>
      <c r="B867">
        <f t="shared" si="246"/>
        <v>22.679761216860836</v>
      </c>
      <c r="C867" t="str">
        <f t="shared" si="230"/>
        <v>76.0039803480099-8143.90684267463i</v>
      </c>
      <c r="D867" t="str">
        <f t="shared" si="231"/>
        <v>15.3562487913434-1403.50182802001i</v>
      </c>
      <c r="E867" t="str">
        <f t="shared" si="232"/>
        <v>162.469188323916-0.0794385659847061i</v>
      </c>
      <c r="F867" t="str">
        <f t="shared" si="233"/>
        <v>17.4594593418311-6585.48153742824i</v>
      </c>
      <c r="G867" t="str">
        <f t="shared" si="234"/>
        <v>0.999999993262766-0.0000820806574971213i</v>
      </c>
      <c r="H867" t="str">
        <f t="shared" si="235"/>
        <v>91.0000528741384+0.0779241919180796i</v>
      </c>
      <c r="I867" t="str">
        <f t="shared" si="236"/>
        <v>5.47363689677405-1560.54246011959i</v>
      </c>
      <c r="K867" t="str">
        <f t="shared" si="237"/>
        <v>0.14285695510017-0.00015995004136431i</v>
      </c>
      <c r="L867" t="str">
        <f t="shared" si="238"/>
        <v>0.0015-438.592974949332i</v>
      </c>
      <c r="M867" t="str">
        <f t="shared" si="239"/>
        <v>0.0135-179.935579466392i</v>
      </c>
      <c r="N867">
        <f t="shared" si="240"/>
        <v>90.534704161334474</v>
      </c>
      <c r="O867">
        <f t="shared" si="241"/>
        <v>78.2170341877856</v>
      </c>
      <c r="P867" s="3">
        <f t="shared" si="242"/>
        <v>78.2170341877856</v>
      </c>
      <c r="Q867" s="3">
        <f t="shared" si="243"/>
        <v>-89.465295838665526</v>
      </c>
      <c r="R867">
        <f t="shared" si="244"/>
        <v>90.534704161334474</v>
      </c>
      <c r="S867">
        <f t="shared" si="245"/>
        <v>2.2679761216860835E-2</v>
      </c>
      <c r="T867">
        <f t="shared" si="228"/>
        <v>78.2170341877856</v>
      </c>
    </row>
    <row r="868" spans="1:20" x14ac:dyDescent="0.3">
      <c r="A868">
        <f t="shared" si="229"/>
        <v>143.04264678942428</v>
      </c>
      <c r="B868">
        <f t="shared" si="246"/>
        <v>22.765944309484908</v>
      </c>
      <c r="C868" t="str">
        <f t="shared" si="230"/>
        <v>76.0039780673859-8113.07817881872i</v>
      </c>
      <c r="D868" t="str">
        <f t="shared" si="231"/>
        <v>15.3562487821401-1398.18874359873i</v>
      </c>
      <c r="E868" t="str">
        <f t="shared" si="232"/>
        <v>162.469185669271-0.0797404222532487i</v>
      </c>
      <c r="F868" t="str">
        <f t="shared" si="233"/>
        <v>17.4594593409354-6560.55145281965i</v>
      </c>
      <c r="G868" t="str">
        <f t="shared" si="234"/>
        <v>0.999999993211465-0.0000823925639913836i</v>
      </c>
      <c r="H868" t="str">
        <f t="shared" si="235"/>
        <v>91.000053276746+0.0782203039023315i</v>
      </c>
      <c r="I868" t="str">
        <f t="shared" si="236"/>
        <v>5.47363691801965-1554.63483027793i</v>
      </c>
      <c r="K868" t="str">
        <f t="shared" si="237"/>
        <v>0.142856953670507-0.000160557849835618i</v>
      </c>
      <c r="L868" t="str">
        <f t="shared" si="238"/>
        <v>0.0015-436.932630951714i</v>
      </c>
      <c r="M868" t="str">
        <f t="shared" si="239"/>
        <v>0.0135-179.254412698139i</v>
      </c>
      <c r="N868">
        <f t="shared" si="240"/>
        <v>90.536735834305148</v>
      </c>
      <c r="O868">
        <f t="shared" si="241"/>
        <v>78.184094342723284</v>
      </c>
      <c r="P868" s="3">
        <f t="shared" si="242"/>
        <v>78.184094342723284</v>
      </c>
      <c r="Q868" s="3">
        <f t="shared" si="243"/>
        <v>-89.463264165694852</v>
      </c>
      <c r="R868">
        <f t="shared" si="244"/>
        <v>90.536735834305148</v>
      </c>
      <c r="S868">
        <f t="shared" si="245"/>
        <v>2.276594430948491E-2</v>
      </c>
      <c r="T868">
        <f t="shared" si="228"/>
        <v>78.184094342723284</v>
      </c>
    </row>
    <row r="869" spans="1:20" x14ac:dyDescent="0.3">
      <c r="A869">
        <f t="shared" si="229"/>
        <v>143.5862088472241</v>
      </c>
      <c r="B869">
        <f t="shared" si="246"/>
        <v>22.852454897860952</v>
      </c>
      <c r="C869" t="str">
        <f t="shared" si="230"/>
        <v>76.0039757693976-8082.36622431615i</v>
      </c>
      <c r="D869" t="str">
        <f t="shared" si="231"/>
        <v>15.3562487728667-1392.89577259193i</v>
      </c>
      <c r="E869" t="str">
        <f t="shared" si="232"/>
        <v>162.469182994414-0.0800434254579518i</v>
      </c>
      <c r="F869" t="str">
        <f t="shared" si="233"/>
        <v>17.4594593400329-6535.71574394625i</v>
      </c>
      <c r="G869" t="str">
        <f t="shared" si="234"/>
        <v>0.999999993159775-0.0000827056557302758i</v>
      </c>
      <c r="H869" t="str">
        <f t="shared" si="235"/>
        <v>91.0000536824185+0.0785175411127515i</v>
      </c>
      <c r="I869" t="str">
        <f t="shared" si="236"/>
        <v>5.47363693942697-1548.74956438022i</v>
      </c>
      <c r="K869" t="str">
        <f t="shared" si="237"/>
        <v>0.142856952229959-0.000161167967959825i</v>
      </c>
      <c r="L869" t="str">
        <f t="shared" si="238"/>
        <v>0.0015-435.278572376683i</v>
      </c>
      <c r="M869" t="str">
        <f t="shared" si="239"/>
        <v>0.0135-178.575824564793i</v>
      </c>
      <c r="N869">
        <f t="shared" si="240"/>
        <v>90.538775225312165</v>
      </c>
      <c r="O869">
        <f t="shared" si="241"/>
        <v>78.151154527976686</v>
      </c>
      <c r="P869" s="3">
        <f t="shared" si="242"/>
        <v>78.151154527976686</v>
      </c>
      <c r="Q869" s="3">
        <f t="shared" si="243"/>
        <v>-89.461224774687835</v>
      </c>
      <c r="R869">
        <f t="shared" si="244"/>
        <v>90.538775225312165</v>
      </c>
      <c r="S869">
        <f t="shared" si="245"/>
        <v>2.285245489786095E-2</v>
      </c>
      <c r="T869">
        <f t="shared" si="228"/>
        <v>78.151154527976686</v>
      </c>
    </row>
    <row r="870" spans="1:20" x14ac:dyDescent="0.3">
      <c r="A870">
        <f t="shared" si="229"/>
        <v>144.13183644084356</v>
      </c>
      <c r="B870">
        <f t="shared" si="246"/>
        <v>22.939294226472825</v>
      </c>
      <c r="C870" t="str">
        <f t="shared" si="230"/>
        <v>76.0039734539117-8051.77053736501i</v>
      </c>
      <c r="D870" t="str">
        <f t="shared" si="231"/>
        <v>15.3562487635227-1387.62283885844i</v>
      </c>
      <c r="E870" t="str">
        <f t="shared" si="232"/>
        <v>162.46918029919-0.0803475799558286i</v>
      </c>
      <c r="F870" t="str">
        <f t="shared" si="233"/>
        <v>17.4594593391234-6510.974053538i</v>
      </c>
      <c r="G870" t="str">
        <f t="shared" si="234"/>
        <v>0.99999999310769-0.0000830199372177268i</v>
      </c>
      <c r="H870" t="str">
        <f t="shared" si="235"/>
        <v>91.0000540911801+0.0788159078252074i</v>
      </c>
      <c r="I870" t="str">
        <f t="shared" si="236"/>
        <v>5.47363696099727-1542.88657776494i</v>
      </c>
      <c r="K870" t="str">
        <f t="shared" si="237"/>
        <v>0.142856950778442-0.000161780404513392i</v>
      </c>
      <c r="L870" t="str">
        <f t="shared" si="238"/>
        <v>0.0015-433.630775430049i</v>
      </c>
      <c r="M870" t="str">
        <f t="shared" si="239"/>
        <v>0.0135-177.899805304635i</v>
      </c>
      <c r="N870">
        <f t="shared" si="240"/>
        <v>90.540822363657497</v>
      </c>
      <c r="O870">
        <f t="shared" si="241"/>
        <v>78.118214743776406</v>
      </c>
      <c r="P870" s="3">
        <f t="shared" si="242"/>
        <v>78.118214743776406</v>
      </c>
      <c r="Q870" s="3">
        <f t="shared" si="243"/>
        <v>-89.459177636342503</v>
      </c>
      <c r="R870">
        <f t="shared" si="244"/>
        <v>90.540822363657497</v>
      </c>
      <c r="S870">
        <f t="shared" si="245"/>
        <v>2.2939294226472826E-2</v>
      </c>
      <c r="T870">
        <f t="shared" si="228"/>
        <v>78.118214743776406</v>
      </c>
    </row>
    <row r="871" spans="1:20" x14ac:dyDescent="0.3">
      <c r="A871">
        <f t="shared" si="229"/>
        <v>144.67953741931876</v>
      </c>
      <c r="B871">
        <f t="shared" si="246"/>
        <v>23.026463544533421</v>
      </c>
      <c r="C871" t="str">
        <f t="shared" si="230"/>
        <v>76.0039711207949-8021.29067783602i</v>
      </c>
      <c r="D871" t="str">
        <f t="shared" si="231"/>
        <v>15.3562487541077-1382.36986654535i</v>
      </c>
      <c r="E871" t="str">
        <f t="shared" si="232"/>
        <v>162.469177583442-0.0806528901204209i</v>
      </c>
      <c r="F871" t="str">
        <f t="shared" si="233"/>
        <v>17.4594593382072-6486.32602567744i</v>
      </c>
      <c r="G871" t="str">
        <f t="shared" si="234"/>
        <v>0.999999993055209-0.0000833354129747806i</v>
      </c>
      <c r="H871" t="str">
        <f t="shared" si="235"/>
        <v>91.0000545030545+0.0791154083318144i</v>
      </c>
      <c r="I871" t="str">
        <f t="shared" si="236"/>
        <v>5.4736369827319-1537.04578609109i</v>
      </c>
      <c r="K871" t="str">
        <f t="shared" si="237"/>
        <v>0.142856949315872-0.000162395168306125i</v>
      </c>
      <c r="L871" t="str">
        <f t="shared" si="238"/>
        <v>0.0015-431.9892164077i</v>
      </c>
      <c r="M871" t="str">
        <f t="shared" si="239"/>
        <v>0.0135-177.226345192903i</v>
      </c>
      <c r="N871">
        <f t="shared" si="240"/>
        <v>90.542877278754176</v>
      </c>
      <c r="O871">
        <f t="shared" si="241"/>
        <v>78.085274990354932</v>
      </c>
      <c r="P871" s="3">
        <f t="shared" si="242"/>
        <v>78.085274990354932</v>
      </c>
      <c r="Q871" s="3">
        <f t="shared" si="243"/>
        <v>-89.457122721245824</v>
      </c>
      <c r="R871">
        <f t="shared" si="244"/>
        <v>90.542877278754176</v>
      </c>
      <c r="S871">
        <f t="shared" si="245"/>
        <v>2.3026463544533422E-2</v>
      </c>
      <c r="T871">
        <f t="shared" si="228"/>
        <v>78.085274990354932</v>
      </c>
    </row>
    <row r="872" spans="1:20" x14ac:dyDescent="0.3">
      <c r="A872">
        <f t="shared" si="229"/>
        <v>145.22931966151216</v>
      </c>
      <c r="B872">
        <f t="shared" si="246"/>
        <v>23.113964106002648</v>
      </c>
      <c r="C872" t="str">
        <f t="shared" si="230"/>
        <v>76.0039687699138-7990.92620726639i</v>
      </c>
      <c r="D872" t="str">
        <f t="shared" si="231"/>
        <v>15.356248744621-1377.13678008689i</v>
      </c>
      <c r="E872" t="str">
        <f t="shared" si="232"/>
        <v>162.469174847017-0.0809593603418962i</v>
      </c>
      <c r="F872" t="str">
        <f t="shared" si="233"/>
        <v>17.4594593372839-6461.77130579438i</v>
      </c>
      <c r="G872" t="str">
        <f t="shared" si="234"/>
        <v>0.999999993002328-0.0000836520875396612i</v>
      </c>
      <c r="H872" t="str">
        <f t="shared" si="235"/>
        <v>91.0000549180647+0.0794160469409974i</v>
      </c>
      <c r="I872" t="str">
        <f t="shared" si="236"/>
        <v>5.47363700463197-1531.22710533688i</v>
      </c>
      <c r="K872" t="str">
        <f t="shared" si="237"/>
        <v>0.142856947842166-0.00016301226818131i</v>
      </c>
      <c r="L872" t="str">
        <f t="shared" si="238"/>
        <v>0.0015-430.353871695259i</v>
      </c>
      <c r="M872" t="str">
        <f t="shared" si="239"/>
        <v>0.0135-176.555434541644i</v>
      </c>
      <c r="N872">
        <f t="shared" si="240"/>
        <v>90.544940000126672</v>
      </c>
      <c r="O872">
        <f t="shared" si="241"/>
        <v>78.05233526794683</v>
      </c>
      <c r="P872" s="3">
        <f t="shared" si="242"/>
        <v>78.05233526794683</v>
      </c>
      <c r="Q872" s="3">
        <f t="shared" si="243"/>
        <v>-89.455059999873328</v>
      </c>
      <c r="R872">
        <f t="shared" si="244"/>
        <v>90.544940000126672</v>
      </c>
      <c r="S872">
        <f t="shared" si="245"/>
        <v>2.3113964106002648E-2</v>
      </c>
      <c r="T872">
        <f t="shared" si="228"/>
        <v>78.05233526794683</v>
      </c>
    </row>
    <row r="873" spans="1:20" x14ac:dyDescent="0.3">
      <c r="A873">
        <f t="shared" si="229"/>
        <v>145.78119107622592</v>
      </c>
      <c r="B873">
        <f t="shared" si="246"/>
        <v>23.201797169605459</v>
      </c>
      <c r="C873" t="str">
        <f t="shared" si="230"/>
        <v>76.0039664011315-7960.67668885289i</v>
      </c>
      <c r="D873" t="str">
        <f t="shared" si="231"/>
        <v>15.3562487350619-1371.92350420335i</v>
      </c>
      <c r="E873" t="str">
        <f t="shared" si="232"/>
        <v>162.469172089757-0.081266995027073i</v>
      </c>
      <c r="F873" t="str">
        <f t="shared" si="233"/>
        <v>17.4594593363535-6437.3095406609i</v>
      </c>
      <c r="G873" t="str">
        <f t="shared" si="234"/>
        <v>0.999999992949045-0.0000839699654678376i</v>
      </c>
      <c r="H873" t="str">
        <f t="shared" si="235"/>
        <v>91.0000553362354+0.0797178279775536i</v>
      </c>
      <c r="I873" t="str">
        <f t="shared" si="236"/>
        <v>5.47363702669881-1525.43045179866i</v>
      </c>
      <c r="K873" t="str">
        <f t="shared" si="237"/>
        <v>0.142856946357238-0.00016363171301583i</v>
      </c>
      <c r="L873" t="str">
        <f t="shared" si="238"/>
        <v>0.0015-428.724717767741i</v>
      </c>
      <c r="M873" t="str">
        <f t="shared" si="239"/>
        <v>0.0135-175.887063699586i</v>
      </c>
      <c r="N873">
        <f t="shared" si="240"/>
        <v>90.547010557411355</v>
      </c>
      <c r="O873">
        <f t="shared" si="241"/>
        <v>78.019395576788014</v>
      </c>
      <c r="P873" s="3">
        <f t="shared" si="242"/>
        <v>78.019395576788014</v>
      </c>
      <c r="Q873" s="3">
        <f t="shared" si="243"/>
        <v>-89.452989442588645</v>
      </c>
      <c r="R873">
        <f t="shared" si="244"/>
        <v>90.547010557411355</v>
      </c>
      <c r="S873">
        <f t="shared" si="245"/>
        <v>2.3201797169605458E-2</v>
      </c>
      <c r="T873">
        <f t="shared" si="228"/>
        <v>78.019395576788014</v>
      </c>
    </row>
    <row r="874" spans="1:20" x14ac:dyDescent="0.3">
      <c r="A874">
        <f t="shared" si="229"/>
        <v>146.3351596023156</v>
      </c>
      <c r="B874">
        <f t="shared" si="246"/>
        <v>23.289963998849959</v>
      </c>
      <c r="C874" t="str">
        <f t="shared" si="230"/>
        <v>76.0039640143135-7930.54168744603i</v>
      </c>
      <c r="D874" t="str">
        <f t="shared" si="231"/>
        <v>15.3562487254301-1366.7299639i</v>
      </c>
      <c r="E874" t="str">
        <f t="shared" si="232"/>
        <v>162.469169311502-0.0815757985995032i</v>
      </c>
      <c r="F874" t="str">
        <f t="shared" si="233"/>
        <v>17.4594593354162-6412.94037838632i</v>
      </c>
      <c r="G874" t="str">
        <f t="shared" si="234"/>
        <v>0.999999992895356-0.0000842890513320901i</v>
      </c>
      <c r="H874" t="str">
        <f t="shared" si="235"/>
        <v>91.0000557575896+0.0800207557827139i</v>
      </c>
      <c r="I874" t="str">
        <f t="shared" si="236"/>
        <v>5.47363704893367-1519.65574208959i</v>
      </c>
      <c r="K874" t="str">
        <f t="shared" si="237"/>
        <v>0.142856944861004-0.000164253511720299i</v>
      </c>
      <c r="L874" t="str">
        <f t="shared" si="238"/>
        <v>0.0015-427.101731189221i</v>
      </c>
      <c r="M874" t="str">
        <f t="shared" si="239"/>
        <v>0.0135-175.221223051988i</v>
      </c>
      <c r="N874">
        <f t="shared" si="240"/>
        <v>90.549088980356913</v>
      </c>
      <c r="O874">
        <f t="shared" si="241"/>
        <v>77.986455917116373</v>
      </c>
      <c r="P874" s="3">
        <f t="shared" si="242"/>
        <v>77.986455917116373</v>
      </c>
      <c r="Q874" s="3">
        <f t="shared" si="243"/>
        <v>-89.450911019643087</v>
      </c>
      <c r="R874">
        <f t="shared" si="244"/>
        <v>90.549088980356913</v>
      </c>
      <c r="S874">
        <f t="shared" si="245"/>
        <v>2.3289963998849958E-2</v>
      </c>
      <c r="T874">
        <f t="shared" si="228"/>
        <v>77.986455917116373</v>
      </c>
    </row>
    <row r="875" spans="1:20" x14ac:dyDescent="0.3">
      <c r="A875">
        <f t="shared" si="229"/>
        <v>146.89123320880441</v>
      </c>
      <c r="B875">
        <f t="shared" si="246"/>
        <v>23.378465862045591</v>
      </c>
      <c r="C875" t="str">
        <f t="shared" si="230"/>
        <v>76.0039616093207-7900.52076954364i</v>
      </c>
      <c r="D875" t="str">
        <f t="shared" si="231"/>
        <v>15.356248715725-1361.55608446603i</v>
      </c>
      <c r="E875" t="str">
        <f t="shared" si="232"/>
        <v>162.469166512092-0.0818857754995343i</v>
      </c>
      <c r="F875" t="str">
        <f t="shared" si="233"/>
        <v>17.4594593344717-6388.66346841211i</v>
      </c>
      <c r="G875" t="str">
        <f t="shared" si="234"/>
        <v>0.999999992841258-0.0000846093497225748i</v>
      </c>
      <c r="H875" t="str">
        <f t="shared" si="235"/>
        <v>91.0000561821529+0.0803248347142086i</v>
      </c>
      <c r="I875" t="str">
        <f t="shared" si="236"/>
        <v>5.4736370713379-1513.90289313859i</v>
      </c>
      <c r="K875" t="str">
        <f t="shared" si="237"/>
        <v>0.142856943353376-0.000164877673239191i</v>
      </c>
      <c r="L875" t="str">
        <f t="shared" si="238"/>
        <v>0.0015-425.484888612494i</v>
      </c>
      <c r="M875" t="str">
        <f t="shared" si="239"/>
        <v>0.0135-174.55790302051i</v>
      </c>
      <c r="N875">
        <f t="shared" si="240"/>
        <v>90.551175298824759</v>
      </c>
      <c r="O875">
        <f t="shared" si="241"/>
        <v>77.953516289171532</v>
      </c>
      <c r="P875" s="3">
        <f t="shared" si="242"/>
        <v>77.953516289171532</v>
      </c>
      <c r="Q875" s="3">
        <f t="shared" si="243"/>
        <v>-89.448824701175241</v>
      </c>
      <c r="R875">
        <f t="shared" si="244"/>
        <v>90.551175298824759</v>
      </c>
      <c r="S875">
        <f t="shared" si="245"/>
        <v>2.3378465862045592E-2</v>
      </c>
      <c r="T875">
        <f t="shared" si="228"/>
        <v>77.953516289171532</v>
      </c>
    </row>
    <row r="876" spans="1:20" x14ac:dyDescent="0.3">
      <c r="A876">
        <f t="shared" si="229"/>
        <v>147.44941989499787</v>
      </c>
      <c r="B876">
        <f t="shared" si="246"/>
        <v>23.467304032321366</v>
      </c>
      <c r="C876" t="str">
        <f t="shared" si="230"/>
        <v>76.0039591860166-7870.61350328489i</v>
      </c>
      <c r="D876" t="str">
        <f t="shared" si="231"/>
        <v>15.356248705946-1356.40179147344i</v>
      </c>
      <c r="E876" t="str">
        <f t="shared" si="232"/>
        <v>162.469163691368-0.0821969301843747i</v>
      </c>
      <c r="F876" t="str">
        <f t="shared" si="233"/>
        <v>17.45945933352-6364.47846150667i</v>
      </c>
      <c r="G876" t="str">
        <f t="shared" si="234"/>
        <v>0.999999992786748-0.0000849308652468911i</v>
      </c>
      <c r="H876" t="str">
        <f t="shared" si="235"/>
        <v>91.0000566099486+0.0806300691463226i</v>
      </c>
      <c r="I876" t="str">
        <f t="shared" si="236"/>
        <v>5.47363709391266-1508.17182218894i</v>
      </c>
      <c r="K876" t="str">
        <f t="shared" si="237"/>
        <v>0.142856941834269-0.000165504206550962i</v>
      </c>
      <c r="L876" t="str">
        <f t="shared" si="238"/>
        <v>0.0015-423.874166778734i</v>
      </c>
      <c r="M876" t="str">
        <f t="shared" si="239"/>
        <v>0.0135-173.897094063071i</v>
      </c>
      <c r="N876">
        <f t="shared" si="240"/>
        <v>90.553269542789437</v>
      </c>
      <c r="O876">
        <f t="shared" si="241"/>
        <v>77.920576693195173</v>
      </c>
      <c r="P876" s="3">
        <f t="shared" si="242"/>
        <v>77.920576693195173</v>
      </c>
      <c r="Q876" s="3">
        <f t="shared" si="243"/>
        <v>-89.446730457210563</v>
      </c>
      <c r="R876">
        <f t="shared" si="244"/>
        <v>90.553269542789437</v>
      </c>
      <c r="S876">
        <f t="shared" si="245"/>
        <v>2.3467304032321366E-2</v>
      </c>
      <c r="T876">
        <f t="shared" ref="T876:T939" si="247">P876</f>
        <v>77.920576693195173</v>
      </c>
    </row>
    <row r="877" spans="1:20" x14ac:dyDescent="0.3">
      <c r="A877">
        <f t="shared" ref="A877:A940" si="248">2*PI()*B877</f>
        <v>148.00972769059885</v>
      </c>
      <c r="B877">
        <f t="shared" si="246"/>
        <v>23.556479787644186</v>
      </c>
      <c r="C877" t="str">
        <f t="shared" ref="C877:C940" si="249">IMPRODUCT(D877,E877,$C$40,,K877,$C$41)</f>
        <v>76.0039567442602-7840.81945844357i</v>
      </c>
      <c r="D877" t="str">
        <f t="shared" ref="D877:D940" si="250">IMDIV(IMPRODUCT($C$37,$C$38,COMPLEX(1,A877/$C$38)),IMSUM(-1*A877*A877/$C$39,COMPLEX(0,1*A877)))</f>
        <v>15.3562486960925-1351.267010776i</v>
      </c>
      <c r="E877" t="str">
        <f t="shared" ref="E877:E940" si="251">IMDIV(IMPRODUCT(IMSUM(F877,G877),$C$29,H877),IMSUM(1,I877))</f>
        <v>162.469160849166-0.0825092671281378i</v>
      </c>
      <c r="F877" t="str">
        <f t="shared" ref="F877:F940" si="252">IMDIV(IMPRODUCT($C$14,$C$15,COMPLEX(1,A877/$C$15)),IMSUM(-1*A877*A877/$C$16,COMPLEX(0,A877)))</f>
        <v>17.459459332561-6340.38500976063i</v>
      </c>
      <c r="G877" t="str">
        <f t="shared" ref="G877:G940" si="253">IMDIV(1,COMPLEX(1,A877*$C$9*$C$10))</f>
        <v>0.999999992731823-0.0000852536025301466i</v>
      </c>
      <c r="H877" t="str">
        <f t="shared" ref="H877:H940" si="254">IMDIV($C$3,IMSUM(K877,COMPLEX(0,$C$28*A877)))</f>
        <v>91.0000570410022+0.0809364634699682i</v>
      </c>
      <c r="I877" t="str">
        <f t="shared" ref="I877:I940" si="255">IMPRODUCT(F877,$C$29,H877,$C$31)</f>
        <v>5.47363711665934-1502.46244679729i</v>
      </c>
      <c r="K877" t="str">
        <f t="shared" ref="K877:K940" si="256">IF($C$26&lt;=0,IMDIV(1,IMSUM(IMDIV(1,L877),1/$C$18)),IMDIV(1,IMSUM(IMDIV(1,L877),1/$C$18,IMDIV(1,M877))))</f>
        <v>0.142856940303594-0.000166133120668187i</v>
      </c>
      <c r="L877" t="str">
        <f t="shared" ref="L877:L940" si="257">IMSUM($C$21/$C$22,IMDIV(1,COMPLEX(0,$C$20*$C$22*A877)))</f>
        <v>0.0015-422.26954251717i</v>
      </c>
      <c r="M877" t="str">
        <f t="shared" ref="M877:M940" si="258">IMSUM($C$25/$C$26,IMDIV(1,COMPLEX(0,$C$24*$C$26*A877)))</f>
        <v>0.0135-173.238786673711i</v>
      </c>
      <c r="N877">
        <f t="shared" ref="N877:N940" si="259">ABS(R877)</f>
        <v>90.555371742339076</v>
      </c>
      <c r="O877">
        <f t="shared" ref="O877:O940" si="260">ABS(P877)</f>
        <v>77.887637129430487</v>
      </c>
      <c r="P877" s="3">
        <f t="shared" ref="P877:P940" si="261">20*LOG10(IMABS(C877))</f>
        <v>77.887637129430487</v>
      </c>
      <c r="Q877" s="3">
        <f t="shared" ref="Q877:Q940" si="262">IMARGUMENT(C877)*180/PI()</f>
        <v>-89.444628257660924</v>
      </c>
      <c r="R877">
        <f t="shared" ref="R877:R940" si="263">IF(Q877&lt;0,Q877+180,Q877-180)</f>
        <v>90.555371742339076</v>
      </c>
      <c r="S877">
        <f t="shared" ref="S877:S940" si="264">B877/1000</f>
        <v>2.3556479787644184E-2</v>
      </c>
      <c r="T877">
        <f t="shared" si="247"/>
        <v>77.887637129430487</v>
      </c>
    </row>
    <row r="878" spans="1:20" x14ac:dyDescent="0.3">
      <c r="A878">
        <f t="shared" si="248"/>
        <v>148.57216465582312</v>
      </c>
      <c r="B878">
        <f t="shared" ref="B878:B941" si="265">B877*(1+B$42)</f>
        <v>23.645994410837233</v>
      </c>
      <c r="C878" t="str">
        <f t="shared" si="249"/>
        <v>76.0039542839118-7811.13820642241i</v>
      </c>
      <c r="D878" t="str">
        <f t="shared" si="250"/>
        <v>15.356248686164-1346.15166850816i</v>
      </c>
      <c r="E878" t="str">
        <f t="shared" si="251"/>
        <v>162.469157985322-0.0828227908219404i</v>
      </c>
      <c r="F878" t="str">
        <f t="shared" si="252"/>
        <v>17.4594593315947-6316.38276658159i</v>
      </c>
      <c r="G878" t="str">
        <f t="shared" si="253"/>
        <v>0.99999999267648-0.0000855775662150251i</v>
      </c>
      <c r="H878" t="str">
        <f t="shared" si="254"/>
        <v>91.0000574753373+0.0812440220927405i</v>
      </c>
      <c r="I878" t="str">
        <f t="shared" si="255"/>
        <v>5.47363713957919-1496.77468483235i</v>
      </c>
      <c r="K878" t="str">
        <f t="shared" si="256"/>
        <v>0.142856938761265-0.000166764424637687i</v>
      </c>
      <c r="L878" t="str">
        <f t="shared" si="257"/>
        <v>0.0015-420.670992744739i</v>
      </c>
      <c r="M878" t="str">
        <f t="shared" si="258"/>
        <v>0.0135-172.582971382457i</v>
      </c>
      <c r="N878">
        <f t="shared" si="259"/>
        <v>90.557481927675795</v>
      </c>
      <c r="O878">
        <f t="shared" si="260"/>
        <v>77.854697598122769</v>
      </c>
      <c r="P878" s="3">
        <f t="shared" si="261"/>
        <v>77.854697598122769</v>
      </c>
      <c r="Q878" s="3">
        <f t="shared" si="262"/>
        <v>-89.442518072324205</v>
      </c>
      <c r="R878">
        <f t="shared" si="263"/>
        <v>90.557481927675795</v>
      </c>
      <c r="S878">
        <f t="shared" si="264"/>
        <v>2.3645994410837232E-2</v>
      </c>
      <c r="T878">
        <f t="shared" si="247"/>
        <v>77.854697598122769</v>
      </c>
    </row>
    <row r="879" spans="1:20" x14ac:dyDescent="0.3">
      <c r="A879">
        <f t="shared" si="248"/>
        <v>149.13673888151524</v>
      </c>
      <c r="B879">
        <f t="shared" si="265"/>
        <v>23.735849189598415</v>
      </c>
      <c r="C879" t="str">
        <f t="shared" si="249"/>
        <v>76.003951804829-7781.56932024662i</v>
      </c>
      <c r="D879" t="str">
        <f t="shared" si="250"/>
        <v>15.3562486761598-1341.05569108401i</v>
      </c>
      <c r="E879" t="str">
        <f t="shared" si="251"/>
        <v>162.469155099673-0.0831375057739396i</v>
      </c>
      <c r="F879" t="str">
        <f t="shared" si="252"/>
        <v>17.4594593306212-6292.4713866892i</v>
      </c>
      <c r="G879" t="str">
        <f t="shared" si="253"/>
        <v>0.999999992620715-0.0000859027609618519i</v>
      </c>
      <c r="H879" t="str">
        <f t="shared" si="254"/>
        <v>91.0000579129804+0.0815527494389831i</v>
      </c>
      <c r="I879" t="str">
        <f t="shared" si="255"/>
        <v>5.47363716267362-1491.10845447376i</v>
      </c>
      <c r="K879" t="str">
        <f t="shared" si="256"/>
        <v>0.142856937207191-0.000167398127540651i</v>
      </c>
      <c r="L879" t="str">
        <f t="shared" si="257"/>
        <v>0.0015-419.07849446577i</v>
      </c>
      <c r="M879" t="str">
        <f t="shared" si="258"/>
        <v>0.0135-171.929638755188i</v>
      </c>
      <c r="N879">
        <f t="shared" si="259"/>
        <v>90.559600129116191</v>
      </c>
      <c r="O879">
        <f t="shared" si="260"/>
        <v>77.821758099519059</v>
      </c>
      <c r="P879" s="3">
        <f t="shared" si="261"/>
        <v>77.821758099519059</v>
      </c>
      <c r="Q879" s="3">
        <f t="shared" si="262"/>
        <v>-89.440399870883809</v>
      </c>
      <c r="R879">
        <f t="shared" si="263"/>
        <v>90.559600129116191</v>
      </c>
      <c r="S879">
        <f t="shared" si="264"/>
        <v>2.3735849189598417E-2</v>
      </c>
      <c r="T879">
        <f t="shared" si="247"/>
        <v>77.821758099519059</v>
      </c>
    </row>
    <row r="880" spans="1:20" x14ac:dyDescent="0.3">
      <c r="A880">
        <f t="shared" si="248"/>
        <v>149.70345848926502</v>
      </c>
      <c r="B880">
        <f t="shared" si="265"/>
        <v>23.826045416518891</v>
      </c>
      <c r="C880" t="str">
        <f t="shared" si="249"/>
        <v>76.0039493068706-7752.1123745579i</v>
      </c>
      <c r="D880" t="str">
        <f t="shared" si="250"/>
        <v>15.3562486660795-1335.9790051962i</v>
      </c>
      <c r="E880" t="str">
        <f t="shared" si="251"/>
        <v>162.469152192052-0.0834534165094141i</v>
      </c>
      <c r="F880" t="str">
        <f t="shared" si="252"/>
        <v>17.4594593296401-6268.65052611022i</v>
      </c>
      <c r="G880" t="str">
        <f t="shared" si="253"/>
        <v>0.999999992564526-0.0000862291914486618i</v>
      </c>
      <c r="H880" t="str">
        <f t="shared" si="254"/>
        <v>91.0000583539549+0.0818626499498547i</v>
      </c>
      <c r="I880" t="str">
        <f t="shared" si="255"/>
        <v>5.47363718594382-1485.46367421086i</v>
      </c>
      <c r="K880" t="str">
        <f t="shared" si="256"/>
        <v>0.142856935641285-0.000168034238492785i</v>
      </c>
      <c r="L880" t="str">
        <f t="shared" si="257"/>
        <v>0.0015-417.492024771637i</v>
      </c>
      <c r="M880" t="str">
        <f t="shared" si="258"/>
        <v>0.0135-171.278779393492i</v>
      </c>
      <c r="N880">
        <f t="shared" si="259"/>
        <v>90.561726377091716</v>
      </c>
      <c r="O880">
        <f t="shared" si="260"/>
        <v>77.788818633868402</v>
      </c>
      <c r="P880" s="3">
        <f t="shared" si="261"/>
        <v>77.788818633868402</v>
      </c>
      <c r="Q880" s="3">
        <f t="shared" si="262"/>
        <v>-89.438273622908284</v>
      </c>
      <c r="R880">
        <f t="shared" si="263"/>
        <v>90.561726377091716</v>
      </c>
      <c r="S880">
        <f t="shared" si="264"/>
        <v>2.3826045416518889E-2</v>
      </c>
      <c r="T880">
        <f t="shared" si="247"/>
        <v>77.788818633868402</v>
      </c>
    </row>
    <row r="881" spans="1:20" x14ac:dyDescent="0.3">
      <c r="A881">
        <f t="shared" si="248"/>
        <v>150.27233163152425</v>
      </c>
      <c r="B881">
        <f t="shared" si="265"/>
        <v>23.916584389101665</v>
      </c>
      <c r="C881" t="str">
        <f t="shared" si="249"/>
        <v>76.0039467898918-7722.76694560813i</v>
      </c>
      <c r="D881" t="str">
        <f t="shared" si="250"/>
        <v>15.3562486559224-1330.9215378149i</v>
      </c>
      <c r="E881" t="str">
        <f t="shared" si="251"/>
        <v>162.469149262293-0.0837705275708059i</v>
      </c>
      <c r="F881" t="str">
        <f t="shared" si="252"/>
        <v>17.4594593286517-6244.91984217363i</v>
      </c>
      <c r="G881" t="str">
        <f t="shared" si="253"/>
        <v>0.99999999250791-0.0000865568623712661i</v>
      </c>
      <c r="H881" t="str">
        <f t="shared" si="254"/>
        <v>91.0000587982882+0.0821737280833897i</v>
      </c>
      <c r="I881" t="str">
        <f t="shared" si="255"/>
        <v>5.47363720939132-1479.84026284165i</v>
      </c>
      <c r="K881" t="str">
        <f t="shared" si="256"/>
        <v>0.142856934063454-0.000168672766644421i</v>
      </c>
      <c r="L881" t="str">
        <f t="shared" si="257"/>
        <v>0.0015-415.911560840443i</v>
      </c>
      <c r="M881" t="str">
        <f t="shared" si="258"/>
        <v>0.0135-170.630383934541i</v>
      </c>
      <c r="N881">
        <f t="shared" si="259"/>
        <v>90.563860702149071</v>
      </c>
      <c r="O881">
        <f t="shared" si="260"/>
        <v>77.755879201421521</v>
      </c>
      <c r="P881" s="3">
        <f t="shared" si="261"/>
        <v>77.755879201421521</v>
      </c>
      <c r="Q881" s="3">
        <f t="shared" si="262"/>
        <v>-89.436139297850929</v>
      </c>
      <c r="R881">
        <f t="shared" si="263"/>
        <v>90.563860702149071</v>
      </c>
      <c r="S881">
        <f t="shared" si="264"/>
        <v>2.3916584389101665E-2</v>
      </c>
      <c r="T881">
        <f t="shared" si="247"/>
        <v>77.755879201421521</v>
      </c>
    </row>
    <row r="882" spans="1:20" x14ac:dyDescent="0.3">
      <c r="A882">
        <f t="shared" si="248"/>
        <v>150.84336649172403</v>
      </c>
      <c r="B882">
        <f t="shared" si="265"/>
        <v>24.007467409780251</v>
      </c>
      <c r="C882" t="str">
        <f t="shared" si="249"/>
        <v>76.0039442537487-7693.5326112534i</v>
      </c>
      <c r="D882" t="str">
        <f t="shared" si="250"/>
        <v>15.3562486456881-1325.88321618674i</v>
      </c>
      <c r="E882" t="str">
        <f t="shared" si="251"/>
        <v>162.469146310224-0.0840888435178052i</v>
      </c>
      <c r="F882" t="str">
        <f t="shared" si="252"/>
        <v>17.4594593276556-6221.27899350551i</v>
      </c>
      <c r="G882" t="str">
        <f t="shared" si="253"/>
        <v>0.999999992450861-0.0000868857784433203i</v>
      </c>
      <c r="H882" t="str">
        <f t="shared" si="254"/>
        <v>91.0000592460041+0.0824859883145604i</v>
      </c>
      <c r="I882" t="str">
        <f t="shared" si="255"/>
        <v>5.47363723301725-1474.23813947143i</v>
      </c>
      <c r="K882" t="str">
        <f t="shared" si="256"/>
        <v>0.14285693247361-0.000169313721180667i</v>
      </c>
      <c r="L882" t="str">
        <f t="shared" si="257"/>
        <v>0.0015-414.337079936685i</v>
      </c>
      <c r="M882" t="str">
        <f t="shared" si="258"/>
        <v>0.0135-169.984443050947i</v>
      </c>
      <c r="N882">
        <f t="shared" si="259"/>
        <v>90.566003134950762</v>
      </c>
      <c r="O882">
        <f t="shared" si="260"/>
        <v>77.722939802431142</v>
      </c>
      <c r="P882" s="3">
        <f t="shared" si="261"/>
        <v>77.722939802431142</v>
      </c>
      <c r="Q882" s="3">
        <f t="shared" si="262"/>
        <v>-89.433996865049238</v>
      </c>
      <c r="R882">
        <f t="shared" si="263"/>
        <v>90.566003134950762</v>
      </c>
      <c r="S882">
        <f t="shared" si="264"/>
        <v>2.4007467409780249E-2</v>
      </c>
      <c r="T882">
        <f t="shared" si="247"/>
        <v>77.722939802431142</v>
      </c>
    </row>
    <row r="883" spans="1:20" x14ac:dyDescent="0.3">
      <c r="A883">
        <f t="shared" si="248"/>
        <v>151.41657128439257</v>
      </c>
      <c r="B883">
        <f t="shared" si="265"/>
        <v>24.098695785937416</v>
      </c>
      <c r="C883" t="str">
        <f t="shared" si="249"/>
        <v>76.0039416982936-7664.40895094811i</v>
      </c>
      <c r="D883" t="str">
        <f t="shared" si="250"/>
        <v>15.3562486353757-1320.86396783378i</v>
      </c>
      <c r="E883" t="str">
        <f t="shared" si="251"/>
        <v>162.469143335678-0.0844083689274333i</v>
      </c>
      <c r="F883" t="str">
        <f t="shared" si="252"/>
        <v>17.4594593266519-6197.72764002435i</v>
      </c>
      <c r="G883" t="str">
        <f t="shared" si="253"/>
        <v>0.999999992393379-0.0000872159443963914i</v>
      </c>
      <c r="H883" t="str">
        <f t="shared" si="254"/>
        <v>91.0000596971292+0.0827994351353464i</v>
      </c>
      <c r="I883" t="str">
        <f t="shared" si="255"/>
        <v>5.47363725682308-1468.65722351177i</v>
      </c>
      <c r="K883" t="str">
        <f t="shared" si="256"/>
        <v>0.14285693087166-0.000169957111321526i</v>
      </c>
      <c r="L883" t="str">
        <f t="shared" si="257"/>
        <v>0.0015-412.768559410923i</v>
      </c>
      <c r="M883" t="str">
        <f t="shared" si="258"/>
        <v>0.0135-169.340947450635i</v>
      </c>
      <c r="N883">
        <f t="shared" si="259"/>
        <v>90.56815370627541</v>
      </c>
      <c r="O883">
        <f t="shared" si="260"/>
        <v>77.690000437152065</v>
      </c>
      <c r="P883" s="3">
        <f t="shared" si="261"/>
        <v>77.690000437152065</v>
      </c>
      <c r="Q883" s="3">
        <f t="shared" si="262"/>
        <v>-89.43184629372459</v>
      </c>
      <c r="R883">
        <f t="shared" si="263"/>
        <v>90.56815370627541</v>
      </c>
      <c r="S883">
        <f t="shared" si="264"/>
        <v>2.4098695785937416E-2</v>
      </c>
      <c r="T883">
        <f t="shared" si="247"/>
        <v>77.690000437152065</v>
      </c>
    </row>
    <row r="884" spans="1:20" x14ac:dyDescent="0.3">
      <c r="A884">
        <f t="shared" si="248"/>
        <v>151.99195425527327</v>
      </c>
      <c r="B884">
        <f t="shared" si="265"/>
        <v>24.190270829923978</v>
      </c>
      <c r="C884" t="str">
        <f t="shared" si="249"/>
        <v>76.0039391233811-7635.3955457386i</v>
      </c>
      <c r="D884" t="str">
        <f t="shared" si="250"/>
        <v>15.3562486249849-1315.86372055245i</v>
      </c>
      <c r="E884" t="str">
        <f t="shared" si="251"/>
        <v>162.469140338484-0.0847291083940577i</v>
      </c>
      <c r="F884" t="str">
        <f t="shared" si="252"/>
        <v>17.4594593256408-6174.26544293605i</v>
      </c>
      <c r="G884" t="str">
        <f t="shared" si="253"/>
        <v>0.999999992335459-0.000087547364980027i</v>
      </c>
      <c r="H884" t="str">
        <f t="shared" si="254"/>
        <v>91.0000601516901+0.0831140730547995i</v>
      </c>
      <c r="I884" t="str">
        <f t="shared" si="255"/>
        <v>5.47363728081031-1463.09743467936i</v>
      </c>
      <c r="K884" t="str">
        <f t="shared" si="256"/>
        <v>0.142856929257511-0.000170602946322038i</v>
      </c>
      <c r="L884" t="str">
        <f t="shared" si="257"/>
        <v>0.0015-411.205976699465i</v>
      </c>
      <c r="M884" t="str">
        <f t="shared" si="258"/>
        <v>0.0135-168.699887876703i</v>
      </c>
      <c r="N884">
        <f t="shared" si="259"/>
        <v>90.570312447018281</v>
      </c>
      <c r="O884">
        <f t="shared" si="260"/>
        <v>77.657061105840853</v>
      </c>
      <c r="P884" s="3">
        <f t="shared" si="261"/>
        <v>77.657061105840853</v>
      </c>
      <c r="Q884" s="3">
        <f t="shared" si="262"/>
        <v>-89.429687552981719</v>
      </c>
      <c r="R884">
        <f t="shared" si="263"/>
        <v>90.570312447018281</v>
      </c>
      <c r="S884">
        <f t="shared" si="264"/>
        <v>2.419027082992398E-2</v>
      </c>
      <c r="T884">
        <f t="shared" si="247"/>
        <v>77.657061105840853</v>
      </c>
    </row>
    <row r="885" spans="1:20" x14ac:dyDescent="0.3">
      <c r="A885">
        <f t="shared" si="248"/>
        <v>152.56952368144331</v>
      </c>
      <c r="B885">
        <f t="shared" si="265"/>
        <v>24.28219385907769</v>
      </c>
      <c r="C885" t="str">
        <f t="shared" si="249"/>
        <v>76.003936528863-7606.49197825724i</v>
      </c>
      <c r="D885" t="str">
        <f t="shared" si="250"/>
        <v>15.356248614515-1310.8824024125i</v>
      </c>
      <c r="E885" t="str">
        <f t="shared" si="251"/>
        <v>162.469137318468-0.0850510665294986i</v>
      </c>
      <c r="F885" t="str">
        <f t="shared" si="252"/>
        <v>17.4594593246218-6150.89206472898i</v>
      </c>
      <c r="G885" t="str">
        <f t="shared" si="253"/>
        <v>0.999999992277098-0.0000878800449618224i</v>
      </c>
      <c r="H885" t="str">
        <f t="shared" si="254"/>
        <v>91.0000606097117+0.0834299065990993i</v>
      </c>
      <c r="I885" t="str">
        <f t="shared" si="255"/>
        <v>5.47363730498008-1457.55869299474i</v>
      </c>
      <c r="K885" t="str">
        <f t="shared" si="256"/>
        <v>0.142856927631072-0.000171251235472407i</v>
      </c>
      <c r="L885" t="str">
        <f t="shared" si="257"/>
        <v>0.0015-409.649309324034i</v>
      </c>
      <c r="M885" t="str">
        <f t="shared" si="258"/>
        <v>0.0135-168.061255107296i</v>
      </c>
      <c r="N885">
        <f t="shared" si="259"/>
        <v>90.572479388191653</v>
      </c>
      <c r="O885">
        <f t="shared" si="260"/>
        <v>77.624121808756044</v>
      </c>
      <c r="P885" s="3">
        <f t="shared" si="261"/>
        <v>77.624121808756044</v>
      </c>
      <c r="Q885" s="3">
        <f t="shared" si="262"/>
        <v>-89.427520611808347</v>
      </c>
      <c r="R885">
        <f t="shared" si="263"/>
        <v>90.572479388191653</v>
      </c>
      <c r="S885">
        <f t="shared" si="264"/>
        <v>2.4282193859077691E-2</v>
      </c>
      <c r="T885">
        <f t="shared" si="247"/>
        <v>77.624121808756044</v>
      </c>
    </row>
    <row r="886" spans="1:20" x14ac:dyDescent="0.3">
      <c r="A886">
        <f t="shared" si="248"/>
        <v>153.14928787143282</v>
      </c>
      <c r="B886">
        <f t="shared" si="265"/>
        <v>24.374466195742187</v>
      </c>
      <c r="C886" t="str">
        <f t="shared" si="249"/>
        <v>76.0039339145889-7577.69783271659i</v>
      </c>
      <c r="D886" t="str">
        <f t="shared" si="250"/>
        <v>15.3562486039652-1305.919941756i</v>
      </c>
      <c r="E886" t="str">
        <f t="shared" si="251"/>
        <v>162.469134275458-0.0853742479630894i</v>
      </c>
      <c r="F886" t="str">
        <f t="shared" si="252"/>
        <v>17.459459323595-6127.60716916925i</v>
      </c>
      <c r="G886" t="str">
        <f t="shared" si="253"/>
        <v>0.999999992218292-0.0000882139891274898i</v>
      </c>
      <c r="H886" t="str">
        <f t="shared" si="254"/>
        <v>91.0000610712207+0.0837469403116308i</v>
      </c>
      <c r="I886" t="str">
        <f t="shared" si="255"/>
        <v>5.47363732933387-1452.04091878124i</v>
      </c>
      <c r="K886" t="str">
        <f t="shared" si="256"/>
        <v>0.142856925992249-0.000171901988098139i</v>
      </c>
      <c r="L886" t="str">
        <f t="shared" si="257"/>
        <v>0.0015-408.098534891445i</v>
      </c>
      <c r="M886" t="str">
        <f t="shared" si="258"/>
        <v>0.0135-167.425039955465i</v>
      </c>
      <c r="N886">
        <f t="shared" si="259"/>
        <v>90.574654560925296</v>
      </c>
      <c r="O886">
        <f t="shared" si="260"/>
        <v>77.591182546158265</v>
      </c>
      <c r="P886" s="3">
        <f t="shared" si="261"/>
        <v>77.591182546158265</v>
      </c>
      <c r="Q886" s="3">
        <f t="shared" si="262"/>
        <v>-89.425345439074704</v>
      </c>
      <c r="R886">
        <f t="shared" si="263"/>
        <v>90.574654560925296</v>
      </c>
      <c r="S886">
        <f t="shared" si="264"/>
        <v>2.4374466195742187E-2</v>
      </c>
      <c r="T886">
        <f t="shared" si="247"/>
        <v>77.591182546158265</v>
      </c>
    </row>
    <row r="887" spans="1:20" x14ac:dyDescent="0.3">
      <c r="A887">
        <f t="shared" si="248"/>
        <v>153.73125516534427</v>
      </c>
      <c r="B887">
        <f t="shared" si="265"/>
        <v>24.467089167286009</v>
      </c>
      <c r="C887" t="str">
        <f t="shared" si="249"/>
        <v>76.0039312804098-7549.01269490314i</v>
      </c>
      <c r="D887" t="str">
        <f t="shared" si="250"/>
        <v>15.3562485933353-1300.9762671963i</v>
      </c>
      <c r="E887" t="str">
        <f t="shared" si="251"/>
        <v>162.469131209277-0.0856986573417196i</v>
      </c>
      <c r="F887" t="str">
        <f t="shared" si="252"/>
        <v>17.4594593225606-6104.41042129586i</v>
      </c>
      <c r="G887" t="str">
        <f t="shared" si="253"/>
        <v>0.999999992159039-0.0000885492022809274i</v>
      </c>
      <c r="H887" t="str">
        <f t="shared" si="254"/>
        <v>91.000061536244+0.0840651787530426i</v>
      </c>
      <c r="I887" t="str">
        <f t="shared" si="255"/>
        <v>5.47363735387318-1446.54403266386i</v>
      </c>
      <c r="K887" t="str">
        <f t="shared" si="256"/>
        <v>0.142856924340947-0.000172555213560173i</v>
      </c>
      <c r="L887" t="str">
        <f t="shared" si="257"/>
        <v>0.0015-406.553631093291i</v>
      </c>
      <c r="M887" t="str">
        <f t="shared" si="258"/>
        <v>0.0135-166.791233269042i</v>
      </c>
      <c r="N887">
        <f t="shared" si="259"/>
        <v>90.576837996466949</v>
      </c>
      <c r="O887">
        <f t="shared" si="260"/>
        <v>77.558243318309948</v>
      </c>
      <c r="P887" s="3">
        <f t="shared" si="261"/>
        <v>77.558243318309948</v>
      </c>
      <c r="Q887" s="3">
        <f t="shared" si="262"/>
        <v>-89.423162003533051</v>
      </c>
      <c r="R887">
        <f t="shared" si="263"/>
        <v>90.576837996466949</v>
      </c>
      <c r="S887">
        <f t="shared" si="264"/>
        <v>2.4467089167286009E-2</v>
      </c>
      <c r="T887">
        <f t="shared" si="247"/>
        <v>77.558243318309948</v>
      </c>
    </row>
    <row r="888" spans="1:20" x14ac:dyDescent="0.3">
      <c r="A888">
        <f t="shared" si="248"/>
        <v>154.31543393497259</v>
      </c>
      <c r="B888">
        <f t="shared" si="265"/>
        <v>24.560064106121697</v>
      </c>
      <c r="C888" t="str">
        <f t="shared" si="249"/>
        <v>76.003928626172-7520.4361521715i</v>
      </c>
      <c r="D888" t="str">
        <f t="shared" si="250"/>
        <v>15.3562485826242-1296.05130761696i</v>
      </c>
      <c r="E888" t="str">
        <f t="shared" si="251"/>
        <v>162.46912811975-0.0860242993299392i</v>
      </c>
      <c r="F888" t="str">
        <f t="shared" si="252"/>
        <v>17.459459321518-6081.30148741574i</v>
      </c>
      <c r="G888" t="str">
        <f t="shared" si="253"/>
        <v>0.999999992099334-0.0000888856892442881i</v>
      </c>
      <c r="H888" t="str">
        <f t="shared" si="254"/>
        <v>91.0000620048083+0.0843846265013113i</v>
      </c>
      <c r="I888" t="str">
        <f t="shared" si="255"/>
        <v>5.47363737859925-1441.06795556801i</v>
      </c>
      <c r="K888" t="str">
        <f t="shared" si="256"/>
        <v>0.142856922677071-0.000173210921255012i</v>
      </c>
      <c r="L888" t="str">
        <f t="shared" si="257"/>
        <v>0.0015-405.01457570561i</v>
      </c>
      <c r="M888" t="str">
        <f t="shared" si="258"/>
        <v>0.0135-166.159825930507i</v>
      </c>
      <c r="N888">
        <f t="shared" si="259"/>
        <v>90.579029726182696</v>
      </c>
      <c r="O888">
        <f t="shared" si="260"/>
        <v>77.525304125475586</v>
      </c>
      <c r="P888" s="3">
        <f t="shared" si="261"/>
        <v>77.525304125475586</v>
      </c>
      <c r="Q888" s="3">
        <f t="shared" si="262"/>
        <v>-89.420970273817304</v>
      </c>
      <c r="R888">
        <f t="shared" si="263"/>
        <v>90.579029726182696</v>
      </c>
      <c r="S888">
        <f t="shared" si="264"/>
        <v>2.4560064106121698E-2</v>
      </c>
      <c r="T888">
        <f t="shared" si="247"/>
        <v>77.525304125475586</v>
      </c>
    </row>
    <row r="889" spans="1:20" x14ac:dyDescent="0.3">
      <c r="A889">
        <f t="shared" si="248"/>
        <v>154.90183258392548</v>
      </c>
      <c r="B889">
        <f t="shared" si="265"/>
        <v>24.65339234972496</v>
      </c>
      <c r="C889" t="str">
        <f t="shared" si="249"/>
        <v>76.0039259517251-7491.96779343864i</v>
      </c>
      <c r="D889" t="str">
        <f t="shared" si="250"/>
        <v>15.3562485718317-1291.14499217081i</v>
      </c>
      <c r="E889" t="str">
        <f t="shared" si="251"/>
        <v>162.469125006698-0.0863511786099776i</v>
      </c>
      <c r="F889" t="str">
        <f t="shared" si="252"/>
        <v>17.4594593204678-6058.28003509921i</v>
      </c>
      <c r="G889" t="str">
        <f t="shared" si="253"/>
        <v>0.999999992039175-0.0000892234548580488i</v>
      </c>
      <c r="H889" t="str">
        <f t="shared" si="254"/>
        <v>91.0000624769403+0.0847052881518141i</v>
      </c>
      <c r="I889" t="str">
        <f t="shared" si="255"/>
        <v>5.47363740351369-1435.61260871852i</v>
      </c>
      <c r="K889" t="str">
        <f t="shared" si="256"/>
        <v>0.142856921000526-0.000173869120614871i</v>
      </c>
      <c r="L889" t="str">
        <f t="shared" si="257"/>
        <v>0.0015-403.481346588573i</v>
      </c>
      <c r="M889" t="str">
        <f t="shared" si="258"/>
        <v>0.0135-165.530808856851i</v>
      </c>
      <c r="N889">
        <f t="shared" si="259"/>
        <v>90.581229781557397</v>
      </c>
      <c r="O889">
        <f t="shared" si="260"/>
        <v>77.492364967921816</v>
      </c>
      <c r="P889" s="3">
        <f t="shared" si="261"/>
        <v>77.492364967921816</v>
      </c>
      <c r="Q889" s="3">
        <f t="shared" si="262"/>
        <v>-89.418770218442603</v>
      </c>
      <c r="R889">
        <f t="shared" si="263"/>
        <v>90.581229781557397</v>
      </c>
      <c r="S889">
        <f t="shared" si="264"/>
        <v>2.465339234972496E-2</v>
      </c>
      <c r="T889">
        <f t="shared" si="247"/>
        <v>77.492364967921816</v>
      </c>
    </row>
    <row r="890" spans="1:20" x14ac:dyDescent="0.3">
      <c r="A890">
        <f t="shared" si="248"/>
        <v>155.49045954774442</v>
      </c>
      <c r="B890">
        <f t="shared" si="265"/>
        <v>24.747075240653917</v>
      </c>
      <c r="C890" t="str">
        <f t="shared" si="249"/>
        <v>76.0039232569148-7463.60720917754i</v>
      </c>
      <c r="D890" t="str">
        <f t="shared" si="250"/>
        <v>15.3562485609571-1286.25725027883i</v>
      </c>
      <c r="E890" t="str">
        <f t="shared" si="251"/>
        <v>162.469121869943-0.0866792998818632i</v>
      </c>
      <c r="F890" t="str">
        <f t="shared" si="252"/>
        <v>17.4594593194095-6035.34573317487i</v>
      </c>
      <c r="G890" t="str">
        <f t="shared" si="253"/>
        <v>0.999999991978558-0.0000895625039810804i</v>
      </c>
      <c r="H890" t="str">
        <f t="shared" si="254"/>
        <v>91.0000629526673+0.0850271683173878i</v>
      </c>
      <c r="I890" t="str">
        <f t="shared" si="255"/>
        <v>5.47363742861781-1430.17791363837i</v>
      </c>
      <c r="K890" t="str">
        <f t="shared" si="256"/>
        <v>0.142856919311215-0.000174529821107799i</v>
      </c>
      <c r="L890" t="str">
        <f t="shared" si="257"/>
        <v>0.0015-401.953921686166i</v>
      </c>
      <c r="M890" t="str">
        <f t="shared" si="258"/>
        <v>0.0135-164.904172999453i</v>
      </c>
      <c r="N890">
        <f t="shared" si="259"/>
        <v>90.583438194195239</v>
      </c>
      <c r="O890">
        <f t="shared" si="260"/>
        <v>77.45942584591711</v>
      </c>
      <c r="P890" s="3">
        <f t="shared" si="261"/>
        <v>77.45942584591711</v>
      </c>
      <c r="Q890" s="3">
        <f t="shared" si="262"/>
        <v>-89.416561805804761</v>
      </c>
      <c r="R890">
        <f t="shared" si="263"/>
        <v>90.583438194195239</v>
      </c>
      <c r="S890">
        <f t="shared" si="264"/>
        <v>2.4747075240653917E-2</v>
      </c>
      <c r="T890">
        <f t="shared" si="247"/>
        <v>77.45942584591711</v>
      </c>
    </row>
    <row r="891" spans="1:20" x14ac:dyDescent="0.3">
      <c r="A891">
        <f t="shared" si="248"/>
        <v>156.08132329402585</v>
      </c>
      <c r="B891">
        <f t="shared" si="265"/>
        <v>24.841114126568403</v>
      </c>
      <c r="C891" t="str">
        <f t="shared" si="249"/>
        <v>76.0039205415838-7435.35399141176i</v>
      </c>
      <c r="D891" t="str">
        <f t="shared" si="250"/>
        <v>15.3562485499994-1281.38801162923i</v>
      </c>
      <c r="E891" t="str">
        <f t="shared" si="251"/>
        <v>162.469118709304-0.0870086678634582i</v>
      </c>
      <c r="F891" t="str">
        <f t="shared" si="252"/>
        <v>17.459459318343-6012.49825172509i</v>
      </c>
      <c r="G891" t="str">
        <f t="shared" si="253"/>
        <v>0.999999991917479-0.0000899028414907173i</v>
      </c>
      <c r="H891" t="str">
        <f t="shared" si="254"/>
        <v>91.0000634320167+0.0853502716283969i</v>
      </c>
      <c r="I891" t="str">
        <f t="shared" si="255"/>
        <v>5.47363745391302-1424.76379214765i</v>
      </c>
      <c r="K891" t="str">
        <f t="shared" si="256"/>
        <v>0.142856917609041-0.000175193032237819i</v>
      </c>
      <c r="L891" t="str">
        <f t="shared" si="257"/>
        <v>0.0015-400.432279025868i</v>
      </c>
      <c r="M891" t="str">
        <f t="shared" si="258"/>
        <v>0.0135-164.279909343946i</v>
      </c>
      <c r="N891">
        <f t="shared" si="259"/>
        <v>90.585654995820121</v>
      </c>
      <c r="O891">
        <f t="shared" si="260"/>
        <v>77.426486759732128</v>
      </c>
      <c r="P891" s="3">
        <f t="shared" si="261"/>
        <v>77.426486759732128</v>
      </c>
      <c r="Q891" s="3">
        <f t="shared" si="262"/>
        <v>-89.414345004179879</v>
      </c>
      <c r="R891">
        <f t="shared" si="263"/>
        <v>90.585654995820121</v>
      </c>
      <c r="S891">
        <f t="shared" si="264"/>
        <v>2.4841114126568403E-2</v>
      </c>
      <c r="T891">
        <f t="shared" si="247"/>
        <v>77.426486759732128</v>
      </c>
    </row>
    <row r="892" spans="1:20" x14ac:dyDescent="0.3">
      <c r="A892">
        <f t="shared" si="248"/>
        <v>156.67443232254314</v>
      </c>
      <c r="B892">
        <f t="shared" si="265"/>
        <v>24.935510360249364</v>
      </c>
      <c r="C892" t="str">
        <f t="shared" si="249"/>
        <v>76.0039178055791-7407.20773370923i</v>
      </c>
      <c r="D892" t="str">
        <f t="shared" si="250"/>
        <v>15.3562485389586-1276.53720617637i</v>
      </c>
      <c r="E892" t="str">
        <f t="shared" si="251"/>
        <v>162.4691155246-0.0873392872905264i</v>
      </c>
      <c r="F892" t="str">
        <f t="shared" si="252"/>
        <v>17.4594593172685-5989.73726208124i</v>
      </c>
      <c r="G892" t="str">
        <f t="shared" si="253"/>
        <v>0.999999991855935-0.0000902444722828281i</v>
      </c>
      <c r="H892" t="str">
        <f t="shared" si="254"/>
        <v>91.0000639150166+0.0856746027328081i</v>
      </c>
      <c r="I892" t="str">
        <f t="shared" si="255"/>
        <v>5.47363747940095-1419.37016636242i</v>
      </c>
      <c r="K892" t="str">
        <f t="shared" si="256"/>
        <v>0.142856915893905-0.000175858763545072i</v>
      </c>
      <c r="L892" t="str">
        <f t="shared" si="257"/>
        <v>0.0015-398.916396718338i</v>
      </c>
      <c r="M892" t="str">
        <f t="shared" si="258"/>
        <v>0.0135-163.658008910087i</v>
      </c>
      <c r="N892">
        <f t="shared" si="259"/>
        <v>90.587880218276069</v>
      </c>
      <c r="O892">
        <f t="shared" si="260"/>
        <v>77.393547709639492</v>
      </c>
      <c r="P892" s="3">
        <f t="shared" si="261"/>
        <v>77.393547709639492</v>
      </c>
      <c r="Q892" s="3">
        <f t="shared" si="262"/>
        <v>-89.412119781723931</v>
      </c>
      <c r="R892">
        <f t="shared" si="263"/>
        <v>90.587880218276069</v>
      </c>
      <c r="S892">
        <f t="shared" si="264"/>
        <v>2.4935510360249363E-2</v>
      </c>
      <c r="T892">
        <f t="shared" si="247"/>
        <v>77.393547709639492</v>
      </c>
    </row>
    <row r="893" spans="1:20" x14ac:dyDescent="0.3">
      <c r="A893">
        <f t="shared" si="248"/>
        <v>157.26979516536881</v>
      </c>
      <c r="B893">
        <f t="shared" si="265"/>
        <v>25.030265299618311</v>
      </c>
      <c r="C893" t="str">
        <f t="shared" si="249"/>
        <v>76.0039150487408-7379.16803117659i</v>
      </c>
      <c r="D893" t="str">
        <f t="shared" si="250"/>
        <v>15.3562485278335-1271.70476413978i</v>
      </c>
      <c r="E893" t="str">
        <f t="shared" si="251"/>
        <v>162.469112315647-0.0876711629168147i</v>
      </c>
      <c r="F893" t="str">
        <f t="shared" si="252"/>
        <v>17.4594593161858-5967.06243681877i</v>
      </c>
      <c r="G893" t="str">
        <f t="shared" si="253"/>
        <v>0.999999991793923-0.0000905874012718852i</v>
      </c>
      <c r="H893" t="str">
        <f t="shared" si="254"/>
        <v>91.0000644016938+0.0860001662962401i</v>
      </c>
      <c r="I893" t="str">
        <f t="shared" si="255"/>
        <v>5.47363750508289-1413.99695869353i</v>
      </c>
      <c r="K893" t="str">
        <f t="shared" si="256"/>
        <v>0.14285691416571-0.000176527024605941i</v>
      </c>
      <c r="L893" t="str">
        <f t="shared" si="257"/>
        <v>0.0015-397.406252957101i</v>
      </c>
      <c r="M893" t="str">
        <f t="shared" si="258"/>
        <v>0.0135-163.038462751631i</v>
      </c>
      <c r="N893">
        <f t="shared" si="259"/>
        <v>90.590113893527729</v>
      </c>
      <c r="O893">
        <f t="shared" si="260"/>
        <v>77.360608695913953</v>
      </c>
      <c r="P893" s="3">
        <f t="shared" si="261"/>
        <v>77.360608695913953</v>
      </c>
      <c r="Q893" s="3">
        <f t="shared" si="262"/>
        <v>-89.409886106472271</v>
      </c>
      <c r="R893">
        <f t="shared" si="263"/>
        <v>90.590113893527729</v>
      </c>
      <c r="S893">
        <f t="shared" si="264"/>
        <v>2.5030265299618312E-2</v>
      </c>
      <c r="T893">
        <f t="shared" si="247"/>
        <v>77.360608695913953</v>
      </c>
    </row>
    <row r="894" spans="1:20" x14ac:dyDescent="0.3">
      <c r="A894">
        <f t="shared" si="248"/>
        <v>157.86742038699722</v>
      </c>
      <c r="B894">
        <f t="shared" si="265"/>
        <v>25.12538030775686</v>
      </c>
      <c r="C894" t="str">
        <f t="shared" si="249"/>
        <v>76.0039122709119-7351.23448045332i</v>
      </c>
      <c r="D894" t="str">
        <f t="shared" si="250"/>
        <v>15.3562485166238-1266.89061600317i</v>
      </c>
      <c r="E894" t="str">
        <f t="shared" si="251"/>
        <v>162.46910908226-0.0880042995141057i</v>
      </c>
      <c r="F894" t="str">
        <f t="shared" si="252"/>
        <v>17.4594593150949-5944.47344975278i</v>
      </c>
      <c r="G894" t="str">
        <f t="shared" si="253"/>
        <v>0.999999991731438-0.0000909316333910365i</v>
      </c>
      <c r="H894" t="str">
        <f t="shared" si="254"/>
        <v>91.0000648920768+0.0863269670020487i</v>
      </c>
      <c r="I894" t="str">
        <f t="shared" si="255"/>
        <v>5.4736375309604-1408.64409184562i</v>
      </c>
      <c r="K894" t="str">
        <f t="shared" si="256"/>
        <v>0.142856912424356-0.000177197825033201i</v>
      </c>
      <c r="L894" t="str">
        <f t="shared" si="257"/>
        <v>0.0015-395.901826018231i</v>
      </c>
      <c r="M894" t="str">
        <f t="shared" si="258"/>
        <v>0.0135-162.421261956198i</v>
      </c>
      <c r="N894">
        <f t="shared" si="259"/>
        <v>90.592356053660865</v>
      </c>
      <c r="O894">
        <f t="shared" si="260"/>
        <v>77.327669718832354</v>
      </c>
      <c r="P894" s="3">
        <f t="shared" si="261"/>
        <v>77.327669718832354</v>
      </c>
      <c r="Q894" s="3">
        <f t="shared" si="262"/>
        <v>-89.407643946339135</v>
      </c>
      <c r="R894">
        <f t="shared" si="263"/>
        <v>90.592356053660865</v>
      </c>
      <c r="S894">
        <f t="shared" si="264"/>
        <v>2.5125380307756861E-2</v>
      </c>
      <c r="T894">
        <f t="shared" si="247"/>
        <v>77.327669718832354</v>
      </c>
    </row>
    <row r="895" spans="1:20" x14ac:dyDescent="0.3">
      <c r="A895">
        <f t="shared" si="248"/>
        <v>158.46731658446782</v>
      </c>
      <c r="B895">
        <f t="shared" si="265"/>
        <v>25.220856752926338</v>
      </c>
      <c r="C895" t="str">
        <f t="shared" si="249"/>
        <v>76.0039094719317-7323.40667970587i</v>
      </c>
      <c r="D895" t="str">
        <f t="shared" si="250"/>
        <v>15.3562485053287-1262.09469251339i</v>
      </c>
      <c r="E895" t="str">
        <f t="shared" si="251"/>
        <v>162.469105824254-0.0883387018722986i</v>
      </c>
      <c r="F895" t="str">
        <f t="shared" si="252"/>
        <v>17.4594593139956-5921.96997593304i</v>
      </c>
      <c r="G895" t="str">
        <f t="shared" si="253"/>
        <v>0.999999991668478-0.0000912771735921757i</v>
      </c>
      <c r="H895" t="str">
        <f t="shared" si="254"/>
        <v>91.000065386194+0.0866550095513856i</v>
      </c>
      <c r="I895" t="str">
        <f t="shared" si="255"/>
        <v>5.47363755703494-1403.31148881588i</v>
      </c>
      <c r="K895" t="str">
        <f t="shared" si="256"/>
        <v>0.142856910669742-0.000177871174476152i</v>
      </c>
      <c r="L895" t="str">
        <f t="shared" si="257"/>
        <v>0.0015-394.403094260043i</v>
      </c>
      <c r="M895" t="str">
        <f t="shared" si="258"/>
        <v>0.0135-161.806397645146i</v>
      </c>
      <c r="N895">
        <f t="shared" si="259"/>
        <v>90.594606730882717</v>
      </c>
      <c r="O895">
        <f t="shared" si="260"/>
        <v>77.294730778673582</v>
      </c>
      <c r="P895" s="3">
        <f t="shared" si="261"/>
        <v>77.294730778673582</v>
      </c>
      <c r="Q895" s="3">
        <f t="shared" si="262"/>
        <v>-89.405393269117283</v>
      </c>
      <c r="R895">
        <f t="shared" si="263"/>
        <v>90.594606730882717</v>
      </c>
      <c r="S895">
        <f t="shared" si="264"/>
        <v>2.5220856752926339E-2</v>
      </c>
      <c r="T895">
        <f t="shared" si="247"/>
        <v>77.294730778673582</v>
      </c>
    </row>
    <row r="896" spans="1:20" x14ac:dyDescent="0.3">
      <c r="A896">
        <f t="shared" si="248"/>
        <v>159.06949238748879</v>
      </c>
      <c r="B896">
        <f t="shared" si="265"/>
        <v>25.31669600858746</v>
      </c>
      <c r="C896" t="str">
        <f t="shared" si="249"/>
        <v>76.0039066516395-7295.68422862203i</v>
      </c>
      <c r="D896" t="str">
        <f t="shared" si="250"/>
        <v>15.3562484939476-1257.31692467948i</v>
      </c>
      <c r="E896" t="str">
        <f t="shared" si="251"/>
        <v>162.469102541441-0.0886743747994813i</v>
      </c>
      <c r="F896" t="str">
        <f t="shared" si="252"/>
        <v>17.4594593128879-5899.55169163956i</v>
      </c>
      <c r="G896" t="str">
        <f t="shared" si="253"/>
        <v>0.999999991605038-0.0000916240268460133i</v>
      </c>
      <c r="H896" t="str">
        <f t="shared" si="254"/>
        <v>91.0000658840735+0.0869842986632655i</v>
      </c>
      <c r="I896" t="str">
        <f t="shared" si="255"/>
        <v>5.47363758330801-1397.99907289304i</v>
      </c>
      <c r="K896" t="str">
        <f t="shared" si="256"/>
        <v>0.142856908901768-0.000178547082620756i</v>
      </c>
      <c r="L896" t="str">
        <f t="shared" si="257"/>
        <v>0.0015-392.910036122777i</v>
      </c>
      <c r="M896" t="str">
        <f t="shared" si="258"/>
        <v>0.0135-161.193860973447i</v>
      </c>
      <c r="N896">
        <f t="shared" si="259"/>
        <v>90.596865957522553</v>
      </c>
      <c r="O896">
        <f t="shared" si="260"/>
        <v>77.261791875718743</v>
      </c>
      <c r="P896" s="3">
        <f t="shared" si="261"/>
        <v>77.261791875718743</v>
      </c>
      <c r="Q896" s="3">
        <f t="shared" si="262"/>
        <v>-89.403134042477447</v>
      </c>
      <c r="R896">
        <f t="shared" si="263"/>
        <v>90.596865957522553</v>
      </c>
      <c r="S896">
        <f t="shared" si="264"/>
        <v>2.531669600858746E-2</v>
      </c>
      <c r="T896">
        <f t="shared" si="247"/>
        <v>77.261791875718743</v>
      </c>
    </row>
    <row r="897" spans="1:20" x14ac:dyDescent="0.3">
      <c r="A897">
        <f t="shared" si="248"/>
        <v>159.67395645856126</v>
      </c>
      <c r="B897">
        <f t="shared" si="265"/>
        <v>25.412899453420092</v>
      </c>
      <c r="C897" t="str">
        <f t="shared" si="249"/>
        <v>76.0039038098733-7268.06672840506i</v>
      </c>
      <c r="D897" t="str">
        <f t="shared" si="250"/>
        <v>15.3562484824799-1252.55724377165i</v>
      </c>
      <c r="E897" t="str">
        <f t="shared" si="251"/>
        <v>162.469099233632-0.0890113231219817i</v>
      </c>
      <c r="F897" t="str">
        <f t="shared" si="252"/>
        <v>17.4594593117719-5877.2182743778i</v>
      </c>
      <c r="G897" t="str">
        <f t="shared" si="253"/>
        <v>0.999999991541115-0.000091972198142149i</v>
      </c>
      <c r="H897" t="str">
        <f t="shared" si="254"/>
        <v>91.000066385744+0.0873148390746351i</v>
      </c>
      <c r="I897" t="str">
        <f t="shared" si="255"/>
        <v>5.47363760978117-1392.7067676562i</v>
      </c>
      <c r="K897" t="str">
        <f t="shared" si="256"/>
        <v>0.142856907120332-0.000179225559189779i</v>
      </c>
      <c r="L897" t="str">
        <f t="shared" si="257"/>
        <v>0.0015-391.422630128289i</v>
      </c>
      <c r="M897" t="str">
        <f t="shared" si="258"/>
        <v>0.0135-160.583643129555i</v>
      </c>
      <c r="N897">
        <f t="shared" si="259"/>
        <v>90.599133766032011</v>
      </c>
      <c r="O897">
        <f t="shared" si="260"/>
        <v>77.228853010251058</v>
      </c>
      <c r="P897" s="3">
        <f t="shared" si="261"/>
        <v>77.228853010251058</v>
      </c>
      <c r="Q897" s="3">
        <f t="shared" si="262"/>
        <v>-89.400866233967989</v>
      </c>
      <c r="R897">
        <f t="shared" si="263"/>
        <v>90.599133766032011</v>
      </c>
      <c r="S897">
        <f t="shared" si="264"/>
        <v>2.5412899453420092E-2</v>
      </c>
      <c r="T897">
        <f t="shared" si="247"/>
        <v>77.228853010251058</v>
      </c>
    </row>
    <row r="898" spans="1:20" x14ac:dyDescent="0.3">
      <c r="A898">
        <f t="shared" si="248"/>
        <v>160.28071749310382</v>
      </c>
      <c r="B898">
        <f t="shared" si="265"/>
        <v>25.509468471343091</v>
      </c>
      <c r="C898" t="str">
        <f t="shared" si="249"/>
        <v>76.0039009464682-7240.55378176781i</v>
      </c>
      <c r="D898" t="str">
        <f t="shared" si="250"/>
        <v>15.3562484709248-1247.81558132028i</v>
      </c>
      <c r="E898" t="str">
        <f t="shared" si="251"/>
        <v>162.469095900636-0.0893495516844473i</v>
      </c>
      <c r="F898" t="str">
        <f t="shared" si="252"/>
        <v>17.4594593106473-5854.96940287402i</v>
      </c>
      <c r="G898" t="str">
        <f t="shared" si="253"/>
        <v>0.999999991476705-0.0000923216924891428i</v>
      </c>
      <c r="H898" t="str">
        <f t="shared" si="254"/>
        <v>91.0000668912347+0.0876466355404436i</v>
      </c>
      <c r="I898" t="str">
        <f t="shared" si="255"/>
        <v>5.4736376364559-1387.43449697378i</v>
      </c>
      <c r="K898" t="str">
        <f t="shared" si="256"/>
        <v>0.142856905325331-0.000179906613942931i</v>
      </c>
      <c r="L898" t="str">
        <f t="shared" si="257"/>
        <v>0.0015-389.940854879746i</v>
      </c>
      <c r="M898" t="str">
        <f t="shared" si="258"/>
        <v>0.0135-159.97573533528i</v>
      </c>
      <c r="N898">
        <f t="shared" si="259"/>
        <v>90.601410188985739</v>
      </c>
      <c r="O898">
        <f t="shared" si="260"/>
        <v>77.19591418255574</v>
      </c>
      <c r="P898" s="3">
        <f t="shared" si="261"/>
        <v>77.19591418255574</v>
      </c>
      <c r="Q898" s="3">
        <f t="shared" si="262"/>
        <v>-89.398589811014261</v>
      </c>
      <c r="R898">
        <f t="shared" si="263"/>
        <v>90.601410188985739</v>
      </c>
      <c r="S898">
        <f t="shared" si="264"/>
        <v>2.550946847134309E-2</v>
      </c>
      <c r="T898">
        <f t="shared" si="247"/>
        <v>77.19591418255574</v>
      </c>
    </row>
    <row r="899" spans="1:20" x14ac:dyDescent="0.3">
      <c r="A899">
        <f t="shared" si="248"/>
        <v>160.88978421957762</v>
      </c>
      <c r="B899">
        <f t="shared" si="265"/>
        <v>25.606404451534196</v>
      </c>
      <c r="C899" t="str">
        <f t="shared" si="249"/>
        <v>76.0038980612608-7213.14499292744i</v>
      </c>
      <c r="D899" t="str">
        <f t="shared" si="250"/>
        <v>15.3562484592817-1243.09186911497i</v>
      </c>
      <c r="E899" t="str">
        <f t="shared" si="251"/>
        <v>162.469092542262-0.0896890653499236i</v>
      </c>
      <c r="F899" t="str">
        <f t="shared" si="252"/>
        <v>17.4594593095141-5832.80475707076i</v>
      </c>
      <c r="G899" t="str">
        <f t="shared" si="253"/>
        <v>0.999999991411805-0.0000926725149145871i</v>
      </c>
      <c r="H899" t="str">
        <f t="shared" si="254"/>
        <v>91.0000674005739+0.0879796928337053i</v>
      </c>
      <c r="I899" t="str">
        <f t="shared" si="255"/>
        <v>5.47363766333369-1382.18218500239i</v>
      </c>
      <c r="K899" t="str">
        <f t="shared" si="256"/>
        <v>0.142856903516663-0.000180590256677003i</v>
      </c>
      <c r="L899" t="str">
        <f t="shared" si="257"/>
        <v>0.0015-388.464689061313i</v>
      </c>
      <c r="M899" t="str">
        <f t="shared" si="258"/>
        <v>0.0135-159.370128845667i</v>
      </c>
      <c r="N899">
        <f t="shared" si="259"/>
        <v>90.603695259081661</v>
      </c>
      <c r="O899">
        <f t="shared" si="260"/>
        <v>77.162975392920444</v>
      </c>
      <c r="P899" s="3">
        <f t="shared" si="261"/>
        <v>77.162975392920444</v>
      </c>
      <c r="Q899" s="3">
        <f t="shared" si="262"/>
        <v>-89.396304740918339</v>
      </c>
      <c r="R899">
        <f t="shared" si="263"/>
        <v>90.603695259081661</v>
      </c>
      <c r="S899">
        <f t="shared" si="264"/>
        <v>2.5606404451534195E-2</v>
      </c>
      <c r="T899">
        <f t="shared" si="247"/>
        <v>77.162975392920444</v>
      </c>
    </row>
    <row r="900" spans="1:20" x14ac:dyDescent="0.3">
      <c r="A900">
        <f t="shared" si="248"/>
        <v>161.50116539961201</v>
      </c>
      <c r="B900">
        <f t="shared" si="265"/>
        <v>25.703708788450026</v>
      </c>
      <c r="C900" t="str">
        <f t="shared" si="249"/>
        <v>76.0038951540855-7185.83996759931i</v>
      </c>
      <c r="D900" t="str">
        <f t="shared" si="250"/>
        <v>15.35624844755-1238.38603920353i</v>
      </c>
      <c r="E900" t="str">
        <f t="shared" si="251"/>
        <v>162.469089158318-0.0900298689999095i</v>
      </c>
      <c r="F900" t="str">
        <f t="shared" si="252"/>
        <v>17.4594593083725-5810.72401812216i</v>
      </c>
      <c r="G900" t="str">
        <f t="shared" si="253"/>
        <v>0.999999991346411-0.0000930246704651792i</v>
      </c>
      <c r="H900" t="str">
        <f t="shared" si="254"/>
        <v>91.0000679137914+0.0883140157455764i</v>
      </c>
      <c r="I900" t="str">
        <f t="shared" si="255"/>
        <v>5.47363769041619-1376.94975618576i</v>
      </c>
      <c r="K900" t="str">
        <f t="shared" si="256"/>
        <v>0.142856901694223-0.000181276497226014i</v>
      </c>
      <c r="L900" t="str">
        <f t="shared" si="257"/>
        <v>0.0015-386.99411143785i</v>
      </c>
      <c r="M900" t="str">
        <f t="shared" si="258"/>
        <v>0.0135-158.766814948861i</v>
      </c>
      <c r="N900">
        <f t="shared" si="259"/>
        <v>90.605989009141567</v>
      </c>
      <c r="O900">
        <f t="shared" si="260"/>
        <v>77.130036641634874</v>
      </c>
      <c r="P900" s="3">
        <f t="shared" si="261"/>
        <v>77.130036641634874</v>
      </c>
      <c r="Q900" s="3">
        <f t="shared" si="262"/>
        <v>-89.394010990858433</v>
      </c>
      <c r="R900">
        <f t="shared" si="263"/>
        <v>90.605989009141567</v>
      </c>
      <c r="S900">
        <f t="shared" si="264"/>
        <v>2.5703708788450026E-2</v>
      </c>
      <c r="T900">
        <f t="shared" si="247"/>
        <v>77.130036641634874</v>
      </c>
    </row>
    <row r="901" spans="1:20" x14ac:dyDescent="0.3">
      <c r="A901">
        <f t="shared" si="248"/>
        <v>162.11486982813054</v>
      </c>
      <c r="B901">
        <f t="shared" si="265"/>
        <v>25.801382881846138</v>
      </c>
      <c r="C901" t="str">
        <f t="shared" si="249"/>
        <v>76.0038922247735-7158.63831299131i</v>
      </c>
      <c r="D901" t="str">
        <f t="shared" si="250"/>
        <v>15.356248435729-1233.69802389102i</v>
      </c>
      <c r="E901" t="str">
        <f t="shared" si="251"/>
        <v>162.469085748607-0.0903719675344195i</v>
      </c>
      <c r="F901" t="str">
        <f t="shared" si="252"/>
        <v>17.459459307222-5788.72686838934i</v>
      </c>
      <c r="G901" t="str">
        <f t="shared" si="253"/>
        <v>0.999999991280518-0.000093378164206794i</v>
      </c>
      <c r="H901" t="str">
        <f t="shared" si="254"/>
        <v>91.0000684309176+0.0886496090854189i</v>
      </c>
      <c r="I901" t="str">
        <f t="shared" si="255"/>
        <v>5.47363771770491-1371.73713525366i</v>
      </c>
      <c r="K901" t="str">
        <f t="shared" si="256"/>
        <v>0.142856899857905-0.000181965345461344i</v>
      </c>
      <c r="L901" t="str">
        <f t="shared" si="257"/>
        <v>0.0015-385.529100854602i</v>
      </c>
      <c r="M901" t="str">
        <f t="shared" si="258"/>
        <v>0.0135-158.165784965991i</v>
      </c>
      <c r="N901">
        <f t="shared" si="259"/>
        <v>90.608291472111546</v>
      </c>
      <c r="O901">
        <f t="shared" si="260"/>
        <v>77.097097928990777</v>
      </c>
      <c r="P901" s="3">
        <f t="shared" si="261"/>
        <v>77.097097928990777</v>
      </c>
      <c r="Q901" s="3">
        <f t="shared" si="262"/>
        <v>-89.391708527888454</v>
      </c>
      <c r="R901">
        <f t="shared" si="263"/>
        <v>90.608291472111546</v>
      </c>
      <c r="S901">
        <f t="shared" si="264"/>
        <v>2.5801382881846139E-2</v>
      </c>
      <c r="T901">
        <f t="shared" si="247"/>
        <v>77.097097928990777</v>
      </c>
    </row>
    <row r="902" spans="1:20" x14ac:dyDescent="0.3">
      <c r="A902">
        <f t="shared" si="248"/>
        <v>162.73090633347746</v>
      </c>
      <c r="B902">
        <f t="shared" si="265"/>
        <v>25.899428136797155</v>
      </c>
      <c r="C902" t="str">
        <f t="shared" si="249"/>
        <v>76.0038892731581-7131.53963779878i</v>
      </c>
      <c r="D902" t="str">
        <f t="shared" si="250"/>
        <v>15.3562484238181-1229.02775573878i</v>
      </c>
      <c r="E902" t="str">
        <f t="shared" si="251"/>
        <v>162.469082312935-0.0907153658720889i</v>
      </c>
      <c r="F902" t="str">
        <f t="shared" si="252"/>
        <v>17.4594593060628-5766.81299143598i</v>
      </c>
      <c r="G902" t="str">
        <f t="shared" si="253"/>
        <v>0.999999991214125-0.0000937330012245565i</v>
      </c>
      <c r="H902" t="str">
        <f t="shared" si="254"/>
        <v>91.0000689519811+0.0889864776808689i</v>
      </c>
      <c r="I902" t="str">
        <f t="shared" si="255"/>
        <v>5.47363774520144-1366.54424722078i</v>
      </c>
      <c r="K902" t="str">
        <f t="shared" si="256"/>
        <v>0.142856898007605-0.000182656811291886i</v>
      </c>
      <c r="L902" t="str">
        <f t="shared" si="257"/>
        <v>0.0015-384.069636236902i</v>
      </c>
      <c r="M902" t="str">
        <f t="shared" si="258"/>
        <v>0.0135-157.567030251037i</v>
      </c>
      <c r="N902">
        <f t="shared" si="259"/>
        <v>90.610602681062417</v>
      </c>
      <c r="O902">
        <f t="shared" si="260"/>
        <v>77.06415925528259</v>
      </c>
      <c r="P902" s="3">
        <f t="shared" si="261"/>
        <v>77.06415925528259</v>
      </c>
      <c r="Q902" s="3">
        <f t="shared" si="262"/>
        <v>-89.389397318937583</v>
      </c>
      <c r="R902">
        <f t="shared" si="263"/>
        <v>90.610602681062417</v>
      </c>
      <c r="S902">
        <f t="shared" si="264"/>
        <v>2.5899428136797156E-2</v>
      </c>
      <c r="T902">
        <f t="shared" si="247"/>
        <v>77.06415925528259</v>
      </c>
    </row>
    <row r="903" spans="1:20" x14ac:dyDescent="0.3">
      <c r="A903">
        <f t="shared" si="248"/>
        <v>163.34928377754466</v>
      </c>
      <c r="B903">
        <f t="shared" si="265"/>
        <v>25.997845963716983</v>
      </c>
      <c r="C903" t="str">
        <f t="shared" si="249"/>
        <v>76.0038862990672-7104.54355219793i</v>
      </c>
      <c r="D903" t="str">
        <f t="shared" si="250"/>
        <v>15.3562484118162-1224.3751675634i</v>
      </c>
      <c r="E903" t="str">
        <f t="shared" si="251"/>
        <v>162.469078851103-0.0910600689502047i</v>
      </c>
      <c r="F903" t="str">
        <f t="shared" si="252"/>
        <v>17.4594593048947-5744.9820720235i</v>
      </c>
      <c r="G903" t="str">
        <f t="shared" si="253"/>
        <v>0.999999991147225-0.0000940891866229153i</v>
      </c>
      <c r="H903" t="str">
        <f t="shared" si="254"/>
        <v>91.0000694770116+0.0893246263779058i</v>
      </c>
      <c r="I903" t="str">
        <f t="shared" si="255"/>
        <v>5.47363777290725-1361.37101738565i</v>
      </c>
      <c r="K903" t="str">
        <f t="shared" si="256"/>
        <v>0.142856896143217-0.000183350904664179i</v>
      </c>
      <c r="L903" t="str">
        <f t="shared" si="257"/>
        <v>0.0015-382.615696589861i</v>
      </c>
      <c r="M903" t="str">
        <f t="shared" si="258"/>
        <v>0.0135-156.970542190712i</v>
      </c>
      <c r="N903">
        <f t="shared" si="259"/>
        <v>90.612922669190283</v>
      </c>
      <c r="O903">
        <f t="shared" si="260"/>
        <v>77.031220620806408</v>
      </c>
      <c r="P903" s="3">
        <f t="shared" si="261"/>
        <v>77.031220620806408</v>
      </c>
      <c r="Q903" s="3">
        <f t="shared" si="262"/>
        <v>-89.387077330809717</v>
      </c>
      <c r="R903">
        <f t="shared" si="263"/>
        <v>90.612922669190283</v>
      </c>
      <c r="S903">
        <f t="shared" si="264"/>
        <v>2.5997845963716983E-2</v>
      </c>
      <c r="T903">
        <f t="shared" si="247"/>
        <v>77.031220620806408</v>
      </c>
    </row>
    <row r="904" spans="1:20" x14ac:dyDescent="0.3">
      <c r="A904">
        <f t="shared" si="248"/>
        <v>163.97001105589933</v>
      </c>
      <c r="B904">
        <f t="shared" si="265"/>
        <v>26.096637778379108</v>
      </c>
      <c r="C904" t="str">
        <f t="shared" si="249"/>
        <v>76.0038833023315-7077.64966784114i</v>
      </c>
      <c r="D904" t="str">
        <f t="shared" si="250"/>
        <v>15.3562483997232-1219.74019243588i</v>
      </c>
      <c r="E904" t="str">
        <f t="shared" si="251"/>
        <v>162.469075362911-0.0914060817247956i</v>
      </c>
      <c r="F904" t="str">
        <f t="shared" si="252"/>
        <v>17.4594593037179-5723.23379610692i</v>
      </c>
      <c r="G904" t="str">
        <f t="shared" si="253"/>
        <v>0.999999991079816-0.0000944467255257158i</v>
      </c>
      <c r="H904" t="str">
        <f t="shared" si="254"/>
        <v>91.0000700060404+0.0896640600409298i</v>
      </c>
      <c r="I904" t="str">
        <f t="shared" si="255"/>
        <v>5.47363780082414-1356.21737132968i</v>
      </c>
      <c r="K904" t="str">
        <f t="shared" si="256"/>
        <v>0.142856894264632-0.000184047635562557i</v>
      </c>
      <c r="L904" t="str">
        <f t="shared" si="257"/>
        <v>0.0015-381.167260998067i</v>
      </c>
      <c r="M904" t="str">
        <f t="shared" si="258"/>
        <v>0.0135-156.376312204336i</v>
      </c>
      <c r="N904">
        <f t="shared" si="259"/>
        <v>90.615251469816911</v>
      </c>
      <c r="O904">
        <f t="shared" si="260"/>
        <v>76.99828202586103</v>
      </c>
      <c r="P904" s="3">
        <f t="shared" si="261"/>
        <v>76.99828202586103</v>
      </c>
      <c r="Q904" s="3">
        <f t="shared" si="262"/>
        <v>-89.384748530183089</v>
      </c>
      <c r="R904">
        <f t="shared" si="263"/>
        <v>90.615251469816911</v>
      </c>
      <c r="S904">
        <f t="shared" si="264"/>
        <v>2.6096637778379107E-2</v>
      </c>
      <c r="T904">
        <f t="shared" si="247"/>
        <v>76.99828202586103</v>
      </c>
    </row>
    <row r="905" spans="1:20" x14ac:dyDescent="0.3">
      <c r="A905">
        <f t="shared" si="248"/>
        <v>164.59309709791177</v>
      </c>
      <c r="B905">
        <f t="shared" si="265"/>
        <v>26.19580500193695</v>
      </c>
      <c r="C905" t="str">
        <f t="shared" si="249"/>
        <v>76.0038802827774-7050.85759785065i</v>
      </c>
      <c r="D905" t="str">
        <f t="shared" si="250"/>
        <v>15.356248387538-1215.1227636805i</v>
      </c>
      <c r="E905" t="str">
        <f t="shared" si="251"/>
        <v>162.46907184816-0.0917534091707063i</v>
      </c>
      <c r="F905" t="str">
        <f t="shared" si="252"/>
        <v>17.459459302532-5701.56785082987i</v>
      </c>
      <c r="G905" t="str">
        <f t="shared" si="253"/>
        <v>0.999999991011894-0.0000948056230762742i</v>
      </c>
      <c r="H905" t="str">
        <f t="shared" si="254"/>
        <v>91.0000705390979+0.0900047835528211i</v>
      </c>
      <c r="I905" t="str">
        <f t="shared" si="255"/>
        <v>5.47363782895357-1351.0832349159i</v>
      </c>
      <c r="K905" t="str">
        <f t="shared" si="256"/>
        <v>0.142856892371742-0.000184747014009291i</v>
      </c>
      <c r="L905" t="str">
        <f t="shared" si="257"/>
        <v>0.0015-379.724308625291i</v>
      </c>
      <c r="M905" t="str">
        <f t="shared" si="258"/>
        <v>0.0135-155.784331743709i</v>
      </c>
      <c r="N905">
        <f t="shared" si="259"/>
        <v>90.617589116390278</v>
      </c>
      <c r="O905">
        <f t="shared" si="260"/>
        <v>76.965343470747101</v>
      </c>
      <c r="P905" s="3">
        <f t="shared" si="261"/>
        <v>76.965343470747101</v>
      </c>
      <c r="Q905" s="3">
        <f t="shared" si="262"/>
        <v>-89.382410883609722</v>
      </c>
      <c r="R905">
        <f t="shared" si="263"/>
        <v>90.617589116390278</v>
      </c>
      <c r="S905">
        <f t="shared" si="264"/>
        <v>2.619580500193695E-2</v>
      </c>
      <c r="T905">
        <f t="shared" si="247"/>
        <v>76.965343470747101</v>
      </c>
    </row>
    <row r="906" spans="1:20" x14ac:dyDescent="0.3">
      <c r="A906">
        <f t="shared" si="248"/>
        <v>165.21855086688382</v>
      </c>
      <c r="B906">
        <f t="shared" si="265"/>
        <v>26.295349060944311</v>
      </c>
      <c r="C906" t="str">
        <f t="shared" si="249"/>
        <v>76.0038772402319-7024.16695681389i</v>
      </c>
      <c r="D906" t="str">
        <f t="shared" si="250"/>
        <v>15.3562483752599-1210.52281487404i</v>
      </c>
      <c r="E906" t="str">
        <f t="shared" si="251"/>
        <v>162.469068306648-0.0921020562816614i</v>
      </c>
      <c r="F906" t="str">
        <f t="shared" si="252"/>
        <v>17.4594593013371-5679.98392452053i</v>
      </c>
      <c r="G906" t="str">
        <f t="shared" si="253"/>
        <v>0.999999990943454-0.0000951658844374509i</v>
      </c>
      <c r="H906" t="str">
        <f t="shared" si="254"/>
        <v>91.0000710762135+0.0903468018150142i</v>
      </c>
      <c r="I906" t="str">
        <f t="shared" si="255"/>
        <v>5.47363785729715-1345.96853428804i</v>
      </c>
      <c r="K906" t="str">
        <f t="shared" si="256"/>
        <v>0.14285689046444-0.00018544905006473i</v>
      </c>
      <c r="L906" t="str">
        <f t="shared" si="257"/>
        <v>0.0015-378.286818714178i</v>
      </c>
      <c r="M906" t="str">
        <f t="shared" si="258"/>
        <v>0.0135-155.194592292996i</v>
      </c>
      <c r="N906">
        <f t="shared" si="259"/>
        <v>90.619935642484933</v>
      </c>
      <c r="O906">
        <f t="shared" si="260"/>
        <v>76.932404955768234</v>
      </c>
      <c r="P906" s="3">
        <f t="shared" si="261"/>
        <v>76.932404955768234</v>
      </c>
      <c r="Q906" s="3">
        <f t="shared" si="262"/>
        <v>-89.380064357515067</v>
      </c>
      <c r="R906">
        <f t="shared" si="263"/>
        <v>90.619935642484933</v>
      </c>
      <c r="S906">
        <f t="shared" si="264"/>
        <v>2.6295349060944311E-2</v>
      </c>
      <c r="T906">
        <f t="shared" si="247"/>
        <v>76.932404955768234</v>
      </c>
    </row>
    <row r="907" spans="1:20" x14ac:dyDescent="0.3">
      <c r="A907">
        <f t="shared" si="248"/>
        <v>165.84638136017799</v>
      </c>
      <c r="B907">
        <f t="shared" si="265"/>
        <v>26.3952713873759</v>
      </c>
      <c r="C907" t="str">
        <f t="shared" si="249"/>
        <v>76.0038741745193-6997.5773607767i</v>
      </c>
      <c r="D907" t="str">
        <f t="shared" si="250"/>
        <v>15.3562483628884-1205.94027984467i</v>
      </c>
      <c r="E907" t="str">
        <f t="shared" si="251"/>
        <v>162.469064738169-0.092452028070328i</v>
      </c>
      <c r="F907" t="str">
        <f t="shared" si="252"/>
        <v>17.459459300133-5658.48170668686i</v>
      </c>
      <c r="G907" t="str">
        <f t="shared" si="253"/>
        <v>0.999999990874494-0.0000955275147917256i</v>
      </c>
      <c r="H907" t="str">
        <f t="shared" si="254"/>
        <v>91.0000716174197+0.0906901197475739i</v>
      </c>
      <c r="I907" t="str">
        <f t="shared" si="255"/>
        <v>5.47363788585657-1340.87319586944i</v>
      </c>
      <c r="K907" t="str">
        <f t="shared" si="256"/>
        <v>0.142856888542614-0.000186153753827453i</v>
      </c>
      <c r="L907" t="str">
        <f t="shared" si="257"/>
        <v>0.0015-376.854770585951i</v>
      </c>
      <c r="M907" t="str">
        <f t="shared" si="258"/>
        <v>0.0135-154.607085368595i</v>
      </c>
      <c r="N907">
        <f t="shared" si="259"/>
        <v>90.622291081802658</v>
      </c>
      <c r="O907">
        <f t="shared" si="260"/>
        <v>76.899466481229538</v>
      </c>
      <c r="P907" s="3">
        <f t="shared" si="261"/>
        <v>76.899466481229538</v>
      </c>
      <c r="Q907" s="3">
        <f t="shared" si="262"/>
        <v>-89.377708918197342</v>
      </c>
      <c r="R907">
        <f t="shared" si="263"/>
        <v>90.622291081802658</v>
      </c>
      <c r="S907">
        <f t="shared" si="264"/>
        <v>2.63952713873759E-2</v>
      </c>
      <c r="T907">
        <f t="shared" si="247"/>
        <v>76.899466481229538</v>
      </c>
    </row>
    <row r="908" spans="1:20" x14ac:dyDescent="0.3">
      <c r="A908">
        <f t="shared" si="248"/>
        <v>166.47659760934667</v>
      </c>
      <c r="B908">
        <f t="shared" si="265"/>
        <v>26.495573418647929</v>
      </c>
      <c r="C908" t="str">
        <f t="shared" si="249"/>
        <v>76.0038710854645-6971.08842723891i</v>
      </c>
      <c r="D908" t="str">
        <f t="shared" si="250"/>
        <v>15.3562483504228-1201.37509267108i</v>
      </c>
      <c r="E908" t="str">
        <f t="shared" si="251"/>
        <v>162.469061142519-0.092803329568419i</v>
      </c>
      <c r="F908" t="str">
        <f t="shared" si="252"/>
        <v>17.4594592989198-5637.06088801221i</v>
      </c>
      <c r="G908" t="str">
        <f t="shared" si="253"/>
        <v>0.999999990805008-0.0000958905193412712i</v>
      </c>
      <c r="H908" t="str">
        <f t="shared" si="254"/>
        <v>91.0000721627464+0.0910347422892571i</v>
      </c>
      <c r="I908" t="str">
        <f t="shared" si="255"/>
        <v>5.47363791463345-1335.79714636191i</v>
      </c>
      <c r="K908" t="str">
        <f t="shared" si="256"/>
        <v>0.142856886606155-0.000186861135434406i</v>
      </c>
      <c r="L908" t="str">
        <f t="shared" si="257"/>
        <v>0.0015-375.428143640118i</v>
      </c>
      <c r="M908" t="str">
        <f t="shared" si="258"/>
        <v>0.0135-154.021802519023i</v>
      </c>
      <c r="N908">
        <f t="shared" si="259"/>
        <v>90.62465546817279</v>
      </c>
      <c r="O908">
        <f t="shared" si="260"/>
        <v>76.866528047438948</v>
      </c>
      <c r="P908" s="3">
        <f t="shared" si="261"/>
        <v>76.866528047438948</v>
      </c>
      <c r="Q908" s="3">
        <f t="shared" si="262"/>
        <v>-89.37534453182721</v>
      </c>
      <c r="R908">
        <f t="shared" si="263"/>
        <v>90.62465546817279</v>
      </c>
      <c r="S908">
        <f t="shared" si="264"/>
        <v>2.649557341864793E-2</v>
      </c>
      <c r="T908">
        <f t="shared" si="247"/>
        <v>76.866528047438948</v>
      </c>
    </row>
    <row r="909" spans="1:20" x14ac:dyDescent="0.3">
      <c r="A909">
        <f t="shared" si="248"/>
        <v>167.10920868026218</v>
      </c>
      <c r="B909">
        <f t="shared" si="265"/>
        <v>26.596256597638792</v>
      </c>
      <c r="C909" t="str">
        <f t="shared" si="249"/>
        <v>76.0038679728882-6944.69977514845i</v>
      </c>
      <c r="D909" t="str">
        <f t="shared" si="250"/>
        <v>15.3562483378621-1196.82718768154i</v>
      </c>
      <c r="E909" t="str">
        <f t="shared" si="251"/>
        <v>162.469057519492-0.0931559658267246i</v>
      </c>
      <c r="F909" t="str">
        <f t="shared" si="252"/>
        <v>17.4594592976975-5615.72116035097i</v>
      </c>
      <c r="G909" t="str">
        <f t="shared" si="253"/>
        <v>0.999999990734994-0.0000962549033080287i</v>
      </c>
      <c r="H909" t="str">
        <f t="shared" si="254"/>
        <v>91.0000727122256+0.0913806743975898i</v>
      </c>
      <c r="I909" t="str">
        <f t="shared" si="255"/>
        <v>5.47363794362948-1330.7403127448i</v>
      </c>
      <c r="K909" t="str">
        <f t="shared" si="256"/>
        <v>0.142856884654951-0.000187571205061054i</v>
      </c>
      <c r="L909" t="str">
        <f t="shared" si="257"/>
        <v>0.0015-374.006917354173i</v>
      </c>
      <c r="M909" t="str">
        <f t="shared" si="258"/>
        <v>0.0135-153.438735324789i</v>
      </c>
      <c r="N909">
        <f t="shared" si="259"/>
        <v>90.627028835552693</v>
      </c>
      <c r="O909">
        <f t="shared" si="260"/>
        <v>76.83358965470677</v>
      </c>
      <c r="P909" s="3">
        <f t="shared" si="261"/>
        <v>76.83358965470677</v>
      </c>
      <c r="Q909" s="3">
        <f t="shared" si="262"/>
        <v>-89.372971164447307</v>
      </c>
      <c r="R909">
        <f t="shared" si="263"/>
        <v>90.627028835552693</v>
      </c>
      <c r="S909">
        <f t="shared" si="264"/>
        <v>2.6596256597638791E-2</v>
      </c>
      <c r="T909">
        <f t="shared" si="247"/>
        <v>76.83358965470677</v>
      </c>
    </row>
    <row r="910" spans="1:20" x14ac:dyDescent="0.3">
      <c r="A910">
        <f t="shared" si="248"/>
        <v>167.74422367324718</v>
      </c>
      <c r="B910">
        <f t="shared" si="265"/>
        <v>26.69732237270982</v>
      </c>
      <c r="C910" t="str">
        <f t="shared" si="249"/>
        <v>76.003864836613-6918.41102489562i</v>
      </c>
      <c r="D910" t="str">
        <f t="shared" si="250"/>
        <v>15.3562483252059-1192.2964994529i</v>
      </c>
      <c r="E910" t="str">
        <f t="shared" si="251"/>
        <v>162.469053868879-0.0935099419152151i</v>
      </c>
      <c r="F910" t="str">
        <f t="shared" si="252"/>
        <v>17.4594592964657-5594.46221672393i</v>
      </c>
      <c r="G910" t="str">
        <f t="shared" si="253"/>
        <v>0.999999990664446-0.0000966206719337829i</v>
      </c>
      <c r="H910" t="str">
        <f t="shared" si="254"/>
        <v>91.0000732658885+0.0917279210489371i</v>
      </c>
      <c r="I910" t="str">
        <f t="shared" si="255"/>
        <v>5.47363797284624-1325.70262227384i</v>
      </c>
      <c r="K910" t="str">
        <f t="shared" si="256"/>
        <v>0.14285688268889-0.000188283972921524i</v>
      </c>
      <c r="L910" t="str">
        <f t="shared" si="257"/>
        <v>0.0015-372.591071283297i</v>
      </c>
      <c r="M910" t="str">
        <f t="shared" si="258"/>
        <v>0.0135-152.857875398275i</v>
      </c>
      <c r="N910">
        <f t="shared" si="259"/>
        <v>90.629411218028423</v>
      </c>
      <c r="O910">
        <f t="shared" si="260"/>
        <v>76.800651303345489</v>
      </c>
      <c r="P910" s="3">
        <f t="shared" si="261"/>
        <v>76.800651303345489</v>
      </c>
      <c r="Q910" s="3">
        <f t="shared" si="262"/>
        <v>-89.370588781971577</v>
      </c>
      <c r="R910">
        <f t="shared" si="263"/>
        <v>90.629411218028423</v>
      </c>
      <c r="S910">
        <f t="shared" si="264"/>
        <v>2.669732237270982E-2</v>
      </c>
      <c r="T910">
        <f t="shared" si="247"/>
        <v>76.800651303345489</v>
      </c>
    </row>
    <row r="911" spans="1:20" x14ac:dyDescent="0.3">
      <c r="A911">
        <f t="shared" si="248"/>
        <v>168.38165172320555</v>
      </c>
      <c r="B911">
        <f t="shared" si="265"/>
        <v>26.79877219772612</v>
      </c>
      <c r="C911" t="str">
        <f t="shared" si="249"/>
        <v>76.0038616764564-6892.22179830774i</v>
      </c>
      <c r="D911" t="str">
        <f t="shared" si="250"/>
        <v>15.3562483124532-1187.78296280967i</v>
      </c>
      <c r="E911" t="str">
        <f t="shared" si="251"/>
        <v>162.469050190469-0.0938652629230925i</v>
      </c>
      <c r="F911" t="str">
        <f t="shared" si="252"/>
        <v>17.4594592952246-5573.28375131405i</v>
      </c>
      <c r="G911" t="str">
        <f t="shared" si="253"/>
        <v>0.999999990593361-0.0000969878304802369i</v>
      </c>
      <c r="H911" t="str">
        <f t="shared" si="254"/>
        <v>91.0000738237676+0.0920764872385746i</v>
      </c>
      <c r="I911" t="str">
        <f t="shared" si="255"/>
        <v>5.47363800228551-1320.68400248017i</v>
      </c>
      <c r="K911" t="str">
        <f t="shared" si="256"/>
        <v>0.142856880707858-0.000188999449268752i</v>
      </c>
      <c r="L911" t="str">
        <f t="shared" si="257"/>
        <v>0.0015-371.180585060068i</v>
      </c>
      <c r="M911" t="str">
        <f t="shared" si="258"/>
        <v>0.0135-152.279214383617i</v>
      </c>
      <c r="N911">
        <f t="shared" si="259"/>
        <v>90.631802649814944</v>
      </c>
      <c r="O911">
        <f t="shared" si="260"/>
        <v>76.767712993669733</v>
      </c>
      <c r="P911" s="3">
        <f t="shared" si="261"/>
        <v>76.767712993669733</v>
      </c>
      <c r="Q911" s="3">
        <f t="shared" si="262"/>
        <v>-89.368197350185056</v>
      </c>
      <c r="R911">
        <f t="shared" si="263"/>
        <v>90.631802649814944</v>
      </c>
      <c r="S911">
        <f t="shared" si="264"/>
        <v>2.6798772197726119E-2</v>
      </c>
      <c r="T911">
        <f t="shared" si="247"/>
        <v>76.767712993669733</v>
      </c>
    </row>
    <row r="912" spans="1:20" x14ac:dyDescent="0.3">
      <c r="A912">
        <f t="shared" si="248"/>
        <v>169.02150199975372</v>
      </c>
      <c r="B912">
        <f t="shared" si="265"/>
        <v>26.90060753207748</v>
      </c>
      <c r="C912" t="str">
        <f t="shared" si="249"/>
        <v>76.0038584922383-6866.13171864427i</v>
      </c>
      <c r="D912" t="str">
        <f t="shared" si="250"/>
        <v>15.3562482996035-1183.28651282314i</v>
      </c>
      <c r="E912" t="str">
        <f t="shared" si="251"/>
        <v>162.469046484052-0.0942219339588937i</v>
      </c>
      <c r="F912" t="str">
        <f t="shared" si="252"/>
        <v>17.4594592939741-5552.18545946205i</v>
      </c>
      <c r="G912" t="str">
        <f t="shared" si="253"/>
        <v>0.999999990521734-0.0000973563842290885i</v>
      </c>
      <c r="H912" t="str">
        <f t="shared" si="254"/>
        <v>91.0000743858945+0.0924263779807581i</v>
      </c>
      <c r="I912" t="str">
        <f t="shared" si="255"/>
        <v>5.47363803194895-1315.68438116926i</v>
      </c>
      <c r="K912" t="str">
        <f t="shared" si="256"/>
        <v>0.142856878711742-0.000189717644394632i</v>
      </c>
      <c r="L912" t="str">
        <f t="shared" si="257"/>
        <v>0.0015-369.77543839417i</v>
      </c>
      <c r="M912" t="str">
        <f t="shared" si="258"/>
        <v>0.0135-151.702743956582i</v>
      </c>
      <c r="N912">
        <f t="shared" si="259"/>
        <v>90.634203165256864</v>
      </c>
      <c r="O912">
        <f t="shared" si="260"/>
        <v>76.734774725997156</v>
      </c>
      <c r="P912" s="3">
        <f t="shared" si="261"/>
        <v>76.734774725997156</v>
      </c>
      <c r="Q912" s="3">
        <f t="shared" si="262"/>
        <v>-89.365796834743136</v>
      </c>
      <c r="R912">
        <f t="shared" si="263"/>
        <v>90.634203165256864</v>
      </c>
      <c r="S912">
        <f t="shared" si="264"/>
        <v>2.6900607532077479E-2</v>
      </c>
      <c r="T912">
        <f t="shared" si="247"/>
        <v>76.734774725997156</v>
      </c>
    </row>
    <row r="913" spans="1:20" x14ac:dyDescent="0.3">
      <c r="A913">
        <f t="shared" si="248"/>
        <v>169.66378370735279</v>
      </c>
      <c r="B913">
        <f t="shared" si="265"/>
        <v>27.002829840699373</v>
      </c>
      <c r="C913" t="str">
        <f t="shared" si="249"/>
        <v>76.0038552837758-6840.14041059057i</v>
      </c>
      <c r="D913" t="str">
        <f t="shared" si="250"/>
        <v>15.356248286656-1178.80708481036i</v>
      </c>
      <c r="E913" t="str">
        <f t="shared" si="251"/>
        <v>162.469042749414-0.0945799601505096i</v>
      </c>
      <c r="F913" t="str">
        <f t="shared" si="252"/>
        <v>17.459459292714-5531.16703766189i</v>
      </c>
      <c r="G913" t="str">
        <f t="shared" si="253"/>
        <v>0.999999990449563-0.0000977263384821059i</v>
      </c>
      <c r="H913" t="str">
        <f t="shared" si="254"/>
        <v>91.0000749523015+0.092777598308798i</v>
      </c>
      <c r="I913" t="str">
        <f t="shared" si="255"/>
        <v>5.47363806183821-1310.70368641989i</v>
      </c>
      <c r="K913" t="str">
        <f t="shared" si="256"/>
        <v>0.142856876700427-0.00019043856863016i</v>
      </c>
      <c r="L913" t="str">
        <f t="shared" si="257"/>
        <v>0.0015-368.375611072097i</v>
      </c>
      <c r="M913" t="str">
        <f t="shared" si="258"/>
        <v>0.0135-151.12845582445i</v>
      </c>
      <c r="N913">
        <f t="shared" si="259"/>
        <v>90.63661279882875</v>
      </c>
      <c r="O913">
        <f t="shared" si="260"/>
        <v>76.701836500647374</v>
      </c>
      <c r="P913" s="3">
        <f t="shared" si="261"/>
        <v>76.701836500647374</v>
      </c>
      <c r="Q913" s="3">
        <f t="shared" si="262"/>
        <v>-89.36338720117125</v>
      </c>
      <c r="R913">
        <f t="shared" si="263"/>
        <v>90.63661279882875</v>
      </c>
      <c r="S913">
        <f t="shared" si="264"/>
        <v>2.7002829840699374E-2</v>
      </c>
      <c r="T913">
        <f t="shared" si="247"/>
        <v>76.701836500647374</v>
      </c>
    </row>
    <row r="914" spans="1:20" x14ac:dyDescent="0.3">
      <c r="A914">
        <f t="shared" si="248"/>
        <v>170.30850608544074</v>
      </c>
      <c r="B914">
        <f t="shared" si="265"/>
        <v>27.105440594094031</v>
      </c>
      <c r="C914" t="str">
        <f t="shared" si="249"/>
        <v>76.0038520508818-6814.24750025273i</v>
      </c>
      <c r="D914" t="str">
        <f t="shared" si="250"/>
        <v>15.3562482736099-1174.34461433324i</v>
      </c>
      <c r="E914" t="str">
        <f t="shared" si="251"/>
        <v>162.469038986338-0.0949393466453186i</v>
      </c>
      <c r="F914" t="str">
        <f t="shared" si="252"/>
        <v>17.4594592914443-5510.2281835565i</v>
      </c>
      <c r="G914" t="str">
        <f t="shared" si="253"/>
        <v>0.999999990376841-0.0000980976985612042i</v>
      </c>
      <c r="H914" t="str">
        <f t="shared" si="254"/>
        <v>91.000075523022+0.0931301532751372i</v>
      </c>
      <c r="I914" t="str">
        <f t="shared" si="255"/>
        <v>5.47363809195513-1305.74184658309i</v>
      </c>
      <c r="K914" t="str">
        <f t="shared" si="256"/>
        <v>0.142856874673796-0.000191162232345594i</v>
      </c>
      <c r="L914" t="str">
        <f t="shared" si="257"/>
        <v>0.0015-366.98108295686i</v>
      </c>
      <c r="M914" t="str">
        <f t="shared" si="258"/>
        <v>0.0135-150.556341725891i</v>
      </c>
      <c r="N914">
        <f t="shared" si="259"/>
        <v>90.639031585135683</v>
      </c>
      <c r="O914">
        <f t="shared" si="260"/>
        <v>76.668898317942251</v>
      </c>
      <c r="P914" s="3">
        <f t="shared" si="261"/>
        <v>76.668898317942251</v>
      </c>
      <c r="Q914" s="3">
        <f t="shared" si="262"/>
        <v>-89.360968414864317</v>
      </c>
      <c r="R914">
        <f t="shared" si="263"/>
        <v>90.639031585135683</v>
      </c>
      <c r="S914">
        <f t="shared" si="264"/>
        <v>2.7105440594094029E-2</v>
      </c>
      <c r="T914">
        <f t="shared" si="247"/>
        <v>76.668898317942251</v>
      </c>
    </row>
    <row r="915" spans="1:20" x14ac:dyDescent="0.3">
      <c r="A915">
        <f t="shared" si="248"/>
        <v>170.9556784085654</v>
      </c>
      <c r="B915">
        <f t="shared" si="265"/>
        <v>27.208441268351589</v>
      </c>
      <c r="C915" t="str">
        <f t="shared" si="249"/>
        <v>76.0038487933726-6788.45261515284i</v>
      </c>
      <c r="D915" t="str">
        <f t="shared" si="250"/>
        <v>15.3562482604644-1169.89903719766i</v>
      </c>
      <c r="E915" t="str">
        <f t="shared" si="251"/>
        <v>162.469035194611-0.0953000986102278i</v>
      </c>
      <c r="F915" t="str">
        <f t="shared" si="252"/>
        <v>17.459459290165-5489.36859593348i</v>
      </c>
      <c r="G915" t="str">
        <f t="shared" si="253"/>
        <v>0.999999990303566-0.0000984704698085213i</v>
      </c>
      <c r="H915" t="str">
        <f t="shared" si="254"/>
        <v>91.0000760980878+0.0934840479514077i</v>
      </c>
      <c r="I915" t="str">
        <f t="shared" si="255"/>
        <v>5.47363812230135-1300.79879028112i</v>
      </c>
      <c r="K915" t="str">
        <f t="shared" si="256"/>
        <v>0.142856872631734-0.000191888645950584i</v>
      </c>
      <c r="L915" t="str">
        <f t="shared" si="257"/>
        <v>0.0015-365.591833987706i</v>
      </c>
      <c r="M915" t="str">
        <f t="shared" si="258"/>
        <v>0.0135-149.986393430854i</v>
      </c>
      <c r="N915">
        <f t="shared" si="259"/>
        <v>90.641459558913766</v>
      </c>
      <c r="O915">
        <f t="shared" si="260"/>
        <v>76.635960178206787</v>
      </c>
      <c r="P915" s="3">
        <f t="shared" si="261"/>
        <v>76.635960178206787</v>
      </c>
      <c r="Q915" s="3">
        <f t="shared" si="262"/>
        <v>-89.358540441086234</v>
      </c>
      <c r="R915">
        <f t="shared" si="263"/>
        <v>90.641459558913766</v>
      </c>
      <c r="S915">
        <f t="shared" si="264"/>
        <v>2.7208441268351587E-2</v>
      </c>
      <c r="T915">
        <f t="shared" si="247"/>
        <v>76.635960178206787</v>
      </c>
    </row>
    <row r="916" spans="1:20" x14ac:dyDescent="0.3">
      <c r="A916">
        <f t="shared" si="248"/>
        <v>171.60530998651797</v>
      </c>
      <c r="B916">
        <f t="shared" si="265"/>
        <v>27.311833345171326</v>
      </c>
      <c r="C916" t="str">
        <f t="shared" si="249"/>
        <v>76.0038455110596-6762.75538422267i</v>
      </c>
      <c r="D916" t="str">
        <f t="shared" si="250"/>
        <v>15.3562482472188-1165.47028945249i</v>
      </c>
      <c r="E916" t="str">
        <f t="shared" si="251"/>
        <v>162.469031374013-0.0956622212317568i</v>
      </c>
      <c r="F916" t="str">
        <f t="shared" si="252"/>
        <v>17.4594592888759-5468.58797472058i</v>
      </c>
      <c r="G916" t="str">
        <f t="shared" si="253"/>
        <v>0.999999990229734-0.0000988446575864957i</v>
      </c>
      <c r="H916" t="str">
        <f t="shared" si="254"/>
        <v>91.0000766775324+0.0938392874285226i</v>
      </c>
      <c r="I916" t="str">
        <f t="shared" si="255"/>
        <v>5.47363815287862-1295.87444640644i</v>
      </c>
      <c r="K916" t="str">
        <f t="shared" si="256"/>
        <v>0.142856870574123-0.000192617819894342i</v>
      </c>
      <c r="L916" t="str">
        <f t="shared" si="257"/>
        <v>0.0015-364.207844179823i</v>
      </c>
      <c r="M916" t="str">
        <f t="shared" si="258"/>
        <v>0.0135-149.41860274044i</v>
      </c>
      <c r="N916">
        <f t="shared" si="259"/>
        <v>90.643896755030582</v>
      </c>
      <c r="O916">
        <f t="shared" si="260"/>
        <v>76.603022081767818</v>
      </c>
      <c r="P916" s="3">
        <f t="shared" si="261"/>
        <v>76.603022081767818</v>
      </c>
      <c r="Q916" s="3">
        <f t="shared" si="262"/>
        <v>-89.356103244969418</v>
      </c>
      <c r="R916">
        <f t="shared" si="263"/>
        <v>90.643896755030582</v>
      </c>
      <c r="S916">
        <f t="shared" si="264"/>
        <v>2.7311833345171326E-2</v>
      </c>
      <c r="T916">
        <f t="shared" si="247"/>
        <v>76.603022081767818</v>
      </c>
    </row>
    <row r="917" spans="1:20" x14ac:dyDescent="0.3">
      <c r="A917">
        <f t="shared" si="248"/>
        <v>172.25741016446673</v>
      </c>
      <c r="B917">
        <f t="shared" si="265"/>
        <v>27.415618311882977</v>
      </c>
      <c r="C917" t="str">
        <f t="shared" si="249"/>
        <v>76.0038422037552-6737.15543779888i</v>
      </c>
      <c r="D917" t="str">
        <f t="shared" si="250"/>
        <v>15.3562482338724-1161.0583073887i</v>
      </c>
      <c r="E917" t="str">
        <f t="shared" si="251"/>
        <v>162.469027524324-0.0960257197160881i</v>
      </c>
      <c r="F917" t="str">
        <f t="shared" si="252"/>
        <v>17.459459287577-5447.88602098165i</v>
      </c>
      <c r="G917" t="str">
        <f t="shared" si="253"/>
        <v>0.999999990155339-0.0000992202672779428i</v>
      </c>
      <c r="H917" t="str">
        <f t="shared" si="254"/>
        <v>91.0000772613888+0.094195876816735i</v>
      </c>
      <c r="I917" t="str">
        <f t="shared" si="255"/>
        <v>5.47363818368869-1290.96874412074i</v>
      </c>
      <c r="K917" t="str">
        <f t="shared" si="256"/>
        <v>0.142856868500845-0.000193349764665774i</v>
      </c>
      <c r="L917" t="str">
        <f t="shared" si="257"/>
        <v>0.0015-362.829093624051i</v>
      </c>
      <c r="M917" t="str">
        <f t="shared" si="258"/>
        <v>0.0135-148.852961486791i</v>
      </c>
      <c r="N917">
        <f t="shared" si="259"/>
        <v>90.646343208485703</v>
      </c>
      <c r="O917">
        <f t="shared" si="260"/>
        <v>76.570084028954881</v>
      </c>
      <c r="P917" s="3">
        <f t="shared" si="261"/>
        <v>76.570084028954881</v>
      </c>
      <c r="Q917" s="3">
        <f t="shared" si="262"/>
        <v>-89.353656791514297</v>
      </c>
      <c r="R917">
        <f t="shared" si="263"/>
        <v>90.646343208485703</v>
      </c>
      <c r="S917">
        <f t="shared" si="264"/>
        <v>2.7415618311882977E-2</v>
      </c>
      <c r="T917">
        <f t="shared" si="247"/>
        <v>76.570084028954881</v>
      </c>
    </row>
    <row r="918" spans="1:20" x14ac:dyDescent="0.3">
      <c r="A918">
        <f t="shared" si="248"/>
        <v>172.91198832309172</v>
      </c>
      <c r="B918">
        <f t="shared" si="265"/>
        <v>27.519797661468132</v>
      </c>
      <c r="C918" t="str">
        <f t="shared" si="249"/>
        <v>76.0038388712678-6711.65240761782i</v>
      </c>
      <c r="D918" t="str">
        <f t="shared" si="250"/>
        <v>15.3562482204243-1156.66302753847i</v>
      </c>
      <c r="E918" t="str">
        <f t="shared" si="251"/>
        <v>162.469023645324-0.0963905992891892i</v>
      </c>
      <c r="F918" t="str">
        <f t="shared" si="252"/>
        <v>17.4594592862682-5427.26243691212i</v>
      </c>
      <c r="G918" t="str">
        <f t="shared" si="253"/>
        <v>0.999999990080377-0.0000995973042861331i</v>
      </c>
      <c r="H918" t="str">
        <f t="shared" si="254"/>
        <v>91.0000778496912+0.0945538212457227i</v>
      </c>
      <c r="I918" t="str">
        <f t="shared" si="255"/>
        <v>5.4736382147334-1286.08161285383i</v>
      </c>
      <c r="K918" t="str">
        <f t="shared" si="256"/>
        <v>0.14285686641178-0.000194084490793649i</v>
      </c>
      <c r="L918" t="str">
        <f t="shared" si="257"/>
        <v>0.0015-361.455562486602i</v>
      </c>
      <c r="M918" t="str">
        <f t="shared" si="258"/>
        <v>0.0135-148.289461532965i</v>
      </c>
      <c r="N918">
        <f t="shared" si="259"/>
        <v>90.648798954411134</v>
      </c>
      <c r="O918">
        <f t="shared" si="260"/>
        <v>76.537146020100252</v>
      </c>
      <c r="P918" s="3">
        <f t="shared" si="261"/>
        <v>76.537146020100252</v>
      </c>
      <c r="Q918" s="3">
        <f t="shared" si="262"/>
        <v>-89.351201045588866</v>
      </c>
      <c r="R918">
        <f t="shared" si="263"/>
        <v>90.648798954411134</v>
      </c>
      <c r="S918">
        <f t="shared" si="264"/>
        <v>2.7519797661468132E-2</v>
      </c>
      <c r="T918">
        <f t="shared" si="247"/>
        <v>76.537146020100252</v>
      </c>
    </row>
    <row r="919" spans="1:20" x14ac:dyDescent="0.3">
      <c r="A919">
        <f t="shared" si="248"/>
        <v>173.56905387871944</v>
      </c>
      <c r="B919">
        <f t="shared" si="265"/>
        <v>27.624372892581711</v>
      </c>
      <c r="C919" t="str">
        <f t="shared" si="249"/>
        <v>76.0038355134058-6686.24592680963i</v>
      </c>
      <c r="D919" t="str">
        <f t="shared" si="250"/>
        <v>15.3562482068739-1152.28438667421i</v>
      </c>
      <c r="E919" t="str">
        <f t="shared" si="251"/>
        <v>162.469019736788-0.0967568651968436i</v>
      </c>
      <c r="F919" t="str">
        <f t="shared" si="252"/>
        <v>17.4594592849495-5406.71692583484i</v>
      </c>
      <c r="G919" t="str">
        <f t="shared" si="253"/>
        <v>0.999999990004845-0.000099975774034869i</v>
      </c>
      <c r="H919" t="str">
        <f t="shared" si="254"/>
        <v>91.0000784424737+0.0949131258646512i</v>
      </c>
      <c r="I919" t="str">
        <f t="shared" si="255"/>
        <v>5.47363824601454-1281.2129823027i</v>
      </c>
      <c r="K919" t="str">
        <f t="shared" si="256"/>
        <v>0.142856864306807-0.000194822008846731i</v>
      </c>
      <c r="L919" t="str">
        <f t="shared" si="257"/>
        <v>0.0015-360.08723100877i</v>
      </c>
      <c r="M919" t="str">
        <f t="shared" si="258"/>
        <v>0.0135-147.728094772828i</v>
      </c>
      <c r="N919">
        <f t="shared" si="259"/>
        <v>90.651264028071935</v>
      </c>
      <c r="O919">
        <f t="shared" si="260"/>
        <v>76.504208055538243</v>
      </c>
      <c r="P919" s="3">
        <f t="shared" si="261"/>
        <v>76.504208055538243</v>
      </c>
      <c r="Q919" s="3">
        <f t="shared" si="262"/>
        <v>-89.348735971928065</v>
      </c>
      <c r="R919">
        <f t="shared" si="263"/>
        <v>90.651264028071935</v>
      </c>
      <c r="S919">
        <f t="shared" si="264"/>
        <v>2.7624372892581711E-2</v>
      </c>
      <c r="T919">
        <f t="shared" si="247"/>
        <v>76.504208055538243</v>
      </c>
    </row>
    <row r="920" spans="1:20" x14ac:dyDescent="0.3">
      <c r="A920">
        <f t="shared" si="248"/>
        <v>174.22861628345859</v>
      </c>
      <c r="B920">
        <f t="shared" si="265"/>
        <v>27.729345509573523</v>
      </c>
      <c r="C920" t="str">
        <f t="shared" si="249"/>
        <v>76.0038321299769-6660.93562989373i</v>
      </c>
      <c r="D920" t="str">
        <f t="shared" si="250"/>
        <v>15.3562481932202-1147.9223218077i</v>
      </c>
      <c r="E920" t="str">
        <f t="shared" si="251"/>
        <v>162.469015798493-0.0971245227047386i</v>
      </c>
      <c r="F920" t="str">
        <f t="shared" si="252"/>
        <v>17.4594592836206-5386.24919219565i</v>
      </c>
      <c r="G920" t="str">
        <f t="shared" si="253"/>
        <v>0.999999989928737-0.000100355681968564i</v>
      </c>
      <c r="H920" t="str">
        <f t="shared" si="254"/>
        <v>91.0000790397692+0.0952737958422546i</v>
      </c>
      <c r="I920" t="str">
        <f t="shared" si="255"/>
        <v>5.47363827753377-1276.36278243044i</v>
      </c>
      <c r="K920" t="str">
        <f t="shared" si="256"/>
        <v>0.142856862185807-0.000195562329433949i</v>
      </c>
      <c r="L920" t="str">
        <f t="shared" si="257"/>
        <v>0.0015-358.724079506644i</v>
      </c>
      <c r="M920" t="str">
        <f t="shared" si="258"/>
        <v>0.0135-147.168853130931i</v>
      </c>
      <c r="N920">
        <f t="shared" si="259"/>
        <v>90.653738464866592</v>
      </c>
      <c r="O920">
        <f t="shared" si="260"/>
        <v>76.471270135606233</v>
      </c>
      <c r="P920" s="3">
        <f t="shared" si="261"/>
        <v>76.471270135606233</v>
      </c>
      <c r="Q920" s="3">
        <f t="shared" si="262"/>
        <v>-89.346261535133408</v>
      </c>
      <c r="R920">
        <f t="shared" si="263"/>
        <v>90.653738464866592</v>
      </c>
      <c r="S920">
        <f t="shared" si="264"/>
        <v>2.7729345509573525E-2</v>
      </c>
      <c r="T920">
        <f t="shared" si="247"/>
        <v>76.471270135606233</v>
      </c>
    </row>
    <row r="921" spans="1:20" x14ac:dyDescent="0.3">
      <c r="A921">
        <f t="shared" si="248"/>
        <v>174.89068502533573</v>
      </c>
      <c r="B921">
        <f t="shared" si="265"/>
        <v>27.834717022509903</v>
      </c>
      <c r="C921" t="str">
        <f t="shared" si="249"/>
        <v>76.0038287207843-6635.72115277276i</v>
      </c>
      <c r="D921" t="str">
        <f t="shared" si="250"/>
        <v>15.3562481794625-1143.57677018917i</v>
      </c>
      <c r="E921" t="str">
        <f t="shared" si="251"/>
        <v>162.469011830209-0.0974935770985452i</v>
      </c>
      <c r="F921" t="str">
        <f t="shared" si="252"/>
        <v>17.4594592822817-5365.85894155941i</v>
      </c>
      <c r="G921" t="str">
        <f t="shared" si="253"/>
        <v>0.99999998985205-0.000100737033552319i</v>
      </c>
      <c r="H921" t="str">
        <f t="shared" si="254"/>
        <v>91.0000796416134+0.0956358363669106i</v>
      </c>
      <c r="I921" t="str">
        <f t="shared" si="255"/>
        <v>5.47363830929308-1271.53094346533i</v>
      </c>
      <c r="K921" t="str">
        <f t="shared" si="256"/>
        <v>0.142856860048656-0.000196305463204538i</v>
      </c>
      <c r="L921" t="str">
        <f t="shared" si="257"/>
        <v>0.0015-357.366088370835i</v>
      </c>
      <c r="M921" t="str">
        <f t="shared" si="258"/>
        <v>0.0135-146.611728562394i</v>
      </c>
      <c r="N921">
        <f t="shared" si="259"/>
        <v>90.656222300327556</v>
      </c>
      <c r="O921">
        <f t="shared" si="260"/>
        <v>76.438332260643605</v>
      </c>
      <c r="P921" s="3">
        <f t="shared" si="261"/>
        <v>76.438332260643605</v>
      </c>
      <c r="Q921" s="3">
        <f t="shared" si="262"/>
        <v>-89.343777699672444</v>
      </c>
      <c r="R921">
        <f t="shared" si="263"/>
        <v>90.656222300327556</v>
      </c>
      <c r="S921">
        <f t="shared" si="264"/>
        <v>2.7834717022509902E-2</v>
      </c>
      <c r="T921">
        <f t="shared" si="247"/>
        <v>76.438332260643605</v>
      </c>
    </row>
    <row r="922" spans="1:20" x14ac:dyDescent="0.3">
      <c r="A922">
        <f t="shared" si="248"/>
        <v>175.55526962843203</v>
      </c>
      <c r="B922">
        <f t="shared" si="265"/>
        <v>27.940488947195441</v>
      </c>
      <c r="C922" t="str">
        <f t="shared" si="249"/>
        <v>76.0038252856344-6610.60213272833i</v>
      </c>
      <c r="D922" t="str">
        <f t="shared" si="250"/>
        <v>15.3562481656001-1139.24766930642i</v>
      </c>
      <c r="E922" t="str">
        <f t="shared" si="251"/>
        <v>162.469007831712-0.0978640336840121i</v>
      </c>
      <c r="F922" t="str">
        <f t="shared" si="252"/>
        <v>17.4594592809327-5345.54588060551i</v>
      </c>
      <c r="G922" t="str">
        <f t="shared" si="253"/>
        <v>0.999999989774779-0.000101119834272004i</v>
      </c>
      <c r="H922" t="str">
        <f t="shared" si="254"/>
        <v>91.0000802480401+0.0959992526467093i</v>
      </c>
      <c r="I922" t="str">
        <f t="shared" si="255"/>
        <v>5.47363834129424-1266.71739589972i</v>
      </c>
      <c r="K922" t="str">
        <f t="shared" si="256"/>
        <v>0.142856857895232-0.000197051420848194i</v>
      </c>
      <c r="L922" t="str">
        <f t="shared" si="257"/>
        <v>0.0015-356.013238066184i</v>
      </c>
      <c r="M922" t="str">
        <f t="shared" si="258"/>
        <v>0.0135-146.056713052793i</v>
      </c>
      <c r="N922">
        <f t="shared" si="259"/>
        <v>90.658715570121799</v>
      </c>
      <c r="O922">
        <f t="shared" si="260"/>
        <v>76.405394430993056</v>
      </c>
      <c r="P922" s="3">
        <f t="shared" si="261"/>
        <v>76.405394430993056</v>
      </c>
      <c r="Q922" s="3">
        <f t="shared" si="262"/>
        <v>-89.341284429878201</v>
      </c>
      <c r="R922">
        <f t="shared" si="263"/>
        <v>90.658715570121799</v>
      </c>
      <c r="S922">
        <f t="shared" si="264"/>
        <v>2.794048894719544E-2</v>
      </c>
      <c r="T922">
        <f t="shared" si="247"/>
        <v>76.405394430993056</v>
      </c>
    </row>
    <row r="923" spans="1:20" x14ac:dyDescent="0.3">
      <c r="A923">
        <f t="shared" si="248"/>
        <v>176.22237965302008</v>
      </c>
      <c r="B923">
        <f t="shared" si="265"/>
        <v>28.046662805194785</v>
      </c>
      <c r="C923" t="str">
        <f t="shared" si="249"/>
        <v>76.0038218243295-6585.57820841467i</v>
      </c>
      <c r="D923" t="str">
        <f t="shared" si="250"/>
        <v>15.3562481516322-1134.93495688385i</v>
      </c>
      <c r="E923" t="str">
        <f t="shared" si="251"/>
        <v>162.46900380277-0.0982358977870061i</v>
      </c>
      <c r="F923" t="str">
        <f t="shared" si="252"/>
        <v>17.4594592795732-5325.30971712371i</v>
      </c>
      <c r="G923" t="str">
        <f t="shared" si="253"/>
        <v>0.99999998969692-0.000101504089634335i</v>
      </c>
      <c r="H923" t="str">
        <f t="shared" si="254"/>
        <v>91.0000808590839+0.0963640499095328i</v>
      </c>
      <c r="I923" t="str">
        <f t="shared" si="255"/>
        <v>5.47363837353896-1261.9220704891i</v>
      </c>
      <c r="K923" t="str">
        <f t="shared" si="256"/>
        <v>0.142856855725412-0.000197800213095233i</v>
      </c>
      <c r="L923" t="str">
        <f t="shared" si="257"/>
        <v>0.0015-354.665509131484i</v>
      </c>
      <c r="M923" t="str">
        <f t="shared" si="258"/>
        <v>0.0135-145.503798618045i</v>
      </c>
      <c r="N923">
        <f t="shared" si="259"/>
        <v>90.661218310051311</v>
      </c>
      <c r="O923">
        <f t="shared" si="260"/>
        <v>76.372456646999183</v>
      </c>
      <c r="P923" s="3">
        <f t="shared" si="261"/>
        <v>76.372456646999183</v>
      </c>
      <c r="Q923" s="3">
        <f t="shared" si="262"/>
        <v>-89.338781689948689</v>
      </c>
      <c r="R923">
        <f t="shared" si="263"/>
        <v>90.661218310051311</v>
      </c>
      <c r="S923">
        <f t="shared" si="264"/>
        <v>2.8046662805194786E-2</v>
      </c>
      <c r="T923">
        <f t="shared" si="247"/>
        <v>76.372456646999183</v>
      </c>
    </row>
    <row r="924" spans="1:20" x14ac:dyDescent="0.3">
      <c r="A924">
        <f t="shared" si="248"/>
        <v>176.89202469570156</v>
      </c>
      <c r="B924">
        <f t="shared" si="265"/>
        <v>28.153240123854527</v>
      </c>
      <c r="C924" t="str">
        <f t="shared" si="249"/>
        <v>76.0038183366684-6560.64901985419i</v>
      </c>
      <c r="D924" t="str">
        <f t="shared" si="250"/>
        <v>15.3562481375579-1130.63857088166i</v>
      </c>
      <c r="E924" t="str">
        <f t="shared" si="251"/>
        <v>162.46899974315-0.0986091747535852i</v>
      </c>
      <c r="F924" t="str">
        <f t="shared" si="252"/>
        <v>17.4594592782035-5305.15016001002i</v>
      </c>
      <c r="G924" t="str">
        <f t="shared" si="253"/>
        <v>0.999999989618468-0.000101889805166952i</v>
      </c>
      <c r="H924" t="str">
        <f t="shared" si="254"/>
        <v>91.0000814747811+0.0967302334031334i</v>
      </c>
      <c r="I924" t="str">
        <f t="shared" si="255"/>
        <v>5.47363840602931-1257.14489825114i</v>
      </c>
      <c r="K924" t="str">
        <f t="shared" si="256"/>
        <v>0.142856853539069-0.000198551850716741i</v>
      </c>
      <c r="L924" t="str">
        <f t="shared" si="257"/>
        <v>0.0015-353.322882179202i</v>
      </c>
      <c r="M924" t="str">
        <f t="shared" si="258"/>
        <v>0.0135-144.952977304288i</v>
      </c>
      <c r="N924">
        <f t="shared" si="259"/>
        <v>90.663730556053466</v>
      </c>
      <c r="O924">
        <f t="shared" si="260"/>
        <v>76.339518909009456</v>
      </c>
      <c r="P924" s="3">
        <f t="shared" si="261"/>
        <v>76.339518909009456</v>
      </c>
      <c r="Q924" s="3">
        <f t="shared" si="262"/>
        <v>-89.336269443946534</v>
      </c>
      <c r="R924">
        <f t="shared" si="263"/>
        <v>90.663730556053466</v>
      </c>
      <c r="S924">
        <f t="shared" si="264"/>
        <v>2.8153240123854527E-2</v>
      </c>
      <c r="T924">
        <f t="shared" si="247"/>
        <v>76.339518909009456</v>
      </c>
    </row>
    <row r="925" spans="1:20" x14ac:dyDescent="0.3">
      <c r="A925">
        <f t="shared" si="248"/>
        <v>177.56421438954524</v>
      </c>
      <c r="B925">
        <f t="shared" si="265"/>
        <v>28.260222436325176</v>
      </c>
      <c r="C925" t="str">
        <f t="shared" si="249"/>
        <v>76.0038148224526-6535.81420843241i</v>
      </c>
      <c r="D925" t="str">
        <f t="shared" si="250"/>
        <v>15.3562481233765-1126.35844949491i</v>
      </c>
      <c r="E925" t="str">
        <f t="shared" si="251"/>
        <v>162.468995652621-0.0989838699501375i</v>
      </c>
      <c r="F925" t="str">
        <f t="shared" si="252"/>
        <v>17.4594592768234-5285.06691926248i</v>
      </c>
      <c r="G925" t="str">
        <f t="shared" si="253"/>
        <v>0.999999989539418-0.000102276986418501i</v>
      </c>
      <c r="H925" t="str">
        <f t="shared" si="254"/>
        <v>91.000082095166+0.0970978083951965i</v>
      </c>
      <c r="I925" t="str">
        <f t="shared" si="255"/>
        <v>5.47363843876701-1252.38581046459i</v>
      </c>
      <c r="K925" t="str">
        <f t="shared" si="256"/>
        <v>0.142856851336079-0.000199306344524724i</v>
      </c>
      <c r="L925" t="str">
        <f t="shared" si="257"/>
        <v>0.0015-351.985337895201i</v>
      </c>
      <c r="M925" t="str">
        <f t="shared" si="258"/>
        <v>0.0135-144.404241187775i</v>
      </c>
      <c r="N925">
        <f t="shared" si="259"/>
        <v>90.666252344201723</v>
      </c>
      <c r="O925">
        <f t="shared" si="260"/>
        <v>76.306581217374386</v>
      </c>
      <c r="P925" s="3">
        <f t="shared" si="261"/>
        <v>76.306581217374386</v>
      </c>
      <c r="Q925" s="3">
        <f t="shared" si="262"/>
        <v>-89.333747655798277</v>
      </c>
      <c r="R925">
        <f t="shared" si="263"/>
        <v>90.666252344201723</v>
      </c>
      <c r="S925">
        <f t="shared" si="264"/>
        <v>2.8260222436325175E-2</v>
      </c>
      <c r="T925">
        <f t="shared" si="247"/>
        <v>76.306581217374386</v>
      </c>
    </row>
    <row r="926" spans="1:20" x14ac:dyDescent="0.3">
      <c r="A926">
        <f t="shared" si="248"/>
        <v>178.23895840422551</v>
      </c>
      <c r="B926">
        <f t="shared" si="265"/>
        <v>28.367611281583212</v>
      </c>
      <c r="C926" t="str">
        <f t="shared" si="249"/>
        <v>76.0038112814784-6511.07341689194i</v>
      </c>
      <c r="D926" t="str">
        <f t="shared" si="250"/>
        <v>15.3562481090871-1122.09453115259i</v>
      </c>
      <c r="E926" t="str">
        <f t="shared" si="251"/>
        <v>162.468991530946-0.0993599887633791i</v>
      </c>
      <c r="F926" t="str">
        <f t="shared" si="252"/>
        <v>17.4594592754326-5265.05970597686i</v>
      </c>
      <c r="G926" t="str">
        <f t="shared" si="253"/>
        <v>0.999999989459767-0.000102665638958714i</v>
      </c>
      <c r="H926" t="str">
        <f t="shared" si="254"/>
        <v>91.0000827202751+0.0974667801734341i</v>
      </c>
      <c r="I926" t="str">
        <f t="shared" si="255"/>
        <v>5.47363847175397-1247.64473866837i</v>
      </c>
      <c r="K926" t="str">
        <f t="shared" si="256"/>
        <v>0.142856849116314-0.000200063705372276i</v>
      </c>
      <c r="L926" t="str">
        <f t="shared" si="257"/>
        <v>0.0015-350.652857038455i</v>
      </c>
      <c r="M926" t="str">
        <f t="shared" si="258"/>
        <v>0.0135-143.857582374751i</v>
      </c>
      <c r="N926">
        <f t="shared" si="259"/>
        <v>90.668783710706023</v>
      </c>
      <c r="O926">
        <f t="shared" si="260"/>
        <v>76.273643572446389</v>
      </c>
      <c r="P926" s="3">
        <f t="shared" si="261"/>
        <v>76.273643572446389</v>
      </c>
      <c r="Q926" s="3">
        <f t="shared" si="262"/>
        <v>-89.331216289293977</v>
      </c>
      <c r="R926">
        <f t="shared" si="263"/>
        <v>90.668783710706023</v>
      </c>
      <c r="S926">
        <f t="shared" si="264"/>
        <v>2.8367611281583213E-2</v>
      </c>
      <c r="T926">
        <f t="shared" si="247"/>
        <v>76.273643572446389</v>
      </c>
    </row>
    <row r="927" spans="1:20" x14ac:dyDescent="0.3">
      <c r="A927">
        <f t="shared" si="248"/>
        <v>178.91626644616156</v>
      </c>
      <c r="B927">
        <f t="shared" si="265"/>
        <v>28.475408204453228</v>
      </c>
      <c r="C927" t="str">
        <f t="shared" si="249"/>
        <v>76.0038077135422-6486.42628932828i</v>
      </c>
      <c r="D927" t="str">
        <f t="shared" si="250"/>
        <v>15.3562480946888-1117.84675451681i</v>
      </c>
      <c r="E927" t="str">
        <f t="shared" si="251"/>
        <v>162.468987377888-0.0997375366004782i</v>
      </c>
      <c r="F927" t="str">
        <f t="shared" si="252"/>
        <v>17.4594592740314-5245.12823234274i</v>
      </c>
      <c r="G927" t="str">
        <f t="shared" si="253"/>
        <v>0.999999989379509-0.000103055768378486i</v>
      </c>
      <c r="H927" t="str">
        <f t="shared" si="254"/>
        <v>91.000083350144+0.0978371540456449i</v>
      </c>
      <c r="I927" t="str">
        <f t="shared" si="255"/>
        <v>5.47363850499215-1242.92161466059i</v>
      </c>
      <c r="K927" t="str">
        <f t="shared" si="256"/>
        <v>0.142856846879647-0.000200823944153725i</v>
      </c>
      <c r="L927" t="str">
        <f t="shared" si="257"/>
        <v>0.0015-349.325420440781i</v>
      </c>
      <c r="M927" t="str">
        <f t="shared" si="258"/>
        <v>0.0135-143.312993001346i</v>
      </c>
      <c r="N927">
        <f t="shared" si="259"/>
        <v>90.671324691913341</v>
      </c>
      <c r="O927">
        <f t="shared" si="260"/>
        <v>76.240705974581132</v>
      </c>
      <c r="P927" s="3">
        <f t="shared" si="261"/>
        <v>76.240705974581132</v>
      </c>
      <c r="Q927" s="3">
        <f t="shared" si="262"/>
        <v>-89.328675308086659</v>
      </c>
      <c r="R927">
        <f t="shared" si="263"/>
        <v>90.671324691913341</v>
      </c>
      <c r="S927">
        <f t="shared" si="264"/>
        <v>2.8475408204453226E-2</v>
      </c>
      <c r="T927">
        <f t="shared" si="247"/>
        <v>76.240705974581132</v>
      </c>
    </row>
    <row r="928" spans="1:20" x14ac:dyDescent="0.3">
      <c r="A928">
        <f t="shared" si="248"/>
        <v>179.596148258657</v>
      </c>
      <c r="B928">
        <f t="shared" si="265"/>
        <v>28.583614755630151</v>
      </c>
      <c r="C928" t="str">
        <f t="shared" si="249"/>
        <v>76.0038041184389-6461.87247118432i</v>
      </c>
      <c r="D928" t="str">
        <f t="shared" si="250"/>
        <v>15.3562480801809-1113.6150584819i</v>
      </c>
      <c r="E928" t="str">
        <f t="shared" si="251"/>
        <v>162.468983193208-0.100116518889121i</v>
      </c>
      <c r="F928" t="str">
        <f t="shared" si="252"/>
        <v>17.4594592726195-5225.27221163917i</v>
      </c>
      <c r="G928" t="str">
        <f t="shared" si="253"/>
        <v>0.999999989298639-0.000103447380289958i</v>
      </c>
      <c r="H928" t="str">
        <f t="shared" si="254"/>
        <v>91.0000839848091+0.0982089353398019i</v>
      </c>
      <c r="I928" t="str">
        <f t="shared" si="255"/>
        <v>5.47363853848342-1238.21637049752i</v>
      </c>
      <c r="K928" t="str">
        <f t="shared" si="256"/>
        <v>0.142856844625949-0.000201587071804792i</v>
      </c>
      <c r="L928" t="str">
        <f t="shared" si="257"/>
        <v>0.0015-348.003009006555i</v>
      </c>
      <c r="M928" t="str">
        <f t="shared" si="258"/>
        <v>0.0135-142.770465233459i</v>
      </c>
      <c r="N928">
        <f t="shared" si="259"/>
        <v>90.67387532430817</v>
      </c>
      <c r="O928">
        <f t="shared" si="260"/>
        <v>76.20776842413693</v>
      </c>
      <c r="P928" s="3">
        <f t="shared" si="261"/>
        <v>76.20776842413693</v>
      </c>
      <c r="Q928" s="3">
        <f t="shared" si="262"/>
        <v>-89.32612467569183</v>
      </c>
      <c r="R928">
        <f t="shared" si="263"/>
        <v>90.67387532430817</v>
      </c>
      <c r="S928">
        <f t="shared" si="264"/>
        <v>2.8583614755630152E-2</v>
      </c>
      <c r="T928">
        <f t="shared" si="247"/>
        <v>76.20776842413693</v>
      </c>
    </row>
    <row r="929" spans="1:20" x14ac:dyDescent="0.3">
      <c r="A929">
        <f t="shared" si="248"/>
        <v>180.27861362203987</v>
      </c>
      <c r="B929">
        <f t="shared" si="265"/>
        <v>28.692232491701546</v>
      </c>
      <c r="C929" t="str">
        <f t="shared" si="249"/>
        <v>76.0038004959615-6437.41160924495i</v>
      </c>
      <c r="D929" t="str">
        <f t="shared" si="250"/>
        <v>15.3562480655625-1109.39938217346i</v>
      </c>
      <c r="E929" t="str">
        <f t="shared" si="251"/>
        <v>162.468978976665-0.100496941077582i</v>
      </c>
      <c r="F929" t="str">
        <f t="shared" si="252"/>
        <v>17.4594592711968-5205.4913582306i</v>
      </c>
      <c r="G929" t="str">
        <f t="shared" si="253"/>
        <v>0.999999989217155-0.000103840480326599i</v>
      </c>
      <c r="H929" t="str">
        <f t="shared" si="254"/>
        <v>91.000084624307+0.0985821294041223i</v>
      </c>
      <c r="I929" t="str">
        <f t="shared" si="255"/>
        <v>5.47363857222972-1233.52893849264i</v>
      </c>
      <c r="K929" t="str">
        <f t="shared" si="256"/>
        <v>0.14285684235509-0.000202353099302751i</v>
      </c>
      <c r="L929" t="str">
        <f t="shared" si="257"/>
        <v>0.0015-346.685603712448i</v>
      </c>
      <c r="M929" t="str">
        <f t="shared" si="258"/>
        <v>0.0135-142.229991266645i</v>
      </c>
      <c r="N929">
        <f t="shared" si="259"/>
        <v>90.676435644513091</v>
      </c>
      <c r="O929">
        <f t="shared" si="260"/>
        <v>76.174830921474467</v>
      </c>
      <c r="P929" s="3">
        <f t="shared" si="261"/>
        <v>76.174830921474467</v>
      </c>
      <c r="Q929" s="3">
        <f t="shared" si="262"/>
        <v>-89.323564355486909</v>
      </c>
      <c r="R929">
        <f t="shared" si="263"/>
        <v>90.676435644513091</v>
      </c>
      <c r="S929">
        <f t="shared" si="264"/>
        <v>2.8692232491701546E-2</v>
      </c>
      <c r="T929">
        <f t="shared" si="247"/>
        <v>76.174830921474467</v>
      </c>
    </row>
    <row r="930" spans="1:20" x14ac:dyDescent="0.3">
      <c r="A930">
        <f t="shared" si="248"/>
        <v>180.96367235380364</v>
      </c>
      <c r="B930">
        <f t="shared" si="265"/>
        <v>28.801262975170012</v>
      </c>
      <c r="C930" t="str">
        <f t="shared" si="249"/>
        <v>76.0037968459028-6413.0433516326i</v>
      </c>
      <c r="D930" t="str">
        <f t="shared" si="250"/>
        <v>15.3562480508329-1105.19966494758i</v>
      </c>
      <c r="E930" t="str">
        <f t="shared" si="251"/>
        <v>162.468974728018-0.100878808634834i</v>
      </c>
      <c r="F930" t="str">
        <f t="shared" si="252"/>
        <v>17.4594592697633-5185.78538756282i</v>
      </c>
      <c r="G930" t="str">
        <f t="shared" si="253"/>
        <v>0.999999989135049-0.000104235074143282i</v>
      </c>
      <c r="H930" t="str">
        <f t="shared" si="254"/>
        <v>91.0000852686743+0.0989567416071456i</v>
      </c>
      <c r="I930" t="str">
        <f t="shared" si="255"/>
        <v>5.47363860623297-1228.85925121566i</v>
      </c>
      <c r="K930" t="str">
        <f t="shared" si="256"/>
        <v>0.14285684006694-0.000203122037666582i</v>
      </c>
      <c r="L930" t="str">
        <f t="shared" si="257"/>
        <v>0.0015-345.37318560714i</v>
      </c>
      <c r="M930" t="str">
        <f t="shared" si="258"/>
        <v>0.0135-141.691563326006i</v>
      </c>
      <c r="N930">
        <f t="shared" si="259"/>
        <v>90.679005689289269</v>
      </c>
      <c r="O930">
        <f t="shared" si="260"/>
        <v>76.141893466957598</v>
      </c>
      <c r="P930" s="3">
        <f t="shared" si="261"/>
        <v>76.141893466957598</v>
      </c>
      <c r="Q930" s="3">
        <f t="shared" si="262"/>
        <v>-89.320994310710731</v>
      </c>
      <c r="R930">
        <f t="shared" si="263"/>
        <v>90.679005689289269</v>
      </c>
      <c r="S930">
        <f t="shared" si="264"/>
        <v>2.8801262975170012E-2</v>
      </c>
      <c r="T930">
        <f t="shared" si="247"/>
        <v>76.141893466957598</v>
      </c>
    </row>
    <row r="931" spans="1:20" x14ac:dyDescent="0.3">
      <c r="A931">
        <f t="shared" si="248"/>
        <v>181.65133430874809</v>
      </c>
      <c r="B931">
        <f t="shared" si="265"/>
        <v>28.910707774475657</v>
      </c>
      <c r="C931" t="str">
        <f t="shared" si="249"/>
        <v>76.0037931680518-6388.76734780174i</v>
      </c>
      <c r="D931" t="str">
        <f t="shared" si="250"/>
        <v>15.3562480359911-1101.01584638994i</v>
      </c>
      <c r="E931" t="str">
        <f t="shared" si="251"/>
        <v>162.46897044702-0.101262127050564i</v>
      </c>
      <c r="F931" t="str">
        <f t="shared" si="252"/>
        <v>17.4594592683189-5166.15401615886i</v>
      </c>
      <c r="G931" t="str">
        <f t="shared" si="253"/>
        <v>0.999999989052319-0.00010463116741637i</v>
      </c>
      <c r="H931" t="str">
        <f t="shared" si="254"/>
        <v>91.0000859179474+0.0993327773378121i</v>
      </c>
      <c r="I931" t="str">
        <f t="shared" si="255"/>
        <v>5.4736386404951-1224.20724149157i</v>
      </c>
      <c r="K931" t="str">
        <f t="shared" si="256"/>
        <v>0.142856837761368-0.000203893897957132i</v>
      </c>
      <c r="L931" t="str">
        <f t="shared" si="257"/>
        <v>0.0015-344.065735811059i</v>
      </c>
      <c r="M931" t="str">
        <f t="shared" si="258"/>
        <v>0.0135-141.155173666075i</v>
      </c>
      <c r="N931">
        <f t="shared" si="259"/>
        <v>90.681585495536822</v>
      </c>
      <c r="O931">
        <f t="shared" si="260"/>
        <v>76.108956060952849</v>
      </c>
      <c r="P931" s="3">
        <f t="shared" si="261"/>
        <v>76.108956060952849</v>
      </c>
      <c r="Q931" s="3">
        <f t="shared" si="262"/>
        <v>-89.318414504463178</v>
      </c>
      <c r="R931">
        <f t="shared" si="263"/>
        <v>90.681585495536822</v>
      </c>
      <c r="S931">
        <f t="shared" si="264"/>
        <v>2.8910707774475658E-2</v>
      </c>
      <c r="T931">
        <f t="shared" si="247"/>
        <v>76.108956060952849</v>
      </c>
    </row>
    <row r="932" spans="1:20" x14ac:dyDescent="0.3">
      <c r="A932">
        <f t="shared" si="248"/>
        <v>182.34160937912134</v>
      </c>
      <c r="B932">
        <f t="shared" si="265"/>
        <v>29.020568464018666</v>
      </c>
      <c r="C932" t="str">
        <f t="shared" si="249"/>
        <v>76.003789462197-6364.58324853381i</v>
      </c>
      <c r="D932" t="str">
        <f t="shared" si="250"/>
        <v>15.3562480210363-1096.84786631488i</v>
      </c>
      <c r="E932" t="str">
        <f t="shared" si="251"/>
        <v>162.468966133427-0.10164690183532i</v>
      </c>
      <c r="F932" t="str">
        <f t="shared" si="252"/>
        <v>17.4594592668634-5146.59696161482i</v>
      </c>
      <c r="G932" t="str">
        <f t="shared" si="253"/>
        <v>0.999999988968958-0.000105028765843797i</v>
      </c>
      <c r="H932" t="str">
        <f t="shared" si="254"/>
        <v>91.0000865721647+0.0997102420055433i</v>
      </c>
      <c r="I932" t="str">
        <f t="shared" si="255"/>
        <v>5.4736386750181-1219.57284239964i</v>
      </c>
      <c r="K932" t="str">
        <f t="shared" si="256"/>
        <v>0.14285683543824-0.000204668691277277i</v>
      </c>
      <c r="L932" t="str">
        <f t="shared" si="257"/>
        <v>0.0015-342.763235516098i</v>
      </c>
      <c r="M932" t="str">
        <f t="shared" si="258"/>
        <v>0.0135-140.620814570707i</v>
      </c>
      <c r="N932">
        <f t="shared" si="259"/>
        <v>90.684175100295704</v>
      </c>
      <c r="O932">
        <f t="shared" si="260"/>
        <v>76.07601870382932</v>
      </c>
      <c r="P932" s="3">
        <f t="shared" si="261"/>
        <v>76.07601870382932</v>
      </c>
      <c r="Q932" s="3">
        <f t="shared" si="262"/>
        <v>-89.315824899704296</v>
      </c>
      <c r="R932">
        <f t="shared" si="263"/>
        <v>90.684175100295704</v>
      </c>
      <c r="S932">
        <f t="shared" si="264"/>
        <v>2.9020568464018667E-2</v>
      </c>
      <c r="T932">
        <f t="shared" si="247"/>
        <v>76.07601870382932</v>
      </c>
    </row>
    <row r="933" spans="1:20" x14ac:dyDescent="0.3">
      <c r="A933">
        <f t="shared" si="248"/>
        <v>183.03450749476201</v>
      </c>
      <c r="B933">
        <f t="shared" si="265"/>
        <v>29.130846624181938</v>
      </c>
      <c r="C933" t="str">
        <f t="shared" si="249"/>
        <v>76.0037857281246-6340.49070593237i</v>
      </c>
      <c r="D933" t="str">
        <f t="shared" si="250"/>
        <v>15.3562480059676-1092.69566476461i</v>
      </c>
      <c r="E933" t="str">
        <f t="shared" si="251"/>
        <v>162.46896178699-0.102033138520547i</v>
      </c>
      <c r="F933" t="str">
        <f t="shared" si="252"/>
        <v>17.4594592653969-5127.11394259589i</v>
      </c>
      <c r="G933" t="str">
        <f t="shared" si="253"/>
        <v>0.999999988884963-0.000105427875145148i</v>
      </c>
      <c r="H933" t="str">
        <f t="shared" si="254"/>
        <v>91.000087231364+0.100089141040317i</v>
      </c>
      <c r="I933" t="str">
        <f t="shared" si="255"/>
        <v>5.47363870980404-1214.95598727249i</v>
      </c>
      <c r="K933" t="str">
        <f t="shared" si="256"/>
        <v>0.142856833097422-0.000205446428772079i</v>
      </c>
      <c r="L933" t="str">
        <f t="shared" si="257"/>
        <v>0.0015-341.465665985353i</v>
      </c>
      <c r="M933" t="str">
        <f t="shared" si="258"/>
        <v>0.0135-140.088478352965i</v>
      </c>
      <c r="N933">
        <f t="shared" si="259"/>
        <v>90.68677454074583</v>
      </c>
      <c r="O933">
        <f t="shared" si="260"/>
        <v>76.043081395958978</v>
      </c>
      <c r="P933" s="3">
        <f t="shared" si="261"/>
        <v>76.043081395958978</v>
      </c>
      <c r="Q933" s="3">
        <f t="shared" si="262"/>
        <v>-89.31322545925417</v>
      </c>
      <c r="R933">
        <f t="shared" si="263"/>
        <v>90.68677454074583</v>
      </c>
      <c r="S933">
        <f t="shared" si="264"/>
        <v>2.9130846624181937E-2</v>
      </c>
      <c r="T933">
        <f t="shared" si="247"/>
        <v>76.043081395958978</v>
      </c>
    </row>
    <row r="934" spans="1:20" x14ac:dyDescent="0.3">
      <c r="A934">
        <f t="shared" si="248"/>
        <v>183.73003862324211</v>
      </c>
      <c r="B934">
        <f t="shared" si="265"/>
        <v>29.241543841353831</v>
      </c>
      <c r="C934" t="str">
        <f t="shared" si="249"/>
        <v>76.0037819656207-6316.48937341817i</v>
      </c>
      <c r="D934" t="str">
        <f t="shared" si="250"/>
        <v>15.3562479907842-1088.55918200832i</v>
      </c>
      <c r="E934" t="str">
        <f t="shared" si="251"/>
        <v>162.468957407458-0.10242084265867i</v>
      </c>
      <c r="F934" t="str">
        <f t="shared" si="252"/>
        <v>17.4594592639193-5107.70467883233i</v>
      </c>
      <c r="G934" t="str">
        <f t="shared" si="253"/>
        <v>0.999999988800328-0.000105828501061743i</v>
      </c>
      <c r="H934" t="str">
        <f t="shared" si="254"/>
        <v>91.0000878955821+0.100469479892739i</v>
      </c>
      <c r="I934" t="str">
        <f t="shared" si="255"/>
        <v>5.47363874485483-1210.35660969511i</v>
      </c>
      <c r="K934" t="str">
        <f t="shared" si="256"/>
        <v>0.142856830738781-0.000206227121628943i</v>
      </c>
      <c r="L934" t="str">
        <f t="shared" si="257"/>
        <v>0.0015-340.173008552853i</v>
      </c>
      <c r="M934" t="str">
        <f t="shared" si="258"/>
        <v>0.0135-139.558157355016i</v>
      </c>
      <c r="N934">
        <f t="shared" si="259"/>
        <v>90.689383854207861</v>
      </c>
      <c r="O934">
        <f t="shared" si="260"/>
        <v>76.010144137716807</v>
      </c>
      <c r="P934" s="3">
        <f t="shared" si="261"/>
        <v>76.010144137716807</v>
      </c>
      <c r="Q934" s="3">
        <f t="shared" si="262"/>
        <v>-89.310616145792139</v>
      </c>
      <c r="R934">
        <f t="shared" si="263"/>
        <v>90.689383854207861</v>
      </c>
      <c r="S934">
        <f t="shared" si="264"/>
        <v>2.9241543841353832E-2</v>
      </c>
      <c r="T934">
        <f t="shared" si="247"/>
        <v>76.010144137716807</v>
      </c>
    </row>
    <row r="935" spans="1:20" x14ac:dyDescent="0.3">
      <c r="A935">
        <f t="shared" si="248"/>
        <v>184.42821277001042</v>
      </c>
      <c r="B935">
        <f t="shared" si="265"/>
        <v>29.352661707950976</v>
      </c>
      <c r="C935" t="str">
        <f t="shared" si="249"/>
        <v>76.0037781744685-6292.57890572412i</v>
      </c>
      <c r="D935" t="str">
        <f t="shared" si="250"/>
        <v>15.3562479754851-1084.43835854133i</v>
      </c>
      <c r="E935" t="str">
        <f t="shared" si="251"/>
        <v>162.468952994582-0.102810019823202i</v>
      </c>
      <c r="F935" t="str">
        <f t="shared" si="252"/>
        <v>17.4594592624304-5088.36889111537i</v>
      </c>
      <c r="G935" t="str">
        <f t="shared" si="253"/>
        <v>0.999999988715049-0.000106230649356718i</v>
      </c>
      <c r="H935" t="str">
        <f t="shared" si="254"/>
        <v>91.0000885648581+0.100851264034133i</v>
      </c>
      <c r="I935" t="str">
        <f t="shared" si="255"/>
        <v>5.47363878017251-1205.7746435039i</v>
      </c>
      <c r="K935" t="str">
        <f t="shared" si="256"/>
        <v>0.14285682836218-0.00020701078107778i</v>
      </c>
      <c r="L935" t="str">
        <f t="shared" si="257"/>
        <v>0.0015-338.885244623283i</v>
      </c>
      <c r="M935" t="str">
        <f t="shared" si="258"/>
        <v>0.0135-139.029843948014i</v>
      </c>
      <c r="N935">
        <f t="shared" si="259"/>
        <v>90.692003078143571</v>
      </c>
      <c r="O935">
        <f t="shared" si="260"/>
        <v>75.977206929480701</v>
      </c>
      <c r="P935" s="3">
        <f t="shared" si="261"/>
        <v>75.977206929480701</v>
      </c>
      <c r="Q935" s="3">
        <f t="shared" si="262"/>
        <v>-89.307996921856429</v>
      </c>
      <c r="R935">
        <f t="shared" si="263"/>
        <v>90.692003078143571</v>
      </c>
      <c r="S935">
        <f t="shared" si="264"/>
        <v>2.9352661707950974E-2</v>
      </c>
      <c r="T935">
        <f t="shared" si="247"/>
        <v>75.977206929480701</v>
      </c>
    </row>
    <row r="936" spans="1:20" x14ac:dyDescent="0.3">
      <c r="A936">
        <f t="shared" si="248"/>
        <v>185.12903997853647</v>
      </c>
      <c r="B936">
        <f t="shared" si="265"/>
        <v>29.46420182244119</v>
      </c>
      <c r="C936" t="str">
        <f t="shared" si="249"/>
        <v>76.0037743544489-6268.75895888978i</v>
      </c>
      <c r="D936" t="str">
        <f t="shared" si="250"/>
        <v>15.3562479600696-1080.33313508419i</v>
      </c>
      <c r="E936" t="str">
        <f t="shared" si="251"/>
        <v>162.468948548103-0.103200675608773i</v>
      </c>
      <c r="F936" t="str">
        <f t="shared" si="252"/>
        <v>17.4594592609301-5069.10630129318i</v>
      </c>
      <c r="G936" t="str">
        <f t="shared" si="253"/>
        <v>0.99999998862912-0.000106634325815111i</v>
      </c>
      <c r="H936" t="str">
        <f t="shared" si="254"/>
        <v>91.0000892392306+0.101234498956614i</v>
      </c>
      <c r="I936" t="str">
        <f t="shared" si="255"/>
        <v>5.47363881575914-1201.21002278576i</v>
      </c>
      <c r="K936" t="str">
        <f t="shared" si="256"/>
        <v>0.142856825967482-0.000207797418391175i</v>
      </c>
      <c r="L936" t="str">
        <f t="shared" si="257"/>
        <v>0.0015-337.602355671732i</v>
      </c>
      <c r="M936" t="str">
        <f t="shared" si="258"/>
        <v>0.0135-138.503530531992i</v>
      </c>
      <c r="N936">
        <f t="shared" si="259"/>
        <v>90.694632250156573</v>
      </c>
      <c r="O936">
        <f t="shared" si="260"/>
        <v>75.944269771630815</v>
      </c>
      <c r="P936" s="3">
        <f t="shared" si="261"/>
        <v>75.944269771630815</v>
      </c>
      <c r="Q936" s="3">
        <f t="shared" si="262"/>
        <v>-89.305367749843427</v>
      </c>
      <c r="R936">
        <f t="shared" si="263"/>
        <v>90.694632250156573</v>
      </c>
      <c r="S936">
        <f t="shared" si="264"/>
        <v>2.946420182244119E-2</v>
      </c>
      <c r="T936">
        <f t="shared" si="247"/>
        <v>75.944269771630815</v>
      </c>
    </row>
    <row r="937" spans="1:20" x14ac:dyDescent="0.3">
      <c r="A937">
        <f t="shared" si="248"/>
        <v>185.83253033045492</v>
      </c>
      <c r="B937">
        <f t="shared" si="265"/>
        <v>29.576165789366467</v>
      </c>
      <c r="C937" t="str">
        <f t="shared" si="249"/>
        <v>76.003770505343-6245.02919025753i</v>
      </c>
      <c r="D937" t="str">
        <f t="shared" si="250"/>
        <v>15.3562479445366-1076.2434525819i</v>
      </c>
      <c r="E937" t="str">
        <f t="shared" si="251"/>
        <v>162.46894406777-0.103592815631272i</v>
      </c>
      <c r="F937" t="str">
        <f t="shared" si="252"/>
        <v>17.4594592594184-5049.91663226695i</v>
      </c>
      <c r="G937" t="str">
        <f t="shared" si="253"/>
        <v>0.999999988542538-0.000107039536243941i</v>
      </c>
      <c r="H937" t="str">
        <f t="shared" si="254"/>
        <v>91.000089918738+0.101619190173163i</v>
      </c>
      <c r="I937" t="str">
        <f t="shared" si="255"/>
        <v>5.47363885161672-1196.66268187706i</v>
      </c>
      <c r="K937" t="str">
        <f t="shared" si="256"/>
        <v>0.14285682355455-0.000208587044884539i</v>
      </c>
      <c r="L937" t="str">
        <f t="shared" si="257"/>
        <v>0.0015-336.324323243406i</v>
      </c>
      <c r="M937" t="str">
        <f t="shared" si="258"/>
        <v>0.0135-137.979209535756i</v>
      </c>
      <c r="N937">
        <f t="shared" si="259"/>
        <v>90.697271407992602</v>
      </c>
      <c r="O937">
        <f t="shared" si="260"/>
        <v>75.911332664551082</v>
      </c>
      <c r="P937" s="3">
        <f t="shared" si="261"/>
        <v>75.911332664551082</v>
      </c>
      <c r="Q937" s="3">
        <f t="shared" si="262"/>
        <v>-89.302728592007398</v>
      </c>
      <c r="R937">
        <f t="shared" si="263"/>
        <v>90.697271407992602</v>
      </c>
      <c r="S937">
        <f t="shared" si="264"/>
        <v>2.9576165789366466E-2</v>
      </c>
      <c r="T937">
        <f t="shared" si="247"/>
        <v>75.911332664551082</v>
      </c>
    </row>
    <row r="938" spans="1:20" x14ac:dyDescent="0.3">
      <c r="A938">
        <f t="shared" si="248"/>
        <v>186.53869394571063</v>
      </c>
      <c r="B938">
        <f t="shared" si="265"/>
        <v>29.688555219366059</v>
      </c>
      <c r="C938" t="str">
        <f t="shared" si="249"/>
        <v>76.0037666269303-6221.38925846656i</v>
      </c>
      <c r="D938" t="str">
        <f t="shared" si="250"/>
        <v>15.3562479288854-1072.16925220299i</v>
      </c>
      <c r="E938" t="str">
        <f t="shared" si="251"/>
        <v>162.468939553323-0.103986445527875i</v>
      </c>
      <c r="F938" t="str">
        <f t="shared" si="252"/>
        <v>17.4594592578951-5030.79960798685i</v>
      </c>
      <c r="G938" t="str">
        <f t="shared" si="253"/>
        <v>0.999999988455295-0.000107446286472293i</v>
      </c>
      <c r="H938" t="str">
        <f t="shared" si="254"/>
        <v>91.0000906034189+0.102005343217712i</v>
      </c>
      <c r="I938" t="str">
        <f t="shared" si="255"/>
        <v>5.47363888774727-1192.13255536278i</v>
      </c>
      <c r="K938" t="str">
        <f t="shared" si="256"/>
        <v>0.142856821123246-0.000209379671916276i</v>
      </c>
      <c r="L938" t="str">
        <f t="shared" si="257"/>
        <v>0.0015-335.051128953383i</v>
      </c>
      <c r="M938" t="str">
        <f t="shared" si="258"/>
        <v>0.0135-137.456873416773i</v>
      </c>
      <c r="N938">
        <f t="shared" si="259"/>
        <v>90.699920589540284</v>
      </c>
      <c r="O938">
        <f t="shared" si="260"/>
        <v>75.878395608627727</v>
      </c>
      <c r="P938" s="3">
        <f t="shared" si="261"/>
        <v>75.878395608627727</v>
      </c>
      <c r="Q938" s="3">
        <f t="shared" si="262"/>
        <v>-89.300079410459716</v>
      </c>
      <c r="R938">
        <f t="shared" si="263"/>
        <v>90.699920589540284</v>
      </c>
      <c r="S938">
        <f t="shared" si="264"/>
        <v>2.9688555219366058E-2</v>
      </c>
      <c r="T938">
        <f t="shared" si="247"/>
        <v>75.878395608627727</v>
      </c>
    </row>
    <row r="939" spans="1:20" x14ac:dyDescent="0.3">
      <c r="A939">
        <f t="shared" si="248"/>
        <v>187.24754098270435</v>
      </c>
      <c r="B939">
        <f t="shared" si="265"/>
        <v>29.801371729199651</v>
      </c>
      <c r="C939" t="str">
        <f t="shared" si="249"/>
        <v>76.0037627189864-6197.83882344846i</v>
      </c>
      <c r="D939" t="str">
        <f t="shared" si="250"/>
        <v>15.3562479131151-1068.11047533873i</v>
      </c>
      <c r="E939" t="str">
        <f t="shared" si="251"/>
        <v>162.468935004502-0.104381570957144i</v>
      </c>
      <c r="F939" t="str">
        <f t="shared" si="252"/>
        <v>17.4594592563604-5011.75495344811i</v>
      </c>
      <c r="G939" t="str">
        <f t="shared" si="253"/>
        <v>0.999999988367389-0.000107854582351408i</v>
      </c>
      <c r="H939" t="str">
        <f t="shared" si="254"/>
        <v>91.0000912933138+0.102392963645228i</v>
      </c>
      <c r="I939" t="str">
        <f t="shared" si="255"/>
        <v>5.47363892415305-1187.61957807556i</v>
      </c>
      <c r="K939" t="str">
        <f t="shared" si="256"/>
        <v>0.142856818673428-0.000210175310887951i</v>
      </c>
      <c r="L939" t="str">
        <f t="shared" si="257"/>
        <v>0.0015-333.782754486335i</v>
      </c>
      <c r="M939" t="str">
        <f t="shared" si="258"/>
        <v>0.0135-136.936514661061i</v>
      </c>
      <c r="N939">
        <f t="shared" si="259"/>
        <v>90.702579832831489</v>
      </c>
      <c r="O939">
        <f t="shared" si="260"/>
        <v>75.845458604250069</v>
      </c>
      <c r="P939" s="3">
        <f t="shared" si="261"/>
        <v>75.845458604250069</v>
      </c>
      <c r="Q939" s="3">
        <f t="shared" si="262"/>
        <v>-89.297420167168511</v>
      </c>
      <c r="R939">
        <f t="shared" si="263"/>
        <v>90.702579832831489</v>
      </c>
      <c r="S939">
        <f t="shared" si="264"/>
        <v>2.9801371729199652E-2</v>
      </c>
      <c r="T939">
        <f t="shared" si="247"/>
        <v>75.845458604250069</v>
      </c>
    </row>
    <row r="940" spans="1:20" x14ac:dyDescent="0.3">
      <c r="A940">
        <f t="shared" si="248"/>
        <v>187.95908163843862</v>
      </c>
      <c r="B940">
        <f t="shared" si="265"/>
        <v>29.91461694177061</v>
      </c>
      <c r="C940" t="str">
        <f t="shared" si="249"/>
        <v>76.0037587812866-6174.37754642244i</v>
      </c>
      <c r="D940" t="str">
        <f t="shared" si="250"/>
        <v>15.3562478972245-1064.06706360224i</v>
      </c>
      <c r="E940" t="str">
        <f t="shared" si="251"/>
        <v>162.468930421048-0.104778197599139i</v>
      </c>
      <c r="F940" t="str">
        <f t="shared" si="252"/>
        <v>17.4594592548138-4992.7823946869i</v>
      </c>
      <c r="G940" t="str">
        <f t="shared" si="253"/>
        <v>0.999999988278813-0.000108264429754753i</v>
      </c>
      <c r="H940" t="str">
        <f t="shared" si="254"/>
        <v>91.0000919884614+0.102782057031777i</v>
      </c>
      <c r="I940" t="str">
        <f t="shared" si="255"/>
        <v>5.47363896083593-1183.12368509466i</v>
      </c>
      <c r="K940" t="str">
        <f t="shared" si="256"/>
        <v>0.142856816204957-0.000210973973244443i</v>
      </c>
      <c r="L940" t="str">
        <f t="shared" si="257"/>
        <v>0.0015-332.519181596269i</v>
      </c>
      <c r="M940" t="str">
        <f t="shared" si="258"/>
        <v>0.0135-136.418125783085i</v>
      </c>
      <c r="N940">
        <f t="shared" si="259"/>
        <v>90.70524917604196</v>
      </c>
      <c r="O940">
        <f t="shared" si="260"/>
        <v>75.81252165181057</v>
      </c>
      <c r="P940" s="3">
        <f t="shared" si="261"/>
        <v>75.81252165181057</v>
      </c>
      <c r="Q940" s="3">
        <f t="shared" si="262"/>
        <v>-89.29475082395804</v>
      </c>
      <c r="R940">
        <f t="shared" si="263"/>
        <v>90.70524917604196</v>
      </c>
      <c r="S940">
        <f t="shared" si="264"/>
        <v>2.9914616941770611E-2</v>
      </c>
      <c r="T940">
        <f t="shared" ref="T940:T1003" si="266">P940</f>
        <v>75.81252165181057</v>
      </c>
    </row>
    <row r="941" spans="1:20" x14ac:dyDescent="0.3">
      <c r="A941">
        <f t="shared" ref="A941:A1004" si="267">2*PI()*B941</f>
        <v>188.6733261486647</v>
      </c>
      <c r="B941">
        <f t="shared" si="265"/>
        <v>30.02829248614934</v>
      </c>
      <c r="C941" t="str">
        <f t="shared" ref="C941:C1004" si="268">IMPRODUCT(D941,E941,$C$40,,K941,$C$41)</f>
        <v>76.0037548136043-6151.00508988998i</v>
      </c>
      <c r="D941" t="str">
        <f t="shared" ref="D941:D1004" si="269">IMDIV(IMPRODUCT($C$37,$C$38,COMPLEX(1,A941/$C$38)),IMSUM(-1*A941*A941/$C$39,COMPLEX(0,1*A941)))</f>
        <v>15.3562478812131-1060.0389588277i</v>
      </c>
      <c r="E941" t="str">
        <f t="shared" ref="E941:E1004" si="270">IMDIV(IMPRODUCT(IMSUM(F941,G941),$C$29,H941),IMSUM(1,I941))</f>
        <v>162.468925802693-0.10517633115542i</v>
      </c>
      <c r="F941" t="str">
        <f t="shared" ref="F941:F1004" si="271">IMDIV(IMPRODUCT($C$14,$C$15,COMPLEX(1,A941/$C$15)),IMSUM(-1*A941*A941/$C$16,COMPLEX(0,A941)))</f>
        <v>17.4594592532556-4973.88165877666i</v>
      </c>
      <c r="G941" t="str">
        <f t="shared" ref="G941:G1004" si="272">IMDIV(1,COMPLEX(1,A941*$C$9*$C$10))</f>
        <v>0.999999988189563-0.000108675834578122i</v>
      </c>
      <c r="H941" t="str">
        <f t="shared" ref="H941:H1004" si="273">IMDIV($C$3,IMSUM(K941,COMPLEX(0,$C$28*A941)))</f>
        <v>91.0000926889028+0.103172628974626i</v>
      </c>
      <c r="I941" t="str">
        <f t="shared" ref="I941:I1004" si="274">IMPRODUCT(F941,$C$29,H941,$C$31)</f>
        <v>5.47363899779825-1178.64481174519i</v>
      </c>
      <c r="K941" t="str">
        <f t="shared" ref="K941:K1004" si="275">IF($C$26&lt;=0,IMDIV(1,IMSUM(IMDIV(1,L941),1/$C$18)),IMDIV(1,IMSUM(IMDIV(1,L941),1/$C$18,IMDIV(1,M941))))</f>
        <v>0.142856813717689-0.000211775670474122i</v>
      </c>
      <c r="L941" t="str">
        <f t="shared" ref="L941:L1004" si="276">IMSUM($C$21/$C$22,IMDIV(1,COMPLEX(0,$C$20*$C$22*A941)))</f>
        <v>0.0015-331.260392106265i</v>
      </c>
      <c r="M941" t="str">
        <f t="shared" ref="M941:M1004" si="277">IMSUM($C$25/$C$26,IMDIV(1,COMPLEX(0,$C$24*$C$26*A941)))</f>
        <v>0.0135-135.901699325647i</v>
      </c>
      <c r="N941">
        <f t="shared" ref="N941:N1004" si="278">ABS(R941)</f>
        <v>90.707928657491863</v>
      </c>
      <c r="O941">
        <f t="shared" ref="O941:O1004" si="279">ABS(P941)</f>
        <v>75.779584751704306</v>
      </c>
      <c r="P941" s="3">
        <f t="shared" ref="P941:P1004" si="280">20*LOG10(IMABS(C941))</f>
        <v>75.779584751704306</v>
      </c>
      <c r="Q941" s="3">
        <f t="shared" ref="Q941:Q1004" si="281">IMARGUMENT(C941)*180/PI()</f>
        <v>-89.292071342508137</v>
      </c>
      <c r="R941">
        <f t="shared" ref="R941:R1004" si="282">IF(Q941&lt;0,Q941+180,Q941-180)</f>
        <v>90.707928657491863</v>
      </c>
      <c r="S941">
        <f t="shared" ref="S941:S1004" si="283">B941/1000</f>
        <v>3.0028292486149341E-2</v>
      </c>
      <c r="T941">
        <f t="shared" si="266"/>
        <v>75.779584751704306</v>
      </c>
    </row>
    <row r="942" spans="1:20" x14ac:dyDescent="0.3">
      <c r="A942">
        <f t="shared" si="267"/>
        <v>189.39028478802965</v>
      </c>
      <c r="B942">
        <f t="shared" ref="B942:B1005" si="284">B941*(1+B$42)</f>
        <v>30.142399997596709</v>
      </c>
      <c r="C942" t="str">
        <f t="shared" si="268"/>
        <v>76.0037508157116-6127.72111763068i</v>
      </c>
      <c r="D942" t="str">
        <f t="shared" si="269"/>
        <v>15.3562478650797-1056.02610306947i</v>
      </c>
      <c r="E942" t="str">
        <f t="shared" si="270"/>
        <v>162.468921149175-0.10557597734924i</v>
      </c>
      <c r="F942" t="str">
        <f t="shared" si="271"/>
        <v>17.4594592516854-4955.05247382392i</v>
      </c>
      <c r="G942" t="str">
        <f t="shared" si="272"/>
        <v>0.999999988099633-0.000109088802739708i</v>
      </c>
      <c r="H942" t="str">
        <f t="shared" si="273"/>
        <v>91.000093394677+0.103564685092295i</v>
      </c>
      <c r="I942" t="str">
        <f t="shared" si="274"/>
        <v>5.47363903504188-1174.18289359702i</v>
      </c>
      <c r="K942" t="str">
        <f t="shared" si="275"/>
        <v>0.142856811211483-0.000212580414109i</v>
      </c>
      <c r="L942" t="str">
        <f t="shared" si="276"/>
        <v>0.0015-330.006367908215i</v>
      </c>
      <c r="M942" t="str">
        <f t="shared" si="277"/>
        <v>0.0135-135.38722785978i</v>
      </c>
      <c r="N942">
        <f t="shared" si="278"/>
        <v>90.710618315646244</v>
      </c>
      <c r="O942">
        <f t="shared" si="279"/>
        <v>75.74664790432989</v>
      </c>
      <c r="P942" s="3">
        <f t="shared" si="280"/>
        <v>75.74664790432989</v>
      </c>
      <c r="Q942" s="3">
        <f t="shared" si="281"/>
        <v>-89.289381684353756</v>
      </c>
      <c r="R942">
        <f t="shared" si="282"/>
        <v>90.710618315646244</v>
      </c>
      <c r="S942">
        <f t="shared" si="283"/>
        <v>3.0142399997596707E-2</v>
      </c>
      <c r="T942">
        <f t="shared" si="266"/>
        <v>75.74664790432989</v>
      </c>
    </row>
    <row r="943" spans="1:20" x14ac:dyDescent="0.3">
      <c r="A943">
        <f t="shared" si="267"/>
        <v>190.10996787022415</v>
      </c>
      <c r="B943">
        <f t="shared" si="284"/>
        <v>30.256941117587576</v>
      </c>
      <c r="C943" t="str">
        <f t="shared" si="268"/>
        <v>76.0037467873792-6104.52529469658i</v>
      </c>
      <c r="D943" t="str">
        <f t="shared" si="269"/>
        <v>15.3562478488236-1052.02843860126i</v>
      </c>
      <c r="E943" t="str">
        <f t="shared" si="270"/>
        <v>162.468916460225-0.105977141925502i</v>
      </c>
      <c r="F943" t="str">
        <f t="shared" si="271"/>
        <v>17.4594592501034-4936.29456896457i</v>
      </c>
      <c r="G943" t="str">
        <f t="shared" si="272"/>
        <v>0.999999988009018-0.000109503340180196i</v>
      </c>
      <c r="H943" t="str">
        <f t="shared" si="273"/>
        <v>91.0000941058257+0.103958231024675i</v>
      </c>
      <c r="I943" t="str">
        <f t="shared" si="274"/>
        <v>5.47363907256922-1169.73786646399i</v>
      </c>
      <c r="K943" t="str">
        <f t="shared" si="275"/>
        <v>0.142856808686193-0.000213388215724916i</v>
      </c>
      <c r="L943" t="str">
        <f t="shared" si="276"/>
        <v>0.0015-328.757090962556i</v>
      </c>
      <c r="M943" t="str">
        <f t="shared" si="277"/>
        <v>0.0135-134.874703984639i</v>
      </c>
      <c r="N943">
        <f t="shared" si="278"/>
        <v>90.713318189115739</v>
      </c>
      <c r="O943">
        <f t="shared" si="279"/>
        <v>75.713711110088411</v>
      </c>
      <c r="P943" s="3">
        <f t="shared" si="280"/>
        <v>75.713711110088411</v>
      </c>
      <c r="Q943" s="3">
        <f t="shared" si="281"/>
        <v>-89.286681810884261</v>
      </c>
      <c r="R943">
        <f t="shared" si="282"/>
        <v>90.713318189115739</v>
      </c>
      <c r="S943">
        <f t="shared" si="283"/>
        <v>3.0256941117587578E-2</v>
      </c>
      <c r="T943">
        <f t="shared" si="266"/>
        <v>75.713711110088411</v>
      </c>
    </row>
    <row r="944" spans="1:20" x14ac:dyDescent="0.3">
      <c r="A944">
        <f t="shared" si="267"/>
        <v>190.832385748131</v>
      </c>
      <c r="B944">
        <f t="shared" si="284"/>
        <v>30.37191749383441</v>
      </c>
      <c r="C944" t="str">
        <f t="shared" si="268"/>
        <v>76.0037427283733-6081.41728740806i</v>
      </c>
      <c r="D944" t="str">
        <f t="shared" si="269"/>
        <v>15.3562478324435-1048.04590791533i</v>
      </c>
      <c r="E944" t="str">
        <f t="shared" si="270"/>
        <v>162.468911735573-0.106379830650952i</v>
      </c>
      <c r="F944" t="str">
        <f t="shared" si="271"/>
        <v>17.4594592485093-4917.60767435982i</v>
      </c>
      <c r="G944" t="str">
        <f t="shared" si="272"/>
        <v>0.999999987917714-0.000109919452862845i</v>
      </c>
      <c r="H944" t="str">
        <f t="shared" si="273"/>
        <v>91.0000948223891+0.104353272433073i</v>
      </c>
      <c r="I944" t="str">
        <f t="shared" si="274"/>
        <v>5.47363911038225-1165.30966640287i</v>
      </c>
      <c r="K944" t="str">
        <f t="shared" si="275"/>
        <v>0.142856806141675-0.000214199086941682i</v>
      </c>
      <c r="L944" t="str">
        <f t="shared" si="276"/>
        <v>0.0015-327.512543298024i</v>
      </c>
      <c r="M944" t="str">
        <f t="shared" si="277"/>
        <v>0.0135-134.364120327395i</v>
      </c>
      <c r="N944">
        <f t="shared" si="278"/>
        <v>90.716028316656846</v>
      </c>
      <c r="O944">
        <f t="shared" si="279"/>
        <v>75.680774369384366</v>
      </c>
      <c r="P944" s="3">
        <f t="shared" si="280"/>
        <v>75.680774369384366</v>
      </c>
      <c r="Q944" s="3">
        <f t="shared" si="281"/>
        <v>-89.283971683343154</v>
      </c>
      <c r="R944">
        <f t="shared" si="282"/>
        <v>90.716028316656846</v>
      </c>
      <c r="S944">
        <f t="shared" si="283"/>
        <v>3.0371917493834409E-2</v>
      </c>
      <c r="T944">
        <f t="shared" si="266"/>
        <v>75.680774369384366</v>
      </c>
    </row>
    <row r="945" spans="1:20" x14ac:dyDescent="0.3">
      <c r="A945">
        <f t="shared" si="267"/>
        <v>191.55754881397391</v>
      </c>
      <c r="B945">
        <f t="shared" si="284"/>
        <v>30.48733078031098</v>
      </c>
      <c r="C945" t="str">
        <f t="shared" si="268"/>
        <v>76.0037386384613-6058.39676334856i</v>
      </c>
      <c r="D945" t="str">
        <f t="shared" si="269"/>
        <v>15.3562478159388-1044.07845372164i</v>
      </c>
      <c r="E945" t="str">
        <f t="shared" si="270"/>
        <v>162.468906974946-0.106784049314181i</v>
      </c>
      <c r="F945" t="str">
        <f t="shared" si="271"/>
        <v>17.459459246903-4898.99152119242i</v>
      </c>
      <c r="G945" t="str">
        <f t="shared" si="272"/>
        <v>0.999999987825714-0.000110337146773573i</v>
      </c>
      <c r="H945" t="str">
        <f t="shared" si="273"/>
        <v>91.0000955444094+0.104749815000318i</v>
      </c>
      <c r="I945" t="str">
        <f t="shared" si="274"/>
        <v>5.47363914848324-1160.89822971254i</v>
      </c>
      <c r="K945" t="str">
        <f t="shared" si="275"/>
        <v>0.142856803577781-0.000215013039423265i</v>
      </c>
      <c r="L945" t="str">
        <f t="shared" si="276"/>
        <v>0.0015-326.272707011381i</v>
      </c>
      <c r="M945" t="str">
        <f t="shared" si="277"/>
        <v>0.0135-133.855469543131i</v>
      </c>
      <c r="N945">
        <f t="shared" si="278"/>
        <v>90.71874873717276</v>
      </c>
      <c r="O945">
        <f t="shared" si="279"/>
        <v>75.647837682625038</v>
      </c>
      <c r="P945" s="3">
        <f t="shared" si="280"/>
        <v>75.647837682625038</v>
      </c>
      <c r="Q945" s="3">
        <f t="shared" si="281"/>
        <v>-89.28125126282724</v>
      </c>
      <c r="R945">
        <f t="shared" si="282"/>
        <v>90.71874873717276</v>
      </c>
      <c r="S945">
        <f t="shared" si="283"/>
        <v>3.0487330780310979E-2</v>
      </c>
      <c r="T945">
        <f t="shared" si="266"/>
        <v>75.647837682625038</v>
      </c>
    </row>
    <row r="946" spans="1:20" x14ac:dyDescent="0.3">
      <c r="A946">
        <f t="shared" si="267"/>
        <v>192.28546749946702</v>
      </c>
      <c r="B946">
        <f t="shared" si="284"/>
        <v>30.603182637276163</v>
      </c>
      <c r="C946" t="str">
        <f t="shared" si="268"/>
        <v>76.0037345174088-6035.46339136029i</v>
      </c>
      <c r="D946" t="str">
        <f t="shared" si="269"/>
        <v>15.3562477993084-1040.12601894703i</v>
      </c>
      <c r="E946" t="str">
        <f t="shared" si="270"/>
        <v>162.468902178072-0.107189803725775i</v>
      </c>
      <c r="F946" t="str">
        <f t="shared" si="271"/>
        <v>17.4594592452845-4880.44584166276i</v>
      </c>
      <c r="G946" t="str">
        <f t="shared" si="272"/>
        <v>0.999999987733014-0.000110756427921045i</v>
      </c>
      <c r="H946" t="str">
        <f t="shared" si="273"/>
        <v>91.0000962719265+0.105147864430827i</v>
      </c>
      <c r="I946" t="str">
        <f t="shared" si="274"/>
        <v>5.47363918687429-1156.50349293296i</v>
      </c>
      <c r="K946" t="str">
        <f t="shared" si="275"/>
        <v>0.142856800994366-0.000215830084877947i</v>
      </c>
      <c r="L946" t="str">
        <f t="shared" si="276"/>
        <v>0.0015-325.037564267166i</v>
      </c>
      <c r="M946" t="str">
        <f t="shared" si="277"/>
        <v>0.0135-133.348744314735i</v>
      </c>
      <c r="N946">
        <f t="shared" si="278"/>
        <v>90.721479489713744</v>
      </c>
      <c r="O946">
        <f t="shared" si="279"/>
        <v>75.614901050221292</v>
      </c>
      <c r="P946" s="3">
        <f t="shared" si="280"/>
        <v>75.614901050221292</v>
      </c>
      <c r="Q946" s="3">
        <f t="shared" si="281"/>
        <v>-89.278520510286256</v>
      </c>
      <c r="R946">
        <f t="shared" si="282"/>
        <v>90.721479489713744</v>
      </c>
      <c r="S946">
        <f t="shared" si="283"/>
        <v>3.0603182637276162E-2</v>
      </c>
      <c r="T946">
        <f t="shared" si="266"/>
        <v>75.614901050221292</v>
      </c>
    </row>
    <row r="947" spans="1:20" x14ac:dyDescent="0.3">
      <c r="A947">
        <f t="shared" si="267"/>
        <v>193.01615227596497</v>
      </c>
      <c r="B947">
        <f t="shared" si="284"/>
        <v>30.719474731297812</v>
      </c>
      <c r="C947" t="str">
        <f t="shared" si="268"/>
        <v>76.0037303649772-6012.61684153877i</v>
      </c>
      <c r="D947" t="str">
        <f t="shared" si="269"/>
        <v>15.3562477825514-1036.18854673439i</v>
      </c>
      <c r="E947" t="str">
        <f t="shared" si="270"/>
        <v>162.468897344674-0.107597099718327i</v>
      </c>
      <c r="F947" t="str">
        <f t="shared" si="271"/>
        <v>17.4594592436537-4861.97036898502i</v>
      </c>
      <c r="G947" t="str">
        <f t="shared" si="272"/>
        <v>0.999999987639607-0.000111177302336761i</v>
      </c>
      <c r="H947" t="str">
        <f t="shared" si="273"/>
        <v>91.0000970049844+0.105547426450702i</v>
      </c>
      <c r="I947" t="str">
        <f t="shared" si="274"/>
        <v>5.47363922555776-1152.12539284442i</v>
      </c>
      <c r="K947" t="str">
        <f t="shared" si="275"/>
        <v>0.142856798391278-0.000216650235058494i</v>
      </c>
      <c r="L947" t="str">
        <f t="shared" si="276"/>
        <v>0.0015-323.807097297435i</v>
      </c>
      <c r="M947" t="str">
        <f t="shared" si="277"/>
        <v>0.0135-132.843937352794i</v>
      </c>
      <c r="N947">
        <f t="shared" si="278"/>
        <v>90.724220613477769</v>
      </c>
      <c r="O947">
        <f t="shared" si="279"/>
        <v>75.581964472586449</v>
      </c>
      <c r="P947" s="3">
        <f t="shared" si="280"/>
        <v>75.581964472586449</v>
      </c>
      <c r="Q947" s="3">
        <f t="shared" si="281"/>
        <v>-89.275779386522231</v>
      </c>
      <c r="R947">
        <f t="shared" si="282"/>
        <v>90.724220613477769</v>
      </c>
      <c r="S947">
        <f t="shared" si="283"/>
        <v>3.0719474731297811E-2</v>
      </c>
      <c r="T947">
        <f t="shared" si="266"/>
        <v>75.581964472586449</v>
      </c>
    </row>
    <row r="948" spans="1:20" x14ac:dyDescent="0.3">
      <c r="A948">
        <f t="shared" si="267"/>
        <v>193.74961365461365</v>
      </c>
      <c r="B948">
        <f t="shared" si="284"/>
        <v>30.836208735276745</v>
      </c>
      <c r="C948" t="str">
        <f t="shared" si="268"/>
        <v>76.0037261809285-5989.85678522897i</v>
      </c>
      <c r="D948" t="str">
        <f t="shared" si="269"/>
        <v>15.3562477656667-1032.26598044188i</v>
      </c>
      <c r="E948" t="str">
        <f t="shared" si="270"/>
        <v>162.468892474475-0.108005943146583i</v>
      </c>
      <c r="F948" t="str">
        <f t="shared" si="271"/>
        <v>17.4594592420104-4843.56483738331i</v>
      </c>
      <c r="G948" t="str">
        <f t="shared" si="272"/>
        <v>0.99999998754549-0.000111599776075136i</v>
      </c>
      <c r="H948" t="str">
        <f t="shared" si="273"/>
        <v>91.0000977436235+0.105948506807797i</v>
      </c>
      <c r="I948" t="str">
        <f t="shared" si="274"/>
        <v>5.47363926453571-1147.76386646644i</v>
      </c>
      <c r="K948" t="str">
        <f t="shared" si="275"/>
        <v>0.14285679576837-0.000217473501762329i</v>
      </c>
      <c r="L948" t="str">
        <f t="shared" si="276"/>
        <v>0.0015-322.581288401509i</v>
      </c>
      <c r="M948" t="str">
        <f t="shared" si="277"/>
        <v>0.0135-132.341041395491i</v>
      </c>
      <c r="N948">
        <f t="shared" si="278"/>
        <v>90.726972147810926</v>
      </c>
      <c r="O948">
        <f t="shared" si="279"/>
        <v>75.549027950137756</v>
      </c>
      <c r="P948" s="3">
        <f t="shared" si="280"/>
        <v>75.549027950137756</v>
      </c>
      <c r="Q948" s="3">
        <f t="shared" si="281"/>
        <v>-89.273027852189074</v>
      </c>
      <c r="R948">
        <f t="shared" si="282"/>
        <v>90.726972147810926</v>
      </c>
      <c r="S948">
        <f t="shared" si="283"/>
        <v>3.0836208735276746E-2</v>
      </c>
      <c r="T948">
        <f t="shared" si="266"/>
        <v>75.549027950137756</v>
      </c>
    </row>
    <row r="949" spans="1:20" x14ac:dyDescent="0.3">
      <c r="A949">
        <f t="shared" si="267"/>
        <v>194.48586218650121</v>
      </c>
      <c r="B949">
        <f t="shared" si="284"/>
        <v>30.953386328470799</v>
      </c>
      <c r="C949" t="str">
        <f t="shared" si="268"/>
        <v>76.0037219650235-5967.18289501975i</v>
      </c>
      <c r="D949" t="str">
        <f t="shared" si="269"/>
        <v>15.3562477486536-1028.35826364205i</v>
      </c>
      <c r="E949" t="str">
        <f t="shared" si="270"/>
        <v>162.468887567195-0.1084163398875i</v>
      </c>
      <c r="F949" t="str">
        <f t="shared" si="271"/>
        <v>17.4594592403547-4825.22898208791i</v>
      </c>
      <c r="G949" t="str">
        <f t="shared" si="272"/>
        <v>0.999999987450656-0.000112023855213599i</v>
      </c>
      <c r="H949" t="str">
        <f t="shared" si="273"/>
        <v>91.0000984878865+0.10635111127181i</v>
      </c>
      <c r="I949" t="str">
        <f t="shared" si="274"/>
        <v>5.47363930381045-1143.418851057i</v>
      </c>
      <c r="K949" t="str">
        <f t="shared" si="275"/>
        <v>0.142856793125491-0.000218299896831698i</v>
      </c>
      <c r="L949" t="str">
        <f t="shared" si="276"/>
        <v>0.0015-321.360119945716i</v>
      </c>
      <c r="M949" t="str">
        <f t="shared" si="277"/>
        <v>0.0135-131.840049208499i</v>
      </c>
      <c r="N949">
        <f t="shared" si="278"/>
        <v>90.72973413220825</v>
      </c>
      <c r="O949">
        <f t="shared" si="279"/>
        <v>75.516091483295071</v>
      </c>
      <c r="P949" s="3">
        <f t="shared" si="280"/>
        <v>75.516091483295071</v>
      </c>
      <c r="Q949" s="3">
        <f t="shared" si="281"/>
        <v>-89.27026586779175</v>
      </c>
      <c r="R949">
        <f t="shared" si="282"/>
        <v>90.72973413220825</v>
      </c>
      <c r="S949">
        <f t="shared" si="283"/>
        <v>3.0953386328470799E-2</v>
      </c>
      <c r="T949">
        <f t="shared" si="266"/>
        <v>75.516091483295071</v>
      </c>
    </row>
    <row r="950" spans="1:20" x14ac:dyDescent="0.3">
      <c r="A950">
        <f t="shared" si="267"/>
        <v>195.22490846280991</v>
      </c>
      <c r="B950">
        <f t="shared" si="284"/>
        <v>31.07100919651899</v>
      </c>
      <c r="C950" t="str">
        <f t="shared" si="268"/>
        <v>76.0037177170168-5944.59484473949i</v>
      </c>
      <c r="D950" t="str">
        <f t="shared" si="269"/>
        <v>15.3562477315109-1024.46534012109i</v>
      </c>
      <c r="E950" t="str">
        <f t="shared" si="270"/>
        <v>162.46888262255-0.108828295840303i</v>
      </c>
      <c r="F950" t="str">
        <f t="shared" si="271"/>
        <v>17.4594592386863-4806.96253933135i</v>
      </c>
      <c r="G950" t="str">
        <f t="shared" si="272"/>
        <v>0.999999987355099-0.000112449545852665i</v>
      </c>
      <c r="H950" t="str">
        <f t="shared" si="273"/>
        <v>91.0000992378172+0.106755245634369i</v>
      </c>
      <c r="I950" t="str">
        <f t="shared" si="274"/>
        <v>5.47363934338427-1139.09028411162i</v>
      </c>
      <c r="K950" t="str">
        <f t="shared" si="275"/>
        <v>0.142856790462487-0.000219129432153841i</v>
      </c>
      <c r="L950" t="str">
        <f t="shared" si="276"/>
        <v>0.0015-320.143574363136i</v>
      </c>
      <c r="M950" t="str">
        <f t="shared" si="277"/>
        <v>0.0135-131.340953584876i</v>
      </c>
      <c r="N950">
        <f t="shared" si="278"/>
        <v>90.732506606313947</v>
      </c>
      <c r="O950">
        <f t="shared" si="279"/>
        <v>75.483155072481495</v>
      </c>
      <c r="P950" s="3">
        <f t="shared" si="280"/>
        <v>75.483155072481495</v>
      </c>
      <c r="Q950" s="3">
        <f t="shared" si="281"/>
        <v>-89.267493393686053</v>
      </c>
      <c r="R950">
        <f t="shared" si="282"/>
        <v>90.732506606313947</v>
      </c>
      <c r="S950">
        <f t="shared" si="283"/>
        <v>3.1071009196518989E-2</v>
      </c>
      <c r="T950">
        <f t="shared" si="266"/>
        <v>75.483155072481495</v>
      </c>
    </row>
    <row r="951" spans="1:20" x14ac:dyDescent="0.3">
      <c r="A951">
        <f t="shared" si="267"/>
        <v>195.96676311496861</v>
      </c>
      <c r="B951">
        <f t="shared" si="284"/>
        <v>31.189079031465763</v>
      </c>
      <c r="C951" t="str">
        <f t="shared" si="268"/>
        <v>76.0037134366643-5922.09230945147i</v>
      </c>
      <c r="D951" t="str">
        <f t="shared" si="269"/>
        <v>15.3562477142376-1020.58715387798i</v>
      </c>
      <c r="E951" t="str">
        <f t="shared" si="270"/>
        <v>162.468877640255-0.10924181692662i</v>
      </c>
      <c r="F951" t="str">
        <f t="shared" si="271"/>
        <v>17.4594592370052-4788.76524634472i</v>
      </c>
      <c r="G951" t="str">
        <f t="shared" si="272"/>
        <v>0.999999987258816-0.000112876854116037i</v>
      </c>
      <c r="H951" t="str">
        <f t="shared" si="273"/>
        <v>91.0000999934581+0.107160915709105i</v>
      </c>
      <c r="I951" t="str">
        <f t="shared" si="274"/>
        <v>5.47363938325942-1134.77810336239i</v>
      </c>
      <c r="K951" t="str">
        <f t="shared" si="275"/>
        <v>0.142856787779206-0.000219962119661166i</v>
      </c>
      <c r="L951" t="str">
        <f t="shared" si="276"/>
        <v>0.0015-318.931634153353i</v>
      </c>
      <c r="M951" t="str">
        <f t="shared" si="277"/>
        <v>0.0135-130.843747344965i</v>
      </c>
      <c r="N951">
        <f t="shared" si="278"/>
        <v>90.735289609922233</v>
      </c>
      <c r="O951">
        <f t="shared" si="279"/>
        <v>75.450218718123367</v>
      </c>
      <c r="P951" s="3">
        <f t="shared" si="280"/>
        <v>75.450218718123367</v>
      </c>
      <c r="Q951" s="3">
        <f t="shared" si="281"/>
        <v>-89.264710390077767</v>
      </c>
      <c r="R951">
        <f t="shared" si="282"/>
        <v>90.735289609922233</v>
      </c>
      <c r="S951">
        <f t="shared" si="283"/>
        <v>3.1189079031465762E-2</v>
      </c>
      <c r="T951">
        <f t="shared" si="266"/>
        <v>75.450218718123367</v>
      </c>
    </row>
    <row r="952" spans="1:20" x14ac:dyDescent="0.3">
      <c r="A952">
        <f t="shared" si="267"/>
        <v>196.7114368148055</v>
      </c>
      <c r="B952">
        <f t="shared" si="284"/>
        <v>31.307597531785333</v>
      </c>
      <c r="C952" t="str">
        <f t="shared" si="268"/>
        <v>76.0037091237208-5899.67496544928i</v>
      </c>
      <c r="D952" t="str">
        <f t="shared" si="269"/>
        <v>15.3562476968328-1016.72364912372i</v>
      </c>
      <c r="E952" t="str">
        <f t="shared" si="270"/>
        <v>162.468872620025-0.109656909090536i</v>
      </c>
      <c r="F952" t="str">
        <f t="shared" si="271"/>
        <v>17.4594592353115-4770.6368413539i</v>
      </c>
      <c r="G952" t="str">
        <f t="shared" si="272"/>
        <v>0.999999987161798-0.000113305786150685i</v>
      </c>
      <c r="H952" t="str">
        <f t="shared" si="273"/>
        <v>91.0001007548531+0.10756812733174i</v>
      </c>
      <c r="I952" t="str">
        <f t="shared" si="274"/>
        <v>5.47363942343824-1130.48224677717i</v>
      </c>
      <c r="K952" t="str">
        <f t="shared" si="275"/>
        <v>0.142856785075493-0.000220797971331409i</v>
      </c>
      <c r="L952" t="str">
        <f t="shared" si="276"/>
        <v>0.0015-317.724281882201i</v>
      </c>
      <c r="M952" t="str">
        <f t="shared" si="277"/>
        <v>0.0135-130.348423336288i</v>
      </c>
      <c r="N952">
        <f t="shared" si="278"/>
        <v>90.738083182977732</v>
      </c>
      <c r="O952">
        <f t="shared" si="279"/>
        <v>75.417282420650537</v>
      </c>
      <c r="P952" s="3">
        <f t="shared" si="280"/>
        <v>75.417282420650537</v>
      </c>
      <c r="Q952" s="3">
        <f t="shared" si="281"/>
        <v>-89.261916817022268</v>
      </c>
      <c r="R952">
        <f t="shared" si="282"/>
        <v>90.738083182977732</v>
      </c>
      <c r="S952">
        <f t="shared" si="283"/>
        <v>3.1307597531785331E-2</v>
      </c>
      <c r="T952">
        <f t="shared" si="266"/>
        <v>75.417282420650537</v>
      </c>
    </row>
    <row r="953" spans="1:20" x14ac:dyDescent="0.3">
      <c r="A953">
        <f t="shared" si="267"/>
        <v>197.45894027470177</v>
      </c>
      <c r="B953">
        <f t="shared" si="284"/>
        <v>31.42656640240612</v>
      </c>
      <c r="C953" t="str">
        <f t="shared" si="268"/>
        <v>76.0037047779391-5877.34249025188i</v>
      </c>
      <c r="D953" t="str">
        <f t="shared" si="269"/>
        <v>15.3562476792955-1012.87477028048i</v>
      </c>
      <c r="E953" t="str">
        <f t="shared" si="270"/>
        <v>162.468867561572-0.11007357829869i</v>
      </c>
      <c r="F953" t="str">
        <f t="shared" si="271"/>
        <v>17.4594592336046-4752.57706357562i</v>
      </c>
      <c r="G953" t="str">
        <f t="shared" si="272"/>
        <v>0.999999987064043-0.000113736348126939i</v>
      </c>
      <c r="H953" t="str">
        <f t="shared" si="273"/>
        <v>91.000101522045+0.107976886360179i</v>
      </c>
      <c r="I953" t="str">
        <f t="shared" si="274"/>
        <v>5.47363946392291-1126.20265255857i</v>
      </c>
      <c r="K953" t="str">
        <f t="shared" si="275"/>
        <v>0.142856782351194-0.000221636999187831i</v>
      </c>
      <c r="L953" t="str">
        <f t="shared" si="276"/>
        <v>0.0015-316.521500181511i</v>
      </c>
      <c r="M953" t="str">
        <f t="shared" si="277"/>
        <v>0.0135-129.85497443344i</v>
      </c>
      <c r="N953">
        <f t="shared" si="278"/>
        <v>90.740887365576057</v>
      </c>
      <c r="O953">
        <f t="shared" si="279"/>
        <v>75.384346180495939</v>
      </c>
      <c r="P953" s="3">
        <f t="shared" si="280"/>
        <v>75.384346180495939</v>
      </c>
      <c r="Q953" s="3">
        <f t="shared" si="281"/>
        <v>-89.259112634423943</v>
      </c>
      <c r="R953">
        <f t="shared" si="282"/>
        <v>90.740887365576057</v>
      </c>
      <c r="S953">
        <f t="shared" si="283"/>
        <v>3.1426566402406118E-2</v>
      </c>
      <c r="T953">
        <f t="shared" si="266"/>
        <v>75.384346180495939</v>
      </c>
    </row>
    <row r="954" spans="1:20" x14ac:dyDescent="0.3">
      <c r="A954">
        <f t="shared" si="267"/>
        <v>198.20928424774564</v>
      </c>
      <c r="B954">
        <f t="shared" si="284"/>
        <v>31.545987354735264</v>
      </c>
      <c r="C954" t="str">
        <f t="shared" si="268"/>
        <v>76.0037003990667-5855.0945625991i</v>
      </c>
      <c r="D954" t="str">
        <f t="shared" si="269"/>
        <v>15.3562476616246-1009.04046198087i</v>
      </c>
      <c r="E954" t="str">
        <f t="shared" si="270"/>
        <v>162.468862464603-0.110491830540339i</v>
      </c>
      <c r="F954" t="str">
        <f t="shared" si="271"/>
        <v>17.4594592318848-4734.58565321397i</v>
      </c>
      <c r="G954" t="str">
        <f t="shared" si="272"/>
        <v>0.999999986965543-0.000114168546238577i</v>
      </c>
      <c r="H954" t="str">
        <f t="shared" si="273"/>
        <v>91.0001022950793+0.108387198674579i</v>
      </c>
      <c r="I954" t="str">
        <f t="shared" si="274"/>
        <v>5.47363950471589-1121.93925914324i</v>
      </c>
      <c r="K954" t="str">
        <f t="shared" si="275"/>
        <v>0.14285677960615-0.000222479215299358i</v>
      </c>
      <c r="L954" t="str">
        <f t="shared" si="276"/>
        <v>0.0015-315.323271748865i</v>
      </c>
      <c r="M954" t="str">
        <f t="shared" si="277"/>
        <v>0.0135-129.363393537996i</v>
      </c>
      <c r="N954">
        <f t="shared" si="278"/>
        <v>90.743702197964453</v>
      </c>
      <c r="O954">
        <f t="shared" si="279"/>
        <v>75.351409998095733</v>
      </c>
      <c r="P954" s="3">
        <f t="shared" si="280"/>
        <v>75.351409998095733</v>
      </c>
      <c r="Q954" s="3">
        <f t="shared" si="281"/>
        <v>-89.256297802035547</v>
      </c>
      <c r="R954">
        <f t="shared" si="282"/>
        <v>90.743702197964453</v>
      </c>
      <c r="S954">
        <f t="shared" si="283"/>
        <v>3.1545987354735266E-2</v>
      </c>
      <c r="T954">
        <f t="shared" si="266"/>
        <v>75.351409998095733</v>
      </c>
    </row>
    <row r="955" spans="1:20" x14ac:dyDescent="0.3">
      <c r="A955">
        <f t="shared" si="267"/>
        <v>198.96247952788707</v>
      </c>
      <c r="B955">
        <f t="shared" si="284"/>
        <v>31.66586210668326</v>
      </c>
      <c r="C955" t="str">
        <f t="shared" si="268"/>
        <v>76.0036959868536-5832.93086244701i</v>
      </c>
      <c r="D955" t="str">
        <f t="shared" si="269"/>
        <v>15.3562476438192-1005.22066906706i</v>
      </c>
      <c r="E955" t="str">
        <f t="shared" si="270"/>
        <v>162.468857328825-0.110911671827469i</v>
      </c>
      <c r="F955" t="str">
        <f t="shared" si="271"/>
        <v>17.459459230152-4716.66235145647i</v>
      </c>
      <c r="G955" t="str">
        <f t="shared" si="272"/>
        <v>0.999999986866293-0.000114602386702909i</v>
      </c>
      <c r="H955" t="str">
        <f t="shared" si="273"/>
        <v>91.0001030739993+0.108799070177448i</v>
      </c>
      <c r="I955" t="str">
        <f t="shared" si="274"/>
        <v>5.4736395458195-1117.69200520081i</v>
      </c>
      <c r="K955" t="str">
        <f t="shared" si="275"/>
        <v>0.142856776840205-0.000223324631780782i</v>
      </c>
      <c r="L955" t="str">
        <f t="shared" si="276"/>
        <v>0.0015-314.129579347346i</v>
      </c>
      <c r="M955" t="str">
        <f t="shared" si="277"/>
        <v>0.0135-128.873673578398i</v>
      </c>
      <c r="N955">
        <f t="shared" si="278"/>
        <v>90.746527720542289</v>
      </c>
      <c r="O955">
        <f t="shared" si="279"/>
        <v>75.318473873889474</v>
      </c>
      <c r="P955" s="3">
        <f t="shared" si="280"/>
        <v>75.318473873889474</v>
      </c>
      <c r="Q955" s="3">
        <f t="shared" si="281"/>
        <v>-89.253472279457711</v>
      </c>
      <c r="R955">
        <f t="shared" si="282"/>
        <v>90.746527720542289</v>
      </c>
      <c r="S955">
        <f t="shared" si="283"/>
        <v>3.1665862106683262E-2</v>
      </c>
      <c r="T955">
        <f t="shared" si="266"/>
        <v>75.318473873889474</v>
      </c>
    </row>
    <row r="956" spans="1:20" x14ac:dyDescent="0.3">
      <c r="A956">
        <f t="shared" si="267"/>
        <v>199.71853695009307</v>
      </c>
      <c r="B956">
        <f t="shared" si="284"/>
        <v>31.786192382688657</v>
      </c>
      <c r="C956" t="str">
        <f t="shared" si="268"/>
        <v>76.0036915410448-5810.85107096337i</v>
      </c>
      <c r="D956" t="str">
        <f t="shared" si="269"/>
        <v>15.3562476258781-1001.41533659005i</v>
      </c>
      <c r="E956" t="str">
        <f t="shared" si="270"/>
        <v>162.468852153945-0.111333108194883i</v>
      </c>
      <c r="F956" t="str">
        <f t="shared" si="271"/>
        <v>17.459459228406-4698.80690047038i</v>
      </c>
      <c r="G956" t="str">
        <f t="shared" si="272"/>
        <v>0.999999986766287-0.000115037875760876i</v>
      </c>
      <c r="H956" t="str">
        <f t="shared" si="273"/>
        <v>91.0001038588509+0.10921250679372i</v>
      </c>
      <c r="I956" t="str">
        <f t="shared" si="274"/>
        <v>5.4736395872361-1113.46082963311i</v>
      </c>
      <c r="K956" t="str">
        <f t="shared" si="275"/>
        <v>0.142856774053198-0.000224173260792919i</v>
      </c>
      <c r="L956" t="str">
        <f t="shared" si="276"/>
        <v>0.0015-312.940405805285i</v>
      </c>
      <c r="M956" t="str">
        <f t="shared" si="277"/>
        <v>0.0135-128.385807509861i</v>
      </c>
      <c r="N956">
        <f t="shared" si="278"/>
        <v>90.749363973861691</v>
      </c>
      <c r="O956">
        <f t="shared" si="279"/>
        <v>75.285537808320086</v>
      </c>
      <c r="P956" s="3">
        <f t="shared" si="280"/>
        <v>75.285537808320086</v>
      </c>
      <c r="Q956" s="3">
        <f t="shared" si="281"/>
        <v>-89.250636026138309</v>
      </c>
      <c r="R956">
        <f t="shared" si="282"/>
        <v>90.749363973861691</v>
      </c>
      <c r="S956">
        <f t="shared" si="283"/>
        <v>3.1786192382688656E-2</v>
      </c>
      <c r="T956">
        <f t="shared" si="266"/>
        <v>75.285537808320086</v>
      </c>
    </row>
    <row r="957" spans="1:20" x14ac:dyDescent="0.3">
      <c r="A957">
        <f t="shared" si="267"/>
        <v>200.47746739050342</v>
      </c>
      <c r="B957">
        <f t="shared" si="284"/>
        <v>31.906979913742877</v>
      </c>
      <c r="C957" t="str">
        <f t="shared" si="268"/>
        <v>76.003687061386-5788.854870523i</v>
      </c>
      <c r="D957" t="str">
        <f t="shared" si="269"/>
        <v>15.3562476078006-997.624409808863i</v>
      </c>
      <c r="E957" t="str">
        <f t="shared" si="270"/>
        <v>162.468846939663-0.111756145700259i</v>
      </c>
      <c r="F957" t="str">
        <f t="shared" si="271"/>
        <v>17.4594592266467-4681.01904339907i</v>
      </c>
      <c r="G957" t="str">
        <f t="shared" si="272"/>
        <v>0.99999998666552-0.000115475019677131i</v>
      </c>
      <c r="H957" t="str">
        <f t="shared" si="273"/>
        <v>91.0001046496786+0.109627514470846i</v>
      </c>
      <c r="I957" t="str">
        <f t="shared" si="274"/>
        <v>5.47363962896807-1109.24567157326i</v>
      </c>
      <c r="K957" t="str">
        <f t="shared" si="275"/>
        <v>0.14285677124497-0.000225025114542793i</v>
      </c>
      <c r="L957" t="str">
        <f t="shared" si="276"/>
        <v>0.0015-311.755734016025i</v>
      </c>
      <c r="M957" t="str">
        <f t="shared" si="277"/>
        <v>0.0135-127.899788314267i</v>
      </c>
      <c r="N957">
        <f t="shared" si="278"/>
        <v>90.75221099862803</v>
      </c>
      <c r="O957">
        <f t="shared" si="279"/>
        <v>75.252601801833862</v>
      </c>
      <c r="P957" s="3">
        <f t="shared" si="280"/>
        <v>75.252601801833862</v>
      </c>
      <c r="Q957" s="3">
        <f t="shared" si="281"/>
        <v>-89.24778900137197</v>
      </c>
      <c r="R957">
        <f t="shared" si="282"/>
        <v>90.75221099862803</v>
      </c>
      <c r="S957">
        <f t="shared" si="283"/>
        <v>3.1906979913742875E-2</v>
      </c>
      <c r="T957">
        <f t="shared" si="266"/>
        <v>75.252601801833862</v>
      </c>
    </row>
    <row r="958" spans="1:20" x14ac:dyDescent="0.3">
      <c r="A958">
        <f t="shared" si="267"/>
        <v>201.23928176658734</v>
      </c>
      <c r="B958">
        <f t="shared" si="284"/>
        <v>32.0282264374151</v>
      </c>
      <c r="C958" t="str">
        <f t="shared" si="268"/>
        <v>76.0036825476179-5766.94194470302i</v>
      </c>
      <c r="D958" t="str">
        <f t="shared" si="269"/>
        <v>15.3562475895854-993.847834189732i</v>
      </c>
      <c r="E958" t="str">
        <f t="shared" si="270"/>
        <v>162.468841685678-0.112180790424246i</v>
      </c>
      <c r="F958" t="str">
        <f t="shared" si="271"/>
        <v>17.4594592248739-4663.29852435822i</v>
      </c>
      <c r="G958" t="str">
        <f t="shared" si="272"/>
        <v>0.999999986563985-0.000115913824740134i</v>
      </c>
      <c r="H958" t="str">
        <f t="shared" si="273"/>
        <v>91.000105446528+0.110044099178878i</v>
      </c>
      <c r="I958" t="str">
        <f t="shared" si="274"/>
        <v>5.47363967101779-1105.0464703848i</v>
      </c>
      <c r="K958" t="str">
        <f t="shared" si="275"/>
        <v>0.142856768415359-0.000225880205283808i</v>
      </c>
      <c r="L958" t="str">
        <f t="shared" si="276"/>
        <v>0.0015-310.575546937661i</v>
      </c>
      <c r="M958" t="str">
        <f t="shared" si="277"/>
        <v>0.0135-127.415609000066i</v>
      </c>
      <c r="N958">
        <f t="shared" si="278"/>
        <v>90.755068835700541</v>
      </c>
      <c r="O958">
        <f t="shared" si="279"/>
        <v>75.219665854880262</v>
      </c>
      <c r="P958" s="3">
        <f t="shared" si="280"/>
        <v>75.219665854880262</v>
      </c>
      <c r="Q958" s="3">
        <f t="shared" si="281"/>
        <v>-89.244931164299459</v>
      </c>
      <c r="R958">
        <f t="shared" si="282"/>
        <v>90.755068835700541</v>
      </c>
      <c r="S958">
        <f t="shared" si="283"/>
        <v>3.2028226437415097E-2</v>
      </c>
      <c r="T958">
        <f t="shared" si="266"/>
        <v>75.219665854880262</v>
      </c>
    </row>
    <row r="959" spans="1:20" x14ac:dyDescent="0.3">
      <c r="A959">
        <f t="shared" si="267"/>
        <v>202.00399103730038</v>
      </c>
      <c r="B959">
        <f t="shared" si="284"/>
        <v>32.14993369787728</v>
      </c>
      <c r="C959" t="str">
        <f t="shared" si="268"/>
        <v>76.003677999482-5745.11197827883i</v>
      </c>
      <c r="D959" t="str">
        <f t="shared" si="269"/>
        <v>15.3562475712314-990.085555405355i</v>
      </c>
      <c r="E959" t="str">
        <f t="shared" si="270"/>
        <v>162.468836391691-0.112607048470578i</v>
      </c>
      <c r="F959" t="str">
        <f t="shared" si="271"/>
        <v>17.4594592230877-4645.64508843222i</v>
      </c>
      <c r="G959" t="str">
        <f t="shared" si="272"/>
        <v>0.999999986461677-0.000116354297262243i</v>
      </c>
      <c r="H959" t="str">
        <f t="shared" si="273"/>
        <v>91.0001062494444+0.11046226691055i</v>
      </c>
      <c r="I959" t="str">
        <f t="shared" si="274"/>
        <v>5.47363971338767-1100.8631656608i</v>
      </c>
      <c r="K959" t="str">
        <f t="shared" si="275"/>
        <v>0.142856765564203-0.00022673854531592i</v>
      </c>
      <c r="L959" t="str">
        <f t="shared" si="276"/>
        <v>0.0015-309.399827592808i</v>
      </c>
      <c r="M959" t="str">
        <f t="shared" si="277"/>
        <v>0.0135-126.933262602178i</v>
      </c>
      <c r="N959">
        <f t="shared" si="278"/>
        <v>90.757937526092903</v>
      </c>
      <c r="O959">
        <f t="shared" si="279"/>
        <v>75.18672996791264</v>
      </c>
      <c r="P959" s="3">
        <f t="shared" si="280"/>
        <v>75.18672996791264</v>
      </c>
      <c r="Q959" s="3">
        <f t="shared" si="281"/>
        <v>-89.242062473907097</v>
      </c>
      <c r="R959">
        <f t="shared" si="282"/>
        <v>90.757937526092903</v>
      </c>
      <c r="S959">
        <f t="shared" si="283"/>
        <v>3.2149933697877282E-2</v>
      </c>
      <c r="T959">
        <f t="shared" si="266"/>
        <v>75.18672996791264</v>
      </c>
    </row>
    <row r="960" spans="1:20" x14ac:dyDescent="0.3">
      <c r="A960">
        <f t="shared" si="267"/>
        <v>202.77160620324213</v>
      </c>
      <c r="B960">
        <f t="shared" si="284"/>
        <v>32.272103445929211</v>
      </c>
      <c r="C960" t="str">
        <f t="shared" si="268"/>
        <v>76.0036734167149-5723.36465721886i</v>
      </c>
      <c r="D960" t="str">
        <f t="shared" si="269"/>
        <v>15.3562475527376-986.337519334087i</v>
      </c>
      <c r="E960" t="str">
        <f t="shared" si="270"/>
        <v>162.468831057394-0.11303492596613i</v>
      </c>
      <c r="F960" t="str">
        <f t="shared" si="271"/>
        <v>17.4594592212878-4628.05848167047i</v>
      </c>
      <c r="G960" t="str">
        <f t="shared" si="272"/>
        <v>0.999999986358591-0.000116796443579799i</v>
      </c>
      <c r="H960" t="str">
        <f t="shared" si="273"/>
        <v>91.0001070584747+0.110882023681373i</v>
      </c>
      <c r="I960" t="str">
        <f t="shared" si="274"/>
        <v>5.47363975608015-1096.69569722302i</v>
      </c>
      <c r="K960" t="str">
        <f t="shared" si="275"/>
        <v>0.142856762691337-0.000227600146985822i</v>
      </c>
      <c r="L960" t="str">
        <f t="shared" si="276"/>
        <v>0.0015-308.228559068349i</v>
      </c>
      <c r="M960" t="str">
        <f t="shared" si="277"/>
        <v>0.0135-126.452742181887i</v>
      </c>
      <c r="N960">
        <f t="shared" si="278"/>
        <v>90.760817110973875</v>
      </c>
      <c r="O960">
        <f t="shared" si="279"/>
        <v>75.153794141387237</v>
      </c>
      <c r="P960" s="3">
        <f t="shared" si="280"/>
        <v>75.153794141387237</v>
      </c>
      <c r="Q960" s="3">
        <f t="shared" si="281"/>
        <v>-89.239182889026125</v>
      </c>
      <c r="R960">
        <f t="shared" si="282"/>
        <v>90.760817110973875</v>
      </c>
      <c r="S960">
        <f t="shared" si="283"/>
        <v>3.2272103445929214E-2</v>
      </c>
      <c r="T960">
        <f t="shared" si="266"/>
        <v>75.153794141387237</v>
      </c>
    </row>
    <row r="961" spans="1:20" x14ac:dyDescent="0.3">
      <c r="A961">
        <f t="shared" si="267"/>
        <v>203.54213830681445</v>
      </c>
      <c r="B961">
        <f t="shared" si="284"/>
        <v>32.394737439023743</v>
      </c>
      <c r="C961" t="str">
        <f t="shared" si="268"/>
        <v>76.0036687990545-5701.69966868065i</v>
      </c>
      <c r="D961" t="str">
        <f t="shared" si="269"/>
        <v>15.3562475341031-982.603672059175i</v>
      </c>
      <c r="E961" t="str">
        <f t="shared" si="270"/>
        <v>162.468825682482-0.113464429061015i</v>
      </c>
      <c r="F961" t="str">
        <f t="shared" si="271"/>
        <v>17.4594592194743-4610.53845108375i</v>
      </c>
      <c r="G961" t="str">
        <f t="shared" si="272"/>
        <v>0.999999986254719-0.000117240270053225i</v>
      </c>
      <c r="H961" t="str">
        <f t="shared" si="273"/>
        <v>91.0001078736659+0.111303375529719i</v>
      </c>
      <c r="I961" t="str">
        <f t="shared" si="274"/>
        <v>5.4736397990978-1092.54400512105i</v>
      </c>
      <c r="K961" t="str">
        <f t="shared" si="275"/>
        <v>0.142856759796595-0.000228465022687115i</v>
      </c>
      <c r="L961" t="str">
        <f t="shared" si="276"/>
        <v>0.0015-307.061724515191i</v>
      </c>
      <c r="M961" t="str">
        <f t="shared" si="277"/>
        <v>0.0135-125.974040826745i</v>
      </c>
      <c r="N961">
        <f t="shared" si="278"/>
        <v>90.7637076316677</v>
      </c>
      <c r="O961">
        <f t="shared" si="279"/>
        <v>75.120858375764172</v>
      </c>
      <c r="P961" s="3">
        <f t="shared" si="280"/>
        <v>75.120858375764172</v>
      </c>
      <c r="Q961" s="3">
        <f t="shared" si="281"/>
        <v>-89.2362923683323</v>
      </c>
      <c r="R961">
        <f t="shared" si="282"/>
        <v>90.7637076316677</v>
      </c>
      <c r="S961">
        <f t="shared" si="283"/>
        <v>3.2394737439023741E-2</v>
      </c>
      <c r="T961">
        <f t="shared" si="266"/>
        <v>75.120858375764172</v>
      </c>
    </row>
    <row r="962" spans="1:20" x14ac:dyDescent="0.3">
      <c r="A962">
        <f t="shared" si="267"/>
        <v>204.31559843238031</v>
      </c>
      <c r="B962">
        <f t="shared" si="284"/>
        <v>32.517837441292031</v>
      </c>
      <c r="C962" t="str">
        <f t="shared" si="268"/>
        <v>76.0036641462352-5680.11670100605i</v>
      </c>
      <c r="D962" t="str">
        <f t="shared" si="269"/>
        <v>15.3562475153268-978.883959867967i</v>
      </c>
      <c r="E962" t="str">
        <f t="shared" si="270"/>
        <v>162.468820266644-0.113895563928666i</v>
      </c>
      <c r="F962" t="str">
        <f t="shared" si="271"/>
        <v>17.4594592176469-4593.0847446405i</v>
      </c>
      <c r="G962" t="str">
        <f t="shared" si="272"/>
        <v>0.999999986150056-0.00011768578306711i</v>
      </c>
      <c r="H962" t="str">
        <f t="shared" si="273"/>
        <v>91.0001086950639+0.111726328516899i</v>
      </c>
      <c r="I962" t="str">
        <f t="shared" si="274"/>
        <v>5.47363984244293-1088.40802963138i</v>
      </c>
      <c r="K962" t="str">
        <f t="shared" si="275"/>
        <v>0.142856756879812-0.00022933318486049i</v>
      </c>
      <c r="L962" t="str">
        <f t="shared" si="276"/>
        <v>0.0015-305.899307148029i</v>
      </c>
      <c r="M962" t="str">
        <f t="shared" si="277"/>
        <v>0.0135-125.497151650473i</v>
      </c>
      <c r="N962">
        <f t="shared" si="278"/>
        <v>90.76660912965491</v>
      </c>
      <c r="O962">
        <f t="shared" si="279"/>
        <v>75.087922671506888</v>
      </c>
      <c r="P962" s="3">
        <f t="shared" si="280"/>
        <v>75.087922671506888</v>
      </c>
      <c r="Q962" s="3">
        <f t="shared" si="281"/>
        <v>-89.23339087034509</v>
      </c>
      <c r="R962">
        <f t="shared" si="282"/>
        <v>90.76660912965491</v>
      </c>
      <c r="S962">
        <f t="shared" si="283"/>
        <v>3.2517837441292032E-2</v>
      </c>
      <c r="T962">
        <f t="shared" si="266"/>
        <v>75.087922671506888</v>
      </c>
    </row>
    <row r="963" spans="1:20" x14ac:dyDescent="0.3">
      <c r="A963">
        <f t="shared" si="267"/>
        <v>205.09199770642334</v>
      </c>
      <c r="B963">
        <f t="shared" si="284"/>
        <v>32.641405223568938</v>
      </c>
      <c r="C963" t="str">
        <f t="shared" si="268"/>
        <v>76.0036594579878-5658.61544371689i</v>
      </c>
      <c r="D963" t="str">
        <f t="shared" si="269"/>
        <v>15.3562474964073-975.178329251157i</v>
      </c>
      <c r="E963" t="str">
        <f t="shared" si="270"/>
        <v>162.468814809572-0.114328336765966i</v>
      </c>
      <c r="F963" t="str">
        <f t="shared" si="271"/>
        <v>17.4594592158057-4575.69711126332i</v>
      </c>
      <c r="G963" t="str">
        <f t="shared" si="272"/>
        <v>0.999999986044597-0.000118132989030306i</v>
      </c>
      <c r="H963" t="str">
        <f t="shared" si="273"/>
        <v>91.0001095227166+0.112150888727264i</v>
      </c>
      <c r="I963" t="str">
        <f t="shared" si="274"/>
        <v>5.47363988611816-1084.28771125662i</v>
      </c>
      <c r="K963" t="str">
        <f t="shared" si="275"/>
        <v>0.142856753940819-0.000230204645993904i</v>
      </c>
      <c r="L963" t="str">
        <f t="shared" si="276"/>
        <v>0.0015-304.741290245098i</v>
      </c>
      <c r="M963" t="str">
        <f t="shared" si="277"/>
        <v>0.0135-125.02206779286i</v>
      </c>
      <c r="N963">
        <f t="shared" si="278"/>
        <v>90.769521646572684</v>
      </c>
      <c r="O963">
        <f t="shared" si="279"/>
        <v>75.054987029082497</v>
      </c>
      <c r="P963" s="3">
        <f t="shared" si="280"/>
        <v>75.054987029082497</v>
      </c>
      <c r="Q963" s="3">
        <f t="shared" si="281"/>
        <v>-89.230478353427316</v>
      </c>
      <c r="R963">
        <f t="shared" si="282"/>
        <v>90.769521646572684</v>
      </c>
      <c r="S963">
        <f t="shared" si="283"/>
        <v>3.2641405223568939E-2</v>
      </c>
      <c r="T963">
        <f t="shared" si="266"/>
        <v>75.054987029082497</v>
      </c>
    </row>
    <row r="964" spans="1:20" x14ac:dyDescent="0.3">
      <c r="A964">
        <f t="shared" si="267"/>
        <v>205.87134729770779</v>
      </c>
      <c r="B964">
        <f t="shared" si="284"/>
        <v>32.765442563418503</v>
      </c>
      <c r="C964" t="str">
        <f t="shared" si="268"/>
        <v>76.0036547340431-5637.19558751023i</v>
      </c>
      <c r="D964" t="str">
        <f t="shared" si="269"/>
        <v>15.3562474773438-971.486726902002i</v>
      </c>
      <c r="E964" t="str">
        <f t="shared" si="270"/>
        <v>162.468809310948-0.114762753793256i</v>
      </c>
      <c r="F964" t="str">
        <f t="shared" si="271"/>
        <v>17.4594592139504-4558.37530082525i</v>
      </c>
      <c r="G964" t="str">
        <f t="shared" si="272"/>
        <v>0.999999985938334-0.000118581894376021i</v>
      </c>
      <c r="H964" t="str">
        <f t="shared" si="273"/>
        <v>91.0001103566718+0.112577062268281i</v>
      </c>
      <c r="I964" t="str">
        <f t="shared" si="274"/>
        <v>5.47363993012593-1080.18299072461i</v>
      </c>
      <c r="K964" t="str">
        <f t="shared" si="275"/>
        <v>0.142856750979447-0.00023107941862276i</v>
      </c>
      <c r="L964" t="str">
        <f t="shared" si="276"/>
        <v>0.0015-303.587657147936i</v>
      </c>
      <c r="M964" t="str">
        <f t="shared" si="277"/>
        <v>0.0135-124.548782419666i</v>
      </c>
      <c r="N964">
        <f t="shared" si="278"/>
        <v>90.772445224215645</v>
      </c>
      <c r="O964">
        <f t="shared" si="279"/>
        <v>75.022051448961392</v>
      </c>
      <c r="P964" s="3">
        <f t="shared" si="280"/>
        <v>75.022051448961392</v>
      </c>
      <c r="Q964" s="3">
        <f t="shared" si="281"/>
        <v>-89.227554775784355</v>
      </c>
      <c r="R964">
        <f t="shared" si="282"/>
        <v>90.772445224215645</v>
      </c>
      <c r="S964">
        <f t="shared" si="283"/>
        <v>3.2765442563418505E-2</v>
      </c>
      <c r="T964">
        <f t="shared" si="266"/>
        <v>75.022051448961392</v>
      </c>
    </row>
    <row r="965" spans="1:20" x14ac:dyDescent="0.3">
      <c r="A965">
        <f t="shared" si="267"/>
        <v>206.65365841743906</v>
      </c>
      <c r="B965">
        <f t="shared" si="284"/>
        <v>32.889951245159494</v>
      </c>
      <c r="C965" t="str">
        <f t="shared" si="268"/>
        <v>76.0036499741315-5615.85682425448i</v>
      </c>
      <c r="D965" t="str">
        <f t="shared" si="269"/>
        <v>15.3562474581352-967.809099715569i</v>
      </c>
      <c r="E965" t="str">
        <f t="shared" si="270"/>
        <v>162.46880377046-0.1151988212545i</v>
      </c>
      <c r="F965" t="str">
        <f t="shared" si="271"/>
        <v>17.459459212081-4541.11906414625i</v>
      </c>
      <c r="G965" t="str">
        <f t="shared" si="272"/>
        <v>0.999999985831262-0.000119032505561905i</v>
      </c>
      <c r="H965" t="str">
        <f t="shared" si="273"/>
        <v>91.0001111969763+0.11300485527063i</v>
      </c>
      <c r="I965" t="str">
        <f t="shared" si="274"/>
        <v>5.47363997446878-1076.09380898756i</v>
      </c>
      <c r="K965" t="str">
        <f t="shared" si="275"/>
        <v>0.142856747995527-0.000231957515330097i</v>
      </c>
      <c r="L965" t="str">
        <f t="shared" si="276"/>
        <v>0.0015-302.438391261143i</v>
      </c>
      <c r="M965" t="str">
        <f t="shared" si="277"/>
        <v>0.0135-124.07728872252i</v>
      </c>
      <c r="N965">
        <f t="shared" si="278"/>
        <v>90.775379904536322</v>
      </c>
      <c r="O965">
        <f t="shared" si="279"/>
        <v>74.989115931618073</v>
      </c>
      <c r="P965" s="3">
        <f t="shared" si="280"/>
        <v>74.989115931618073</v>
      </c>
      <c r="Q965" s="3">
        <f t="shared" si="281"/>
        <v>-89.224620095463678</v>
      </c>
      <c r="R965">
        <f t="shared" si="282"/>
        <v>90.775379904536322</v>
      </c>
      <c r="S965">
        <f t="shared" si="283"/>
        <v>3.2889951245159497E-2</v>
      </c>
      <c r="T965">
        <f t="shared" si="266"/>
        <v>74.989115931618073</v>
      </c>
    </row>
    <row r="966" spans="1:20" x14ac:dyDescent="0.3">
      <c r="A966">
        <f t="shared" si="267"/>
        <v>207.43894231942534</v>
      </c>
      <c r="B966">
        <f t="shared" si="284"/>
        <v>33.014933059891099</v>
      </c>
      <c r="C966" t="str">
        <f t="shared" si="268"/>
        <v>76.0036451779768-5594.59884698417i</v>
      </c>
      <c r="D966" t="str">
        <f t="shared" si="269"/>
        <v>15.3562474387803-964.145394787951i</v>
      </c>
      <c r="E966" t="str">
        <f t="shared" si="270"/>
        <v>162.468798187786-0.115636545417328i</v>
      </c>
      <c r="F966" t="str">
        <f t="shared" si="271"/>
        <v>17.4594592101973-4523.92815298955i</v>
      </c>
      <c r="G966" t="str">
        <f t="shared" si="272"/>
        <v>0.999999985723375-0.000119484829070149i</v>
      </c>
      <c r="H966" t="str">
        <f t="shared" si="273"/>
        <v>91.0001120436794+0.113434273888284i</v>
      </c>
      <c r="I966" t="str">
        <f t="shared" si="274"/>
        <v>5.47364001914926-1072.02010722122i</v>
      </c>
      <c r="K966" t="str">
        <f t="shared" si="275"/>
        <v>0.142856744988886-0.000232838948746748i</v>
      </c>
      <c r="L966" t="str">
        <f t="shared" si="276"/>
        <v>0.0015-301.293476052144i</v>
      </c>
      <c r="M966" t="str">
        <f t="shared" si="277"/>
        <v>0.0135-123.607579918829i</v>
      </c>
      <c r="N966">
        <f t="shared" si="278"/>
        <v>90.778325729645729</v>
      </c>
      <c r="O966">
        <f t="shared" si="279"/>
        <v>74.956180477529983</v>
      </c>
      <c r="P966" s="3">
        <f t="shared" si="280"/>
        <v>74.956180477529983</v>
      </c>
      <c r="Q966" s="3">
        <f t="shared" si="281"/>
        <v>-89.221674270354271</v>
      </c>
      <c r="R966">
        <f t="shared" si="282"/>
        <v>90.778325729645729</v>
      </c>
      <c r="S966">
        <f t="shared" si="283"/>
        <v>3.3014933059891102E-2</v>
      </c>
      <c r="T966">
        <f t="shared" si="266"/>
        <v>74.956180477529983</v>
      </c>
    </row>
    <row r="967" spans="1:20" x14ac:dyDescent="0.3">
      <c r="A967">
        <f t="shared" si="267"/>
        <v>208.22721030023916</v>
      </c>
      <c r="B967">
        <f t="shared" si="284"/>
        <v>33.140389805518687</v>
      </c>
      <c r="C967" t="str">
        <f t="shared" si="268"/>
        <v>76.0036403453031-5573.42134989612i</v>
      </c>
      <c r="D967" t="str">
        <f t="shared" si="269"/>
        <v>15.3562474192781-960.495559415523i</v>
      </c>
      <c r="E967" t="str">
        <f t="shared" si="270"/>
        <v>162.468792562605-0.116075932573144i</v>
      </c>
      <c r="F967" t="str">
        <f t="shared" si="271"/>
        <v>17.4594592082994-4506.80232005812i</v>
      </c>
      <c r="G967" t="str">
        <f t="shared" si="272"/>
        <v>0.999999985614667-0.000119938871407577i</v>
      </c>
      <c r="H967" t="str">
        <f t="shared" si="273"/>
        <v>91.0001128968306+0.113865324298606i</v>
      </c>
      <c r="I967" t="str">
        <f t="shared" si="274"/>
        <v>5.47364006417007-1067.96182682404i</v>
      </c>
      <c r="K967" t="str">
        <f t="shared" si="275"/>
        <v>0.14285674195935-0.000233723731551547i</v>
      </c>
      <c r="L967" t="str">
        <f t="shared" si="276"/>
        <v>0.0015-300.152895050951i</v>
      </c>
      <c r="M967" t="str">
        <f t="shared" si="277"/>
        <v>0.0135-123.139649251672i</v>
      </c>
      <c r="N967">
        <f t="shared" si="278"/>
        <v>90.781282741814053</v>
      </c>
      <c r="O967">
        <f t="shared" si="279"/>
        <v>74.923245087178458</v>
      </c>
      <c r="P967" s="3">
        <f t="shared" si="280"/>
        <v>74.923245087178458</v>
      </c>
      <c r="Q967" s="3">
        <f t="shared" si="281"/>
        <v>-89.218717258185947</v>
      </c>
      <c r="R967">
        <f t="shared" si="282"/>
        <v>90.781282741814053</v>
      </c>
      <c r="S967">
        <f t="shared" si="283"/>
        <v>3.3140389805518686E-2</v>
      </c>
      <c r="T967">
        <f t="shared" si="266"/>
        <v>74.923245087178458</v>
      </c>
    </row>
    <row r="968" spans="1:20" x14ac:dyDescent="0.3">
      <c r="A968">
        <f t="shared" si="267"/>
        <v>209.01847369938008</v>
      </c>
      <c r="B968">
        <f t="shared" si="284"/>
        <v>33.266323286779659</v>
      </c>
      <c r="C968" t="str">
        <f t="shared" si="268"/>
        <v>76.0036354758334-5552.32402834505i</v>
      </c>
      <c r="D968" t="str">
        <f t="shared" si="269"/>
        <v>15.3562473996274-956.859541094179i</v>
      </c>
      <c r="E968" t="str">
        <f t="shared" si="270"/>
        <v>162.468786894594-0.116516989037222i</v>
      </c>
      <c r="F968" t="str">
        <f t="shared" si="271"/>
        <v>17.4594592063869-4489.74131899111i</v>
      </c>
      <c r="G968" t="str">
        <f t="shared" si="272"/>
        <v>0.999999985505131-0.000120394639105738i</v>
      </c>
      <c r="H968" t="str">
        <f t="shared" si="273"/>
        <v>91.0001137564773+0.114298012702426i</v>
      </c>
      <c r="I968" t="str">
        <f t="shared" si="274"/>
        <v>5.47364010953361-1063.91890941627i</v>
      </c>
      <c r="K968" t="str">
        <f t="shared" si="275"/>
        <v>0.142856738906747-0.000234611876471494i</v>
      </c>
      <c r="L968" t="str">
        <f t="shared" si="276"/>
        <v>0.0015-299.016631849921i</v>
      </c>
      <c r="M968" t="str">
        <f t="shared" si="277"/>
        <v>0.0135-122.673489989711i</v>
      </c>
      <c r="N968">
        <f t="shared" si="278"/>
        <v>90.784250983471182</v>
      </c>
      <c r="O968">
        <f t="shared" si="279"/>
        <v>74.890309761048741</v>
      </c>
      <c r="P968" s="3">
        <f t="shared" si="280"/>
        <v>74.890309761048741</v>
      </c>
      <c r="Q968" s="3">
        <f t="shared" si="281"/>
        <v>-89.215749016528818</v>
      </c>
      <c r="R968">
        <f t="shared" si="282"/>
        <v>90.784250983471182</v>
      </c>
      <c r="S968">
        <f t="shared" si="283"/>
        <v>3.3266323286779656E-2</v>
      </c>
      <c r="T968">
        <f t="shared" si="266"/>
        <v>74.890309761048741</v>
      </c>
    </row>
    <row r="969" spans="1:20" x14ac:dyDescent="0.3">
      <c r="A969">
        <f t="shared" si="267"/>
        <v>209.81274389943769</v>
      </c>
      <c r="B969">
        <f t="shared" si="284"/>
        <v>33.39273531526942</v>
      </c>
      <c r="C969" t="str">
        <f t="shared" si="268"/>
        <v>76.0036305692869-5531.30657883887i</v>
      </c>
      <c r="D969" t="str">
        <f t="shared" si="269"/>
        <v>15.3562473798269-953.237287518573i</v>
      </c>
      <c r="E969" t="str">
        <f t="shared" si="270"/>
        <v>162.468781183427-0.116959721148775i</v>
      </c>
      <c r="F969" t="str">
        <f t="shared" si="271"/>
        <v>17.4594592044598-4472.74490436027i</v>
      </c>
      <c r="G969" t="str">
        <f t="shared" si="272"/>
        <v>0.99999998539476-0.000120852138721002i</v>
      </c>
      <c r="H969" t="str">
        <f t="shared" si="273"/>
        <v>91.0001146226693+0.114732345324139i</v>
      </c>
      <c r="I969" t="str">
        <f t="shared" si="274"/>
        <v>5.47364015524248-1059.89129683919i</v>
      </c>
      <c r="K969" t="str">
        <f t="shared" si="275"/>
        <v>0.142856735830901-0.000235503396281942i</v>
      </c>
      <c r="L969" t="str">
        <f t="shared" si="276"/>
        <v>0.0015-297.884670103528i</v>
      </c>
      <c r="M969" t="str">
        <f t="shared" si="277"/>
        <v>0.0135-122.209095427088i</v>
      </c>
      <c r="N969">
        <f t="shared" si="278"/>
        <v>90.787230497207261</v>
      </c>
      <c r="O969">
        <f t="shared" si="279"/>
        <v>74.857374499629543</v>
      </c>
      <c r="P969" s="3">
        <f t="shared" si="280"/>
        <v>74.857374499629543</v>
      </c>
      <c r="Q969" s="3">
        <f t="shared" si="281"/>
        <v>-89.212769502792739</v>
      </c>
      <c r="R969">
        <f t="shared" si="282"/>
        <v>90.787230497207261</v>
      </c>
      <c r="S969">
        <f t="shared" si="283"/>
        <v>3.3392735315269421E-2</v>
      </c>
      <c r="T969">
        <f t="shared" si="266"/>
        <v>74.857374499629543</v>
      </c>
    </row>
    <row r="970" spans="1:20" x14ac:dyDescent="0.3">
      <c r="A970">
        <f t="shared" si="267"/>
        <v>210.61003232625558</v>
      </c>
      <c r="B970">
        <f t="shared" si="284"/>
        <v>33.519627709467443</v>
      </c>
      <c r="C970" t="str">
        <f t="shared" si="268"/>
        <v>76.0036256253814-5510.36869903444i</v>
      </c>
      <c r="D970" t="str">
        <f t="shared" si="269"/>
        <v>15.3562473598758-949.628746581374i</v>
      </c>
      <c r="E970" t="str">
        <f t="shared" si="270"/>
        <v>162.468775428775-0.117404135271062i</v>
      </c>
      <c r="F970" t="str">
        <f t="shared" si="271"/>
        <v>17.4594592025182-4455.81283166651i</v>
      </c>
      <c r="G970" t="str">
        <f t="shared" si="272"/>
        <v>0.99999998528355-0.00012131137683465i</v>
      </c>
      <c r="H970" t="str">
        <f t="shared" si="273"/>
        <v>91.0001154954577+0.115168328411803i</v>
      </c>
      <c r="I970" t="str">
        <f t="shared" si="274"/>
        <v>5.47364020129952-1055.87893115426i</v>
      </c>
      <c r="K970" t="str">
        <f t="shared" si="275"/>
        <v>0.142856732731633-0.000236398303806793i</v>
      </c>
      <c r="L970" t="str">
        <f t="shared" si="276"/>
        <v>0.0015-296.756993528121i</v>
      </c>
      <c r="M970" t="str">
        <f t="shared" si="277"/>
        <v>0.0135-121.746458883332i</v>
      </c>
      <c r="N970">
        <f t="shared" si="278"/>
        <v>90.790221325773402</v>
      </c>
      <c r="O970">
        <f t="shared" si="279"/>
        <v>74.8244393034132</v>
      </c>
      <c r="P970" s="3">
        <f t="shared" si="280"/>
        <v>74.8244393034132</v>
      </c>
      <c r="Q970" s="3">
        <f t="shared" si="281"/>
        <v>-89.209778674226598</v>
      </c>
      <c r="R970">
        <f t="shared" si="282"/>
        <v>90.790221325773402</v>
      </c>
      <c r="S970">
        <f t="shared" si="283"/>
        <v>3.3519627709467439E-2</v>
      </c>
      <c r="T970">
        <f t="shared" si="266"/>
        <v>74.8244393034132</v>
      </c>
    </row>
    <row r="971" spans="1:20" x14ac:dyDescent="0.3">
      <c r="A971">
        <f t="shared" si="267"/>
        <v>211.41035044909532</v>
      </c>
      <c r="B971">
        <f t="shared" si="284"/>
        <v>33.647002294763418</v>
      </c>
      <c r="C971" t="str">
        <f t="shared" si="268"/>
        <v>76.0036206438326-5489.51008773343i</v>
      </c>
      <c r="D971" t="str">
        <f t="shared" si="269"/>
        <v>15.3562473397728-946.033866372512i</v>
      </c>
      <c r="E971" t="str">
        <f t="shared" si="270"/>
        <v>162.468769630308-0.117850237791489i</v>
      </c>
      <c r="F971" t="str">
        <f t="shared" si="271"/>
        <v>17.4594592005618-4438.94485733627i</v>
      </c>
      <c r="G971" t="str">
        <f t="shared" si="272"/>
        <v>0.999999985171492-0.000121772360052977i</v>
      </c>
      <c r="H971" t="str">
        <f t="shared" si="273"/>
        <v>91.0001163748918+0.115605968237208i</v>
      </c>
      <c r="I971" t="str">
        <f t="shared" si="274"/>
        <v>5.47364024770727-1051.88175464223i</v>
      </c>
      <c r="K971" t="str">
        <f t="shared" si="275"/>
        <v>0.142856729608766-0.00023729661191866i</v>
      </c>
      <c r="L971" t="str">
        <f t="shared" si="276"/>
        <v>0.0015-295.633585901694i</v>
      </c>
      <c r="M971" t="str">
        <f t="shared" si="277"/>
        <v>0.0135-121.285573703259i</v>
      </c>
      <c r="N971">
        <f t="shared" si="278"/>
        <v>90.793223512082193</v>
      </c>
      <c r="O971">
        <f t="shared" si="279"/>
        <v>74.79150417289604</v>
      </c>
      <c r="P971" s="3">
        <f t="shared" si="280"/>
        <v>74.79150417289604</v>
      </c>
      <c r="Q971" s="3">
        <f t="shared" si="281"/>
        <v>-89.206776487917807</v>
      </c>
      <c r="R971">
        <f t="shared" si="282"/>
        <v>90.793223512082193</v>
      </c>
      <c r="S971">
        <f t="shared" si="283"/>
        <v>3.3647002294763417E-2</v>
      </c>
      <c r="T971">
        <f t="shared" si="266"/>
        <v>74.79150417289604</v>
      </c>
    </row>
    <row r="972" spans="1:20" x14ac:dyDescent="0.3">
      <c r="A972">
        <f t="shared" si="267"/>
        <v>212.21370978080191</v>
      </c>
      <c r="B972">
        <f t="shared" si="284"/>
        <v>33.774860903483521</v>
      </c>
      <c r="C972" t="str">
        <f t="shared" si="268"/>
        <v>76.003615624354-5468.73044487762i</v>
      </c>
      <c r="D972" t="str">
        <f t="shared" si="269"/>
        <v>15.3562473195167-942.452595178418i</v>
      </c>
      <c r="E972" t="str">
        <f t="shared" si="270"/>
        <v>162.468763787691-0.118298035121658i</v>
      </c>
      <c r="F972" t="str">
        <f t="shared" si="271"/>
        <v>17.4594591985904-4422.14073871803i</v>
      </c>
      <c r="G972" t="str">
        <f t="shared" si="272"/>
        <v>0.999999985058581-0.000122235095007376i</v>
      </c>
      <c r="H972" t="str">
        <f t="shared" si="273"/>
        <v>91.0001172610219+0.116045271095978i</v>
      </c>
      <c r="I972" t="str">
        <f t="shared" si="274"/>
        <v>5.47364029446831-1047.89970980238i</v>
      </c>
      <c r="K972" t="str">
        <f t="shared" si="275"/>
        <v>0.142856726462121-0.000238198333539071i</v>
      </c>
      <c r="L972" t="str">
        <f t="shared" si="276"/>
        <v>0.0015-294.514431063653i</v>
      </c>
      <c r="M972" t="str">
        <f t="shared" si="277"/>
        <v>0.0135-120.826433256883i</v>
      </c>
      <c r="N972">
        <f t="shared" si="278"/>
        <v>90.796237099208341</v>
      </c>
      <c r="O972">
        <f t="shared" si="279"/>
        <v>74.758569108577944</v>
      </c>
      <c r="P972" s="3">
        <f t="shared" si="280"/>
        <v>74.758569108577944</v>
      </c>
      <c r="Q972" s="3">
        <f t="shared" si="281"/>
        <v>-89.203762900791659</v>
      </c>
      <c r="R972">
        <f t="shared" si="282"/>
        <v>90.796237099208341</v>
      </c>
      <c r="S972">
        <f t="shared" si="283"/>
        <v>3.3774860903483521E-2</v>
      </c>
      <c r="T972">
        <f t="shared" si="266"/>
        <v>74.758569108577944</v>
      </c>
    </row>
    <row r="973" spans="1:20" x14ac:dyDescent="0.3">
      <c r="A973">
        <f t="shared" si="267"/>
        <v>213.02012187796896</v>
      </c>
      <c r="B973">
        <f t="shared" si="284"/>
        <v>33.903205374916759</v>
      </c>
      <c r="C973" t="str">
        <f t="shared" si="268"/>
        <v>76.0036105666561-5448.02947154491i</v>
      </c>
      <c r="D973" t="str">
        <f t="shared" si="269"/>
        <v>15.3562472991063-938.884881481313i</v>
      </c>
      <c r="E973" t="str">
        <f t="shared" si="270"/>
        <v>162.468757900588-0.118747533697496i</v>
      </c>
      <c r="F973" t="str">
        <f t="shared" si="271"/>
        <v>17.459459196604-4405.40023407896i</v>
      </c>
      <c r="G973" t="str">
        <f t="shared" si="272"/>
        <v>0.999999984944811-0.000122699588354444i</v>
      </c>
      <c r="H973" t="str">
        <f t="shared" si="273"/>
        <v>91.0001181538996+0.116486243307665i</v>
      </c>
      <c r="I973" t="str">
        <f t="shared" si="274"/>
        <v>5.47364034158542-1043.93273935167i</v>
      </c>
      <c r="K973" t="str">
        <f t="shared" si="275"/>
        <v>0.142856723291516-0.000239103481638644i</v>
      </c>
      <c r="L973" t="str">
        <f t="shared" si="276"/>
        <v>0.0015-293.399512914578i</v>
      </c>
      <c r="M973" t="str">
        <f t="shared" si="277"/>
        <v>0.0135-120.369030939314i</v>
      </c>
      <c r="N973">
        <f t="shared" si="278"/>
        <v>90.799262130389266</v>
      </c>
      <c r="O973">
        <f t="shared" si="279"/>
        <v>74.72563411096273</v>
      </c>
      <c r="P973" s="3">
        <f t="shared" si="280"/>
        <v>74.72563411096273</v>
      </c>
      <c r="Q973" s="3">
        <f t="shared" si="281"/>
        <v>-89.200737869610734</v>
      </c>
      <c r="R973">
        <f t="shared" si="282"/>
        <v>90.799262130389266</v>
      </c>
      <c r="S973">
        <f t="shared" si="283"/>
        <v>3.3903205374916756E-2</v>
      </c>
      <c r="T973">
        <f t="shared" si="266"/>
        <v>74.72563411096273</v>
      </c>
    </row>
    <row r="974" spans="1:20" x14ac:dyDescent="0.3">
      <c r="A974">
        <f t="shared" si="267"/>
        <v>213.82959834110525</v>
      </c>
      <c r="B974">
        <f t="shared" si="284"/>
        <v>34.032037555341446</v>
      </c>
      <c r="C974" t="str">
        <f t="shared" si="268"/>
        <v>76.0036054704493-5427.40686994492i</v>
      </c>
      <c r="D974" t="str">
        <f t="shared" si="269"/>
        <v>15.3562472785405-935.330673958435i</v>
      </c>
      <c r="E974" t="str">
        <f t="shared" si="270"/>
        <v>162.468751968663-0.119198739979357i</v>
      </c>
      <c r="F974" t="str">
        <f t="shared" si="271"/>
        <v>17.4594591946025-4388.72310260125i</v>
      </c>
      <c r="G974" t="str">
        <f t="shared" si="272"/>
        <v>0.999999984830174-0.000123165846776072i</v>
      </c>
      <c r="H974" t="str">
        <f t="shared" si="273"/>
        <v>91.0001190535758+0.116928891215835i</v>
      </c>
      <c r="I974" t="str">
        <f t="shared" si="274"/>
        <v>5.47364038906131-1039.98078622388i</v>
      </c>
      <c r="K974" t="str">
        <f t="shared" si="275"/>
        <v>0.142856720096769-0.000240012069237283i</v>
      </c>
      <c r="L974" t="str">
        <f t="shared" si="276"/>
        <v>0.0015-292.288815415997i</v>
      </c>
      <c r="M974" t="str">
        <f t="shared" si="277"/>
        <v>0.0135-119.913360170665i</v>
      </c>
      <c r="N974">
        <f t="shared" si="278"/>
        <v>90.802298649025715</v>
      </c>
      <c r="O974">
        <f t="shared" si="279"/>
        <v>74.692699180558122</v>
      </c>
      <c r="P974" s="3">
        <f t="shared" si="280"/>
        <v>74.692699180558122</v>
      </c>
      <c r="Q974" s="3">
        <f t="shared" si="281"/>
        <v>-89.197701350974285</v>
      </c>
      <c r="R974">
        <f t="shared" si="282"/>
        <v>90.802298649025715</v>
      </c>
      <c r="S974">
        <f t="shared" si="283"/>
        <v>3.4032037555341448E-2</v>
      </c>
      <c r="T974">
        <f t="shared" si="266"/>
        <v>74.692699180558122</v>
      </c>
    </row>
    <row r="975" spans="1:20" x14ac:dyDescent="0.3">
      <c r="A975">
        <f t="shared" si="267"/>
        <v>214.64215081480145</v>
      </c>
      <c r="B975">
        <f t="shared" si="284"/>
        <v>34.161359298051742</v>
      </c>
      <c r="C975" t="str">
        <f t="shared" si="268"/>
        <v>76.0036003354385-5406.86234341442i</v>
      </c>
      <c r="D975" t="str">
        <f t="shared" si="269"/>
        <v>15.3562472578181-931.789921481314i</v>
      </c>
      <c r="E975" t="str">
        <f t="shared" si="270"/>
        <v>162.468745991571-0.119651660452061i</v>
      </c>
      <c r="F975" t="str">
        <f t="shared" si="271"/>
        <v>17.4594591925858-4372.10910437878i</v>
      </c>
      <c r="G975" t="str">
        <f t="shared" si="272"/>
        <v>0.999999984714664-0.000123633876979541i</v>
      </c>
      <c r="H975" t="str">
        <f t="shared" si="273"/>
        <v>91.0001199601032+0.117373221188157i</v>
      </c>
      <c r="I975" t="str">
        <f t="shared" si="274"/>
        <v>5.47364043689875-1036.04379356886i</v>
      </c>
      <c r="K975" t="str">
        <f t="shared" si="275"/>
        <v>0.142856716877695-0.000240924109404351i</v>
      </c>
      <c r="L975" t="str">
        <f t="shared" si="276"/>
        <v>0.0015-291.182322590154i</v>
      </c>
      <c r="M975" t="str">
        <f t="shared" si="277"/>
        <v>0.0135-119.459414395961i</v>
      </c>
      <c r="N975">
        <f t="shared" si="278"/>
        <v>90.805346698682357</v>
      </c>
      <c r="O975">
        <f t="shared" si="279"/>
        <v>74.659764317875329</v>
      </c>
      <c r="P975" s="3">
        <f t="shared" si="280"/>
        <v>74.659764317875329</v>
      </c>
      <c r="Q975" s="3">
        <f t="shared" si="281"/>
        <v>-89.194653301317643</v>
      </c>
      <c r="R975">
        <f t="shared" si="282"/>
        <v>90.805346698682357</v>
      </c>
      <c r="S975">
        <f t="shared" si="283"/>
        <v>3.4161359298051745E-2</v>
      </c>
      <c r="T975">
        <f t="shared" si="266"/>
        <v>74.659764317875329</v>
      </c>
    </row>
    <row r="976" spans="1:20" x14ac:dyDescent="0.3">
      <c r="A976">
        <f t="shared" si="267"/>
        <v>215.45779098789771</v>
      </c>
      <c r="B976">
        <f t="shared" si="284"/>
        <v>34.291172463384342</v>
      </c>
      <c r="C976" t="str">
        <f t="shared" si="268"/>
        <v>76.0035951613292-5386.39559641359i</v>
      </c>
      <c r="D976" t="str">
        <f t="shared" si="269"/>
        <v>15.3562472369379-928.262573115034i</v>
      </c>
      <c r="E976" t="str">
        <f t="shared" si="270"/>
        <v>162.46873996897-0.120106301625052i</v>
      </c>
      <c r="F976" t="str">
        <f t="shared" si="271"/>
        <v>17.4594591905537-4355.55800041357i</v>
      </c>
      <c r="G976" t="str">
        <f t="shared" si="272"/>
        <v>0.999999984598275-0.000124103685697618i</v>
      </c>
      <c r="H976" t="str">
        <f t="shared" si="273"/>
        <v>91.0001208735331+0.1178192396165i</v>
      </c>
      <c r="I976" t="str">
        <f t="shared" si="274"/>
        <v>5.47364048510043-1032.12170475162i</v>
      </c>
      <c r="K976" t="str">
        <f t="shared" si="275"/>
        <v>0.14285671363411-0.000241839615258874i</v>
      </c>
      <c r="L976" t="str">
        <f t="shared" si="276"/>
        <v>0.0015-290.080018519779i</v>
      </c>
      <c r="M976" t="str">
        <f t="shared" si="277"/>
        <v>0.0135-119.007187085037i</v>
      </c>
      <c r="N976">
        <f t="shared" si="278"/>
        <v>90.808406323088406</v>
      </c>
      <c r="O976">
        <f t="shared" si="279"/>
        <v>74.626829523429834</v>
      </c>
      <c r="P976" s="3">
        <f t="shared" si="280"/>
        <v>74.626829523429834</v>
      </c>
      <c r="Q976" s="3">
        <f t="shared" si="281"/>
        <v>-89.191593676911594</v>
      </c>
      <c r="R976">
        <f t="shared" si="282"/>
        <v>90.808406323088406</v>
      </c>
      <c r="S976">
        <f t="shared" si="283"/>
        <v>3.429117246338434E-2</v>
      </c>
      <c r="T976">
        <f t="shared" si="266"/>
        <v>74.626829523429834</v>
      </c>
    </row>
    <row r="977" spans="1:20" x14ac:dyDescent="0.3">
      <c r="A977">
        <f t="shared" si="267"/>
        <v>216.27653059365173</v>
      </c>
      <c r="B977">
        <f t="shared" si="284"/>
        <v>34.421478918745201</v>
      </c>
      <c r="C977" t="str">
        <f t="shared" si="268"/>
        <v>76.0035899478247-5366.00633452142i</v>
      </c>
      <c r="D977" t="str">
        <f t="shared" si="269"/>
        <v>15.3562472158988-924.748578117512i</v>
      </c>
      <c r="E977" t="str">
        <f t="shared" si="270"/>
        <v>162.468733900512-0.120562670032422i</v>
      </c>
      <c r="F977" t="str">
        <f t="shared" si="271"/>
        <v>17.4594591885061-4339.06955261249i</v>
      </c>
      <c r="G977" t="str">
        <f t="shared" si="272"/>
        <v>0.999999984480999-0.000124575279688659i</v>
      </c>
      <c r="H977" t="str">
        <f t="shared" si="273"/>
        <v>91.0001217939178+0.118266952917016i</v>
      </c>
      <c r="I977" t="str">
        <f t="shared" si="274"/>
        <v>5.47364053366907-1028.21446335162i</v>
      </c>
      <c r="K977" t="str">
        <f t="shared" si="275"/>
        <v>0.142856710365828-0.000242758599969714i</v>
      </c>
      <c r="L977" t="str">
        <f t="shared" si="276"/>
        <v>0.0015-288.981887347857i</v>
      </c>
      <c r="M977" t="str">
        <f t="shared" si="277"/>
        <v>0.0135-118.556671732454i</v>
      </c>
      <c r="N977">
        <f t="shared" si="278"/>
        <v>90.811477566138237</v>
      </c>
      <c r="O977">
        <f t="shared" si="279"/>
        <v>74.593894797740973</v>
      </c>
      <c r="P977" s="3">
        <f t="shared" si="280"/>
        <v>74.593894797740973</v>
      </c>
      <c r="Q977" s="3">
        <f t="shared" si="281"/>
        <v>-89.188522433861763</v>
      </c>
      <c r="R977">
        <f t="shared" si="282"/>
        <v>90.811477566138237</v>
      </c>
      <c r="S977">
        <f t="shared" si="283"/>
        <v>3.4421478918745203E-2</v>
      </c>
      <c r="T977">
        <f t="shared" si="266"/>
        <v>74.593894797740973</v>
      </c>
    </row>
    <row r="978" spans="1:20" x14ac:dyDescent="0.3">
      <c r="A978">
        <f t="shared" si="267"/>
        <v>217.09838140990757</v>
      </c>
      <c r="B978">
        <f t="shared" si="284"/>
        <v>34.552280538636431</v>
      </c>
      <c r="C978" t="str">
        <f t="shared" si="268"/>
        <v>76.003584694623-5345.69426443154i</v>
      </c>
      <c r="D978" t="str">
        <f t="shared" si="269"/>
        <v>15.3562471946993-921.247885938746i</v>
      </c>
      <c r="E978" t="str">
        <f t="shared" si="270"/>
        <v>162.468727785851-0.121020772233081i</v>
      </c>
      <c r="F978" t="str">
        <f t="shared" si="271"/>
        <v>17.4594591864429-4322.64352378364i</v>
      </c>
      <c r="G978" t="str">
        <f t="shared" si="272"/>
        <v>0.999999984362831-0.0001250486657367i</v>
      </c>
      <c r="H978" t="str">
        <f t="shared" si="273"/>
        <v>91.0001227213112+0.118716367530252i</v>
      </c>
      <c r="I978" t="str">
        <f t="shared" si="274"/>
        <v>5.47364058260759-1024.32201316187i</v>
      </c>
      <c r="K978" t="str">
        <f t="shared" si="275"/>
        <v>0.142856707072659-0.000243681076755776i</v>
      </c>
      <c r="L978" t="str">
        <f t="shared" si="276"/>
        <v>0.0015-287.887913277403i</v>
      </c>
      <c r="M978" t="str">
        <f t="shared" si="277"/>
        <v>0.0135-118.107861857396i</v>
      </c>
      <c r="N978">
        <f t="shared" si="278"/>
        <v>90.814560471892023</v>
      </c>
      <c r="O978">
        <f t="shared" si="279"/>
        <v>74.560960141331961</v>
      </c>
      <c r="P978" s="3">
        <f t="shared" si="280"/>
        <v>74.560960141331961</v>
      </c>
      <c r="Q978" s="3">
        <f t="shared" si="281"/>
        <v>-89.185439528107977</v>
      </c>
      <c r="R978">
        <f t="shared" si="282"/>
        <v>90.814560471892023</v>
      </c>
      <c r="S978">
        <f t="shared" si="283"/>
        <v>3.4552280538636432E-2</v>
      </c>
      <c r="T978">
        <f t="shared" si="266"/>
        <v>74.560960141331961</v>
      </c>
    </row>
    <row r="979" spans="1:20" x14ac:dyDescent="0.3">
      <c r="A979">
        <f t="shared" si="267"/>
        <v>217.92335525926524</v>
      </c>
      <c r="B979">
        <f t="shared" si="284"/>
        <v>34.683579204683248</v>
      </c>
      <c r="C979" t="str">
        <f t="shared" si="268"/>
        <v>76.0035794014244-5325.45909394798i</v>
      </c>
      <c r="D979" t="str">
        <f t="shared" si="269"/>
        <v>15.3562471733386-917.760446220107i</v>
      </c>
      <c r="E979" t="str">
        <f t="shared" si="270"/>
        <v>162.468721624633-0.121480614810782i</v>
      </c>
      <c r="F979" t="str">
        <f t="shared" si="271"/>
        <v>17.4594591843641-4306.27967763312i</v>
      </c>
      <c r="G979" t="str">
        <f t="shared" si="272"/>
        <v>0.999999984243763-0.000125523850651553i</v>
      </c>
      <c r="H979" t="str">
        <f t="shared" si="273"/>
        <v>91.000123655766+0.119167489921215i</v>
      </c>
      <c r="I979" t="str">
        <f t="shared" si="274"/>
        <v>5.47364063191876-1020.44429818817i</v>
      </c>
      <c r="K979" t="str">
        <f t="shared" si="275"/>
        <v>0.142856703754415-0.000244607058886178i</v>
      </c>
      <c r="L979" t="str">
        <f t="shared" si="276"/>
        <v>0.0015-286.798080571232i</v>
      </c>
      <c r="M979" t="str">
        <f t="shared" si="277"/>
        <v>0.0135-117.660751003582i</v>
      </c>
      <c r="N979">
        <f t="shared" si="278"/>
        <v>90.817655084576259</v>
      </c>
      <c r="O979">
        <f t="shared" si="279"/>
        <v>74.528025554730007</v>
      </c>
      <c r="P979" s="3">
        <f t="shared" si="280"/>
        <v>74.528025554730007</v>
      </c>
      <c r="Q979" s="3">
        <f t="shared" si="281"/>
        <v>-89.182344915423741</v>
      </c>
      <c r="R979">
        <f t="shared" si="282"/>
        <v>90.817655084576259</v>
      </c>
      <c r="S979">
        <f t="shared" si="283"/>
        <v>3.4683579204683249E-2</v>
      </c>
      <c r="T979">
        <f t="shared" si="266"/>
        <v>74.528025554730007</v>
      </c>
    </row>
    <row r="980" spans="1:20" x14ac:dyDescent="0.3">
      <c r="A980">
        <f t="shared" si="267"/>
        <v>218.75146400925044</v>
      </c>
      <c r="B980">
        <f t="shared" si="284"/>
        <v>34.815376805661046</v>
      </c>
      <c r="C980" t="str">
        <f t="shared" si="268"/>
        <v>76.0035740679228-5305.30053198099i</v>
      </c>
      <c r="D980" t="str">
        <f t="shared" si="269"/>
        <v>15.3562471518152-914.2862087936i</v>
      </c>
      <c r="E980" t="str">
        <f t="shared" si="270"/>
        <v>162.468715416503-0.121942204374244i</v>
      </c>
      <c r="F980" t="str">
        <f t="shared" si="271"/>
        <v>17.4594591822694-4289.97777876147i</v>
      </c>
      <c r="G980" t="str">
        <f t="shared" si="272"/>
        <v>0.999999984123788-0.000126000841268912i</v>
      </c>
      <c r="H980" t="str">
        <f t="shared" si="273"/>
        <v>91.0001245973359+0.119620326579487i</v>
      </c>
      <c r="I980" t="str">
        <f t="shared" si="274"/>
        <v>5.47364068160536-1016.58126264829i</v>
      </c>
      <c r="K980" t="str">
        <f t="shared" si="275"/>
        <v>0.142856700410905-0.000245536559680459i</v>
      </c>
      <c r="L980" t="str">
        <f t="shared" si="276"/>
        <v>0.0015-285.712373551735i</v>
      </c>
      <c r="M980" t="str">
        <f t="shared" si="277"/>
        <v>0.0135-117.215332739174i</v>
      </c>
      <c r="N980">
        <f t="shared" si="278"/>
        <v>90.820761448584548</v>
      </c>
      <c r="O980">
        <f t="shared" si="279"/>
        <v>74.495091038466271</v>
      </c>
      <c r="P980" s="3">
        <f t="shared" si="280"/>
        <v>74.495091038466271</v>
      </c>
      <c r="Q980" s="3">
        <f t="shared" si="281"/>
        <v>-89.179238551415452</v>
      </c>
      <c r="R980">
        <f t="shared" si="282"/>
        <v>90.820761448584548</v>
      </c>
      <c r="S980">
        <f t="shared" si="283"/>
        <v>3.4815376805661047E-2</v>
      </c>
      <c r="T980">
        <f t="shared" si="266"/>
        <v>74.495091038466271</v>
      </c>
    </row>
    <row r="981" spans="1:20" x14ac:dyDescent="0.3">
      <c r="A981">
        <f t="shared" si="267"/>
        <v>219.58271957248562</v>
      </c>
      <c r="B981">
        <f t="shared" si="284"/>
        <v>34.94767523752256</v>
      </c>
      <c r="C981" t="str">
        <f t="shared" si="268"/>
        <v>76.00356869381-5285.21828854283i</v>
      </c>
      <c r="D981" t="str">
        <f t="shared" si="269"/>
        <v>15.3562471301278-910.825123681149i</v>
      </c>
      <c r="E981" t="str">
        <f t="shared" si="270"/>
        <v>162.468709161105-0.122405547557269i</v>
      </c>
      <c r="F981" t="str">
        <f t="shared" si="271"/>
        <v>17.4594591801587-4273.73759266041i</v>
      </c>
      <c r="G981" t="str">
        <f t="shared" si="272"/>
        <v>0.999999984002899-0.000126479644450444i</v>
      </c>
      <c r="H981" t="str">
        <f t="shared" si="273"/>
        <v>91.000125546076+0.120074884019314i</v>
      </c>
      <c r="I981" t="str">
        <f t="shared" si="274"/>
        <v>5.47364073167036-1012.73285097116i</v>
      </c>
      <c r="K981" t="str">
        <f t="shared" si="275"/>
        <v>0.142856697041935-0.000246469592508763i</v>
      </c>
      <c r="L981" t="str">
        <f t="shared" si="276"/>
        <v>0.0015-284.630776600653i</v>
      </c>
      <c r="M981" t="str">
        <f t="shared" si="277"/>
        <v>0.0135-116.771600656678i</v>
      </c>
      <c r="N981">
        <f t="shared" si="278"/>
        <v>90.823879608478052</v>
      </c>
      <c r="O981">
        <f t="shared" si="279"/>
        <v>74.462156593075917</v>
      </c>
      <c r="P981" s="3">
        <f t="shared" si="280"/>
        <v>74.462156593075917</v>
      </c>
      <c r="Q981" s="3">
        <f t="shared" si="281"/>
        <v>-89.176120391521948</v>
      </c>
      <c r="R981">
        <f t="shared" si="282"/>
        <v>90.823879608478052</v>
      </c>
      <c r="S981">
        <f t="shared" si="283"/>
        <v>3.4947675237522562E-2</v>
      </c>
      <c r="T981">
        <f t="shared" si="266"/>
        <v>74.462156593075917</v>
      </c>
    </row>
    <row r="982" spans="1:20" x14ac:dyDescent="0.3">
      <c r="A982">
        <f t="shared" si="267"/>
        <v>220.41713390686104</v>
      </c>
      <c r="B982">
        <f t="shared" si="284"/>
        <v>35.080476403425145</v>
      </c>
      <c r="C982" t="str">
        <f t="shared" si="268"/>
        <v>76.0035632787804-5265.21207474388i</v>
      </c>
      <c r="D982" t="str">
        <f t="shared" si="269"/>
        <v>15.3562471082754-907.377141093895i</v>
      </c>
      <c r="E982" t="str">
        <f t="shared" si="270"/>
        <v>162.468702858081-0.122870651018792i</v>
      </c>
      <c r="F982" t="str">
        <f t="shared" si="271"/>
        <v>17.459459178032-4257.55888570943i</v>
      </c>
      <c r="G982" t="str">
        <f t="shared" si="272"/>
        <v>0.99999998388109-0.000126960267083891i</v>
      </c>
      <c r="H982" t="str">
        <f t="shared" si="273"/>
        <v>91.00012650204+0.120531168779684i</v>
      </c>
      <c r="I982" t="str">
        <f t="shared" si="274"/>
        <v>5.47364078211655-1008.89900779609i</v>
      </c>
      <c r="K982" t="str">
        <f t="shared" si="275"/>
        <v>0.142856693647313-0.000247406170792025i</v>
      </c>
      <c r="L982" t="str">
        <f t="shared" si="276"/>
        <v>0.0015-283.553274158849i</v>
      </c>
      <c r="M982" t="str">
        <f t="shared" si="277"/>
        <v>0.0135-116.329548372861i</v>
      </c>
      <c r="N982">
        <f t="shared" si="278"/>
        <v>90.827009608986188</v>
      </c>
      <c r="O982">
        <f t="shared" si="279"/>
        <v>74.429222219098619</v>
      </c>
      <c r="P982" s="3">
        <f t="shared" si="280"/>
        <v>74.429222219098619</v>
      </c>
      <c r="Q982" s="3">
        <f t="shared" si="281"/>
        <v>-89.172990391013812</v>
      </c>
      <c r="R982">
        <f t="shared" si="282"/>
        <v>90.827009608986188</v>
      </c>
      <c r="S982">
        <f t="shared" si="283"/>
        <v>3.5080476403425147E-2</v>
      </c>
      <c r="T982">
        <f t="shared" si="266"/>
        <v>74.429222219098619</v>
      </c>
    </row>
    <row r="983" spans="1:20" x14ac:dyDescent="0.3">
      <c r="A983">
        <f t="shared" si="267"/>
        <v>221.25471901570711</v>
      </c>
      <c r="B983">
        <f t="shared" si="284"/>
        <v>35.213782213758158</v>
      </c>
      <c r="C983" t="str">
        <f t="shared" si="268"/>
        <v>76.003557822519-5245.28160278782i</v>
      </c>
      <c r="D983" t="str">
        <f t="shared" si="269"/>
        <v>15.3562470862565-903.942211431441i</v>
      </c>
      <c r="E983" t="str">
        <f t="shared" si="270"/>
        <v>162.468696507064-0.123337521442985i</v>
      </c>
      <c r="F983" t="str">
        <f t="shared" si="271"/>
        <v>17.4594591758891-4241.44142517238i</v>
      </c>
      <c r="G983" t="str">
        <f t="shared" si="272"/>
        <v>0.999999983758354-0.000127442716083167i</v>
      </c>
      <c r="H983" t="str">
        <f t="shared" si="273"/>
        <v>91.000127465283+0.120989187424446i</v>
      </c>
      <c r="I983" t="str">
        <f t="shared" si="274"/>
        <v>5.47364083294687-1005.07967797196i</v>
      </c>
      <c r="K983" t="str">
        <f t="shared" si="275"/>
        <v>0.142856690226843-0.00024834630800218i</v>
      </c>
      <c r="L983" t="str">
        <f t="shared" si="276"/>
        <v>0.0015-282.479850726091i</v>
      </c>
      <c r="M983" t="str">
        <f t="shared" si="277"/>
        <v>0.0135-115.889169528652i</v>
      </c>
      <c r="N983">
        <f t="shared" si="278"/>
        <v>90.830151495007314</v>
      </c>
      <c r="O983">
        <f t="shared" si="279"/>
        <v>74.39628791707743</v>
      </c>
      <c r="P983" s="3">
        <f t="shared" si="280"/>
        <v>74.39628791707743</v>
      </c>
      <c r="Q983" s="3">
        <f t="shared" si="281"/>
        <v>-89.169848504992686</v>
      </c>
      <c r="R983">
        <f t="shared" si="282"/>
        <v>90.830151495007314</v>
      </c>
      <c r="S983">
        <f t="shared" si="283"/>
        <v>3.5213782213758156E-2</v>
      </c>
      <c r="T983">
        <f t="shared" si="266"/>
        <v>74.39628791707743</v>
      </c>
    </row>
    <row r="984" spans="1:20" x14ac:dyDescent="0.3">
      <c r="A984">
        <f t="shared" si="267"/>
        <v>222.09548694796678</v>
      </c>
      <c r="B984">
        <f t="shared" si="284"/>
        <v>35.347594586170437</v>
      </c>
      <c r="C984" t="str">
        <f t="shared" si="268"/>
        <v>76.0035523247138-5225.42658596819i</v>
      </c>
      <c r="D984" t="str">
        <f t="shared" si="269"/>
        <v>15.35624706407-900.520285281173i</v>
      </c>
      <c r="E984" t="str">
        <f t="shared" si="270"/>
        <v>162.46869010769-0.123806165539388i</v>
      </c>
      <c r="F984" t="str">
        <f t="shared" si="271"/>
        <v>17.4594591737298-4225.38497919418i</v>
      </c>
      <c r="G984" t="str">
        <f t="shared" si="272"/>
        <v>0.999999983634683-0.000127926998388463i</v>
      </c>
      <c r="H984" t="str">
        <f t="shared" si="273"/>
        <v>91.0001284358601+0.121448946542383i</v>
      </c>
      <c r="I984" t="str">
        <f t="shared" si="274"/>
        <v>5.47364088416415-1001.27480655643i</v>
      </c>
      <c r="K984" t="str">
        <f t="shared" si="275"/>
        <v>0.142856686780329-0.000249290017662339i</v>
      </c>
      <c r="L984" t="str">
        <f t="shared" si="276"/>
        <v>0.0015-281.410490860819i</v>
      </c>
      <c r="M984" t="str">
        <f t="shared" si="277"/>
        <v>0.0135-115.450457789054i</v>
      </c>
      <c r="N984">
        <f t="shared" si="278"/>
        <v>90.83330531160928</v>
      </c>
      <c r="O984">
        <f t="shared" si="279"/>
        <v>74.363353687560036</v>
      </c>
      <c r="P984" s="3">
        <f t="shared" si="280"/>
        <v>74.363353687560036</v>
      </c>
      <c r="Q984" s="3">
        <f t="shared" si="281"/>
        <v>-89.16669468839072</v>
      </c>
      <c r="R984">
        <f t="shared" si="282"/>
        <v>90.83330531160928</v>
      </c>
      <c r="S984">
        <f t="shared" si="283"/>
        <v>3.5347594586170435E-2</v>
      </c>
      <c r="T984">
        <f t="shared" si="266"/>
        <v>74.363353687560036</v>
      </c>
    </row>
    <row r="985" spans="1:20" x14ac:dyDescent="0.3">
      <c r="A985">
        <f t="shared" si="267"/>
        <v>222.93944979836905</v>
      </c>
      <c r="B985">
        <f t="shared" si="284"/>
        <v>35.481915445597885</v>
      </c>
      <c r="C985" t="str">
        <f t="shared" si="268"/>
        <v>76.0035467850481-5205.64673866393i</v>
      </c>
      <c r="D985" t="str">
        <f t="shared" si="269"/>
        <v>15.3562470417146-897.111313417537i</v>
      </c>
      <c r="E985" t="str">
        <f t="shared" si="270"/>
        <v>162.468683659593-0.124276590042982i</v>
      </c>
      <c r="F985" t="str">
        <f t="shared" si="271"/>
        <v>17.4594591715542-4209.38931679748i</v>
      </c>
      <c r="G985" t="str">
        <f t="shared" si="272"/>
        <v>0.99999998351007-0.000128413120966338i</v>
      </c>
      <c r="H985" t="str">
        <f t="shared" si="273"/>
        <v>91.0001294138283+0.121910452747326i</v>
      </c>
      <c r="I985" t="str">
        <f t="shared" si="274"/>
        <v>5.47364093577154-997.484338815141i</v>
      </c>
      <c r="K985" t="str">
        <f t="shared" si="275"/>
        <v>0.142856683307571-0.000250237313346998i</v>
      </c>
      <c r="L985" t="str">
        <f t="shared" si="276"/>
        <v>0.0015-280.345179179936i</v>
      </c>
      <c r="M985" t="str">
        <f t="shared" si="277"/>
        <v>0.0135-115.01340684305i</v>
      </c>
      <c r="N985">
        <f t="shared" si="278"/>
        <v>90.836471104030082</v>
      </c>
      <c r="O985">
        <f t="shared" si="279"/>
        <v>74.330419531098215</v>
      </c>
      <c r="P985" s="3">
        <f t="shared" si="280"/>
        <v>74.330419531098215</v>
      </c>
      <c r="Q985" s="3">
        <f t="shared" si="281"/>
        <v>-89.163528895969918</v>
      </c>
      <c r="R985">
        <f t="shared" si="282"/>
        <v>90.836471104030082</v>
      </c>
      <c r="S985">
        <f t="shared" si="283"/>
        <v>3.5481915445597888E-2</v>
      </c>
      <c r="T985">
        <f t="shared" si="266"/>
        <v>74.330419531098215</v>
      </c>
    </row>
    <row r="986" spans="1:20" x14ac:dyDescent="0.3">
      <c r="A986">
        <f t="shared" si="267"/>
        <v>223.78661970760282</v>
      </c>
      <c r="B986">
        <f t="shared" si="284"/>
        <v>35.616746724291154</v>
      </c>
      <c r="C986" t="str">
        <f t="shared" si="268"/>
        <v>76.003541203202-5185.94177633528i</v>
      </c>
      <c r="D986" t="str">
        <f t="shared" si="269"/>
        <v>15.3562470191888-893.715246801325i</v>
      </c>
      <c r="E986" t="str">
        <f t="shared" si="270"/>
        <v>162.468677162401-0.124748801714276i</v>
      </c>
      <c r="F986" t="str">
        <f t="shared" si="271"/>
        <v>17.4594591693619-4193.45420787929i</v>
      </c>
      <c r="G986" t="str">
        <f t="shared" si="272"/>
        <v>0.999999983384508-0.000128901090809824i</v>
      </c>
      <c r="H986" t="str">
        <f t="shared" si="273"/>
        <v>91.0001303992431+0.122373712678226i</v>
      </c>
      <c r="I986" t="str">
        <f t="shared" si="274"/>
        <v>5.47364098777182-993.708220220947i</v>
      </c>
      <c r="K986" t="str">
        <f t="shared" si="275"/>
        <v>0.14285667980837-0.000251188208682219i</v>
      </c>
      <c r="L986" t="str">
        <f t="shared" si="276"/>
        <v>0.0015-279.283900358573i</v>
      </c>
      <c r="M986" t="str">
        <f t="shared" si="277"/>
        <v>0.0135-114.578010403517i</v>
      </c>
      <c r="N986">
        <f t="shared" si="278"/>
        <v>90.839648917678474</v>
      </c>
      <c r="O986">
        <f t="shared" si="279"/>
        <v>74.297485448247869</v>
      </c>
      <c r="P986" s="3">
        <f t="shared" si="280"/>
        <v>74.297485448247869</v>
      </c>
      <c r="Q986" s="3">
        <f t="shared" si="281"/>
        <v>-89.160351082321526</v>
      </c>
      <c r="R986">
        <f t="shared" si="282"/>
        <v>90.839648917678474</v>
      </c>
      <c r="S986">
        <f t="shared" si="283"/>
        <v>3.5616746724291153E-2</v>
      </c>
      <c r="T986">
        <f t="shared" si="266"/>
        <v>74.297485448247869</v>
      </c>
    </row>
    <row r="987" spans="1:20" x14ac:dyDescent="0.3">
      <c r="A987">
        <f t="shared" si="267"/>
        <v>224.63700886249174</v>
      </c>
      <c r="B987">
        <f t="shared" si="284"/>
        <v>35.752090361843464</v>
      </c>
      <c r="C987" t="str">
        <f t="shared" si="268"/>
        <v>76.0035355788562-5166.31141551973i</v>
      </c>
      <c r="D987" t="str">
        <f t="shared" si="269"/>
        <v>15.3562469964916-890.33203657898i</v>
      </c>
      <c r="E987" t="str">
        <f t="shared" si="270"/>
        <v>162.46867061574-0.125222807339406i</v>
      </c>
      <c r="F987" t="str">
        <f t="shared" si="271"/>
        <v>17.459459167153-4177.57942320773i</v>
      </c>
      <c r="G987" t="str">
        <f t="shared" si="272"/>
        <v>0.999999983257991-0.000129390914938531i</v>
      </c>
      <c r="H987" t="str">
        <f t="shared" si="273"/>
        <v>91.0001313921612+0.122838732999274i</v>
      </c>
      <c r="I987" t="str">
        <f t="shared" si="274"/>
        <v>5.47364104016809-989.946396453114i</v>
      </c>
      <c r="K987" t="str">
        <f t="shared" si="275"/>
        <v>0.142856676282525-0.000252142717345845i</v>
      </c>
      <c r="L987" t="str">
        <f t="shared" si="276"/>
        <v>0.0015-278.226639129879i</v>
      </c>
      <c r="M987" t="str">
        <f t="shared" si="277"/>
        <v>0.0135-114.14426220713i</v>
      </c>
      <c r="N987">
        <f t="shared" si="278"/>
        <v>90.842838798134693</v>
      </c>
      <c r="O987">
        <f t="shared" si="279"/>
        <v>74.264551439569132</v>
      </c>
      <c r="P987" s="3">
        <f t="shared" si="280"/>
        <v>74.264551439569132</v>
      </c>
      <c r="Q987" s="3">
        <f t="shared" si="281"/>
        <v>-89.157161201865307</v>
      </c>
      <c r="R987">
        <f t="shared" si="282"/>
        <v>90.842838798134693</v>
      </c>
      <c r="S987">
        <f t="shared" si="283"/>
        <v>3.5752090361843465E-2</v>
      </c>
      <c r="T987">
        <f t="shared" si="266"/>
        <v>74.264551439569132</v>
      </c>
    </row>
    <row r="988" spans="1:20" x14ac:dyDescent="0.3">
      <c r="A988">
        <f t="shared" si="267"/>
        <v>225.49062949616925</v>
      </c>
      <c r="B988">
        <f t="shared" si="284"/>
        <v>35.887948305218472</v>
      </c>
      <c r="C988" t="str">
        <f t="shared" si="268"/>
        <v>76.0035299116867-5146.75537382796i</v>
      </c>
      <c r="D988" t="str">
        <f t="shared" si="269"/>
        <v>15.3562469736216-886.961634081889i</v>
      </c>
      <c r="E988" t="str">
        <f t="shared" si="270"/>
        <v>162.468664019233-0.125698613730231i</v>
      </c>
      <c r="F988" t="str">
        <f t="shared" si="271"/>
        <v>17.4594591649273-4161.76473441869i</v>
      </c>
      <c r="G988" t="str">
        <f t="shared" si="272"/>
        <v>0.99999998313051-0.00012988260039874i</v>
      </c>
      <c r="H988" t="str">
        <f t="shared" si="273"/>
        <v>91.0001323926397+0.123305520399976i</v>
      </c>
      <c r="I988" t="str">
        <f t="shared" si="274"/>
        <v>5.47364109296331-986.198813396542i</v>
      </c>
      <c r="K988" t="str">
        <f t="shared" si="275"/>
        <v>0.142856672729833-0.000253100853067672i</v>
      </c>
      <c r="L988" t="str">
        <f t="shared" si="276"/>
        <v>0.0015-277.173380284797i</v>
      </c>
      <c r="M988" t="str">
        <f t="shared" si="277"/>
        <v>0.0135-113.712156014276i</v>
      </c>
      <c r="N988">
        <f t="shared" si="278"/>
        <v>90.846040791150941</v>
      </c>
      <c r="O988">
        <f t="shared" si="279"/>
        <v>74.231617505626431</v>
      </c>
      <c r="P988" s="3">
        <f t="shared" si="280"/>
        <v>74.231617505626431</v>
      </c>
      <c r="Q988" s="3">
        <f t="shared" si="281"/>
        <v>-89.153959208849059</v>
      </c>
      <c r="R988">
        <f t="shared" si="282"/>
        <v>90.846040791150941</v>
      </c>
      <c r="S988">
        <f t="shared" si="283"/>
        <v>3.5887948305218471E-2</v>
      </c>
      <c r="T988">
        <f t="shared" si="266"/>
        <v>74.231617505626431</v>
      </c>
    </row>
    <row r="989" spans="1:20" x14ac:dyDescent="0.3">
      <c r="A989">
        <f t="shared" si="267"/>
        <v>226.34749388825469</v>
      </c>
      <c r="B989">
        <f t="shared" si="284"/>
        <v>36.024322508778305</v>
      </c>
      <c r="C989" t="str">
        <f t="shared" si="268"/>
        <v>76.0035242013665-5127.27336993969i</v>
      </c>
      <c r="D989" t="str">
        <f t="shared" si="269"/>
        <v>15.3562469505774-883.603990825675i</v>
      </c>
      <c r="E989" t="str">
        <f t="shared" si="270"/>
        <v>162.468657372501-0.126176227724463i</v>
      </c>
      <c r="F989" t="str">
        <f t="shared" si="271"/>
        <v>17.4594591626846-4146.00991401255i</v>
      </c>
      <c r="G989" t="str">
        <f t="shared" si="272"/>
        <v>0.999999983002058-0.000130376154263509i</v>
      </c>
      <c r="H989" t="str">
        <f t="shared" si="273"/>
        <v>91.0001334007366+0.123774081595266i</v>
      </c>
      <c r="I989" t="str">
        <f t="shared" si="274"/>
        <v>5.47364114616056-982.465417140993i</v>
      </c>
      <c r="K989" t="str">
        <f t="shared" si="275"/>
        <v>0.142856669150089-0.000254062629629671i</v>
      </c>
      <c r="L989" t="str">
        <f t="shared" si="276"/>
        <v>0.0015-276.124108671844i</v>
      </c>
      <c r="M989" t="str">
        <f t="shared" si="277"/>
        <v>0.0135-113.281685608962i</v>
      </c>
      <c r="N989">
        <f t="shared" si="278"/>
        <v>90.849254942652195</v>
      </c>
      <c r="O989">
        <f t="shared" si="279"/>
        <v>74.1986836469884</v>
      </c>
      <c r="P989" s="3">
        <f t="shared" si="280"/>
        <v>74.1986836469884</v>
      </c>
      <c r="Q989" s="3">
        <f t="shared" si="281"/>
        <v>-89.150745057347805</v>
      </c>
      <c r="R989">
        <f t="shared" si="282"/>
        <v>90.849254942652195</v>
      </c>
      <c r="S989">
        <f t="shared" si="283"/>
        <v>3.6024322508778302E-2</v>
      </c>
      <c r="T989">
        <f t="shared" si="266"/>
        <v>74.1986836469884</v>
      </c>
    </row>
    <row r="990" spans="1:20" x14ac:dyDescent="0.3">
      <c r="A990">
        <f t="shared" si="267"/>
        <v>227.20761436503008</v>
      </c>
      <c r="B990">
        <f t="shared" si="284"/>
        <v>36.161214934311666</v>
      </c>
      <c r="C990" t="str">
        <f t="shared" si="268"/>
        <v>76.0035184475679-5107.86512359981i</v>
      </c>
      <c r="D990" t="str">
        <f t="shared" si="269"/>
        <v>15.3562469273578-880.25905850952i</v>
      </c>
      <c r="E990" t="str">
        <f t="shared" si="270"/>
        <v>162.468650675161-0.126655656185714i</v>
      </c>
      <c r="F990" t="str">
        <f t="shared" si="271"/>
        <v>17.4594591604248-4130.31473535095i</v>
      </c>
      <c r="G990" t="str">
        <f t="shared" si="272"/>
        <v>0.999999982872628-0.000130871583632771i</v>
      </c>
      <c r="H990" t="str">
        <f t="shared" si="273"/>
        <v>91.0001344165092+0.12424442332559i</v>
      </c>
      <c r="I990" t="str">
        <f t="shared" si="274"/>
        <v>5.47364119976285-978.746153980305i</v>
      </c>
      <c r="K990" t="str">
        <f t="shared" si="275"/>
        <v>0.142856665543088-0.000255028060866169i</v>
      </c>
      <c r="L990" t="str">
        <f t="shared" si="276"/>
        <v>0.0015-275.078809196896i</v>
      </c>
      <c r="M990" t="str">
        <f t="shared" si="277"/>
        <v>0.0135-112.852844798727i</v>
      </c>
      <c r="N990">
        <f t="shared" si="278"/>
        <v>90.852481298736691</v>
      </c>
      <c r="O990">
        <f t="shared" si="279"/>
        <v>74.165749864228147</v>
      </c>
      <c r="P990" s="3">
        <f t="shared" si="280"/>
        <v>74.165749864228147</v>
      </c>
      <c r="Q990" s="3">
        <f t="shared" si="281"/>
        <v>-89.147518701263309</v>
      </c>
      <c r="R990">
        <f t="shared" si="282"/>
        <v>90.852481298736691</v>
      </c>
      <c r="S990">
        <f t="shared" si="283"/>
        <v>3.6161214934311667E-2</v>
      </c>
      <c r="T990">
        <f t="shared" si="266"/>
        <v>74.165749864228147</v>
      </c>
    </row>
    <row r="991" spans="1:20" x14ac:dyDescent="0.3">
      <c r="A991">
        <f t="shared" si="267"/>
        <v>228.07100329961719</v>
      </c>
      <c r="B991">
        <f t="shared" si="284"/>
        <v>36.298627551062047</v>
      </c>
      <c r="C991" t="str">
        <f t="shared" si="268"/>
        <v>76.0035126499598-5088.53035561414i</v>
      </c>
      <c r="D991" t="str">
        <f t="shared" si="269"/>
        <v>15.3562469039614-876.926789015444i</v>
      </c>
      <c r="E991" t="str">
        <f t="shared" si="270"/>
        <v>162.468643926829-0.127136906003623i</v>
      </c>
      <c r="F991" t="str">
        <f t="shared" si="271"/>
        <v>17.4594591581478-4114.67897265346i</v>
      </c>
      <c r="G991" t="str">
        <f t="shared" si="272"/>
        <v>0.999999982742213-0.000131368895633443i</v>
      </c>
      <c r="H991" t="str">
        <f t="shared" si="273"/>
        <v>91.000135440017+0.12471655235701i</v>
      </c>
      <c r="I991" t="str">
        <f t="shared" si="274"/>
        <v>5.47364125377332-975.040970411637i</v>
      </c>
      <c r="K991" t="str">
        <f t="shared" si="275"/>
        <v>0.142856661908621-0.000255997160664052i</v>
      </c>
      <c r="L991" t="str">
        <f t="shared" si="276"/>
        <v>0.0015-274.037466822968i</v>
      </c>
      <c r="M991" t="str">
        <f t="shared" si="277"/>
        <v>0.0135-112.425627414551i</v>
      </c>
      <c r="N991">
        <f t="shared" si="278"/>
        <v>90.855719905676779</v>
      </c>
      <c r="O991">
        <f t="shared" si="279"/>
        <v>74.132816157923003</v>
      </c>
      <c r="P991" s="3">
        <f t="shared" si="280"/>
        <v>74.132816157923003</v>
      </c>
      <c r="Q991" s="3">
        <f t="shared" si="281"/>
        <v>-89.144280094323221</v>
      </c>
      <c r="R991">
        <f t="shared" si="282"/>
        <v>90.855719905676779</v>
      </c>
      <c r="S991">
        <f t="shared" si="283"/>
        <v>3.629862755106205E-2</v>
      </c>
      <c r="T991">
        <f t="shared" si="266"/>
        <v>74.132816157923003</v>
      </c>
    </row>
    <row r="992" spans="1:20" x14ac:dyDescent="0.3">
      <c r="A992">
        <f t="shared" si="267"/>
        <v>228.93767311215575</v>
      </c>
      <c r="B992">
        <f t="shared" si="284"/>
        <v>36.436562335756086</v>
      </c>
      <c r="C992" t="str">
        <f t="shared" si="268"/>
        <v>76.0035068082088-5069.26878784558i</v>
      </c>
      <c r="D992" t="str">
        <f t="shared" si="269"/>
        <v>15.3562468803868-873.607134407632i</v>
      </c>
      <c r="E992" t="str">
        <f t="shared" si="270"/>
        <v>162.468637127116-0.127619984093955i</v>
      </c>
      <c r="F992" t="str">
        <f t="shared" si="271"/>
        <v>17.4594591558535-4099.10240099438i</v>
      </c>
      <c r="G992" t="str">
        <f t="shared" si="272"/>
        <v>0.999999982610805-0.000131868097419522i</v>
      </c>
      <c r="H992" t="str">
        <f t="shared" si="273"/>
        <v>91.0001364713174+0.125190475481297i</v>
      </c>
      <c r="I992" t="str">
        <f t="shared" si="274"/>
        <v>5.473641308195-971.349813134661i</v>
      </c>
      <c r="K992" t="str">
        <f t="shared" si="275"/>
        <v>0.142856658246481-0.00025696994296297i</v>
      </c>
      <c r="L992" t="str">
        <f t="shared" si="276"/>
        <v>0.0015-273.000066570003i</v>
      </c>
      <c r="M992" t="str">
        <f t="shared" si="277"/>
        <v>0.0135-112.00002731077i</v>
      </c>
      <c r="N992">
        <f t="shared" si="278"/>
        <v>90.858970809919285</v>
      </c>
      <c r="O992">
        <f t="shared" si="279"/>
        <v>74.099882528654788</v>
      </c>
      <c r="P992" s="3">
        <f t="shared" si="280"/>
        <v>74.099882528654788</v>
      </c>
      <c r="Q992" s="3">
        <f t="shared" si="281"/>
        <v>-89.141029190080715</v>
      </c>
      <c r="R992">
        <f t="shared" si="282"/>
        <v>90.858970809919285</v>
      </c>
      <c r="S992">
        <f t="shared" si="283"/>
        <v>3.6436562335756088E-2</v>
      </c>
      <c r="T992">
        <f t="shared" si="266"/>
        <v>74.099882528654788</v>
      </c>
    </row>
    <row r="993" spans="1:20" x14ac:dyDescent="0.3">
      <c r="A993">
        <f t="shared" si="267"/>
        <v>229.80763626998191</v>
      </c>
      <c r="B993">
        <f t="shared" si="284"/>
        <v>36.575021272631957</v>
      </c>
      <c r="C993" t="str">
        <f t="shared" si="268"/>
        <v>76.0035009219776-5050.08014320995i</v>
      </c>
      <c r="D993" t="str">
        <f t="shared" si="269"/>
        <v>15.3562468566327-870.300046931742i</v>
      </c>
      <c r="E993" t="str">
        <f t="shared" si="270"/>
        <v>162.46863027563-0.128104897398677i</v>
      </c>
      <c r="F993" t="str">
        <f t="shared" si="271"/>
        <v>17.4594591535417-4083.58479629952i</v>
      </c>
      <c r="G993" t="str">
        <f t="shared" si="272"/>
        <v>0.999999982478396-0.000132369196172189i</v>
      </c>
      <c r="H993" t="str">
        <f t="shared" si="273"/>
        <v>91.0001375104713+0.125666199516038i</v>
      </c>
      <c r="I993" t="str">
        <f t="shared" si="274"/>
        <v>5.47364136303114-967.672629050865i</v>
      </c>
      <c r="K993" t="str">
        <f t="shared" si="275"/>
        <v>0.142856654556455-0.000257946421755535i</v>
      </c>
      <c r="L993" t="str">
        <f t="shared" si="276"/>
        <v>0.0015-271.966593514647i</v>
      </c>
      <c r="M993" t="str">
        <f t="shared" si="277"/>
        <v>0.0135-111.576038364983i</v>
      </c>
      <c r="N993">
        <f t="shared" si="278"/>
        <v>90.862234058086457</v>
      </c>
      <c r="O993">
        <f t="shared" si="279"/>
        <v>74.066948977009616</v>
      </c>
      <c r="P993" s="3">
        <f t="shared" si="280"/>
        <v>74.066948977009616</v>
      </c>
      <c r="Q993" s="3">
        <f t="shared" si="281"/>
        <v>-89.137765941913543</v>
      </c>
      <c r="R993">
        <f t="shared" si="282"/>
        <v>90.862234058086457</v>
      </c>
      <c r="S993">
        <f t="shared" si="283"/>
        <v>3.6575021272631958E-2</v>
      </c>
      <c r="T993">
        <f t="shared" si="266"/>
        <v>74.066948977009616</v>
      </c>
    </row>
    <row r="994" spans="1:20" x14ac:dyDescent="0.3">
      <c r="A994">
        <f t="shared" si="267"/>
        <v>230.68090528780786</v>
      </c>
      <c r="B994">
        <f t="shared" si="284"/>
        <v>36.714006353467958</v>
      </c>
      <c r="C994" t="str">
        <f t="shared" si="268"/>
        <v>76.0034949909286-5030.96414567218i</v>
      </c>
      <c r="D994" t="str">
        <f t="shared" si="269"/>
        <v>15.3562468326977-867.005479014206i</v>
      </c>
      <c r="E994" t="str">
        <f t="shared" si="270"/>
        <v>162.468623371978-0.128591652886101i</v>
      </c>
      <c r="F994" t="str">
        <f t="shared" si="271"/>
        <v>17.4594591512124-4068.12593534291i</v>
      </c>
      <c r="G994" t="str">
        <f t="shared" si="272"/>
        <v>0.999999982344978-0.000132872199099915i</v>
      </c>
      <c r="H994" t="str">
        <f t="shared" si="273"/>
        <v>91.0001385575376+0.126143731304717i</v>
      </c>
      <c r="I994" t="str">
        <f t="shared" si="274"/>
        <v>5.47364141828482-964.009365262705i</v>
      </c>
      <c r="K994" t="str">
        <f t="shared" si="275"/>
        <v>0.142856650838332-0.000258926611087512i</v>
      </c>
      <c r="L994" t="str">
        <f t="shared" si="276"/>
        <v>0.0015-270.937032790044i</v>
      </c>
      <c r="M994" t="str">
        <f t="shared" si="277"/>
        <v>0.0135-111.153654477967i</v>
      </c>
      <c r="N994">
        <f t="shared" si="278"/>
        <v>90.86550969697636</v>
      </c>
      <c r="O994">
        <f t="shared" si="279"/>
        <v>74.034015503578203</v>
      </c>
      <c r="P994" s="3">
        <f t="shared" si="280"/>
        <v>74.034015503578203</v>
      </c>
      <c r="Q994" s="3">
        <f t="shared" si="281"/>
        <v>-89.13449030302364</v>
      </c>
      <c r="R994">
        <f t="shared" si="282"/>
        <v>90.86550969697636</v>
      </c>
      <c r="S994">
        <f t="shared" si="283"/>
        <v>3.6714006353467957E-2</v>
      </c>
      <c r="T994">
        <f t="shared" si="266"/>
        <v>74.034015503578203</v>
      </c>
    </row>
    <row r="995" spans="1:20" x14ac:dyDescent="0.3">
      <c r="A995">
        <f t="shared" si="267"/>
        <v>231.55749272790155</v>
      </c>
      <c r="B995">
        <f t="shared" si="284"/>
        <v>36.853519577611138</v>
      </c>
      <c r="C995" t="str">
        <f t="shared" si="268"/>
        <v>76.0034890147209-5011.92052024226i</v>
      </c>
      <c r="D995" t="str">
        <f t="shared" si="269"/>
        <v>15.3562468085805-863.72338326156i</v>
      </c>
      <c r="E995" t="str">
        <f t="shared" si="270"/>
        <v>162.468616415763-0.129080257550936i</v>
      </c>
      <c r="F995" t="str">
        <f t="shared" si="271"/>
        <v>17.4594591488651-4052.72559574364i</v>
      </c>
      <c r="G995" t="str">
        <f t="shared" si="272"/>
        <v>0.999999982210545-0.000133377113438565i</v>
      </c>
      <c r="H995" t="str">
        <f t="shared" si="273"/>
        <v>91.0001396125766+0.126623077716831i</v>
      </c>
      <c r="I995" t="str">
        <f t="shared" si="274"/>
        <v>5.47364147395915-960.359969072903i</v>
      </c>
      <c r="K995" t="str">
        <f t="shared" si="275"/>
        <v>0.142856647091898-0.000259910525058039i</v>
      </c>
      <c r="L995" t="str">
        <f t="shared" si="276"/>
        <v>0.0015-269.91136958562i</v>
      </c>
      <c r="M995" t="str">
        <f t="shared" si="277"/>
        <v>0.0135-110.732869573587i</v>
      </c>
      <c r="N995">
        <f t="shared" si="278"/>
        <v>90.868797773563713</v>
      </c>
      <c r="O995">
        <f t="shared" si="279"/>
        <v>74.001082108955728</v>
      </c>
      <c r="P995" s="3">
        <f t="shared" si="280"/>
        <v>74.001082108955728</v>
      </c>
      <c r="Q995" s="3">
        <f t="shared" si="281"/>
        <v>-89.131202226436287</v>
      </c>
      <c r="R995">
        <f t="shared" si="282"/>
        <v>90.868797773563713</v>
      </c>
      <c r="S995">
        <f t="shared" si="283"/>
        <v>3.6853519577611141E-2</v>
      </c>
      <c r="T995">
        <f t="shared" si="266"/>
        <v>74.001082108955728</v>
      </c>
    </row>
    <row r="996" spans="1:20" x14ac:dyDescent="0.3">
      <c r="A996">
        <f t="shared" si="267"/>
        <v>232.43741120026755</v>
      </c>
      <c r="B996">
        <f t="shared" si="284"/>
        <v>36.993562952006059</v>
      </c>
      <c r="C996" t="str">
        <f t="shared" si="268"/>
        <v>76.00348299301-4992.9489929712i</v>
      </c>
      <c r="D996" t="str">
        <f t="shared" si="269"/>
        <v>15.3562467842796-860.453712459756i</v>
      </c>
      <c r="E996" t="str">
        <f t="shared" si="270"/>
        <v>162.468609406583-0.129570718414396i</v>
      </c>
      <c r="F996" t="str">
        <f t="shared" si="271"/>
        <v>17.4594591465001-4037.38355596267i</v>
      </c>
      <c r="G996" t="str">
        <f t="shared" si="272"/>
        <v>0.999999982075089-0.000133883946451496i</v>
      </c>
      <c r="H996" t="str">
        <f t="shared" si="273"/>
        <v>91.0001406756486+0.127104245647976i</v>
      </c>
      <c r="I996" t="str">
        <f t="shared" si="274"/>
        <v>5.4736415300574-956.724387983669i</v>
      </c>
      <c r="K996" t="str">
        <f t="shared" si="275"/>
        <v>0.142856643316938-0.000260898177819815i</v>
      </c>
      <c r="L996" t="str">
        <f t="shared" si="276"/>
        <v>0.0015-268.889589146861i</v>
      </c>
      <c r="M996" t="str">
        <f t="shared" si="277"/>
        <v>0.0135-110.313677598712i</v>
      </c>
      <c r="N996">
        <f t="shared" si="278"/>
        <v>90.872098335000501</v>
      </c>
      <c r="O996">
        <f t="shared" si="279"/>
        <v>73.968148793741818</v>
      </c>
      <c r="P996" s="3">
        <f t="shared" si="280"/>
        <v>73.968148793741818</v>
      </c>
      <c r="Q996" s="3">
        <f t="shared" si="281"/>
        <v>-89.127901664999499</v>
      </c>
      <c r="R996">
        <f t="shared" si="282"/>
        <v>90.872098335000501</v>
      </c>
      <c r="S996">
        <f t="shared" si="283"/>
        <v>3.6993562952006058E-2</v>
      </c>
      <c r="T996">
        <f t="shared" si="266"/>
        <v>73.968148793741818</v>
      </c>
    </row>
    <row r="997" spans="1:20" x14ac:dyDescent="0.3">
      <c r="A997">
        <f t="shared" si="267"/>
        <v>233.32067336282856</v>
      </c>
      <c r="B997">
        <f t="shared" si="284"/>
        <v>37.13413849122368</v>
      </c>
      <c r="C997" t="str">
        <f t="shared" si="268"/>
        <v>76.0034769254496-4974.04929094721i</v>
      </c>
      <c r="D997" t="str">
        <f t="shared" si="269"/>
        <v>15.3562467597937-857.196419573481i</v>
      </c>
      <c r="E997" t="str">
        <f t="shared" si="270"/>
        <v>162.468602344037-0.130063042524334i</v>
      </c>
      <c r="F997" t="str">
        <f t="shared" si="271"/>
        <v>17.4594591441171-4022.0995952996i</v>
      </c>
      <c r="G997" t="str">
        <f t="shared" si="272"/>
        <v>0.9999999819386-0.000134392705429669i</v>
      </c>
      <c r="H997" t="str">
        <f t="shared" si="273"/>
        <v>91.000141746816+0.127587242019962i</v>
      </c>
      <c r="I997" t="str">
        <f t="shared" si="274"/>
        <v>5.47364158658288-953.102569695958i</v>
      </c>
      <c r="K997" t="str">
        <f t="shared" si="275"/>
        <v>0.142856639513233-0.000261889583579312i</v>
      </c>
      <c r="L997" t="str">
        <f t="shared" si="276"/>
        <v>0.0015-267.871676775116i</v>
      </c>
      <c r="M997" t="str">
        <f t="shared" si="277"/>
        <v>0.0135-109.896072523125i</v>
      </c>
      <c r="N997">
        <f t="shared" si="278"/>
        <v>90.875411428616545</v>
      </c>
      <c r="O997">
        <f t="shared" si="279"/>
        <v>73.93521555854069</v>
      </c>
      <c r="P997" s="3">
        <f t="shared" si="280"/>
        <v>73.93521555854069</v>
      </c>
      <c r="Q997" s="3">
        <f t="shared" si="281"/>
        <v>-89.124588571383455</v>
      </c>
      <c r="R997">
        <f t="shared" si="282"/>
        <v>90.875411428616545</v>
      </c>
      <c r="S997">
        <f t="shared" si="283"/>
        <v>3.7134138491223684E-2</v>
      </c>
      <c r="T997">
        <f t="shared" si="266"/>
        <v>73.93521555854069</v>
      </c>
    </row>
    <row r="998" spans="1:20" x14ac:dyDescent="0.3">
      <c r="A998">
        <f t="shared" si="267"/>
        <v>234.20729192160729</v>
      </c>
      <c r="B998">
        <f t="shared" si="284"/>
        <v>37.275248217490329</v>
      </c>
      <c r="C998" t="str">
        <f t="shared" si="268"/>
        <v>76.0034708116909-4955.22114229173i</v>
      </c>
      <c r="D998" t="str">
        <f t="shared" si="269"/>
        <v>15.3562467351214-853.951457745485i</v>
      </c>
      <c r="E998" t="str">
        <f t="shared" si="270"/>
        <v>162.468595227718-0.130557236955316i</v>
      </c>
      <c r="F998" t="str">
        <f t="shared" si="271"/>
        <v>17.4594591417161-4006.87349388953i</v>
      </c>
      <c r="G998" t="str">
        <f t="shared" si="272"/>
        <v>0.999999981801073-0.000134903397691749i</v>
      </c>
      <c r="H998" t="str">
        <f t="shared" si="273"/>
        <v>91.0001428261398+0.12807207378089i</v>
      </c>
      <c r="I998" t="str">
        <f t="shared" si="274"/>
        <v>5.4736416435388-949.494462108694i</v>
      </c>
      <c r="K998" t="str">
        <f t="shared" si="275"/>
        <v>0.142856635680565-0.000262884756596972i</v>
      </c>
      <c r="L998" t="str">
        <f t="shared" si="276"/>
        <v>0.0015-266.857617827372i</v>
      </c>
      <c r="M998" t="str">
        <f t="shared" si="277"/>
        <v>0.0135-109.480048339435i</v>
      </c>
      <c r="N998">
        <f t="shared" si="278"/>
        <v>90.878737101920279</v>
      </c>
      <c r="O998">
        <f t="shared" si="279"/>
        <v>73.902282403961209</v>
      </c>
      <c r="P998" s="3">
        <f t="shared" si="280"/>
        <v>73.902282403961209</v>
      </c>
      <c r="Q998" s="3">
        <f t="shared" si="281"/>
        <v>-89.121262898079721</v>
      </c>
      <c r="R998">
        <f t="shared" si="282"/>
        <v>90.878737101920279</v>
      </c>
      <c r="S998">
        <f t="shared" si="283"/>
        <v>3.7275248217490328E-2</v>
      </c>
      <c r="T998">
        <f t="shared" si="266"/>
        <v>73.902282403961209</v>
      </c>
    </row>
    <row r="999" spans="1:20" x14ac:dyDescent="0.3">
      <c r="A999">
        <f t="shared" si="267"/>
        <v>235.09727963090941</v>
      </c>
      <c r="B999">
        <f t="shared" si="284"/>
        <v>37.416894160716794</v>
      </c>
      <c r="C999" t="str">
        <f t="shared" si="268"/>
        <v>76.0034646513808-4936.46427615548i</v>
      </c>
      <c r="D999" t="str">
        <f t="shared" si="269"/>
        <v>15.3562467102611-850.718780295899i</v>
      </c>
      <c r="E999" t="str">
        <f t="shared" si="270"/>
        <v>162.468588057215-0.131053308808709i</v>
      </c>
      <c r="F999" t="str">
        <f t="shared" si="271"/>
        <v>17.4594591392966-3991.70503269987i</v>
      </c>
      <c r="G999" t="str">
        <f t="shared" si="272"/>
        <v>0.999999981662498-0.000135416030584212i</v>
      </c>
      <c r="H999" t="str">
        <f t="shared" si="273"/>
        <v>91.0001439136819+0.128558747905271i</v>
      </c>
      <c r="I999" t="str">
        <f t="shared" si="274"/>
        <v>5.47364170092835-945.900013318033i</v>
      </c>
      <c r="K999" t="str">
        <f t="shared" si="275"/>
        <v>0.142856631818714-0.000263883711187422i</v>
      </c>
      <c r="L999" t="str">
        <f t="shared" si="276"/>
        <v>0.0015-265.847397716051i</v>
      </c>
      <c r="M999" t="str">
        <f t="shared" si="277"/>
        <v>0.0135-109.065599062995i</v>
      </c>
      <c r="N999">
        <f t="shared" si="278"/>
        <v>90.882075402599355</v>
      </c>
      <c r="O999">
        <f t="shared" si="279"/>
        <v>73.869349330616728</v>
      </c>
      <c r="P999" s="3">
        <f t="shared" si="280"/>
        <v>73.869349330616728</v>
      </c>
      <c r="Q999" s="3">
        <f t="shared" si="281"/>
        <v>-89.117924597400645</v>
      </c>
      <c r="R999">
        <f t="shared" si="282"/>
        <v>90.882075402599355</v>
      </c>
      <c r="S999">
        <f t="shared" si="283"/>
        <v>3.7416894160716793E-2</v>
      </c>
      <c r="T999">
        <f t="shared" si="266"/>
        <v>73.869349330616728</v>
      </c>
    </row>
    <row r="1000" spans="1:20" x14ac:dyDescent="0.3">
      <c r="A1000">
        <f t="shared" si="267"/>
        <v>235.99064929350689</v>
      </c>
      <c r="B1000">
        <f t="shared" si="284"/>
        <v>37.559078358527522</v>
      </c>
      <c r="C1000" t="str">
        <f t="shared" si="268"/>
        <v>76.0034584441668-4917.77842271468i</v>
      </c>
      <c r="D1000" t="str">
        <f t="shared" si="269"/>
        <v>15.3562466852116-847.498340721571i</v>
      </c>
      <c r="E1000" t="str">
        <f t="shared" si="270"/>
        <v>162.468580832118-0.131551265212815i</v>
      </c>
      <c r="F1000" t="str">
        <f t="shared" si="271"/>
        <v>17.4594591368587-3976.59399352721i</v>
      </c>
      <c r="G1000" t="str">
        <f t="shared" si="272"/>
        <v>0.999999981522869-0.000135930611481452i</v>
      </c>
      <c r="H1000" t="str">
        <f t="shared" si="273"/>
        <v>91.0001450095052+0.129047271394117i</v>
      </c>
      <c r="I1000" t="str">
        <f t="shared" si="274"/>
        <v>5.47364175875491-942.319171616625i</v>
      </c>
      <c r="K1000" t="str">
        <f t="shared" si="275"/>
        <v>0.142856627927457-0.000264886461719667i</v>
      </c>
      <c r="L1000" t="str">
        <f t="shared" si="276"/>
        <v>0.0015-264.841001908797i</v>
      </c>
      <c r="M1000" t="str">
        <f t="shared" si="277"/>
        <v>0.0135-108.652718731814i</v>
      </c>
      <c r="N1000">
        <f t="shared" si="278"/>
        <v>90.885426378521359</v>
      </c>
      <c r="O1000">
        <f t="shared" si="279"/>
        <v>73.836416339125449</v>
      </c>
      <c r="P1000" s="3">
        <f t="shared" si="280"/>
        <v>73.836416339125449</v>
      </c>
      <c r="Q1000" s="3">
        <f t="shared" si="281"/>
        <v>-89.114573621478641</v>
      </c>
      <c r="R1000">
        <f t="shared" si="282"/>
        <v>90.885426378521359</v>
      </c>
      <c r="S1000">
        <f t="shared" si="283"/>
        <v>3.7559078358527523E-2</v>
      </c>
      <c r="T1000">
        <f t="shared" si="266"/>
        <v>73.836416339125449</v>
      </c>
    </row>
    <row r="1001" spans="1:20" x14ac:dyDescent="0.3">
      <c r="A1001">
        <f t="shared" si="267"/>
        <v>236.88741376082226</v>
      </c>
      <c r="B1001">
        <f t="shared" si="284"/>
        <v>37.70180285628993</v>
      </c>
      <c r="C1001" t="str">
        <f t="shared" si="268"/>
        <v>76.0034521896916-4899.16331316708i</v>
      </c>
      <c r="D1001" t="str">
        <f t="shared" si="269"/>
        <v>15.3562466599714-844.290092695404i</v>
      </c>
      <c r="E1001" t="str">
        <f t="shared" si="270"/>
        <v>162.46857355201-0.132051113322948i</v>
      </c>
      <c r="F1001" t="str">
        <f t="shared" si="271"/>
        <v>17.4594591344023-3961.5401589942i</v>
      </c>
      <c r="G1001" t="str">
        <f t="shared" si="272"/>
        <v>0.999999981382175-0.000136447147785885i</v>
      </c>
      <c r="H1001" t="str">
        <f t="shared" si="273"/>
        <v>91.0001461136723+0.129537651275044i</v>
      </c>
      <c r="I1001" t="str">
        <f t="shared" si="274"/>
        <v>5.47364181702177-938.75188549286i</v>
      </c>
      <c r="K1001" t="str">
        <f t="shared" si="275"/>
        <v>0.142856624006571-0.000265893022617303i</v>
      </c>
      <c r="L1001" t="str">
        <f t="shared" si="276"/>
        <v>0.0015-263.83841592827i</v>
      </c>
      <c r="M1001" t="str">
        <f t="shared" si="277"/>
        <v>0.0135-108.24140140647i</v>
      </c>
      <c r="N1001">
        <f t="shared" si="278"/>
        <v>90.888790077734356</v>
      </c>
      <c r="O1001">
        <f t="shared" si="279"/>
        <v>73.803483430110276</v>
      </c>
      <c r="P1001" s="3">
        <f t="shared" si="280"/>
        <v>73.803483430110276</v>
      </c>
      <c r="Q1001" s="3">
        <f t="shared" si="281"/>
        <v>-89.111209922265644</v>
      </c>
      <c r="R1001">
        <f t="shared" si="282"/>
        <v>90.888790077734356</v>
      </c>
      <c r="S1001">
        <f t="shared" si="283"/>
        <v>3.7701802856289927E-2</v>
      </c>
      <c r="T1001">
        <f t="shared" si="266"/>
        <v>73.803483430110276</v>
      </c>
    </row>
    <row r="1002" spans="1:20" x14ac:dyDescent="0.3">
      <c r="A1002">
        <f t="shared" si="267"/>
        <v>237.78758593311341</v>
      </c>
      <c r="B1002">
        <f t="shared" si="284"/>
        <v>37.845069707143836</v>
      </c>
      <c r="C1002" t="str">
        <f t="shared" si="268"/>
        <v>76.0034458875937-4880.61867972801i</v>
      </c>
      <c r="D1002" t="str">
        <f t="shared" si="269"/>
        <v>15.3562466345389-841.093990065668i</v>
      </c>
      <c r="E1002" t="str">
        <f t="shared" si="270"/>
        <v>162.468566216472-0.132552860321552i</v>
      </c>
      <c r="F1002" t="str">
        <f t="shared" si="271"/>
        <v>17.4594591319272-3946.54331254635i</v>
      </c>
      <c r="G1002" t="str">
        <f t="shared" si="272"/>
        <v>0.999999981240411-0.000136965646928054i</v>
      </c>
      <c r="H1002" t="str">
        <f t="shared" si="273"/>
        <v>91.000147226247+0.130029894602374i</v>
      </c>
      <c r="I1002" t="str">
        <f t="shared" si="274"/>
        <v>5.4736418757323-935.198103630127i</v>
      </c>
      <c r="K1002" t="str">
        <f t="shared" si="275"/>
        <v>0.14285662005583-0.000266903408358731i</v>
      </c>
      <c r="L1002" t="str">
        <f t="shared" si="276"/>
        <v>0.0015-262.839625351933i</v>
      </c>
      <c r="M1002" t="str">
        <f t="shared" si="277"/>
        <v>0.0135-107.831641170024i</v>
      </c>
      <c r="N1002">
        <f t="shared" si="278"/>
        <v>90.892166548467699</v>
      </c>
      <c r="O1002">
        <f t="shared" si="279"/>
        <v>73.770550604198618</v>
      </c>
      <c r="P1002" s="3">
        <f t="shared" si="280"/>
        <v>73.770550604198618</v>
      </c>
      <c r="Q1002" s="3">
        <f t="shared" si="281"/>
        <v>-89.107833451532301</v>
      </c>
      <c r="R1002">
        <f t="shared" si="282"/>
        <v>90.892166548467699</v>
      </c>
      <c r="S1002">
        <f t="shared" si="283"/>
        <v>3.7845069707143839E-2</v>
      </c>
      <c r="T1002">
        <f t="shared" si="266"/>
        <v>73.770550604198618</v>
      </c>
    </row>
    <row r="1003" spans="1:20" x14ac:dyDescent="0.3">
      <c r="A1003">
        <f t="shared" si="267"/>
        <v>238.69117875965924</v>
      </c>
      <c r="B1003">
        <f t="shared" si="284"/>
        <v>37.988880972030984</v>
      </c>
      <c r="C1003" t="str">
        <f t="shared" si="268"/>
        <v>76.0034395375121-4862.14425562671i</v>
      </c>
      <c r="D1003" t="str">
        <f t="shared" si="269"/>
        <v>15.3562466089128-837.909986855353i</v>
      </c>
      <c r="E1003" t="str">
        <f t="shared" si="270"/>
        <v>162.468558825083-0.133056513418278i</v>
      </c>
      <c r="F1003" t="str">
        <f t="shared" si="271"/>
        <v>17.4594591294332-3931.60323844901i</v>
      </c>
      <c r="G1003" t="str">
        <f t="shared" si="272"/>
        <v>0.999999981097567-0.000137486116366742i</v>
      </c>
      <c r="H1003" t="str">
        <f t="shared" si="273"/>
        <v>91.0001483472936+0.13052400845724i</v>
      </c>
      <c r="I1003" t="str">
        <f t="shared" si="274"/>
        <v>5.4736419348899-931.657774906089i</v>
      </c>
      <c r="K1003" t="str">
        <f t="shared" si="275"/>
        <v>0.142856616075006-0.000267917633477354i</v>
      </c>
      <c r="L1003" t="str">
        <f t="shared" si="276"/>
        <v>0.0015-261.844615811847i</v>
      </c>
      <c r="M1003" t="str">
        <f t="shared" si="277"/>
        <v>0.0135-107.423432127937i</v>
      </c>
      <c r="N1003">
        <f t="shared" si="278"/>
        <v>90.895555839132697</v>
      </c>
      <c r="O1003">
        <f t="shared" si="279"/>
        <v>73.737617862022844</v>
      </c>
      <c r="P1003" s="3">
        <f t="shared" si="280"/>
        <v>73.737617862022844</v>
      </c>
      <c r="Q1003" s="3">
        <f t="shared" si="281"/>
        <v>-89.104444160867303</v>
      </c>
      <c r="R1003">
        <f t="shared" si="282"/>
        <v>90.895555839132697</v>
      </c>
      <c r="S1003">
        <f t="shared" si="283"/>
        <v>3.7988880972030986E-2</v>
      </c>
      <c r="T1003">
        <f t="shared" si="266"/>
        <v>73.737617862022844</v>
      </c>
    </row>
    <row r="1004" spans="1:20" x14ac:dyDescent="0.3">
      <c r="A1004">
        <f t="shared" si="267"/>
        <v>239.59820523894595</v>
      </c>
      <c r="B1004">
        <f t="shared" si="284"/>
        <v>38.133238719724702</v>
      </c>
      <c r="C1004" t="str">
        <f t="shared" si="268"/>
        <v>76.0034331390803-4843.73977510232i</v>
      </c>
      <c r="D1004" t="str">
        <f t="shared" si="269"/>
        <v>15.3562465830916-834.738037261505i</v>
      </c>
      <c r="E1004" t="str">
        <f t="shared" si="270"/>
        <v>162.468551377416-0.133562079850119i</v>
      </c>
      <c r="F1004" t="str">
        <f t="shared" si="271"/>
        <v>17.4594591269202-3916.71972178418i</v>
      </c>
      <c r="G1004" t="str">
        <f t="shared" si="272"/>
        <v>0.999999980953636-0.000138008563589072i</v>
      </c>
      <c r="H1004" t="str">
        <f t="shared" si="273"/>
        <v>91.0001494768767+0.131019999947676i</v>
      </c>
      <c r="I1004" t="str">
        <f t="shared" si="274"/>
        <v>5.47364199449796-928.130848391923i</v>
      </c>
      <c r="K1004" t="str">
        <f t="shared" si="275"/>
        <v>0.14285661206387-0.000268935712561789i</v>
      </c>
      <c r="L1004" t="str">
        <f t="shared" si="276"/>
        <v>0.0015-260.853372994468i</v>
      </c>
      <c r="M1004" t="str">
        <f t="shared" si="277"/>
        <v>0.0135-107.016768407987i</v>
      </c>
      <c r="N1004">
        <f t="shared" si="278"/>
        <v>90.898957998323155</v>
      </c>
      <c r="O1004">
        <f t="shared" si="279"/>
        <v>73.704685204219999</v>
      </c>
      <c r="P1004" s="3">
        <f t="shared" si="280"/>
        <v>73.704685204219999</v>
      </c>
      <c r="Q1004" s="3">
        <f t="shared" si="281"/>
        <v>-89.101042001676845</v>
      </c>
      <c r="R1004">
        <f t="shared" si="282"/>
        <v>90.898957998323155</v>
      </c>
      <c r="S1004">
        <f t="shared" si="283"/>
        <v>3.8133238719724703E-2</v>
      </c>
      <c r="T1004">
        <f t="shared" ref="T1004:T1067" si="285">P1004</f>
        <v>73.704685204219999</v>
      </c>
    </row>
    <row r="1005" spans="1:20" x14ac:dyDescent="0.3">
      <c r="A1005">
        <f t="shared" ref="A1005:A1068" si="286">2*PI()*B1005</f>
        <v>240.50867841885392</v>
      </c>
      <c r="B1005">
        <f t="shared" si="284"/>
        <v>38.278145026859654</v>
      </c>
      <c r="C1005" t="str">
        <f t="shared" ref="C1005:C1068" si="287">IMPRODUCT(D1005,E1005,$C$40,,K1005,$C$41)</f>
        <v>76.0034266919326-4825.40497340039i</v>
      </c>
      <c r="D1005" t="str">
        <f t="shared" ref="D1005:D1068" si="288">IMDIV(IMPRODUCT($C$37,$C$38,COMPLEX(1,A1005/$C$38)),IMSUM(-1*A1005*A1005/$C$39,COMPLEX(0,1*A1005)))</f>
        <v>15.3562465570738-831.578095654566i</v>
      </c>
      <c r="E1005" t="str">
        <f t="shared" ref="E1005:E1068" si="289">IMDIV(IMPRODUCT(IMSUM(F1005,G1005),$C$29,H1005),IMSUM(1,I1005))</f>
        <v>162.468543873046-0.134069566881504i</v>
      </c>
      <c r="F1005" t="str">
        <f t="shared" ref="F1005:F1068" si="290">IMDIV(IMPRODUCT($C$14,$C$15,COMPLEX(1,A1005/$C$15)),IMSUM(-1*A1005*A1005/$C$16,COMPLEX(0,A1005)))</f>
        <v>17.4594591243881-3901.89254844749i</v>
      </c>
      <c r="G1005" t="str">
        <f t="shared" ref="G1005:G1068" si="291">IMDIV(1,COMPLEX(1,A1005*$C$9*$C$10))</f>
        <v>0.999999980808609-0.000138532996110619i</v>
      </c>
      <c r="H1005" t="str">
        <f t="shared" ref="H1005:H1068" si="292">IMDIV($C$3,IMSUM(K1005,COMPLEX(0,$C$28*A1005)))</f>
        <v>91.0001506150602+0.13151787620873i</v>
      </c>
      <c r="I1005" t="str">
        <f t="shared" ref="I1005:I1068" si="293">IMPRODUCT(F1005,$C$29,H1005,$C$31)</f>
        <v>5.47364205455986-924.617273351601i</v>
      </c>
      <c r="K1005" t="str">
        <f t="shared" ref="K1005:K1068" si="294">IF($C$26&lt;=0,IMDIV(1,IMSUM(IMDIV(1,L1005),1/$C$18)),IMDIV(1,IMSUM(IMDIV(1,L1005),1/$C$18,IMDIV(1,M1005))))</f>
        <v>0.142856608022193-0.000269957660256083i</v>
      </c>
      <c r="L1005" t="str">
        <f t="shared" ref="L1005:L1068" si="295">IMSUM($C$21/$C$22,IMDIV(1,COMPLEX(0,$C$20*$C$22*A1005)))</f>
        <v>0.0015-259.865882640435i</v>
      </c>
      <c r="M1005" t="str">
        <f t="shared" ref="M1005:M1068" si="296">IMSUM($C$25/$C$26,IMDIV(1,COMPLEX(0,$C$24*$C$26*A1005)))</f>
        <v>0.0135-106.611644160178i</v>
      </c>
      <c r="N1005">
        <f t="shared" ref="N1005:N1068" si="297">ABS(R1005)</f>
        <v>90.902373074816182</v>
      </c>
      <c r="O1005">
        <f t="shared" ref="O1005:O1068" si="298">ABS(P1005)</f>
        <v>73.671752631432369</v>
      </c>
      <c r="P1005" s="3">
        <f t="shared" ref="P1005:P1068" si="299">20*LOG10(IMABS(C1005))</f>
        <v>73.671752631432369</v>
      </c>
      <c r="Q1005" s="3">
        <f t="shared" ref="Q1005:Q1068" si="300">IMARGUMENT(C1005)*180/PI()</f>
        <v>-89.097626925183818</v>
      </c>
      <c r="R1005">
        <f t="shared" ref="R1005:R1068" si="301">IF(Q1005&lt;0,Q1005+180,Q1005-180)</f>
        <v>90.902373074816182</v>
      </c>
      <c r="S1005">
        <f t="shared" ref="S1005:S1068" si="302">B1005/1000</f>
        <v>3.8278145026859653E-2</v>
      </c>
      <c r="T1005">
        <f t="shared" si="285"/>
        <v>73.671752631432369</v>
      </c>
    </row>
    <row r="1006" spans="1:20" x14ac:dyDescent="0.3">
      <c r="A1006">
        <f t="shared" si="286"/>
        <v>241.42261139684558</v>
      </c>
      <c r="B1006">
        <f t="shared" ref="B1006:B1069" si="303">B1005*(1+B$42)</f>
        <v>38.423601977961724</v>
      </c>
      <c r="C1006" t="str">
        <f t="shared" si="287"/>
        <v>76.0034201956944-4807.13958676842i</v>
      </c>
      <c r="D1006" t="str">
        <f t="shared" si="288"/>
        <v>15.3562465308578-828.430116577713i</v>
      </c>
      <c r="E1006" t="str">
        <f t="shared" si="289"/>
        <v>162.468536311537-0.134578981804365i</v>
      </c>
      <c r="F1006" t="str">
        <f t="shared" si="290"/>
        <v>17.4594591218367-3887.12150514506i</v>
      </c>
      <c r="G1006" t="str">
        <f t="shared" si="291"/>
        <v>0.999999980662477-0.000139059421475518i</v>
      </c>
      <c r="H1006" t="str">
        <f t="shared" si="292"/>
        <v>91.000151761911+0.132017644402566i</v>
      </c>
      <c r="I1006" t="str">
        <f t="shared" si="293"/>
        <v>5.47364211507912-921.116999241178i</v>
      </c>
      <c r="K1006" t="str">
        <f t="shared" si="294"/>
        <v>0.14285660394974-0.000270983491259914i</v>
      </c>
      <c r="L1006" t="str">
        <f t="shared" si="295"/>
        <v>0.0015-258.882130544366i</v>
      </c>
      <c r="M1006" t="str">
        <f t="shared" si="296"/>
        <v>0.0135-106.208053556663i</v>
      </c>
      <c r="N1006">
        <f t="shared" si="297"/>
        <v>90.90580111757285</v>
      </c>
      <c r="O1006">
        <f t="shared" si="298"/>
        <v>73.63882014430645</v>
      </c>
      <c r="P1006" s="3">
        <f t="shared" si="299"/>
        <v>73.63882014430645</v>
      </c>
      <c r="Q1006" s="3">
        <f t="shared" si="300"/>
        <v>-89.09419888242715</v>
      </c>
      <c r="R1006">
        <f t="shared" si="301"/>
        <v>90.90580111757285</v>
      </c>
      <c r="S1006">
        <f t="shared" si="302"/>
        <v>3.8423601977961727E-2</v>
      </c>
      <c r="T1006">
        <f t="shared" si="285"/>
        <v>73.63882014430645</v>
      </c>
    </row>
    <row r="1007" spans="1:20" x14ac:dyDescent="0.3">
      <c r="A1007">
        <f t="shared" si="286"/>
        <v>242.34001732015361</v>
      </c>
      <c r="B1007">
        <f t="shared" si="303"/>
        <v>38.569611665477979</v>
      </c>
      <c r="C1007" t="str">
        <f t="shared" si="287"/>
        <v>76.0034136499949-4788.94335245284i</v>
      </c>
      <c r="D1007" t="str">
        <f t="shared" si="288"/>
        <v>15.3562465044422-825.294054746211i</v>
      </c>
      <c r="E1007" t="str">
        <f t="shared" si="289"/>
        <v>162.468528692457-0.135090331938308i</v>
      </c>
      <c r="F1007" t="str">
        <f t="shared" si="290"/>
        <v>17.4594591192659-3872.40637939049i</v>
      </c>
      <c r="G1007" t="str">
        <f t="shared" si="291"/>
        <v>0.999999980515233-0.000139587847256571i</v>
      </c>
      <c r="H1007" t="str">
        <f t="shared" si="292"/>
        <v>91.0001529174937+0.132519311718562i</v>
      </c>
      <c r="I1007" t="str">
        <f t="shared" si="293"/>
        <v>5.47364217605918-917.629975708024i</v>
      </c>
      <c r="K1007" t="str">
        <f t="shared" si="294"/>
        <v>0.142856599846279-0.000272013220328812i</v>
      </c>
      <c r="L1007" t="str">
        <f t="shared" si="295"/>
        <v>0.0015-257.902102554658i</v>
      </c>
      <c r="M1007" t="str">
        <f t="shared" si="296"/>
        <v>0.0135-105.805990791655i</v>
      </c>
      <c r="N1007">
        <f t="shared" si="297"/>
        <v>90.909242175738811</v>
      </c>
      <c r="O1007">
        <f t="shared" si="298"/>
        <v>73.605887743494264</v>
      </c>
      <c r="P1007" s="3">
        <f t="shared" si="299"/>
        <v>73.605887743494264</v>
      </c>
      <c r="Q1007" s="3">
        <f t="shared" si="300"/>
        <v>-89.090757824261189</v>
      </c>
      <c r="R1007">
        <f t="shared" si="301"/>
        <v>90.909242175738811</v>
      </c>
      <c r="S1007">
        <f t="shared" si="302"/>
        <v>3.8569611665477982E-2</v>
      </c>
      <c r="T1007">
        <f t="shared" si="285"/>
        <v>73.605887743494264</v>
      </c>
    </row>
    <row r="1008" spans="1:20" x14ac:dyDescent="0.3">
      <c r="A1008">
        <f t="shared" si="286"/>
        <v>243.26090938597019</v>
      </c>
      <c r="B1008">
        <f t="shared" si="303"/>
        <v>38.716176189806795</v>
      </c>
      <c r="C1008" t="str">
        <f t="shared" si="287"/>
        <v>76.0034070544568-4770.81600869461i</v>
      </c>
      <c r="D1008" t="str">
        <f t="shared" si="288"/>
        <v>15.3562464778256-822.16986504676i</v>
      </c>
      <c r="E1008" t="str">
        <f t="shared" si="289"/>
        <v>162.468521015366-0.135603624630651i</v>
      </c>
      <c r="F1008" t="str">
        <f t="shared" si="290"/>
        <v>17.4594591166756-3857.74695950176i</v>
      </c>
      <c r="G1008" t="str">
        <f t="shared" si="291"/>
        <v>0.999999980366867-0.000140118281055358i</v>
      </c>
      <c r="H1008" t="str">
        <f t="shared" si="292"/>
        <v>91.0001540818759+0.133022885373418i</v>
      </c>
      <c r="I1008" t="str">
        <f t="shared" si="293"/>
        <v>5.47364223750361-914.156152590148i</v>
      </c>
      <c r="K1008" t="str">
        <f t="shared" si="294"/>
        <v>0.142856595711572-0.000273046862274358i</v>
      </c>
      <c r="L1008" t="str">
        <f t="shared" si="295"/>
        <v>0.0015-256.92578457328i</v>
      </c>
      <c r="M1008" t="str">
        <f t="shared" si="296"/>
        <v>0.0135-105.405450081346i</v>
      </c>
      <c r="N1008">
        <f t="shared" si="297"/>
        <v>90.912696298645074</v>
      </c>
      <c r="O1008">
        <f t="shared" si="298"/>
        <v>73.57295542965241</v>
      </c>
      <c r="P1008" s="3">
        <f t="shared" si="299"/>
        <v>73.57295542965241</v>
      </c>
      <c r="Q1008" s="3">
        <f t="shared" si="300"/>
        <v>-89.087303701354926</v>
      </c>
      <c r="R1008">
        <f t="shared" si="301"/>
        <v>90.912696298645074</v>
      </c>
      <c r="S1008">
        <f t="shared" si="302"/>
        <v>3.8716176189806793E-2</v>
      </c>
      <c r="T1008">
        <f t="shared" si="285"/>
        <v>73.57295542965241</v>
      </c>
    </row>
    <row r="1009" spans="1:20" x14ac:dyDescent="0.3">
      <c r="A1009">
        <f t="shared" si="286"/>
        <v>244.18530084163689</v>
      </c>
      <c r="B1009">
        <f t="shared" si="303"/>
        <v>38.863297659328062</v>
      </c>
      <c r="C1009" t="str">
        <f t="shared" si="287"/>
        <v>76.003400408699-4752.75729472582i</v>
      </c>
      <c r="D1009" t="str">
        <f t="shared" si="288"/>
        <v>15.3562464510061-819.057502536837i</v>
      </c>
      <c r="E1009" t="str">
        <f t="shared" si="289"/>
        <v>162.468513279824-0.136118867256574i</v>
      </c>
      <c r="F1009" t="str">
        <f t="shared" si="290"/>
        <v>17.4594591140655-3843.14303459817i</v>
      </c>
      <c r="G1009" t="str">
        <f t="shared" si="291"/>
        <v>0.999999980217372-0.000140650730502342i</v>
      </c>
      <c r="H1009" t="str">
        <f t="shared" si="292"/>
        <v>91.0001552551248+0.133528372611258i</v>
      </c>
      <c r="I1009" t="str">
        <f t="shared" si="293"/>
        <v>5.47364229941593-910.695479915434i</v>
      </c>
      <c r="K1009" t="str">
        <f t="shared" si="294"/>
        <v>0.142856591545381-0.000274084431964416i</v>
      </c>
      <c r="L1009" t="str">
        <f t="shared" si="295"/>
        <v>0.0015-255.953162555569i</v>
      </c>
      <c r="M1009" t="str">
        <f t="shared" si="296"/>
        <v>0.0135-105.006425663823i</v>
      </c>
      <c r="N1009">
        <f t="shared" si="297"/>
        <v>90.916163535808593</v>
      </c>
      <c r="O1009">
        <f t="shared" si="298"/>
        <v>73.54002320344263</v>
      </c>
      <c r="P1009" s="3">
        <f t="shared" si="299"/>
        <v>73.54002320344263</v>
      </c>
      <c r="Q1009" s="3">
        <f t="shared" si="300"/>
        <v>-89.083836464191407</v>
      </c>
      <c r="R1009">
        <f t="shared" si="301"/>
        <v>90.916163535808593</v>
      </c>
      <c r="S1009">
        <f t="shared" si="302"/>
        <v>3.8863297659328062E-2</v>
      </c>
      <c r="T1009">
        <f t="shared" si="285"/>
        <v>73.54002320344263</v>
      </c>
    </row>
    <row r="1010" spans="1:20" x14ac:dyDescent="0.3">
      <c r="A1010">
        <f t="shared" si="286"/>
        <v>245.11320498483514</v>
      </c>
      <c r="B1010">
        <f t="shared" si="303"/>
        <v>39.010978190433512</v>
      </c>
      <c r="C1010" t="str">
        <f t="shared" si="287"/>
        <v>76.0033937123417-4734.76695076583i</v>
      </c>
      <c r="D1010" t="str">
        <f t="shared" si="288"/>
        <v>15.3562464239826-815.956922444067i</v>
      </c>
      <c r="E1010" t="str">
        <f t="shared" si="289"/>
        <v>162.468505485384-0.136636067219208i</v>
      </c>
      <c r="F1010" t="str">
        <f t="shared" si="290"/>
        <v>17.4594591114355-3828.59439459738i</v>
      </c>
      <c r="G1010" t="str">
        <f t="shared" si="291"/>
        <v>0.999999980066738-0.000141185203256983i</v>
      </c>
      <c r="H1010" t="str">
        <f t="shared" si="292"/>
        <v>91.0001564373068+0.134035780703728i</v>
      </c>
      <c r="I1010" t="str">
        <f t="shared" si="293"/>
        <v>5.47364236179963-907.247907900939i</v>
      </c>
      <c r="K1010" t="str">
        <f t="shared" si="294"/>
        <v>0.142856587347468-0.000275125944323323i</v>
      </c>
      <c r="L1010" t="str">
        <f t="shared" si="295"/>
        <v>0.0015-254.984222510031i</v>
      </c>
      <c r="M1010" t="str">
        <f t="shared" si="296"/>
        <v>0.0135-104.608911798987i</v>
      </c>
      <c r="N1010">
        <f t="shared" si="297"/>
        <v>90.919643936933085</v>
      </c>
      <c r="O1010">
        <f t="shared" si="298"/>
        <v>73.507091065531753</v>
      </c>
      <c r="P1010" s="3">
        <f t="shared" si="299"/>
        <v>73.507091065531753</v>
      </c>
      <c r="Q1010" s="3">
        <f t="shared" si="300"/>
        <v>-89.080356063066915</v>
      </c>
      <c r="R1010">
        <f t="shared" si="301"/>
        <v>90.919643936933085</v>
      </c>
      <c r="S1010">
        <f t="shared" si="302"/>
        <v>3.9010978190433511E-2</v>
      </c>
      <c r="T1010">
        <f t="shared" si="285"/>
        <v>73.507091065531753</v>
      </c>
    </row>
    <row r="1011" spans="1:20" x14ac:dyDescent="0.3">
      <c r="A1011">
        <f t="shared" si="286"/>
        <v>246.04463516377749</v>
      </c>
      <c r="B1011">
        <f t="shared" si="303"/>
        <v>39.159219907557159</v>
      </c>
      <c r="C1011" t="str">
        <f t="shared" si="287"/>
        <v>76.0033869649979-4716.84471801749i</v>
      </c>
      <c r="D1011" t="str">
        <f t="shared" si="288"/>
        <v>15.3562463967532-812.868080165563i</v>
      </c>
      <c r="E1011" t="str">
        <f t="shared" si="289"/>
        <v>162.4684976316-0.137155231949734i</v>
      </c>
      <c r="F1011" t="str">
        <f t="shared" si="290"/>
        <v>17.4594591087855-3814.1008302123i</v>
      </c>
      <c r="G1011" t="str">
        <f t="shared" si="291"/>
        <v>0.999999979914957-0.000141721707007849i</v>
      </c>
      <c r="H1011" t="str">
        <f t="shared" si="292"/>
        <v>91.0001576284907+0.134545116950115i</v>
      </c>
      <c r="I1011" t="str">
        <f t="shared" si="293"/>
        <v>5.47364242465837-903.813386952184i</v>
      </c>
      <c r="K1011" t="str">
        <f t="shared" si="294"/>
        <v>0.14285658311759-0.000276171414332126i</v>
      </c>
      <c r="L1011" t="str">
        <f t="shared" si="295"/>
        <v>0.0015-254.018950498138i</v>
      </c>
      <c r="M1011" t="str">
        <f t="shared" si="296"/>
        <v>0.0135-104.212902768467i</v>
      </c>
      <c r="N1011">
        <f t="shared" si="297"/>
        <v>90.923137551909562</v>
      </c>
      <c r="O1011">
        <f t="shared" si="298"/>
        <v>73.474159016591571</v>
      </c>
      <c r="P1011" s="3">
        <f t="shared" si="299"/>
        <v>73.474159016591571</v>
      </c>
      <c r="Q1011" s="3">
        <f t="shared" si="300"/>
        <v>-89.076862448090438</v>
      </c>
      <c r="R1011">
        <f t="shared" si="301"/>
        <v>90.923137551909562</v>
      </c>
      <c r="S1011">
        <f t="shared" si="302"/>
        <v>3.9159219907557156E-2</v>
      </c>
      <c r="T1011">
        <f t="shared" si="285"/>
        <v>73.474159016591571</v>
      </c>
    </row>
    <row r="1012" spans="1:20" x14ac:dyDescent="0.3">
      <c r="A1012">
        <f t="shared" si="286"/>
        <v>246.97960477739986</v>
      </c>
      <c r="B1012">
        <f t="shared" si="303"/>
        <v>39.308024943205879</v>
      </c>
      <c r="C1012" t="str">
        <f t="shared" si="287"/>
        <v>76.0033801662801-4698.99033866345i</v>
      </c>
      <c r="D1012" t="str">
        <f t="shared" si="288"/>
        <v>15.3562463693164-809.790931267289i</v>
      </c>
      <c r="E1012" t="str">
        <f t="shared" si="289"/>
        <v>162.468489718018-0.137676368907488i</v>
      </c>
      <c r="F1012" t="str">
        <f t="shared" si="290"/>
        <v>17.4594591061153-3799.66213294814i</v>
      </c>
      <c r="G1012" t="str">
        <f t="shared" si="291"/>
        <v>0.999999979762021-0.000142260249472722i</v>
      </c>
      <c r="H1012" t="str">
        <f t="shared" si="292"/>
        <v>91.0001588287443+0.135056388677436i</v>
      </c>
      <c r="I1012" t="str">
        <f t="shared" si="293"/>
        <v>5.47364248799568-900.391867662426i</v>
      </c>
      <c r="K1012" t="str">
        <f t="shared" si="294"/>
        <v>0.142856578855505-0.000277220857028782i</v>
      </c>
      <c r="L1012" t="str">
        <f t="shared" si="295"/>
        <v>0.0015-253.057332634128i</v>
      </c>
      <c r="M1012" t="str">
        <f t="shared" si="296"/>
        <v>0.0135-103.81839287554i</v>
      </c>
      <c r="N1012">
        <f t="shared" si="297"/>
        <v>90.926644430817234</v>
      </c>
      <c r="O1012">
        <f t="shared" si="298"/>
        <v>73.441227057299002</v>
      </c>
      <c r="P1012" s="3">
        <f t="shared" si="299"/>
        <v>73.441227057299002</v>
      </c>
      <c r="Q1012" s="3">
        <f t="shared" si="300"/>
        <v>-89.073355569182766</v>
      </c>
      <c r="R1012">
        <f t="shared" si="301"/>
        <v>90.926644430817234</v>
      </c>
      <c r="S1012">
        <f t="shared" si="302"/>
        <v>3.9308024943205878E-2</v>
      </c>
      <c r="T1012">
        <f t="shared" si="285"/>
        <v>73.441227057299002</v>
      </c>
    </row>
    <row r="1013" spans="1:20" x14ac:dyDescent="0.3">
      <c r="A1013">
        <f t="shared" si="286"/>
        <v>247.91812727555401</v>
      </c>
      <c r="B1013">
        <f t="shared" si="303"/>
        <v>39.457395437990066</v>
      </c>
      <c r="C1013" t="str">
        <f t="shared" si="287"/>
        <v>76.0033733157976-4681.20355586244i</v>
      </c>
      <c r="D1013" t="str">
        <f t="shared" si="288"/>
        <v>15.3562463416709-806.725431483429i</v>
      </c>
      <c r="E1013" t="str">
        <f t="shared" si="289"/>
        <v>162.468481744184-0.138199485580095i</v>
      </c>
      <c r="F1013" t="str">
        <f t="shared" si="290"/>
        <v>17.4594591034248-3785.27809509941i</v>
      </c>
      <c r="G1013" t="str">
        <f t="shared" si="291"/>
        <v>0.99999997960792-0.000142800838398713i</v>
      </c>
      <c r="H1013" t="str">
        <f t="shared" si="292"/>
        <v>91.0001600381377+0.135569603240563i</v>
      </c>
      <c r="I1013" t="str">
        <f t="shared" si="293"/>
        <v>5.47364255181535-896.983300811974i</v>
      </c>
      <c r="K1013" t="str">
        <f t="shared" si="294"/>
        <v>0.142856574560966-0.000278274287508385i</v>
      </c>
      <c r="L1013" t="str">
        <f t="shared" si="295"/>
        <v>0.0015-252.099355084806i</v>
      </c>
      <c r="M1013" t="str">
        <f t="shared" si="296"/>
        <v>0.0135-103.425376445049i</v>
      </c>
      <c r="N1013">
        <f t="shared" si="297"/>
        <v>90.930164623923943</v>
      </c>
      <c r="O1013">
        <f t="shared" si="298"/>
        <v>73.408295188336112</v>
      </c>
      <c r="P1013" s="3">
        <f t="shared" si="299"/>
        <v>73.408295188336112</v>
      </c>
      <c r="Q1013" s="3">
        <f t="shared" si="300"/>
        <v>-89.069835376076057</v>
      </c>
      <c r="R1013">
        <f t="shared" si="301"/>
        <v>90.930164623923943</v>
      </c>
      <c r="S1013">
        <f t="shared" si="302"/>
        <v>3.9457395437990067E-2</v>
      </c>
      <c r="T1013">
        <f t="shared" si="285"/>
        <v>73.408295188336112</v>
      </c>
    </row>
    <row r="1014" spans="1:20" x14ac:dyDescent="0.3">
      <c r="A1014">
        <f t="shared" si="286"/>
        <v>248.86021615920114</v>
      </c>
      <c r="B1014">
        <f t="shared" si="303"/>
        <v>39.60733354065443</v>
      </c>
      <c r="C1014" t="str">
        <f t="shared" si="287"/>
        <v>76.0033664131549-4663.48411374565i</v>
      </c>
      <c r="D1014" t="str">
        <f t="shared" si="288"/>
        <v>15.3562463138147-803.671536715738i</v>
      </c>
      <c r="E1014" t="str">
        <f t="shared" si="289"/>
        <v>162.468473709639-0.13872458948353i</v>
      </c>
      <c r="F1014" t="str">
        <f t="shared" si="290"/>
        <v>17.4594591007138-3770.94850974689i</v>
      </c>
      <c r="G1014" t="str">
        <f t="shared" si="291"/>
        <v>0.999999979452646-0.000143343481562371i</v>
      </c>
      <c r="H1014" t="str">
        <f t="shared" si="292"/>
        <v>91.0001612567399+0.136084768022303i</v>
      </c>
      <c r="I1014" t="str">
        <f t="shared" si="293"/>
        <v>5.47364261612096-893.587637367444i</v>
      </c>
      <c r="K1014" t="str">
        <f t="shared" si="294"/>
        <v>0.142856570233727-0.000279331720923371i</v>
      </c>
      <c r="L1014" t="str">
        <f t="shared" si="295"/>
        <v>0.0015-251.145004069342i</v>
      </c>
      <c r="M1014" t="str">
        <f t="shared" si="296"/>
        <v>0.0135-103.03384782332i</v>
      </c>
      <c r="N1014">
        <f t="shared" si="297"/>
        <v>90.933698181687092</v>
      </c>
      <c r="O1014">
        <f t="shared" si="298"/>
        <v>73.375363410390207</v>
      </c>
      <c r="P1014" s="3">
        <f t="shared" si="299"/>
        <v>73.375363410390207</v>
      </c>
      <c r="Q1014" s="3">
        <f t="shared" si="300"/>
        <v>-89.066301818312908</v>
      </c>
      <c r="R1014">
        <f t="shared" si="301"/>
        <v>90.933698181687092</v>
      </c>
      <c r="S1014">
        <f t="shared" si="302"/>
        <v>3.9607333540654432E-2</v>
      </c>
      <c r="T1014">
        <f t="shared" si="285"/>
        <v>73.375363410390207</v>
      </c>
    </row>
    <row r="1015" spans="1:20" x14ac:dyDescent="0.3">
      <c r="A1015">
        <f t="shared" si="286"/>
        <v>249.80588498060609</v>
      </c>
      <c r="B1015">
        <f t="shared" si="303"/>
        <v>39.757841408108916</v>
      </c>
      <c r="C1015" t="str">
        <f t="shared" si="287"/>
        <v>76.0033594579563-4645.83175741292i</v>
      </c>
      <c r="D1015" t="str">
        <f t="shared" si="288"/>
        <v>15.3562462857465-800.629203032915i</v>
      </c>
      <c r="E1015" t="str">
        <f t="shared" si="289"/>
        <v>162.46846561392-0.139251688162265i</v>
      </c>
      <c r="F1015" t="str">
        <f t="shared" si="290"/>
        <v>17.4594590979821-3756.67317075468i</v>
      </c>
      <c r="G1015" t="str">
        <f t="shared" si="291"/>
        <v>0.999999979296189-0.000143888186769795i</v>
      </c>
      <c r="H1015" t="str">
        <f t="shared" si="292"/>
        <v>91.0001624846209+0.136601890433524i</v>
      </c>
      <c r="I1015" t="str">
        <f t="shared" si="293"/>
        <v>5.47364268091617-890.204828481075i</v>
      </c>
      <c r="K1015" t="str">
        <f t="shared" si="294"/>
        <v>0.142856565873539-0.000280393172483743i</v>
      </c>
      <c r="L1015" t="str">
        <f t="shared" si="295"/>
        <v>0.0015-250.194265859078i</v>
      </c>
      <c r="M1015" t="str">
        <f t="shared" si="296"/>
        <v>0.0135-102.643801378083i</v>
      </c>
      <c r="N1015">
        <f t="shared" si="297"/>
        <v>90.937245154754265</v>
      </c>
      <c r="O1015">
        <f t="shared" si="298"/>
        <v>73.342431724153727</v>
      </c>
      <c r="P1015" s="3">
        <f t="shared" si="299"/>
        <v>73.342431724153727</v>
      </c>
      <c r="Q1015" s="3">
        <f t="shared" si="300"/>
        <v>-89.062754845245735</v>
      </c>
      <c r="R1015">
        <f t="shared" si="301"/>
        <v>90.937245154754265</v>
      </c>
      <c r="S1015">
        <f t="shared" si="302"/>
        <v>3.9757841408108917E-2</v>
      </c>
      <c r="T1015">
        <f t="shared" si="285"/>
        <v>73.342431724153727</v>
      </c>
    </row>
    <row r="1016" spans="1:20" x14ac:dyDescent="0.3">
      <c r="A1016">
        <f t="shared" si="286"/>
        <v>250.75514734353243</v>
      </c>
      <c r="B1016">
        <f t="shared" si="303"/>
        <v>39.908921205459734</v>
      </c>
      <c r="C1016" t="str">
        <f t="shared" si="287"/>
        <v>76.0033524498011-4628.24623292919i</v>
      </c>
      <c r="D1016" t="str">
        <f t="shared" si="288"/>
        <v>15.3562462574646-797.598386669968i</v>
      </c>
      <c r="E1016" t="str">
        <f t="shared" si="289"/>
        <v>162.468457456562-0.139780789189363i</v>
      </c>
      <c r="F1016" t="str">
        <f t="shared" si="290"/>
        <v>17.4594590952297-3742.45187276724i</v>
      </c>
      <c r="G1016" t="str">
        <f t="shared" si="291"/>
        <v>0.999999979138541-0.000144434961856751i</v>
      </c>
      <c r="H1016" t="str">
        <f t="shared" si="292"/>
        <v>91.0001637218514+0.137120977913258i</v>
      </c>
      <c r="I1016" t="str">
        <f t="shared" si="293"/>
        <v>5.47364274620479-886.834825490026i</v>
      </c>
      <c r="K1016" t="str">
        <f t="shared" si="294"/>
        <v>0.142856561480151-0.000281458657457296i</v>
      </c>
      <c r="L1016" t="str">
        <f t="shared" si="295"/>
        <v>0.0015-249.247126777324i</v>
      </c>
      <c r="M1016" t="str">
        <f t="shared" si="296"/>
        <v>0.0135-102.255231498389i</v>
      </c>
      <c r="N1016">
        <f t="shared" si="297"/>
        <v>90.940805593963873</v>
      </c>
      <c r="O1016">
        <f t="shared" si="298"/>
        <v>73.309500130324466</v>
      </c>
      <c r="P1016" s="3">
        <f t="shared" si="299"/>
        <v>73.309500130324466</v>
      </c>
      <c r="Q1016" s="3">
        <f t="shared" si="300"/>
        <v>-89.059194406036127</v>
      </c>
      <c r="R1016">
        <f t="shared" si="301"/>
        <v>90.940805593963873</v>
      </c>
      <c r="S1016">
        <f t="shared" si="302"/>
        <v>3.9908921205459733E-2</v>
      </c>
      <c r="T1016">
        <f t="shared" si="285"/>
        <v>73.309500130324466</v>
      </c>
    </row>
    <row r="1017" spans="1:20" x14ac:dyDescent="0.3">
      <c r="A1017">
        <f t="shared" si="286"/>
        <v>251.70801690343785</v>
      </c>
      <c r="B1017">
        <f t="shared" si="303"/>
        <v>40.060575106040481</v>
      </c>
      <c r="C1017" t="str">
        <f t="shared" si="287"/>
        <v>76.0033453882855-4610.72728732076i</v>
      </c>
      <c r="D1017" t="str">
        <f t="shared" si="288"/>
        <v>15.3562462289672-794.579044027584i</v>
      </c>
      <c r="E1017" t="str">
        <f t="shared" si="289"/>
        <v>162.468449237096-0.140311900166572i</v>
      </c>
      <c r="F1017" t="str">
        <f t="shared" si="290"/>
        <v>17.4594590924562-3728.28441120641i</v>
      </c>
      <c r="G1017" t="str">
        <f t="shared" si="291"/>
        <v>0.999999978979693-0.000144983814688776i</v>
      </c>
      <c r="H1017" t="str">
        <f t="shared" si="292"/>
        <v>91.0001649685029+0.137642037928804i</v>
      </c>
      <c r="I1017" t="str">
        <f t="shared" si="293"/>
        <v>5.47364281199052-883.477579915672i</v>
      </c>
      <c r="K1017" t="str">
        <f t="shared" si="294"/>
        <v>0.14285655705331-0.000282528191169821i</v>
      </c>
      <c r="L1017" t="str">
        <f t="shared" si="295"/>
        <v>0.0015-248.303573199167i</v>
      </c>
      <c r="M1017" t="str">
        <f t="shared" si="296"/>
        <v>0.0135-101.86813259453i</v>
      </c>
      <c r="N1017">
        <f t="shared" si="297"/>
        <v>90.944379550345957</v>
      </c>
      <c r="O1017">
        <f t="shared" si="298"/>
        <v>73.27656862960545</v>
      </c>
      <c r="P1017" s="3">
        <f t="shared" si="299"/>
        <v>73.27656862960545</v>
      </c>
      <c r="Q1017" s="3">
        <f t="shared" si="300"/>
        <v>-89.055620449654043</v>
      </c>
      <c r="R1017">
        <f t="shared" si="301"/>
        <v>90.944379550345957</v>
      </c>
      <c r="S1017">
        <f t="shared" si="302"/>
        <v>4.0060575106040483E-2</v>
      </c>
      <c r="T1017">
        <f t="shared" si="285"/>
        <v>73.27656862960545</v>
      </c>
    </row>
    <row r="1018" spans="1:20" x14ac:dyDescent="0.3">
      <c r="A1018">
        <f t="shared" si="286"/>
        <v>252.66450736767092</v>
      </c>
      <c r="B1018">
        <f t="shared" si="303"/>
        <v>40.212805291443438</v>
      </c>
      <c r="C1018" t="str">
        <f t="shared" si="287"/>
        <v>76.0033382730044-4593.27466857176i</v>
      </c>
      <c r="D1018" t="str">
        <f t="shared" si="288"/>
        <v>15.3562462002529-791.571131671509i</v>
      </c>
      <c r="E1018" t="str">
        <f t="shared" si="289"/>
        <v>162.46844095505-0.140845028724458i</v>
      </c>
      <c r="F1018" t="str">
        <f t="shared" si="290"/>
        <v>17.4594590896617-3714.17058226852i</v>
      </c>
      <c r="G1018" t="str">
        <f t="shared" si="291"/>
        <v>0.999999978819635-0.000145534753161299i</v>
      </c>
      <c r="H1018" t="str">
        <f t="shared" si="292"/>
        <v>91.0001662246472+0.138165077975836i</v>
      </c>
      <c r="I1018" t="str">
        <f t="shared" si="293"/>
        <v>5.47364287827722-880.133043462915i</v>
      </c>
      <c r="K1018" t="str">
        <f t="shared" si="294"/>
        <v>0.142856552592761-0.000283601789005337i</v>
      </c>
      <c r="L1018" t="str">
        <f t="shared" si="295"/>
        <v>0.0015-247.363591551273i</v>
      </c>
      <c r="M1018" t="str">
        <f t="shared" si="296"/>
        <v>0.0135-101.482499097958i</v>
      </c>
      <c r="N1018">
        <f t="shared" si="297"/>
        <v>90.947967075122847</v>
      </c>
      <c r="O1018">
        <f t="shared" si="298"/>
        <v>73.243637222705175</v>
      </c>
      <c r="P1018" s="3">
        <f t="shared" si="299"/>
        <v>73.243637222705175</v>
      </c>
      <c r="Q1018" s="3">
        <f t="shared" si="300"/>
        <v>-89.052032924877153</v>
      </c>
      <c r="R1018">
        <f t="shared" si="301"/>
        <v>90.947967075122847</v>
      </c>
      <c r="S1018">
        <f t="shared" si="302"/>
        <v>4.0212805291443436E-2</v>
      </c>
      <c r="T1018">
        <f t="shared" si="285"/>
        <v>73.243637222705175</v>
      </c>
    </row>
    <row r="1019" spans="1:20" x14ac:dyDescent="0.3">
      <c r="A1019">
        <f t="shared" si="286"/>
        <v>253.6246324956681</v>
      </c>
      <c r="B1019">
        <f t="shared" si="303"/>
        <v>40.365613951550927</v>
      </c>
      <c r="C1019" t="str">
        <f t="shared" si="287"/>
        <v>76.0033311035482-4575.88812562037i</v>
      </c>
      <c r="D1019" t="str">
        <f t="shared" si="288"/>
        <v>15.35624617132-788.574606331914i</v>
      </c>
      <c r="E1019" t="str">
        <f t="shared" si="289"/>
        <v>162.468432609946-0.141380182522487i</v>
      </c>
      <c r="F1019" t="str">
        <f t="shared" si="290"/>
        <v>17.459459086846-3700.11018292139i</v>
      </c>
      <c r="G1019" t="str">
        <f t="shared" si="291"/>
        <v>0.999999978658359-0.000146087785199752i</v>
      </c>
      <c r="H1019" t="str">
        <f t="shared" si="292"/>
        <v>91.0001674903562+0.138690105578513i</v>
      </c>
      <c r="I1019" t="str">
        <f t="shared" si="293"/>
        <v>5.47364294506867-876.801168019467i</v>
      </c>
      <c r="K1019" t="str">
        <f t="shared" si="294"/>
        <v>0.142856548098248-0.000284679466406309i</v>
      </c>
      <c r="L1019" t="str">
        <f t="shared" si="295"/>
        <v>0.0015-246.427168311688i</v>
      </c>
      <c r="M1019" t="str">
        <f t="shared" si="296"/>
        <v>0.0135-101.098325461205i</v>
      </c>
      <c r="N1019">
        <f t="shared" si="297"/>
        <v>90.951568219709912</v>
      </c>
      <c r="O1019">
        <f t="shared" si="298"/>
        <v>73.210705910337353</v>
      </c>
      <c r="P1019" s="3">
        <f t="shared" si="299"/>
        <v>73.210705910337353</v>
      </c>
      <c r="Q1019" s="3">
        <f t="shared" si="300"/>
        <v>-89.048431780290088</v>
      </c>
      <c r="R1019">
        <f t="shared" si="301"/>
        <v>90.951568219709912</v>
      </c>
      <c r="S1019">
        <f t="shared" si="302"/>
        <v>4.036561395155093E-2</v>
      </c>
      <c r="T1019">
        <f t="shared" si="285"/>
        <v>73.210705910337353</v>
      </c>
    </row>
    <row r="1020" spans="1:20" x14ac:dyDescent="0.3">
      <c r="A1020">
        <f t="shared" si="286"/>
        <v>254.58840609915165</v>
      </c>
      <c r="B1020">
        <f t="shared" si="303"/>
        <v>40.519003284566821</v>
      </c>
      <c r="C1020" t="str">
        <f t="shared" si="287"/>
        <v>76.0033238795031-4558.56740835526i</v>
      </c>
      <c r="D1020" t="str">
        <f t="shared" si="288"/>
        <v>15.3562461421667-785.589424902771i</v>
      </c>
      <c r="E1020" t="str">
        <f t="shared" si="289"/>
        <v>162.468424201303-0.141917369249141i</v>
      </c>
      <c r="F1020" t="str">
        <f t="shared" si="290"/>
        <v>17.4594590840087-3686.10301090145i</v>
      </c>
      <c r="G1020" t="str">
        <f t="shared" si="291"/>
        <v>0.999999978495854-0.00014664291875968i</v>
      </c>
      <c r="H1020" t="str">
        <f t="shared" si="292"/>
        <v>91.0001687657029+0.139217128289585i</v>
      </c>
      <c r="I1020" t="str">
        <f t="shared" si="293"/>
        <v>5.47364301236864-873.481905655184i</v>
      </c>
      <c r="K1020" t="str">
        <f t="shared" si="294"/>
        <v>0.142856543569512-0.000285761238873869i</v>
      </c>
      <c r="L1020" t="str">
        <f t="shared" si="295"/>
        <v>0.0015-245.494290009651i</v>
      </c>
      <c r="M1020" t="str">
        <f t="shared" si="296"/>
        <v>0.0135-100.715606157806i</v>
      </c>
      <c r="N1020">
        <f t="shared" si="297"/>
        <v>90.955183035716161</v>
      </c>
      <c r="O1020">
        <f t="shared" si="298"/>
        <v>73.177774693221096</v>
      </c>
      <c r="P1020" s="3">
        <f t="shared" si="299"/>
        <v>73.177774693221096</v>
      </c>
      <c r="Q1020" s="3">
        <f t="shared" si="300"/>
        <v>-89.044816964283839</v>
      </c>
      <c r="R1020">
        <f t="shared" si="301"/>
        <v>90.955183035716161</v>
      </c>
      <c r="S1020">
        <f t="shared" si="302"/>
        <v>4.0519003284566819E-2</v>
      </c>
      <c r="T1020">
        <f t="shared" si="285"/>
        <v>73.177774693221096</v>
      </c>
    </row>
    <row r="1021" spans="1:20" x14ac:dyDescent="0.3">
      <c r="A1021">
        <f t="shared" si="286"/>
        <v>255.55584204232844</v>
      </c>
      <c r="B1021">
        <f t="shared" si="303"/>
        <v>40.672975497048178</v>
      </c>
      <c r="C1021" t="str">
        <f t="shared" si="287"/>
        <v>76.0033166004556-4541.3122676122i</v>
      </c>
      <c r="D1021" t="str">
        <f t="shared" si="288"/>
        <v>15.3562461127916-782.615544441251i</v>
      </c>
      <c r="E1021" t="str">
        <f t="shared" si="289"/>
        <v>162.46841572864-0.142456596622067i</v>
      </c>
      <c r="F1021" t="str">
        <f t="shared" si="290"/>
        <v>17.4594590811499-3672.14886471086i</v>
      </c>
      <c r="G1021" t="str">
        <f t="shared" si="291"/>
        <v>0.999999978332112-0.000147200161826864i</v>
      </c>
      <c r="H1021" t="str">
        <f t="shared" si="292"/>
        <v>91.000170050761+0.139746153690507i</v>
      </c>
      <c r="I1021" t="str">
        <f t="shared" si="293"/>
        <v>5.47364308018114-870.175208621372i</v>
      </c>
      <c r="K1021" t="str">
        <f t="shared" si="294"/>
        <v>0.142856539006292-0.00028684712196804i</v>
      </c>
      <c r="L1021" t="str">
        <f t="shared" si="295"/>
        <v>0.0015-244.564943225395i</v>
      </c>
      <c r="M1021" t="str">
        <f t="shared" si="296"/>
        <v>0.0135-100.334335682213i</v>
      </c>
      <c r="N1021">
        <f t="shared" si="297"/>
        <v>90.95881157494513</v>
      </c>
      <c r="O1021">
        <f t="shared" si="298"/>
        <v>73.144843572081285</v>
      </c>
      <c r="P1021" s="3">
        <f t="shared" si="299"/>
        <v>73.144843572081285</v>
      </c>
      <c r="Q1021" s="3">
        <f t="shared" si="300"/>
        <v>-89.04118842505487</v>
      </c>
      <c r="R1021">
        <f t="shared" si="301"/>
        <v>90.95881157494513</v>
      </c>
      <c r="S1021">
        <f t="shared" si="302"/>
        <v>4.067297549704818E-2</v>
      </c>
      <c r="T1021">
        <f t="shared" si="285"/>
        <v>73.144843572081285</v>
      </c>
    </row>
    <row r="1022" spans="1:20" x14ac:dyDescent="0.3">
      <c r="A1022">
        <f t="shared" si="286"/>
        <v>256.52695424208929</v>
      </c>
      <c r="B1022">
        <f t="shared" si="303"/>
        <v>40.827532803936961</v>
      </c>
      <c r="C1022" t="str">
        <f t="shared" si="287"/>
        <v>76.0033092659851-4524.12245517015i</v>
      </c>
      <c r="D1022" t="str">
        <f t="shared" si="288"/>
        <v>15.3562460831926-779.652922167078i</v>
      </c>
      <c r="E1022" t="str">
        <f t="shared" si="289"/>
        <v>162.468407191468-0.14299787238812i</v>
      </c>
      <c r="F1022" t="str">
        <f t="shared" si="290"/>
        <v>17.4594590782693-3658.2475436145i</v>
      </c>
      <c r="G1022" t="str">
        <f t="shared" si="291"/>
        <v>0.999999978167123-0.000147759522417427i</v>
      </c>
      <c r="H1022" t="str">
        <f t="shared" si="292"/>
        <v>91.0001713456035+0.140277189391539i</v>
      </c>
      <c r="I1022" t="str">
        <f t="shared" si="293"/>
        <v>5.47364314850994-866.881029350064i</v>
      </c>
      <c r="K1022" t="str">
        <f t="shared" si="294"/>
        <v>0.142856534408327-0.00028793713130796i</v>
      </c>
      <c r="L1022" t="str">
        <f t="shared" si="295"/>
        <v>0.0015-243.639114589953i</v>
      </c>
      <c r="M1022" t="str">
        <f t="shared" si="296"/>
        <v>0.0135-99.9545085497241i</v>
      </c>
      <c r="N1022">
        <f t="shared" si="297"/>
        <v>90.962453889395491</v>
      </c>
      <c r="O1022">
        <f t="shared" si="298"/>
        <v>73.111912547648032</v>
      </c>
      <c r="P1022" s="3">
        <f t="shared" si="299"/>
        <v>73.111912547648032</v>
      </c>
      <c r="Q1022" s="3">
        <f t="shared" si="300"/>
        <v>-89.037546110604509</v>
      </c>
      <c r="R1022">
        <f t="shared" si="301"/>
        <v>90.962453889395491</v>
      </c>
      <c r="S1022">
        <f t="shared" si="302"/>
        <v>4.0827532803936958E-2</v>
      </c>
      <c r="T1022">
        <f t="shared" si="285"/>
        <v>73.111912547648032</v>
      </c>
    </row>
    <row r="1023" spans="1:20" x14ac:dyDescent="0.3">
      <c r="A1023">
        <f t="shared" si="286"/>
        <v>257.50175666820923</v>
      </c>
      <c r="B1023">
        <f t="shared" si="303"/>
        <v>40.98267742859192</v>
      </c>
      <c r="C1023" t="str">
        <f t="shared" si="287"/>
        <v>76.0033018756716-4506.99772374789i</v>
      </c>
      <c r="D1023" t="str">
        <f t="shared" si="288"/>
        <v>15.3562460533684-776.701515461939i</v>
      </c>
      <c r="E1023" t="str">
        <f t="shared" si="289"/>
        <v>162.468398589297-0.143541204323523i</v>
      </c>
      <c r="F1023" t="str">
        <f t="shared" si="290"/>
        <v>17.4594590753667-3644.39884763722i</v>
      </c>
      <c r="G1023" t="str">
        <f t="shared" si="291"/>
        <v>0.999999978000878-0.000148321008577957i</v>
      </c>
      <c r="H1023" t="str">
        <f t="shared" si="292"/>
        <v>91.0001726503057+0.14081024303186i</v>
      </c>
      <c r="I1023" t="str">
        <f t="shared" si="293"/>
        <v>5.473643217359-863.599320453399i</v>
      </c>
      <c r="K1023" t="str">
        <f t="shared" si="294"/>
        <v>0.142856529775351-0.000289031282572098i</v>
      </c>
      <c r="L1023" t="str">
        <f t="shared" si="295"/>
        <v>0.0015-242.71679078497i</v>
      </c>
      <c r="M1023" t="str">
        <f t="shared" si="296"/>
        <v>0.0135-99.5761192963976i</v>
      </c>
      <c r="N1023">
        <f t="shared" si="297"/>
        <v>90.966110031261806</v>
      </c>
      <c r="O1023">
        <f t="shared" si="298"/>
        <v>73.078981620657089</v>
      </c>
      <c r="P1023" s="3">
        <f t="shared" si="299"/>
        <v>73.078981620657089</v>
      </c>
      <c r="Q1023" s="3">
        <f t="shared" si="300"/>
        <v>-89.033889968738194</v>
      </c>
      <c r="R1023">
        <f t="shared" si="301"/>
        <v>90.966110031261806</v>
      </c>
      <c r="S1023">
        <f t="shared" si="302"/>
        <v>4.0982677428591921E-2</v>
      </c>
      <c r="T1023">
        <f t="shared" si="285"/>
        <v>73.078981620657089</v>
      </c>
    </row>
    <row r="1024" spans="1:20" x14ac:dyDescent="0.3">
      <c r="A1024">
        <f t="shared" si="286"/>
        <v>258.48026334354842</v>
      </c>
      <c r="B1024">
        <f t="shared" si="303"/>
        <v>41.138411602820568</v>
      </c>
      <c r="C1024" t="str">
        <f t="shared" si="287"/>
        <v>76.0032944290871-4489.93782700036i</v>
      </c>
      <c r="D1024" t="str">
        <f t="shared" si="288"/>
        <v>15.3562460233169-773.761281868857i</v>
      </c>
      <c r="E1024" t="str">
        <f t="shared" si="289"/>
        <v>162.468389921631-0.144086600233941i</v>
      </c>
      <c r="F1024" t="str">
        <f t="shared" si="290"/>
        <v>17.4594590724421-3630.60257756088i</v>
      </c>
      <c r="G1024" t="str">
        <f t="shared" si="291"/>
        <v>0.999999977833367-0.000148884628385613i</v>
      </c>
      <c r="H1024" t="str">
        <f t="shared" si="292"/>
        <v>91.0001739649431+0.141345322279686i</v>
      </c>
      <c r="I1024" t="str">
        <f t="shared" si="293"/>
        <v>5.47364328673239-860.330034722897i</v>
      </c>
      <c r="K1024" t="str">
        <f t="shared" si="294"/>
        <v>0.142856525107097-0.000290129591498499i</v>
      </c>
      <c r="L1024" t="str">
        <f t="shared" si="295"/>
        <v>0.0015-241.797958542509i</v>
      </c>
      <c r="M1024" t="str">
        <f t="shared" si="296"/>
        <v>0.0135-99.1991624789777i</v>
      </c>
      <c r="N1024">
        <f t="shared" si="297"/>
        <v>90.969780052935221</v>
      </c>
      <c r="O1024">
        <f t="shared" si="298"/>
        <v>73.046050791849723</v>
      </c>
      <c r="P1024" s="3">
        <f t="shared" si="299"/>
        <v>73.046050791849723</v>
      </c>
      <c r="Q1024" s="3">
        <f t="shared" si="300"/>
        <v>-89.030219947064779</v>
      </c>
      <c r="R1024">
        <f t="shared" si="301"/>
        <v>90.969780052935221</v>
      </c>
      <c r="S1024">
        <f t="shared" si="302"/>
        <v>4.1138411602820571E-2</v>
      </c>
      <c r="T1024">
        <f t="shared" si="285"/>
        <v>73.046050791849723</v>
      </c>
    </row>
    <row r="1025" spans="1:20" x14ac:dyDescent="0.3">
      <c r="A1025">
        <f t="shared" si="286"/>
        <v>259.46248834425387</v>
      </c>
      <c r="B1025">
        <f t="shared" si="303"/>
        <v>41.294737566911287</v>
      </c>
      <c r="C1025" t="str">
        <f t="shared" si="287"/>
        <v>76.0032869258053-4472.9425195152i</v>
      </c>
      <c r="D1025" t="str">
        <f t="shared" si="288"/>
        <v>15.3562459930367-770.832179091583i</v>
      </c>
      <c r="E1025" t="str">
        <f t="shared" si="289"/>
        <v>162.46838118797-0.144634067954636i</v>
      </c>
      <c r="F1025" t="str">
        <f t="shared" si="290"/>
        <v>17.4594590694951-3616.85853492149i</v>
      </c>
      <c r="G1025" t="str">
        <f t="shared" si="291"/>
        <v>0.99999997766458-0.000149450389948253i</v>
      </c>
      <c r="H1025" t="str">
        <f t="shared" si="292"/>
        <v>91.0001752895901+0.141882434832364i</v>
      </c>
      <c r="I1025" t="str">
        <f t="shared" si="293"/>
        <v>5.47364335663395-857.073125128769i</v>
      </c>
      <c r="K1025" t="str">
        <f t="shared" si="294"/>
        <v>0.142856520403298-0.000291232073884989i</v>
      </c>
      <c r="L1025" t="str">
        <f t="shared" si="295"/>
        <v>0.0015-240.882604644858i</v>
      </c>
      <c r="M1025" t="str">
        <f t="shared" si="296"/>
        <v>0.0135-98.8236326748136i</v>
      </c>
      <c r="N1025">
        <f t="shared" si="297"/>
        <v>90.973464007004267</v>
      </c>
      <c r="O1025">
        <f t="shared" si="298"/>
        <v>73.013120061972899</v>
      </c>
      <c r="P1025" s="3">
        <f t="shared" si="299"/>
        <v>73.013120061972899</v>
      </c>
      <c r="Q1025" s="3">
        <f t="shared" si="300"/>
        <v>-89.026535992995733</v>
      </c>
      <c r="R1025">
        <f t="shared" si="301"/>
        <v>90.973464007004267</v>
      </c>
      <c r="S1025">
        <f t="shared" si="302"/>
        <v>4.1294737566911287E-2</v>
      </c>
      <c r="T1025">
        <f t="shared" si="285"/>
        <v>73.013120061972899</v>
      </c>
    </row>
    <row r="1026" spans="1:20" x14ac:dyDescent="0.3">
      <c r="A1026">
        <f t="shared" si="286"/>
        <v>260.44844579996203</v>
      </c>
      <c r="B1026">
        <f t="shared" si="303"/>
        <v>41.451657569665549</v>
      </c>
      <c r="C1026" t="str">
        <f t="shared" si="287"/>
        <v>76.0032793653956-4456.01155680934i</v>
      </c>
      <c r="D1026" t="str">
        <f t="shared" si="288"/>
        <v>15.356245962526-767.914164993995i</v>
      </c>
      <c r="E1026" t="str">
        <f t="shared" si="289"/>
        <v>162.468372387816-0.145183615350554i</v>
      </c>
      <c r="F1026" t="str">
        <f t="shared" si="290"/>
        <v>17.4594590665257-3603.1665220064i</v>
      </c>
      <c r="G1026" t="str">
        <f t="shared" si="291"/>
        <v>0.999999977494509-0.000150018301404542i</v>
      </c>
      <c r="H1026" t="str">
        <f t="shared" si="292"/>
        <v>91.0001766243234+0.142421588416493i</v>
      </c>
      <c r="I1026" t="str">
        <f t="shared" si="293"/>
        <v>5.47364342706775-853.828544819287i</v>
      </c>
      <c r="K1026" t="str">
        <f t="shared" si="294"/>
        <v>0.142856515663683-0.000292338745589413i</v>
      </c>
      <c r="L1026" t="str">
        <f t="shared" si="295"/>
        <v>0.0015-239.970715924346i</v>
      </c>
      <c r="M1026" t="str">
        <f t="shared" si="296"/>
        <v>0.0135-98.449524481783i</v>
      </c>
      <c r="N1026">
        <f t="shared" si="297"/>
        <v>90.977161946255492</v>
      </c>
      <c r="O1026">
        <f t="shared" si="298"/>
        <v>72.980189431779493</v>
      </c>
      <c r="P1026" s="3">
        <f t="shared" si="299"/>
        <v>72.980189431779493</v>
      </c>
      <c r="Q1026" s="3">
        <f t="shared" si="300"/>
        <v>-89.022838053744508</v>
      </c>
      <c r="R1026">
        <f t="shared" si="301"/>
        <v>90.977161946255492</v>
      </c>
      <c r="S1026">
        <f t="shared" si="302"/>
        <v>4.1451657569665547E-2</v>
      </c>
      <c r="T1026">
        <f t="shared" si="285"/>
        <v>72.980189431779493</v>
      </c>
    </row>
    <row r="1027" spans="1:20" x14ac:dyDescent="0.3">
      <c r="A1027">
        <f t="shared" si="286"/>
        <v>261.43814989400192</v>
      </c>
      <c r="B1027">
        <f t="shared" si="303"/>
        <v>41.609173868430283</v>
      </c>
      <c r="C1027" t="str">
        <f t="shared" si="287"/>
        <v>76.00327174742-4439.144695325i</v>
      </c>
      <c r="D1027" t="str">
        <f t="shared" si="288"/>
        <v>15.3562459317829-765.007197599476i</v>
      </c>
      <c r="E1027" t="str">
        <f t="shared" si="289"/>
        <v>162.468363520658-0.145735250316405i</v>
      </c>
      <c r="F1027" t="str">
        <f t="shared" si="290"/>
        <v>17.4594590635338-3589.5263418514i</v>
      </c>
      <c r="G1027" t="str">
        <f t="shared" si="291"/>
        <v>0.999999977323142-0.000150588370924074i</v>
      </c>
      <c r="H1027" t="str">
        <f t="shared" si="292"/>
        <v>91.0001779692204+0.142962790788042i</v>
      </c>
      <c r="I1027" t="str">
        <f t="shared" si="293"/>
        <v>5.47364349803794-850.596247120078i</v>
      </c>
      <c r="K1027" t="str">
        <f t="shared" si="294"/>
        <v>0.142856510887978-0.000293449622529864i</v>
      </c>
      <c r="L1027" t="str">
        <f t="shared" si="295"/>
        <v>0.0015-239.062279263146i</v>
      </c>
      <c r="M1027" t="str">
        <f t="shared" si="296"/>
        <v>0.0135-98.0768325182133i</v>
      </c>
      <c r="N1027">
        <f t="shared" si="297"/>
        <v>90.980873923674281</v>
      </c>
      <c r="O1027">
        <f t="shared" si="298"/>
        <v>72.947258902027542</v>
      </c>
      <c r="P1027" s="3">
        <f t="shared" si="299"/>
        <v>72.947258902027542</v>
      </c>
      <c r="Q1027" s="3">
        <f t="shared" si="300"/>
        <v>-89.019126076325719</v>
      </c>
      <c r="R1027">
        <f t="shared" si="301"/>
        <v>90.980873923674281</v>
      </c>
      <c r="S1027">
        <f t="shared" si="302"/>
        <v>4.1609173868430285E-2</v>
      </c>
      <c r="T1027">
        <f t="shared" si="285"/>
        <v>72.947258902027542</v>
      </c>
    </row>
    <row r="1028" spans="1:20" x14ac:dyDescent="0.3">
      <c r="A1028">
        <f t="shared" si="286"/>
        <v>262.43161486359918</v>
      </c>
      <c r="B1028">
        <f t="shared" si="303"/>
        <v>41.767288729130321</v>
      </c>
      <c r="C1028" t="str">
        <f t="shared" si="287"/>
        <v>76.0032640714422-4422.34169242682i</v>
      </c>
      <c r="D1028" t="str">
        <f t="shared" si="288"/>
        <v>15.3562459008057-762.111235090326i</v>
      </c>
      <c r="E1028" t="str">
        <f t="shared" si="289"/>
        <v>162.468354585989-0.146288980776839i</v>
      </c>
      <c r="F1028" t="str">
        <f t="shared" si="290"/>
        <v>17.459459060519-3575.93779823792i</v>
      </c>
      <c r="G1028" t="str">
        <f t="shared" si="291"/>
        <v>0.999999977150471-0.000151160606707484i</v>
      </c>
      <c r="H1028" t="str">
        <f t="shared" si="292"/>
        <v>91.0001793243582+0.143506049732442i</v>
      </c>
      <c r="I1028" t="str">
        <f t="shared" si="293"/>
        <v>5.4736435695485-847.376185533451i</v>
      </c>
      <c r="K1028" t="str">
        <f t="shared" si="294"/>
        <v>0.142856506075909-0.000294564720684906i</v>
      </c>
      <c r="L1028" t="str">
        <f t="shared" si="295"/>
        <v>0.0015-238.157281593092i</v>
      </c>
      <c r="M1028" t="str">
        <f t="shared" si="296"/>
        <v>0.0135-97.7055514228066i</v>
      </c>
      <c r="N1028">
        <f t="shared" si="297"/>
        <v>90.98459999244551</v>
      </c>
      <c r="O1028">
        <f t="shared" si="298"/>
        <v>72.914328473481362</v>
      </c>
      <c r="P1028" s="3">
        <f t="shared" si="299"/>
        <v>72.914328473481362</v>
      </c>
      <c r="Q1028" s="3">
        <f t="shared" si="300"/>
        <v>-89.01540000755449</v>
      </c>
      <c r="R1028">
        <f t="shared" si="301"/>
        <v>90.98459999244551</v>
      </c>
      <c r="S1028">
        <f t="shared" si="302"/>
        <v>4.1767288729130318E-2</v>
      </c>
      <c r="T1028">
        <f t="shared" si="285"/>
        <v>72.914328473481362</v>
      </c>
    </row>
    <row r="1029" spans="1:20" x14ac:dyDescent="0.3">
      <c r="A1029">
        <f t="shared" si="286"/>
        <v>263.42885500008089</v>
      </c>
      <c r="B1029">
        <f t="shared" si="303"/>
        <v>41.92600442630102</v>
      </c>
      <c r="C1029" t="str">
        <f t="shared" si="287"/>
        <v>76.0032563370202-4405.60230639795i</v>
      </c>
      <c r="D1029" t="str">
        <f t="shared" si="288"/>
        <v>15.3562458695926-759.226235807151i</v>
      </c>
      <c r="E1029" t="str">
        <f t="shared" si="289"/>
        <v>162.468345583294-0.14684481468653i</v>
      </c>
      <c r="F1029" t="str">
        <f t="shared" si="290"/>
        <v>17.4594590574813-3562.40069569019i</v>
      </c>
      <c r="G1029" t="str">
        <f t="shared" si="291"/>
        <v>0.999999976976484-0.000151735016986573i</v>
      </c>
      <c r="H1029" t="str">
        <f t="shared" si="292"/>
        <v>91.0001806898139+0.144051373064713i</v>
      </c>
      <c r="I1029" t="str">
        <f t="shared" si="293"/>
        <v>5.47364364160354-844.168313737729i</v>
      </c>
      <c r="K1029" t="str">
        <f t="shared" si="294"/>
        <v>0.1428565012272-0.000295684056093806i</v>
      </c>
      <c r="L1029" t="str">
        <f t="shared" si="295"/>
        <v>0.0015-237.255709895489i</v>
      </c>
      <c r="M1029" t="str">
        <f t="shared" si="296"/>
        <v>0.0135-97.3356758545591i</v>
      </c>
      <c r="N1029">
        <f t="shared" si="297"/>
        <v>90.988340205954373</v>
      </c>
      <c r="O1029">
        <f t="shared" si="298"/>
        <v>72.881398146910939</v>
      </c>
      <c r="P1029" s="3">
        <f t="shared" si="299"/>
        <v>72.881398146910939</v>
      </c>
      <c r="Q1029" s="3">
        <f t="shared" si="300"/>
        <v>-89.011659794045627</v>
      </c>
      <c r="R1029">
        <f t="shared" si="301"/>
        <v>90.988340205954373</v>
      </c>
      <c r="S1029">
        <f t="shared" si="302"/>
        <v>4.1926004426301018E-2</v>
      </c>
      <c r="T1029">
        <f t="shared" si="285"/>
        <v>72.881398146910939</v>
      </c>
    </row>
    <row r="1030" spans="1:20" x14ac:dyDescent="0.3">
      <c r="A1030">
        <f t="shared" si="286"/>
        <v>264.4298846490812</v>
      </c>
      <c r="B1030">
        <f t="shared" si="303"/>
        <v>42.085323243120968</v>
      </c>
      <c r="C1030" t="str">
        <f t="shared" si="287"/>
        <v>76.0032485437086-4388.92629643663i</v>
      </c>
      <c r="D1030" t="str">
        <f t="shared" si="288"/>
        <v>15.3562458381419-756.352158248271i</v>
      </c>
      <c r="E1030" t="str">
        <f t="shared" si="289"/>
        <v>162.468336512054-0.147402760030243i</v>
      </c>
      <c r="F1030" t="str">
        <f t="shared" si="290"/>
        <v>17.4594590544205-3548.91483947246i</v>
      </c>
      <c r="G1030" t="str">
        <f t="shared" si="291"/>
        <v>0.999999976801173-0.00015231161002442i</v>
      </c>
      <c r="H1030" t="str">
        <f t="shared" si="292"/>
        <v>91.0001820656677+0.144598768629577i</v>
      </c>
      <c r="I1030" t="str">
        <f t="shared" si="293"/>
        <v>5.47364371420731-840.972585586619i</v>
      </c>
      <c r="K1030" t="str">
        <f t="shared" si="294"/>
        <v>0.14285649634157-0.000296807644856764i</v>
      </c>
      <c r="L1030" t="str">
        <f t="shared" si="295"/>
        <v>0.0015-236.357551200925i</v>
      </c>
      <c r="M1030" t="str">
        <f t="shared" si="296"/>
        <v>0.0135-96.967200492687i</v>
      </c>
      <c r="N1030">
        <f t="shared" si="297"/>
        <v>90.99209461778706</v>
      </c>
      <c r="O1030">
        <f t="shared" si="298"/>
        <v>72.848467923091889</v>
      </c>
      <c r="P1030" s="3">
        <f t="shared" si="299"/>
        <v>72.848467923091889</v>
      </c>
      <c r="Q1030" s="3">
        <f t="shared" si="300"/>
        <v>-89.00790538221294</v>
      </c>
      <c r="R1030">
        <f t="shared" si="301"/>
        <v>90.99209461778706</v>
      </c>
      <c r="S1030">
        <f t="shared" si="302"/>
        <v>4.2085323243120969E-2</v>
      </c>
      <c r="T1030">
        <f t="shared" si="285"/>
        <v>72.848467923091889</v>
      </c>
    </row>
    <row r="1031" spans="1:20" x14ac:dyDescent="0.3">
      <c r="A1031">
        <f t="shared" si="286"/>
        <v>265.43471821074769</v>
      </c>
      <c r="B1031">
        <f t="shared" si="303"/>
        <v>42.245247471444827</v>
      </c>
      <c r="C1031" t="str">
        <f t="shared" si="287"/>
        <v>76.0032406910604-4372.31342265295i</v>
      </c>
      <c r="D1031" t="str">
        <f t="shared" si="288"/>
        <v>15.3562458064517-753.48896106911i</v>
      </c>
      <c r="E1031" t="str">
        <f t="shared" si="289"/>
        <v>162.46832737175-0.147962824823051i</v>
      </c>
      <c r="F1031" t="str">
        <f t="shared" si="290"/>
        <v>17.4594590513363-3535.48003558614i</v>
      </c>
      <c r="G1031" t="str">
        <f t="shared" si="291"/>
        <v>0.999999976624527-0.000152890394115506i</v>
      </c>
      <c r="H1031" t="str">
        <f t="shared" si="292"/>
        <v>91.0001834519972+0.145148244301559i</v>
      </c>
      <c r="I1031" t="str">
        <f t="shared" si="293"/>
        <v>5.47364378736384-837.788955108478i</v>
      </c>
      <c r="K1031" t="str">
        <f t="shared" si="294"/>
        <v>0.14285649141874-0.000297935503135148i</v>
      </c>
      <c r="L1031" t="str">
        <f t="shared" si="295"/>
        <v>0.0015-235.462792589087i</v>
      </c>
      <c r="M1031" t="str">
        <f t="shared" si="296"/>
        <v>0.0135-96.6001200365481i</v>
      </c>
      <c r="N1031">
        <f t="shared" si="297"/>
        <v>90.995863281731502</v>
      </c>
      <c r="O1031">
        <f t="shared" si="298"/>
        <v>72.815537802806119</v>
      </c>
      <c r="P1031" s="3">
        <f t="shared" si="299"/>
        <v>72.815537802806119</v>
      </c>
      <c r="Q1031" s="3">
        <f t="shared" si="300"/>
        <v>-89.004136718268498</v>
      </c>
      <c r="R1031">
        <f t="shared" si="301"/>
        <v>90.995863281731502</v>
      </c>
      <c r="S1031">
        <f t="shared" si="302"/>
        <v>4.2245247471444827E-2</v>
      </c>
      <c r="T1031">
        <f t="shared" si="285"/>
        <v>72.815537802806119</v>
      </c>
    </row>
    <row r="1032" spans="1:20" x14ac:dyDescent="0.3">
      <c r="A1032">
        <f t="shared" si="286"/>
        <v>266.44337013994857</v>
      </c>
      <c r="B1032">
        <f t="shared" si="303"/>
        <v>42.40577941183632</v>
      </c>
      <c r="C1032" t="str">
        <f t="shared" si="287"/>
        <v>76.0032327786218-4355.76344606502i</v>
      </c>
      <c r="D1032" t="str">
        <f t="shared" si="288"/>
        <v>15.3562457745202-750.636603081619i</v>
      </c>
      <c r="E1032" t="str">
        <f t="shared" si="289"/>
        <v>162.468318161853-0.148525017110337i</v>
      </c>
      <c r="F1032" t="str">
        <f t="shared" si="290"/>
        <v>17.4594590482287-3522.09609076708i</v>
      </c>
      <c r="G1032" t="str">
        <f t="shared" si="291"/>
        <v>0.999999976446536-0.000153471377585827i</v>
      </c>
      <c r="H1032" t="str">
        <f t="shared" si="292"/>
        <v>91.0001848488833+0.145699807985117i</v>
      </c>
      <c r="I1032" t="str">
        <f t="shared" si="293"/>
        <v>5.4736438610775-834.617376505727i</v>
      </c>
      <c r="K1032" t="str">
        <f t="shared" si="294"/>
        <v>0.142856486458425-0.000299067647151724i</v>
      </c>
      <c r="L1032" t="str">
        <f t="shared" si="295"/>
        <v>0.0015-234.57142118857i</v>
      </c>
      <c r="M1032" t="str">
        <f t="shared" si="296"/>
        <v>0.0135-96.2344292055672i</v>
      </c>
      <c r="N1032">
        <f t="shared" si="297"/>
        <v>90.999646251778159</v>
      </c>
      <c r="O1032">
        <f t="shared" si="298"/>
        <v>72.782607786841027</v>
      </c>
      <c r="P1032" s="3">
        <f t="shared" si="299"/>
        <v>72.782607786841027</v>
      </c>
      <c r="Q1032" s="3">
        <f t="shared" si="300"/>
        <v>-89.000353748221841</v>
      </c>
      <c r="R1032">
        <f t="shared" si="301"/>
        <v>90.999646251778159</v>
      </c>
      <c r="S1032">
        <f t="shared" si="302"/>
        <v>4.240577941183632E-2</v>
      </c>
      <c r="T1032">
        <f t="shared" si="285"/>
        <v>72.782607786841027</v>
      </c>
    </row>
    <row r="1033" spans="1:20" x14ac:dyDescent="0.3">
      <c r="A1033">
        <f t="shared" si="286"/>
        <v>267.45585494648037</v>
      </c>
      <c r="B1033">
        <f t="shared" si="303"/>
        <v>42.566921373601296</v>
      </c>
      <c r="C1033" t="str">
        <f t="shared" si="287"/>
        <v>76.0032248059395-4339.276128596i</v>
      </c>
      <c r="D1033" t="str">
        <f t="shared" si="288"/>
        <v>15.3562457423455-747.795043253673i</v>
      </c>
      <c r="E1033" t="str">
        <f t="shared" si="289"/>
        <v>162.468308881836-0.149089344967981i</v>
      </c>
      <c r="F1033" t="str">
        <f t="shared" si="290"/>
        <v>17.4594590450975-3508.76281248276i</v>
      </c>
      <c r="G1033" t="str">
        <f t="shared" si="291"/>
        <v>0.999999976267189-0.000154054568793025i</v>
      </c>
      <c r="H1033" t="str">
        <f t="shared" si="292"/>
        <v>91.0001862564056+0.146253467614732i</v>
      </c>
      <c r="I1033" t="str">
        <f t="shared" si="293"/>
        <v>5.4736439353524-831.457804154141i</v>
      </c>
      <c r="K1033" t="str">
        <f t="shared" si="294"/>
        <v>0.142856481460341-0.00030020409319088i</v>
      </c>
      <c r="L1033" t="str">
        <f t="shared" si="295"/>
        <v>0.0015-233.683424176699i</v>
      </c>
      <c r="M1033" t="str">
        <f t="shared" si="296"/>
        <v>0.0135-95.8701227391588i</v>
      </c>
      <c r="N1033">
        <f t="shared" si="297"/>
        <v>91.003443582120681</v>
      </c>
      <c r="O1033">
        <f t="shared" si="298"/>
        <v>72.7496778759905</v>
      </c>
      <c r="P1033" s="3">
        <f t="shared" si="299"/>
        <v>72.7496778759905</v>
      </c>
      <c r="Q1033" s="3">
        <f t="shared" si="300"/>
        <v>-88.996556417879319</v>
      </c>
      <c r="R1033">
        <f t="shared" si="301"/>
        <v>91.003443582120681</v>
      </c>
      <c r="S1033">
        <f t="shared" si="302"/>
        <v>4.2566921373601296E-2</v>
      </c>
      <c r="T1033">
        <f t="shared" si="285"/>
        <v>72.7496778759905</v>
      </c>
    </row>
    <row r="1034" spans="1:20" x14ac:dyDescent="0.3">
      <c r="A1034">
        <f t="shared" si="286"/>
        <v>268.472187195277</v>
      </c>
      <c r="B1034">
        <f t="shared" si="303"/>
        <v>42.728675674820984</v>
      </c>
      <c r="C1034" t="str">
        <f t="shared" si="287"/>
        <v>76.0032167725537-4322.85123307014i</v>
      </c>
      <c r="D1034" t="str">
        <f t="shared" si="288"/>
        <v>15.3562457099259-744.964240708473i</v>
      </c>
      <c r="E1034" t="str">
        <f t="shared" si="289"/>
        <v>162.468299531163-0.149655816502453i</v>
      </c>
      <c r="F1034" t="str">
        <f t="shared" si="290"/>
        <v>17.4594590419423-3495.48000892945i</v>
      </c>
      <c r="G1034" t="str">
        <f t="shared" si="291"/>
        <v>0.999999976086477-0.000154639976126493i</v>
      </c>
      <c r="H1034" t="str">
        <f t="shared" si="292"/>
        <v>91.0001876746458+0.146809231155055i</v>
      </c>
      <c r="I1034" t="str">
        <f t="shared" si="293"/>
        <v>5.47364401019287-828.310192602206i</v>
      </c>
      <c r="K1034" t="str">
        <f t="shared" si="294"/>
        <v>0.142856476424199-0.000301344857598883i</v>
      </c>
      <c r="L1034" t="str">
        <f t="shared" si="295"/>
        <v>0.0015-232.798788779337i</v>
      </c>
      <c r="M1034" t="str">
        <f t="shared" si="296"/>
        <v>0.0135-95.5071953966512i</v>
      </c>
      <c r="N1034">
        <f t="shared" si="297"/>
        <v>91.007255327156813</v>
      </c>
      <c r="O1034">
        <f t="shared" si="298"/>
        <v>72.716748071053914</v>
      </c>
      <c r="P1034" s="3">
        <f t="shared" si="299"/>
        <v>72.716748071053914</v>
      </c>
      <c r="Q1034" s="3">
        <f t="shared" si="300"/>
        <v>-88.992744672843187</v>
      </c>
      <c r="R1034">
        <f t="shared" si="301"/>
        <v>91.007255327156813</v>
      </c>
      <c r="S1034">
        <f t="shared" si="302"/>
        <v>4.2728675674820984E-2</v>
      </c>
      <c r="T1034">
        <f t="shared" si="285"/>
        <v>72.716748071053914</v>
      </c>
    </row>
    <row r="1035" spans="1:20" x14ac:dyDescent="0.3">
      <c r="A1035">
        <f t="shared" si="286"/>
        <v>269.49238150661904</v>
      </c>
      <c r="B1035">
        <f t="shared" si="303"/>
        <v>42.891044642385303</v>
      </c>
      <c r="C1035" t="str">
        <f t="shared" si="287"/>
        <v>76.0032086780029-4306.4885232099i</v>
      </c>
      <c r="D1035" t="str">
        <f t="shared" si="288"/>
        <v>15.3562456772594-742.144154723979i</v>
      </c>
      <c r="E1035" t="str">
        <f t="shared" si="289"/>
        <v>162.468290109298-0.150224439850928i</v>
      </c>
      <c r="F1035" t="str">
        <f t="shared" si="290"/>
        <v>17.4594590387631-3482.2474890296i</v>
      </c>
      <c r="G1035" t="str">
        <f t="shared" si="291"/>
        <v>0.999999975904389-0.000155227608007509i</v>
      </c>
      <c r="H1035" t="str">
        <f t="shared" si="292"/>
        <v>91.0001891036852+0.147367106600987i</v>
      </c>
      <c r="I1035" t="str">
        <f t="shared" si="293"/>
        <v>5.47364408560321-825.174496570479i</v>
      </c>
      <c r="K1035" t="str">
        <f t="shared" si="294"/>
        <v>0.14285647134971-0.000302489956784084i</v>
      </c>
      <c r="L1035" t="str">
        <f t="shared" si="295"/>
        <v>0.0015-231.917502270709i</v>
      </c>
      <c r="M1035" t="str">
        <f t="shared" si="296"/>
        <v>0.0135-95.1456419572142i</v>
      </c>
      <c r="N1035">
        <f t="shared" si="297"/>
        <v>91.011081541488949</v>
      </c>
      <c r="O1035">
        <f t="shared" si="298"/>
        <v>72.68381837283718</v>
      </c>
      <c r="P1035" s="3">
        <f t="shared" si="299"/>
        <v>72.68381837283718</v>
      </c>
      <c r="Q1035" s="3">
        <f t="shared" si="300"/>
        <v>-88.988918458511051</v>
      </c>
      <c r="R1035">
        <f t="shared" si="301"/>
        <v>91.011081541488949</v>
      </c>
      <c r="S1035">
        <f t="shared" si="302"/>
        <v>4.2891044642385301E-2</v>
      </c>
      <c r="T1035">
        <f t="shared" si="285"/>
        <v>72.68381837283718</v>
      </c>
    </row>
    <row r="1036" spans="1:20" x14ac:dyDescent="0.3">
      <c r="A1036">
        <f t="shared" si="286"/>
        <v>270.51645255634418</v>
      </c>
      <c r="B1036">
        <f t="shared" si="303"/>
        <v>43.054030612026366</v>
      </c>
      <c r="C1036" t="str">
        <f t="shared" si="287"/>
        <v>76.003200521821-4290.18776363219i</v>
      </c>
      <c r="D1036" t="str">
        <f t="shared" si="288"/>
        <v>15.3562456443441-739.334744732307i</v>
      </c>
      <c r="E1036" t="str">
        <f t="shared" si="289"/>
        <v>162.468280615698-0.1507952231814i</v>
      </c>
      <c r="F1036" t="str">
        <f t="shared" si="290"/>
        <v>17.4594590355598-3469.06506242895i</v>
      </c>
      <c r="G1036" t="str">
        <f t="shared" si="291"/>
        <v>0.999999975720914-0.000155817472889348i</v>
      </c>
      <c r="H1036" t="str">
        <f t="shared" si="292"/>
        <v>91.0001905436053+0.147927101977821i</v>
      </c>
      <c r="I1036" t="str">
        <f t="shared" si="293"/>
        <v>5.47364416158776-822.050670950909i</v>
      </c>
      <c r="K1036" t="str">
        <f t="shared" si="294"/>
        <v>0.142856466236583-0.000303639407217187i</v>
      </c>
      <c r="L1036" t="str">
        <f t="shared" si="295"/>
        <v>0.0015-231.03955197321i</v>
      </c>
      <c r="M1036" t="str">
        <f t="shared" si="296"/>
        <v>0.0135-94.7854572197788i</v>
      </c>
      <c r="N1036">
        <f t="shared" si="297"/>
        <v>91.014922279925031</v>
      </c>
      <c r="O1036">
        <f t="shared" si="298"/>
        <v>72.650888782152165</v>
      </c>
      <c r="P1036" s="3">
        <f t="shared" si="299"/>
        <v>72.650888782152165</v>
      </c>
      <c r="Q1036" s="3">
        <f t="shared" si="300"/>
        <v>-88.985077720074969</v>
      </c>
      <c r="R1036">
        <f t="shared" si="301"/>
        <v>91.014922279925031</v>
      </c>
      <c r="S1036">
        <f t="shared" si="302"/>
        <v>4.3054030612026367E-2</v>
      </c>
      <c r="T1036">
        <f t="shared" si="285"/>
        <v>72.650888782152165</v>
      </c>
    </row>
    <row r="1037" spans="1:20" x14ac:dyDescent="0.3">
      <c r="A1037">
        <f t="shared" si="286"/>
        <v>271.54441507605833</v>
      </c>
      <c r="B1037">
        <f t="shared" si="303"/>
        <v>43.217635928352067</v>
      </c>
      <c r="C1037" t="str">
        <f t="shared" si="287"/>
        <v>76.003192303539-4273.94871984503i</v>
      </c>
      <c r="D1037" t="str">
        <f t="shared" si="288"/>
        <v>15.3562456111783-736.53597031915i</v>
      </c>
      <c r="E1037" t="str">
        <f t="shared" si="289"/>
        <v>162.468271049816-0.151368174692788i</v>
      </c>
      <c r="F1037" t="str">
        <f t="shared" si="290"/>
        <v>17.459459032332-3455.93253949387i</v>
      </c>
      <c r="G1037" t="str">
        <f t="shared" si="291"/>
        <v>0.999999975536043-0.000156409579257413i</v>
      </c>
      <c r="H1037" t="str">
        <f t="shared" si="292"/>
        <v>91.0001919944901+0.148489225341342i</v>
      </c>
      <c r="I1037" t="str">
        <f t="shared" si="293"/>
        <v>5.47364423815089-818.938670806228i</v>
      </c>
      <c r="K1037" t="str">
        <f t="shared" si="294"/>
        <v>0.142856461084522-0.000304793225431449i</v>
      </c>
      <c r="L1037" t="str">
        <f t="shared" si="295"/>
        <v>0.0015-230.164925257233i</v>
      </c>
      <c r="M1037" t="str">
        <f t="shared" si="296"/>
        <v>0.0135-94.4266360029671i</v>
      </c>
      <c r="N1037">
        <f t="shared" si="297"/>
        <v>91.018777597479328</v>
      </c>
      <c r="O1037">
        <f t="shared" si="298"/>
        <v>72.617959299816718</v>
      </c>
      <c r="P1037" s="3">
        <f t="shared" si="299"/>
        <v>72.617959299816718</v>
      </c>
      <c r="Q1037" s="3">
        <f t="shared" si="300"/>
        <v>-88.981222402520672</v>
      </c>
      <c r="R1037">
        <f t="shared" si="301"/>
        <v>91.018777597479328</v>
      </c>
      <c r="S1037">
        <f t="shared" si="302"/>
        <v>4.3217635928352066E-2</v>
      </c>
      <c r="T1037">
        <f t="shared" si="285"/>
        <v>72.617959299816718</v>
      </c>
    </row>
    <row r="1038" spans="1:20" x14ac:dyDescent="0.3">
      <c r="A1038">
        <f t="shared" si="286"/>
        <v>272.57628385334732</v>
      </c>
      <c r="B1038">
        <f t="shared" si="303"/>
        <v>43.381862944879806</v>
      </c>
      <c r="C1038" t="str">
        <f t="shared" si="287"/>
        <v>76.0031840226842-4257.77115824438i</v>
      </c>
      <c r="D1038" t="str">
        <f t="shared" si="288"/>
        <v>15.3562455777599-733.747791223199i</v>
      </c>
      <c r="E1038" t="str">
        <f t="shared" si="289"/>
        <v>162.468261411104-0.151943302615087i</v>
      </c>
      <c r="F1038" t="str">
        <f t="shared" si="290"/>
        <v>17.4594590290797-3442.84973130861i</v>
      </c>
      <c r="G1038" t="str">
        <f t="shared" si="291"/>
        <v>0.999999975349764-0.000157003935629344i</v>
      </c>
      <c r="H1038" t="str">
        <f t="shared" si="292"/>
        <v>91.0001934564228+0.149053484777945i</v>
      </c>
      <c r="I1038" t="str">
        <f t="shared" si="293"/>
        <v>5.47364431529702-815.838451369265i</v>
      </c>
      <c r="K1038" t="str">
        <f t="shared" si="294"/>
        <v>0.142856455893231-0.000305951428022944i</v>
      </c>
      <c r="L1038" t="str">
        <f t="shared" si="295"/>
        <v>0.0015-229.293609540977i</v>
      </c>
      <c r="M1038" t="str">
        <f t="shared" si="296"/>
        <v>0.0135-94.0691731450167i</v>
      </c>
      <c r="N1038">
        <f t="shared" si="297"/>
        <v>91.022647549373019</v>
      </c>
      <c r="O1038">
        <f t="shared" si="298"/>
        <v>72.58502992665521</v>
      </c>
      <c r="P1038" s="3">
        <f t="shared" si="299"/>
        <v>72.58502992665521</v>
      </c>
      <c r="Q1038" s="3">
        <f t="shared" si="300"/>
        <v>-88.977352450626981</v>
      </c>
      <c r="R1038">
        <f t="shared" si="301"/>
        <v>91.022647549373019</v>
      </c>
      <c r="S1038">
        <f t="shared" si="302"/>
        <v>4.3381862944879807E-2</v>
      </c>
      <c r="T1038">
        <f t="shared" si="285"/>
        <v>72.58502992665521</v>
      </c>
    </row>
    <row r="1039" spans="1:20" x14ac:dyDescent="0.3">
      <c r="A1039">
        <f t="shared" si="286"/>
        <v>273.61207373199005</v>
      </c>
      <c r="B1039">
        <f t="shared" si="303"/>
        <v>43.546714024070347</v>
      </c>
      <c r="C1039" t="str">
        <f t="shared" si="287"/>
        <v>76.0031756787792-4241.65484611054i</v>
      </c>
      <c r="D1039" t="str">
        <f t="shared" si="288"/>
        <v>15.356245544087-730.97016733556i</v>
      </c>
      <c r="E1039" t="str">
        <f t="shared" si="289"/>
        <v>162.468251699005-0.152520615209447i</v>
      </c>
      <c r="F1039" t="str">
        <f t="shared" si="290"/>
        <v>17.4594590258026-3429.81644967259i</v>
      </c>
      <c r="G1039" t="str">
        <f t="shared" si="291"/>
        <v>0.999999975162066-0.000157600550555154i</v>
      </c>
      <c r="H1039" t="str">
        <f t="shared" si="292"/>
        <v>91.0001949294871+0.149619888404761i</v>
      </c>
      <c r="I1039" t="str">
        <f t="shared" si="293"/>
        <v>5.47364439303058-812.749968042322i</v>
      </c>
      <c r="K1039" t="str">
        <f t="shared" si="294"/>
        <v>0.142856450662412-0.000307114031650804i</v>
      </c>
      <c r="L1039" t="str">
        <f t="shared" si="295"/>
        <v>0.0015-228.425592290274i</v>
      </c>
      <c r="M1039" t="str">
        <f t="shared" si="296"/>
        <v>0.0135-93.7130635037023i</v>
      </c>
      <c r="N1039">
        <f t="shared" si="297"/>
        <v>91.026532191035159</v>
      </c>
      <c r="O1039">
        <f t="shared" si="298"/>
        <v>72.552100663498081</v>
      </c>
      <c r="P1039" s="3">
        <f t="shared" si="299"/>
        <v>72.552100663498081</v>
      </c>
      <c r="Q1039" s="3">
        <f t="shared" si="300"/>
        <v>-88.973467808964841</v>
      </c>
      <c r="R1039">
        <f t="shared" si="301"/>
        <v>91.026532191035159</v>
      </c>
      <c r="S1039">
        <f t="shared" si="302"/>
        <v>4.354671402407035E-2</v>
      </c>
      <c r="T1039">
        <f t="shared" si="285"/>
        <v>72.552100663498081</v>
      </c>
    </row>
    <row r="1040" spans="1:20" x14ac:dyDescent="0.3">
      <c r="A1040">
        <f t="shared" si="286"/>
        <v>274.6517996121716</v>
      </c>
      <c r="B1040">
        <f t="shared" si="303"/>
        <v>43.712191537361818</v>
      </c>
      <c r="C1040" t="str">
        <f t="shared" si="287"/>
        <v>76.0031672713455-4225.59955160498i</v>
      </c>
      <c r="D1040" t="str">
        <f t="shared" si="288"/>
        <v>15.3562455101577-728.203058699182i</v>
      </c>
      <c r="E1040" t="str">
        <f t="shared" si="289"/>
        <v>162.468241912962-0.153100120768299i</v>
      </c>
      <c r="F1040" t="str">
        <f t="shared" si="290"/>
        <v>17.4594590225005-3416.83250709766i</v>
      </c>
      <c r="G1040" t="str">
        <f t="shared" si="291"/>
        <v>0.999999974972939-0.000158199432617344i</v>
      </c>
      <c r="H1040" t="str">
        <f t="shared" si="292"/>
        <v>91.0001964137678+0.150188444369758i</v>
      </c>
      <c r="I1040" t="str">
        <f t="shared" si="293"/>
        <v>5.47364447135599-809.673176396525i</v>
      </c>
      <c r="K1040" t="str">
        <f t="shared" si="294"/>
        <v>0.142856445391764-0.000308281053037431i</v>
      </c>
      <c r="L1040" t="str">
        <f t="shared" si="295"/>
        <v>0.0015-227.560861018404i</v>
      </c>
      <c r="M1040" t="str">
        <f t="shared" si="296"/>
        <v>0.0135-93.3583019562683i</v>
      </c>
      <c r="N1040">
        <f t="shared" si="297"/>
        <v>91.030431578103318</v>
      </c>
      <c r="O1040">
        <f t="shared" si="298"/>
        <v>72.519171511182222</v>
      </c>
      <c r="P1040" s="3">
        <f t="shared" si="299"/>
        <v>72.519171511182222</v>
      </c>
      <c r="Q1040" s="3">
        <f t="shared" si="300"/>
        <v>-88.969568421896682</v>
      </c>
      <c r="R1040">
        <f t="shared" si="301"/>
        <v>91.030431578103318</v>
      </c>
      <c r="S1040">
        <f t="shared" si="302"/>
        <v>4.3712191537361819E-2</v>
      </c>
      <c r="T1040">
        <f t="shared" si="285"/>
        <v>72.519171511182222</v>
      </c>
    </row>
    <row r="1041" spans="1:20" x14ac:dyDescent="0.3">
      <c r="A1041">
        <f t="shared" si="286"/>
        <v>275.69547645069787</v>
      </c>
      <c r="B1041">
        <f t="shared" si="303"/>
        <v>43.878297865203791</v>
      </c>
      <c r="C1041" t="str">
        <f t="shared" si="287"/>
        <v>76.003158799899-4209.60504376688i</v>
      </c>
      <c r="D1041" t="str">
        <f t="shared" si="288"/>
        <v>15.3562454759701-725.446425508281i</v>
      </c>
      <c r="E1041" t="str">
        <f t="shared" si="289"/>
        <v>162.468232052412-0.153681827615496i</v>
      </c>
      <c r="F1041" t="str">
        <f t="shared" si="290"/>
        <v>17.4594590191733-3403.89771680547i</v>
      </c>
      <c r="G1041" t="str">
        <f t="shared" si="291"/>
        <v>0.999999974782372-0.000158800590431028i</v>
      </c>
      <c r="H1041" t="str">
        <f t="shared" si="292"/>
        <v>91.0001979093507+0.150759160851875i</v>
      </c>
      <c r="I1041" t="str">
        <f t="shared" si="293"/>
        <v>5.47364455027784-806.608032171203i</v>
      </c>
      <c r="K1041" t="str">
        <f t="shared" si="294"/>
        <v>0.142856440080983-0.000309452508968767i</v>
      </c>
      <c r="L1041" t="str">
        <f t="shared" si="295"/>
        <v>0.0015-226.699403285918i</v>
      </c>
      <c r="M1041" t="str">
        <f t="shared" si="296"/>
        <v>0.0135-93.004883399351i</v>
      </c>
      <c r="N1041">
        <f t="shared" si="297"/>
        <v>91.034345766424423</v>
      </c>
      <c r="O1041">
        <f t="shared" si="298"/>
        <v>72.486242470550778</v>
      </c>
      <c r="P1041" s="3">
        <f t="shared" si="299"/>
        <v>72.486242470550778</v>
      </c>
      <c r="Q1041" s="3">
        <f t="shared" si="300"/>
        <v>-88.965654233575577</v>
      </c>
      <c r="R1041">
        <f t="shared" si="301"/>
        <v>91.034345766424423</v>
      </c>
      <c r="S1041">
        <f t="shared" si="302"/>
        <v>4.3878297865203794E-2</v>
      </c>
      <c r="T1041">
        <f t="shared" si="285"/>
        <v>72.486242470550778</v>
      </c>
    </row>
    <row r="1042" spans="1:20" x14ac:dyDescent="0.3">
      <c r="A1042">
        <f t="shared" si="286"/>
        <v>276.74311926121055</v>
      </c>
      <c r="B1042">
        <f t="shared" si="303"/>
        <v>44.045035397091567</v>
      </c>
      <c r="C1042" t="str">
        <f t="shared" si="287"/>
        <v>76.003150263951-4193.67109250981i</v>
      </c>
      <c r="D1042" t="str">
        <f t="shared" si="288"/>
        <v>15.3562454415221-722.700228107758i</v>
      </c>
      <c r="E1042" t="str">
        <f t="shared" si="289"/>
        <v>162.468222116786-0.154265744106397i</v>
      </c>
      <c r="F1042" t="str">
        <f t="shared" si="290"/>
        <v>17.4594590158207-3391.01189272469i</v>
      </c>
      <c r="G1042" t="str">
        <f t="shared" si="291"/>
        <v>0.999999974590354-0.000159404032644057i</v>
      </c>
      <c r="H1042" t="str">
        <f t="shared" si="292"/>
        <v>91.0001994163216+0.151332046061129i</v>
      </c>
      <c r="I1042" t="str">
        <f t="shared" si="293"/>
        <v>5.47364462980062-803.554491273216i</v>
      </c>
      <c r="K1042" t="str">
        <f t="shared" si="294"/>
        <v>0.142856434729764-0.000310628416294522i</v>
      </c>
      <c r="L1042" t="str">
        <f t="shared" si="295"/>
        <v>0.0015-225.841206700456i</v>
      </c>
      <c r="M1042" t="str">
        <f t="shared" si="296"/>
        <v>0.0135-92.6528027489051i</v>
      </c>
      <c r="N1042">
        <f t="shared" si="297"/>
        <v>91.038274812055462</v>
      </c>
      <c r="O1042">
        <f t="shared" si="298"/>
        <v>72.453313542453216</v>
      </c>
      <c r="P1042" s="3">
        <f t="shared" si="299"/>
        <v>72.453313542453216</v>
      </c>
      <c r="Q1042" s="3">
        <f t="shared" si="300"/>
        <v>-88.961725187944538</v>
      </c>
      <c r="R1042">
        <f t="shared" si="301"/>
        <v>91.038274812055462</v>
      </c>
      <c r="S1042">
        <f t="shared" si="302"/>
        <v>4.4045035397091564E-2</v>
      </c>
      <c r="T1042">
        <f t="shared" si="285"/>
        <v>72.453313542453216</v>
      </c>
    </row>
    <row r="1043" spans="1:20" x14ac:dyDescent="0.3">
      <c r="A1043">
        <f t="shared" si="286"/>
        <v>277.7947431144031</v>
      </c>
      <c r="B1043">
        <f t="shared" si="303"/>
        <v>44.212406531600514</v>
      </c>
      <c r="C1043" t="str">
        <f t="shared" si="287"/>
        <v>76.0031416630129-4177.79746861862i</v>
      </c>
      <c r="D1043" t="str">
        <f t="shared" si="288"/>
        <v>15.3562454068119-719.964426992647i</v>
      </c>
      <c r="E1043" t="str">
        <f t="shared" si="289"/>
        <v>162.468212105515-0.154851878628014i</v>
      </c>
      <c r="F1043" t="str">
        <f t="shared" si="290"/>
        <v>17.4594590124427-3378.17484948846i</v>
      </c>
      <c r="G1043" t="str">
        <f t="shared" si="291"/>
        <v>0.999999974396873-0.000160009767937146i</v>
      </c>
      <c r="H1043" t="str">
        <f t="shared" si="292"/>
        <v>91.0002009347671+0.151907108238731i</v>
      </c>
      <c r="I1043" t="str">
        <f t="shared" si="293"/>
        <v>5.47364470992894-800.512509776364i</v>
      </c>
      <c r="K1043" t="str">
        <f t="shared" si="294"/>
        <v>0.142856429337799-0.00031180879192841i</v>
      </c>
      <c r="L1043" t="str">
        <f t="shared" si="295"/>
        <v>0.0015-224.986258916573i</v>
      </c>
      <c r="M1043" t="str">
        <f t="shared" si="296"/>
        <v>0.0135-92.3020549401327i</v>
      </c>
      <c r="N1043">
        <f t="shared" si="297"/>
        <v>91.042218771264331</v>
      </c>
      <c r="O1043">
        <f t="shared" si="298"/>
        <v>72.420384727745784</v>
      </c>
      <c r="P1043" s="3">
        <f t="shared" si="299"/>
        <v>72.420384727745784</v>
      </c>
      <c r="Q1043" s="3">
        <f t="shared" si="300"/>
        <v>-88.957781228735669</v>
      </c>
      <c r="R1043">
        <f t="shared" si="301"/>
        <v>91.042218771264331</v>
      </c>
      <c r="S1043">
        <f t="shared" si="302"/>
        <v>4.4212406531600516E-2</v>
      </c>
      <c r="T1043">
        <f t="shared" si="285"/>
        <v>72.420384727745784</v>
      </c>
    </row>
    <row r="1044" spans="1:20" x14ac:dyDescent="0.3">
      <c r="A1044">
        <f t="shared" si="286"/>
        <v>278.85036313823787</v>
      </c>
      <c r="B1044">
        <f t="shared" si="303"/>
        <v>44.380413676420595</v>
      </c>
      <c r="C1044" t="str">
        <f t="shared" si="287"/>
        <v>76.0031329965879-4161.98394374584i</v>
      </c>
      <c r="D1044" t="str">
        <f t="shared" si="288"/>
        <v>15.3562453718373-717.238982807526i</v>
      </c>
      <c r="E1044" t="str">
        <f t="shared" si="289"/>
        <v>162.468202018022-0.155440239599129i</v>
      </c>
      <c r="F1044" t="str">
        <f t="shared" si="290"/>
        <v>17.4594590090389-3365.38640243155i</v>
      </c>
      <c r="G1044" t="str">
        <f t="shared" si="291"/>
        <v>0.99999997420192-0.000160617805023994i</v>
      </c>
      <c r="H1044" t="str">
        <f t="shared" si="292"/>
        <v>91.0002024647745+0.152484355657214i</v>
      </c>
      <c r="I1044" t="str">
        <f t="shared" si="293"/>
        <v>5.47364479066736-797.482043920709i</v>
      </c>
      <c r="K1044" t="str">
        <f t="shared" si="294"/>
        <v>0.142856423904778-0.000312993652848405i</v>
      </c>
      <c r="L1044" t="str">
        <f t="shared" si="295"/>
        <v>0.0015-224.134547635558i</v>
      </c>
      <c r="M1044" t="str">
        <f t="shared" si="296"/>
        <v>0.0135-91.9526349274082i</v>
      </c>
      <c r="N1044">
        <f t="shared" si="297"/>
        <v>91.046177700530521</v>
      </c>
      <c r="O1044">
        <f t="shared" si="298"/>
        <v>72.387456027290909</v>
      </c>
      <c r="P1044" s="3">
        <f t="shared" si="299"/>
        <v>72.387456027290909</v>
      </c>
      <c r="Q1044" s="3">
        <f t="shared" si="300"/>
        <v>-88.953822299469479</v>
      </c>
      <c r="R1044">
        <f t="shared" si="301"/>
        <v>91.046177700530521</v>
      </c>
      <c r="S1044">
        <f t="shared" si="302"/>
        <v>4.4380413676420594E-2</v>
      </c>
      <c r="T1044">
        <f t="shared" si="285"/>
        <v>72.387456027290909</v>
      </c>
    </row>
    <row r="1045" spans="1:20" x14ac:dyDescent="0.3">
      <c r="A1045">
        <f t="shared" si="286"/>
        <v>279.90999451816316</v>
      </c>
      <c r="B1045">
        <f t="shared" si="303"/>
        <v>44.549059248390996</v>
      </c>
      <c r="C1045" t="str">
        <f t="shared" si="287"/>
        <v>76.0031242641781-4146.23029040856i</v>
      </c>
      <c r="D1045" t="str">
        <f t="shared" si="288"/>
        <v>15.3562453365965-714.523856345967i</v>
      </c>
      <c r="E1045" t="str">
        <f t="shared" si="289"/>
        <v>162.468191853726-0.156030835470365i</v>
      </c>
      <c r="F1045" t="str">
        <f t="shared" si="290"/>
        <v>17.4594590056092-3352.6463675879i</v>
      </c>
      <c r="G1045" t="str">
        <f t="shared" si="291"/>
        <v>0.999999974005482-0.000161228152651414i</v>
      </c>
      <c r="H1045" t="str">
        <f t="shared" si="292"/>
        <v>91.0002040064329+0.15306379662055i</v>
      </c>
      <c r="I1045" t="str">
        <f t="shared" si="293"/>
        <v>5.47364487202063-794.463050112002i</v>
      </c>
      <c r="K1045" t="str">
        <f t="shared" si="294"/>
        <v>0.142856418430387-0.000314183016096978i</v>
      </c>
      <c r="L1045" t="str">
        <f t="shared" si="295"/>
        <v>0.0015-223.286060605258i</v>
      </c>
      <c r="M1045" t="str">
        <f t="shared" si="296"/>
        <v>0.0135-91.6045376842081i</v>
      </c>
      <c r="N1045">
        <f t="shared" si="297"/>
        <v>91.050151656545992</v>
      </c>
      <c r="O1045">
        <f t="shared" si="298"/>
        <v>72.3545274419576</v>
      </c>
      <c r="P1045" s="3">
        <f t="shared" si="299"/>
        <v>72.3545274419576</v>
      </c>
      <c r="Q1045" s="3">
        <f t="shared" si="300"/>
        <v>-88.949848343454008</v>
      </c>
      <c r="R1045">
        <f t="shared" si="301"/>
        <v>91.050151656545992</v>
      </c>
      <c r="S1045">
        <f t="shared" si="302"/>
        <v>4.4549059248390997E-2</v>
      </c>
      <c r="T1045">
        <f t="shared" si="285"/>
        <v>72.3545274419576</v>
      </c>
    </row>
    <row r="1046" spans="1:20" x14ac:dyDescent="0.3">
      <c r="A1046">
        <f t="shared" si="286"/>
        <v>280.97365249733218</v>
      </c>
      <c r="B1046">
        <f t="shared" si="303"/>
        <v>44.718345673534884</v>
      </c>
      <c r="C1046" t="str">
        <f t="shared" si="287"/>
        <v>76.0031154652815-4130.53628198526i</v>
      </c>
      <c r="D1046" t="str">
        <f t="shared" si="288"/>
        <v>15.3562453010873-711.819008549964i</v>
      </c>
      <c r="E1046" t="str">
        <f t="shared" si="289"/>
        <v>162.468181612044-0.156623674724395i</v>
      </c>
      <c r="F1046" t="str">
        <f t="shared" si="290"/>
        <v>17.4594590021534-3339.9545616878i</v>
      </c>
      <c r="G1046" t="str">
        <f t="shared" si="291"/>
        <v>0.999999973807548-0.000161840819599455i</v>
      </c>
      <c r="H1046" t="str">
        <f t="shared" si="292"/>
        <v>91.0002055598294+0.153645439464256i</v>
      </c>
      <c r="I1046" t="str">
        <f t="shared" si="293"/>
        <v>5.47364495399329-791.455484920982i</v>
      </c>
      <c r="K1046" t="str">
        <f t="shared" si="294"/>
        <v>0.142856412914313-0.000315376898781339i</v>
      </c>
      <c r="L1046" t="str">
        <f t="shared" si="295"/>
        <v>0.0015-222.440785619903i</v>
      </c>
      <c r="M1046" t="str">
        <f t="shared" si="296"/>
        <v>0.0135-91.2577582030365i</v>
      </c>
      <c r="N1046">
        <f t="shared" si="297"/>
        <v>91.05414069621591</v>
      </c>
      <c r="O1046">
        <f t="shared" si="298"/>
        <v>72.321598972621743</v>
      </c>
      <c r="P1046" s="3">
        <f t="shared" si="299"/>
        <v>72.321598972621743</v>
      </c>
      <c r="Q1046" s="3">
        <f t="shared" si="300"/>
        <v>-88.94585930378409</v>
      </c>
      <c r="R1046">
        <f t="shared" si="301"/>
        <v>91.05414069621591</v>
      </c>
      <c r="S1046">
        <f t="shared" si="302"/>
        <v>4.4718345673534887E-2</v>
      </c>
      <c r="T1046">
        <f t="shared" si="285"/>
        <v>72.321598972621743</v>
      </c>
    </row>
    <row r="1047" spans="1:20" x14ac:dyDescent="0.3">
      <c r="A1047">
        <f t="shared" si="286"/>
        <v>282.04135237682209</v>
      </c>
      <c r="B1047">
        <f t="shared" si="303"/>
        <v>44.888275387094318</v>
      </c>
      <c r="C1047" t="str">
        <f t="shared" si="287"/>
        <v>76.0031065993909-4114.90169271227i</v>
      </c>
      <c r="D1047" t="str">
        <f t="shared" si="288"/>
        <v>15.3562452653077-709.124400509374i</v>
      </c>
      <c r="E1047" t="str">
        <f t="shared" si="289"/>
        <v>162.468171292385-0.157218765875965i</v>
      </c>
      <c r="F1047" t="str">
        <f t="shared" si="290"/>
        <v>17.4594589986713-3327.31080215537i</v>
      </c>
      <c r="G1047" t="str">
        <f t="shared" si="291"/>
        <v>0.999999973608108-0.000162455814681534i</v>
      </c>
      <c r="H1047" t="str">
        <f t="shared" si="292"/>
        <v>91.0002071250547+0.154229292555537i</v>
      </c>
      <c r="I1047" t="str">
        <f t="shared" si="293"/>
        <v>5.47364503659018-788.459305082827i</v>
      </c>
      <c r="K1047" t="str">
        <f t="shared" si="294"/>
        <v>0.142856407356237-0.000316575318073693i</v>
      </c>
      <c r="L1047" t="str">
        <f t="shared" si="295"/>
        <v>0.0015-221.598710519927i</v>
      </c>
      <c r="M1047" t="str">
        <f t="shared" si="296"/>
        <v>0.0135-90.9122914953542i</v>
      </c>
      <c r="N1047">
        <f t="shared" si="297"/>
        <v>91.058144876659426</v>
      </c>
      <c r="O1047">
        <f t="shared" si="298"/>
        <v>72.288670620165519</v>
      </c>
      <c r="P1047" s="3">
        <f t="shared" si="299"/>
        <v>72.288670620165519</v>
      </c>
      <c r="Q1047" s="3">
        <f t="shared" si="300"/>
        <v>-88.941855123340574</v>
      </c>
      <c r="R1047">
        <f t="shared" si="301"/>
        <v>91.058144876659426</v>
      </c>
      <c r="S1047">
        <f t="shared" si="302"/>
        <v>4.488827538709432E-2</v>
      </c>
      <c r="T1047">
        <f t="shared" si="285"/>
        <v>72.288670620165519</v>
      </c>
    </row>
    <row r="1048" spans="1:20" x14ac:dyDescent="0.3">
      <c r="A1048">
        <f t="shared" si="286"/>
        <v>283.11310951585403</v>
      </c>
      <c r="B1048">
        <f t="shared" si="303"/>
        <v>45.05885083356528</v>
      </c>
      <c r="C1048" t="str">
        <f t="shared" si="287"/>
        <v>76.0030976659979-4099.32629768086i</v>
      </c>
      <c r="D1048" t="str">
        <f t="shared" si="288"/>
        <v>15.3562452292557-706.439993461355i</v>
      </c>
      <c r="E1048" t="str">
        <f t="shared" si="289"/>
        <v>162.468160894158-0.157816117472105i</v>
      </c>
      <c r="F1048" t="str">
        <f t="shared" si="290"/>
        <v>17.4594589951626-3314.7149071059i</v>
      </c>
      <c r="G1048" t="str">
        <f t="shared" si="291"/>
        <v>0.999999973407148-0.000163073146744552i</v>
      </c>
      <c r="H1048" t="str">
        <f t="shared" si="292"/>
        <v>91.0002087021982+0.154815364293384i</v>
      </c>
      <c r="I1048" t="str">
        <f t="shared" si="293"/>
        <v>5.47364511981595-785.474467496482i</v>
      </c>
      <c r="K1048" t="str">
        <f t="shared" si="294"/>
        <v>0.14285640175584-0.000317778291211473i</v>
      </c>
      <c r="L1048" t="str">
        <f t="shared" si="295"/>
        <v>0.0015-220.759823191798i</v>
      </c>
      <c r="M1048" t="str">
        <f t="shared" si="296"/>
        <v>0.0135-90.5681325915068i</v>
      </c>
      <c r="N1048">
        <f t="shared" si="297"/>
        <v>91.062164255210476</v>
      </c>
      <c r="O1048">
        <f t="shared" si="298"/>
        <v>72.255742385478186</v>
      </c>
      <c r="P1048" s="3">
        <f t="shared" si="299"/>
        <v>72.255742385478186</v>
      </c>
      <c r="Q1048" s="3">
        <f t="shared" si="300"/>
        <v>-88.937835744789524</v>
      </c>
      <c r="R1048">
        <f t="shared" si="301"/>
        <v>91.062164255210476</v>
      </c>
      <c r="S1048">
        <f t="shared" si="302"/>
        <v>4.5058850833565284E-2</v>
      </c>
      <c r="T1048">
        <f t="shared" si="285"/>
        <v>72.255742385478186</v>
      </c>
    </row>
    <row r="1049" spans="1:20" x14ac:dyDescent="0.3">
      <c r="A1049">
        <f t="shared" si="286"/>
        <v>284.18893933201429</v>
      </c>
      <c r="B1049">
        <f t="shared" si="303"/>
        <v>45.23007446673283</v>
      </c>
      <c r="C1049" t="str">
        <f t="shared" si="287"/>
        <v>76.0030886645866-4083.8098728336i</v>
      </c>
      <c r="D1049" t="str">
        <f t="shared" si="288"/>
        <v>15.3562451929292-703.765748789811i</v>
      </c>
      <c r="E1049" t="str">
        <f t="shared" si="289"/>
        <v>162.468150416761-0.158415738092157i</v>
      </c>
      <c r="F1049" t="str">
        <f t="shared" si="290"/>
        <v>17.4594589916273-3302.16669534319i</v>
      </c>
      <c r="G1049" t="str">
        <f t="shared" si="291"/>
        <v>0.999999973204658-0.000163692824669035i</v>
      </c>
      <c r="H1049" t="str">
        <f t="shared" si="292"/>
        <v>91.0002102913511+0.155403663108715i</v>
      </c>
      <c r="I1049" t="str">
        <f t="shared" si="293"/>
        <v>5.47364520367552-782.500929224055i</v>
      </c>
      <c r="K1049" t="str">
        <f t="shared" si="294"/>
        <v>0.142856396112799-0.000318985835497607i</v>
      </c>
      <c r="L1049" t="str">
        <f t="shared" si="295"/>
        <v>0.0015-219.92411156784i</v>
      </c>
      <c r="M1049" t="str">
        <f t="shared" si="296"/>
        <v>0.0135-90.2252765406519i</v>
      </c>
      <c r="N1049">
        <f t="shared" si="297"/>
        <v>91.066198889418558</v>
      </c>
      <c r="O1049">
        <f t="shared" si="298"/>
        <v>72.222814269455299</v>
      </c>
      <c r="P1049" s="3">
        <f t="shared" si="299"/>
        <v>72.222814269455299</v>
      </c>
      <c r="Q1049" s="3">
        <f t="shared" si="300"/>
        <v>-88.933801110581442</v>
      </c>
      <c r="R1049">
        <f t="shared" si="301"/>
        <v>91.066198889418558</v>
      </c>
      <c r="S1049">
        <f t="shared" si="302"/>
        <v>4.5230074466732828E-2</v>
      </c>
      <c r="T1049">
        <f t="shared" si="285"/>
        <v>72.222814269455299</v>
      </c>
    </row>
    <row r="1050" spans="1:20" x14ac:dyDescent="0.3">
      <c r="A1050">
        <f t="shared" si="286"/>
        <v>285.26885730147592</v>
      </c>
      <c r="B1050">
        <f t="shared" si="303"/>
        <v>45.401948749706413</v>
      </c>
      <c r="C1050" t="str">
        <f t="shared" si="287"/>
        <v>76.0030795946406-4068.35219496164i</v>
      </c>
      <c r="D1050" t="str">
        <f t="shared" si="288"/>
        <v>15.356245156326-701.101628024833i</v>
      </c>
      <c r="E1050" t="str">
        <f t="shared" si="289"/>
        <v>162.468139859595-0.159017636348015i</v>
      </c>
      <c r="F1050" t="str">
        <f t="shared" si="290"/>
        <v>17.459458988065-3289.66598635701i</v>
      </c>
      <c r="G1050" t="str">
        <f t="shared" si="291"/>
        <v>0.999999973000627-0.000164314857369252i</v>
      </c>
      <c r="H1050" t="str">
        <f t="shared" si="292"/>
        <v>91.0002118926039+0.155994197464473i</v>
      </c>
      <c r="I1050" t="str">
        <f t="shared" si="293"/>
        <v>5.47364528817355-779.538647490195i</v>
      </c>
      <c r="K1050" t="str">
        <f t="shared" si="294"/>
        <v>0.142856390426791-0.000320197968300741i</v>
      </c>
      <c r="L1050" t="str">
        <f t="shared" si="295"/>
        <v>0.0015-219.091563626061i</v>
      </c>
      <c r="M1050" t="str">
        <f t="shared" si="296"/>
        <v>0.0135-89.8837184106913i</v>
      </c>
      <c r="N1050">
        <f t="shared" si="297"/>
        <v>91.070248837049519</v>
      </c>
      <c r="O1050">
        <f t="shared" si="298"/>
        <v>72.189886272999757</v>
      </c>
      <c r="P1050" s="3">
        <f t="shared" si="299"/>
        <v>72.189886272999757</v>
      </c>
      <c r="Q1050" s="3">
        <f t="shared" si="300"/>
        <v>-88.929751162950481</v>
      </c>
      <c r="R1050">
        <f t="shared" si="301"/>
        <v>91.070248837049519</v>
      </c>
      <c r="S1050">
        <f t="shared" si="302"/>
        <v>4.5401948749706413E-2</v>
      </c>
      <c r="T1050">
        <f t="shared" si="285"/>
        <v>72.189886272999757</v>
      </c>
    </row>
    <row r="1051" spans="1:20" x14ac:dyDescent="0.3">
      <c r="A1051">
        <f t="shared" si="286"/>
        <v>286.35287895922153</v>
      </c>
      <c r="B1051">
        <f t="shared" si="303"/>
        <v>45.574476154955299</v>
      </c>
      <c r="C1051" t="str">
        <f t="shared" si="287"/>
        <v>76.0030704556372-4052.95304170098i</v>
      </c>
      <c r="D1051" t="str">
        <f t="shared" si="288"/>
        <v>15.3562451194441-698.44759284215i</v>
      </c>
      <c r="E1051" t="str">
        <f t="shared" si="289"/>
        <v>162.46812922205-0.1596218208841i</v>
      </c>
      <c r="F1051" t="str">
        <f t="shared" si="290"/>
        <v>17.4594589844756-3277.21260032046i</v>
      </c>
      <c r="G1051" t="str">
        <f t="shared" si="291"/>
        <v>0.999999972795042-0.000164939253793346i</v>
      </c>
      <c r="H1051" t="str">
        <f t="shared" si="292"/>
        <v>91.0002135060498+0.156586975855771i</v>
      </c>
      <c r="I1051" t="str">
        <f t="shared" si="293"/>
        <v>5.47364537331501-776.587579681492i</v>
      </c>
      <c r="K1051" t="str">
        <f t="shared" si="294"/>
        <v>0.142856384697487-0.000321414707055507i</v>
      </c>
      <c r="L1051" t="str">
        <f t="shared" si="295"/>
        <v>0.0015-218.262167389979i</v>
      </c>
      <c r="M1051" t="str">
        <f t="shared" si="296"/>
        <v>0.0135-89.5434532881968i</v>
      </c>
      <c r="N1051">
        <f t="shared" si="297"/>
        <v>91.074314156086402</v>
      </c>
      <c r="O1051">
        <f t="shared" si="298"/>
        <v>72.156958397020816</v>
      </c>
      <c r="P1051" s="3">
        <f t="shared" si="299"/>
        <v>72.156958397020816</v>
      </c>
      <c r="Q1051" s="3">
        <f t="shared" si="300"/>
        <v>-88.925685843913598</v>
      </c>
      <c r="R1051">
        <f t="shared" si="301"/>
        <v>91.074314156086402</v>
      </c>
      <c r="S1051">
        <f t="shared" si="302"/>
        <v>4.5574476154955301E-2</v>
      </c>
      <c r="T1051">
        <f t="shared" si="285"/>
        <v>72.156958397020816</v>
      </c>
    </row>
    <row r="1052" spans="1:20" x14ac:dyDescent="0.3">
      <c r="A1052">
        <f t="shared" si="286"/>
        <v>287.44101989926656</v>
      </c>
      <c r="B1052">
        <f t="shared" si="303"/>
        <v>45.747659164344128</v>
      </c>
      <c r="C1052" t="str">
        <f t="shared" si="287"/>
        <v>76.0030612470514-4037.61219152968i</v>
      </c>
      <c r="D1052" t="str">
        <f t="shared" si="288"/>
        <v>15.3562450822814-695.803605062577i</v>
      </c>
      <c r="E1052" t="str">
        <f t="shared" si="289"/>
        <v>162.468118503516-0.160228300377621i</v>
      </c>
      <c r="F1052" t="str">
        <f t="shared" si="290"/>
        <v>17.4594589808588-3264.80635808742i</v>
      </c>
      <c r="G1052" t="str">
        <f t="shared" si="291"/>
        <v>0.999999972587891-0.000165566022923464i</v>
      </c>
      <c r="H1052" t="str">
        <f t="shared" si="292"/>
        <v>91.0002151317813+0.157182006810005i</v>
      </c>
      <c r="I1052" t="str">
        <f t="shared" si="293"/>
        <v>5.47364545910479-773.647683345846i</v>
      </c>
      <c r="K1052" t="str">
        <f t="shared" si="294"/>
        <v>0.142856378924558-0.000322636069262777i</v>
      </c>
      <c r="L1052" t="str">
        <f t="shared" si="295"/>
        <v>0.0015-217.435910928451i</v>
      </c>
      <c r="M1052" t="str">
        <f t="shared" si="296"/>
        <v>0.0135-89.2044762783388i</v>
      </c>
      <c r="N1052">
        <f t="shared" si="297"/>
        <v>91.078394904730231</v>
      </c>
      <c r="O1052">
        <f t="shared" si="298"/>
        <v>72.124030642435002</v>
      </c>
      <c r="P1052" s="3">
        <f t="shared" si="299"/>
        <v>72.124030642435002</v>
      </c>
      <c r="Q1052" s="3">
        <f t="shared" si="300"/>
        <v>-88.921605095269769</v>
      </c>
      <c r="R1052">
        <f t="shared" si="301"/>
        <v>91.078394904730231</v>
      </c>
      <c r="S1052">
        <f t="shared" si="302"/>
        <v>4.5747659164344132E-2</v>
      </c>
      <c r="T1052">
        <f t="shared" si="285"/>
        <v>72.124030642435002</v>
      </c>
    </row>
    <row r="1053" spans="1:20" x14ac:dyDescent="0.3">
      <c r="A1053">
        <f t="shared" si="286"/>
        <v>288.53329577488381</v>
      </c>
      <c r="B1053">
        <f t="shared" si="303"/>
        <v>45.921500269168639</v>
      </c>
      <c r="C1053" t="str">
        <f t="shared" si="287"/>
        <v>76.0030519683538-4022.32942376445i</v>
      </c>
      <c r="D1053" t="str">
        <f t="shared" si="288"/>
        <v>15.3562450448358-693.169626651462i</v>
      </c>
      <c r="E1053" t="str">
        <f t="shared" si="289"/>
        <v>162.468107703376-0.160837083538614i</v>
      </c>
      <c r="F1053" t="str">
        <f t="shared" si="290"/>
        <v>17.4594589772146-3252.44708118991i</v>
      </c>
      <c r="G1053" t="str">
        <f t="shared" si="291"/>
        <v>0.999999972379163-0.000166195173775883i</v>
      </c>
      <c r="H1053" t="str">
        <f t="shared" si="292"/>
        <v>91.0002167698917+0.157779298886968i</v>
      </c>
      <c r="I1053" t="str">
        <f t="shared" si="293"/>
        <v>5.47364554554783-770.718916191854i</v>
      </c>
      <c r="K1053" t="str">
        <f t="shared" si="294"/>
        <v>0.142856373107672-0.000323862072489895i</v>
      </c>
      <c r="L1053" t="str">
        <f t="shared" si="295"/>
        <v>0.0015-216.6127823555i</v>
      </c>
      <c r="M1053" t="str">
        <f t="shared" si="296"/>
        <v>0.0135-88.8667825048203i</v>
      </c>
      <c r="N1053">
        <f t="shared" si="297"/>
        <v>91.082491141400695</v>
      </c>
      <c r="O1053">
        <f t="shared" si="298"/>
        <v>72.091103010165682</v>
      </c>
      <c r="P1053" s="3">
        <f t="shared" si="299"/>
        <v>72.091103010165682</v>
      </c>
      <c r="Q1053" s="3">
        <f t="shared" si="300"/>
        <v>-88.917508858599305</v>
      </c>
      <c r="R1053">
        <f t="shared" si="301"/>
        <v>91.082491141400695</v>
      </c>
      <c r="S1053">
        <f t="shared" si="302"/>
        <v>4.5921500269168643E-2</v>
      </c>
      <c r="T1053">
        <f t="shared" si="285"/>
        <v>72.091103010165682</v>
      </c>
    </row>
    <row r="1054" spans="1:20" x14ac:dyDescent="0.3">
      <c r="A1054">
        <f t="shared" si="286"/>
        <v>289.62972229882837</v>
      </c>
      <c r="B1054">
        <f t="shared" si="303"/>
        <v>46.09600197019148</v>
      </c>
      <c r="C1054" t="str">
        <f t="shared" si="287"/>
        <v>76.0030426190106-4007.10451855758i</v>
      </c>
      <c r="D1054" t="str">
        <f t="shared" si="288"/>
        <v>15.356245007105-690.545619718139i</v>
      </c>
      <c r="E1054" t="str">
        <f t="shared" si="289"/>
        <v>162.46809682101-0.161448179110106i</v>
      </c>
      <c r="F1054" t="str">
        <f t="shared" si="290"/>
        <v>17.4594589735426-3240.13459183559i</v>
      </c>
      <c r="G1054" t="str">
        <f t="shared" si="291"/>
        <v>0.999999972168846-0.000166826715401145i</v>
      </c>
      <c r="H1054" t="str">
        <f t="shared" si="292"/>
        <v>91.000218420475+0.158378860678981i</v>
      </c>
      <c r="I1054" t="str">
        <f t="shared" si="293"/>
        <v>5.47364563264903-767.801236088218i</v>
      </c>
      <c r="K1054" t="str">
        <f t="shared" si="294"/>
        <v>0.142856367246495-0.000325092734370943i</v>
      </c>
      <c r="L1054" t="str">
        <f t="shared" si="295"/>
        <v>0.0015-215.792769830146i</v>
      </c>
      <c r="M1054" t="str">
        <f t="shared" si="296"/>
        <v>0.0135-88.5303671098033i</v>
      </c>
      <c r="N1054">
        <f t="shared" si="297"/>
        <v>91.086602924737107</v>
      </c>
      <c r="O1054">
        <f t="shared" si="298"/>
        <v>72.05817550114331</v>
      </c>
      <c r="P1054" s="3">
        <f t="shared" si="299"/>
        <v>72.05817550114331</v>
      </c>
      <c r="Q1054" s="3">
        <f t="shared" si="300"/>
        <v>-88.913397075262893</v>
      </c>
      <c r="R1054">
        <f t="shared" si="301"/>
        <v>91.086602924737107</v>
      </c>
      <c r="S1054">
        <f t="shared" si="302"/>
        <v>4.609600197019148E-2</v>
      </c>
      <c r="T1054">
        <f t="shared" si="285"/>
        <v>72.05817550114331</v>
      </c>
    </row>
    <row r="1055" spans="1:20" x14ac:dyDescent="0.3">
      <c r="A1055">
        <f t="shared" si="286"/>
        <v>290.73031524356395</v>
      </c>
      <c r="B1055">
        <f t="shared" si="303"/>
        <v>46.271166777678211</v>
      </c>
      <c r="C1055" t="str">
        <f t="shared" si="287"/>
        <v>76.0030331984825-3991.93725689353i</v>
      </c>
      <c r="D1055" t="str">
        <f t="shared" si="288"/>
        <v>15.356244969087-687.931546515387i</v>
      </c>
      <c r="E1055" t="str">
        <f t="shared" si="289"/>
        <v>162.468085855788-0.162061595868179i</v>
      </c>
      <c r="F1055" t="str">
        <f t="shared" si="290"/>
        <v>17.4594589698426-3227.86871290516i</v>
      </c>
      <c r="G1055" t="str">
        <f t="shared" si="291"/>
        <v>0.999999971956928-0.000167460656884182i</v>
      </c>
      <c r="H1055" t="str">
        <f t="shared" si="292"/>
        <v>91.0002200836271+0.158980700811029i</v>
      </c>
      <c r="I1055" t="str">
        <f t="shared" si="293"/>
        <v>5.4736457204135-764.894601063136i</v>
      </c>
      <c r="K1055" t="str">
        <f t="shared" si="294"/>
        <v>0.142856361340688-0.000326328072607i</v>
      </c>
      <c r="L1055" t="str">
        <f t="shared" si="295"/>
        <v>0.0015-214.975861556232i</v>
      </c>
      <c r="M1055" t="str">
        <f t="shared" si="296"/>
        <v>0.0135-88.1952252538386i</v>
      </c>
      <c r="N1055">
        <f t="shared" si="297"/>
        <v>91.090730313599181</v>
      </c>
      <c r="O1055">
        <f t="shared" si="298"/>
        <v>72.025248116304994</v>
      </c>
      <c r="P1055" s="3">
        <f t="shared" si="299"/>
        <v>72.025248116304994</v>
      </c>
      <c r="Q1055" s="3">
        <f t="shared" si="300"/>
        <v>-88.909269686400819</v>
      </c>
      <c r="R1055">
        <f t="shared" si="301"/>
        <v>91.090730313599181</v>
      </c>
      <c r="S1055">
        <f t="shared" si="302"/>
        <v>4.6271166777678209E-2</v>
      </c>
      <c r="T1055">
        <f t="shared" si="285"/>
        <v>72.025248116304994</v>
      </c>
    </row>
    <row r="1056" spans="1:20" x14ac:dyDescent="0.3">
      <c r="A1056">
        <f t="shared" si="286"/>
        <v>291.83509044148951</v>
      </c>
      <c r="B1056">
        <f t="shared" si="303"/>
        <v>46.446997211433391</v>
      </c>
      <c r="C1056" t="str">
        <f t="shared" si="287"/>
        <v>76.0030237062278-3976.82742058627i</v>
      </c>
      <c r="D1056" t="str">
        <f t="shared" si="288"/>
        <v>15.3562449307793-685.327369438887i</v>
      </c>
      <c r="E1056" t="str">
        <f t="shared" si="289"/>
        <v>162.468074807083-0.162677342622183i</v>
      </c>
      <c r="F1056" t="str">
        <f t="shared" si="290"/>
        <v>17.4594589661144-3215.64926794983i</v>
      </c>
      <c r="G1056" t="str">
        <f t="shared" si="291"/>
        <v>0.999999971743395-0.000168097007344447i</v>
      </c>
      <c r="H1056" t="str">
        <f t="shared" si="292"/>
        <v>91.0002217594433+0.159584827940861i</v>
      </c>
      <c r="I1056" t="str">
        <f t="shared" si="293"/>
        <v>5.47364580884625-761.998969303683i</v>
      </c>
      <c r="K1056" t="str">
        <f t="shared" si="294"/>
        <v>0.142856355389912-0.000327568104966381i</v>
      </c>
      <c r="L1056" t="str">
        <f t="shared" si="295"/>
        <v>0.0015-214.162045782259i</v>
      </c>
      <c r="M1056" t="str">
        <f t="shared" si="296"/>
        <v>0.0135-87.8613521157985i</v>
      </c>
      <c r="N1056">
        <f t="shared" si="297"/>
        <v>91.094873367067748</v>
      </c>
      <c r="O1056">
        <f t="shared" si="298"/>
        <v>71.992320856595583</v>
      </c>
      <c r="P1056" s="3">
        <f t="shared" si="299"/>
        <v>71.992320856595583</v>
      </c>
      <c r="Q1056" s="3">
        <f t="shared" si="300"/>
        <v>-88.905126632932252</v>
      </c>
      <c r="R1056">
        <f t="shared" si="301"/>
        <v>91.094873367067748</v>
      </c>
      <c r="S1056">
        <f t="shared" si="302"/>
        <v>4.6446997211433388E-2</v>
      </c>
      <c r="T1056">
        <f t="shared" si="285"/>
        <v>71.992320856595583</v>
      </c>
    </row>
    <row r="1057" spans="1:20" x14ac:dyDescent="0.3">
      <c r="A1057">
        <f t="shared" si="286"/>
        <v>292.9440637851672</v>
      </c>
      <c r="B1057">
        <f t="shared" si="303"/>
        <v>46.623495800836842</v>
      </c>
      <c r="C1057" t="str">
        <f t="shared" si="287"/>
        <v>76.003014141702-3961.7747922757i</v>
      </c>
      <c r="D1057" t="str">
        <f t="shared" si="288"/>
        <v>15.3562448921801-682.733051026679i</v>
      </c>
      <c r="E1057" t="str">
        <f t="shared" si="289"/>
        <v>162.468063674258-0.163295428214808i</v>
      </c>
      <c r="F1057" t="str">
        <f t="shared" si="290"/>
        <v>17.4594589623579-3203.47608118881i</v>
      </c>
      <c r="G1057" t="str">
        <f t="shared" si="291"/>
        <v>0.999999971528237-0.000168735775936051i</v>
      </c>
      <c r="H1057" t="str">
        <f t="shared" si="292"/>
        <v>91.0002234480198+0.160191250759123i</v>
      </c>
      <c r="I1057" t="str">
        <f t="shared" si="293"/>
        <v>5.47364589795236-759.114299155227i</v>
      </c>
      <c r="K1057" t="str">
        <f t="shared" si="294"/>
        <v>0.142856349393825-0.000328812849284895i</v>
      </c>
      <c r="L1057" t="str">
        <f t="shared" si="295"/>
        <v>0.0015-213.351310801214i</v>
      </c>
      <c r="M1057" t="str">
        <f t="shared" si="296"/>
        <v>0.0135-87.5287428928061i</v>
      </c>
      <c r="N1057">
        <f t="shared" si="297"/>
        <v>91.099032144445687</v>
      </c>
      <c r="O1057">
        <f t="shared" si="298"/>
        <v>71.959393722966766</v>
      </c>
      <c r="P1057" s="3">
        <f t="shared" si="299"/>
        <v>71.959393722966766</v>
      </c>
      <c r="Q1057" s="3">
        <f t="shared" si="300"/>
        <v>-88.900967855554313</v>
      </c>
      <c r="R1057">
        <f t="shared" si="301"/>
        <v>91.099032144445687</v>
      </c>
      <c r="S1057">
        <f t="shared" si="302"/>
        <v>4.6623495800836842E-2</v>
      </c>
      <c r="T1057">
        <f t="shared" si="285"/>
        <v>71.959393722966766</v>
      </c>
    </row>
    <row r="1058" spans="1:20" x14ac:dyDescent="0.3">
      <c r="A1058">
        <f t="shared" si="286"/>
        <v>294.05725122755081</v>
      </c>
      <c r="B1058">
        <f t="shared" si="303"/>
        <v>46.800665084880023</v>
      </c>
      <c r="C1058" t="str">
        <f t="shared" si="287"/>
        <v>76.0030045043535-3946.77915542465i</v>
      </c>
      <c r="D1058" t="str">
        <f t="shared" si="288"/>
        <v>15.3562448532869-680.148553958617i</v>
      </c>
      <c r="E1058" t="str">
        <f t="shared" si="289"/>
        <v>162.468052456672-0.163915861522196i</v>
      </c>
      <c r="F1058" t="str">
        <f t="shared" si="290"/>
        <v>17.4594589585727-3191.34897750669i</v>
      </c>
      <c r="G1058" t="str">
        <f t="shared" si="291"/>
        <v>0.999999971311441-0.000169376971847888i</v>
      </c>
      <c r="H1058" t="str">
        <f t="shared" si="292"/>
        <v>91.0002251494537+0.160799977989498i</v>
      </c>
      <c r="I1058" t="str">
        <f t="shared" si="293"/>
        <v>5.47364598773694-756.240549120815i</v>
      </c>
      <c r="K1058" t="str">
        <f t="shared" si="294"/>
        <v>0.142856343352082-0.000330062323466119i</v>
      </c>
      <c r="L1058" t="str">
        <f t="shared" si="295"/>
        <v>0.0015-212.543644950403i</v>
      </c>
      <c r="M1058" t="str">
        <f t="shared" si="296"/>
        <v>0.0135-87.1973928001652i</v>
      </c>
      <c r="N1058">
        <f t="shared" si="297"/>
        <v>91.1032067052586</v>
      </c>
      <c r="O1058">
        <f t="shared" si="298"/>
        <v>71.926466716377419</v>
      </c>
      <c r="P1058" s="3">
        <f t="shared" si="299"/>
        <v>71.926466716377419</v>
      </c>
      <c r="Q1058" s="3">
        <f t="shared" si="300"/>
        <v>-88.8967932947414</v>
      </c>
      <c r="R1058">
        <f t="shared" si="301"/>
        <v>91.1032067052586</v>
      </c>
      <c r="S1058">
        <f t="shared" si="302"/>
        <v>4.6800665084880025E-2</v>
      </c>
      <c r="T1058">
        <f t="shared" si="285"/>
        <v>71.926466716377419</v>
      </c>
    </row>
    <row r="1059" spans="1:20" x14ac:dyDescent="0.3">
      <c r="A1059">
        <f t="shared" si="286"/>
        <v>295.17466878221552</v>
      </c>
      <c r="B1059">
        <f t="shared" si="303"/>
        <v>46.97850761220257</v>
      </c>
      <c r="C1059" t="str">
        <f t="shared" si="287"/>
        <v>76.0029947936281-3931.84029431586i</v>
      </c>
      <c r="D1059" t="str">
        <f t="shared" si="288"/>
        <v>15.3562448140976-677.573841055846i</v>
      </c>
      <c r="E1059" t="str">
        <f t="shared" si="289"/>
        <v>162.468041153681-0.164538651454111i</v>
      </c>
      <c r="F1059" t="str">
        <f t="shared" si="290"/>
        <v>17.4594589547587-3179.26778245103i</v>
      </c>
      <c r="G1059" t="str">
        <f t="shared" si="291"/>
        <v>0.999999971092993-0.000170020604303769i</v>
      </c>
      <c r="H1059" t="str">
        <f t="shared" si="292"/>
        <v>91.0002268638438+0.161411018388814i</v>
      </c>
      <c r="I1059" t="str">
        <f t="shared" si="293"/>
        <v>5.47364607820522-753.377677860596i</v>
      </c>
      <c r="K1059" t="str">
        <f t="shared" si="294"/>
        <v>0.142856337264334-0.000331316545481631i</v>
      </c>
      <c r="L1059" t="str">
        <f t="shared" si="295"/>
        <v>0.0015-211.73903661128i</v>
      </c>
      <c r="M1059" t="str">
        <f t="shared" si="296"/>
        <v>0.0135-86.8672970712944i</v>
      </c>
      <c r="N1059">
        <f t="shared" si="297"/>
        <v>91.1073971092558</v>
      </c>
      <c r="O1059">
        <f t="shared" si="298"/>
        <v>71.893539837793824</v>
      </c>
      <c r="P1059" s="3">
        <f t="shared" si="299"/>
        <v>71.893539837793824</v>
      </c>
      <c r="Q1059" s="3">
        <f t="shared" si="300"/>
        <v>-88.8926028907442</v>
      </c>
      <c r="R1059">
        <f t="shared" si="301"/>
        <v>91.1073971092558</v>
      </c>
      <c r="S1059">
        <f t="shared" si="302"/>
        <v>4.6978507612202569E-2</v>
      </c>
      <c r="T1059">
        <f t="shared" si="285"/>
        <v>71.893539837793824</v>
      </c>
    </row>
    <row r="1060" spans="1:20" x14ac:dyDescent="0.3">
      <c r="A1060">
        <f t="shared" si="286"/>
        <v>296.29633252358798</v>
      </c>
      <c r="B1060">
        <f t="shared" si="303"/>
        <v>47.157025941128943</v>
      </c>
      <c r="C1060" t="str">
        <f t="shared" si="287"/>
        <v>76.0029850089687-3916.95799404889i</v>
      </c>
      <c r="D1060" t="str">
        <f t="shared" si="288"/>
        <v>15.3562447746099-675.008875280258i</v>
      </c>
      <c r="E1060" t="str">
        <f t="shared" si="289"/>
        <v>162.468029764636-0.165163806954041i</v>
      </c>
      <c r="F1060" t="str">
        <f t="shared" si="290"/>
        <v>17.4594589509158-3167.23232222978i</v>
      </c>
      <c r="G1060" t="str">
        <f t="shared" si="291"/>
        <v>0.999999970872883-0.000170666682562558i</v>
      </c>
      <c r="H1060" t="str">
        <f t="shared" si="292"/>
        <v>91.0002285912872+0.162024380747172i</v>
      </c>
      <c r="I1060" t="str">
        <f t="shared" si="293"/>
        <v>5.47364616936236-750.525644191195i</v>
      </c>
      <c r="K1060" t="str">
        <f t="shared" si="294"/>
        <v>0.142856331130233-0.000332575533371286i</v>
      </c>
      <c r="L1060" t="str">
        <f t="shared" si="295"/>
        <v>0.0015-210.937474209285i</v>
      </c>
      <c r="M1060" t="str">
        <f t="shared" si="296"/>
        <v>0.0135-86.5384509576555i</v>
      </c>
      <c r="N1060">
        <f t="shared" si="297"/>
        <v>91.111603416411</v>
      </c>
      <c r="O1060">
        <f t="shared" si="298"/>
        <v>71.860613088189822</v>
      </c>
      <c r="P1060" s="3">
        <f t="shared" si="299"/>
        <v>71.860613088189822</v>
      </c>
      <c r="Q1060" s="3">
        <f t="shared" si="300"/>
        <v>-88.888396583589</v>
      </c>
      <c r="R1060">
        <f t="shared" si="301"/>
        <v>91.111603416411</v>
      </c>
      <c r="S1060">
        <f t="shared" si="302"/>
        <v>4.7157025941128944E-2</v>
      </c>
      <c r="T1060">
        <f t="shared" si="285"/>
        <v>71.860613088189822</v>
      </c>
    </row>
    <row r="1061" spans="1:20" x14ac:dyDescent="0.3">
      <c r="A1061">
        <f t="shared" si="286"/>
        <v>297.42225858717762</v>
      </c>
      <c r="B1061">
        <f t="shared" si="303"/>
        <v>47.336222639705234</v>
      </c>
      <c r="C1061" t="str">
        <f t="shared" si="287"/>
        <v>76.0029751498101-3902.13204053673i</v>
      </c>
      <c r="D1061" t="str">
        <f t="shared" si="288"/>
        <v>15.3562447348214-672.453619733956i</v>
      </c>
      <c r="E1061" t="str">
        <f t="shared" si="289"/>
        <v>162.468018288881-0.16579133699931i</v>
      </c>
      <c r="F1061" t="str">
        <f t="shared" si="290"/>
        <v>17.4594589470434-3155.24242370879i</v>
      </c>
      <c r="G1061" t="str">
        <f t="shared" si="291"/>
        <v>0.999999970651096-0.0001713152159183i</v>
      </c>
      <c r="H1061" t="str">
        <f t="shared" si="292"/>
        <v>91.0002303318847+0.162640073888084i</v>
      </c>
      <c r="I1061" t="str">
        <f t="shared" si="293"/>
        <v>5.47364626121359-747.684407085156i</v>
      </c>
      <c r="K1061" t="str">
        <f t="shared" si="294"/>
        <v>0.142856324949424-0.000333839305243466i</v>
      </c>
      <c r="L1061" t="str">
        <f t="shared" si="295"/>
        <v>0.0015-210.138946213673i</v>
      </c>
      <c r="M1061" t="str">
        <f t="shared" si="296"/>
        <v>0.0135-86.2108497286865i</v>
      </c>
      <c r="N1061">
        <f t="shared" si="297"/>
        <v>91.115825686923174</v>
      </c>
      <c r="O1061">
        <f t="shared" si="298"/>
        <v>71.827686468546162</v>
      </c>
      <c r="P1061" s="3">
        <f t="shared" si="299"/>
        <v>71.827686468546162</v>
      </c>
      <c r="Q1061" s="3">
        <f t="shared" si="300"/>
        <v>-88.884174313076826</v>
      </c>
      <c r="R1061">
        <f t="shared" si="301"/>
        <v>91.115825686923174</v>
      </c>
      <c r="S1061">
        <f t="shared" si="302"/>
        <v>4.733622263970523E-2</v>
      </c>
      <c r="T1061">
        <f t="shared" si="285"/>
        <v>71.827686468546162</v>
      </c>
    </row>
    <row r="1062" spans="1:20" x14ac:dyDescent="0.3">
      <c r="A1062">
        <f t="shared" si="286"/>
        <v>298.5524631698089</v>
      </c>
      <c r="B1062">
        <f t="shared" si="303"/>
        <v>47.516100285736115</v>
      </c>
      <c r="C1062" t="str">
        <f t="shared" si="287"/>
        <v>76.0029652155869-3887.36222050306i</v>
      </c>
      <c r="D1062" t="str">
        <f t="shared" si="288"/>
        <v>15.3562446947301-669.908037658734i</v>
      </c>
      <c r="E1062" t="str">
        <f t="shared" si="289"/>
        <v>162.468006725753-0.166421250601211i</v>
      </c>
      <c r="F1062" t="str">
        <f t="shared" si="290"/>
        <v>17.4594589431417-3143.29791440937i</v>
      </c>
      <c r="G1062" t="str">
        <f t="shared" si="291"/>
        <v>0.999999970427621-0.00017196621370036i</v>
      </c>
      <c r="H1062" t="str">
        <f t="shared" si="292"/>
        <v>91.0002320857354+0.163258106668583i</v>
      </c>
      <c r="I1062" t="str">
        <f t="shared" si="293"/>
        <v>5.47364635376422-744.853925670329i</v>
      </c>
      <c r="K1062" t="str">
        <f t="shared" si="294"/>
        <v>0.142856318721553-0.000335107879275341i</v>
      </c>
      <c r="L1062" t="str">
        <f t="shared" si="295"/>
        <v>0.0015-209.343441137351i</v>
      </c>
      <c r="M1062" t="str">
        <f t="shared" si="296"/>
        <v>0.0135-85.884488671734i</v>
      </c>
      <c r="N1062">
        <f t="shared" si="297"/>
        <v>91.120063981217442</v>
      </c>
      <c r="O1062">
        <f t="shared" si="298"/>
        <v>71.794759979851293</v>
      </c>
      <c r="P1062" s="3">
        <f t="shared" si="299"/>
        <v>71.794759979851293</v>
      </c>
      <c r="Q1062" s="3">
        <f t="shared" si="300"/>
        <v>-88.879936018782558</v>
      </c>
      <c r="R1062">
        <f t="shared" si="301"/>
        <v>91.120063981217442</v>
      </c>
      <c r="S1062">
        <f t="shared" si="302"/>
        <v>4.7516100285736114E-2</v>
      </c>
      <c r="T1062">
        <f t="shared" si="285"/>
        <v>71.794759979851293</v>
      </c>
    </row>
    <row r="1063" spans="1:20" x14ac:dyDescent="0.3">
      <c r="A1063">
        <f t="shared" si="286"/>
        <v>299.68696252985421</v>
      </c>
      <c r="B1063">
        <f t="shared" si="303"/>
        <v>47.696661466821915</v>
      </c>
      <c r="C1063" t="str">
        <f t="shared" si="287"/>
        <v>76.0029552057265-3872.64832147908i</v>
      </c>
      <c r="D1063" t="str">
        <f t="shared" si="288"/>
        <v>15.3562446543334-667.372092435537i</v>
      </c>
      <c r="E1063" t="str">
        <f t="shared" si="289"/>
        <v>162.467995074591-0.167053556805172i</v>
      </c>
      <c r="F1063" t="str">
        <f t="shared" si="290"/>
        <v>17.4594589392103-3131.39862250573i</v>
      </c>
      <c r="G1063" t="str">
        <f t="shared" si="291"/>
        <v>0.999999970202443-0.000172619685273551i</v>
      </c>
      <c r="H1063" t="str">
        <f t="shared" si="292"/>
        <v>91.0002338529412+0.163878487979367i</v>
      </c>
      <c r="I1063" t="str">
        <f t="shared" si="293"/>
        <v>5.47364644701961-742.034159229292i</v>
      </c>
      <c r="K1063" t="str">
        <f t="shared" si="294"/>
        <v>0.14285631244626-0.000336381273713132i</v>
      </c>
      <c r="L1063" t="str">
        <f t="shared" si="295"/>
        <v>0.0015-208.550947536711i</v>
      </c>
      <c r="M1063" t="str">
        <f t="shared" si="296"/>
        <v>0.0135-85.5593630919842i</v>
      </c>
      <c r="N1063">
        <f t="shared" si="297"/>
        <v>91.124318359945775</v>
      </c>
      <c r="O1063">
        <f t="shared" si="298"/>
        <v>71.761833623101253</v>
      </c>
      <c r="P1063" s="3">
        <f t="shared" si="299"/>
        <v>71.761833623101253</v>
      </c>
      <c r="Q1063" s="3">
        <f t="shared" si="300"/>
        <v>-88.875681640054225</v>
      </c>
      <c r="R1063">
        <f t="shared" si="301"/>
        <v>91.124318359945775</v>
      </c>
      <c r="S1063">
        <f t="shared" si="302"/>
        <v>4.7696661466821916E-2</v>
      </c>
      <c r="T1063">
        <f t="shared" si="285"/>
        <v>71.761833623101253</v>
      </c>
    </row>
    <row r="1064" spans="1:20" x14ac:dyDescent="0.3">
      <c r="A1064">
        <f t="shared" si="286"/>
        <v>300.82577298746764</v>
      </c>
      <c r="B1064">
        <f t="shared" si="303"/>
        <v>47.877908780395842</v>
      </c>
      <c r="C1064" t="str">
        <f t="shared" si="287"/>
        <v>76.0029451196538-3857.99013180037i</v>
      </c>
      <c r="D1064" t="str">
        <f t="shared" si="288"/>
        <v>15.3562446136292-664.845747583941i</v>
      </c>
      <c r="E1064" t="str">
        <f t="shared" si="289"/>
        <v>162.467983334722-0.167688264690838i</v>
      </c>
      <c r="F1064" t="str">
        <f t="shared" si="290"/>
        <v>17.4594589352488-3119.54437682255i</v>
      </c>
      <c r="G1064" t="str">
        <f t="shared" si="291"/>
        <v>0.999999969975552-0.000173275640038275i</v>
      </c>
      <c r="H1064" t="str">
        <f t="shared" si="292"/>
        <v>91.0002356336032+0.164501226744918i</v>
      </c>
      <c r="I1064" t="str">
        <f t="shared" si="293"/>
        <v>5.47364654098505-739.225067198751i</v>
      </c>
      <c r="K1064" t="str">
        <f t="shared" si="294"/>
        <v>0.142856306123185-0.000337659506872379i</v>
      </c>
      <c r="L1064" t="str">
        <f t="shared" si="295"/>
        <v>0.0015-207.761454011468i</v>
      </c>
      <c r="M1064" t="str">
        <f t="shared" si="296"/>
        <v>0.0135-85.2354683123973i</v>
      </c>
      <c r="N1064">
        <f t="shared" si="297"/>
        <v>91.128588883987945</v>
      </c>
      <c r="O1064">
        <f t="shared" si="298"/>
        <v>71.728907399299501</v>
      </c>
      <c r="P1064" s="3">
        <f t="shared" si="299"/>
        <v>71.728907399299501</v>
      </c>
      <c r="Q1064" s="3">
        <f t="shared" si="300"/>
        <v>-88.871411116012055</v>
      </c>
      <c r="R1064">
        <f t="shared" si="301"/>
        <v>91.128588883987945</v>
      </c>
      <c r="S1064">
        <f t="shared" si="302"/>
        <v>4.7877908780395842E-2</v>
      </c>
      <c r="T1064">
        <f t="shared" si="285"/>
        <v>71.728907399299501</v>
      </c>
    </row>
    <row r="1065" spans="1:20" x14ac:dyDescent="0.3">
      <c r="A1065">
        <f t="shared" si="286"/>
        <v>301.96891092482002</v>
      </c>
      <c r="B1065">
        <f t="shared" si="303"/>
        <v>48.059844833761346</v>
      </c>
      <c r="C1065" t="str">
        <f t="shared" si="287"/>
        <v>76.0029349567876-3843.38744060395i</v>
      </c>
      <c r="D1065" t="str">
        <f t="shared" si="288"/>
        <v>15.356244572615-662.32896676163i</v>
      </c>
      <c r="E1065" t="str">
        <f t="shared" si="289"/>
        <v>162.467971505471-0.168325383372226i</v>
      </c>
      <c r="F1065" t="str">
        <f t="shared" si="290"/>
        <v>17.4594589312572-3107.73500683254i</v>
      </c>
      <c r="G1065" t="str">
        <f t="shared" si="291"/>
        <v>0.999999969746932-0.000173934087430656i</v>
      </c>
      <c r="H1065" t="str">
        <f t="shared" si="292"/>
        <v>91.000237427824+0.165126331923625i</v>
      </c>
      <c r="I1065" t="str">
        <f t="shared" si="293"/>
        <v>5.47364663566598-736.426609168978i</v>
      </c>
      <c r="K1065" t="str">
        <f t="shared" si="294"/>
        <v>0.142856299751964-0.000338942597138189i</v>
      </c>
      <c r="L1065" t="str">
        <f t="shared" si="295"/>
        <v>0.0015-206.974949204491i</v>
      </c>
      <c r="M1065" t="str">
        <f t="shared" si="296"/>
        <v>0.0135-84.9127996736371i</v>
      </c>
      <c r="N1065">
        <f t="shared" si="297"/>
        <v>91.132875614452288</v>
      </c>
      <c r="O1065">
        <f t="shared" si="298"/>
        <v>71.695981309457181</v>
      </c>
      <c r="P1065" s="3">
        <f t="shared" si="299"/>
        <v>71.695981309457181</v>
      </c>
      <c r="Q1065" s="3">
        <f t="shared" si="300"/>
        <v>-88.867124385547712</v>
      </c>
      <c r="R1065">
        <f t="shared" si="301"/>
        <v>91.132875614452288</v>
      </c>
      <c r="S1065">
        <f t="shared" si="302"/>
        <v>4.8059844833761349E-2</v>
      </c>
      <c r="T1065">
        <f t="shared" si="285"/>
        <v>71.695981309457181</v>
      </c>
    </row>
    <row r="1066" spans="1:20" x14ac:dyDescent="0.3">
      <c r="A1066">
        <f t="shared" si="286"/>
        <v>303.11639278633436</v>
      </c>
      <c r="B1066">
        <f t="shared" si="303"/>
        <v>48.242472244129644</v>
      </c>
      <c r="C1066" t="str">
        <f t="shared" si="287"/>
        <v>76.0029247165446-3828.84003782523i</v>
      </c>
      <c r="D1066" t="str">
        <f t="shared" si="288"/>
        <v>15.3562445312885-659.821713763866i</v>
      </c>
      <c r="E1066" t="str">
        <f t="shared" si="289"/>
        <v>162.46795958616-0.168964921997837i</v>
      </c>
      <c r="F1066" t="str">
        <f t="shared" si="290"/>
        <v>17.4594589272353-3095.97034265396i</v>
      </c>
      <c r="G1066" t="str">
        <f t="shared" si="291"/>
        <v>0.999999969516572-0.000174595036922674i</v>
      </c>
      <c r="H1066" t="str">
        <f t="shared" si="292"/>
        <v>91.000239235707+0.165753812507931i</v>
      </c>
      <c r="I1066" t="str">
        <f t="shared" si="293"/>
        <v>5.47364673106791-733.63874488322i</v>
      </c>
      <c r="K1066" t="str">
        <f t="shared" si="294"/>
        <v>0.14285629333223-0.000340230562965515i</v>
      </c>
      <c r="L1066" t="str">
        <f t="shared" si="295"/>
        <v>0.0015-206.191421801644i</v>
      </c>
      <c r="M1066" t="str">
        <f t="shared" si="296"/>
        <v>0.0135-84.5913525340083i</v>
      </c>
      <c r="N1066">
        <f t="shared" si="297"/>
        <v>91.137178612676578</v>
      </c>
      <c r="O1066">
        <f t="shared" si="298"/>
        <v>71.66305535459324</v>
      </c>
      <c r="P1066" s="3">
        <f t="shared" si="299"/>
        <v>71.66305535459324</v>
      </c>
      <c r="Q1066" s="3">
        <f t="shared" si="300"/>
        <v>-88.862821387323422</v>
      </c>
      <c r="R1066">
        <f t="shared" si="301"/>
        <v>91.137178612676578</v>
      </c>
      <c r="S1066">
        <f t="shared" si="302"/>
        <v>4.8242472244129642E-2</v>
      </c>
      <c r="T1066">
        <f t="shared" si="285"/>
        <v>71.66305535459324</v>
      </c>
    </row>
    <row r="1067" spans="1:20" x14ac:dyDescent="0.3">
      <c r="A1067">
        <f t="shared" si="286"/>
        <v>304.26823507892249</v>
      </c>
      <c r="B1067">
        <f t="shared" si="303"/>
        <v>48.425793638657339</v>
      </c>
      <c r="C1067" t="str">
        <f t="shared" si="287"/>
        <v>76.002914398336-3814.34771419493i</v>
      </c>
      <c r="D1067" t="str">
        <f t="shared" si="288"/>
        <v>15.3562444896474-657.323952522971i</v>
      </c>
      <c r="E1067" t="str">
        <f t="shared" si="289"/>
        <v>162.467947576102-0.169606889750805i</v>
      </c>
      <c r="F1067" t="str">
        <f t="shared" si="290"/>
        <v>17.4594589231827-3084.25021504814i</v>
      </c>
      <c r="G1067" t="str">
        <f t="shared" si="291"/>
        <v>0.999999969284458-0.000175258498022299i</v>
      </c>
      <c r="H1067" t="str">
        <f t="shared" si="292"/>
        <v>91.0002410573553+0.166383677524441i</v>
      </c>
      <c r="I1067" t="str">
        <f t="shared" si="293"/>
        <v>5.47364682719621-730.861434237098i</v>
      </c>
      <c r="K1067" t="str">
        <f t="shared" si="294"/>
        <v>0.142856286863615-0.000341523422879417i</v>
      </c>
      <c r="L1067" t="str">
        <f t="shared" si="295"/>
        <v>0.0015-205.410860531624i</v>
      </c>
      <c r="M1067" t="str">
        <f t="shared" si="296"/>
        <v>0.0135-84.2711222693841i</v>
      </c>
      <c r="N1067">
        <f t="shared" si="297"/>
        <v>91.141497940228845</v>
      </c>
      <c r="O1067">
        <f t="shared" si="298"/>
        <v>71.630129535734227</v>
      </c>
      <c r="P1067" s="3">
        <f t="shared" si="299"/>
        <v>71.630129535734227</v>
      </c>
      <c r="Q1067" s="3">
        <f t="shared" si="300"/>
        <v>-88.858502059771155</v>
      </c>
      <c r="R1067">
        <f t="shared" si="301"/>
        <v>91.141497940228845</v>
      </c>
      <c r="S1067">
        <f t="shared" si="302"/>
        <v>4.8425793638657337E-2</v>
      </c>
      <c r="T1067">
        <f t="shared" si="285"/>
        <v>71.630129535734227</v>
      </c>
    </row>
    <row r="1068" spans="1:20" x14ac:dyDescent="0.3">
      <c r="A1068">
        <f t="shared" si="286"/>
        <v>305.42445437222239</v>
      </c>
      <c r="B1068">
        <f t="shared" si="303"/>
        <v>48.60981165448424</v>
      </c>
      <c r="C1068" t="str">
        <f t="shared" si="287"/>
        <v>76.0029040015656-3799.91026123598i</v>
      </c>
      <c r="D1068" t="str">
        <f t="shared" si="288"/>
        <v>15.3562444476892-654.835647107812i</v>
      </c>
      <c r="E1068" t="str">
        <f t="shared" si="289"/>
        <v>162.467935474604-0.170251295848984i</v>
      </c>
      <c r="F1068" t="str">
        <f t="shared" si="290"/>
        <v>17.4594589190993-3072.57445541712i</v>
      </c>
      <c r="G1068" t="str">
        <f t="shared" si="291"/>
        <v>0.999999969050576-0.000175924480273639i</v>
      </c>
      <c r="H1068" t="str">
        <f t="shared" si="292"/>
        <v>91.0002428928757+0.167015936034069i</v>
      </c>
      <c r="I1068" t="str">
        <f t="shared" si="293"/>
        <v>5.47364692405656-728.094637278086i</v>
      </c>
      <c r="K1068" t="str">
        <f t="shared" si="294"/>
        <v>0.142856280345744-0.000342821195475319i</v>
      </c>
      <c r="L1068" t="str">
        <f t="shared" si="295"/>
        <v>0.0015-204.633254165794i</v>
      </c>
      <c r="M1068" t="str">
        <f t="shared" si="296"/>
        <v>0.0135-83.9521042731461i</v>
      </c>
      <c r="N1068">
        <f t="shared" si="297"/>
        <v>91.145833658908231</v>
      </c>
      <c r="O1068">
        <f t="shared" si="298"/>
        <v>71.597203853914252</v>
      </c>
      <c r="P1068" s="3">
        <f t="shared" si="299"/>
        <v>71.597203853914252</v>
      </c>
      <c r="Q1068" s="3">
        <f t="shared" si="300"/>
        <v>-88.854166341091769</v>
      </c>
      <c r="R1068">
        <f t="shared" si="301"/>
        <v>91.145833658908231</v>
      </c>
      <c r="S1068">
        <f t="shared" si="302"/>
        <v>4.860981165448424E-2</v>
      </c>
      <c r="T1068">
        <f t="shared" ref="T1068:T1131" si="304">P1068</f>
        <v>71.597203853914252</v>
      </c>
    </row>
    <row r="1069" spans="1:20" x14ac:dyDescent="0.3">
      <c r="A1069">
        <f t="shared" ref="A1069:A1132" si="305">2*PI()*B1069</f>
        <v>306.5850672988368</v>
      </c>
      <c r="B1069">
        <f t="shared" si="303"/>
        <v>48.794528938771279</v>
      </c>
      <c r="C1069" t="str">
        <f t="shared" ref="C1069:C1132" si="306">IMPRODUCT(D1069,E1069,$C$40,,K1069,$C$41)</f>
        <v>76.0028935256372-3785.52747126087i</v>
      </c>
      <c r="D1069" t="str">
        <f t="shared" ref="D1069:D1132" si="307">IMDIV(IMPRODUCT($C$37,$C$38,COMPLEX(1,A1069/$C$38)),IMSUM(-1*A1069*A1069/$C$39,COMPLEX(0,1*A1069)))</f>
        <v>15.3562444054114-652.35676172328i</v>
      </c>
      <c r="E1069" t="str">
        <f t="shared" ref="E1069:E1132" si="308">IMDIV(IMPRODUCT(IMSUM(F1069,G1069),$C$29,H1069),IMSUM(1,I1069))</f>
        <v>162.467923280972-0.170898149545146i</v>
      </c>
      <c r="F1069" t="str">
        <f t="shared" ref="F1069:F1132" si="309">IMDIV(IMPRODUCT($C$14,$C$15,COMPLEX(1,A1069/$C$15)),IMSUM(-1*A1069*A1069/$C$16,COMPLEX(0,A1069)))</f>
        <v>17.4594589149847-3060.94289580117i</v>
      </c>
      <c r="G1069" t="str">
        <f t="shared" ref="G1069:G1132" si="310">IMDIV(1,COMPLEX(1,A1069*$C$9*$C$10))</f>
        <v>0.999999968814914-0.000176592993257062i</v>
      </c>
      <c r="H1069" t="str">
        <f t="shared" ref="H1069:H1132" si="311">IMDIV($C$3,IMSUM(K1069,COMPLEX(0,$C$28*A1069)))</f>
        <v>91.0002447423717+0.167650597132152i</v>
      </c>
      <c r="I1069" t="str">
        <f t="shared" ref="I1069:I1132" si="312">IMPRODUCT(F1069,$C$29,H1069,$C$31)</f>
        <v>5.47364702165434-725.338314204861i</v>
      </c>
      <c r="K1069" t="str">
        <f t="shared" ref="K1069:K1132" si="313">IF($C$26&lt;=0,IMDIV(1,IMSUM(IMDIV(1,L1069),1/$C$18)),IMDIV(1,IMSUM(IMDIV(1,L1069),1/$C$18,IMDIV(1,M1069))))</f>
        <v>0.142856273778245-0.000344123899419286i</v>
      </c>
      <c r="L1069" t="str">
        <f t="shared" ref="L1069:L1132" si="314">IMSUM($C$21/$C$22,IMDIV(1,COMPLEX(0,$C$20*$C$22*A1069)))</f>
        <v>0.0015-203.858591518026i</v>
      </c>
      <c r="M1069" t="str">
        <f t="shared" ref="M1069:M1132" si="315">IMSUM($C$25/$C$26,IMDIV(1,COMPLEX(0,$C$24*$C$26*A1069)))</f>
        <v>0.0135-83.6342939561134i</v>
      </c>
      <c r="N1069">
        <f t="shared" ref="N1069:N1132" si="316">ABS(R1069)</f>
        <v>91.150185830745826</v>
      </c>
      <c r="O1069">
        <f t="shared" ref="O1069:O1132" si="317">ABS(P1069)</f>
        <v>71.56427831017578</v>
      </c>
      <c r="P1069" s="3">
        <f t="shared" ref="P1069:P1132" si="318">20*LOG10(IMABS(C1069))</f>
        <v>71.56427831017578</v>
      </c>
      <c r="Q1069" s="3">
        <f t="shared" ref="Q1069:Q1132" si="319">IMARGUMENT(C1069)*180/PI()</f>
        <v>-88.849814169254174</v>
      </c>
      <c r="R1069">
        <f t="shared" ref="R1069:R1132" si="320">IF(Q1069&lt;0,Q1069+180,Q1069-180)</f>
        <v>91.150185830745826</v>
      </c>
      <c r="S1069">
        <f t="shared" ref="S1069:S1132" si="321">B1069/1000</f>
        <v>4.879452893877128E-2</v>
      </c>
      <c r="T1069">
        <f t="shared" si="304"/>
        <v>71.56427831017578</v>
      </c>
    </row>
    <row r="1070" spans="1:20" x14ac:dyDescent="0.3">
      <c r="A1070">
        <f t="shared" si="305"/>
        <v>307.75009055457247</v>
      </c>
      <c r="B1070">
        <f t="shared" ref="B1070:B1133" si="322">B1069*(1+B$42)</f>
        <v>48.979948148738615</v>
      </c>
      <c r="C1070" t="str">
        <f t="shared" si="306"/>
        <v>76.0028829699497-3771.19913736838i</v>
      </c>
      <c r="D1070" t="str">
        <f t="shared" si="307"/>
        <v>15.3562443628118-649.887260709779i</v>
      </c>
      <c r="E1070" t="str">
        <f t="shared" si="308"/>
        <v>162.467910994507-0.17154746012707i</v>
      </c>
      <c r="F1070" t="str">
        <f t="shared" si="309"/>
        <v>17.4594589108389-3049.35536887643i</v>
      </c>
      <c r="G1070" t="str">
        <f t="shared" si="310"/>
        <v>0.999999968577457-0.000177264046589347i</v>
      </c>
      <c r="H1070" t="str">
        <f t="shared" si="311"/>
        <v>91.0002466059505+0.168287669948602i</v>
      </c>
      <c r="I1070" t="str">
        <f t="shared" si="312"/>
        <v>5.47364711999533-722.592425366803i</v>
      </c>
      <c r="K1070" t="str">
        <f t="shared" si="313"/>
        <v>0.142856267160739-0.000345431553448298i</v>
      </c>
      <c r="L1070" t="str">
        <f t="shared" si="314"/>
        <v>0.0015-203.086861444536i</v>
      </c>
      <c r="M1070" t="str">
        <f t="shared" si="315"/>
        <v>0.0135-83.3176867464767i</v>
      </c>
      <c r="N1070">
        <f t="shared" si="316"/>
        <v>91.15455451800554</v>
      </c>
      <c r="O1070">
        <f t="shared" si="317"/>
        <v>71.531352905569065</v>
      </c>
      <c r="P1070" s="3">
        <f t="shared" si="318"/>
        <v>71.531352905569065</v>
      </c>
      <c r="Q1070" s="3">
        <f t="shared" si="319"/>
        <v>-88.84544548199446</v>
      </c>
      <c r="R1070">
        <f t="shared" si="320"/>
        <v>91.15455451800554</v>
      </c>
      <c r="S1070">
        <f t="shared" si="321"/>
        <v>4.8979948148738614E-2</v>
      </c>
      <c r="T1070">
        <f t="shared" si="304"/>
        <v>71.531352905569065</v>
      </c>
    </row>
    <row r="1071" spans="1:20" x14ac:dyDescent="0.3">
      <c r="A1071">
        <f t="shared" si="305"/>
        <v>308.91954089867983</v>
      </c>
      <c r="B1071">
        <f t="shared" si="322"/>
        <v>49.16607195170382</v>
      </c>
      <c r="C1071" t="str">
        <f t="shared" si="306"/>
        <v>76.0028723338922-3756.92505344046i</v>
      </c>
      <c r="D1071" t="str">
        <f t="shared" si="307"/>
        <v>15.3562443198877-647.427108542704i</v>
      </c>
      <c r="E1071" t="str">
        <f t="shared" si="308"/>
        <v>162.467898614498-0.172199236917647i</v>
      </c>
      <c r="F1071" t="str">
        <f t="shared" si="309"/>
        <v>17.4594589066614-3037.81170795239i</v>
      </c>
      <c r="G1071" t="str">
        <f t="shared" si="310"/>
        <v>0.999999968338192-0.000177937649923812i</v>
      </c>
      <c r="H1071" t="str">
        <f t="shared" si="311"/>
        <v>91.0002484837202+0.168927163648021i</v>
      </c>
      <c r="I1071" t="str">
        <f t="shared" si="312"/>
        <v>5.47364721908515-719.856931263377i</v>
      </c>
      <c r="K1071" t="str">
        <f t="shared" si="313"/>
        <v>0.142856260492844-0.000346744176370503i</v>
      </c>
      <c r="L1071" t="str">
        <f t="shared" si="314"/>
        <v>0.0015-202.31805284373i</v>
      </c>
      <c r="M1071" t="str">
        <f t="shared" si="315"/>
        <v>0.0135-83.0022780897356i</v>
      </c>
      <c r="N1071">
        <f t="shared" si="316"/>
        <v>91.158939783184891</v>
      </c>
      <c r="O1071">
        <f t="shared" si="317"/>
        <v>71.49842764115192</v>
      </c>
      <c r="P1071" s="3">
        <f t="shared" si="318"/>
        <v>71.49842764115192</v>
      </c>
      <c r="Q1071" s="3">
        <f t="shared" si="319"/>
        <v>-88.841060216815109</v>
      </c>
      <c r="R1071">
        <f t="shared" si="320"/>
        <v>91.158939783184891</v>
      </c>
      <c r="S1071">
        <f t="shared" si="321"/>
        <v>4.9166071951703819E-2</v>
      </c>
      <c r="T1071">
        <f t="shared" si="304"/>
        <v>71.49842764115192</v>
      </c>
    </row>
    <row r="1072" spans="1:20" x14ac:dyDescent="0.3">
      <c r="A1072">
        <f t="shared" si="305"/>
        <v>310.09343515409483</v>
      </c>
      <c r="B1072">
        <f t="shared" si="322"/>
        <v>49.352903025120298</v>
      </c>
      <c r="C1072" t="str">
        <f t="shared" si="306"/>
        <v>76.0028616168559-3742.70501413966i</v>
      </c>
      <c r="D1072" t="str">
        <f t="shared" si="307"/>
        <v>15.3562442766369-644.976269831942i</v>
      </c>
      <c r="E1072" t="str">
        <f t="shared" si="308"/>
        <v>162.467886140234-0.172853489275072i</v>
      </c>
      <c r="F1072" t="str">
        <f t="shared" si="309"/>
        <v>17.4594589024521-3026.31174696965i</v>
      </c>
      <c r="G1072" t="str">
        <f t="shared" si="310"/>
        <v>0.999999968097105-0.000178613812950461i</v>
      </c>
      <c r="H1072" t="str">
        <f t="shared" si="311"/>
        <v>91.0002503757876+0.169569087429828i</v>
      </c>
      <c r="I1072" t="str">
        <f t="shared" si="312"/>
        <v>5.47364731892942-717.13179254358i</v>
      </c>
      <c r="K1072" t="str">
        <f t="shared" si="313"/>
        <v>0.142856253774178-0.00034806178706549i</v>
      </c>
      <c r="L1072" t="str">
        <f t="shared" si="314"/>
        <v>0.0015-201.552154656037i</v>
      </c>
      <c r="M1072" t="str">
        <f t="shared" si="315"/>
        <v>0.0135-82.6880634486307i</v>
      </c>
      <c r="N1072">
        <f t="shared" si="316"/>
        <v>91.163341689015994</v>
      </c>
      <c r="O1072">
        <f t="shared" si="317"/>
        <v>71.4655025179906</v>
      </c>
      <c r="P1072" s="3">
        <f t="shared" si="318"/>
        <v>71.4655025179906</v>
      </c>
      <c r="Q1072" s="3">
        <f t="shared" si="319"/>
        <v>-88.836658310984006</v>
      </c>
      <c r="R1072">
        <f t="shared" si="320"/>
        <v>91.163341689015994</v>
      </c>
      <c r="S1072">
        <f t="shared" si="321"/>
        <v>4.9352903025120298E-2</v>
      </c>
      <c r="T1072">
        <f t="shared" si="304"/>
        <v>71.4655025179906</v>
      </c>
    </row>
    <row r="1073" spans="1:20" x14ac:dyDescent="0.3">
      <c r="A1073">
        <f t="shared" si="305"/>
        <v>311.27179020768034</v>
      </c>
      <c r="B1073">
        <f t="shared" si="322"/>
        <v>49.540444056615755</v>
      </c>
      <c r="C1073" t="str">
        <f t="shared" si="306"/>
        <v>76.0028508182239-3728.53881490603i</v>
      </c>
      <c r="D1073" t="str">
        <f t="shared" si="307"/>
        <v>15.3562442330567-642.534709321357i</v>
      </c>
      <c r="E1073" t="str">
        <f t="shared" si="308"/>
        <v>162.467873571001-0.173510226592961i</v>
      </c>
      <c r="F1073" t="str">
        <f t="shared" si="309"/>
        <v>17.4594588982109-3014.8553204974i</v>
      </c>
      <c r="G1073" t="str">
        <f t="shared" si="310"/>
        <v>0.999999967854182-0.000179292545396118i</v>
      </c>
      <c r="H1073" t="str">
        <f t="shared" si="311"/>
        <v>91.000252282262+0.170213450528415i</v>
      </c>
      <c r="I1073" t="str">
        <f t="shared" si="312"/>
        <v>5.47364741953401-714.416970005378i</v>
      </c>
      <c r="K1073" t="str">
        <f t="shared" si="313"/>
        <v>0.142856247004354-0.000349384404484581i</v>
      </c>
      <c r="L1073" t="str">
        <f t="shared" si="314"/>
        <v>0.0015-200.789155863755i</v>
      </c>
      <c r="M1073" t="str">
        <f t="shared" si="315"/>
        <v>0.0135-82.3750383030792i</v>
      </c>
      <c r="N1073">
        <f t="shared" si="316"/>
        <v>91.16776029846622</v>
      </c>
      <c r="O1073">
        <f t="shared" si="317"/>
        <v>71.432577537159602</v>
      </c>
      <c r="P1073" s="3">
        <f t="shared" si="318"/>
        <v>71.432577537159602</v>
      </c>
      <c r="Q1073" s="3">
        <f t="shared" si="319"/>
        <v>-88.83223970153378</v>
      </c>
      <c r="R1073">
        <f t="shared" si="320"/>
        <v>91.16776029846622</v>
      </c>
      <c r="S1073">
        <f t="shared" si="321"/>
        <v>4.9540444056615757E-2</v>
      </c>
      <c r="T1073">
        <f t="shared" si="304"/>
        <v>71.432577537159602</v>
      </c>
    </row>
    <row r="1074" spans="1:20" x14ac:dyDescent="0.3">
      <c r="A1074">
        <f t="shared" si="305"/>
        <v>312.45462301046956</v>
      </c>
      <c r="B1074">
        <f t="shared" si="322"/>
        <v>49.728697744030896</v>
      </c>
      <c r="C1074" t="str">
        <f t="shared" si="306"/>
        <v>76.0028399373736-3714.42625195387i</v>
      </c>
      <c r="D1074" t="str">
        <f t="shared" si="307"/>
        <v>15.3562441891447-640.102391888277i</v>
      </c>
      <c r="E1074" t="str">
        <f t="shared" si="308"/>
        <v>162.467860906071-0.174169458300421i</v>
      </c>
      <c r="F1074" t="str">
        <f t="shared" si="309"/>
        <v>17.4594588939372-3003.44226373108i</v>
      </c>
      <c r="G1074" t="str">
        <f t="shared" si="310"/>
        <v>0.99999996760941-0.00017997385702457i</v>
      </c>
      <c r="H1074" t="str">
        <f t="shared" si="311"/>
        <v>91.0002542032534+0.170860262213259i</v>
      </c>
      <c r="I1074" t="str">
        <f t="shared" si="312"/>
        <v>5.47364752090461-711.712424595135i</v>
      </c>
      <c r="K1074" t="str">
        <f t="shared" si="313"/>
        <v>0.142856240182982-0.000350712047651075i</v>
      </c>
      <c r="L1074" t="str">
        <f t="shared" si="314"/>
        <v>0.0015-200.02904549089i</v>
      </c>
      <c r="M1074" t="str">
        <f t="shared" si="315"/>
        <v>0.0135-82.0631981501087i</v>
      </c>
      <c r="N1074">
        <f t="shared" si="316"/>
        <v>91.172195674739243</v>
      </c>
      <c r="O1074">
        <f t="shared" si="317"/>
        <v>71.399652699740955</v>
      </c>
      <c r="P1074" s="3">
        <f t="shared" si="318"/>
        <v>71.399652699740955</v>
      </c>
      <c r="Q1074" s="3">
        <f t="shared" si="319"/>
        <v>-88.827804325260757</v>
      </c>
      <c r="R1074">
        <f t="shared" si="320"/>
        <v>91.172195674739243</v>
      </c>
      <c r="S1074">
        <f t="shared" si="321"/>
        <v>4.9728697744030895E-2</v>
      </c>
      <c r="T1074">
        <f t="shared" si="304"/>
        <v>71.399652699740955</v>
      </c>
    </row>
    <row r="1075" spans="1:20" x14ac:dyDescent="0.3">
      <c r="A1075">
        <f t="shared" si="305"/>
        <v>313.64195057790937</v>
      </c>
      <c r="B1075">
        <f t="shared" si="322"/>
        <v>49.917666795458217</v>
      </c>
      <c r="C1075" t="str">
        <f t="shared" si="306"/>
        <v>76.0028289736794-3700.36712226929i</v>
      </c>
      <c r="D1075" t="str">
        <f t="shared" si="307"/>
        <v>15.3562441448983-637.679282543006i</v>
      </c>
      <c r="E1075" t="str">
        <f t="shared" si="308"/>
        <v>162.467848144718-0.174831193862267i</v>
      </c>
      <c r="F1075" t="str">
        <f t="shared" si="309"/>
        <v>17.4594588896311-2992.07241249008i</v>
      </c>
      <c r="G1075" t="str">
        <f t="shared" si="310"/>
        <v>0.999999967362774-0.000180657757636708i</v>
      </c>
      <c r="H1075" t="str">
        <f t="shared" si="311"/>
        <v>91.0002561388726+0.171509531789063i</v>
      </c>
      <c r="I1075" t="str">
        <f t="shared" si="312"/>
        <v>5.47364762304717-709.018117407068i</v>
      </c>
      <c r="K1075" t="str">
        <f t="shared" si="313"/>
        <v>0.142856233309669-0.000352044735660537i</v>
      </c>
      <c r="L1075" t="str">
        <f t="shared" si="314"/>
        <v>0.0015-199.271812602998i</v>
      </c>
      <c r="M1075" t="str">
        <f t="shared" si="315"/>
        <v>0.0135-81.7525385037939i</v>
      </c>
      <c r="N1075">
        <f t="shared" si="316"/>
        <v>91.176647881275755</v>
      </c>
      <c r="O1075">
        <f t="shared" si="317"/>
        <v>71.366728006825483</v>
      </c>
      <c r="P1075" s="3">
        <f t="shared" si="318"/>
        <v>71.366728006825483</v>
      </c>
      <c r="Q1075" s="3">
        <f t="shared" si="319"/>
        <v>-88.823352118724245</v>
      </c>
      <c r="R1075">
        <f t="shared" si="320"/>
        <v>91.176647881275755</v>
      </c>
      <c r="S1075">
        <f t="shared" si="321"/>
        <v>4.991766679545822E-2</v>
      </c>
      <c r="T1075">
        <f t="shared" si="304"/>
        <v>71.366728006825483</v>
      </c>
    </row>
    <row r="1076" spans="1:20" x14ac:dyDescent="0.3">
      <c r="A1076">
        <f t="shared" si="305"/>
        <v>314.83378999010546</v>
      </c>
      <c r="B1076">
        <f t="shared" si="322"/>
        <v>50.107353929280961</v>
      </c>
      <c r="C1076" t="str">
        <f t="shared" si="306"/>
        <v>76.0028179265117-3686.36122360698i</v>
      </c>
      <c r="D1076" t="str">
        <f t="shared" si="307"/>
        <v>15.356244100315-635.265346428295i</v>
      </c>
      <c r="E1076" t="str">
        <f t="shared" si="308"/>
        <v>162.467835286208-0.175495442779131i</v>
      </c>
      <c r="F1076" t="str">
        <f t="shared" si="309"/>
        <v>17.4594588852922-2980.74560321522i</v>
      </c>
      <c r="G1076" t="str">
        <f t="shared" si="310"/>
        <v>0.999999967114259-0.000181344257070661i</v>
      </c>
      <c r="H1076" t="str">
        <f t="shared" si="311"/>
        <v>91.00025808923+0.172161268595883i</v>
      </c>
      <c r="I1076" t="str">
        <f t="shared" si="312"/>
        <v>5.47364772596745-706.334009682647i</v>
      </c>
      <c r="K1076" t="str">
        <f t="shared" si="313"/>
        <v>0.142856226384021-0.00035338248768107i</v>
      </c>
      <c r="L1076" t="str">
        <f t="shared" si="314"/>
        <v>0.0015-198.517446307031i</v>
      </c>
      <c r="M1076" t="str">
        <f t="shared" si="315"/>
        <v>0.0135-81.4430548951925i</v>
      </c>
      <c r="N1076">
        <f t="shared" si="316"/>
        <v>91.181116981754499</v>
      </c>
      <c r="O1076">
        <f t="shared" si="317"/>
        <v>71.333803459512126</v>
      </c>
      <c r="P1076" s="3">
        <f t="shared" si="318"/>
        <v>71.333803459512126</v>
      </c>
      <c r="Q1076" s="3">
        <f t="shared" si="319"/>
        <v>-88.818883018245501</v>
      </c>
      <c r="R1076">
        <f t="shared" si="320"/>
        <v>91.181116981754499</v>
      </c>
      <c r="S1076">
        <f t="shared" si="321"/>
        <v>5.0107353929280958E-2</v>
      </c>
      <c r="T1076">
        <f t="shared" si="304"/>
        <v>71.333803459512126</v>
      </c>
    </row>
    <row r="1077" spans="1:20" x14ac:dyDescent="0.3">
      <c r="A1077">
        <f t="shared" si="305"/>
        <v>316.03015839206785</v>
      </c>
      <c r="B1077">
        <f t="shared" si="322"/>
        <v>50.297761874212227</v>
      </c>
      <c r="C1077" t="str">
        <f t="shared" si="306"/>
        <v>76.0028067952343-3672.40835448736i</v>
      </c>
      <c r="D1077" t="str">
        <f t="shared" si="307"/>
        <v>15.3562440553922-632.860548818866i</v>
      </c>
      <c r="E1077" t="str">
        <f t="shared" si="308"/>
        <v>162.467822329801-0.176162214587567i</v>
      </c>
      <c r="F1077" t="str">
        <f t="shared" si="309"/>
        <v>17.4594588809203-2969.46167296658i</v>
      </c>
      <c r="G1077" t="str">
        <f t="shared" si="310"/>
        <v>0.999999966863853-0.000182033365201946i</v>
      </c>
      <c r="H1077" t="str">
        <f t="shared" si="311"/>
        <v>91.0002600544382+0.172815482009272i</v>
      </c>
      <c r="I1077" t="str">
        <f t="shared" si="312"/>
        <v>5.47364782967139-703.660062810089i</v>
      </c>
      <c r="K1077" t="str">
        <f t="shared" si="313"/>
        <v>0.142856219405639-0.000354725322953585i</v>
      </c>
      <c r="L1077" t="str">
        <f t="shared" si="314"/>
        <v>0.0015-197.765935751177i</v>
      </c>
      <c r="M1077" t="str">
        <f t="shared" si="315"/>
        <v>0.0135-81.1347428722781i</v>
      </c>
      <c r="N1077">
        <f t="shared" si="316"/>
        <v>91.185603040092928</v>
      </c>
      <c r="O1077">
        <f t="shared" si="317"/>
        <v>71.30087905890808</v>
      </c>
      <c r="P1077" s="3">
        <f t="shared" si="318"/>
        <v>71.30087905890808</v>
      </c>
      <c r="Q1077" s="3">
        <f t="shared" si="319"/>
        <v>-88.814396959907072</v>
      </c>
      <c r="R1077">
        <f t="shared" si="320"/>
        <v>91.185603040092928</v>
      </c>
      <c r="S1077">
        <f t="shared" si="321"/>
        <v>5.0297761874212227E-2</v>
      </c>
      <c r="T1077">
        <f t="shared" si="304"/>
        <v>71.30087905890808</v>
      </c>
    </row>
    <row r="1078" spans="1:20" x14ac:dyDescent="0.3">
      <c r="A1078">
        <f t="shared" si="305"/>
        <v>317.2310729939577</v>
      </c>
      <c r="B1078">
        <f t="shared" si="322"/>
        <v>50.488893369334235</v>
      </c>
      <c r="C1078" t="str">
        <f t="shared" si="306"/>
        <v>76.0027955792068-3658.50831419371i</v>
      </c>
      <c r="D1078" t="str">
        <f t="shared" si="307"/>
        <v>15.3562440101274-630.464855120899i</v>
      </c>
      <c r="E1078" t="str">
        <f t="shared" si="308"/>
        <v>162.467809274752-0.176831518860223i</v>
      </c>
      <c r="F1078" t="str">
        <f t="shared" si="309"/>
        <v>17.459458876515-2958.22045942102i</v>
      </c>
      <c r="G1078" t="str">
        <f t="shared" si="310"/>
        <v>0.99999996661154-0.00018272509194361i</v>
      </c>
      <c r="H1078" t="str">
        <f t="shared" si="311"/>
        <v>91.0002620346106+0.173472181440418i</v>
      </c>
      <c r="I1078" t="str">
        <f t="shared" si="312"/>
        <v>5.47364793416498-700.996238323771i</v>
      </c>
      <c r="K1078" t="str">
        <f t="shared" si="313"/>
        <v>0.142856212374121-0.000356073260792094i</v>
      </c>
      <c r="L1078" t="str">
        <f t="shared" si="314"/>
        <v>0.0015-197.017270124703i</v>
      </c>
      <c r="M1078" t="str">
        <f t="shared" si="315"/>
        <v>0.0135-80.8275979998779i</v>
      </c>
      <c r="N1078">
        <f t="shared" si="316"/>
        <v>91.190106120448291</v>
      </c>
      <c r="O1078">
        <f t="shared" si="317"/>
        <v>71.267954806129055</v>
      </c>
      <c r="P1078" s="3">
        <f t="shared" si="318"/>
        <v>71.267954806129055</v>
      </c>
      <c r="Q1078" s="3">
        <f t="shared" si="319"/>
        <v>-88.809893879551709</v>
      </c>
      <c r="R1078">
        <f t="shared" si="320"/>
        <v>91.190106120448291</v>
      </c>
      <c r="S1078">
        <f t="shared" si="321"/>
        <v>5.0488893369334237E-2</v>
      </c>
      <c r="T1078">
        <f t="shared" si="304"/>
        <v>71.267954806129055</v>
      </c>
    </row>
    <row r="1079" spans="1:20" x14ac:dyDescent="0.3">
      <c r="A1079">
        <f t="shared" si="305"/>
        <v>318.43655107133475</v>
      </c>
      <c r="B1079">
        <f t="shared" si="322"/>
        <v>50.680751164137703</v>
      </c>
      <c r="C1079" t="str">
        <f t="shared" si="306"/>
        <v>76.0027842777851-3644.66090276932i</v>
      </c>
      <c r="D1079" t="str">
        <f t="shared" si="307"/>
        <v>15.3562439645179-628.078230871534i</v>
      </c>
      <c r="E1079" t="str">
        <f t="shared" si="308"/>
        <v>162.467796120312-0.177503365205941i</v>
      </c>
      <c r="F1079" t="str">
        <f t="shared" si="309"/>
        <v>17.4594588720762-2947.02180086992i</v>
      </c>
      <c r="G1079" t="str">
        <f t="shared" si="310"/>
        <v>0.999999966357305-0.000183419447246364i</v>
      </c>
      <c r="H1079" t="str">
        <f t="shared" si="311"/>
        <v>91.0002640298607+0.174131376336262i</v>
      </c>
      <c r="I1079" t="str">
        <f t="shared" si="312"/>
        <v>5.47364803945424-698.342497903682i</v>
      </c>
      <c r="K1079" t="str">
        <f t="shared" si="313"/>
        <v>0.142856205289063-0.00035742632058396i</v>
      </c>
      <c r="L1079" t="str">
        <f t="shared" si="314"/>
        <v>0.0015-196.271438657803i</v>
      </c>
      <c r="M1079" t="str">
        <f t="shared" si="315"/>
        <v>0.0135-80.5216158596114i</v>
      </c>
      <c r="N1079">
        <f t="shared" si="316"/>
        <v>91.194626287218327</v>
      </c>
      <c r="O1079">
        <f t="shared" si="317"/>
        <v>71.235030702299284</v>
      </c>
      <c r="P1079" s="3">
        <f t="shared" si="318"/>
        <v>71.235030702299284</v>
      </c>
      <c r="Q1079" s="3">
        <f t="shared" si="319"/>
        <v>-88.805373712781673</v>
      </c>
      <c r="R1079">
        <f t="shared" si="320"/>
        <v>91.194626287218327</v>
      </c>
      <c r="S1079">
        <f t="shared" si="321"/>
        <v>5.0680751164137706E-2</v>
      </c>
      <c r="T1079">
        <f t="shared" si="304"/>
        <v>71.235030702299284</v>
      </c>
    </row>
    <row r="1080" spans="1:20" x14ac:dyDescent="0.3">
      <c r="A1080">
        <f t="shared" si="305"/>
        <v>319.64660996540579</v>
      </c>
      <c r="B1080">
        <f t="shared" si="322"/>
        <v>50.873338018561427</v>
      </c>
      <c r="C1080" t="str">
        <f t="shared" si="306"/>
        <v>76.0027728903175-3630.86592101443i</v>
      </c>
      <c r="D1080" t="str">
        <f t="shared" si="307"/>
        <v>15.3562439185611-625.700641738381i</v>
      </c>
      <c r="E1080" t="str">
        <f t="shared" si="308"/>
        <v>162.46778286572-0.178177763269891i</v>
      </c>
      <c r="F1080" t="str">
        <f t="shared" si="309"/>
        <v>17.4594588676036-2935.86553621681i</v>
      </c>
      <c r="G1080" t="str">
        <f t="shared" si="310"/>
        <v>0.999999966101135-0.000184116441098735i</v>
      </c>
      <c r="H1080" t="str">
        <f t="shared" si="311"/>
        <v>91.0002660403036+0.174793076179647i</v>
      </c>
      <c r="I1080" t="str">
        <f t="shared" si="312"/>
        <v>5.4736481455452-695.698803374875i</v>
      </c>
      <c r="K1080" t="str">
        <f t="shared" si="313"/>
        <v>0.142856198150057-0.000358784521790199i</v>
      </c>
      <c r="L1080" t="str">
        <f t="shared" si="314"/>
        <v>0.0015-195.528430621442i</v>
      </c>
      <c r="M1080" t="str">
        <f t="shared" si="315"/>
        <v>0.0135-80.2167920498225i</v>
      </c>
      <c r="N1080">
        <f t="shared" si="316"/>
        <v>91.19916360504223</v>
      </c>
      <c r="O1080">
        <f t="shared" si="317"/>
        <v>71.202106748551273</v>
      </c>
      <c r="P1080" s="3">
        <f t="shared" si="318"/>
        <v>71.202106748551273</v>
      </c>
      <c r="Q1080" s="3">
        <f t="shared" si="319"/>
        <v>-88.80083639495777</v>
      </c>
      <c r="R1080">
        <f t="shared" si="320"/>
        <v>91.19916360504223</v>
      </c>
      <c r="S1080">
        <f t="shared" si="321"/>
        <v>5.0873338018561427E-2</v>
      </c>
      <c r="T1080">
        <f t="shared" si="304"/>
        <v>71.202106748551273</v>
      </c>
    </row>
    <row r="1081" spans="1:20" x14ac:dyDescent="0.3">
      <c r="A1081">
        <f t="shared" si="305"/>
        <v>320.86126708327436</v>
      </c>
      <c r="B1081">
        <f t="shared" si="322"/>
        <v>51.06665670303196</v>
      </c>
      <c r="C1081" t="str">
        <f t="shared" si="306"/>
        <v>76.0027614161498-3617.12317048363i</v>
      </c>
      <c r="D1081" t="str">
        <f t="shared" si="307"/>
        <v>15.3562438722544-623.332053519024i</v>
      </c>
      <c r="E1081" t="str">
        <f t="shared" si="308"/>
        <v>162.467769510217-0.178854722733779i</v>
      </c>
      <c r="F1081" t="str">
        <f t="shared" si="309"/>
        <v>17.459458863097-2924.75150497509i</v>
      </c>
      <c r="G1081" t="str">
        <f t="shared" si="310"/>
        <v>0.999999965843014-0.000184816083527205i</v>
      </c>
      <c r="H1081" t="str">
        <f t="shared" si="311"/>
        <v>91.0002680660551+0.175457290489458i</v>
      </c>
      <c r="I1081" t="str">
        <f t="shared" si="312"/>
        <v>5.47364825244402-693.065116706922i</v>
      </c>
      <c r="K1081" t="str">
        <f t="shared" si="313"/>
        <v>0.142856190956692-0.000360147883945754i</v>
      </c>
      <c r="L1081" t="str">
        <f t="shared" si="314"/>
        <v>0.0015-194.788235327199i</v>
      </c>
      <c r="M1081" t="str">
        <f t="shared" si="315"/>
        <v>0.0135-79.9131221855174i</v>
      </c>
      <c r="N1081">
        <f t="shared" si="316"/>
        <v>91.203718138801577</v>
      </c>
      <c r="O1081">
        <f t="shared" si="317"/>
        <v>71.169182946026396</v>
      </c>
      <c r="P1081" s="3">
        <f t="shared" si="318"/>
        <v>71.169182946026396</v>
      </c>
      <c r="Q1081" s="3">
        <f t="shared" si="319"/>
        <v>-88.796281861198423</v>
      </c>
      <c r="R1081">
        <f t="shared" si="320"/>
        <v>91.203718138801577</v>
      </c>
      <c r="S1081">
        <f t="shared" si="321"/>
        <v>5.1066656703031961E-2</v>
      </c>
      <c r="T1081">
        <f t="shared" si="304"/>
        <v>71.169182946026396</v>
      </c>
    </row>
    <row r="1082" spans="1:20" x14ac:dyDescent="0.3">
      <c r="A1082">
        <f t="shared" si="305"/>
        <v>322.08053989819075</v>
      </c>
      <c r="B1082">
        <f t="shared" si="322"/>
        <v>51.260709998503479</v>
      </c>
      <c r="C1082" t="str">
        <f t="shared" si="306"/>
        <v>76.0027498546215-3603.43245348283i</v>
      </c>
      <c r="D1082" t="str">
        <f t="shared" si="307"/>
        <v>15.356243825595-620.972432140521i</v>
      </c>
      <c r="E1082" t="str">
        <f t="shared" si="308"/>
        <v>162.467756053035-0.179534253315913i</v>
      </c>
      <c r="F1082" t="str">
        <f t="shared" si="309"/>
        <v>17.459458858556-2913.67954726566i</v>
      </c>
      <c r="G1082" t="str">
        <f t="shared" si="310"/>
        <v>0.999999965582928-0.000185518384596358i</v>
      </c>
      <c r="H1082" t="str">
        <f t="shared" si="311"/>
        <v>91.0002701072318+0.176124028820742i</v>
      </c>
      <c r="I1082" t="str">
        <f t="shared" si="312"/>
        <v>5.47364836015679-690.441400013349i</v>
      </c>
      <c r="K1082" t="str">
        <f t="shared" si="313"/>
        <v>0.142856183708554-0.00036151642665976i</v>
      </c>
      <c r="L1082" t="str">
        <f t="shared" si="314"/>
        <v>0.0015-194.050842127116i</v>
      </c>
      <c r="M1082" t="str">
        <f t="shared" si="315"/>
        <v>0.0135-79.6106018983041i</v>
      </c>
      <c r="N1082">
        <f t="shared" si="316"/>
        <v>91.208289953621076</v>
      </c>
      <c r="O1082">
        <f t="shared" si="317"/>
        <v>71.136259295874623</v>
      </c>
      <c r="P1082" s="3">
        <f t="shared" si="318"/>
        <v>71.136259295874623</v>
      </c>
      <c r="Q1082" s="3">
        <f t="shared" si="319"/>
        <v>-88.791710046378924</v>
      </c>
      <c r="R1082">
        <f t="shared" si="320"/>
        <v>91.208289953621076</v>
      </c>
      <c r="S1082">
        <f t="shared" si="321"/>
        <v>5.1260709998503476E-2</v>
      </c>
      <c r="T1082">
        <f t="shared" si="304"/>
        <v>71.136259295874623</v>
      </c>
    </row>
    <row r="1083" spans="1:20" x14ac:dyDescent="0.3">
      <c r="A1083">
        <f t="shared" si="305"/>
        <v>323.30444594980389</v>
      </c>
      <c r="B1083">
        <f t="shared" si="322"/>
        <v>51.455500696497793</v>
      </c>
      <c r="C1083" t="str">
        <f t="shared" si="306"/>
        <v>76.0027382050674-3589.7935730664i</v>
      </c>
      <c r="D1083" t="str">
        <f t="shared" si="307"/>
        <v>15.3562437785804-618.621743658931i</v>
      </c>
      <c r="E1083" t="str">
        <f t="shared" si="308"/>
        <v>162.467742493397-0.180216364771319i</v>
      </c>
      <c r="F1083" t="str">
        <f t="shared" si="309"/>
        <v>17.4594588539804-2902.64950381472i</v>
      </c>
      <c r="G1083" t="str">
        <f t="shared" si="310"/>
        <v>0.999999965320861-0.000186223354409021i</v>
      </c>
      <c r="H1083" t="str">
        <f t="shared" si="311"/>
        <v>91.0002721639511+0.17679330076487i</v>
      </c>
      <c r="I1083" t="str">
        <f t="shared" si="312"/>
        <v>5.47364846868977-687.827615551117i</v>
      </c>
      <c r="K1083" t="str">
        <f t="shared" si="313"/>
        <v>0.142856176405226-0.000362890169615861i</v>
      </c>
      <c r="L1083" t="str">
        <f t="shared" si="314"/>
        <v>0.0015-193.316240413544i</v>
      </c>
      <c r="M1083" t="str">
        <f t="shared" si="315"/>
        <v>0.0135-79.3092268363255i</v>
      </c>
      <c r="N1083">
        <f t="shared" si="316"/>
        <v>91.212879114869608</v>
      </c>
      <c r="O1083">
        <f t="shared" si="317"/>
        <v>71.103335799254509</v>
      </c>
      <c r="P1083" s="3">
        <f t="shared" si="318"/>
        <v>71.103335799254509</v>
      </c>
      <c r="Q1083" s="3">
        <f t="shared" si="319"/>
        <v>-88.787120885130392</v>
      </c>
      <c r="R1083">
        <f t="shared" si="320"/>
        <v>91.212879114869608</v>
      </c>
      <c r="S1083">
        <f t="shared" si="321"/>
        <v>5.1455500696497791E-2</v>
      </c>
      <c r="T1083">
        <f t="shared" si="304"/>
        <v>71.103335799254509</v>
      </c>
    </row>
    <row r="1084" spans="1:20" x14ac:dyDescent="0.3">
      <c r="A1084">
        <f t="shared" si="305"/>
        <v>324.5330028444132</v>
      </c>
      <c r="B1084">
        <f t="shared" si="322"/>
        <v>51.651031599144488</v>
      </c>
      <c r="C1084" t="str">
        <f t="shared" si="306"/>
        <v>76.0027264668186-3576.20633303454i</v>
      </c>
      <c r="D1084" t="str">
        <f t="shared" si="307"/>
        <v>15.3562437312078-616.279954258809i</v>
      </c>
      <c r="E1084" t="str">
        <f t="shared" si="308"/>
        <v>162.467728830526-0.180901066891984i</v>
      </c>
      <c r="F1084" t="str">
        <f t="shared" si="309"/>
        <v>17.4594588493701-2891.66121595139i</v>
      </c>
      <c r="G1084" t="str">
        <f t="shared" si="310"/>
        <v>0.999999965056799-0.000186931003106414i</v>
      </c>
      <c r="H1084" t="str">
        <f t="shared" si="311"/>
        <v>91.0002742363307+0.177465115949642i</v>
      </c>
      <c r="I1084" t="str">
        <f t="shared" si="312"/>
        <v>5.47364857804915-685.223725720053i</v>
      </c>
      <c r="K1084" t="str">
        <f t="shared" si="313"/>
        <v>0.142856169046289-0.000364269132572446i</v>
      </c>
      <c r="L1084" t="str">
        <f t="shared" si="314"/>
        <v>0.0015-192.584419618992i</v>
      </c>
      <c r="M1084" t="str">
        <f t="shared" si="315"/>
        <v>0.0135-79.0089926642019i</v>
      </c>
      <c r="N1084">
        <f t="shared" si="316"/>
        <v>91.217485688160963</v>
      </c>
      <c r="O1084">
        <f t="shared" si="317"/>
        <v>71.070412457333759</v>
      </c>
      <c r="P1084" s="3">
        <f t="shared" si="318"/>
        <v>71.070412457333759</v>
      </c>
      <c r="Q1084" s="3">
        <f t="shared" si="319"/>
        <v>-88.782514311839037</v>
      </c>
      <c r="R1084">
        <f t="shared" si="320"/>
        <v>91.217485688160963</v>
      </c>
      <c r="S1084">
        <f t="shared" si="321"/>
        <v>5.1651031599144491E-2</v>
      </c>
      <c r="T1084">
        <f t="shared" si="304"/>
        <v>71.070412457333759</v>
      </c>
    </row>
    <row r="1085" spans="1:20" x14ac:dyDescent="0.3">
      <c r="A1085">
        <f t="shared" si="305"/>
        <v>325.76622825522196</v>
      </c>
      <c r="B1085">
        <f t="shared" si="322"/>
        <v>51.847305519221237</v>
      </c>
      <c r="C1085" t="str">
        <f t="shared" si="306"/>
        <v>76.0027146391984-3562.67053793017i</v>
      </c>
      <c r="D1085" t="str">
        <f t="shared" si="307"/>
        <v>15.3562436834744-613.947030252728i</v>
      </c>
      <c r="E1085" t="str">
        <f t="shared" si="308"/>
        <v>162.467715063635-0.181588369506867i</v>
      </c>
      <c r="F1085" t="str">
        <f t="shared" si="309"/>
        <v>17.4594588447245-2880.71452560544i</v>
      </c>
      <c r="G1085" t="str">
        <f t="shared" si="310"/>
        <v>0.999999964790726-0.000187641340868292i</v>
      </c>
      <c r="H1085" t="str">
        <f t="shared" si="311"/>
        <v>91.0002763244907+0.178139484039464i</v>
      </c>
      <c r="I1085" t="str">
        <f t="shared" si="312"/>
        <v>5.47364868824122-682.629693062329i</v>
      </c>
      <c r="K1085" t="str">
        <f t="shared" si="313"/>
        <v>0.142856161631318-0.000365653335362972i</v>
      </c>
      <c r="L1085" t="str">
        <f t="shared" si="314"/>
        <v>0.0015-191.855369215971i</v>
      </c>
      <c r="M1085" t="str">
        <f t="shared" si="315"/>
        <v>0.0135-78.7098950629623i</v>
      </c>
      <c r="N1085">
        <f t="shared" si="316"/>
        <v>91.222109739354821</v>
      </c>
      <c r="O1085">
        <f t="shared" si="317"/>
        <v>71.03748927128855</v>
      </c>
      <c r="P1085" s="3">
        <f t="shared" si="318"/>
        <v>71.03748927128855</v>
      </c>
      <c r="Q1085" s="3">
        <f t="shared" si="319"/>
        <v>-88.777890260645179</v>
      </c>
      <c r="R1085">
        <f t="shared" si="320"/>
        <v>91.222109739354821</v>
      </c>
      <c r="S1085">
        <f t="shared" si="321"/>
        <v>5.1847305519221239E-2</v>
      </c>
      <c r="T1085">
        <f t="shared" si="304"/>
        <v>71.03748927128855</v>
      </c>
    </row>
    <row r="1086" spans="1:20" x14ac:dyDescent="0.3">
      <c r="A1086">
        <f t="shared" si="305"/>
        <v>327.00413992259178</v>
      </c>
      <c r="B1086">
        <f t="shared" si="322"/>
        <v>52.044325280194279</v>
      </c>
      <c r="C1086" t="str">
        <f t="shared" si="306"/>
        <v>76.0027027215281-3549.18599303635i</v>
      </c>
      <c r="D1086" t="str">
        <f t="shared" si="307"/>
        <v>15.3562436353777-611.622938080795i</v>
      </c>
      <c r="E1086" t="str">
        <f t="shared" si="308"/>
        <v>162.467701191933-0.182278282482151i</v>
      </c>
      <c r="F1086" t="str">
        <f t="shared" si="309"/>
        <v>17.4594588400437-2869.80927530507i</v>
      </c>
      <c r="G1086" t="str">
        <f t="shared" si="310"/>
        <v>0.999999964522627-0.000188354377913094i</v>
      </c>
      <c r="H1086" t="str">
        <f t="shared" si="311"/>
        <v>91.0002784285509+0.178816414735457i</v>
      </c>
      <c r="I1086" t="str">
        <f t="shared" si="312"/>
        <v>5.47364879927239-680.045480261917i</v>
      </c>
      <c r="K1086" t="str">
        <f t="shared" si="313"/>
        <v>0.142856154159887-0.00036704279789623i</v>
      </c>
      <c r="L1086" t="str">
        <f t="shared" si="314"/>
        <v>0.0015-191.129078716847i</v>
      </c>
      <c r="M1086" t="str">
        <f t="shared" si="315"/>
        <v>0.0135-78.4119297299885i</v>
      </c>
      <c r="N1086">
        <f t="shared" si="316"/>
        <v>91.226751334557676</v>
      </c>
      <c r="O1086">
        <f t="shared" si="317"/>
        <v>71.004566242304264</v>
      </c>
      <c r="P1086" s="3">
        <f t="shared" si="318"/>
        <v>71.004566242304264</v>
      </c>
      <c r="Q1086" s="3">
        <f t="shared" si="319"/>
        <v>-88.773248665442324</v>
      </c>
      <c r="R1086">
        <f t="shared" si="320"/>
        <v>91.226751334557676</v>
      </c>
      <c r="S1086">
        <f t="shared" si="321"/>
        <v>5.204432528019428E-2</v>
      </c>
      <c r="T1086">
        <f t="shared" si="304"/>
        <v>71.004566242304264</v>
      </c>
    </row>
    <row r="1087" spans="1:20" x14ac:dyDescent="0.3">
      <c r="A1087">
        <f t="shared" si="305"/>
        <v>328.24675565429766</v>
      </c>
      <c r="B1087">
        <f t="shared" si="322"/>
        <v>52.242093716259021</v>
      </c>
      <c r="C1087" t="str">
        <f t="shared" si="306"/>
        <v>76.0026907131198-3535.7525043733i</v>
      </c>
      <c r="D1087" t="str">
        <f t="shared" si="307"/>
        <v>15.3562435869146-609.307644310161i</v>
      </c>
      <c r="E1087" t="str">
        <f t="shared" si="308"/>
        <v>162.46768721462-0.182970815721281i</v>
      </c>
      <c r="F1087" t="str">
        <f t="shared" si="309"/>
        <v>17.4594588353272-2858.94530817459i</v>
      </c>
      <c r="G1087" t="str">
        <f t="shared" si="310"/>
        <v>0.999999964252487-0.000189070124498088i</v>
      </c>
      <c r="H1087" t="str">
        <f t="shared" si="311"/>
        <v>91.0002805486325+0.179495917775608i</v>
      </c>
      <c r="I1087" t="str">
        <f t="shared" si="312"/>
        <v>5.47364891114899-677.471050144047i</v>
      </c>
      <c r="K1087" t="str">
        <f t="shared" si="313"/>
        <v>0.142856146631566-0.000368437540156634i</v>
      </c>
      <c r="L1087" t="str">
        <f t="shared" si="314"/>
        <v>0.0015-190.405537673687i</v>
      </c>
      <c r="M1087" t="str">
        <f t="shared" si="315"/>
        <v>0.0135-78.1150923789487i</v>
      </c>
      <c r="N1087">
        <f t="shared" si="316"/>
        <v>91.231410540123676</v>
      </c>
      <c r="O1087">
        <f t="shared" si="317"/>
        <v>70.971643371575041</v>
      </c>
      <c r="P1087" s="3">
        <f t="shared" si="318"/>
        <v>70.971643371575041</v>
      </c>
      <c r="Q1087" s="3">
        <f t="shared" si="319"/>
        <v>-88.768589459876324</v>
      </c>
      <c r="R1087">
        <f t="shared" si="320"/>
        <v>91.231410540123676</v>
      </c>
      <c r="S1087">
        <f t="shared" si="321"/>
        <v>5.2242093716259021E-2</v>
      </c>
      <c r="T1087">
        <f t="shared" si="304"/>
        <v>70.971643371575041</v>
      </c>
    </row>
    <row r="1088" spans="1:20" x14ac:dyDescent="0.3">
      <c r="A1088">
        <f t="shared" si="305"/>
        <v>329.49409332578398</v>
      </c>
      <c r="B1088">
        <f t="shared" si="322"/>
        <v>52.440613672380806</v>
      </c>
      <c r="C1088" t="str">
        <f t="shared" si="306"/>
        <v>76.0026786132848-3522.36987869583i</v>
      </c>
      <c r="D1088" t="str">
        <f t="shared" si="307"/>
        <v>15.3562435380826-607.001115634551i</v>
      </c>
      <c r="E1088" t="str">
        <f t="shared" si="308"/>
        <v>162.467673130894-0.183665979165203i</v>
      </c>
      <c r="F1088" t="str">
        <f t="shared" si="309"/>
        <v>17.4594588305748-2848.12246793219i</v>
      </c>
      <c r="G1088" t="str">
        <f t="shared" si="310"/>
        <v>0.999999963980289-0.000189788590919522i</v>
      </c>
      <c r="H1088" t="str">
        <f t="shared" si="311"/>
        <v>91.0002826848573+0.180178002934913i</v>
      </c>
      <c r="I1088" t="str">
        <f t="shared" si="312"/>
        <v>5.47364902387748-674.906365674677i</v>
      </c>
      <c r="K1088" t="str">
        <f t="shared" si="313"/>
        <v>0.142856139045922-0.000369837582204511i</v>
      </c>
      <c r="L1088" t="str">
        <f t="shared" si="314"/>
        <v>0.0015-189.684735678111i</v>
      </c>
      <c r="M1088" t="str">
        <f t="shared" si="315"/>
        <v>0.0135-77.8193787397375i</v>
      </c>
      <c r="N1088">
        <f t="shared" si="316"/>
        <v>91.236087422655473</v>
      </c>
      <c r="O1088">
        <f t="shared" si="317"/>
        <v>70.938720660304398</v>
      </c>
      <c r="P1088" s="3">
        <f t="shared" si="318"/>
        <v>70.938720660304398</v>
      </c>
      <c r="Q1088" s="3">
        <f t="shared" si="319"/>
        <v>-88.763912577344527</v>
      </c>
      <c r="R1088">
        <f t="shared" si="320"/>
        <v>91.236087422655473</v>
      </c>
      <c r="S1088">
        <f t="shared" si="321"/>
        <v>5.2440613672380808E-2</v>
      </c>
      <c r="T1088">
        <f t="shared" si="304"/>
        <v>70.938720660304398</v>
      </c>
    </row>
    <row r="1089" spans="1:20" x14ac:dyDescent="0.3">
      <c r="A1089">
        <f t="shared" si="305"/>
        <v>330.74617088042197</v>
      </c>
      <c r="B1089">
        <f t="shared" si="322"/>
        <v>52.639888004335852</v>
      </c>
      <c r="C1089" t="str">
        <f t="shared" si="306"/>
        <v>76.0026664213269-3509.03792349038i</v>
      </c>
      <c r="D1089" t="str">
        <f t="shared" si="307"/>
        <v>15.3562434888787-604.703318873773i</v>
      </c>
      <c r="E1089" t="str">
        <f t="shared" si="308"/>
        <v>162.467658939946-0.184363782792427i</v>
      </c>
      <c r="F1089" t="str">
        <f t="shared" si="309"/>
        <v>17.4594588257862-2837.34059888767i</v>
      </c>
      <c r="G1089" t="str">
        <f t="shared" si="310"/>
        <v>0.99999996370602-0.000190509787512764i</v>
      </c>
      <c r="H1089" t="str">
        <f t="shared" si="311"/>
        <v>91.000284837348+0.180862680025508i</v>
      </c>
      <c r="I1089" t="str">
        <f t="shared" si="312"/>
        <v>5.47364913746429-672.351389959956i</v>
      </c>
      <c r="K1089" t="str">
        <f t="shared" si="313"/>
        <v>0.142856131402519-0.000371242944176384i</v>
      </c>
      <c r="L1089" t="str">
        <f t="shared" si="314"/>
        <v>0.0015-188.966662361138i</v>
      </c>
      <c r="M1089" t="str">
        <f t="shared" si="315"/>
        <v>0.0135-77.5247845584154i</v>
      </c>
      <c r="N1089">
        <f t="shared" si="316"/>
        <v>91.240782049005261</v>
      </c>
      <c r="O1089">
        <f t="shared" si="317"/>
        <v>70.905798109704847</v>
      </c>
      <c r="P1089" s="3">
        <f t="shared" si="318"/>
        <v>70.905798109704847</v>
      </c>
      <c r="Q1089" s="3">
        <f t="shared" si="319"/>
        <v>-88.759217950994739</v>
      </c>
      <c r="R1089">
        <f t="shared" si="320"/>
        <v>91.240782049005261</v>
      </c>
      <c r="S1089">
        <f t="shared" si="321"/>
        <v>5.2639888004335854E-2</v>
      </c>
      <c r="T1089">
        <f t="shared" si="304"/>
        <v>70.905798109704847</v>
      </c>
    </row>
    <row r="1090" spans="1:20" x14ac:dyDescent="0.3">
      <c r="A1090">
        <f t="shared" si="305"/>
        <v>332.00300632976757</v>
      </c>
      <c r="B1090">
        <f t="shared" si="322"/>
        <v>52.83991957875233</v>
      </c>
      <c r="C1090" t="str">
        <f t="shared" si="306"/>
        <v>76.0026541365439-3495.75644697219i</v>
      </c>
      <c r="D1090" t="str">
        <f t="shared" si="307"/>
        <v>15.3562434393002-602.414220973249i</v>
      </c>
      <c r="E1090" t="str">
        <f t="shared" si="308"/>
        <v>162.467644640957-0.185064236619188i</v>
      </c>
      <c r="F1090" t="str">
        <f t="shared" si="309"/>
        <v>17.4594588209611-2826.59954594023i</v>
      </c>
      <c r="G1090" t="str">
        <f t="shared" si="310"/>
        <v>0.999999963429661-0.000191233724652464i</v>
      </c>
      <c r="H1090" t="str">
        <f t="shared" si="311"/>
        <v>91.0002870062291+0.181549958896823i</v>
      </c>
      <c r="I1090" t="str">
        <f t="shared" si="312"/>
        <v>5.47364925191602-669.806086245708i</v>
      </c>
      <c r="K1090" t="str">
        <f t="shared" si="313"/>
        <v>0.142856123700916-0.000372653646285265i</v>
      </c>
      <c r="L1090" t="str">
        <f t="shared" si="314"/>
        <v>0.0015-188.251307393045i</v>
      </c>
      <c r="M1090" t="str">
        <f t="shared" si="315"/>
        <v>0.0135-77.2313055971467i</v>
      </c>
      <c r="N1090">
        <f t="shared" si="316"/>
        <v>91.245494486275604</v>
      </c>
      <c r="O1090">
        <f t="shared" si="317"/>
        <v>70.872875720997882</v>
      </c>
      <c r="P1090" s="3">
        <f t="shared" si="318"/>
        <v>70.872875720997882</v>
      </c>
      <c r="Q1090" s="3">
        <f t="shared" si="319"/>
        <v>-88.754505513724396</v>
      </c>
      <c r="R1090">
        <f t="shared" si="320"/>
        <v>91.245494486275604</v>
      </c>
      <c r="S1090">
        <f t="shared" si="321"/>
        <v>5.283991957875233E-2</v>
      </c>
      <c r="T1090">
        <f t="shared" si="304"/>
        <v>70.872875720997882</v>
      </c>
    </row>
    <row r="1091" spans="1:20" x14ac:dyDescent="0.3">
      <c r="A1091">
        <f t="shared" si="305"/>
        <v>333.26461775382069</v>
      </c>
      <c r="B1091">
        <f t="shared" si="322"/>
        <v>53.040711273151587</v>
      </c>
      <c r="C1091" t="str">
        <f t="shared" si="306"/>
        <v>76.0026417582301-3482.52525808284i</v>
      </c>
      <c r="D1091" t="str">
        <f t="shared" si="307"/>
        <v>15.3562433893442-600.13378900354i</v>
      </c>
      <c r="E1091" t="str">
        <f t="shared" si="308"/>
        <v>162.467630233107-0.185767350699619i</v>
      </c>
      <c r="F1091" t="str">
        <f t="shared" si="309"/>
        <v>17.4594588160993-2815.89915457622i</v>
      </c>
      <c r="G1091" t="str">
        <f t="shared" si="310"/>
        <v>0.999999963151199-0.00019196041275269i</v>
      </c>
      <c r="H1091" t="str">
        <f t="shared" si="311"/>
        <v>91.0002891916248+0.182239849435712i</v>
      </c>
      <c r="I1091" t="str">
        <f t="shared" si="312"/>
        <v>5.47364936723923-667.27041791688i</v>
      </c>
      <c r="K1091" t="str">
        <f t="shared" si="313"/>
        <v>0.142856115940671-0.000374069708820948i</v>
      </c>
      <c r="L1091" t="str">
        <f t="shared" si="314"/>
        <v>0.0015-187.538660483208i</v>
      </c>
      <c r="M1091" t="str">
        <f t="shared" si="315"/>
        <v>0.0135-76.9389376341368i</v>
      </c>
      <c r="N1091">
        <f t="shared" si="316"/>
        <v>91.250224801820352</v>
      </c>
      <c r="O1091">
        <f t="shared" si="317"/>
        <v>70.83995349541469</v>
      </c>
      <c r="P1091" s="3">
        <f t="shared" si="318"/>
        <v>70.83995349541469</v>
      </c>
      <c r="Q1091" s="3">
        <f t="shared" si="319"/>
        <v>-88.749775198179648</v>
      </c>
      <c r="R1091">
        <f t="shared" si="320"/>
        <v>91.250224801820352</v>
      </c>
      <c r="S1091">
        <f t="shared" si="321"/>
        <v>5.3040711273151589E-2</v>
      </c>
      <c r="T1091">
        <f t="shared" si="304"/>
        <v>70.83995349541469</v>
      </c>
    </row>
    <row r="1092" spans="1:20" x14ac:dyDescent="0.3">
      <c r="A1092">
        <f t="shared" si="305"/>
        <v>334.53102330128519</v>
      </c>
      <c r="B1092">
        <f t="shared" si="322"/>
        <v>53.242265975989561</v>
      </c>
      <c r="C1092" t="str">
        <f t="shared" si="306"/>
        <v>76.0026292856726-3469.34416648718i</v>
      </c>
      <c r="D1092" t="str">
        <f t="shared" si="307"/>
        <v>15.3562433390078-597.861990159865i</v>
      </c>
      <c r="E1092" t="str">
        <f t="shared" si="308"/>
        <v>162.467615715567-0.186473135125847i</v>
      </c>
      <c r="F1092" t="str">
        <f t="shared" si="309"/>
        <v>17.4594588112005-2805.23927086691i</v>
      </c>
      <c r="G1092" t="str">
        <f t="shared" si="310"/>
        <v>0.999999962870616-0.000192689862267084i</v>
      </c>
      <c r="H1092" t="str">
        <f t="shared" si="311"/>
        <v>91.0002913936617+0.182932361566606i</v>
      </c>
      <c r="I1092" t="str">
        <f t="shared" si="312"/>
        <v>5.47364948344062-664.744348497036i</v>
      </c>
      <c r="K1092" t="str">
        <f t="shared" si="313"/>
        <v>0.142856108121336-0.000375491152150294i</v>
      </c>
      <c r="L1092" t="str">
        <f t="shared" si="314"/>
        <v>0.0015-186.828711379965i</v>
      </c>
      <c r="M1092" t="str">
        <f t="shared" si="315"/>
        <v>0.0135-76.6476764635753i</v>
      </c>
      <c r="N1092">
        <f t="shared" si="316"/>
        <v>91.254973063245501</v>
      </c>
      <c r="O1092">
        <f t="shared" si="317"/>
        <v>70.80703143419548</v>
      </c>
      <c r="P1092" s="3">
        <f t="shared" si="318"/>
        <v>70.80703143419548</v>
      </c>
      <c r="Q1092" s="3">
        <f t="shared" si="319"/>
        <v>-88.745026936754499</v>
      </c>
      <c r="R1092">
        <f t="shared" si="320"/>
        <v>91.254973063245501</v>
      </c>
      <c r="S1092">
        <f t="shared" si="321"/>
        <v>5.3242265975989564E-2</v>
      </c>
      <c r="T1092">
        <f t="shared" si="304"/>
        <v>70.80703143419548</v>
      </c>
    </row>
    <row r="1093" spans="1:20" x14ac:dyDescent="0.3">
      <c r="A1093">
        <f t="shared" si="305"/>
        <v>335.80224118983011</v>
      </c>
      <c r="B1093">
        <f t="shared" si="322"/>
        <v>53.444586586698321</v>
      </c>
      <c r="C1093" t="str">
        <f t="shared" si="306"/>
        <v>76.0026167181536-3456.2129825707i</v>
      </c>
      <c r="D1093" t="str">
        <f t="shared" si="307"/>
        <v>15.3562432882881-595.598791761633i</v>
      </c>
      <c r="E1093" t="str">
        <f t="shared" si="308"/>
        <v>162.467601087498-0.187181600028141i</v>
      </c>
      <c r="F1093" t="str">
        <f t="shared" si="309"/>
        <v>17.4594588062644-2794.6197414663i</v>
      </c>
      <c r="G1093" t="str">
        <f t="shared" si="310"/>
        <v>0.999999962587896-0.000193422083689015i</v>
      </c>
      <c r="H1093" t="str">
        <f t="shared" si="311"/>
        <v>91.0002936124654+0.183627505251642i</v>
      </c>
      <c r="I1093" t="str">
        <f t="shared" si="312"/>
        <v>5.47364960052679-662.227841647813i</v>
      </c>
      <c r="K1093" t="str">
        <f t="shared" si="313"/>
        <v>0.142856100242463-0.000376917996717531i</v>
      </c>
      <c r="L1093" t="str">
        <f t="shared" si="314"/>
        <v>0.0015-186.121449870457i</v>
      </c>
      <c r="M1093" t="str">
        <f t="shared" si="315"/>
        <v>0.0135-76.3575178955719i</v>
      </c>
      <c r="N1093">
        <f t="shared" si="316"/>
        <v>91.259739338410242</v>
      </c>
      <c r="O1093">
        <f t="shared" si="317"/>
        <v>70.77410953858984</v>
      </c>
      <c r="P1093" s="3">
        <f t="shared" si="318"/>
        <v>70.77410953858984</v>
      </c>
      <c r="Q1093" s="3">
        <f t="shared" si="319"/>
        <v>-88.740260661589758</v>
      </c>
      <c r="R1093">
        <f t="shared" si="320"/>
        <v>91.259739338410242</v>
      </c>
      <c r="S1093">
        <f t="shared" si="321"/>
        <v>5.3444586586698324E-2</v>
      </c>
      <c r="T1093">
        <f t="shared" si="304"/>
        <v>70.77410953858984</v>
      </c>
    </row>
    <row r="1094" spans="1:20" x14ac:dyDescent="0.3">
      <c r="A1094">
        <f t="shared" si="305"/>
        <v>337.07828970635143</v>
      </c>
      <c r="B1094">
        <f t="shared" si="322"/>
        <v>53.647676015727775</v>
      </c>
      <c r="C1094" t="str">
        <f t="shared" si="306"/>
        <v>76.0026040549517-3443.13151743705i</v>
      </c>
      <c r="D1094" t="str">
        <f t="shared" si="307"/>
        <v>15.3562432371822-593.344161251979i</v>
      </c>
      <c r="E1094" t="str">
        <f t="shared" si="308"/>
        <v>162.467586348066-0.187892755575148i</v>
      </c>
      <c r="F1094" t="str">
        <f t="shared" si="309"/>
        <v>17.4594588012907-2784.0404136089i</v>
      </c>
      <c r="G1094" t="str">
        <f t="shared" si="310"/>
        <v>0.999999962303024-0.000194157087551723i</v>
      </c>
      <c r="H1094" t="str">
        <f t="shared" si="311"/>
        <v>91.0002958481645+0.184325290490817i</v>
      </c>
      <c r="I1094" t="str">
        <f t="shared" si="312"/>
        <v>5.47364971850452-659.720861168422i</v>
      </c>
      <c r="K1094" t="str">
        <f t="shared" si="313"/>
        <v>0.142856092303597-0.000378350263044531i</v>
      </c>
      <c r="L1094" t="str">
        <f t="shared" si="314"/>
        <v>0.0015-185.416865780491i</v>
      </c>
      <c r="M1094" t="str">
        <f t="shared" si="315"/>
        <v>0.0135-76.0684577560989i</v>
      </c>
      <c r="N1094">
        <f t="shared" si="316"/>
        <v>91.264523695427741</v>
      </c>
      <c r="O1094">
        <f t="shared" si="317"/>
        <v>70.741187809857365</v>
      </c>
      <c r="P1094" s="3">
        <f t="shared" si="318"/>
        <v>70.741187809857365</v>
      </c>
      <c r="Q1094" s="3">
        <f t="shared" si="319"/>
        <v>-88.735476304572259</v>
      </c>
      <c r="R1094">
        <f t="shared" si="320"/>
        <v>91.264523695427741</v>
      </c>
      <c r="S1094">
        <f t="shared" si="321"/>
        <v>5.3647676015727778E-2</v>
      </c>
      <c r="T1094">
        <f t="shared" si="304"/>
        <v>70.741187809857365</v>
      </c>
    </row>
    <row r="1095" spans="1:20" x14ac:dyDescent="0.3">
      <c r="A1095">
        <f t="shared" si="305"/>
        <v>338.35918720723561</v>
      </c>
      <c r="B1095">
        <f t="shared" si="322"/>
        <v>53.851537184587542</v>
      </c>
      <c r="C1095" t="str">
        <f t="shared" si="306"/>
        <v>76.002591295337-3430.09958290479i</v>
      </c>
      <c r="D1095" t="str">
        <f t="shared" si="307"/>
        <v>15.3562431856871-591.098066197281i</v>
      </c>
      <c r="E1095" t="str">
        <f t="shared" si="308"/>
        <v>162.467571496416-0.188606611973849i</v>
      </c>
      <c r="F1095" t="str">
        <f t="shared" si="309"/>
        <v>17.459458796279-2773.5011351075i</v>
      </c>
      <c r="G1095" t="str">
        <f t="shared" si="310"/>
        <v>0.999999962015983-0.000194894884428477i</v>
      </c>
      <c r="H1095" t="str">
        <f t="shared" si="311"/>
        <v>91.0002981008866+0.185025727322131i</v>
      </c>
      <c r="I1095" t="str">
        <f t="shared" si="312"/>
        <v>5.47364983738051-657.223370995095i</v>
      </c>
      <c r="K1095" t="str">
        <f t="shared" si="313"/>
        <v>0.142856084304283-0.000379787971731132i</v>
      </c>
      <c r="L1095" t="str">
        <f t="shared" si="314"/>
        <v>0.0015-184.714948974388i</v>
      </c>
      <c r="M1095" t="str">
        <f t="shared" si="315"/>
        <v>0.0135-75.7804918869284i</v>
      </c>
      <c r="N1095">
        <f t="shared" si="316"/>
        <v>91.269326202666178</v>
      </c>
      <c r="O1095">
        <f t="shared" si="317"/>
        <v>70.708266249266458</v>
      </c>
      <c r="P1095" s="3">
        <f t="shared" si="318"/>
        <v>70.708266249266458</v>
      </c>
      <c r="Q1095" s="3">
        <f t="shared" si="319"/>
        <v>-88.730673797333822</v>
      </c>
      <c r="R1095">
        <f t="shared" si="320"/>
        <v>91.269326202666178</v>
      </c>
      <c r="S1095">
        <f t="shared" si="321"/>
        <v>5.3851537184587545E-2</v>
      </c>
      <c r="T1095">
        <f t="shared" si="304"/>
        <v>70.708266249266458</v>
      </c>
    </row>
    <row r="1096" spans="1:20" x14ac:dyDescent="0.3">
      <c r="A1096">
        <f t="shared" si="305"/>
        <v>339.64495211862305</v>
      </c>
      <c r="B1096">
        <f t="shared" si="322"/>
        <v>54.056173025888974</v>
      </c>
      <c r="C1096" t="str">
        <f t="shared" si="306"/>
        <v>76.0025784385764-3417.11699150524i</v>
      </c>
      <c r="D1096" t="str">
        <f t="shared" si="307"/>
        <v>15.3562431338-588.860474286713i</v>
      </c>
      <c r="E1096" t="str">
        <f t="shared" si="308"/>
        <v>162.467556531699-0.189323179469908i</v>
      </c>
      <c r="F1096" t="str">
        <f t="shared" si="309"/>
        <v>17.4594587912293-2763.00175435108i</v>
      </c>
      <c r="G1096" t="str">
        <f t="shared" si="310"/>
        <v>0.999999961726756-0.000195635484932722i</v>
      </c>
      <c r="H1096" t="str">
        <f t="shared" si="311"/>
        <v>91.0003003707631+0.185728825821731i</v>
      </c>
      <c r="I1096" t="str">
        <f t="shared" si="312"/>
        <v>5.4736499571618-654.735335200618i</v>
      </c>
      <c r="K1096" t="str">
        <f t="shared" si="313"/>
        <v>0.142856076244058-0.000381231143455406i</v>
      </c>
      <c r="L1096" t="str">
        <f t="shared" si="314"/>
        <v>0.0015-184.01568935484i</v>
      </c>
      <c r="M1096" t="str">
        <f t="shared" si="315"/>
        <v>0.0135-75.4936161455753i</v>
      </c>
      <c r="N1096">
        <f t="shared" si="316"/>
        <v>91.274146928749559</v>
      </c>
      <c r="O1096">
        <f t="shared" si="317"/>
        <v>70.675344858095755</v>
      </c>
      <c r="P1096" s="3">
        <f t="shared" si="318"/>
        <v>70.675344858095755</v>
      </c>
      <c r="Q1096" s="3">
        <f t="shared" si="319"/>
        <v>-88.725853071250441</v>
      </c>
      <c r="R1096">
        <f t="shared" si="320"/>
        <v>91.274146928749559</v>
      </c>
      <c r="S1096">
        <f t="shared" si="321"/>
        <v>5.4056173025888971E-2</v>
      </c>
      <c r="T1096">
        <f t="shared" si="304"/>
        <v>70.675344858095755</v>
      </c>
    </row>
    <row r="1097" spans="1:20" x14ac:dyDescent="0.3">
      <c r="A1097">
        <f t="shared" si="305"/>
        <v>340.93560293667383</v>
      </c>
      <c r="B1097">
        <f t="shared" si="322"/>
        <v>54.261586483387354</v>
      </c>
      <c r="C1097" t="str">
        <f t="shared" si="306"/>
        <v>76.0025654839302-3404.18355647947i</v>
      </c>
      <c r="D1097" t="str">
        <f t="shared" si="307"/>
        <v>15.3562430815177-586.631353331761i</v>
      </c>
      <c r="E1097" t="str">
        <f t="shared" si="308"/>
        <v>162.467541453053-0.190042468347671i</v>
      </c>
      <c r="F1097" t="str">
        <f t="shared" si="309"/>
        <v>17.4594587861411-2752.54212030249i</v>
      </c>
      <c r="G1097" t="str">
        <f t="shared" si="310"/>
        <v>0.999999961435326-0.000196378899718236i</v>
      </c>
      <c r="H1097" t="str">
        <f t="shared" si="311"/>
        <v>91.0003026579227+0.186434596104046i</v>
      </c>
      <c r="I1097" t="str">
        <f t="shared" si="312"/>
        <v>5.47365007785508-652.25671799374i</v>
      </c>
      <c r="K1097" t="str">
        <f t="shared" si="313"/>
        <v>0.142856068122461-0.00038267979897398i</v>
      </c>
      <c r="L1097" t="str">
        <f t="shared" si="314"/>
        <v>0.0015-183.319076862761i</v>
      </c>
      <c r="M1097" t="str">
        <f t="shared" si="315"/>
        <v>0.0135-75.2078264052353i</v>
      </c>
      <c r="N1097">
        <f t="shared" si="316"/>
        <v>91.27898594255872</v>
      </c>
      <c r="O1097">
        <f t="shared" si="317"/>
        <v>70.642423637633428</v>
      </c>
      <c r="P1097" s="3">
        <f t="shared" si="318"/>
        <v>70.642423637633428</v>
      </c>
      <c r="Q1097" s="3">
        <f t="shared" si="319"/>
        <v>-88.72101405744128</v>
      </c>
      <c r="R1097">
        <f t="shared" si="320"/>
        <v>91.27898594255872</v>
      </c>
      <c r="S1097">
        <f t="shared" si="321"/>
        <v>5.4261586483387352E-2</v>
      </c>
      <c r="T1097">
        <f t="shared" si="304"/>
        <v>70.642423637633428</v>
      </c>
    </row>
    <row r="1098" spans="1:20" x14ac:dyDescent="0.3">
      <c r="A1098">
        <f t="shared" si="305"/>
        <v>342.23115822783325</v>
      </c>
      <c r="B1098">
        <f t="shared" si="322"/>
        <v>54.467780512024227</v>
      </c>
      <c r="C1098" t="str">
        <f t="shared" si="306"/>
        <v>76.0025524306535-3391.29909177558i</v>
      </c>
      <c r="D1098" t="str">
        <f t="shared" si="307"/>
        <v>15.3562430288374-584.410671265774i</v>
      </c>
      <c r="E1098" t="str">
        <f t="shared" si="308"/>
        <v>162.467526259608-0.190764488930345i</v>
      </c>
      <c r="F1098" t="str">
        <f t="shared" si="309"/>
        <v>17.4594587810141-2742.1220824964i</v>
      </c>
      <c r="G1098" t="str">
        <f t="shared" si="310"/>
        <v>0.999999961141678-0.00019712513947928i</v>
      </c>
      <c r="H1098" t="str">
        <f t="shared" si="311"/>
        <v>91.0003049624976+0.18714304832195i</v>
      </c>
      <c r="I1098" t="str">
        <f t="shared" si="312"/>
        <v>5.47365019946735-649.787483718729i</v>
      </c>
      <c r="K1098" t="str">
        <f t="shared" si="313"/>
        <v>0.142856059939024-0.000384133959122314i</v>
      </c>
      <c r="L1098" t="str">
        <f t="shared" si="314"/>
        <v>0.0015-182.625101477148i</v>
      </c>
      <c r="M1098" t="str">
        <f t="shared" si="315"/>
        <v>0.0135-74.9231185547274i</v>
      </c>
      <c r="N1098">
        <f t="shared" si="316"/>
        <v>91.283843313232296</v>
      </c>
      <c r="O1098">
        <f t="shared" si="317"/>
        <v>70.609502589177197</v>
      </c>
      <c r="P1098" s="3">
        <f t="shared" si="318"/>
        <v>70.609502589177197</v>
      </c>
      <c r="Q1098" s="3">
        <f t="shared" si="319"/>
        <v>-88.716156686767704</v>
      </c>
      <c r="R1098">
        <f t="shared" si="320"/>
        <v>91.283843313232296</v>
      </c>
      <c r="S1098">
        <f t="shared" si="321"/>
        <v>5.4467780512024229E-2</v>
      </c>
      <c r="T1098">
        <f t="shared" si="304"/>
        <v>70.609502589177197</v>
      </c>
    </row>
    <row r="1099" spans="1:20" x14ac:dyDescent="0.3">
      <c r="A1099">
        <f t="shared" si="305"/>
        <v>343.53163662909901</v>
      </c>
      <c r="B1099">
        <f t="shared" si="322"/>
        <v>54.674758077969919</v>
      </c>
      <c r="C1099" t="str">
        <f t="shared" si="306"/>
        <v>76.0025392779947-3378.46341204626i</v>
      </c>
      <c r="D1099" t="str">
        <f t="shared" si="307"/>
        <v>15.3562429757559-582.198396143492i</v>
      </c>
      <c r="E1099" t="str">
        <f t="shared" si="308"/>
        <v>162.467510950494-0.191489251580223i</v>
      </c>
      <c r="F1099" t="str">
        <f t="shared" si="309"/>
        <v>17.4594587758482-2731.74149103706i</v>
      </c>
      <c r="G1099" t="str">
        <f t="shared" si="310"/>
        <v>0.999999960845793-0.000197874214950753i</v>
      </c>
      <c r="H1099" t="str">
        <f t="shared" si="311"/>
        <v>91.0003072846211+0.187854192666896i</v>
      </c>
      <c r="I1099" t="str">
        <f t="shared" si="312"/>
        <v>5.4736503220057-647.327596854823i</v>
      </c>
      <c r="K1099" t="str">
        <f t="shared" si="313"/>
        <v>0.142856051693275-0.000385593644815011i</v>
      </c>
      <c r="L1099" t="str">
        <f t="shared" si="314"/>
        <v>0.0015-181.933753214932i</v>
      </c>
      <c r="M1099" t="str">
        <f t="shared" si="315"/>
        <v>0.0135-74.6394884984332i</v>
      </c>
      <c r="N1099">
        <f t="shared" si="316"/>
        <v>91.288719110167463</v>
      </c>
      <c r="O1099">
        <f t="shared" si="317"/>
        <v>70.57658171403493</v>
      </c>
      <c r="P1099" s="3">
        <f t="shared" si="318"/>
        <v>70.57658171403493</v>
      </c>
      <c r="Q1099" s="3">
        <f t="shared" si="319"/>
        <v>-88.711280889832537</v>
      </c>
      <c r="R1099">
        <f t="shared" si="320"/>
        <v>91.288719110167463</v>
      </c>
      <c r="S1099">
        <f t="shared" si="321"/>
        <v>5.4674758077969919E-2</v>
      </c>
      <c r="T1099">
        <f t="shared" si="304"/>
        <v>70.57658171403493</v>
      </c>
    </row>
    <row r="1100" spans="1:20" x14ac:dyDescent="0.3">
      <c r="A1100">
        <f t="shared" si="305"/>
        <v>344.83705684828959</v>
      </c>
      <c r="B1100">
        <f t="shared" si="322"/>
        <v>54.882522158666205</v>
      </c>
      <c r="C1100" t="str">
        <f t="shared" si="306"/>
        <v>76.0025260251976-3365.6763326459i</v>
      </c>
      <c r="D1100" t="str">
        <f t="shared" si="307"/>
        <v>15.3562429222702-579.994496140596i</v>
      </c>
      <c r="E1100" t="str">
        <f t="shared" si="308"/>
        <v>162.467495524829-0.192216766698703i</v>
      </c>
      <c r="F1100" t="str">
        <f t="shared" si="309"/>
        <v>17.4594587706428-2721.40019659619i</v>
      </c>
      <c r="G1100" t="str">
        <f t="shared" si="310"/>
        <v>0.999999960547656-0.000198626136908348i</v>
      </c>
      <c r="H1100" t="str">
        <f t="shared" si="311"/>
        <v>91.0003096244264+0.188568039369067i</v>
      </c>
      <c r="I1100" t="str">
        <f t="shared" si="312"/>
        <v>5.47365044547709-644.877022015725i</v>
      </c>
      <c r="K1100" t="str">
        <f t="shared" si="313"/>
        <v>0.14285604338474-0.00038705887704612i</v>
      </c>
      <c r="L1100" t="str">
        <f t="shared" si="314"/>
        <v>0.0015-181.245022130834i</v>
      </c>
      <c r="M1100" t="str">
        <f t="shared" si="315"/>
        <v>0.0135-74.3569321562397i</v>
      </c>
      <c r="N1100">
        <f t="shared" si="316"/>
        <v>91.293613403021098</v>
      </c>
      <c r="O1100">
        <f t="shared" si="317"/>
        <v>70.543661013524257</v>
      </c>
      <c r="P1100" s="3">
        <f t="shared" si="318"/>
        <v>70.543661013524257</v>
      </c>
      <c r="Q1100" s="3">
        <f t="shared" si="319"/>
        <v>-88.706386596978902</v>
      </c>
      <c r="R1100">
        <f t="shared" si="320"/>
        <v>91.293613403021098</v>
      </c>
      <c r="S1100">
        <f t="shared" si="321"/>
        <v>5.4882522158666208E-2</v>
      </c>
      <c r="T1100">
        <f t="shared" si="304"/>
        <v>70.543661013524257</v>
      </c>
    </row>
    <row r="1101" spans="1:20" x14ac:dyDescent="0.3">
      <c r="A1101">
        <f t="shared" si="305"/>
        <v>346.14743766431309</v>
      </c>
      <c r="B1101">
        <f t="shared" si="322"/>
        <v>55.091075742869137</v>
      </c>
      <c r="C1101" t="str">
        <f t="shared" si="306"/>
        <v>76.0025126715007-3352.93766962807i</v>
      </c>
      <c r="D1101" t="str">
        <f t="shared" si="307"/>
        <v>15.3562428683774-577.798939553246i</v>
      </c>
      <c r="E1101" t="str">
        <f t="shared" si="308"/>
        <v>162.467479981724-0.192947044726522i</v>
      </c>
      <c r="F1101" t="str">
        <f t="shared" si="309"/>
        <v>17.4594587653979-2711.09805041078i</v>
      </c>
      <c r="G1101" t="str">
        <f t="shared" si="310"/>
        <v>0.999999960247249-0.000199380916168704i</v>
      </c>
      <c r="H1101" t="str">
        <f t="shared" si="311"/>
        <v>91.0003119820476+0.189284598697515i</v>
      </c>
      <c r="I1101" t="str">
        <f t="shared" si="312"/>
        <v>5.47365056988863-642.435723949084i</v>
      </c>
      <c r="K1101" t="str">
        <f t="shared" si="313"/>
        <v>0.142856035012942-0.000388529676889426i</v>
      </c>
      <c r="L1101" t="str">
        <f t="shared" si="314"/>
        <v>0.0015-180.558898317229i</v>
      </c>
      <c r="M1101" t="str">
        <f t="shared" si="315"/>
        <v>0.0135-74.0754454634785i</v>
      </c>
      <c r="N1101">
        <f t="shared" si="316"/>
        <v>91.298526261710663</v>
      </c>
      <c r="O1101">
        <f t="shared" si="317"/>
        <v>70.510740488972885</v>
      </c>
      <c r="P1101" s="3">
        <f t="shared" si="318"/>
        <v>70.510740488972885</v>
      </c>
      <c r="Q1101" s="3">
        <f t="shared" si="319"/>
        <v>-88.701473738289337</v>
      </c>
      <c r="R1101">
        <f t="shared" si="320"/>
        <v>91.298526261710663</v>
      </c>
      <c r="S1101">
        <f t="shared" si="321"/>
        <v>5.5091075742869137E-2</v>
      </c>
      <c r="T1101">
        <f t="shared" si="304"/>
        <v>70.510740488972885</v>
      </c>
    </row>
    <row r="1102" spans="1:20" x14ac:dyDescent="0.3">
      <c r="A1102">
        <f t="shared" si="305"/>
        <v>347.46279792743746</v>
      </c>
      <c r="B1102">
        <f t="shared" si="322"/>
        <v>55.300421830692038</v>
      </c>
      <c r="C1102" t="str">
        <f t="shared" si="306"/>
        <v>76.0024992161342-3340.24723974279i</v>
      </c>
      <c r="D1102" t="str">
        <f t="shared" si="307"/>
        <v>15.3562428140741-575.611694797621i</v>
      </c>
      <c r="E1102" t="str">
        <f t="shared" si="308"/>
        <v>162.467464320287-0.193680096143887i</v>
      </c>
      <c r="F1102" t="str">
        <f t="shared" si="309"/>
        <v>17.459458760113-2700.83490428101i</v>
      </c>
      <c r="G1102" t="str">
        <f t="shared" si="310"/>
        <v>0.999999959944554-0.000200138563589564i</v>
      </c>
      <c r="H1102" t="str">
        <f t="shared" si="311"/>
        <v>91.0003143576212+0.190003880960326i</v>
      </c>
      <c r="I1102" t="str">
        <f t="shared" si="312"/>
        <v>5.47365069524753-640.003667536018i</v>
      </c>
      <c r="K1102" t="str">
        <f t="shared" si="313"/>
        <v>0.142856026577398-0.000390006065498764i</v>
      </c>
      <c r="L1102" t="str">
        <f t="shared" si="314"/>
        <v>0.0015-179.875371903994i</v>
      </c>
      <c r="M1102" t="str">
        <f t="shared" si="315"/>
        <v>0.0135-73.795024370869i</v>
      </c>
      <c r="N1102">
        <f t="shared" si="316"/>
        <v>91.303457756415014</v>
      </c>
      <c r="O1102">
        <f t="shared" si="317"/>
        <v>70.477820141718539</v>
      </c>
      <c r="P1102" s="3">
        <f t="shared" si="318"/>
        <v>70.477820141718539</v>
      </c>
      <c r="Q1102" s="3">
        <f t="shared" si="319"/>
        <v>-88.696542243584986</v>
      </c>
      <c r="R1102">
        <f t="shared" si="320"/>
        <v>91.303457756415014</v>
      </c>
      <c r="S1102">
        <f t="shared" si="321"/>
        <v>5.5300421830692038E-2</v>
      </c>
      <c r="T1102">
        <f t="shared" si="304"/>
        <v>70.477820141718539</v>
      </c>
    </row>
    <row r="1103" spans="1:20" x14ac:dyDescent="0.3">
      <c r="A1103">
        <f t="shared" si="305"/>
        <v>348.78315655956175</v>
      </c>
      <c r="B1103">
        <f t="shared" si="322"/>
        <v>55.51056343364867</v>
      </c>
      <c r="C1103" t="str">
        <f t="shared" si="306"/>
        <v>76.0024856583254-3327.60486043397i</v>
      </c>
      <c r="D1103" t="str">
        <f t="shared" si="307"/>
        <v>15.3562427593573-573.432730409471i</v>
      </c>
      <c r="E1103" t="str">
        <f t="shared" si="308"/>
        <v>162.467448539618-0.194415931470611i</v>
      </c>
      <c r="F1103" t="str">
        <f t="shared" si="309"/>
        <v>17.4594587547879-2690.61061056807i</v>
      </c>
      <c r="G1103" t="str">
        <f t="shared" si="310"/>
        <v>0.999999959639554-0.000200899090069931i</v>
      </c>
      <c r="H1103" t="str">
        <f t="shared" si="311"/>
        <v>91.0003167512835+0.190725896504747i</v>
      </c>
      <c r="I1103" t="str">
        <f t="shared" si="312"/>
        <v>5.47365082156094-637.580817790572i</v>
      </c>
      <c r="K1103" t="str">
        <f t="shared" si="313"/>
        <v>0.142856018077623-0.000391488064108312i</v>
      </c>
      <c r="L1103" t="str">
        <f t="shared" si="314"/>
        <v>0.0015-179.194433058372i</v>
      </c>
      <c r="M1103" t="str">
        <f t="shared" si="315"/>
        <v>0.0135-73.5156648444603i</v>
      </c>
      <c r="N1103">
        <f t="shared" si="316"/>
        <v>91.308407957575511</v>
      </c>
      <c r="O1103">
        <f t="shared" si="317"/>
        <v>70.444899973109187</v>
      </c>
      <c r="P1103" s="3">
        <f t="shared" si="318"/>
        <v>70.444899973109187</v>
      </c>
      <c r="Q1103" s="3">
        <f t="shared" si="319"/>
        <v>-88.691592042424489</v>
      </c>
      <c r="R1103">
        <f t="shared" si="320"/>
        <v>91.308407957575511</v>
      </c>
      <c r="S1103">
        <f t="shared" si="321"/>
        <v>5.5510563433648671E-2</v>
      </c>
      <c r="T1103">
        <f t="shared" si="304"/>
        <v>70.444899973109187</v>
      </c>
    </row>
    <row r="1104" spans="1:20" x14ac:dyDescent="0.3">
      <c r="A1104">
        <f t="shared" si="305"/>
        <v>350.10853255448808</v>
      </c>
      <c r="B1104">
        <f t="shared" si="322"/>
        <v>55.721503574696534</v>
      </c>
      <c r="C1104" t="str">
        <f t="shared" si="306"/>
        <v>76.002471997294-3315.01034983676i</v>
      </c>
      <c r="D1104" t="str">
        <f t="shared" si="307"/>
        <v>15.3562427042238-571.262015043664i</v>
      </c>
      <c r="E1104" t="str">
        <f t="shared" si="308"/>
        <v>162.46743263881-0.195154561266271i</v>
      </c>
      <c r="F1104" t="str">
        <f t="shared" si="309"/>
        <v>17.4594587494222-2680.42502219207i</v>
      </c>
      <c r="G1104" t="str">
        <f t="shared" si="310"/>
        <v>0.999999959332232-0.000201662506550221i</v>
      </c>
      <c r="H1104" t="str">
        <f t="shared" si="311"/>
        <v>91.0003191631724+0.191450655717358i</v>
      </c>
      <c r="I1104" t="str">
        <f t="shared" si="312"/>
        <v>5.47365094883619-635.167139859244i</v>
      </c>
      <c r="K1104" t="str">
        <f t="shared" si="313"/>
        <v>0.142856009513128-0.000392975694032916i</v>
      </c>
      <c r="L1104" t="str">
        <f t="shared" si="314"/>
        <v>0.0015-178.516071984829i</v>
      </c>
      <c r="M1104" t="str">
        <f t="shared" si="315"/>
        <v>0.0135-73.2373628655712i</v>
      </c>
      <c r="N1104">
        <f t="shared" si="316"/>
        <v>91.313376935896869</v>
      </c>
      <c r="O1104">
        <f t="shared" si="317"/>
        <v>70.411979984503091</v>
      </c>
      <c r="P1104" s="3">
        <f t="shared" si="318"/>
        <v>70.411979984503091</v>
      </c>
      <c r="Q1104" s="3">
        <f t="shared" si="319"/>
        <v>-88.686623064103131</v>
      </c>
      <c r="R1104">
        <f t="shared" si="320"/>
        <v>91.313376935896869</v>
      </c>
      <c r="S1104">
        <f t="shared" si="321"/>
        <v>5.5721503574696532E-2</v>
      </c>
      <c r="T1104">
        <f t="shared" si="304"/>
        <v>70.411979984503091</v>
      </c>
    </row>
    <row r="1105" spans="1:20" x14ac:dyDescent="0.3">
      <c r="A1105">
        <f t="shared" si="305"/>
        <v>351.43894497819514</v>
      </c>
      <c r="B1105">
        <f t="shared" si="322"/>
        <v>55.933245288280382</v>
      </c>
      <c r="C1105" t="str">
        <f t="shared" si="306"/>
        <v>76.0024582322546-3302.46352677477i</v>
      </c>
      <c r="D1105" t="str">
        <f t="shared" si="307"/>
        <v>15.3562426486707-569.099517473729i</v>
      </c>
      <c r="E1105" t="str">
        <f t="shared" si="308"/>
        <v>162.467416616944-0.195895996130288i</v>
      </c>
      <c r="F1105" t="str">
        <f t="shared" si="309"/>
        <v>17.4594587440157-2670.2779926299i</v>
      </c>
      <c r="G1105" t="str">
        <f t="shared" si="310"/>
        <v>0.99999995902257-0.000202428824012427i</v>
      </c>
      <c r="H1105" t="str">
        <f t="shared" si="311"/>
        <v>91.0003215934267+0.192178169024199i</v>
      </c>
      <c r="I1105" t="str">
        <f t="shared" si="312"/>
        <v>5.47365107708058-632.762599020466i</v>
      </c>
      <c r="K1105" t="str">
        <f t="shared" si="313"/>
        <v>0.14285600088342-0.000394468976668365i</v>
      </c>
      <c r="L1105" t="str">
        <f t="shared" si="314"/>
        <v>0.0015-177.840278924915i</v>
      </c>
      <c r="M1105" t="str">
        <f t="shared" si="315"/>
        <v>0.0135-72.9601144307343i</v>
      </c>
      <c r="N1105">
        <f t="shared" si="316"/>
        <v>91.31836476234821</v>
      </c>
      <c r="O1105">
        <f t="shared" si="317"/>
        <v>70.379060177268414</v>
      </c>
      <c r="P1105" s="3">
        <f t="shared" si="318"/>
        <v>70.379060177268414</v>
      </c>
      <c r="Q1105" s="3">
        <f t="shared" si="319"/>
        <v>-88.68163523765179</v>
      </c>
      <c r="R1105">
        <f t="shared" si="320"/>
        <v>91.31836476234821</v>
      </c>
      <c r="S1105">
        <f t="shared" si="321"/>
        <v>5.5933245288280385E-2</v>
      </c>
      <c r="T1105">
        <f t="shared" si="304"/>
        <v>70.379060177268414</v>
      </c>
    </row>
    <row r="1106" spans="1:20" x14ac:dyDescent="0.3">
      <c r="A1106">
        <f t="shared" si="305"/>
        <v>352.77441296911223</v>
      </c>
      <c r="B1106">
        <f t="shared" si="322"/>
        <v>56.145791620375846</v>
      </c>
      <c r="C1106" t="str">
        <f t="shared" si="306"/>
        <v>76.0024443624152-3289.96421075784i</v>
      </c>
      <c r="D1106" t="str">
        <f t="shared" si="307"/>
        <v>15.3562425926944-566.945206591413i</v>
      </c>
      <c r="E1106" t="str">
        <f t="shared" si="308"/>
        <v>162.467400473103-0.196640246702233i</v>
      </c>
      <c r="F1106" t="str">
        <f t="shared" si="309"/>
        <v>17.459458738568-2660.16937591313i</v>
      </c>
      <c r="G1106" t="str">
        <f t="shared" si="310"/>
        <v>0.999999958710549-0.000203198053480273i</v>
      </c>
      <c r="H1106" t="str">
        <f t="shared" si="311"/>
        <v>91.0003240421853+0.192908446890932i</v>
      </c>
      <c r="I1106" t="str">
        <f t="shared" si="312"/>
        <v>5.47365120630144-630.367160684103i</v>
      </c>
      <c r="K1106" t="str">
        <f t="shared" si="313"/>
        <v>0.142855992188004-0.00039596793349173i</v>
      </c>
      <c r="L1106" t="str">
        <f t="shared" si="314"/>
        <v>0.0015-177.167044157118i</v>
      </c>
      <c r="M1106" t="str">
        <f t="shared" si="315"/>
        <v>0.0135-72.6839155516379i</v>
      </c>
      <c r="N1106">
        <f t="shared" si="316"/>
        <v>91.323371508163817</v>
      </c>
      <c r="O1106">
        <f t="shared" si="317"/>
        <v>70.346140552784306</v>
      </c>
      <c r="P1106" s="3">
        <f t="shared" si="318"/>
        <v>70.346140552784306</v>
      </c>
      <c r="Q1106" s="3">
        <f t="shared" si="319"/>
        <v>-88.676628491836183</v>
      </c>
      <c r="R1106">
        <f t="shared" si="320"/>
        <v>91.323371508163817</v>
      </c>
      <c r="S1106">
        <f t="shared" si="321"/>
        <v>5.6145791620375848E-2</v>
      </c>
      <c r="T1106">
        <f t="shared" si="304"/>
        <v>70.346140552784306</v>
      </c>
    </row>
    <row r="1107" spans="1:20" x14ac:dyDescent="0.3">
      <c r="A1107">
        <f t="shared" si="305"/>
        <v>354.11495573839488</v>
      </c>
      <c r="B1107">
        <f t="shared" si="322"/>
        <v>56.359145628533277</v>
      </c>
      <c r="C1107" t="str">
        <f t="shared" si="306"/>
        <v>76.0024303869774-3277.51222197901i</v>
      </c>
      <c r="D1107" t="str">
        <f t="shared" si="307"/>
        <v>15.3562425362919-564.79905140623i</v>
      </c>
      <c r="E1107" t="str">
        <f t="shared" si="308"/>
        <v>162.467384206357-0.197387323661822i</v>
      </c>
      <c r="F1107" t="str">
        <f t="shared" si="309"/>
        <v>17.4594587330788-2650.09902662591i</v>
      </c>
      <c r="G1107" t="str">
        <f t="shared" si="310"/>
        <v>0.999999958396153-0.000203970206019369i</v>
      </c>
      <c r="H1107" t="str">
        <f t="shared" si="311"/>
        <v>91.0003265095908+0.193641499822994i</v>
      </c>
      <c r="I1107" t="str">
        <f t="shared" si="312"/>
        <v>5.47365133650628-627.980790390981i</v>
      </c>
      <c r="K1107" t="str">
        <f t="shared" si="313"/>
        <v>0.142855983426377-0.000397472586061643i</v>
      </c>
      <c r="L1107" t="str">
        <f t="shared" si="314"/>
        <v>0.0015-176.49635799673i</v>
      </c>
      <c r="M1107" t="str">
        <f t="shared" si="315"/>
        <v>0.0135-72.4087622550688i</v>
      </c>
      <c r="N1107">
        <f t="shared" si="316"/>
        <v>91.328397244844354</v>
      </c>
      <c r="O1107">
        <f t="shared" si="317"/>
        <v>70.313221112439891</v>
      </c>
      <c r="P1107" s="3">
        <f t="shared" si="318"/>
        <v>70.313221112439891</v>
      </c>
      <c r="Q1107" s="3">
        <f t="shared" si="319"/>
        <v>-88.671602755155646</v>
      </c>
      <c r="R1107">
        <f t="shared" si="320"/>
        <v>91.328397244844354</v>
      </c>
      <c r="S1107">
        <f t="shared" si="321"/>
        <v>5.6359145628533273E-2</v>
      </c>
      <c r="T1107">
        <f t="shared" si="304"/>
        <v>70.313221112439891</v>
      </c>
    </row>
    <row r="1108" spans="1:20" x14ac:dyDescent="0.3">
      <c r="A1108">
        <f t="shared" si="305"/>
        <v>355.46059257020084</v>
      </c>
      <c r="B1108">
        <f t="shared" si="322"/>
        <v>56.573310381921708</v>
      </c>
      <c r="C1108" t="str">
        <f t="shared" si="306"/>
        <v>76.002416305139-3265.10738131229i</v>
      </c>
      <c r="D1108" t="str">
        <f t="shared" si="307"/>
        <v>15.35624247946-562.661021045018i</v>
      </c>
      <c r="E1108" t="str">
        <f t="shared" si="308"/>
        <v>162.467367815771-0.198137237729143i</v>
      </c>
      <c r="F1108" t="str">
        <f t="shared" si="309"/>
        <v>17.4594587275478-2640.06679990289i</v>
      </c>
      <c r="G1108" t="str">
        <f t="shared" si="310"/>
        <v>0.999999958079363-0.000204745292737383i</v>
      </c>
      <c r="H1108" t="str">
        <f t="shared" si="311"/>
        <v>91.0003289957838+0.194377338365738i</v>
      </c>
      <c r="I1108" t="str">
        <f t="shared" si="312"/>
        <v>5.47365146770253-625.603453812354i</v>
      </c>
      <c r="K1108" t="str">
        <f t="shared" si="313"/>
        <v>0.142855974598037-0.000398982956018633i</v>
      </c>
      <c r="L1108" t="str">
        <f t="shared" si="314"/>
        <v>0.0015-175.828210795707i</v>
      </c>
      <c r="M1108" t="str">
        <f t="shared" si="315"/>
        <v>0.0135-72.1346505828541i</v>
      </c>
      <c r="N1108">
        <f t="shared" si="316"/>
        <v>91.333442044157664</v>
      </c>
      <c r="O1108">
        <f t="shared" si="317"/>
        <v>70.280301857635152</v>
      </c>
      <c r="P1108" s="3">
        <f t="shared" si="318"/>
        <v>70.280301857635152</v>
      </c>
      <c r="Q1108" s="3">
        <f t="shared" si="319"/>
        <v>-88.666557955842336</v>
      </c>
      <c r="R1108">
        <f t="shared" si="320"/>
        <v>91.333442044157664</v>
      </c>
      <c r="S1108">
        <f t="shared" si="321"/>
        <v>5.6573310381921711E-2</v>
      </c>
      <c r="T1108">
        <f t="shared" si="304"/>
        <v>70.280301857635152</v>
      </c>
    </row>
    <row r="1109" spans="1:20" x14ac:dyDescent="0.3">
      <c r="A1109">
        <f t="shared" si="305"/>
        <v>356.81134282196763</v>
      </c>
      <c r="B1109">
        <f t="shared" si="322"/>
        <v>56.788288961373013</v>
      </c>
      <c r="C1109" t="str">
        <f t="shared" si="306"/>
        <v>76.0024021160883-3252.74951030977i</v>
      </c>
      <c r="D1109" t="str">
        <f t="shared" si="307"/>
        <v>15.3562424221954-560.531084751491i</v>
      </c>
      <c r="E1109" t="str">
        <f t="shared" si="308"/>
        <v>162.4673513004-0.198889999664764i</v>
      </c>
      <c r="F1109" t="str">
        <f t="shared" si="309"/>
        <v>17.4594587219747-2630.07255142713i</v>
      </c>
      <c r="G1109" t="str">
        <f t="shared" si="310"/>
        <v>0.999999957760161-0.000205523324784181i</v>
      </c>
      <c r="H1109" t="str">
        <f t="shared" si="311"/>
        <v>91.000331500908+0.195115973104598i</v>
      </c>
      <c r="I1109" t="str">
        <f t="shared" si="312"/>
        <v>5.47365159989779-623.235116749444i</v>
      </c>
      <c r="K1109" t="str">
        <f t="shared" si="313"/>
        <v>0.142855965702475-0.000400499065085425i</v>
      </c>
      <c r="L1109" t="str">
        <f t="shared" si="314"/>
        <v>0.0015-175.162592942525i</v>
      </c>
      <c r="M1109" t="str">
        <f t="shared" si="315"/>
        <v>0.0135-71.8615765918053i</v>
      </c>
      <c r="N1109">
        <f t="shared" si="316"/>
        <v>91.338505978139736</v>
      </c>
      <c r="O1109">
        <f t="shared" si="317"/>
        <v>70.24738278978036</v>
      </c>
      <c r="P1109" s="3">
        <f t="shared" si="318"/>
        <v>70.24738278978036</v>
      </c>
      <c r="Q1109" s="3">
        <f t="shared" si="319"/>
        <v>-88.661494021860264</v>
      </c>
      <c r="R1109">
        <f t="shared" si="320"/>
        <v>91.338505978139736</v>
      </c>
      <c r="S1109">
        <f t="shared" si="321"/>
        <v>5.6788288961373015E-2</v>
      </c>
      <c r="T1109">
        <f t="shared" si="304"/>
        <v>70.24738278978036</v>
      </c>
    </row>
    <row r="1110" spans="1:20" x14ac:dyDescent="0.3">
      <c r="A1110">
        <f t="shared" si="305"/>
        <v>358.16722592469108</v>
      </c>
      <c r="B1110">
        <f t="shared" si="322"/>
        <v>57.004084459426231</v>
      </c>
      <c r="C1110" t="str">
        <f t="shared" si="306"/>
        <v>76.0023878190094-3240.43843119944i</v>
      </c>
      <c r="D1110" t="str">
        <f t="shared" si="307"/>
        <v>15.3562423644946-558.409211885804i</v>
      </c>
      <c r="E1110" t="str">
        <f t="shared" si="308"/>
        <v>162.467334659298-0.199645620269985i</v>
      </c>
      <c r="F1110" t="str">
        <f t="shared" si="309"/>
        <v>17.4594587163592-2620.116137428i</v>
      </c>
      <c r="G1110" t="str">
        <f t="shared" si="310"/>
        <v>0.999999957438529-0.000206304313352006i</v>
      </c>
      <c r="H1110" t="str">
        <f t="shared" si="311"/>
        <v>91.0003340251071+0.195857414665226i</v>
      </c>
      <c r="I1110" t="str">
        <f t="shared" si="312"/>
        <v>5.47365173309964-620.875745132921i</v>
      </c>
      <c r="K1110" t="str">
        <f t="shared" si="313"/>
        <v>0.14285595673918-0.000402020935067246i</v>
      </c>
      <c r="L1110" t="str">
        <f t="shared" si="314"/>
        <v>0.0015-174.499494862049i</v>
      </c>
      <c r="M1110" t="str">
        <f t="shared" si="315"/>
        <v>0.0135-71.5895363536609i</v>
      </c>
      <c r="N1110">
        <f t="shared" si="316"/>
        <v>91.343589119095654</v>
      </c>
      <c r="O1110">
        <f t="shared" si="317"/>
        <v>70.214463910297027</v>
      </c>
      <c r="P1110" s="3">
        <f t="shared" si="318"/>
        <v>70.214463910297027</v>
      </c>
      <c r="Q1110" s="3">
        <f t="shared" si="319"/>
        <v>-88.656410880904346</v>
      </c>
      <c r="R1110">
        <f t="shared" si="320"/>
        <v>91.343589119095654</v>
      </c>
      <c r="S1110">
        <f t="shared" si="321"/>
        <v>5.700408445942623E-2</v>
      </c>
      <c r="T1110">
        <f t="shared" si="304"/>
        <v>70.214463910297027</v>
      </c>
    </row>
    <row r="1111" spans="1:20" x14ac:dyDescent="0.3">
      <c r="A1111">
        <f t="shared" si="305"/>
        <v>359.52826138320495</v>
      </c>
      <c r="B1111">
        <f t="shared" si="322"/>
        <v>57.220699980372054</v>
      </c>
      <c r="C1111" t="str">
        <f t="shared" si="306"/>
        <v>76.0023734130809-3228.17396688216i</v>
      </c>
      <c r="D1111" t="str">
        <f t="shared" si="307"/>
        <v>15.3562423063546-556.295371924099i</v>
      </c>
      <c r="E1111" t="str">
        <f t="shared" si="308"/>
        <v>162.467317891505-0.200404110386799i</v>
      </c>
      <c r="F1111" t="str">
        <f t="shared" si="309"/>
        <v>17.4594587107009-2610.19741467914i</v>
      </c>
      <c r="G1111" t="str">
        <f t="shared" si="310"/>
        <v>0.999999957114447-0.000207088269675631i</v>
      </c>
      <c r="H1111" t="str">
        <f t="shared" si="311"/>
        <v>91.0003365685272+0.196601673713661i</v>
      </c>
      <c r="I1111" t="str">
        <f t="shared" si="312"/>
        <v>5.47365186731578-618.525305022439i</v>
      </c>
      <c r="K1111" t="str">
        <f t="shared" si="313"/>
        <v>0.142855947707635-0.000403548587852147i</v>
      </c>
      <c r="L1111" t="str">
        <f t="shared" si="314"/>
        <v>0.0015-173.838907015391i</v>
      </c>
      <c r="M1111" t="str">
        <f t="shared" si="315"/>
        <v>0.0135-71.318525955032i</v>
      </c>
      <c r="N1111">
        <f t="shared" si="316"/>
        <v>91.348691539600821</v>
      </c>
      <c r="O1111">
        <f t="shared" si="317"/>
        <v>70.181545220616826</v>
      </c>
      <c r="P1111" s="3">
        <f t="shared" si="318"/>
        <v>70.181545220616826</v>
      </c>
      <c r="Q1111" s="3">
        <f t="shared" si="319"/>
        <v>-88.651308460399179</v>
      </c>
      <c r="R1111">
        <f t="shared" si="320"/>
        <v>91.348691539600821</v>
      </c>
      <c r="S1111">
        <f t="shared" si="321"/>
        <v>5.7220699980372054E-2</v>
      </c>
      <c r="T1111">
        <f t="shared" si="304"/>
        <v>70.181545220616826</v>
      </c>
    </row>
    <row r="1112" spans="1:20" x14ac:dyDescent="0.3">
      <c r="A1112">
        <f t="shared" si="305"/>
        <v>360.89446877646111</v>
      </c>
      <c r="B1112">
        <f t="shared" si="322"/>
        <v>57.438138640297467</v>
      </c>
      <c r="C1112" t="str">
        <f t="shared" si="306"/>
        <v>76.0023588974735-3215.95594092953i</v>
      </c>
      <c r="D1112" t="str">
        <f t="shared" si="307"/>
        <v>15.3562422477718-554.18953445808i</v>
      </c>
      <c r="E1112" t="str">
        <f t="shared" si="308"/>
        <v>162.467300996059-0.201165480898259i</v>
      </c>
      <c r="F1112" t="str">
        <f t="shared" si="309"/>
        <v>17.4594587049995-2600.31624049639i</v>
      </c>
      <c r="G1112" t="str">
        <f t="shared" si="310"/>
        <v>0.999999956787897-0.000207875205032517i</v>
      </c>
      <c r="H1112" t="str">
        <f t="shared" si="311"/>
        <v>91.000339131314+0.197348760956465i</v>
      </c>
      <c r="I1112" t="str">
        <f t="shared" si="312"/>
        <v>5.47365200255387-616.183762606122i</v>
      </c>
      <c r="K1112" t="str">
        <f t="shared" si="313"/>
        <v>0.142855938607321-0.000405082045411313i</v>
      </c>
      <c r="L1112" t="str">
        <f t="shared" si="314"/>
        <v>0.0015-173.180819899771i</v>
      </c>
      <c r="M1112" t="str">
        <f t="shared" si="315"/>
        <v>0.0135-71.0485414973421i</v>
      </c>
      <c r="N1112">
        <f t="shared" si="316"/>
        <v>91.353813312501501</v>
      </c>
      <c r="O1112">
        <f t="shared" si="317"/>
        <v>70.14862672218274</v>
      </c>
      <c r="P1112" s="3">
        <f t="shared" si="318"/>
        <v>70.14862672218274</v>
      </c>
      <c r="Q1112" s="3">
        <f t="shared" si="319"/>
        <v>-88.646186687498499</v>
      </c>
      <c r="R1112">
        <f t="shared" si="320"/>
        <v>91.353813312501501</v>
      </c>
      <c r="S1112">
        <f t="shared" si="321"/>
        <v>5.7438138640297468E-2</v>
      </c>
      <c r="T1112">
        <f t="shared" si="304"/>
        <v>70.14862672218274</v>
      </c>
    </row>
    <row r="1113" spans="1:20" x14ac:dyDescent="0.3">
      <c r="A1113">
        <f t="shared" si="305"/>
        <v>362.26586775781163</v>
      </c>
      <c r="B1113">
        <f t="shared" si="322"/>
        <v>57.656403567130596</v>
      </c>
      <c r="C1113" t="str">
        <f t="shared" si="306"/>
        <v>76.0023442713522-3203.7841775811i</v>
      </c>
      <c r="D1113" t="str">
        <f t="shared" si="307"/>
        <v>15.356242188743-552.091669194569i</v>
      </c>
      <c r="E1113" t="str">
        <f t="shared" si="308"/>
        <v>162.467283971985-0.201929742728476i</v>
      </c>
      <c r="F1113" t="str">
        <f t="shared" si="309"/>
        <v>17.4594586992547-2590.47247273576i</v>
      </c>
      <c r="G1113" t="str">
        <f t="shared" si="310"/>
        <v>0.999999956458861-0.000208665130742982i</v>
      </c>
      <c r="H1113" t="str">
        <f t="shared" si="311"/>
        <v>91.0003417136148+0.198098687140892i</v>
      </c>
      <c r="I1113" t="str">
        <f t="shared" si="312"/>
        <v>5.47365213882173-613.851084200098i</v>
      </c>
      <c r="K1113" t="str">
        <f t="shared" si="313"/>
        <v>0.142855929437715-0.000406621329799382i</v>
      </c>
      <c r="L1113" t="str">
        <f t="shared" si="314"/>
        <v>0.0015-172.525224048387i</v>
      </c>
      <c r="M1113" t="str">
        <f t="shared" si="315"/>
        <v>0.0135-70.7795790967742i</v>
      </c>
      <c r="N1113">
        <f t="shared" si="316"/>
        <v>91.358954510916121</v>
      </c>
      <c r="O1113">
        <f t="shared" si="317"/>
        <v>70.115708416448513</v>
      </c>
      <c r="P1113" s="3">
        <f t="shared" si="318"/>
        <v>70.115708416448513</v>
      </c>
      <c r="Q1113" s="3">
        <f t="shared" si="319"/>
        <v>-88.641045489083879</v>
      </c>
      <c r="R1113">
        <f t="shared" si="320"/>
        <v>91.358954510916121</v>
      </c>
      <c r="S1113">
        <f t="shared" si="321"/>
        <v>5.7656403567130594E-2</v>
      </c>
      <c r="T1113">
        <f t="shared" si="304"/>
        <v>70.115708416448513</v>
      </c>
    </row>
    <row r="1114" spans="1:20" x14ac:dyDescent="0.3">
      <c r="A1114">
        <f t="shared" si="305"/>
        <v>363.64247805529135</v>
      </c>
      <c r="B1114">
        <f t="shared" si="322"/>
        <v>57.875497900685694</v>
      </c>
      <c r="C1114" t="str">
        <f t="shared" si="306"/>
        <v>76.0023295338756-3191.65850174198i</v>
      </c>
      <c r="D1114" t="str">
        <f t="shared" si="307"/>
        <v>15.3562421292646-550.00174595507i</v>
      </c>
      <c r="E1114" t="str">
        <f t="shared" si="308"/>
        <v>162.467266818307-0.202696906842869i</v>
      </c>
      <c r="F1114" t="str">
        <f t="shared" si="309"/>
        <v>17.4594586934662-2580.66596979133i</v>
      </c>
      <c r="G1114" t="str">
        <f t="shared" si="310"/>
        <v>0.99999995612732-0.000209458058170361i</v>
      </c>
      <c r="H1114" t="str">
        <f t="shared" si="311"/>
        <v>91.0003443155783+0.198851463055036i</v>
      </c>
      <c r="I1114" t="str">
        <f t="shared" si="312"/>
        <v>5.4736522761272-611.527236248004i</v>
      </c>
      <c r="K1114" t="str">
        <f t="shared" si="313"/>
        <v>0.142855920198289-0.000408166463154759i</v>
      </c>
      <c r="L1114" t="str">
        <f t="shared" si="314"/>
        <v>0.0015-171.872110030273i</v>
      </c>
      <c r="M1114" t="str">
        <f t="shared" si="315"/>
        <v>0.0135-70.5116348842142i</v>
      </c>
      <c r="N1114">
        <f t="shared" si="316"/>
        <v>91.364115208236143</v>
      </c>
      <c r="O1114">
        <f t="shared" si="317"/>
        <v>70.082790304879012</v>
      </c>
      <c r="P1114" s="3">
        <f t="shared" si="318"/>
        <v>70.082790304879012</v>
      </c>
      <c r="Q1114" s="3">
        <f t="shared" si="319"/>
        <v>-88.635884791763857</v>
      </c>
      <c r="R1114">
        <f t="shared" si="320"/>
        <v>91.364115208236143</v>
      </c>
      <c r="S1114">
        <f t="shared" si="321"/>
        <v>5.7875497900685698E-2</v>
      </c>
      <c r="T1114">
        <f t="shared" si="304"/>
        <v>70.082790304879012</v>
      </c>
    </row>
    <row r="1115" spans="1:20" x14ac:dyDescent="0.3">
      <c r="A1115">
        <f t="shared" si="305"/>
        <v>365.02431947190144</v>
      </c>
      <c r="B1115">
        <f t="shared" si="322"/>
        <v>58.0954247927083</v>
      </c>
      <c r="C1115" t="str">
        <f t="shared" si="306"/>
        <v>76.0023146841966-3179.5787389802i</v>
      </c>
      <c r="D1115" t="str">
        <f t="shared" si="307"/>
        <v>15.3562420693334-547.919734675334i</v>
      </c>
      <c r="E1115" t="str">
        <f t="shared" si="308"/>
        <v>162.467249534038-0.20346698424823i</v>
      </c>
      <c r="F1115" t="str">
        <f t="shared" si="309"/>
        <v>17.4594586876336-2570.89659059327i</v>
      </c>
      <c r="G1115" t="str">
        <f t="shared" si="310"/>
        <v>0.999999955793254-0.000210253998721169i</v>
      </c>
      <c r="H1115" t="str">
        <f t="shared" si="311"/>
        <v>91.0003469373552+0.19960709952799i</v>
      </c>
      <c r="I1115" t="str">
        <f t="shared" si="312"/>
        <v>5.47365241447822-609.212185320514i</v>
      </c>
      <c r="K1115" t="str">
        <f t="shared" si="313"/>
        <v>0.14285591088851-0.000409717467699932i</v>
      </c>
      <c r="L1115" t="str">
        <f t="shared" si="314"/>
        <v>0.0015-171.221468450162i</v>
      </c>
      <c r="M1115" t="str">
        <f t="shared" si="315"/>
        <v>0.0135-70.2447050051944i</v>
      </c>
      <c r="N1115">
        <f t="shared" si="316"/>
        <v>91.369295478127086</v>
      </c>
      <c r="O1115">
        <f t="shared" si="317"/>
        <v>70.049872388950106</v>
      </c>
      <c r="P1115" s="3">
        <f t="shared" si="318"/>
        <v>70.049872388950106</v>
      </c>
      <c r="Q1115" s="3">
        <f t="shared" si="319"/>
        <v>-88.630704521872914</v>
      </c>
      <c r="R1115">
        <f t="shared" si="320"/>
        <v>91.369295478127086</v>
      </c>
      <c r="S1115">
        <f t="shared" si="321"/>
        <v>5.8095424792708301E-2</v>
      </c>
      <c r="T1115">
        <f t="shared" si="304"/>
        <v>70.049872388950106</v>
      </c>
    </row>
    <row r="1116" spans="1:20" x14ac:dyDescent="0.3">
      <c r="A1116">
        <f t="shared" si="305"/>
        <v>366.41141188589467</v>
      </c>
      <c r="B1116">
        <f t="shared" si="322"/>
        <v>58.316187406920591</v>
      </c>
      <c r="C1116" t="str">
        <f t="shared" si="306"/>
        <v>76.002299721461-3167.54471552434i</v>
      </c>
      <c r="D1116" t="str">
        <f t="shared" si="307"/>
        <v>15.3562420089458-545.84560540493i</v>
      </c>
      <c r="E1116" t="str">
        <f t="shared" si="308"/>
        <v>162.467232118183-0.204239985992978i</v>
      </c>
      <c r="F1116" t="str">
        <f t="shared" si="309"/>
        <v>17.4594586817565-2561.16419460577i</v>
      </c>
      <c r="G1116" t="str">
        <f t="shared" si="310"/>
        <v>0.999999955456645-0.000211052963845267i</v>
      </c>
      <c r="H1116" t="str">
        <f t="shared" si="311"/>
        <v>91.0003495790946+0.200365607429988i</v>
      </c>
      <c r="I1116" t="str">
        <f t="shared" si="312"/>
        <v>5.47365255388261-606.905898114829i</v>
      </c>
      <c r="K1116" t="str">
        <f t="shared" si="313"/>
        <v>0.142855901507845-0.000411274365741795i</v>
      </c>
      <c r="L1116" t="str">
        <f t="shared" si="314"/>
        <v>0.0015-170.573289948358i</v>
      </c>
      <c r="M1116" t="str">
        <f t="shared" si="315"/>
        <v>0.0135-69.9787856198392i</v>
      </c>
      <c r="N1116">
        <f t="shared" si="316"/>
        <v>91.374495394529461</v>
      </c>
      <c r="O1116">
        <f t="shared" si="317"/>
        <v>70.016954670149048</v>
      </c>
      <c r="P1116" s="3">
        <f t="shared" si="318"/>
        <v>70.016954670149048</v>
      </c>
      <c r="Q1116" s="3">
        <f t="shared" si="319"/>
        <v>-88.625504605470539</v>
      </c>
      <c r="R1116">
        <f t="shared" si="320"/>
        <v>91.374495394529461</v>
      </c>
      <c r="S1116">
        <f t="shared" si="321"/>
        <v>5.8316187406920593E-2</v>
      </c>
      <c r="T1116">
        <f t="shared" si="304"/>
        <v>70.016954670149048</v>
      </c>
    </row>
    <row r="1117" spans="1:20" x14ac:dyDescent="0.3">
      <c r="A1117">
        <f t="shared" si="305"/>
        <v>367.8037752510611</v>
      </c>
      <c r="B1117">
        <f t="shared" si="322"/>
        <v>58.537788919066891</v>
      </c>
      <c r="C1117" t="str">
        <f t="shared" si="306"/>
        <v>76.0022846448077-3155.55625826085i</v>
      </c>
      <c r="D1117" t="str">
        <f t="shared" si="307"/>
        <v>15.3562419480985-543.779328306814i</v>
      </c>
      <c r="E1117" t="str">
        <f t="shared" si="308"/>
        <v>162.46721456974-0.205015923167215i</v>
      </c>
      <c r="F1117" t="str">
        <f t="shared" si="309"/>
        <v>17.4594586758348-2551.46864182506i</v>
      </c>
      <c r="G1117" t="str">
        <f t="shared" si="310"/>
        <v>0.999999955117472-0.000211854965036024i</v>
      </c>
      <c r="H1117" t="str">
        <f t="shared" si="311"/>
        <v>91.0003522409499+0.201126997672589i</v>
      </c>
      <c r="I1117" t="str">
        <f t="shared" si="312"/>
        <v>5.47365269434858-604.608341454246i</v>
      </c>
      <c r="K1117" t="str">
        <f t="shared" si="313"/>
        <v>0.142855892055752-0.000412837179671972i</v>
      </c>
      <c r="L1117" t="str">
        <f t="shared" si="314"/>
        <v>0.0015-169.927565200596i</v>
      </c>
      <c r="M1117" t="str">
        <f t="shared" si="315"/>
        <v>0.0135-69.7138729028085i</v>
      </c>
      <c r="N1117">
        <f t="shared" si="316"/>
        <v>91.379715031659742</v>
      </c>
      <c r="O1117">
        <f t="shared" si="317"/>
        <v>69.9840371499741</v>
      </c>
      <c r="P1117" s="3">
        <f t="shared" si="318"/>
        <v>69.9840371499741</v>
      </c>
      <c r="Q1117" s="3">
        <f t="shared" si="319"/>
        <v>-88.620284968340258</v>
      </c>
      <c r="R1117">
        <f t="shared" si="320"/>
        <v>91.379715031659742</v>
      </c>
      <c r="S1117">
        <f t="shared" si="321"/>
        <v>5.8537788919066892E-2</v>
      </c>
      <c r="T1117">
        <f t="shared" si="304"/>
        <v>69.9840371499741</v>
      </c>
    </row>
    <row r="1118" spans="1:20" x14ac:dyDescent="0.3">
      <c r="A1118">
        <f t="shared" si="305"/>
        <v>369.20142959701514</v>
      </c>
      <c r="B1118">
        <f t="shared" si="322"/>
        <v>58.760232516959348</v>
      </c>
      <c r="C1118" t="str">
        <f t="shared" si="306"/>
        <v>76.00226945337-3143.61319473179i</v>
      </c>
      <c r="D1118" t="str">
        <f t="shared" si="307"/>
        <v>15.3562418867878-541.720873656894i</v>
      </c>
      <c r="E1118" t="str">
        <f t="shared" si="308"/>
        <v>162.467196887702-0.205794806902968i</v>
      </c>
      <c r="F1118" t="str">
        <f t="shared" si="309"/>
        <v>17.4594586698679-2541.80979277736i</v>
      </c>
      <c r="G1118" t="str">
        <f t="shared" si="310"/>
        <v>0.999999954775716-0.000212660013830484i</v>
      </c>
      <c r="H1118" t="str">
        <f t="shared" si="311"/>
        <v>91.0003549230739+0.201891281208803i</v>
      </c>
      <c r="I1118" t="str">
        <f t="shared" si="312"/>
        <v>5.4736528358841-602.31948228764i</v>
      </c>
      <c r="K1118" t="str">
        <f t="shared" si="313"/>
        <v>0.142855882531688-0.000414405931967124i</v>
      </c>
      <c r="L1118" t="str">
        <f t="shared" si="314"/>
        <v>0.0015-169.284284917908i</v>
      </c>
      <c r="M1118" t="str">
        <f t="shared" si="315"/>
        <v>0.0135-69.4499630432442i</v>
      </c>
      <c r="N1118">
        <f t="shared" si="316"/>
        <v>91.384954464011457</v>
      </c>
      <c r="O1118">
        <f t="shared" si="317"/>
        <v>69.951119829935195</v>
      </c>
      <c r="P1118" s="3">
        <f t="shared" si="318"/>
        <v>69.951119829935195</v>
      </c>
      <c r="Q1118" s="3">
        <f t="shared" si="319"/>
        <v>-88.615045535988543</v>
      </c>
      <c r="R1118">
        <f t="shared" si="320"/>
        <v>91.384954464011457</v>
      </c>
      <c r="S1118">
        <f t="shared" si="321"/>
        <v>5.8760232516959346E-2</v>
      </c>
      <c r="T1118">
        <f t="shared" si="304"/>
        <v>69.951119829935195</v>
      </c>
    </row>
    <row r="1119" spans="1:20" x14ac:dyDescent="0.3">
      <c r="A1119">
        <f t="shared" si="305"/>
        <v>370.60439502948384</v>
      </c>
      <c r="B1119">
        <f t="shared" si="322"/>
        <v>58.983521400523799</v>
      </c>
      <c r="C1119" t="str">
        <f t="shared" si="306"/>
        <v>76.0022541462738-3131.71535313211i</v>
      </c>
      <c r="D1119" t="str">
        <f t="shared" si="307"/>
        <v>15.3562418250103-539.67021184361i</v>
      </c>
      <c r="E1119" t="str">
        <f t="shared" si="308"/>
        <v>162.46717907105-0.206576648374285i</v>
      </c>
      <c r="F1119" t="str">
        <f t="shared" si="309"/>
        <v>17.4594586638556-2532.18750851686i</v>
      </c>
      <c r="G1119" t="str">
        <f t="shared" si="310"/>
        <v>0.999999954431359-0.00021346812180953i</v>
      </c>
      <c r="H1119" t="str">
        <f t="shared" si="311"/>
        <v>91.0003576256208+0.202658469033269i</v>
      </c>
      <c r="I1119" t="str">
        <f t="shared" si="312"/>
        <v>5.47365297849732-600.039287688995i</v>
      </c>
      <c r="K1119" t="str">
        <f t="shared" si="313"/>
        <v>0.142855872935105-0.000415980645189285i</v>
      </c>
      <c r="L1119" t="str">
        <f t="shared" si="314"/>
        <v>0.0015-168.643439846491i</v>
      </c>
      <c r="M1119" t="str">
        <f t="shared" si="315"/>
        <v>0.0135-69.1870522447142i</v>
      </c>
      <c r="N1119">
        <f t="shared" si="316"/>
        <v>91.390213766356069</v>
      </c>
      <c r="O1119">
        <f t="shared" si="317"/>
        <v>69.918202711553462</v>
      </c>
      <c r="P1119" s="3">
        <f t="shared" si="318"/>
        <v>69.918202711553462</v>
      </c>
      <c r="Q1119" s="3">
        <f t="shared" si="319"/>
        <v>-88.609786233643931</v>
      </c>
      <c r="R1119">
        <f t="shared" si="320"/>
        <v>91.390213766356069</v>
      </c>
      <c r="S1119">
        <f t="shared" si="321"/>
        <v>5.8983521400523799E-2</v>
      </c>
      <c r="T1119">
        <f t="shared" si="304"/>
        <v>69.918202711553462</v>
      </c>
    </row>
    <row r="1120" spans="1:20" x14ac:dyDescent="0.3">
      <c r="A1120">
        <f t="shared" si="305"/>
        <v>372.01269173059592</v>
      </c>
      <c r="B1120">
        <f t="shared" si="322"/>
        <v>59.207658781845794</v>
      </c>
      <c r="C1120" t="str">
        <f t="shared" si="306"/>
        <v>76.0022387226387-3119.8625623074i</v>
      </c>
      <c r="D1120" t="str">
        <f t="shared" si="307"/>
        <v>15.3562417627623-537.627313367503i</v>
      </c>
      <c r="E1120" t="str">
        <f t="shared" si="308"/>
        <v>162.467161118761-0.207361458797422i</v>
      </c>
      <c r="F1120" t="str">
        <f t="shared" si="309"/>
        <v>17.4594586577975-2522.6016506238i</v>
      </c>
      <c r="G1120" t="str">
        <f t="shared" si="310"/>
        <v>0.999999954084379-0.000214279300598055i</v>
      </c>
      <c r="H1120" t="str">
        <f t="shared" si="311"/>
        <v>91.000360348746+0.203428572182406i</v>
      </c>
      <c r="I1120" t="str">
        <f t="shared" si="312"/>
        <v>5.47365312219647-597.767724856955i</v>
      </c>
      <c r="K1120" t="str">
        <f t="shared" si="313"/>
        <v>0.142855863265451-0.000417561341986182i</v>
      </c>
      <c r="L1120" t="str">
        <f t="shared" si="314"/>
        <v>0.0015-168.005020767574i</v>
      </c>
      <c r="M1120" t="str">
        <f t="shared" si="315"/>
        <v>0.0135-68.9251367251589i</v>
      </c>
      <c r="N1120">
        <f t="shared" si="316"/>
        <v>91.395493013744101</v>
      </c>
      <c r="O1120">
        <f t="shared" si="317"/>
        <v>69.885285796361842</v>
      </c>
      <c r="P1120" s="3">
        <f t="shared" si="318"/>
        <v>69.885285796361842</v>
      </c>
      <c r="Q1120" s="3">
        <f t="shared" si="319"/>
        <v>-88.604506986255899</v>
      </c>
      <c r="R1120">
        <f t="shared" si="320"/>
        <v>91.395493013744101</v>
      </c>
      <c r="S1120">
        <f t="shared" si="321"/>
        <v>5.9207658781845793E-2</v>
      </c>
      <c r="T1120">
        <f t="shared" si="304"/>
        <v>69.885285796361842</v>
      </c>
    </row>
    <row r="1121" spans="1:20" x14ac:dyDescent="0.3">
      <c r="A1121">
        <f t="shared" si="305"/>
        <v>373.42633995917214</v>
      </c>
      <c r="B1121">
        <f t="shared" si="322"/>
        <v>59.432647885216809</v>
      </c>
      <c r="C1121" t="str">
        <f t="shared" si="306"/>
        <v>76.0022231815775-3108.05465175121i</v>
      </c>
      <c r="D1121" t="str">
        <f t="shared" si="307"/>
        <v>15.3562417000404-535.592148840793i</v>
      </c>
      <c r="E1121" t="str">
        <f t="shared" si="308"/>
        <v>162.467143029801-0.20814924943099i</v>
      </c>
      <c r="F1121" t="str">
        <f t="shared" si="309"/>
        <v>17.4594586516933-2513.05208120238i</v>
      </c>
      <c r="G1121" t="str">
        <f t="shared" si="310"/>
        <v>0.999999953734757-0.000215093561865127i</v>
      </c>
      <c r="H1121" t="str">
        <f t="shared" si="311"/>
        <v>91.0003630926066+0.204201601734574i</v>
      </c>
      <c r="I1121" t="str">
        <f t="shared" si="312"/>
        <v>5.47365326698983-595.504761114322i</v>
      </c>
      <c r="K1121" t="str">
        <f t="shared" si="313"/>
        <v>0.142855853522169-0.000419148045091561i</v>
      </c>
      <c r="L1121" t="str">
        <f t="shared" si="314"/>
        <v>0.0015-167.369018497285i</v>
      </c>
      <c r="M1121" t="str">
        <f t="shared" si="315"/>
        <v>0.0135-68.6642127168348i</v>
      </c>
      <c r="N1121">
        <f t="shared" si="316"/>
        <v>91.400792281506</v>
      </c>
      <c r="O1121">
        <f t="shared" si="317"/>
        <v>69.852369085904627</v>
      </c>
      <c r="P1121" s="3">
        <f t="shared" si="318"/>
        <v>69.852369085904627</v>
      </c>
      <c r="Q1121" s="3">
        <f t="shared" si="319"/>
        <v>-88.599207718494</v>
      </c>
      <c r="R1121">
        <f t="shared" si="320"/>
        <v>91.400792281506</v>
      </c>
      <c r="S1121">
        <f t="shared" si="321"/>
        <v>5.9432647885216808E-2</v>
      </c>
      <c r="T1121">
        <f t="shared" si="304"/>
        <v>69.852369085904627</v>
      </c>
    </row>
    <row r="1122" spans="1:20" x14ac:dyDescent="0.3">
      <c r="A1122">
        <f t="shared" si="305"/>
        <v>374.84536005101705</v>
      </c>
      <c r="B1122">
        <f t="shared" si="322"/>
        <v>59.658491947180636</v>
      </c>
      <c r="C1122" t="str">
        <f t="shared" si="306"/>
        <v>76.0022075221967-3096.2914516028i</v>
      </c>
      <c r="D1122" t="str">
        <f t="shared" si="307"/>
        <v>15.3562416368409-533.564688986954i</v>
      </c>
      <c r="E1122" t="str">
        <f t="shared" si="308"/>
        <v>162.467124803131-0.208940031576116i</v>
      </c>
      <c r="F1122" t="str">
        <f t="shared" si="309"/>
        <v>17.4594586455427-2503.53866287884i</v>
      </c>
      <c r="G1122" t="str">
        <f t="shared" si="310"/>
        <v>0.999999953382474-0.000215910917324153i</v>
      </c>
      <c r="H1122" t="str">
        <f t="shared" si="311"/>
        <v>91.0003658573602+0.204977568810231i</v>
      </c>
      <c r="I1122" t="str">
        <f t="shared" si="312"/>
        <v>5.47365341288573-593.250363907604i</v>
      </c>
      <c r="K1122" t="str">
        <f t="shared" si="313"/>
        <v>0.142855843704699-0.000420740777325511i</v>
      </c>
      <c r="L1122" t="str">
        <f t="shared" si="314"/>
        <v>0.0015-166.735423886516i</v>
      </c>
      <c r="M1122" t="str">
        <f t="shared" si="315"/>
        <v>0.0135-68.4042764662628i</v>
      </c>
      <c r="N1122">
        <f t="shared" si="316"/>
        <v>91.406111645253219</v>
      </c>
      <c r="O1122">
        <f t="shared" si="317"/>
        <v>69.81945258173802</v>
      </c>
      <c r="P1122" s="3">
        <f t="shared" si="318"/>
        <v>69.81945258173802</v>
      </c>
      <c r="Q1122" s="3">
        <f t="shared" si="319"/>
        <v>-88.593888354746781</v>
      </c>
      <c r="R1122">
        <f t="shared" si="320"/>
        <v>91.406111645253219</v>
      </c>
      <c r="S1122">
        <f t="shared" si="321"/>
        <v>5.9658491947180634E-2</v>
      </c>
      <c r="T1122">
        <f t="shared" si="304"/>
        <v>69.81945258173802</v>
      </c>
    </row>
    <row r="1123" spans="1:20" x14ac:dyDescent="0.3">
      <c r="A1123">
        <f t="shared" si="305"/>
        <v>376.26977241921094</v>
      </c>
      <c r="B1123">
        <f t="shared" si="322"/>
        <v>59.885194216579926</v>
      </c>
      <c r="C1123" t="str">
        <f t="shared" si="306"/>
        <v>76.0021917435955-3084.57279264453i</v>
      </c>
      <c r="D1123" t="str">
        <f t="shared" si="307"/>
        <v>15.3562415731602-531.544904640296i</v>
      </c>
      <c r="E1123" t="str">
        <f t="shared" si="308"/>
        <v>162.467106437702-0.209733816576598i</v>
      </c>
      <c r="F1123" t="str">
        <f t="shared" si="309"/>
        <v>17.4594586393451-2494.06125879946i</v>
      </c>
      <c r="G1123" t="str">
        <f t="shared" si="310"/>
        <v>0.999999953027507-0.000216731378733052i</v>
      </c>
      <c r="H1123" t="str">
        <f t="shared" si="311"/>
        <v>91.0003686431659+0.205756484572089i</v>
      </c>
      <c r="I1123" t="str">
        <f t="shared" si="312"/>
        <v>5.47365355989248-591.004500806538i</v>
      </c>
      <c r="K1123" t="str">
        <f t="shared" si="313"/>
        <v>0.142855833812476-0.000422339561594788i</v>
      </c>
      <c r="L1123" t="str">
        <f t="shared" si="314"/>
        <v>0.0015-166.104227820797i</v>
      </c>
      <c r="M1123" t="str">
        <f t="shared" si="315"/>
        <v>0.0135-68.1453242341732i</v>
      </c>
      <c r="N1123">
        <f t="shared" si="316"/>
        <v>91.41145118087924</v>
      </c>
      <c r="O1123">
        <f t="shared" si="317"/>
        <v>69.786536285429889</v>
      </c>
      <c r="P1123" s="3">
        <f t="shared" si="318"/>
        <v>69.786536285429889</v>
      </c>
      <c r="Q1123" s="3">
        <f t="shared" si="319"/>
        <v>-88.58854881912076</v>
      </c>
      <c r="R1123">
        <f t="shared" si="320"/>
        <v>91.41145118087924</v>
      </c>
      <c r="S1123">
        <f t="shared" si="321"/>
        <v>5.9885194216579923E-2</v>
      </c>
      <c r="T1123">
        <f t="shared" si="304"/>
        <v>69.786536285429889</v>
      </c>
    </row>
    <row r="1124" spans="1:20" x14ac:dyDescent="0.3">
      <c r="A1124">
        <f t="shared" si="305"/>
        <v>377.69959755440397</v>
      </c>
      <c r="B1124">
        <f t="shared" si="322"/>
        <v>60.112757954602934</v>
      </c>
      <c r="C1124" t="str">
        <f t="shared" si="306"/>
        <v>76.0021758448655-3072.89850629957i</v>
      </c>
      <c r="D1124" t="str">
        <f t="shared" si="307"/>
        <v>15.3562415089945-529.532766745544i</v>
      </c>
      <c r="E1124" t="str">
        <f t="shared" si="308"/>
        <v>162.467087932459-0.21053061581907i</v>
      </c>
      <c r="F1124" t="str">
        <f t="shared" si="309"/>
        <v>17.4594586331004-2484.61973262861i</v>
      </c>
      <c r="G1124" t="str">
        <f t="shared" si="310"/>
        <v>0.999999952669838-0.000217554957894425i</v>
      </c>
      <c r="H1124" t="str">
        <f t="shared" si="311"/>
        <v>91.0003714501844+0.206538360225297i</v>
      </c>
      <c r="I1124" t="str">
        <f t="shared" si="312"/>
        <v>5.47365370801869-588.767139503634i</v>
      </c>
      <c r="K1124" t="str">
        <f t="shared" si="313"/>
        <v>0.14285582384493-0.000423944420893164i</v>
      </c>
      <c r="L1124" t="str">
        <f t="shared" si="314"/>
        <v>0.0015-165.47542122016i</v>
      </c>
      <c r="M1124" t="str">
        <f t="shared" si="315"/>
        <v>0.0135-67.8873522954501i</v>
      </c>
      <c r="N1124">
        <f t="shared" si="316"/>
        <v>91.41681096456054</v>
      </c>
      <c r="O1124">
        <f t="shared" si="317"/>
        <v>69.753620198560185</v>
      </c>
      <c r="P1124" s="3">
        <f t="shared" si="318"/>
        <v>69.753620198560185</v>
      </c>
      <c r="Q1124" s="3">
        <f t="shared" si="319"/>
        <v>-88.58318903543946</v>
      </c>
      <c r="R1124">
        <f t="shared" si="320"/>
        <v>91.41681096456054</v>
      </c>
      <c r="S1124">
        <f t="shared" si="321"/>
        <v>6.0112757954602934E-2</v>
      </c>
      <c r="T1124">
        <f t="shared" si="304"/>
        <v>69.753620198560185</v>
      </c>
    </row>
    <row r="1125" spans="1:20" x14ac:dyDescent="0.3">
      <c r="A1125">
        <f t="shared" si="305"/>
        <v>379.13485602511071</v>
      </c>
      <c r="B1125">
        <f t="shared" si="322"/>
        <v>60.341186434830426</v>
      </c>
      <c r="C1125" t="str">
        <f t="shared" si="306"/>
        <v>76.0021598250935-3061.26842462934i</v>
      </c>
      <c r="D1125" t="str">
        <f t="shared" si="307"/>
        <v>15.3562414443403-527.528246357416i</v>
      </c>
      <c r="E1125" t="str">
        <f t="shared" si="308"/>
        <v>162.467069286336-0.211330440733154i</v>
      </c>
      <c r="F1125" t="str">
        <f t="shared" si="309"/>
        <v>17.4594586268081-2475.21394854675i</v>
      </c>
      <c r="G1125" t="str">
        <f t="shared" si="310"/>
        <v>0.999999952309445-0.000218381666655721i</v>
      </c>
      <c r="H1125" t="str">
        <f t="shared" si="311"/>
        <v>91.0003742785765+0.207323207017561i</v>
      </c>
      <c r="I1125" t="str">
        <f t="shared" si="312"/>
        <v>5.47365385727274-586.538247813691i</v>
      </c>
      <c r="K1125" t="str">
        <f t="shared" si="313"/>
        <v>0.142855813801489-0.000425555378301721i</v>
      </c>
      <c r="L1125" t="str">
        <f t="shared" si="314"/>
        <v>0.0015-164.848995039012i</v>
      </c>
      <c r="M1125" t="str">
        <f t="shared" si="315"/>
        <v>0.0135-67.6303569390819i</v>
      </c>
      <c r="N1125">
        <f t="shared" si="316"/>
        <v>91.422191072757641</v>
      </c>
      <c r="O1125">
        <f t="shared" si="317"/>
        <v>69.720704322720636</v>
      </c>
      <c r="P1125" s="3">
        <f t="shared" si="318"/>
        <v>69.720704322720636</v>
      </c>
      <c r="Q1125" s="3">
        <f t="shared" si="319"/>
        <v>-88.577808927242359</v>
      </c>
      <c r="R1125">
        <f t="shared" si="320"/>
        <v>91.422191072757641</v>
      </c>
      <c r="S1125">
        <f t="shared" si="321"/>
        <v>6.0341186434830427E-2</v>
      </c>
      <c r="T1125">
        <f t="shared" si="304"/>
        <v>69.720704322720636</v>
      </c>
    </row>
    <row r="1126" spans="1:20" x14ac:dyDescent="0.3">
      <c r="A1126">
        <f t="shared" si="305"/>
        <v>380.57556847800612</v>
      </c>
      <c r="B1126">
        <f t="shared" si="322"/>
        <v>60.570482943282784</v>
      </c>
      <c r="C1126" t="str">
        <f t="shared" si="306"/>
        <v>76.0021436833576-3049.68238033122i</v>
      </c>
      <c r="D1126" t="str">
        <f t="shared" si="307"/>
        <v>15.3562413791938-525.531314640217i</v>
      </c>
      <c r="E1126" t="str">
        <f t="shared" si="308"/>
        <v>162.467050498262-0.212133302791618i</v>
      </c>
      <c r="F1126" t="str">
        <f t="shared" si="309"/>
        <v>17.459458620468-2465.84377124854i</v>
      </c>
      <c r="G1126" t="str">
        <f t="shared" si="310"/>
        <v>0.999999951946309-0.000219211516909409i</v>
      </c>
      <c r="H1126" t="str">
        <f t="shared" si="311"/>
        <v>91.0003771285054+0.208111036239349i</v>
      </c>
      <c r="I1126" t="str">
        <f t="shared" si="312"/>
        <v>5.47365400766333-584.317793673362i</v>
      </c>
      <c r="K1126" t="str">
        <f t="shared" si="313"/>
        <v>0.142855803681574-0.000427172456989221i</v>
      </c>
      <c r="L1126" t="str">
        <f t="shared" si="314"/>
        <v>0.0015-164.224940266001i</v>
      </c>
      <c r="M1126" t="str">
        <f t="shared" si="315"/>
        <v>0.0135-67.3743344681032i</v>
      </c>
      <c r="N1126">
        <f t="shared" si="316"/>
        <v>91.427591582216053</v>
      </c>
      <c r="O1126">
        <f t="shared" si="317"/>
        <v>69.687788659515235</v>
      </c>
      <c r="P1126" s="3">
        <f t="shared" si="318"/>
        <v>69.687788659515235</v>
      </c>
      <c r="Q1126" s="3">
        <f t="shared" si="319"/>
        <v>-88.572408417783947</v>
      </c>
      <c r="R1126">
        <f t="shared" si="320"/>
        <v>91.427591582216053</v>
      </c>
      <c r="S1126">
        <f t="shared" si="321"/>
        <v>6.057048294328278E-2</v>
      </c>
      <c r="T1126">
        <f t="shared" si="304"/>
        <v>69.687788659515235</v>
      </c>
    </row>
    <row r="1127" spans="1:20" x14ac:dyDescent="0.3">
      <c r="A1127">
        <f t="shared" si="305"/>
        <v>382.02175563822254</v>
      </c>
      <c r="B1127">
        <f t="shared" si="322"/>
        <v>60.800650778467258</v>
      </c>
      <c r="C1127" t="str">
        <f t="shared" si="306"/>
        <v>76.0021274187288-3038.14020673601i</v>
      </c>
      <c r="D1127" t="str">
        <f t="shared" si="307"/>
        <v>15.3562413135512-523.541942867411i</v>
      </c>
      <c r="E1127" t="str">
        <f t="shared" si="308"/>
        <v>162.467031567156-0.212939213510565i</v>
      </c>
      <c r="F1127" t="str">
        <f t="shared" si="309"/>
        <v>17.4594586140795-2456.50906594082i</v>
      </c>
      <c r="G1127" t="str">
        <f t="shared" si="310"/>
        <v>0.999999951580407-0.000220044520593149i</v>
      </c>
      <c r="H1127" t="str">
        <f t="shared" si="311"/>
        <v>91.0003800001351+0.208901859224026i</v>
      </c>
      <c r="I1127" t="str">
        <f t="shared" si="312"/>
        <v>5.47365415919904-582.105745140664i</v>
      </c>
      <c r="K1127" t="str">
        <f t="shared" si="313"/>
        <v>0.142855793484603-0.000428795680212412i</v>
      </c>
      <c r="L1127" t="str">
        <f t="shared" si="314"/>
        <v>0.0015-163.60324792389i</v>
      </c>
      <c r="M1127" t="str">
        <f t="shared" si="315"/>
        <v>0.0135-67.1192811995447i</v>
      </c>
      <c r="N1127">
        <f t="shared" si="316"/>
        <v>91.433012569967403</v>
      </c>
      <c r="O1127">
        <f t="shared" si="317"/>
        <v>69.654873210559927</v>
      </c>
      <c r="P1127" s="3">
        <f t="shared" si="318"/>
        <v>69.654873210559927</v>
      </c>
      <c r="Q1127" s="3">
        <f t="shared" si="319"/>
        <v>-88.566987430032597</v>
      </c>
      <c r="R1127">
        <f t="shared" si="320"/>
        <v>91.433012569967403</v>
      </c>
      <c r="S1127">
        <f t="shared" si="321"/>
        <v>6.0800650778467261E-2</v>
      </c>
      <c r="T1127">
        <f t="shared" si="304"/>
        <v>69.654873210559927</v>
      </c>
    </row>
    <row r="1128" spans="1:20" x14ac:dyDescent="0.3">
      <c r="A1128">
        <f t="shared" si="305"/>
        <v>383.4734383096478</v>
      </c>
      <c r="B1128">
        <f t="shared" si="322"/>
        <v>61.031693251425438</v>
      </c>
      <c r="C1128" t="str">
        <f t="shared" si="306"/>
        <v>76.0021110302729-3026.6417378057i</v>
      </c>
      <c r="D1128" t="str">
        <f t="shared" si="307"/>
        <v>15.3562412474088-521.560102421219i</v>
      </c>
      <c r="E1128" t="str">
        <f t="shared" si="308"/>
        <v>162.46701249193-0.213748184449558i</v>
      </c>
      <c r="F1128" t="str">
        <f t="shared" si="309"/>
        <v>17.4594586076424-2447.20969834073i</v>
      </c>
      <c r="G1128" t="str">
        <f t="shared" si="310"/>
        <v>0.999999951211718-0.000220880689689967i</v>
      </c>
      <c r="H1128" t="str">
        <f t="shared" si="311"/>
        <v>91.0003828936304+0.209695687348022i</v>
      </c>
      <c r="I1128" t="str">
        <f t="shared" si="312"/>
        <v>5.47365431188859-579.902070394537i</v>
      </c>
      <c r="K1128" t="str">
        <f t="shared" si="313"/>
        <v>0.14285578320999-0.000430425071316367i</v>
      </c>
      <c r="L1128" t="str">
        <f t="shared" si="314"/>
        <v>0.0015-162.983909069427i</v>
      </c>
      <c r="M1128" t="str">
        <f t="shared" si="315"/>
        <v>0.0135-66.86519346438i</v>
      </c>
      <c r="N1128">
        <f t="shared" si="316"/>
        <v>91.438454113330408</v>
      </c>
      <c r="O1128">
        <f t="shared" si="317"/>
        <v>69.621957977483206</v>
      </c>
      <c r="P1128" s="3">
        <f t="shared" si="318"/>
        <v>69.621957977483206</v>
      </c>
      <c r="Q1128" s="3">
        <f t="shared" si="319"/>
        <v>-88.561545886669592</v>
      </c>
      <c r="R1128">
        <f t="shared" si="320"/>
        <v>91.438454113330408</v>
      </c>
      <c r="S1128">
        <f t="shared" si="321"/>
        <v>6.1031693251425441E-2</v>
      </c>
      <c r="T1128">
        <f t="shared" si="304"/>
        <v>69.621957977483206</v>
      </c>
    </row>
    <row r="1129" spans="1:20" x14ac:dyDescent="0.3">
      <c r="A1129">
        <f t="shared" si="305"/>
        <v>384.93063737522448</v>
      </c>
      <c r="B1129">
        <f t="shared" si="322"/>
        <v>61.263613685780854</v>
      </c>
      <c r="C1129" t="str">
        <f t="shared" si="306"/>
        <v>76.0020945170464-3015.18680813089i</v>
      </c>
      <c r="D1129" t="str">
        <f t="shared" si="307"/>
        <v>15.3562411807628-519.5857647922i</v>
      </c>
      <c r="E1129" t="str">
        <f t="shared" si="308"/>
        <v>162.466993271487-0.214560227211792i</v>
      </c>
      <c r="F1129" t="str">
        <f t="shared" si="309"/>
        <v>17.4594586011563-2437.94553467373i</v>
      </c>
      <c r="G1129" t="str">
        <f t="shared" si="310"/>
        <v>0.999999950840223-0.000221720036228421i</v>
      </c>
      <c r="H1129" t="str">
        <f t="shared" si="311"/>
        <v>91.0003858091588+0.210492532031009i</v>
      </c>
      <c r="I1129" t="str">
        <f t="shared" si="312"/>
        <v>5.47365446574084-577.706737734383i</v>
      </c>
      <c r="K1129" t="str">
        <f t="shared" si="313"/>
        <v>0.142855772857142-0.000432060653734831i</v>
      </c>
      <c r="L1129" t="str">
        <f t="shared" si="314"/>
        <v>0.0015-162.366914793212i</v>
      </c>
      <c r="M1129" t="str">
        <f t="shared" si="315"/>
        <v>0.0135-66.6120676074715i</v>
      </c>
      <c r="N1129">
        <f t="shared" si="316"/>
        <v>91.443916289911883</v>
      </c>
      <c r="O1129">
        <f t="shared" si="317"/>
        <v>69.589042961925642</v>
      </c>
      <c r="P1129" s="3">
        <f t="shared" si="318"/>
        <v>69.589042961925642</v>
      </c>
      <c r="Q1129" s="3">
        <f t="shared" si="319"/>
        <v>-88.556083710088117</v>
      </c>
      <c r="R1129">
        <f t="shared" si="320"/>
        <v>91.443916289911883</v>
      </c>
      <c r="S1129">
        <f t="shared" si="321"/>
        <v>6.1263613685780857E-2</v>
      </c>
      <c r="T1129">
        <f t="shared" si="304"/>
        <v>69.589042961925642</v>
      </c>
    </row>
    <row r="1130" spans="1:20" x14ac:dyDescent="0.3">
      <c r="A1130">
        <f t="shared" si="305"/>
        <v>386.39337379725032</v>
      </c>
      <c r="B1130">
        <f t="shared" si="322"/>
        <v>61.496415417786821</v>
      </c>
      <c r="C1130" t="str">
        <f t="shared" si="306"/>
        <v>76.0020778780996-3003.77525292856i</v>
      </c>
      <c r="D1130" t="str">
        <f t="shared" si="307"/>
        <v>15.3562411136093-517.618901578844i</v>
      </c>
      <c r="E1130" t="str">
        <f t="shared" si="308"/>
        <v>162.466973904721-0.215375353444267i</v>
      </c>
      <c r="F1130" t="str">
        <f t="shared" si="309"/>
        <v>17.4594585946209-2428.71644167173i</v>
      </c>
      <c r="G1130" t="str">
        <f t="shared" si="310"/>
        <v>0.999999950465899-0.000222562572282778i</v>
      </c>
      <c r="H1130" t="str">
        <f t="shared" si="311"/>
        <v>91.0003887468871+0.211292404736049i</v>
      </c>
      <c r="I1130" t="str">
        <f t="shared" si="312"/>
        <v>5.4736546207646-575.5197155796i</v>
      </c>
      <c r="K1130" t="str">
        <f t="shared" si="313"/>
        <v>0.142855762425465-0.00043370245099055i</v>
      </c>
      <c r="L1130" t="str">
        <f t="shared" si="314"/>
        <v>0.0015-161.752256219578i</v>
      </c>
      <c r="M1130" t="str">
        <f t="shared" si="315"/>
        <v>0.0135-66.359899987519i</v>
      </c>
      <c r="N1130">
        <f t="shared" si="316"/>
        <v>91.449399177607773</v>
      </c>
      <c r="O1130">
        <f t="shared" si="317"/>
        <v>69.556128165540386</v>
      </c>
      <c r="P1130" s="3">
        <f t="shared" si="318"/>
        <v>69.556128165540386</v>
      </c>
      <c r="Q1130" s="3">
        <f t="shared" si="319"/>
        <v>-88.550600822392227</v>
      </c>
      <c r="R1130">
        <f t="shared" si="320"/>
        <v>91.449399177607773</v>
      </c>
      <c r="S1130">
        <f t="shared" si="321"/>
        <v>6.1496415417786818E-2</v>
      </c>
      <c r="T1130">
        <f t="shared" si="304"/>
        <v>69.556128165540386</v>
      </c>
    </row>
    <row r="1131" spans="1:20" x14ac:dyDescent="0.3">
      <c r="A1131">
        <f t="shared" si="305"/>
        <v>387.86166861767987</v>
      </c>
      <c r="B1131">
        <f t="shared" si="322"/>
        <v>61.730101796374413</v>
      </c>
      <c r="C1131" t="str">
        <f t="shared" si="306"/>
        <v>76.0020611124759-2992.40690803965i</v>
      </c>
      <c r="D1131" t="str">
        <f t="shared" si="307"/>
        <v>15.3562410459444-515.659484487163i</v>
      </c>
      <c r="E1131" t="str">
        <f t="shared" si="308"/>
        <v>162.466954390519-0.216193574837955i</v>
      </c>
      <c r="F1131" t="str">
        <f t="shared" si="309"/>
        <v>17.4594585880355-2419.52228657111i</v>
      </c>
      <c r="G1131" t="str">
        <f t="shared" si="310"/>
        <v>0.999999950088724-0.00022340830997319i</v>
      </c>
      <c r="H1131" t="str">
        <f t="shared" si="311"/>
        <v>91.0003917069842+0.21209531696976i</v>
      </c>
      <c r="I1131" t="str">
        <f t="shared" si="312"/>
        <v>5.47365477696867-573.340972469137i</v>
      </c>
      <c r="K1131" t="str">
        <f t="shared" si="313"/>
        <v>0.142855751914359-0.000435350486695595i</v>
      </c>
      <c r="L1131" t="str">
        <f t="shared" si="314"/>
        <v>0.0015-161.139924506453i</v>
      </c>
      <c r="M1131" t="str">
        <f t="shared" si="315"/>
        <v>0.0135-66.1086869770066i</v>
      </c>
      <c r="N1131">
        <f t="shared" si="316"/>
        <v>91.454902854604242</v>
      </c>
      <c r="O1131">
        <f t="shared" si="317"/>
        <v>69.523213589993134</v>
      </c>
      <c r="P1131" s="3">
        <f t="shared" si="318"/>
        <v>69.523213589993134</v>
      </c>
      <c r="Q1131" s="3">
        <f t="shared" si="319"/>
        <v>-88.545097145395758</v>
      </c>
      <c r="R1131">
        <f t="shared" si="320"/>
        <v>91.454902854604242</v>
      </c>
      <c r="S1131">
        <f t="shared" si="321"/>
        <v>6.1730101796374413E-2</v>
      </c>
      <c r="T1131">
        <f t="shared" si="304"/>
        <v>69.523213589993134</v>
      </c>
    </row>
    <row r="1132" spans="1:20" x14ac:dyDescent="0.3">
      <c r="A1132">
        <f t="shared" si="305"/>
        <v>389.33554295842708</v>
      </c>
      <c r="B1132">
        <f t="shared" si="322"/>
        <v>61.964676183200638</v>
      </c>
      <c r="C1132" t="str">
        <f t="shared" si="306"/>
        <v>76.0020442192098-2981.08160992662i</v>
      </c>
      <c r="D1132" t="str">
        <f t="shared" si="307"/>
        <v>15.3562409777643-513.707485330285i</v>
      </c>
      <c r="E1132" t="str">
        <f t="shared" si="308"/>
        <v>162.466934727758-0.217014903127924i</v>
      </c>
      <c r="F1132" t="str">
        <f t="shared" si="309"/>
        <v>17.4594585814002-2410.36293711089i</v>
      </c>
      <c r="G1132" t="str">
        <f t="shared" si="310"/>
        <v>0.999999949708678-0.000224257261465859i</v>
      </c>
      <c r="H1132" t="str">
        <f t="shared" si="311"/>
        <v>91.0003946896218+0.212901280282504i</v>
      </c>
      <c r="I1132" t="str">
        <f t="shared" si="312"/>
        <v>5.47365493436231-571.170477061057i</v>
      </c>
      <c r="K1132" t="str">
        <f t="shared" si="313"/>
        <v>0.142855741323217-0.000437004784551731i</v>
      </c>
      <c r="L1132" t="str">
        <f t="shared" si="314"/>
        <v>0.0015-160.529910845242i</v>
      </c>
      <c r="M1132" t="str">
        <f t="shared" si="315"/>
        <v>0.0135-65.8584249621502i</v>
      </c>
      <c r="N1132">
        <f t="shared" si="316"/>
        <v>91.460427399378631</v>
      </c>
      <c r="O1132">
        <f t="shared" si="317"/>
        <v>69.490299236962045</v>
      </c>
      <c r="P1132" s="3">
        <f t="shared" si="318"/>
        <v>69.490299236962045</v>
      </c>
      <c r="Q1132" s="3">
        <f t="shared" si="319"/>
        <v>-88.539572600621369</v>
      </c>
      <c r="R1132">
        <f t="shared" si="320"/>
        <v>91.460427399378631</v>
      </c>
      <c r="S1132">
        <f t="shared" si="321"/>
        <v>6.1964676183200638E-2</v>
      </c>
      <c r="T1132">
        <f t="shared" ref="T1132:T1195" si="323">P1132</f>
        <v>69.490299236962045</v>
      </c>
    </row>
    <row r="1133" spans="1:20" x14ac:dyDescent="0.3">
      <c r="A1133">
        <f t="shared" ref="A1133:A1196" si="324">2*PI()*B1133</f>
        <v>390.81501802166912</v>
      </c>
      <c r="B1133">
        <f t="shared" si="322"/>
        <v>62.200141952696804</v>
      </c>
      <c r="C1133" t="str">
        <f t="shared" ref="C1133:C1196" si="325">IMPRODUCT(D1133,E1133,$C$40,,K1133,$C$41)</f>
        <v>76.0020271973314-2969.7991956713i</v>
      </c>
      <c r="D1133" t="str">
        <f t="shared" ref="D1133:D1196" si="326">IMDIV(IMPRODUCT($C$37,$C$38,COMPLEX(1,A1133/$C$38)),IMSUM(-1*A1133*A1133/$C$39,COMPLEX(0,1*A1133)))</f>
        <v>15.3562409090651-511.762876028047i</v>
      </c>
      <c r="E1133" t="str">
        <f t="shared" ref="E1133:E1196" si="327">IMDIV(IMPRODUCT(IMSUM(F1133,G1133),$C$29,H1133),IMSUM(1,I1133))</f>
        <v>162.466914915308-0.217839350093568i</v>
      </c>
      <c r="F1133" t="str">
        <f t="shared" ref="F1133:F1196" si="328">IMDIV(IMPRODUCT($C$14,$C$15,COMPLEX(1,A1133/$C$15)),IMSUM(-1*A1133*A1133/$C$16,COMPLEX(0,A1133)))</f>
        <v>17.4594585747142-2401.23826153073i</v>
      </c>
      <c r="G1133" t="str">
        <f t="shared" ref="G1133:G1196" si="329">IMDIV(1,COMPLEX(1,A1133*$C$9*$C$10))</f>
        <v>0.999999949325738-0.000225109438973226i</v>
      </c>
      <c r="H1133" t="str">
        <f t="shared" ref="H1133:H1196" si="330">IMDIV($C$3,IMSUM(K1133,COMPLEX(0,$C$28*A1133)))</f>
        <v>91.0003976949701+0.213710306268515i</v>
      </c>
      <c r="I1133" t="str">
        <f t="shared" ref="I1133:I1196" si="331">IMPRODUCT(F1133,$C$29,H1133,$C$31)</f>
        <v>5.47365509295431-569.008198132041i</v>
      </c>
      <c r="K1133" t="str">
        <f t="shared" ref="K1133:K1196" si="332">IF($C$26&lt;=0,IMDIV(1,IMSUM(IMDIV(1,L1133),1/$C$18)),IMDIV(1,IMSUM(IMDIV(1,L1133),1/$C$18,IMDIV(1,M1133))))</f>
        <v>0.142855730651432-0.000438665368350727i</v>
      </c>
      <c r="L1133" t="str">
        <f t="shared" ref="L1133:L1196" si="333">IMSUM($C$21/$C$22,IMDIV(1,COMPLEX(0,$C$20*$C$22*A1133)))</f>
        <v>0.0015-159.922206460691i</v>
      </c>
      <c r="M1133" t="str">
        <f t="shared" ref="M1133:M1196" si="334">IMSUM($C$25/$C$26,IMDIV(1,COMPLEX(0,$C$24*$C$26*A1133)))</f>
        <v>0.0135-65.6091103428475i</v>
      </c>
      <c r="N1133">
        <f t="shared" ref="N1133:N1196" si="335">ABS(R1133)</f>
        <v>91.465972890700542</v>
      </c>
      <c r="O1133">
        <f t="shared" ref="O1133:O1196" si="336">ABS(P1133)</f>
        <v>69.45738510813834</v>
      </c>
      <c r="P1133" s="3">
        <f t="shared" ref="P1133:P1196" si="337">20*LOG10(IMABS(C1133))</f>
        <v>69.45738510813834</v>
      </c>
      <c r="Q1133" s="3">
        <f t="shared" ref="Q1133:Q1196" si="338">IMARGUMENT(C1133)*180/PI()</f>
        <v>-88.534027109299458</v>
      </c>
      <c r="R1133">
        <f t="shared" ref="R1133:R1196" si="339">IF(Q1133&lt;0,Q1133+180,Q1133-180)</f>
        <v>91.465972890700542</v>
      </c>
      <c r="S1133">
        <f t="shared" ref="S1133:S1196" si="340">B1133/1000</f>
        <v>6.2200141952696804E-2</v>
      </c>
      <c r="T1133">
        <f t="shared" si="323"/>
        <v>69.45738510813834</v>
      </c>
    </row>
    <row r="1134" spans="1:20" x14ac:dyDescent="0.3">
      <c r="A1134">
        <f t="shared" si="324"/>
        <v>392.30011509015145</v>
      </c>
      <c r="B1134">
        <f t="shared" ref="B1134:B1197" si="341">B1133*(1+B$42)</f>
        <v>62.43650249211705</v>
      </c>
      <c r="C1134" t="str">
        <f t="shared" si="325"/>
        <v>76.0020100458612-2958.55950297234i</v>
      </c>
      <c r="D1134" t="str">
        <f t="shared" si="326"/>
        <v>15.3562408398428-509.825628606592i</v>
      </c>
      <c r="E1134" t="str">
        <f t="shared" si="327"/>
        <v>162.46689495203-0.218666927558712i</v>
      </c>
      <c r="F1134" t="str">
        <f t="shared" si="328"/>
        <v>17.4594585679774-2392.14812856912i</v>
      </c>
      <c r="G1134" t="str">
        <f t="shared" si="329"/>
        <v>0.999999948939882-0.000225964854754134i</v>
      </c>
      <c r="H1134" t="str">
        <f t="shared" si="330"/>
        <v>91.0004007232025+0.2145224065661i</v>
      </c>
      <c r="I1134" t="str">
        <f t="shared" si="331"/>
        <v>5.47365525275394-566.854104576986i</v>
      </c>
      <c r="K1134" t="str">
        <f t="shared" si="332"/>
        <v>0.142855719898389-0.000440332261974713i</v>
      </c>
      <c r="L1134" t="str">
        <f t="shared" si="333"/>
        <v>0.0015-159.31680261077i</v>
      </c>
      <c r="M1134" t="str">
        <f t="shared" si="334"/>
        <v>0.0135-65.3607395326236i</v>
      </c>
      <c r="N1134">
        <f t="shared" si="335"/>
        <v>91.471539407632875</v>
      </c>
      <c r="O1134">
        <f t="shared" si="336"/>
        <v>69.424471205225842</v>
      </c>
      <c r="P1134" s="3">
        <f t="shared" si="337"/>
        <v>69.424471205225842</v>
      </c>
      <c r="Q1134" s="3">
        <f t="shared" si="338"/>
        <v>-88.528460592367125</v>
      </c>
      <c r="R1134">
        <f t="shared" si="339"/>
        <v>91.471539407632875</v>
      </c>
      <c r="S1134">
        <f t="shared" si="340"/>
        <v>6.2436502492117053E-2</v>
      </c>
      <c r="T1134">
        <f t="shared" si="323"/>
        <v>69.424471205225842</v>
      </c>
    </row>
    <row r="1135" spans="1:20" x14ac:dyDescent="0.3">
      <c r="A1135">
        <f t="shared" si="324"/>
        <v>393.79085552749405</v>
      </c>
      <c r="B1135">
        <f t="shared" si="341"/>
        <v>62.673761201587098</v>
      </c>
      <c r="C1135" t="str">
        <f t="shared" si="325"/>
        <v>76.0019927638114-2947.3623701429i</v>
      </c>
      <c r="D1135" t="str">
        <f t="shared" si="326"/>
        <v>15.3562407700934-507.895715197963i</v>
      </c>
      <c r="E1135" t="str">
        <f t="shared" si="327"/>
        <v>162.466874836774-0.219497647391805i</v>
      </c>
      <c r="F1135" t="str">
        <f t="shared" si="328"/>
        <v>17.4594585611893-2383.09240746143i</v>
      </c>
      <c r="G1135" t="str">
        <f t="shared" si="329"/>
        <v>0.999999948551088-0.000226823521114013i</v>
      </c>
      <c r="H1135" t="str">
        <f t="shared" si="330"/>
        <v>91.0004037744936+0.215337592857792i</v>
      </c>
      <c r="I1135" t="str">
        <f t="shared" si="331"/>
        <v>5.47365541377038-564.708165408531i</v>
      </c>
      <c r="K1135" t="str">
        <f t="shared" si="332"/>
        <v>0.142855709063469-0.000442005489396527i</v>
      </c>
      <c r="L1135" t="str">
        <f t="shared" si="333"/>
        <v>0.0015-158.713690586541i</v>
      </c>
      <c r="M1135" t="str">
        <f t="shared" si="334"/>
        <v>0.0135-65.1133089585808i</v>
      </c>
      <c r="N1135">
        <f t="shared" si="335"/>
        <v>91.477127029532895</v>
      </c>
      <c r="O1135">
        <f t="shared" si="336"/>
        <v>69.391557529941139</v>
      </c>
      <c r="P1135" s="3">
        <f t="shared" si="337"/>
        <v>69.391557529941139</v>
      </c>
      <c r="Q1135" s="3">
        <f t="shared" si="338"/>
        <v>-88.522872970467105</v>
      </c>
      <c r="R1135">
        <f t="shared" si="339"/>
        <v>91.477127029532895</v>
      </c>
      <c r="S1135">
        <f t="shared" si="340"/>
        <v>6.2673761201587103E-2</v>
      </c>
      <c r="T1135">
        <f t="shared" si="323"/>
        <v>69.391557529941139</v>
      </c>
    </row>
    <row r="1136" spans="1:20" x14ac:dyDescent="0.3">
      <c r="A1136">
        <f t="shared" si="324"/>
        <v>395.28726077849859</v>
      </c>
      <c r="B1136">
        <f t="shared" si="341"/>
        <v>62.911921494153134</v>
      </c>
      <c r="C1136" t="str">
        <f t="shared" si="325"/>
        <v>76.0019753501892-2936.2076361085i</v>
      </c>
      <c r="D1136" t="str">
        <f t="shared" si="326"/>
        <v>15.3562406998128-505.973108039709i</v>
      </c>
      <c r="E1136" t="str">
        <f t="shared" si="327"/>
        <v>162.466854568386-0.220331521506093i</v>
      </c>
      <c r="F1136" t="str">
        <f t="shared" si="328"/>
        <v>17.4594585543494-2374.07096793809i</v>
      </c>
      <c r="G1136" t="str">
        <f t="shared" si="329"/>
        <v>0.999999948159333-0.000227685450405049i</v>
      </c>
      <c r="H1136" t="str">
        <f t="shared" si="330"/>
        <v>91.0004068490186+0.216155876870513i</v>
      </c>
      <c r="I1136" t="str">
        <f t="shared" si="331"/>
        <v>5.47365557601283-562.570349756624i</v>
      </c>
      <c r="K1136" t="str">
        <f t="shared" si="332"/>
        <v>0.142855698146049-0.000443685074680042i</v>
      </c>
      <c r="L1136" t="str">
        <f t="shared" si="333"/>
        <v>0.0015-158.112861712035i</v>
      </c>
      <c r="M1136" t="str">
        <f t="shared" si="334"/>
        <v>0.0135-64.866815061348i</v>
      </c>
      <c r="N1136">
        <f t="shared" si="335"/>
        <v>91.482735836053195</v>
      </c>
      <c r="O1136">
        <f t="shared" si="336"/>
        <v>69.358644084014216</v>
      </c>
      <c r="P1136" s="3">
        <f t="shared" si="337"/>
        <v>69.358644084014216</v>
      </c>
      <c r="Q1136" s="3">
        <f t="shared" si="338"/>
        <v>-88.517264163946805</v>
      </c>
      <c r="R1136">
        <f t="shared" si="339"/>
        <v>91.482735836053195</v>
      </c>
      <c r="S1136">
        <f t="shared" si="340"/>
        <v>6.2911921494153131E-2</v>
      </c>
      <c r="T1136">
        <f t="shared" si="323"/>
        <v>69.358644084014216</v>
      </c>
    </row>
    <row r="1137" spans="1:20" x14ac:dyDescent="0.3">
      <c r="A1137">
        <f t="shared" si="324"/>
        <v>396.78935236945688</v>
      </c>
      <c r="B1137">
        <f t="shared" si="341"/>
        <v>63.150986795830917</v>
      </c>
      <c r="C1137" t="str">
        <f t="shared" si="325"/>
        <v>76.0019578039928-2925.09514040451i</v>
      </c>
      <c r="D1137" t="str">
        <f t="shared" si="326"/>
        <v>15.3562406289971-504.057779474482i</v>
      </c>
      <c r="E1137" t="str">
        <f t="shared" si="327"/>
        <v>162.466834145698-0.221168561859753i</v>
      </c>
      <c r="F1137" t="str">
        <f t="shared" si="328"/>
        <v>17.4594585474575-2365.08368022266i</v>
      </c>
      <c r="G1137" t="str">
        <f t="shared" si="329"/>
        <v>0.999999947764595-0.00022855065502637i</v>
      </c>
      <c r="H1137" t="str">
        <f t="shared" si="330"/>
        <v>91.0004099469543+0.216977270375754i</v>
      </c>
      <c r="I1137" t="str">
        <f t="shared" si="331"/>
        <v>5.47365573949068-560.440626868066i</v>
      </c>
      <c r="K1137" t="str">
        <f t="shared" si="332"/>
        <v>0.142855687145501-0.000445371041980528i</v>
      </c>
      <c r="L1137" t="str">
        <f t="shared" si="333"/>
        <v>0.0015-157.514307344128i</v>
      </c>
      <c r="M1137" t="str">
        <f t="shared" si="334"/>
        <v>0.0135-64.6212542950268i</v>
      </c>
      <c r="N1137">
        <f t="shared" si="335"/>
        <v>91.488365907142892</v>
      </c>
      <c r="O1137">
        <f t="shared" si="336"/>
        <v>69.32573086918795</v>
      </c>
      <c r="P1137" s="3">
        <f t="shared" si="337"/>
        <v>69.32573086918795</v>
      </c>
      <c r="Q1137" s="3">
        <f t="shared" si="338"/>
        <v>-88.511634092857108</v>
      </c>
      <c r="R1137">
        <f t="shared" si="339"/>
        <v>91.488365907142892</v>
      </c>
      <c r="S1137">
        <f t="shared" si="340"/>
        <v>6.3150986795830921E-2</v>
      </c>
      <c r="T1137">
        <f t="shared" si="323"/>
        <v>69.32573086918795</v>
      </c>
    </row>
    <row r="1138" spans="1:20" x14ac:dyDescent="0.3">
      <c r="A1138">
        <f t="shared" si="324"/>
        <v>398.29715190846082</v>
      </c>
      <c r="B1138">
        <f t="shared" si="341"/>
        <v>63.390960545655076</v>
      </c>
      <c r="C1138" t="str">
        <f t="shared" si="325"/>
        <v>76.0019401242137-2914.02472317393i</v>
      </c>
      <c r="D1138" t="str">
        <f t="shared" si="326"/>
        <v>15.3562405576422-502.149701949636i</v>
      </c>
      <c r="E1138" t="str">
        <f t="shared" si="327"/>
        <v>162.466813567538-0.222008780456115i</v>
      </c>
      <c r="F1138" t="str">
        <f t="shared" si="328"/>
        <v>17.4594585405132-2356.13041502998i</v>
      </c>
      <c r="G1138" t="str">
        <f t="shared" si="329"/>
        <v>0.999999947366852-0.00022941914742422i</v>
      </c>
      <c r="H1138" t="str">
        <f t="shared" si="330"/>
        <v>91.0004130684791+0.21780178518974i</v>
      </c>
      <c r="I1138" t="str">
        <f t="shared" si="331"/>
        <v>5.47365590421334-558.318966106078i</v>
      </c>
      <c r="K1138" t="str">
        <f t="shared" si="332"/>
        <v>0.142855676061192-0.000447063415544992i</v>
      </c>
      <c r="L1138" t="str">
        <f t="shared" si="333"/>
        <v>0.0015-156.918018872413i</v>
      </c>
      <c r="M1138" t="str">
        <f t="shared" si="334"/>
        <v>0.0135-64.3766231271435i</v>
      </c>
      <c r="N1138">
        <f t="shared" si="335"/>
        <v>91.494017323048524</v>
      </c>
      <c r="O1138">
        <f t="shared" si="336"/>
        <v>69.292817887218504</v>
      </c>
      <c r="P1138" s="3">
        <f t="shared" si="337"/>
        <v>69.292817887218504</v>
      </c>
      <c r="Q1138" s="3">
        <f t="shared" si="338"/>
        <v>-88.505982676951476</v>
      </c>
      <c r="R1138">
        <f t="shared" si="339"/>
        <v>91.494017323048524</v>
      </c>
      <c r="S1138">
        <f t="shared" si="340"/>
        <v>6.3390960545655073E-2</v>
      </c>
      <c r="T1138">
        <f t="shared" si="323"/>
        <v>69.292817887218504</v>
      </c>
    </row>
    <row r="1139" spans="1:20" x14ac:dyDescent="0.3">
      <c r="A1139">
        <f t="shared" si="324"/>
        <v>399.81068108571299</v>
      </c>
      <c r="B1139">
        <f t="shared" si="341"/>
        <v>63.631846195728571</v>
      </c>
      <c r="C1139" t="str">
        <f t="shared" si="325"/>
        <v>76.0019223098343-2902.99622516506i</v>
      </c>
      <c r="D1139" t="str">
        <f t="shared" si="326"/>
        <v>15.356240485744-500.248848016836i</v>
      </c>
      <c r="E1139" t="str">
        <f t="shared" si="327"/>
        <v>162.466792832722-0.222852189343761i</v>
      </c>
      <c r="F1139" t="str">
        <f t="shared" si="328"/>
        <v>17.4594585335159-2347.21104356434i</v>
      </c>
      <c r="G1139" t="str">
        <f t="shared" si="329"/>
        <v>0.99999994696608-0.000230290940092139i</v>
      </c>
      <c r="H1139" t="str">
        <f t="shared" si="330"/>
        <v>91.0004162137733+0.218629433173601i</v>
      </c>
      <c r="I1139" t="str">
        <f t="shared" si="331"/>
        <v>5.4736560701903-556.205336949865i</v>
      </c>
      <c r="K1139" t="str">
        <f t="shared" si="332"/>
        <v>0.142855664892483-0.000448762219712526i</v>
      </c>
      <c r="L1139" t="str">
        <f t="shared" si="333"/>
        <v>0.0015-156.32398771908i</v>
      </c>
      <c r="M1139" t="str">
        <f t="shared" si="334"/>
        <v>0.0135-64.1329180385969i</v>
      </c>
      <c r="N1139">
        <f t="shared" si="335"/>
        <v>91.499690164315254</v>
      </c>
      <c r="O1139">
        <f t="shared" si="336"/>
        <v>69.259905139875301</v>
      </c>
      <c r="P1139" s="3">
        <f t="shared" si="337"/>
        <v>69.259905139875301</v>
      </c>
      <c r="Q1139" s="3">
        <f t="shared" si="338"/>
        <v>-88.500309835684746</v>
      </c>
      <c r="R1139">
        <f t="shared" si="339"/>
        <v>91.499690164315254</v>
      </c>
      <c r="S1139">
        <f t="shared" si="340"/>
        <v>6.3631846195728564E-2</v>
      </c>
      <c r="T1139">
        <f t="shared" si="323"/>
        <v>69.259905139875301</v>
      </c>
    </row>
    <row r="1140" spans="1:20" x14ac:dyDescent="0.3">
      <c r="A1140">
        <f t="shared" si="324"/>
        <v>401.32996167383874</v>
      </c>
      <c r="B1140">
        <f t="shared" si="341"/>
        <v>63.873647211272342</v>
      </c>
      <c r="C1140" t="str">
        <f t="shared" si="325"/>
        <v>76.0019043598303-2892.00948772921i</v>
      </c>
      <c r="D1140" t="str">
        <f t="shared" si="326"/>
        <v>15.3562404132983-498.355190331658i</v>
      </c>
      <c r="E1140" t="str">
        <f t="shared" si="327"/>
        <v>162.466771940057-0.223698800616757i</v>
      </c>
      <c r="F1140" t="str">
        <f t="shared" si="328"/>
        <v>17.4594585264653-2338.32543751757i</v>
      </c>
      <c r="G1140" t="str">
        <f t="shared" si="329"/>
        <v>0.999999946562257-0.000231166045571139i</v>
      </c>
      <c r="H1140" t="str">
        <f t="shared" si="330"/>
        <v>91.0004193830169+0.219460226233532i</v>
      </c>
      <c r="I1140" t="str">
        <f t="shared" si="331"/>
        <v>5.47365623743105-554.099708994152i</v>
      </c>
      <c r="K1140" t="str">
        <f t="shared" si="332"/>
        <v>0.142855653638733-0.000450467478914654i</v>
      </c>
      <c r="L1140" t="str">
        <f t="shared" si="333"/>
        <v>0.0015-155.732205338793i</v>
      </c>
      <c r="M1140" t="str">
        <f t="shared" si="334"/>
        <v>0.0135-63.8901355236072i</v>
      </c>
      <c r="N1140">
        <f t="shared" si="335"/>
        <v>91.50538451178781</v>
      </c>
      <c r="O1140">
        <f t="shared" si="336"/>
        <v>69.226992628941161</v>
      </c>
      <c r="P1140" s="3">
        <f t="shared" si="337"/>
        <v>69.226992628941161</v>
      </c>
      <c r="Q1140" s="3">
        <f t="shared" si="338"/>
        <v>-88.49461548821219</v>
      </c>
      <c r="R1140">
        <f t="shared" si="339"/>
        <v>91.50538451178781</v>
      </c>
      <c r="S1140">
        <f t="shared" si="340"/>
        <v>6.3873647211272339E-2</v>
      </c>
      <c r="T1140">
        <f t="shared" si="323"/>
        <v>69.226992628941161</v>
      </c>
    </row>
    <row r="1141" spans="1:20" x14ac:dyDescent="0.3">
      <c r="A1141">
        <f t="shared" si="324"/>
        <v>402.85501552819937</v>
      </c>
      <c r="B1141">
        <f t="shared" si="341"/>
        <v>64.116367070675182</v>
      </c>
      <c r="C1141" t="str">
        <f t="shared" si="325"/>
        <v>76.001886273169-2881.06435281847i</v>
      </c>
      <c r="D1141" t="str">
        <f t="shared" si="326"/>
        <v>15.356240340301-496.468701653204i</v>
      </c>
      <c r="E1141" t="str">
        <f t="shared" si="327"/>
        <v>162.466750888341-0.224548626414779i</v>
      </c>
      <c r="F1141" t="str">
        <f t="shared" si="328"/>
        <v>17.4594585193611-2329.47346906726i</v>
      </c>
      <c r="G1141" t="str">
        <f t="shared" si="329"/>
        <v>0.999999946155358-0.000232044476449891i</v>
      </c>
      <c r="H1141" t="str">
        <f t="shared" si="330"/>
        <v>91.0004225763926+0.220294176320982i</v>
      </c>
      <c r="I1141" t="str">
        <f t="shared" si="331"/>
        <v>5.47365640594528-552.002051948779i</v>
      </c>
      <c r="K1141" t="str">
        <f t="shared" si="332"/>
        <v>0.142855642299294-0.000452179217675689i</v>
      </c>
      <c r="L1141" t="str">
        <f t="shared" si="333"/>
        <v>0.0015-155.142663218562i</v>
      </c>
      <c r="M1141" t="str">
        <f t="shared" si="334"/>
        <v>0.0135-63.6482720896664i</v>
      </c>
      <c r="N1141">
        <f t="shared" si="335"/>
        <v>91.51110044661165</v>
      </c>
      <c r="O1141">
        <f t="shared" si="336"/>
        <v>69.194080356212567</v>
      </c>
      <c r="P1141" s="3">
        <f t="shared" si="337"/>
        <v>69.194080356212567</v>
      </c>
      <c r="Q1141" s="3">
        <f t="shared" si="338"/>
        <v>-88.48889955338835</v>
      </c>
      <c r="R1141">
        <f t="shared" si="339"/>
        <v>91.51110044661165</v>
      </c>
      <c r="S1141">
        <f t="shared" si="340"/>
        <v>6.4116367070675181E-2</v>
      </c>
      <c r="T1141">
        <f t="shared" si="323"/>
        <v>69.194080356212567</v>
      </c>
    </row>
    <row r="1142" spans="1:20" x14ac:dyDescent="0.3">
      <c r="A1142">
        <f t="shared" si="324"/>
        <v>404.38586458720653</v>
      </c>
      <c r="B1142">
        <f t="shared" si="341"/>
        <v>64.360009265543752</v>
      </c>
      <c r="C1142" t="str">
        <f t="shared" si="325"/>
        <v>76.0018680488103-2870.16066298335i</v>
      </c>
      <c r="D1142" t="str">
        <f t="shared" si="326"/>
        <v>15.3562402667478-494.589354843697i</v>
      </c>
      <c r="E1142" t="str">
        <f t="shared" si="327"/>
        <v>162.466729676365-0.225401678923296i</v>
      </c>
      <c r="F1142" t="str">
        <f t="shared" si="328"/>
        <v>17.4594585122028-2320.65501087485i</v>
      </c>
      <c r="G1142" t="str">
        <f t="shared" si="329"/>
        <v>0.999999945745361-0.000232926245364901i</v>
      </c>
      <c r="H1142" t="str">
        <f t="shared" si="330"/>
        <v>91.0004257940845+0.221131295432813i</v>
      </c>
      <c r="I1142" t="str">
        <f t="shared" si="331"/>
        <v>5.47365657574265-549.912335638244i</v>
      </c>
      <c r="K1142" t="str">
        <f t="shared" si="332"/>
        <v>0.142855630873513-0.000453897460613076i</v>
      </c>
      <c r="L1142" t="str">
        <f t="shared" si="333"/>
        <v>0.0015-154.555352877627i</v>
      </c>
      <c r="M1142" t="str">
        <f t="shared" si="334"/>
        <v>0.0135-63.4073242574878i</v>
      </c>
      <c r="N1142">
        <f t="shared" si="335"/>
        <v>91.516838050233943</v>
      </c>
      <c r="O1142">
        <f t="shared" si="336"/>
        <v>69.16116832349941</v>
      </c>
      <c r="P1142" s="3">
        <f t="shared" si="337"/>
        <v>69.16116832349941</v>
      </c>
      <c r="Q1142" s="3">
        <f t="shared" si="338"/>
        <v>-88.483161949766057</v>
      </c>
      <c r="R1142">
        <f t="shared" si="339"/>
        <v>91.516838050233943</v>
      </c>
      <c r="S1142">
        <f t="shared" si="340"/>
        <v>6.4360009265543749E-2</v>
      </c>
      <c r="T1142">
        <f t="shared" si="323"/>
        <v>69.16116832349941</v>
      </c>
    </row>
    <row r="1143" spans="1:20" x14ac:dyDescent="0.3">
      <c r="A1143">
        <f t="shared" si="324"/>
        <v>405.92253087263794</v>
      </c>
      <c r="B1143">
        <f t="shared" si="341"/>
        <v>64.604577300752823</v>
      </c>
      <c r="C1143" t="str">
        <f t="shared" si="325"/>
        <v>76.0018496857056-2859.29826137059i</v>
      </c>
      <c r="D1143" t="str">
        <f t="shared" si="326"/>
        <v>15.3562401926346-492.717122868106i</v>
      </c>
      <c r="E1143" t="str">
        <f t="shared" si="327"/>
        <v>162.466708302907-0.226257970373751i</v>
      </c>
      <c r="F1143" t="str">
        <f t="shared" si="328"/>
        <v>17.45945850499-2311.86993608388i</v>
      </c>
      <c r="G1143" t="str">
        <f t="shared" si="329"/>
        <v>0.999999945332243-0.000233811365000695i</v>
      </c>
      <c r="H1143" t="str">
        <f t="shared" si="330"/>
        <v>91.0004290362774+0.221971595611481i</v>
      </c>
      <c r="I1143" t="str">
        <f t="shared" si="331"/>
        <v>5.47365674683296-547.830530001279i</v>
      </c>
      <c r="K1143" t="str">
        <f t="shared" si="332"/>
        <v>0.142855619360733-0.000455622232437755i</v>
      </c>
      <c r="L1143" t="str">
        <f t="shared" si="333"/>
        <v>0.0015-153.970265867331i</v>
      </c>
      <c r="M1143" t="str">
        <f t="shared" si="334"/>
        <v>0.0135-63.1672885609563i</v>
      </c>
      <c r="N1143">
        <f t="shared" si="335"/>
        <v>91.522597404404692</v>
      </c>
      <c r="O1143">
        <f t="shared" si="336"/>
        <v>69.128256532625457</v>
      </c>
      <c r="P1143" s="3">
        <f t="shared" si="337"/>
        <v>69.128256532625457</v>
      </c>
      <c r="Q1143" s="3">
        <f t="shared" si="338"/>
        <v>-88.477402595595308</v>
      </c>
      <c r="R1143">
        <f t="shared" si="339"/>
        <v>91.522597404404692</v>
      </c>
      <c r="S1143">
        <f t="shared" si="340"/>
        <v>6.4604577300752822E-2</v>
      </c>
      <c r="T1143">
        <f t="shared" si="323"/>
        <v>69.128256532625457</v>
      </c>
    </row>
    <row r="1144" spans="1:20" x14ac:dyDescent="0.3">
      <c r="A1144">
        <f t="shared" si="324"/>
        <v>407.465036489954</v>
      </c>
      <c r="B1144">
        <f t="shared" si="341"/>
        <v>64.850074694495689</v>
      </c>
      <c r="C1144" t="str">
        <f t="shared" si="325"/>
        <v>76.0018311828011-2848.47699172091i</v>
      </c>
      <c r="D1144" t="str">
        <f t="shared" si="326"/>
        <v>15.3562401179571-490.851978793742i</v>
      </c>
      <c r="E1144" t="str">
        <f t="shared" si="327"/>
        <v>162.466686766742-0.227117513043722i</v>
      </c>
      <c r="F1144" t="str">
        <f t="shared" si="328"/>
        <v>17.4594584977222-2303.11811831809i</v>
      </c>
      <c r="G1144" t="str">
        <f t="shared" si="329"/>
        <v>0.999999944915978-0.000234699848090002i</v>
      </c>
      <c r="H1144" t="str">
        <f t="shared" si="330"/>
        <v>91.0004323031578+0.222815088945198i</v>
      </c>
      <c r="I1144" t="str">
        <f t="shared" si="331"/>
        <v>5.47365691922598-545.756605090406i</v>
      </c>
      <c r="K1144" t="str">
        <f t="shared" si="332"/>
        <v>0.142855607760292-0.000457353557954511i</v>
      </c>
      <c r="L1144" t="str">
        <f t="shared" si="333"/>
        <v>0.0015-153.387393771001i</v>
      </c>
      <c r="M1144" t="str">
        <f t="shared" si="334"/>
        <v>0.0135-62.9281615470775i</v>
      </c>
      <c r="N1144">
        <f t="shared" si="335"/>
        <v>91.528378591177841</v>
      </c>
      <c r="O1144">
        <f t="shared" si="336"/>
        <v>69.095344985428426</v>
      </c>
      <c r="P1144" s="3">
        <f t="shared" si="337"/>
        <v>69.095344985428426</v>
      </c>
      <c r="Q1144" s="3">
        <f t="shared" si="338"/>
        <v>-88.471621408822159</v>
      </c>
      <c r="R1144">
        <f t="shared" si="339"/>
        <v>91.528378591177841</v>
      </c>
      <c r="S1144">
        <f t="shared" si="340"/>
        <v>6.4850074694495691E-2</v>
      </c>
      <c r="T1144">
        <f t="shared" si="323"/>
        <v>69.095344985428426</v>
      </c>
    </row>
    <row r="1145" spans="1:20" x14ac:dyDescent="0.3">
      <c r="A1145">
        <f t="shared" si="324"/>
        <v>409.01340362861589</v>
      </c>
      <c r="B1145">
        <f t="shared" si="341"/>
        <v>65.096504978334778</v>
      </c>
      <c r="C1145" t="str">
        <f t="shared" si="325"/>
        <v>76.0018125390292-2837.69669836663i</v>
      </c>
      <c r="D1145" t="str">
        <f t="shared" si="326"/>
        <v>15.3562400427109-488.993895789884i</v>
      </c>
      <c r="E1145" t="str">
        <f t="shared" si="327"/>
        <v>162.466665066627-0.227980319257091i</v>
      </c>
      <c r="F1145" t="str">
        <f t="shared" si="328"/>
        <v>17.4594584903991-2294.39943167964i</v>
      </c>
      <c r="G1145" t="str">
        <f t="shared" si="329"/>
        <v>0.999999944496544-0.000235591707413928i</v>
      </c>
      <c r="H1145" t="str">
        <f t="shared" si="330"/>
        <v>91.0004355949137+0.223661787568121i</v>
      </c>
      <c r="I1145" t="str">
        <f t="shared" si="331"/>
        <v>5.47365709293169-543.690531071521i</v>
      </c>
      <c r="K1145" t="str">
        <f t="shared" si="332"/>
        <v>0.142855596071522-0.000459091462062329i</v>
      </c>
      <c r="L1145" t="str">
        <f t="shared" si="333"/>
        <v>0.0015-152.806728203827i</v>
      </c>
      <c r="M1145" t="str">
        <f t="shared" si="334"/>
        <v>0.0135-62.689939775929i</v>
      </c>
      <c r="N1145">
        <f t="shared" si="335"/>
        <v>91.534181692912213</v>
      </c>
      <c r="O1145">
        <f t="shared" si="336"/>
        <v>69.062433683759622</v>
      </c>
      <c r="P1145" s="3">
        <f t="shared" si="337"/>
        <v>69.062433683759622</v>
      </c>
      <c r="Q1145" s="3">
        <f t="shared" si="338"/>
        <v>-88.465818307087787</v>
      </c>
      <c r="R1145">
        <f t="shared" si="339"/>
        <v>91.534181692912213</v>
      </c>
      <c r="S1145">
        <f t="shared" si="340"/>
        <v>6.5096504978334774E-2</v>
      </c>
      <c r="T1145">
        <f t="shared" si="323"/>
        <v>69.062433683759622</v>
      </c>
    </row>
    <row r="1146" spans="1:20" x14ac:dyDescent="0.3">
      <c r="A1146">
        <f t="shared" si="324"/>
        <v>410.56765456240464</v>
      </c>
      <c r="B1146">
        <f t="shared" si="341"/>
        <v>65.343871697252453</v>
      </c>
      <c r="C1146" t="str">
        <f t="shared" si="325"/>
        <v>76.0017937533207-2826.95722622963i</v>
      </c>
      <c r="D1146" t="str">
        <f t="shared" si="326"/>
        <v>15.3562399668918-487.142847127382i</v>
      </c>
      <c r="E1146" t="str">
        <f t="shared" si="327"/>
        <v>162.466643201318-0.228846401384214i</v>
      </c>
      <c r="F1146" t="str">
        <f t="shared" si="328"/>
        <v>17.4594584830202-2285.7137507473i</v>
      </c>
      <c r="G1146" t="str">
        <f t="shared" si="329"/>
        <v>0.999999944073917-0.000236486955802155i</v>
      </c>
      <c r="H1146" t="str">
        <f t="shared" si="330"/>
        <v>91.0004389117345+0.224511703660517i</v>
      </c>
      <c r="I1146" t="str">
        <f t="shared" si="331"/>
        <v>5.47365726796008-541.632278223455i</v>
      </c>
      <c r="K1146" t="str">
        <f t="shared" si="332"/>
        <v>0.142855584293751-0.000460835969754756i</v>
      </c>
      <c r="L1146" t="str">
        <f t="shared" si="333"/>
        <v>0.0015-152.228260812738i</v>
      </c>
      <c r="M1146" t="str">
        <f t="shared" si="334"/>
        <v>0.0135-62.4526198206105i</v>
      </c>
      <c r="N1146">
        <f t="shared" si="335"/>
        <v>91.540006792272806</v>
      </c>
      <c r="O1146">
        <f t="shared" si="336"/>
        <v>69.029522629484703</v>
      </c>
      <c r="P1146" s="3">
        <f t="shared" si="337"/>
        <v>69.029522629484703</v>
      </c>
      <c r="Q1146" s="3">
        <f t="shared" si="338"/>
        <v>-88.459993207727194</v>
      </c>
      <c r="R1146">
        <f t="shared" si="339"/>
        <v>91.540006792272806</v>
      </c>
      <c r="S1146">
        <f t="shared" si="340"/>
        <v>6.5343871697252448E-2</v>
      </c>
      <c r="T1146">
        <f t="shared" si="323"/>
        <v>69.029522629484703</v>
      </c>
    </row>
    <row r="1147" spans="1:20" x14ac:dyDescent="0.3">
      <c r="A1147">
        <f t="shared" si="324"/>
        <v>412.12781164974177</v>
      </c>
      <c r="B1147">
        <f t="shared" si="341"/>
        <v>65.592178409702015</v>
      </c>
      <c r="C1147" t="str">
        <f t="shared" si="325"/>
        <v>76.0017748245936-2816.25842081894i</v>
      </c>
      <c r="D1147" t="str">
        <f t="shared" si="326"/>
        <v>15.3562398904954-485.298806178282i</v>
      </c>
      <c r="E1147" t="str">
        <f t="shared" si="327"/>
        <v>162.466621169555-0.229715771842102i</v>
      </c>
      <c r="F1147" t="str">
        <f t="shared" si="328"/>
        <v>17.4594584755852-2277.06095057464i</v>
      </c>
      <c r="G1147" t="str">
        <f t="shared" si="329"/>
        <v>0.999999943648071-0.000237385606133113i</v>
      </c>
      <c r="H1147" t="str">
        <f t="shared" si="330"/>
        <v>91.0004422538111+0.225364849448933i</v>
      </c>
      <c r="I1147" t="str">
        <f t="shared" si="331"/>
        <v>5.47365744432122-539.581816937551i</v>
      </c>
      <c r="K1147" t="str">
        <f t="shared" si="332"/>
        <v>0.142855572426301-0.000462587106120246i</v>
      </c>
      <c r="L1147" t="str">
        <f t="shared" si="333"/>
        <v>0.0015-151.651983276288i</v>
      </c>
      <c r="M1147" t="str">
        <f t="shared" si="334"/>
        <v>0.0135-62.2161982671954i</v>
      </c>
      <c r="N1147">
        <f t="shared" si="335"/>
        <v>91.545853972231654</v>
      </c>
      <c r="O1147">
        <f t="shared" si="336"/>
        <v>68.996611824483281</v>
      </c>
      <c r="P1147" s="3">
        <f t="shared" si="337"/>
        <v>68.996611824483281</v>
      </c>
      <c r="Q1147" s="3">
        <f t="shared" si="338"/>
        <v>-88.454146027768346</v>
      </c>
      <c r="R1147">
        <f t="shared" si="339"/>
        <v>91.545853972231654</v>
      </c>
      <c r="S1147">
        <f t="shared" si="340"/>
        <v>6.5592178409702009E-2</v>
      </c>
      <c r="T1147">
        <f t="shared" si="323"/>
        <v>68.996611824483281</v>
      </c>
    </row>
    <row r="1148" spans="1:20" x14ac:dyDescent="0.3">
      <c r="A1148">
        <f t="shared" si="324"/>
        <v>413.69389733401084</v>
      </c>
      <c r="B1148">
        <f t="shared" si="341"/>
        <v>65.84142868765889</v>
      </c>
      <c r="C1148" t="str">
        <f t="shared" si="325"/>
        <v>76.0017557517586-2805.60012822862i</v>
      </c>
      <c r="D1148" t="str">
        <f t="shared" si="326"/>
        <v>15.3562398135172-483.461746415434i</v>
      </c>
      <c r="E1148" t="str">
        <f t="shared" si="327"/>
        <v>162.466598970073-0.23058844309459i</v>
      </c>
      <c r="F1148" t="str">
        <f t="shared" si="328"/>
        <v>17.4594584680936-2268.44090668822i</v>
      </c>
      <c r="G1148" t="str">
        <f t="shared" si="329"/>
        <v>0.999999943218982-0.000238287671334173i</v>
      </c>
      <c r="H1148" t="str">
        <f t="shared" si="330"/>
        <v>91.0004456213367+0.226221237206392i</v>
      </c>
      <c r="I1148" t="str">
        <f t="shared" si="331"/>
        <v>5.47365762202532-537.539117717241i</v>
      </c>
      <c r="K1148" t="str">
        <f t="shared" si="332"/>
        <v>0.142855560468488-0.000464344896342542i</v>
      </c>
      <c r="L1148" t="str">
        <f t="shared" si="333"/>
        <v>0.0015-151.077887304531i</v>
      </c>
      <c r="M1148" t="str">
        <f t="shared" si="334"/>
        <v>0.0135-61.9806717146796i</v>
      </c>
      <c r="N1148">
        <f t="shared" si="335"/>
        <v>91.551723316069072</v>
      </c>
      <c r="O1148">
        <f t="shared" si="336"/>
        <v>68.963701270649253</v>
      </c>
      <c r="P1148" s="3">
        <f t="shared" si="337"/>
        <v>68.963701270649253</v>
      </c>
      <c r="Q1148" s="3">
        <f t="shared" si="338"/>
        <v>-88.448276683930928</v>
      </c>
      <c r="R1148">
        <f t="shared" si="339"/>
        <v>91.551723316069072</v>
      </c>
      <c r="S1148">
        <f t="shared" si="340"/>
        <v>6.5841428687658896E-2</v>
      </c>
      <c r="T1148">
        <f t="shared" si="323"/>
        <v>68.963701270649253</v>
      </c>
    </row>
    <row r="1149" spans="1:20" x14ac:dyDescent="0.3">
      <c r="A1149">
        <f t="shared" si="324"/>
        <v>415.26593414388003</v>
      </c>
      <c r="B1149">
        <f t="shared" si="341"/>
        <v>66.091626116671989</v>
      </c>
      <c r="C1149" t="str">
        <f t="shared" si="325"/>
        <v>76.0017365337201-2794.98219513555i</v>
      </c>
      <c r="D1149" t="str">
        <f t="shared" si="326"/>
        <v>15.3562397359529-481.631641412118i</v>
      </c>
      <c r="E1149" t="str">
        <f t="shared" si="327"/>
        <v>162.466576601594-0.231464427652529i</v>
      </c>
      <c r="F1149" t="str">
        <f t="shared" si="328"/>
        <v>17.4594584605449-2259.85349508581i</v>
      </c>
      <c r="G1149" t="str">
        <f t="shared" si="329"/>
        <v>0.999999942786627-0.000239193164381826i</v>
      </c>
      <c r="H1149" t="str">
        <f t="shared" si="330"/>
        <v>91.0004490145036+0.227080879252541i</v>
      </c>
      <c r="I1149" t="str">
        <f t="shared" si="331"/>
        <v>5.47365780108249-535.5041511776i</v>
      </c>
      <c r="K1149" t="str">
        <f t="shared" si="332"/>
        <v>0.142855548419626-0.000466109365701016i</v>
      </c>
      <c r="L1149" t="str">
        <f t="shared" si="333"/>
        <v>0.0015-150.505964638903i</v>
      </c>
      <c r="M1149" t="str">
        <f t="shared" si="334"/>
        <v>0.0135-61.7460367749348i</v>
      </c>
      <c r="N1149">
        <f t="shared" si="335"/>
        <v>91.557614907374685</v>
      </c>
      <c r="O1149">
        <f t="shared" si="336"/>
        <v>68.930790969891007</v>
      </c>
      <c r="P1149" s="3">
        <f t="shared" si="337"/>
        <v>68.930790969891007</v>
      </c>
      <c r="Q1149" s="3">
        <f t="shared" si="338"/>
        <v>-88.442385092625315</v>
      </c>
      <c r="R1149">
        <f t="shared" si="339"/>
        <v>91.557614907374685</v>
      </c>
      <c r="S1149">
        <f t="shared" si="340"/>
        <v>6.6091626116671992E-2</v>
      </c>
      <c r="T1149">
        <f t="shared" si="323"/>
        <v>68.930790969891007</v>
      </c>
    </row>
    <row r="1150" spans="1:20" x14ac:dyDescent="0.3">
      <c r="A1150">
        <f t="shared" si="324"/>
        <v>416.84394469362684</v>
      </c>
      <c r="B1150">
        <f t="shared" si="341"/>
        <v>66.342774295915348</v>
      </c>
      <c r="C1150" t="str">
        <f t="shared" si="325"/>
        <v>76.0017171693723-2784.40446879715i</v>
      </c>
      <c r="D1150" t="str">
        <f t="shared" si="326"/>
        <v>15.3562396577979-479.808464841656i</v>
      </c>
      <c r="E1150" t="str">
        <f t="shared" si="327"/>
        <v>162.466554062833-0.232343738073912i</v>
      </c>
      <c r="F1150" t="str">
        <f t="shared" si="328"/>
        <v>17.4594584529387-2251.29859223461i</v>
      </c>
      <c r="G1150" t="str">
        <f t="shared" si="329"/>
        <v>0.999999942350979-0.000240102098301877i</v>
      </c>
      <c r="H1150" t="str">
        <f t="shared" si="330"/>
        <v>91.0004524335075+0.227943787953852i</v>
      </c>
      <c r="I1150" t="str">
        <f t="shared" si="331"/>
        <v>5.47365798150305-533.476888044954i</v>
      </c>
      <c r="K1150" t="str">
        <f t="shared" si="332"/>
        <v>0.142855536279021-0.000467880539571048i</v>
      </c>
      <c r="L1150" t="str">
        <f t="shared" si="333"/>
        <v>0.0015-149.936207052105i</v>
      </c>
      <c r="M1150" t="str">
        <f t="shared" si="334"/>
        <v>0.0135-61.5122900726588i</v>
      </c>
      <c r="N1150">
        <f t="shared" si="335"/>
        <v>91.563528830048554</v>
      </c>
      <c r="O1150">
        <f t="shared" si="336"/>
        <v>68.897880924131201</v>
      </c>
      <c r="P1150" s="3">
        <f t="shared" si="337"/>
        <v>68.897880924131201</v>
      </c>
      <c r="Q1150" s="3">
        <f t="shared" si="338"/>
        <v>-88.436471169951446</v>
      </c>
      <c r="R1150">
        <f t="shared" si="339"/>
        <v>91.563528830048554</v>
      </c>
      <c r="S1150">
        <f t="shared" si="340"/>
        <v>6.6342774295915341E-2</v>
      </c>
      <c r="T1150">
        <f t="shared" si="323"/>
        <v>68.897880924131201</v>
      </c>
    </row>
    <row r="1151" spans="1:20" x14ac:dyDescent="0.3">
      <c r="A1151">
        <f t="shared" si="324"/>
        <v>418.4279516834626</v>
      </c>
      <c r="B1151">
        <f t="shared" si="341"/>
        <v>66.594876838239827</v>
      </c>
      <c r="C1151" t="str">
        <f t="shared" si="325"/>
        <v>76.0016976576015-2773.86679704924i</v>
      </c>
      <c r="D1151" t="str">
        <f t="shared" si="326"/>
        <v>15.3562395790479-477.992190477045i</v>
      </c>
      <c r="E1151" t="str">
        <f t="shared" si="327"/>
        <v>162.466531352494-0.233226386964108i</v>
      </c>
      <c r="F1151" t="str">
        <f t="shared" si="328"/>
        <v>17.4594584452746-2242.77607506948i</v>
      </c>
      <c r="G1151" t="str">
        <f t="shared" si="329"/>
        <v>0.999999941912014-0.000241014486169627i</v>
      </c>
      <c r="H1151" t="str">
        <f t="shared" si="330"/>
        <v>91.0004558785463+0.228809975723798i</v>
      </c>
      <c r="I1151" t="str">
        <f t="shared" si="331"/>
        <v>5.4736581632975-531.45729915645i</v>
      </c>
      <c r="K1151" t="str">
        <f t="shared" si="332"/>
        <v>0.142855524045973-0.000469658443424382i</v>
      </c>
      <c r="L1151" t="str">
        <f t="shared" si="333"/>
        <v>0.0015-149.368606347983i</v>
      </c>
      <c r="M1151" t="str">
        <f t="shared" si="334"/>
        <v>0.0135-61.2794282453265i</v>
      </c>
      <c r="N1151">
        <f t="shared" si="335"/>
        <v>91.569465168302202</v>
      </c>
      <c r="O1151">
        <f t="shared" si="336"/>
        <v>68.864971135307172</v>
      </c>
      <c r="P1151" s="3">
        <f t="shared" si="337"/>
        <v>68.864971135307172</v>
      </c>
      <c r="Q1151" s="3">
        <f t="shared" si="338"/>
        <v>-88.430534831697798</v>
      </c>
      <c r="R1151">
        <f t="shared" si="339"/>
        <v>91.569465168302202</v>
      </c>
      <c r="S1151">
        <f t="shared" si="340"/>
        <v>6.6594876838239822E-2</v>
      </c>
      <c r="T1151">
        <f t="shared" si="323"/>
        <v>68.864971135307172</v>
      </c>
    </row>
    <row r="1152" spans="1:20" x14ac:dyDescent="0.3">
      <c r="A1152">
        <f t="shared" si="324"/>
        <v>420.01797789985977</v>
      </c>
      <c r="B1152">
        <f t="shared" si="341"/>
        <v>66.847937370225139</v>
      </c>
      <c r="C1152" t="str">
        <f t="shared" si="325"/>
        <v>76.0016779972866-2763.36902830388i</v>
      </c>
      <c r="D1152" t="str">
        <f t="shared" si="326"/>
        <v>15.3562394996983-476.182792190566i</v>
      </c>
      <c r="E1152" t="str">
        <f t="shared" si="327"/>
        <v>162.46650846927-0.234112386975982i</v>
      </c>
      <c r="F1152" t="str">
        <f t="shared" si="328"/>
        <v>17.4594584375522-2234.28582099114i</v>
      </c>
      <c r="G1152" t="str">
        <f t="shared" si="329"/>
        <v>0.999999941469707-0.000241930341110064i</v>
      </c>
      <c r="H1152" t="str">
        <f t="shared" si="330"/>
        <v>91.0004593498163+0.229679455023008i</v>
      </c>
      <c r="I1152" t="str">
        <f t="shared" si="331"/>
        <v>5.47365834647616-529.445355459612i</v>
      </c>
      <c r="K1152" t="str">
        <f t="shared" si="332"/>
        <v>0.142855511719781-0.000471443102829489i</v>
      </c>
      <c r="L1152" t="str">
        <f t="shared" si="333"/>
        <v>0.0015-148.80315436141i</v>
      </c>
      <c r="M1152" t="str">
        <f t="shared" si="334"/>
        <v>0.0135-61.0474479431426i</v>
      </c>
      <c r="N1152">
        <f t="shared" si="335"/>
        <v>91.57542400665983</v>
      </c>
      <c r="O1152">
        <f t="shared" si="336"/>
        <v>68.832061605371024</v>
      </c>
      <c r="P1152" s="3">
        <f t="shared" si="337"/>
        <v>68.832061605371024</v>
      </c>
      <c r="Q1152" s="3">
        <f t="shared" si="338"/>
        <v>-88.42457599334017</v>
      </c>
      <c r="R1152">
        <f t="shared" si="339"/>
        <v>91.57542400665983</v>
      </c>
      <c r="S1152">
        <f t="shared" si="340"/>
        <v>6.6847937370225138E-2</v>
      </c>
      <c r="T1152">
        <f t="shared" si="323"/>
        <v>68.832061605371024</v>
      </c>
    </row>
    <row r="1153" spans="1:20" x14ac:dyDescent="0.3">
      <c r="A1153">
        <f t="shared" si="324"/>
        <v>421.61404621587928</v>
      </c>
      <c r="B1153">
        <f t="shared" si="341"/>
        <v>67.101959532232001</v>
      </c>
      <c r="C1153" t="str">
        <f t="shared" si="325"/>
        <v>76.001658187295-2752.91101154708i</v>
      </c>
      <c r="D1153" t="str">
        <f t="shared" si="326"/>
        <v>15.3562394197444-474.380243953418i</v>
      </c>
      <c r="E1153" t="str">
        <f t="shared" si="327"/>
        <v>162.466485411847-0.235001750810135i</v>
      </c>
      <c r="F1153" t="str">
        <f t="shared" si="328"/>
        <v>17.4594584297709-2225.82770786445i</v>
      </c>
      <c r="G1153" t="str">
        <f t="shared" si="329"/>
        <v>0.999999941024031-0.00024284967629805i</v>
      </c>
      <c r="H1153" t="str">
        <f t="shared" si="330"/>
        <v>91.000462847519+0.230552238359482i</v>
      </c>
      <c r="I1153" t="str">
        <f t="shared" si="331"/>
        <v>5.47365853104967-527.441028011967i</v>
      </c>
      <c r="K1153" t="str">
        <f t="shared" si="332"/>
        <v>0.142855499299733-0.000473234543451943i</v>
      </c>
      <c r="L1153" t="str">
        <f t="shared" si="333"/>
        <v>0.0015-148.239842958169i</v>
      </c>
      <c r="M1153" t="str">
        <f t="shared" si="334"/>
        <v>0.0135-60.8163458289922i</v>
      </c>
      <c r="N1153">
        <f t="shared" si="335"/>
        <v>91.581405429959261</v>
      </c>
      <c r="O1153">
        <f t="shared" si="336"/>
        <v>68.799152336289467</v>
      </c>
      <c r="P1153" s="3">
        <f t="shared" si="337"/>
        <v>68.799152336289467</v>
      </c>
      <c r="Q1153" s="3">
        <f t="shared" si="338"/>
        <v>-88.418594570040739</v>
      </c>
      <c r="R1153">
        <f t="shared" si="339"/>
        <v>91.581405429959261</v>
      </c>
      <c r="S1153">
        <f t="shared" si="340"/>
        <v>6.7101959532231997E-2</v>
      </c>
      <c r="T1153">
        <f t="shared" si="323"/>
        <v>68.799152336289467</v>
      </c>
    </row>
    <row r="1154" spans="1:20" x14ac:dyDescent="0.3">
      <c r="A1154">
        <f t="shared" si="324"/>
        <v>423.21617959149967</v>
      </c>
      <c r="B1154">
        <f t="shared" si="341"/>
        <v>67.356946978454488</v>
      </c>
      <c r="C1154" t="str">
        <f t="shared" si="325"/>
        <v>76.0016382264885-2742.49259633671i</v>
      </c>
      <c r="D1154" t="str">
        <f t="shared" si="326"/>
        <v>15.3562393391817-472.584519835338i</v>
      </c>
      <c r="E1154" t="str">
        <f t="shared" si="327"/>
        <v>162.466462178897-0.235894491214994i</v>
      </c>
      <c r="F1154" t="str">
        <f t="shared" si="328"/>
        <v>17.4594584219304-2217.40161401659i</v>
      </c>
      <c r="G1154" t="str">
        <f t="shared" si="329"/>
        <v>0.999999940574962-0.000243772504958513i</v>
      </c>
      <c r="H1154" t="str">
        <f t="shared" si="330"/>
        <v>91.0004663718546+0.231428338288737i</v>
      </c>
      <c r="I1154" t="str">
        <f t="shared" si="331"/>
        <v>5.47365871702859-525.444287980582i</v>
      </c>
      <c r="K1154" t="str">
        <f t="shared" si="332"/>
        <v>0.142855486785116-0.000475032791054777i</v>
      </c>
      <c r="L1154" t="str">
        <f t="shared" si="333"/>
        <v>0.0015-147.678664034836i</v>
      </c>
      <c r="M1154" t="str">
        <f t="shared" si="334"/>
        <v>0.0135-60.5861185783943i</v>
      </c>
      <c r="N1154">
        <f t="shared" si="335"/>
        <v>91.587409523353216</v>
      </c>
      <c r="O1154">
        <f t="shared" si="336"/>
        <v>68.766243330044162</v>
      </c>
      <c r="P1154" s="3">
        <f t="shared" si="337"/>
        <v>68.766243330044162</v>
      </c>
      <c r="Q1154" s="3">
        <f t="shared" si="338"/>
        <v>-88.412590476646784</v>
      </c>
      <c r="R1154">
        <f t="shared" si="339"/>
        <v>91.587409523353216</v>
      </c>
      <c r="S1154">
        <f t="shared" si="340"/>
        <v>6.7356946978454485E-2</v>
      </c>
      <c r="T1154">
        <f t="shared" si="323"/>
        <v>68.766243330044162</v>
      </c>
    </row>
    <row r="1155" spans="1:20" x14ac:dyDescent="0.3">
      <c r="A1155">
        <f t="shared" si="324"/>
        <v>424.82440107394734</v>
      </c>
      <c r="B1155">
        <f t="shared" si="341"/>
        <v>67.612903376972611</v>
      </c>
      <c r="C1155" t="str">
        <f t="shared" si="325"/>
        <v>76.0016181137202-2732.11363280041i</v>
      </c>
      <c r="D1155" t="str">
        <f t="shared" si="326"/>
        <v>15.3562392580057-470.795594004235i</v>
      </c>
      <c r="E1155" t="str">
        <f t="shared" si="327"/>
        <v>162.466438769086-0.236790620987108i</v>
      </c>
      <c r="F1155" t="str">
        <f t="shared" si="328"/>
        <v>17.4594584140302-2209.00741823539i</v>
      </c>
      <c r="G1155" t="str">
        <f t="shared" si="329"/>
        <v>0.999999940122474-0.000244698840366632i</v>
      </c>
      <c r="H1155" t="str">
        <f t="shared" si="330"/>
        <v>91.0004699230259+0.23230776741401i</v>
      </c>
      <c r="I1155" t="str">
        <f t="shared" si="331"/>
        <v>5.47365890442361-523.455106641683i</v>
      </c>
      <c r="K1155" t="str">
        <f t="shared" si="332"/>
        <v>0.14285547417521-0.000476837871498864i</v>
      </c>
      <c r="L1155" t="str">
        <f t="shared" si="333"/>
        <v>0.0015-147.119609518665i</v>
      </c>
      <c r="M1155" t="str">
        <f t="shared" si="334"/>
        <v>0.0135-60.3567628794526i</v>
      </c>
      <c r="N1155">
        <f t="shared" si="335"/>
        <v>91.593436372310336</v>
      </c>
      <c r="O1155">
        <f t="shared" si="336"/>
        <v>68.733334588632076</v>
      </c>
      <c r="P1155" s="3">
        <f t="shared" si="337"/>
        <v>68.733334588632076</v>
      </c>
      <c r="Q1155" s="3">
        <f t="shared" si="338"/>
        <v>-88.406563627689664</v>
      </c>
      <c r="R1155">
        <f t="shared" si="339"/>
        <v>91.593436372310336</v>
      </c>
      <c r="S1155">
        <f t="shared" si="340"/>
        <v>6.7612903376972608E-2</v>
      </c>
      <c r="T1155">
        <f t="shared" si="323"/>
        <v>68.733334588632076</v>
      </c>
    </row>
    <row r="1156" spans="1:20" x14ac:dyDescent="0.3">
      <c r="A1156">
        <f t="shared" si="324"/>
        <v>426.43873379802835</v>
      </c>
      <c r="B1156">
        <f t="shared" si="341"/>
        <v>67.869832409805113</v>
      </c>
      <c r="C1156" t="str">
        <f t="shared" si="325"/>
        <v>76.0015978478308-2721.77397163321i</v>
      </c>
      <c r="D1156" t="str">
        <f t="shared" si="326"/>
        <v>15.3562391762114-469.013440725807i</v>
      </c>
      <c r="E1156" t="str">
        <f t="shared" si="327"/>
        <v>162.466415181068-0.237690152971205i</v>
      </c>
      <c r="F1156" t="str">
        <f t="shared" si="328"/>
        <v>17.4594584060699-2200.64499976752i</v>
      </c>
      <c r="G1156" t="str">
        <f t="shared" si="329"/>
        <v>0.99999993966654-0.000245628695848034i</v>
      </c>
      <c r="H1156" t="str">
        <f t="shared" si="330"/>
        <v>91.0004735012383+0.233190538386441i</v>
      </c>
      <c r="I1156" t="str">
        <f t="shared" si="331"/>
        <v>5.47365909324564-521.473455380236i</v>
      </c>
      <c r="K1156" t="str">
        <f t="shared" si="332"/>
        <v>0.142855461469288-0.00047864981074329i</v>
      </c>
      <c r="L1156" t="str">
        <f t="shared" si="333"/>
        <v>0.0015-146.562671367469i</v>
      </c>
      <c r="M1156" t="str">
        <f t="shared" si="334"/>
        <v>0.0135-60.1282754328078i</v>
      </c>
      <c r="N1156">
        <f t="shared" si="335"/>
        <v>91.599486062616265</v>
      </c>
      <c r="O1156">
        <f t="shared" si="336"/>
        <v>68.700426114064868</v>
      </c>
      <c r="P1156" s="3">
        <f t="shared" si="337"/>
        <v>68.700426114064868</v>
      </c>
      <c r="Q1156" s="3">
        <f t="shared" si="338"/>
        <v>-88.400513937383735</v>
      </c>
      <c r="R1156">
        <f t="shared" si="339"/>
        <v>91.599486062616265</v>
      </c>
      <c r="S1156">
        <f t="shared" si="340"/>
        <v>6.7869832409805111E-2</v>
      </c>
      <c r="T1156">
        <f t="shared" si="323"/>
        <v>68.700426114064868</v>
      </c>
    </row>
    <row r="1157" spans="1:20" x14ac:dyDescent="0.3">
      <c r="A1157">
        <f t="shared" si="324"/>
        <v>428.05920098646089</v>
      </c>
      <c r="B1157">
        <f t="shared" si="341"/>
        <v>68.127737772962377</v>
      </c>
      <c r="C1157" t="str">
        <f t="shared" si="325"/>
        <v>76.0015774276573-2711.4734640956i</v>
      </c>
      <c r="D1157" t="str">
        <f t="shared" si="326"/>
        <v>15.3562390937944-467.238034363181i</v>
      </c>
      <c r="E1157" t="str">
        <f t="shared" si="327"/>
        <v>162.466391413485-0.238593100060432i</v>
      </c>
      <c r="F1157" t="str">
        <f t="shared" si="328"/>
        <v>17.4594583980489-2192.31423831677i</v>
      </c>
      <c r="G1157" t="str">
        <f t="shared" si="329"/>
        <v>0.999999939207135-0.000246562084778984i</v>
      </c>
      <c r="H1157" t="str">
        <f t="shared" si="330"/>
        <v>91.0004771066961+0.234076663905225i</v>
      </c>
      <c r="I1157" t="str">
        <f t="shared" si="331"/>
        <v>5.47365928350534-519.499305689508i</v>
      </c>
      <c r="K1157" t="str">
        <f t="shared" si="332"/>
        <v>0.142855448666621-0.000480468634845705i</v>
      </c>
      <c r="L1157" t="str">
        <f t="shared" si="333"/>
        <v>0.0015-146.007841569505i</v>
      </c>
      <c r="M1157" t="str">
        <f t="shared" si="334"/>
        <v>0.0135-59.9006529515916i</v>
      </c>
      <c r="N1157">
        <f t="shared" si="335"/>
        <v>91.605558680374855</v>
      </c>
      <c r="O1157">
        <f t="shared" si="336"/>
        <v>68.667517908369703</v>
      </c>
      <c r="P1157" s="3">
        <f t="shared" si="337"/>
        <v>68.667517908369703</v>
      </c>
      <c r="Q1157" s="3">
        <f t="shared" si="338"/>
        <v>-88.394441319625145</v>
      </c>
      <c r="R1157">
        <f t="shared" si="339"/>
        <v>91.605558680374855</v>
      </c>
      <c r="S1157">
        <f t="shared" si="340"/>
        <v>6.8127737772962382E-2</v>
      </c>
      <c r="T1157">
        <f t="shared" si="323"/>
        <v>68.667517908369703</v>
      </c>
    </row>
    <row r="1158" spans="1:20" x14ac:dyDescent="0.3">
      <c r="A1158">
        <f t="shared" si="324"/>
        <v>429.68582595020951</v>
      </c>
      <c r="B1158">
        <f t="shared" si="341"/>
        <v>68.38662317649964</v>
      </c>
      <c r="C1158" t="str">
        <f t="shared" si="325"/>
        <v>76.0015568520239-2701.21196201129i</v>
      </c>
      <c r="D1158" t="str">
        <f t="shared" si="326"/>
        <v>15.3562390107498-465.469349376542i</v>
      </c>
      <c r="E1158" t="str">
        <f t="shared" si="327"/>
        <v>162.466367464972-0.23949947519655i</v>
      </c>
      <c r="F1158" t="str">
        <f t="shared" si="328"/>
        <v>17.4594583899668-2184.01501404236i</v>
      </c>
      <c r="G1158" t="str">
        <f t="shared" si="329"/>
        <v>0.999999938744231-0.000247499020586577i</v>
      </c>
      <c r="H1158" t="str">
        <f t="shared" si="330"/>
        <v>91.0004807396079+0.234966156717839i</v>
      </c>
      <c r="I1158" t="str">
        <f t="shared" si="331"/>
        <v>5.4736594752138-517.532629170706i</v>
      </c>
      <c r="K1158" t="str">
        <f t="shared" si="332"/>
        <v>0.142855435766471-0.000482294369962726i</v>
      </c>
      <c r="L1158" t="str">
        <f t="shared" si="333"/>
        <v>0.0015-145.45511214336i</v>
      </c>
      <c r="M1158" t="str">
        <f t="shared" si="334"/>
        <v>0.0135-59.6738921613784i</v>
      </c>
      <c r="N1158">
        <f t="shared" si="335"/>
        <v>91.611654312009236</v>
      </c>
      <c r="O1158">
        <f t="shared" si="336"/>
        <v>68.634609973589093</v>
      </c>
      <c r="P1158" s="3">
        <f t="shared" si="337"/>
        <v>68.634609973589093</v>
      </c>
      <c r="Q1158" s="3">
        <f t="shared" si="338"/>
        <v>-88.388345687990764</v>
      </c>
      <c r="R1158">
        <f t="shared" si="339"/>
        <v>91.611654312009236</v>
      </c>
      <c r="S1158">
        <f t="shared" si="340"/>
        <v>6.8386623176499642E-2</v>
      </c>
      <c r="T1158">
        <f t="shared" si="323"/>
        <v>68.634609973589093</v>
      </c>
    </row>
    <row r="1159" spans="1:20" x14ac:dyDescent="0.3">
      <c r="A1159">
        <f t="shared" si="324"/>
        <v>431.31863208882027</v>
      </c>
      <c r="B1159">
        <f t="shared" si="341"/>
        <v>68.646492344570333</v>
      </c>
      <c r="C1159" t="str">
        <f t="shared" si="325"/>
        <v>76.0015361197476-2690.9893177651i</v>
      </c>
      <c r="D1159" t="str">
        <f t="shared" si="326"/>
        <v>15.3562389270729-463.707360322763i</v>
      </c>
      <c r="E1159" t="str">
        <f t="shared" si="327"/>
        <v>162.466343334152-0.240409291370071i</v>
      </c>
      <c r="F1159" t="str">
        <f t="shared" si="328"/>
        <v>17.4594583818233-2175.74720755715i</v>
      </c>
      <c r="G1159" t="str">
        <f t="shared" si="329"/>
        <v>0.999999938277803-0.000248439516748927i</v>
      </c>
      <c r="H1159" t="str">
        <f t="shared" si="330"/>
        <v>91.0004844001832+0.235859029620192i</v>
      </c>
      <c r="I1159" t="str">
        <f t="shared" si="331"/>
        <v>5.47365966838211-515.573397532526i</v>
      </c>
      <c r="K1159" t="str">
        <f t="shared" si="332"/>
        <v>0.142855422768095-0.000484127042350293i</v>
      </c>
      <c r="L1159" t="str">
        <f t="shared" si="333"/>
        <v>0.0015-144.904475137836i</v>
      </c>
      <c r="M1159" t="str">
        <f t="shared" si="334"/>
        <v>0.0135-59.4479898001379i</v>
      </c>
      <c r="N1159">
        <f t="shared" si="335"/>
        <v>91.61777304426289</v>
      </c>
      <c r="O1159">
        <f t="shared" si="336"/>
        <v>68.601702311780997</v>
      </c>
      <c r="P1159" s="3">
        <f t="shared" si="337"/>
        <v>68.601702311780997</v>
      </c>
      <c r="Q1159" s="3">
        <f t="shared" si="338"/>
        <v>-88.38222695573711</v>
      </c>
      <c r="R1159">
        <f t="shared" si="339"/>
        <v>91.61777304426289</v>
      </c>
      <c r="S1159">
        <f t="shared" si="340"/>
        <v>6.8646492344570334E-2</v>
      </c>
      <c r="T1159">
        <f t="shared" si="323"/>
        <v>68.601702311780997</v>
      </c>
    </row>
    <row r="1160" spans="1:20" x14ac:dyDescent="0.3">
      <c r="A1160">
        <f t="shared" si="324"/>
        <v>432.95764289075777</v>
      </c>
      <c r="B1160">
        <f t="shared" si="341"/>
        <v>68.907349015479696</v>
      </c>
      <c r="C1160" t="str">
        <f t="shared" si="325"/>
        <v>76.0015152296366-2680.80538430083i</v>
      </c>
      <c r="D1160" t="str">
        <f t="shared" si="326"/>
        <v>15.3562388427588-461.952041855038i</v>
      </c>
      <c r="E1160" t="str">
        <f t="shared" si="327"/>
        <v>162.466319019636-0.24132256162046i</v>
      </c>
      <c r="F1160" t="str">
        <f t="shared" si="328"/>
        <v>17.4594583736177-2167.51069992597i</v>
      </c>
      <c r="G1160" t="str">
        <f t="shared" si="329"/>
        <v>0.999999937807823-0.000249383586795367i</v>
      </c>
      <c r="H1160" t="str">
        <f t="shared" si="330"/>
        <v>91.0004880886306+0.236755295456811i</v>
      </c>
      <c r="I1160" t="str">
        <f t="shared" si="331"/>
        <v>5.47365986302117-513.621582590754i</v>
      </c>
      <c r="K1160" t="str">
        <f t="shared" si="332"/>
        <v>0.142855409670748-0.000485966678364048i</v>
      </c>
      <c r="L1160" t="str">
        <f t="shared" si="333"/>
        <v>0.0015-144.355922631835i</v>
      </c>
      <c r="M1160" t="str">
        <f t="shared" si="334"/>
        <v>0.0135-59.2229426181887i</v>
      </c>
      <c r="N1160">
        <f t="shared" si="335"/>
        <v>91.623914964200893</v>
      </c>
      <c r="O1160">
        <f t="shared" si="336"/>
        <v>68.568794925018949</v>
      </c>
      <c r="P1160" s="3">
        <f t="shared" si="337"/>
        <v>68.568794925018949</v>
      </c>
      <c r="Q1160" s="3">
        <f t="shared" si="338"/>
        <v>-88.376085035799107</v>
      </c>
      <c r="R1160">
        <f t="shared" si="339"/>
        <v>91.623914964200893</v>
      </c>
      <c r="S1160">
        <f t="shared" si="340"/>
        <v>6.8907349015479694E-2</v>
      </c>
      <c r="T1160">
        <f t="shared" si="323"/>
        <v>68.568794925018949</v>
      </c>
    </row>
    <row r="1161" spans="1:20" x14ac:dyDescent="0.3">
      <c r="A1161">
        <f t="shared" si="324"/>
        <v>434.60288193374265</v>
      </c>
      <c r="B1161">
        <f t="shared" si="341"/>
        <v>69.16919694173852</v>
      </c>
      <c r="C1161" t="str">
        <f t="shared" si="325"/>
        <v>76.0014941804879-2670.6600151191i</v>
      </c>
      <c r="D1161" t="str">
        <f t="shared" si="326"/>
        <v>15.3562387578027-460.203368722523i</v>
      </c>
      <c r="E1161" t="str">
        <f t="shared" si="327"/>
        <v>162.466294520026-0.242239299036313i</v>
      </c>
      <c r="F1161" t="str">
        <f t="shared" si="328"/>
        <v>17.4594583653496-2159.3053726639i</v>
      </c>
      <c r="G1161" t="str">
        <f t="shared" si="329"/>
        <v>0.999999937334264-0.000250331244306643i</v>
      </c>
      <c r="H1161" t="str">
        <f t="shared" si="330"/>
        <v>91.0004918051647+0.237654967121054i</v>
      </c>
      <c r="I1161" t="str">
        <f t="shared" si="331"/>
        <v>5.47366005914239-511.67715626789i</v>
      </c>
      <c r="K1161" t="str">
        <f t="shared" si="332"/>
        <v>0.142855396473673-0.000487813304459717i</v>
      </c>
      <c r="L1161" t="str">
        <f t="shared" si="333"/>
        <v>0.0015-143.809446734245i</v>
      </c>
      <c r="M1161" t="str">
        <f t="shared" si="334"/>
        <v>0.0135-58.9987473781517i</v>
      </c>
      <c r="N1161">
        <f t="shared" si="335"/>
        <v>91.630080159210934</v>
      </c>
      <c r="O1161">
        <f t="shared" si="336"/>
        <v>68.535887815392101</v>
      </c>
      <c r="P1161" s="3">
        <f t="shared" si="337"/>
        <v>68.535887815392101</v>
      </c>
      <c r="Q1161" s="3">
        <f t="shared" si="338"/>
        <v>-88.369919840789066</v>
      </c>
      <c r="R1161">
        <f t="shared" si="339"/>
        <v>91.630080159210934</v>
      </c>
      <c r="S1161">
        <f t="shared" si="340"/>
        <v>6.9169196941738523E-2</v>
      </c>
      <c r="T1161">
        <f t="shared" si="323"/>
        <v>68.535887815392101</v>
      </c>
    </row>
    <row r="1162" spans="1:20" x14ac:dyDescent="0.3">
      <c r="A1162">
        <f t="shared" si="324"/>
        <v>436.25437288509085</v>
      </c>
      <c r="B1162">
        <f t="shared" si="341"/>
        <v>69.432039890117125</v>
      </c>
      <c r="C1162" t="str">
        <f t="shared" si="325"/>
        <v>76.001472971093-2660.55306427541i</v>
      </c>
      <c r="D1162" t="str">
        <f t="shared" si="326"/>
        <v>15.3562386721997-458.461315769968i</v>
      </c>
      <c r="E1162" t="str">
        <f t="shared" si="327"/>
        <v>162.466269833916-0.243159516755575i</v>
      </c>
      <c r="F1162" t="str">
        <f t="shared" si="328"/>
        <v>17.4594583570185-2151.13110773455i</v>
      </c>
      <c r="G1162" t="str">
        <f t="shared" si="329"/>
        <v>0.9999999368571-0.000251282502915105i</v>
      </c>
      <c r="H1162" t="str">
        <f t="shared" si="330"/>
        <v>91.0004955499979+0.238558057555258i</v>
      </c>
      <c r="I1162" t="str">
        <f t="shared" si="331"/>
        <v>5.47366025675692-509.7400905927i</v>
      </c>
      <c r="K1162" t="str">
        <f t="shared" si="332"/>
        <v>0.142855383176113-0.000489666947193491i</v>
      </c>
      <c r="L1162" t="str">
        <f t="shared" si="333"/>
        <v>0.0015-143.265039583827i</v>
      </c>
      <c r="M1162" t="str">
        <f t="shared" si="334"/>
        <v>0.0135-58.7754008549034i</v>
      </c>
      <c r="N1162">
        <f t="shared" si="335"/>
        <v>91.636268717004526</v>
      </c>
      <c r="O1162">
        <f t="shared" si="336"/>
        <v>68.502980985005792</v>
      </c>
      <c r="P1162" s="3">
        <f t="shared" si="337"/>
        <v>68.502980985005792</v>
      </c>
      <c r="Q1162" s="3">
        <f t="shared" si="338"/>
        <v>-88.363731282995474</v>
      </c>
      <c r="R1162">
        <f t="shared" si="339"/>
        <v>91.636268717004526</v>
      </c>
      <c r="S1162">
        <f t="shared" si="340"/>
        <v>6.943203989011712E-2</v>
      </c>
      <c r="T1162">
        <f t="shared" si="323"/>
        <v>68.502980985005792</v>
      </c>
    </row>
    <row r="1163" spans="1:20" x14ac:dyDescent="0.3">
      <c r="A1163">
        <f t="shared" si="324"/>
        <v>437.91213950205423</v>
      </c>
      <c r="B1163">
        <f t="shared" si="341"/>
        <v>69.695881641699572</v>
      </c>
      <c r="C1163" t="str">
        <f t="shared" si="325"/>
        <v>76.0014516002326-2650.48438637783i</v>
      </c>
      <c r="D1163" t="str">
        <f t="shared" si="326"/>
        <v>15.356238585945-456.725857937355i</v>
      </c>
      <c r="E1163" t="str">
        <f t="shared" si="327"/>
        <v>162.466244959886-0.244083227965635i</v>
      </c>
      <c r="F1163" t="str">
        <f t="shared" si="328"/>
        <v>17.4594583486241-2142.98778754837i</v>
      </c>
      <c r="G1163" t="str">
        <f t="shared" si="329"/>
        <v>0.999999936376302-0.000252237376304907i</v>
      </c>
      <c r="H1163" t="str">
        <f t="shared" si="330"/>
        <v>91.0004993233462+0.239464579750954i</v>
      </c>
      <c r="I1163" t="str">
        <f t="shared" si="331"/>
        <v>5.47366045587621-507.810357699847i</v>
      </c>
      <c r="K1163" t="str">
        <f t="shared" si="332"/>
        <v>0.142855369777302-0.000491527633222405i</v>
      </c>
      <c r="L1163" t="str">
        <f t="shared" si="333"/>
        <v>0.0015-142.7226933491i</v>
      </c>
      <c r="M1163" t="str">
        <f t="shared" si="334"/>
        <v>0.0135-58.5528998355283i</v>
      </c>
      <c r="N1163">
        <f t="shared" si="335"/>
        <v>91.642480725618128</v>
      </c>
      <c r="O1163">
        <f t="shared" si="336"/>
        <v>68.470074435981005</v>
      </c>
      <c r="P1163" s="3">
        <f t="shared" si="337"/>
        <v>68.470074435981005</v>
      </c>
      <c r="Q1163" s="3">
        <f t="shared" si="338"/>
        <v>-88.357519274381872</v>
      </c>
      <c r="R1163">
        <f t="shared" si="339"/>
        <v>91.642480725618128</v>
      </c>
      <c r="S1163">
        <f t="shared" si="340"/>
        <v>6.969588164169957E-2</v>
      </c>
      <c r="T1163">
        <f t="shared" si="323"/>
        <v>68.470074435981005</v>
      </c>
    </row>
    <row r="1164" spans="1:20" x14ac:dyDescent="0.3">
      <c r="A1164">
        <f t="shared" si="324"/>
        <v>439.57620563216204</v>
      </c>
      <c r="B1164">
        <f t="shared" si="341"/>
        <v>69.960725991938034</v>
      </c>
      <c r="C1164" t="str">
        <f t="shared" si="325"/>
        <v>76.0014300666747-2640.45383658496i</v>
      </c>
      <c r="D1164" t="str">
        <f t="shared" si="326"/>
        <v>15.3562384990334-454.996970259541i</v>
      </c>
      <c r="E1164" t="str">
        <f t="shared" si="327"/>
        <v>162.466219896503-0.245010445903594i</v>
      </c>
      <c r="F1164" t="str">
        <f t="shared" si="328"/>
        <v>17.4594583401657-2134.87529496096i</v>
      </c>
      <c r="G1164" t="str">
        <f t="shared" si="329"/>
        <v>0.999999935891843-0.000253195878212203i</v>
      </c>
      <c r="H1164" t="str">
        <f t="shared" si="330"/>
        <v>91.0005031254267+0.240374546749041i</v>
      </c>
      <c r="I1164" t="str">
        <f t="shared" si="331"/>
        <v>5.47366065651169-505.887929829473i</v>
      </c>
      <c r="K1164" t="str">
        <f t="shared" si="332"/>
        <v>0.142855356276469-0.000493395389304718i</v>
      </c>
      <c r="L1164" t="str">
        <f t="shared" si="333"/>
        <v>0.0015-142.182400228233i</v>
      </c>
      <c r="M1164" t="str">
        <f t="shared" si="334"/>
        <v>0.0135-58.331241119275i</v>
      </c>
      <c r="N1164">
        <f t="shared" si="335"/>
        <v>91.648716273414195</v>
      </c>
      <c r="O1164">
        <f t="shared" si="336"/>
        <v>68.437168170454683</v>
      </c>
      <c r="P1164" s="3">
        <f t="shared" si="337"/>
        <v>68.437168170454683</v>
      </c>
      <c r="Q1164" s="3">
        <f t="shared" si="338"/>
        <v>-88.351283726585805</v>
      </c>
      <c r="R1164">
        <f t="shared" si="339"/>
        <v>91.648716273414195</v>
      </c>
      <c r="S1164">
        <f t="shared" si="340"/>
        <v>6.9960725991938033E-2</v>
      </c>
      <c r="T1164">
        <f t="shared" si="323"/>
        <v>68.437168170454683</v>
      </c>
    </row>
    <row r="1165" spans="1:20" x14ac:dyDescent="0.3">
      <c r="A1165">
        <f t="shared" si="324"/>
        <v>441.24659521356421</v>
      </c>
      <c r="B1165">
        <f t="shared" si="341"/>
        <v>70.226576750707395</v>
      </c>
      <c r="C1165" t="str">
        <f t="shared" si="325"/>
        <v>76.0014083691836-2630.461270604i</v>
      </c>
      <c r="D1165" t="str">
        <f t="shared" si="326"/>
        <v>15.35623841146-453.274627865898i</v>
      </c>
      <c r="E1165" t="str">
        <f t="shared" si="327"/>
        <v>162.466194642329-0.245941183856406i</v>
      </c>
      <c r="F1165" t="str">
        <f t="shared" si="328"/>
        <v>17.4594583316429-2126.7935132714i</v>
      </c>
      <c r="G1165" t="str">
        <f t="shared" si="329"/>
        <v>0.999999935403695-0.000254158022425343i</v>
      </c>
      <c r="H1165" t="str">
        <f t="shared" si="330"/>
        <v>91.0005069564578+0.241287971639973i</v>
      </c>
      <c r="I1165" t="str">
        <f t="shared" si="331"/>
        <v>5.47366085867489-503.972779326808i</v>
      </c>
      <c r="K1165" t="str">
        <f t="shared" si="332"/>
        <v>0.142855342672838-0.000495270242300301i</v>
      </c>
      <c r="L1165" t="str">
        <f t="shared" si="333"/>
        <v>0.0015-141.644152448927i</v>
      </c>
      <c r="M1165" t="str">
        <f t="shared" si="334"/>
        <v>0.0135-58.1104215175085i</v>
      </c>
      <c r="N1165">
        <f t="shared" si="335"/>
        <v>91.654975449082457</v>
      </c>
      <c r="O1165">
        <f t="shared" si="336"/>
        <v>68.404262190580354</v>
      </c>
      <c r="P1165" s="3">
        <f t="shared" si="337"/>
        <v>68.404262190580354</v>
      </c>
      <c r="Q1165" s="3">
        <f t="shared" si="338"/>
        <v>-88.345024550917543</v>
      </c>
      <c r="R1165">
        <f t="shared" si="339"/>
        <v>91.654975449082457</v>
      </c>
      <c r="S1165">
        <f t="shared" si="340"/>
        <v>7.0226576750707398E-2</v>
      </c>
      <c r="T1165">
        <f t="shared" si="323"/>
        <v>68.404262190580354</v>
      </c>
    </row>
    <row r="1166" spans="1:20" x14ac:dyDescent="0.3">
      <c r="A1166">
        <f t="shared" si="324"/>
        <v>442.9233322753758</v>
      </c>
      <c r="B1166">
        <f t="shared" si="341"/>
        <v>70.493437742360086</v>
      </c>
      <c r="C1166" t="str">
        <f t="shared" si="325"/>
        <v>76.0013865065104-2620.50654468845i</v>
      </c>
      <c r="D1166" t="str">
        <f t="shared" si="326"/>
        <v>15.3562383232199-451.558805979949i</v>
      </c>
      <c r="E1166" t="str">
        <f t="shared" si="327"/>
        <v>162.46616919591-0.246875455161094i</v>
      </c>
      <c r="F1166" t="str">
        <f t="shared" si="328"/>
        <v>17.4594583230552-2118.74232622054i</v>
      </c>
      <c r="G1166" t="str">
        <f t="shared" si="329"/>
        <v>0.999999934911831-0.000255123822785072i</v>
      </c>
      <c r="H1166" t="str">
        <f t="shared" si="330"/>
        <v>91.0005108166607+0.242204867563953i</v>
      </c>
      <c r="I1166" t="str">
        <f t="shared" si="331"/>
        <v>5.47366106237748-502.064878641771i</v>
      </c>
      <c r="K1166" t="str">
        <f t="shared" si="332"/>
        <v>0.142855328965625-0.000497152219171014i</v>
      </c>
      <c r="L1166" t="str">
        <f t="shared" si="333"/>
        <v>0.0015-141.107942268307i</v>
      </c>
      <c r="M1166" t="str">
        <f t="shared" si="334"/>
        <v>0.0135-57.8904378536644i</v>
      </c>
      <c r="N1166">
        <f t="shared" si="335"/>
        <v>91.661258341641002</v>
      </c>
      <c r="O1166">
        <f t="shared" si="336"/>
        <v>68.371356498527476</v>
      </c>
      <c r="P1166" s="3">
        <f t="shared" si="337"/>
        <v>68.371356498527476</v>
      </c>
      <c r="Q1166" s="3">
        <f t="shared" si="338"/>
        <v>-88.338741658358998</v>
      </c>
      <c r="R1166">
        <f t="shared" si="339"/>
        <v>91.661258341641002</v>
      </c>
      <c r="S1166">
        <f t="shared" si="340"/>
        <v>7.0493437742360082E-2</v>
      </c>
      <c r="T1166">
        <f t="shared" si="323"/>
        <v>68.371356498527476</v>
      </c>
    </row>
    <row r="1167" spans="1:20" x14ac:dyDescent="0.3">
      <c r="A1167">
        <f t="shared" si="324"/>
        <v>444.60644093802227</v>
      </c>
      <c r="B1167">
        <f t="shared" si="341"/>
        <v>70.76131280578106</v>
      </c>
      <c r="C1167" t="str">
        <f t="shared" si="325"/>
        <v>76.0013644773986-2610.58951563626i</v>
      </c>
      <c r="D1167" t="str">
        <f t="shared" si="326"/>
        <v>15.3562382343078-449.849479919023i</v>
      </c>
      <c r="E1167" t="str">
        <f t="shared" si="327"/>
        <v>162.466143555785-0.247813273204883i</v>
      </c>
      <c r="F1167" t="str">
        <f t="shared" si="328"/>
        <v>17.4594583144021-2110.72161798937i</v>
      </c>
      <c r="G1167" t="str">
        <f t="shared" si="329"/>
        <v>0.999999934416221-0.000256093293184734i</v>
      </c>
      <c r="H1167" t="str">
        <f t="shared" si="330"/>
        <v>91.0005147062564+0.243125247711113i</v>
      </c>
      <c r="I1167" t="str">
        <f t="shared" si="331"/>
        <v>5.47366126763112-500.16420032857i</v>
      </c>
      <c r="K1167" t="str">
        <f t="shared" si="332"/>
        <v>0.142855315154043-0.000499041346981106i</v>
      </c>
      <c r="L1167" t="str">
        <f t="shared" si="333"/>
        <v>0.0015-140.573761972811i</v>
      </c>
      <c r="M1167" t="str">
        <f t="shared" si="334"/>
        <v>0.0135-57.6712869632042i</v>
      </c>
      <c r="N1167">
        <f t="shared" si="335"/>
        <v>91.667565040437395</v>
      </c>
      <c r="O1167">
        <f t="shared" si="336"/>
        <v>68.338451096482302</v>
      </c>
      <c r="P1167" s="3">
        <f t="shared" si="337"/>
        <v>68.338451096482302</v>
      </c>
      <c r="Q1167" s="3">
        <f t="shared" si="338"/>
        <v>-88.332434959562605</v>
      </c>
      <c r="R1167">
        <f t="shared" si="339"/>
        <v>91.667565040437395</v>
      </c>
      <c r="S1167">
        <f t="shared" si="340"/>
        <v>7.076131280578106E-2</v>
      </c>
      <c r="T1167">
        <f t="shared" si="323"/>
        <v>68.338451096482302</v>
      </c>
    </row>
    <row r="1168" spans="1:20" x14ac:dyDescent="0.3">
      <c r="A1168">
        <f t="shared" si="324"/>
        <v>446.29594541358676</v>
      </c>
      <c r="B1168">
        <f t="shared" si="341"/>
        <v>71.030205794443035</v>
      </c>
      <c r="C1168" t="str">
        <f t="shared" si="325"/>
        <v>76.0013422805798-2600.71004078753i</v>
      </c>
      <c r="D1168" t="str">
        <f t="shared" si="326"/>
        <v>15.3562381447187-448.14662509389i</v>
      </c>
      <c r="E1168" t="str">
        <f t="shared" si="327"/>
        <v>162.466117720478-0.248754651425448i</v>
      </c>
      <c r="F1168" t="str">
        <f t="shared" si="328"/>
        <v>17.4594583056832-2102.73127319728i</v>
      </c>
      <c r="G1168" t="str">
        <f t="shared" si="329"/>
        <v>0.999999933916837-0.000257066447570461i</v>
      </c>
      <c r="H1168" t="str">
        <f t="shared" si="330"/>
        <v>91.0005186254703+0.244049125321721i</v>
      </c>
      <c r="I1168" t="str">
        <f t="shared" si="331"/>
        <v>5.47366147444772-498.27071704531i</v>
      </c>
      <c r="K1168" t="str">
        <f t="shared" si="332"/>
        <v>0.142855301237295-0.000500937652897587i</v>
      </c>
      <c r="L1168" t="str">
        <f t="shared" si="333"/>
        <v>0.0015-140.041603878074i</v>
      </c>
      <c r="M1168" t="str">
        <f t="shared" si="334"/>
        <v>0.0135-57.4529656935687i</v>
      </c>
      <c r="N1168">
        <f t="shared" si="335"/>
        <v>91.673895635149847</v>
      </c>
      <c r="O1168">
        <f t="shared" si="336"/>
        <v>68.305545986647232</v>
      </c>
      <c r="P1168" s="3">
        <f t="shared" si="337"/>
        <v>68.305545986647232</v>
      </c>
      <c r="Q1168" s="3">
        <f t="shared" si="338"/>
        <v>-88.326104364850153</v>
      </c>
      <c r="R1168">
        <f t="shared" si="339"/>
        <v>91.673895635149847</v>
      </c>
      <c r="S1168">
        <f t="shared" si="340"/>
        <v>7.1030205794443038E-2</v>
      </c>
      <c r="T1168">
        <f t="shared" si="323"/>
        <v>68.305545986647232</v>
      </c>
    </row>
    <row r="1169" spans="1:20" x14ac:dyDescent="0.3">
      <c r="A1169">
        <f t="shared" si="324"/>
        <v>447.99187000615842</v>
      </c>
      <c r="B1169">
        <f t="shared" si="341"/>
        <v>71.300120576461921</v>
      </c>
      <c r="C1169" t="str">
        <f t="shared" si="325"/>
        <v>76.0013199147802-2590.86797802273i</v>
      </c>
      <c r="D1169" t="str">
        <f t="shared" si="326"/>
        <v>15.3562380544475-446.450217008411i</v>
      </c>
      <c r="E1169" t="str">
        <f t="shared" si="327"/>
        <v>162.466091688505-0.249699603311041i</v>
      </c>
      <c r="F1169" t="str">
        <f t="shared" si="328"/>
        <v>17.4594582968978-2094.7711769005i</v>
      </c>
      <c r="G1169" t="str">
        <f t="shared" si="329"/>
        <v>0.999999933413651-0.000258043299941385i</v>
      </c>
      <c r="H1169" t="str">
        <f t="shared" si="330"/>
        <v>91.0005225745262+0.244976513686351i</v>
      </c>
      <c r="I1169" t="str">
        <f t="shared" si="331"/>
        <v>5.47366168283906-496.384401553593i</v>
      </c>
      <c r="K1169" t="str">
        <f t="shared" si="332"/>
        <v>0.142855287214583-0.000502841164190642i</v>
      </c>
      <c r="L1169" t="str">
        <f t="shared" si="333"/>
        <v>0.0015-139.511460328824i</v>
      </c>
      <c r="M1169" t="str">
        <f t="shared" si="334"/>
        <v>0.0135-57.235470904133i</v>
      </c>
      <c r="N1169">
        <f t="shared" si="335"/>
        <v>91.680250215788433</v>
      </c>
      <c r="O1169">
        <f t="shared" si="336"/>
        <v>68.272641171241787</v>
      </c>
      <c r="P1169" s="3">
        <f t="shared" si="337"/>
        <v>68.272641171241787</v>
      </c>
      <c r="Q1169" s="3">
        <f t="shared" si="338"/>
        <v>-88.319749784211567</v>
      </c>
      <c r="R1169">
        <f t="shared" si="339"/>
        <v>91.680250215788433</v>
      </c>
      <c r="S1169">
        <f t="shared" si="340"/>
        <v>7.1300120576461928E-2</v>
      </c>
      <c r="T1169">
        <f t="shared" si="323"/>
        <v>68.272641171241787</v>
      </c>
    </row>
    <row r="1170" spans="1:20" x14ac:dyDescent="0.3">
      <c r="A1170">
        <f t="shared" si="324"/>
        <v>449.69423911218183</v>
      </c>
      <c r="B1170">
        <f t="shared" si="341"/>
        <v>71.571061034652473</v>
      </c>
      <c r="C1170" t="str">
        <f t="shared" si="325"/>
        <v>76.0012973787098-2581.06318576038i</v>
      </c>
      <c r="D1170" t="str">
        <f t="shared" si="326"/>
        <v>15.3562379634888-444.760231259187i</v>
      </c>
      <c r="E1170" t="str">
        <f t="shared" si="327"/>
        <v>162.466065458367-0.250648142400734i</v>
      </c>
      <c r="F1170" t="str">
        <f t="shared" si="328"/>
        <v>17.4594582880455-2086.84121459037i</v>
      </c>
      <c r="G1170" t="str">
        <f t="shared" si="329"/>
        <v>0.999999932906633-0.000259023864349833i</v>
      </c>
      <c r="H1170" t="str">
        <f t="shared" si="330"/>
        <v>91.0005265536527+0.245907426146089i</v>
      </c>
      <c r="I1170" t="str">
        <f t="shared" si="331"/>
        <v>5.47366189281723-494.505226718147i</v>
      </c>
      <c r="K1170" t="str">
        <f t="shared" si="332"/>
        <v>0.142855273085098-0.000504751908233992i</v>
      </c>
      <c r="L1170" t="str">
        <f t="shared" si="333"/>
        <v>0.0015-138.983323698769i</v>
      </c>
      <c r="M1170" t="str">
        <f t="shared" si="334"/>
        <v>0.0135-57.0187994661616i</v>
      </c>
      <c r="N1170">
        <f t="shared" si="335"/>
        <v>91.686628872696133</v>
      </c>
      <c r="O1170">
        <f t="shared" si="336"/>
        <v>68.23973665250189</v>
      </c>
      <c r="P1170" s="3">
        <f t="shared" si="337"/>
        <v>68.23973665250189</v>
      </c>
      <c r="Q1170" s="3">
        <f t="shared" si="338"/>
        <v>-88.313371127303867</v>
      </c>
      <c r="R1170">
        <f t="shared" si="339"/>
        <v>91.686628872696133</v>
      </c>
      <c r="S1170">
        <f t="shared" si="340"/>
        <v>7.1571061034652467E-2</v>
      </c>
      <c r="T1170">
        <f t="shared" si="323"/>
        <v>68.23973665250189</v>
      </c>
    </row>
    <row r="1171" spans="1:20" x14ac:dyDescent="0.3">
      <c r="A1171">
        <f t="shared" si="324"/>
        <v>451.40307722080814</v>
      </c>
      <c r="B1171">
        <f t="shared" si="341"/>
        <v>71.84303106658416</v>
      </c>
      <c r="C1171" t="str">
        <f t="shared" si="325"/>
        <v>76.0012746710763-2571.29552295527i</v>
      </c>
      <c r="D1171" t="str">
        <f t="shared" si="326"/>
        <v>15.3562378718376-443.076643535205i</v>
      </c>
      <c r="E1171" t="str">
        <f t="shared" si="327"/>
        <v>162.466039028559-0.25160028228456i</v>
      </c>
      <c r="F1171" t="str">
        <f t="shared" si="328"/>
        <v>17.4594582791259-2078.94127219171i</v>
      </c>
      <c r="G1171" t="str">
        <f t="shared" si="329"/>
        <v>0.999999932395755-0.000260008154901529i</v>
      </c>
      <c r="H1171" t="str">
        <f t="shared" si="330"/>
        <v>91.0005305630781+0.246841876092715i</v>
      </c>
      <c r="I1171" t="str">
        <f t="shared" si="331"/>
        <v>5.47366210439428-492.633165506403i</v>
      </c>
      <c r="K1171" t="str">
        <f t="shared" si="332"/>
        <v>0.142855258848028-0.000506669912505305i</v>
      </c>
      <c r="L1171" t="str">
        <f t="shared" si="333"/>
        <v>0.0015-138.457186390485i</v>
      </c>
      <c r="M1171" t="str">
        <f t="shared" si="334"/>
        <v>0.0135-56.8029482627632i</v>
      </c>
      <c r="N1171">
        <f t="shared" si="335"/>
        <v>91.693031696550165</v>
      </c>
      <c r="O1171">
        <f t="shared" si="336"/>
        <v>68.20683243268077</v>
      </c>
      <c r="P1171" s="3">
        <f t="shared" si="337"/>
        <v>68.20683243268077</v>
      </c>
      <c r="Q1171" s="3">
        <f t="shared" si="338"/>
        <v>-88.306968303449835</v>
      </c>
      <c r="R1171">
        <f t="shared" si="339"/>
        <v>91.693031696550165</v>
      </c>
      <c r="S1171">
        <f t="shared" si="340"/>
        <v>7.1843031066584156E-2</v>
      </c>
      <c r="T1171">
        <f t="shared" si="323"/>
        <v>68.20683243268077</v>
      </c>
    </row>
    <row r="1172" spans="1:20" x14ac:dyDescent="0.3">
      <c r="A1172">
        <f t="shared" si="324"/>
        <v>453.1184089142472</v>
      </c>
      <c r="B1172">
        <f t="shared" si="341"/>
        <v>72.116034584637177</v>
      </c>
      <c r="C1172" t="str">
        <f t="shared" si="325"/>
        <v>76.001251790572-2561.56484909625i</v>
      </c>
      <c r="D1172" t="str">
        <f t="shared" si="326"/>
        <v>15.3562377794885-441.399429617491i</v>
      </c>
      <c r="E1172" t="str">
        <f t="shared" si="327"/>
        <v>162.46601239756-0.25255603660376i</v>
      </c>
      <c r="F1172" t="str">
        <f t="shared" si="328"/>
        <v>17.4594582701383-2071.0712360612i</v>
      </c>
      <c r="G1172" t="str">
        <f t="shared" si="329"/>
        <v>0.999999931880986-0.000260996185755802i</v>
      </c>
      <c r="H1172" t="str">
        <f t="shared" si="330"/>
        <v>91.0005346030331+0.247779876968902i</v>
      </c>
      <c r="I1172" t="str">
        <f t="shared" si="331"/>
        <v>5.47366231758235-490.768190988133i</v>
      </c>
      <c r="K1172" t="str">
        <f t="shared" si="332"/>
        <v>0.142855244502554-0.00050859520458659i</v>
      </c>
      <c r="L1172" t="str">
        <f t="shared" si="333"/>
        <v>0.0015-137.933040835311i</v>
      </c>
      <c r="M1172" t="str">
        <f t="shared" si="334"/>
        <v>0.0135-56.5879141888457i</v>
      </c>
      <c r="N1172">
        <f t="shared" si="335"/>
        <v>91.699458778362924</v>
      </c>
      <c r="O1172">
        <f t="shared" si="336"/>
        <v>68.173928514048526</v>
      </c>
      <c r="P1172" s="3">
        <f t="shared" si="337"/>
        <v>68.173928514048526</v>
      </c>
      <c r="Q1172" s="3">
        <f t="shared" si="338"/>
        <v>-88.300541221637076</v>
      </c>
      <c r="R1172">
        <f t="shared" si="339"/>
        <v>91.699458778362924</v>
      </c>
      <c r="S1172">
        <f t="shared" si="340"/>
        <v>7.2116034584637181E-2</v>
      </c>
      <c r="T1172">
        <f t="shared" si="323"/>
        <v>68.173928514048526</v>
      </c>
    </row>
    <row r="1173" spans="1:20" x14ac:dyDescent="0.3">
      <c r="A1173">
        <f t="shared" si="324"/>
        <v>454.84025886812134</v>
      </c>
      <c r="B1173">
        <f t="shared" si="341"/>
        <v>72.390075516058801</v>
      </c>
      <c r="C1173" t="str">
        <f t="shared" si="325"/>
        <v>76.0012287358815-2551.87102420423i</v>
      </c>
      <c r="D1173" t="str">
        <f t="shared" si="326"/>
        <v>15.3562376864363-439.728565378759i</v>
      </c>
      <c r="E1173" t="str">
        <f t="shared" si="327"/>
        <v>162.465985563838-0.253515419050864i</v>
      </c>
      <c r="F1173" t="str">
        <f t="shared" si="328"/>
        <v>17.4594582610823-2063.23099298573i</v>
      </c>
      <c r="G1173" t="str">
        <f t="shared" si="329"/>
        <v>0.999999931362298-0.000261987971125785i</v>
      </c>
      <c r="H1173" t="str">
        <f t="shared" si="330"/>
        <v>91.0005386737504+0.248721442268412i</v>
      </c>
      <c r="I1173" t="str">
        <f t="shared" si="331"/>
        <v>5.47366253239376-488.910276335055i</v>
      </c>
      <c r="K1173" t="str">
        <f t="shared" si="332"/>
        <v>0.14285523004785-0.000510527812164589i</v>
      </c>
      <c r="L1173" t="str">
        <f t="shared" si="333"/>
        <v>0.0015-137.410879493237i</v>
      </c>
      <c r="M1173" t="str">
        <f t="shared" si="334"/>
        <v>0.0135-56.3736941510716i</v>
      </c>
      <c r="N1173">
        <f t="shared" si="335"/>
        <v>91.705910209483363</v>
      </c>
      <c r="O1173">
        <f t="shared" si="336"/>
        <v>68.141024898892383</v>
      </c>
      <c r="P1173" s="3">
        <f t="shared" si="337"/>
        <v>68.141024898892383</v>
      </c>
      <c r="Q1173" s="3">
        <f t="shared" si="338"/>
        <v>-88.294089790516637</v>
      </c>
      <c r="R1173">
        <f t="shared" si="339"/>
        <v>91.705910209483363</v>
      </c>
      <c r="S1173">
        <f t="shared" si="340"/>
        <v>7.2390075516058805E-2</v>
      </c>
      <c r="T1173">
        <f t="shared" si="323"/>
        <v>68.141024898892383</v>
      </c>
    </row>
    <row r="1174" spans="1:20" x14ac:dyDescent="0.3">
      <c r="A1174">
        <f t="shared" si="324"/>
        <v>456.56865185182022</v>
      </c>
      <c r="B1174">
        <f t="shared" si="341"/>
        <v>72.665157803019824</v>
      </c>
      <c r="C1174" t="str">
        <f t="shared" si="325"/>
        <v>76.0012055056791-2542.21390883031i</v>
      </c>
      <c r="D1174" t="str">
        <f t="shared" si="326"/>
        <v>15.3562375926754-438.064026783066i</v>
      </c>
      <c r="E1174" t="str">
        <f t="shared" si="327"/>
        <v>162.465958525853-0.254478443370016i</v>
      </c>
      <c r="F1174" t="str">
        <f t="shared" si="328"/>
        <v>17.4594582519573-2055.42043018077i</v>
      </c>
      <c r="G1174" t="str">
        <f t="shared" si="329"/>
        <v>0.999999930839661-0.000262983525278617i</v>
      </c>
      <c r="H1174" t="str">
        <f t="shared" si="330"/>
        <v>91.000542775464+0.249666585536282i</v>
      </c>
      <c r="I1174" t="str">
        <f t="shared" si="331"/>
        <v>5.47366274884083-487.05939482044i</v>
      </c>
      <c r="K1174" t="str">
        <f t="shared" si="332"/>
        <v>0.142855215483085-0.000512467763031176i</v>
      </c>
      <c r="L1174" t="str">
        <f t="shared" si="333"/>
        <v>0.0015-136.890694852796i</v>
      </c>
      <c r="M1174" t="str">
        <f t="shared" si="334"/>
        <v>0.0135-56.1602850678137i</v>
      </c>
      <c r="N1174">
        <f t="shared" si="335"/>
        <v>91.712386081598027</v>
      </c>
      <c r="O1174">
        <f t="shared" si="336"/>
        <v>68.108121589517168</v>
      </c>
      <c r="P1174" s="3">
        <f t="shared" si="337"/>
        <v>68.108121589517168</v>
      </c>
      <c r="Q1174" s="3">
        <f t="shared" si="338"/>
        <v>-88.287613918401973</v>
      </c>
      <c r="R1174">
        <f t="shared" si="339"/>
        <v>91.712386081598027</v>
      </c>
      <c r="S1174">
        <f t="shared" si="340"/>
        <v>7.2665157803019825E-2</v>
      </c>
      <c r="T1174">
        <f t="shared" si="323"/>
        <v>68.108121589517168</v>
      </c>
    </row>
    <row r="1175" spans="1:20" x14ac:dyDescent="0.3">
      <c r="A1175">
        <f t="shared" si="324"/>
        <v>458.3036127288571</v>
      </c>
      <c r="B1175">
        <f t="shared" si="341"/>
        <v>72.941285402671298</v>
      </c>
      <c r="C1175" t="str">
        <f t="shared" si="325"/>
        <v>76.0011820986285-2532.59336405352i</v>
      </c>
      <c r="D1175" t="str">
        <f t="shared" si="326"/>
        <v>15.3562374982007-436.405789885466i</v>
      </c>
      <c r="E1175" t="str">
        <f t="shared" si="327"/>
        <v>162.465931282047-0.255445123357055i</v>
      </c>
      <c r="F1175" t="str">
        <f t="shared" si="328"/>
        <v>17.4594582427629-2047.63943528875i</v>
      </c>
      <c r="G1175" t="str">
        <f t="shared" si="329"/>
        <v>0.999999930313043-0.000263982862535658i</v>
      </c>
      <c r="H1175" t="str">
        <f t="shared" si="330"/>
        <v>91.0005469084105+0.250615320369021i</v>
      </c>
      <c r="I1175" t="str">
        <f t="shared" si="331"/>
        <v>5.47366296693606-485.215519818741i</v>
      </c>
      <c r="K1175" t="str">
        <f t="shared" si="332"/>
        <v>0.14285520080742-0.000514415085083741i</v>
      </c>
      <c r="L1175" t="str">
        <f t="shared" si="333"/>
        <v>0.0015-136.372479430958i</v>
      </c>
      <c r="M1175" t="str">
        <f t="shared" si="334"/>
        <v>0.0135-55.9476838691112i</v>
      </c>
      <c r="N1175">
        <f t="shared" si="335"/>
        <v>91.71888648673233</v>
      </c>
      <c r="O1175">
        <f t="shared" si="336"/>
        <v>68.075218588244695</v>
      </c>
      <c r="P1175" s="3">
        <f t="shared" si="337"/>
        <v>68.075218588244695</v>
      </c>
      <c r="Q1175" s="3">
        <f t="shared" si="338"/>
        <v>-88.28111351326767</v>
      </c>
      <c r="R1175">
        <f t="shared" si="339"/>
        <v>91.71888648673233</v>
      </c>
      <c r="S1175">
        <f t="shared" si="340"/>
        <v>7.2941285402671294E-2</v>
      </c>
      <c r="T1175">
        <f t="shared" si="323"/>
        <v>68.075218588244695</v>
      </c>
    </row>
    <row r="1176" spans="1:20" x14ac:dyDescent="0.3">
      <c r="A1176">
        <f t="shared" si="324"/>
        <v>460.0451664572268</v>
      </c>
      <c r="B1176">
        <f t="shared" si="341"/>
        <v>73.218462287201447</v>
      </c>
      <c r="C1176" t="str">
        <f t="shared" si="325"/>
        <v>76.0011585133843-2523.00925147915i</v>
      </c>
      <c r="D1176" t="str">
        <f t="shared" si="326"/>
        <v>15.3562374030065-434.753830831664i</v>
      </c>
      <c r="E1176" t="str">
        <f t="shared" si="327"/>
        <v>162.465903830857-0.256415472859786i</v>
      </c>
      <c r="F1176" t="str">
        <f t="shared" si="328"/>
        <v>17.4594582334984-2039.88789637745i</v>
      </c>
      <c r="G1176" t="str">
        <f t="shared" si="329"/>
        <v>0.999999929782416-0.000264985997272685i</v>
      </c>
      <c r="H1176" t="str">
        <f t="shared" si="330"/>
        <v>91.0005510728268+0.251567660414807i</v>
      </c>
      <c r="I1176" t="str">
        <f t="shared" si="331"/>
        <v>5.47366318669192-483.37862480519i</v>
      </c>
      <c r="K1176" t="str">
        <f t="shared" si="332"/>
        <v>0.142855186020012-0.000516369806325617i</v>
      </c>
      <c r="L1176" t="str">
        <f t="shared" si="333"/>
        <v>0.0015-135.856225773021i</v>
      </c>
      <c r="M1176" t="str">
        <f t="shared" si="334"/>
        <v>0.0135-55.7358874966241i</v>
      </c>
      <c r="N1176">
        <f t="shared" si="335"/>
        <v>91.725411517251587</v>
      </c>
      <c r="O1176">
        <f t="shared" si="336"/>
        <v>68.042315897414994</v>
      </c>
      <c r="P1176" s="3">
        <f t="shared" si="337"/>
        <v>68.042315897414994</v>
      </c>
      <c r="Q1176" s="3">
        <f t="shared" si="338"/>
        <v>-88.274588482748413</v>
      </c>
      <c r="R1176">
        <f t="shared" si="339"/>
        <v>91.725411517251587</v>
      </c>
      <c r="S1176">
        <f t="shared" si="340"/>
        <v>7.3218462287201441E-2</v>
      </c>
      <c r="T1176">
        <f t="shared" si="323"/>
        <v>68.042315897414994</v>
      </c>
    </row>
    <row r="1177" spans="1:20" x14ac:dyDescent="0.3">
      <c r="A1177">
        <f t="shared" si="324"/>
        <v>461.79333808976423</v>
      </c>
      <c r="B1177">
        <f t="shared" si="341"/>
        <v>73.496692443892812</v>
      </c>
      <c r="C1177" t="str">
        <f t="shared" si="325"/>
        <v>76.0011347485901-2513.46143323641i</v>
      </c>
      <c r="D1177" t="str">
        <f t="shared" si="326"/>
        <v>15.3562373070876-433.108125857675i</v>
      </c>
      <c r="E1177" t="str">
        <f t="shared" si="327"/>
        <v>162.465876170702-0.257389505778091i</v>
      </c>
      <c r="F1177" t="str">
        <f t="shared" si="328"/>
        <v>17.4594582241634-2032.16570193839i</v>
      </c>
      <c r="G1177" t="str">
        <f t="shared" si="329"/>
        <v>0.999999929247749-0.000265992943920103i</v>
      </c>
      <c r="H1177" t="str">
        <f t="shared" si="330"/>
        <v>91.0005552689533+0.252523619373695i</v>
      </c>
      <c r="I1177" t="str">
        <f t="shared" si="331"/>
        <v>5.47366340812116-481.548683355445i</v>
      </c>
      <c r="K1177" t="str">
        <f t="shared" si="332"/>
        <v>0.142855171120009-0.000518331954866469i</v>
      </c>
      <c r="L1177" t="str">
        <f t="shared" si="333"/>
        <v>0.0015-135.341926452501i</v>
      </c>
      <c r="M1177" t="str">
        <f t="shared" si="334"/>
        <v>0.0135-55.5248929035903i</v>
      </c>
      <c r="N1177">
        <f t="shared" si="335"/>
        <v>91.731961265862395</v>
      </c>
      <c r="O1177">
        <f t="shared" si="336"/>
        <v>68.009413519385191</v>
      </c>
      <c r="P1177" s="3">
        <f t="shared" si="337"/>
        <v>68.009413519385191</v>
      </c>
      <c r="Q1177" s="3">
        <f t="shared" si="338"/>
        <v>-88.268038734137605</v>
      </c>
      <c r="R1177">
        <f t="shared" si="339"/>
        <v>91.731961265862395</v>
      </c>
      <c r="S1177">
        <f t="shared" si="340"/>
        <v>7.3496692443892814E-2</v>
      </c>
      <c r="T1177">
        <f t="shared" si="323"/>
        <v>68.009413519385191</v>
      </c>
    </row>
    <row r="1178" spans="1:20" x14ac:dyDescent="0.3">
      <c r="A1178">
        <f t="shared" si="324"/>
        <v>463.5481527745053</v>
      </c>
      <c r="B1178">
        <f t="shared" si="341"/>
        <v>73.775979875179601</v>
      </c>
      <c r="C1178" t="str">
        <f t="shared" si="325"/>
        <v>76.0011108028786-2503.94977197673i</v>
      </c>
      <c r="D1178" t="str">
        <f t="shared" si="326"/>
        <v>15.3562372104382-431.46865128948i</v>
      </c>
      <c r="E1178" t="str">
        <f t="shared" si="327"/>
        <v>162.465848299994-0.258367236064217i</v>
      </c>
      <c r="F1178" t="str">
        <f t="shared" si="328"/>
        <v>17.4594582147573-2024.47274088519i</v>
      </c>
      <c r="G1178" t="str">
        <f t="shared" si="329"/>
        <v>0.99999992870901-0.000267003716963154i</v>
      </c>
      <c r="H1178" t="str">
        <f t="shared" si="330"/>
        <v>91.0005594970312+0.253483210997788i</v>
      </c>
      <c r="I1178" t="str">
        <f t="shared" si="331"/>
        <v>5.47366363123646-479.725669145176i</v>
      </c>
      <c r="K1178" t="str">
        <f t="shared" si="332"/>
        <v>0.142855156106554-0.00052030155892268i</v>
      </c>
      <c r="L1178" t="str">
        <f t="shared" si="333"/>
        <v>0.0015-134.829574071032i</v>
      </c>
      <c r="M1178" t="str">
        <f t="shared" si="334"/>
        <v>0.0135-55.3146970547822i</v>
      </c>
      <c r="N1178">
        <f t="shared" si="335"/>
        <v>91.738535825613624</v>
      </c>
      <c r="O1178">
        <f t="shared" si="336"/>
        <v>67.976511456530716</v>
      </c>
      <c r="P1178" s="3">
        <f t="shared" si="337"/>
        <v>67.976511456530716</v>
      </c>
      <c r="Q1178" s="3">
        <f t="shared" si="338"/>
        <v>-88.261464174386376</v>
      </c>
      <c r="R1178">
        <f t="shared" si="339"/>
        <v>91.738535825613624</v>
      </c>
      <c r="S1178">
        <f t="shared" si="340"/>
        <v>7.3775979875179601E-2</v>
      </c>
      <c r="T1178">
        <f t="shared" si="323"/>
        <v>67.976511456530716</v>
      </c>
    </row>
    <row r="1179" spans="1:20" x14ac:dyDescent="0.3">
      <c r="A1179">
        <f t="shared" si="324"/>
        <v>465.30963575504848</v>
      </c>
      <c r="B1179">
        <f t="shared" si="341"/>
        <v>74.056328598705292</v>
      </c>
      <c r="C1179" t="str">
        <f t="shared" si="325"/>
        <v>76.0010866748736-2494.4741308716i</v>
      </c>
      <c r="D1179" t="str">
        <f t="shared" si="326"/>
        <v>15.356237113053-429.835383542687i</v>
      </c>
      <c r="E1179" t="str">
        <f t="shared" si="327"/>
        <v>162.465820217129-0.259348677722875i</v>
      </c>
      <c r="F1179" t="str">
        <f t="shared" si="328"/>
        <v>17.4594582052796-2016.80890255203i</v>
      </c>
      <c r="G1179" t="str">
        <f t="shared" si="329"/>
        <v>0.999999928166169-0.000268018330942123i</v>
      </c>
      <c r="H1179" t="str">
        <f t="shared" si="330"/>
        <v>91.0005637573041+0.254446449091457i</v>
      </c>
      <c r="I1179" t="str">
        <f t="shared" si="331"/>
        <v>5.47366385605069-477.909555949714i</v>
      </c>
      <c r="K1179" t="str">
        <f t="shared" si="332"/>
        <v>0.142855140978783-0.000522278646817786i</v>
      </c>
      <c r="L1179" t="str">
        <f t="shared" si="333"/>
        <v>0.0015-134.31916125825i</v>
      </c>
      <c r="M1179" t="str">
        <f t="shared" si="334"/>
        <v>0.0135-55.1052969264616i</v>
      </c>
      <c r="N1179">
        <f t="shared" si="335"/>
        <v>91.74513528989776</v>
      </c>
      <c r="O1179">
        <f t="shared" si="336"/>
        <v>67.94360971124469</v>
      </c>
      <c r="P1179" s="3">
        <f t="shared" si="337"/>
        <v>67.94360971124469</v>
      </c>
      <c r="Q1179" s="3">
        <f t="shared" si="338"/>
        <v>-88.25486471010224</v>
      </c>
      <c r="R1179">
        <f t="shared" si="339"/>
        <v>91.74513528989776</v>
      </c>
      <c r="S1179">
        <f t="shared" si="340"/>
        <v>7.4056328598705298E-2</v>
      </c>
      <c r="T1179">
        <f t="shared" si="323"/>
        <v>67.94360971124469</v>
      </c>
    </row>
    <row r="1180" spans="1:20" x14ac:dyDescent="0.3">
      <c r="A1180">
        <f t="shared" si="324"/>
        <v>467.07781237091774</v>
      </c>
      <c r="B1180">
        <f t="shared" si="341"/>
        <v>74.337742647380381</v>
      </c>
      <c r="C1180" t="str">
        <f t="shared" si="325"/>
        <v>76.001062363188-2485.03437361074i</v>
      </c>
      <c r="D1180" t="str">
        <f t="shared" si="326"/>
        <v>15.3562370149262-428.20829912219i</v>
      </c>
      <c r="E1180" t="str">
        <f t="shared" si="327"/>
        <v>162.465791920494-0.260333844811496i</v>
      </c>
      <c r="F1180" t="str">
        <f t="shared" si="328"/>
        <v>17.4594581957297-2009.17407669203i</v>
      </c>
      <c r="G1180" t="str">
        <f t="shared" si="329"/>
        <v>0.999999927619195-0.000269036800452547i</v>
      </c>
      <c r="H1180" t="str">
        <f t="shared" si="330"/>
        <v>91.000568050016+0.255413347511528i</v>
      </c>
      <c r="I1180" t="str">
        <f t="shared" si="331"/>
        <v>5.47366408257669-476.100317643659i</v>
      </c>
      <c r="K1180" t="str">
        <f t="shared" si="332"/>
        <v>0.142855125735827-0.000524263246982861i</v>
      </c>
      <c r="L1180" t="str">
        <f t="shared" si="333"/>
        <v>0.0015-133.810680671698i</v>
      </c>
      <c r="M1180" t="str">
        <f t="shared" si="334"/>
        <v>0.0135-54.8966895063375i</v>
      </c>
      <c r="N1180">
        <f t="shared" si="335"/>
        <v>91.751759752451974</v>
      </c>
      <c r="O1180">
        <f t="shared" si="336"/>
        <v>67.910708285938625</v>
      </c>
      <c r="P1180" s="3">
        <f t="shared" si="337"/>
        <v>67.910708285938625</v>
      </c>
      <c r="Q1180" s="3">
        <f t="shared" si="338"/>
        <v>-88.248240247548026</v>
      </c>
      <c r="R1180">
        <f t="shared" si="339"/>
        <v>91.751759752451974</v>
      </c>
      <c r="S1180">
        <f t="shared" si="340"/>
        <v>7.4337742647380384E-2</v>
      </c>
      <c r="T1180">
        <f t="shared" si="323"/>
        <v>67.910708285938625</v>
      </c>
    </row>
    <row r="1181" spans="1:20" x14ac:dyDescent="0.3">
      <c r="A1181">
        <f t="shared" si="324"/>
        <v>468.85270805792726</v>
      </c>
      <c r="B1181">
        <f t="shared" si="341"/>
        <v>74.620226069440434</v>
      </c>
      <c r="C1181" t="str">
        <f t="shared" si="325"/>
        <v>76.0010378664227-2475.6303644i</v>
      </c>
      <c r="D1181" t="str">
        <f t="shared" si="326"/>
        <v>15.3562369160522-426.587374621836i</v>
      </c>
      <c r="E1181" t="str">
        <f t="shared" si="327"/>
        <v>162.465763408462-0.261322751440405i</v>
      </c>
      <c r="F1181" t="str">
        <f t="shared" si="328"/>
        <v>17.4594581861071-2001.56815347565i</v>
      </c>
      <c r="G1181" t="str">
        <f t="shared" si="329"/>
        <v>0.999999927068056-0.000270059140145426i</v>
      </c>
      <c r="H1181" t="str">
        <f t="shared" si="330"/>
        <v>91.0005723754154+0.256383920167495i</v>
      </c>
      <c r="I1181" t="str">
        <f t="shared" si="331"/>
        <v>5.47366431082763-474.297928200515i</v>
      </c>
      <c r="K1181" t="str">
        <f t="shared" si="332"/>
        <v>0.142855110376807-0.000526255387956934i</v>
      </c>
      <c r="L1181" t="str">
        <f t="shared" si="333"/>
        <v>0.0015-133.30412499671i</v>
      </c>
      <c r="M1181" t="str">
        <f t="shared" si="334"/>
        <v>0.0135-54.688871793522i</v>
      </c>
      <c r="N1181">
        <f t="shared" si="335"/>
        <v>91.7584093073594</v>
      </c>
      <c r="O1181">
        <f t="shared" si="336"/>
        <v>67.877807183042023</v>
      </c>
      <c r="P1181" s="3">
        <f t="shared" si="337"/>
        <v>67.877807183042023</v>
      </c>
      <c r="Q1181" s="3">
        <f t="shared" si="338"/>
        <v>-88.2415906926406</v>
      </c>
      <c r="R1181">
        <f t="shared" si="339"/>
        <v>91.7584093073594</v>
      </c>
      <c r="S1181">
        <f t="shared" si="340"/>
        <v>7.4620226069440437E-2</v>
      </c>
      <c r="T1181">
        <f t="shared" si="323"/>
        <v>67.877807183042023</v>
      </c>
    </row>
    <row r="1182" spans="1:20" x14ac:dyDescent="0.3">
      <c r="A1182">
        <f t="shared" si="324"/>
        <v>470.63434834854741</v>
      </c>
      <c r="B1182">
        <f t="shared" si="341"/>
        <v>74.903782928504313</v>
      </c>
      <c r="C1182" t="str">
        <f t="shared" si="325"/>
        <v>76.001013183169-2466.26196795951i</v>
      </c>
      <c r="D1182" t="str">
        <f t="shared" si="326"/>
        <v>15.3562368164253-424.972586724079i</v>
      </c>
      <c r="E1182" t="str">
        <f t="shared" si="327"/>
        <v>162.465734679393-0.262315411773016i</v>
      </c>
      <c r="F1182" t="str">
        <f t="shared" si="328"/>
        <v>17.4594581764113-1993.99102348913i</v>
      </c>
      <c r="G1182" t="str">
        <f t="shared" si="329"/>
        <v>0.99999992651272-0.000271085364727435i</v>
      </c>
      <c r="H1182" t="str">
        <f t="shared" si="330"/>
        <v>91.0005767337506+0.257358181021702i</v>
      </c>
      <c r="I1182" t="str">
        <f t="shared" si="331"/>
        <v>5.4736645408166-472.502361692302i</v>
      </c>
      <c r="K1182" t="str">
        <f t="shared" si="332"/>
        <v>0.14285509490084-0.000528255098387389i</v>
      </c>
      <c r="L1182" t="str">
        <f t="shared" si="333"/>
        <v>0.0015-132.799486946314i</v>
      </c>
      <c r="M1182" t="str">
        <f t="shared" si="334"/>
        <v>0.0135-54.481840798488i</v>
      </c>
      <c r="N1182">
        <f t="shared" si="335"/>
        <v>91.765084049050273</v>
      </c>
      <c r="O1182">
        <f t="shared" si="336"/>
        <v>67.844906405002931</v>
      </c>
      <c r="P1182" s="3">
        <f t="shared" si="337"/>
        <v>67.844906405002931</v>
      </c>
      <c r="Q1182" s="3">
        <f t="shared" si="338"/>
        <v>-88.234915950949727</v>
      </c>
      <c r="R1182">
        <f t="shared" si="339"/>
        <v>91.765084049050273</v>
      </c>
      <c r="S1182">
        <f t="shared" si="340"/>
        <v>7.4903782928504317E-2</v>
      </c>
      <c r="T1182">
        <f t="shared" si="323"/>
        <v>67.844906405002931</v>
      </c>
    </row>
    <row r="1183" spans="1:20" x14ac:dyDescent="0.3">
      <c r="A1183">
        <f t="shared" si="324"/>
        <v>472.42275887227191</v>
      </c>
      <c r="B1183">
        <f t="shared" si="341"/>
        <v>75.188417303632633</v>
      </c>
      <c r="C1183" t="str">
        <f t="shared" si="325"/>
        <v>76.0009883120091-2456.92904952171i</v>
      </c>
      <c r="D1183" t="str">
        <f t="shared" si="326"/>
        <v>15.3562367160399-423.363912199654i</v>
      </c>
      <c r="E1183" t="str">
        <f t="shared" si="327"/>
        <v>162.465705731636-0.26331184002601i</v>
      </c>
      <c r="F1183" t="str">
        <f t="shared" si="328"/>
        <v>17.4594581666416-1986.44257773292i</v>
      </c>
      <c r="G1183" t="str">
        <f t="shared" si="329"/>
        <v>0.999999925953155-0.000272115488961134i</v>
      </c>
      <c r="H1183" t="str">
        <f t="shared" si="330"/>
        <v>91.0005811252722+0.258336144089556i</v>
      </c>
      <c r="I1183" t="str">
        <f t="shared" si="331"/>
        <v>5.47366477255679-470.713592289195i</v>
      </c>
      <c r="K1183" t="str">
        <f t="shared" si="332"/>
        <v>0.142855079307036-0.000530262407030392i</v>
      </c>
      <c r="L1183" t="str">
        <f t="shared" si="333"/>
        <v>0.0015-132.296759261122i</v>
      </c>
      <c r="M1183" t="str">
        <f t="shared" si="334"/>
        <v>0.0135-54.2755935430244i</v>
      </c>
      <c r="N1183">
        <f t="shared" si="335"/>
        <v>91.771784072303234</v>
      </c>
      <c r="O1183">
        <f t="shared" si="336"/>
        <v>67.812005954287912</v>
      </c>
      <c r="P1183" s="3">
        <f t="shared" si="337"/>
        <v>67.812005954287912</v>
      </c>
      <c r="Q1183" s="3">
        <f t="shared" si="338"/>
        <v>-88.228215927696766</v>
      </c>
      <c r="R1183">
        <f t="shared" si="339"/>
        <v>91.771784072303234</v>
      </c>
      <c r="S1183">
        <f t="shared" si="340"/>
        <v>7.5188417303632626E-2</v>
      </c>
      <c r="T1183">
        <f t="shared" si="323"/>
        <v>67.812005954287912</v>
      </c>
    </row>
    <row r="1184" spans="1:20" x14ac:dyDescent="0.3">
      <c r="A1184">
        <f t="shared" si="324"/>
        <v>474.21796535598662</v>
      </c>
      <c r="B1184">
        <f t="shared" si="341"/>
        <v>75.474133289386444</v>
      </c>
      <c r="C1184" t="str">
        <f t="shared" si="325"/>
        <v>76.0009632515117-2447.63147482941i</v>
      </c>
      <c r="D1184" t="str">
        <f t="shared" si="326"/>
        <v>15.3562366148901-421.761327907239i</v>
      </c>
      <c r="E1184" t="str">
        <f t="shared" si="327"/>
        <v>162.465676563527-0.26431205046959i</v>
      </c>
      <c r="F1184" t="str">
        <f t="shared" si="328"/>
        <v>17.4594581567975-1978.92270762008i</v>
      </c>
      <c r="G1184" t="str">
        <f t="shared" si="329"/>
        <v>0.99999992538933-0.000273149527665177i</v>
      </c>
      <c r="H1184" t="str">
        <f t="shared" si="330"/>
        <v>91.0005855502327+0.259317823439726i</v>
      </c>
      <c r="I1184" t="str">
        <f t="shared" si="331"/>
        <v>5.47366500606155-468.93159425914i</v>
      </c>
      <c r="K1184" t="str">
        <f t="shared" si="332"/>
        <v>0.142855063594498-0.000532277342751289i</v>
      </c>
      <c r="L1184" t="str">
        <f t="shared" si="333"/>
        <v>0.0015-131.795934709227i</v>
      </c>
      <c r="M1184" t="str">
        <f t="shared" si="334"/>
        <v>0.0135-54.0701270601956i</v>
      </c>
      <c r="N1184">
        <f t="shared" si="335"/>
        <v>91.778509472246355</v>
      </c>
      <c r="O1184">
        <f t="shared" si="336"/>
        <v>67.779105833382289</v>
      </c>
      <c r="P1184" s="3">
        <f t="shared" si="337"/>
        <v>67.779105833382289</v>
      </c>
      <c r="Q1184" s="3">
        <f t="shared" si="338"/>
        <v>-88.221490527753645</v>
      </c>
      <c r="R1184">
        <f t="shared" si="339"/>
        <v>91.778509472246355</v>
      </c>
      <c r="S1184">
        <f t="shared" si="340"/>
        <v>7.5474133289386444E-2</v>
      </c>
      <c r="T1184">
        <f t="shared" si="323"/>
        <v>67.779105833382289</v>
      </c>
    </row>
    <row r="1185" spans="1:20" x14ac:dyDescent="0.3">
      <c r="A1185">
        <f t="shared" si="324"/>
        <v>476.01999362433941</v>
      </c>
      <c r="B1185">
        <f t="shared" si="341"/>
        <v>75.760934995886117</v>
      </c>
      <c r="C1185" t="str">
        <f t="shared" si="325"/>
        <v>76.0009380002352-2438.36911013381i</v>
      </c>
      <c r="D1185" t="str">
        <f t="shared" si="326"/>
        <v>15.35623651297-420.16481079312i</v>
      </c>
      <c r="E1185" t="str">
        <f t="shared" si="327"/>
        <v>162.465647173389-0.265316057427595i</v>
      </c>
      <c r="F1185" t="str">
        <f t="shared" si="328"/>
        <v>17.4594581468785-1971.43130497477i</v>
      </c>
      <c r="G1185" t="str">
        <f t="shared" si="329"/>
        <v>0.999999924821212-0.000274187495714535i</v>
      </c>
      <c r="H1185" t="str">
        <f t="shared" si="330"/>
        <v>91.0005900088874+0.26030323319434i</v>
      </c>
      <c r="I1185" t="str">
        <f t="shared" si="331"/>
        <v>5.47366524134434-467.156341967504i</v>
      </c>
      <c r="K1185" t="str">
        <f t="shared" si="332"/>
        <v>0.142855047762321-0.000534299934525014i</v>
      </c>
      <c r="L1185" t="str">
        <f t="shared" si="333"/>
        <v>0.0015-131.2970060861i</v>
      </c>
      <c r="M1185" t="str">
        <f t="shared" si="334"/>
        <v>0.0135-53.8654383942974i</v>
      </c>
      <c r="N1185">
        <f t="shared" si="335"/>
        <v>91.785260344358505</v>
      </c>
      <c r="O1185">
        <f t="shared" si="336"/>
        <v>67.74620604479</v>
      </c>
      <c r="P1185" s="3">
        <f t="shared" si="337"/>
        <v>67.74620604479</v>
      </c>
      <c r="Q1185" s="3">
        <f t="shared" si="338"/>
        <v>-88.214739655641495</v>
      </c>
      <c r="R1185">
        <f t="shared" si="339"/>
        <v>91.785260344358505</v>
      </c>
      <c r="S1185">
        <f t="shared" si="340"/>
        <v>7.5760934995886112E-2</v>
      </c>
      <c r="T1185">
        <f t="shared" si="323"/>
        <v>67.74620604479</v>
      </c>
    </row>
    <row r="1186" spans="1:20" x14ac:dyDescent="0.3">
      <c r="A1186">
        <f t="shared" si="324"/>
        <v>477.82886960011183</v>
      </c>
      <c r="B1186">
        <f t="shared" si="341"/>
        <v>76.04882654887048</v>
      </c>
      <c r="C1186" t="str">
        <f t="shared" si="325"/>
        <v>76.0009125567283-2429.14182219263i</v>
      </c>
      <c r="D1186" t="str">
        <f t="shared" si="326"/>
        <v>15.3562364102739-418.574337890862i</v>
      </c>
      <c r="E1186" t="str">
        <f t="shared" si="327"/>
        <v>162.465617559531-0.266323875277751i</v>
      </c>
      <c r="F1186" t="str">
        <f t="shared" si="328"/>
        <v>17.4594581368839-1963.96826203063i</v>
      </c>
      <c r="G1186" t="str">
        <f t="shared" si="329"/>
        <v>0.999999924248767-0.000275229408040695i</v>
      </c>
      <c r="H1186" t="str">
        <f t="shared" si="330"/>
        <v>91.0005945014923+0.261292387529202i</v>
      </c>
      <c r="I1186" t="str">
        <f t="shared" si="331"/>
        <v>5.47366547841867-465.387809876681i</v>
      </c>
      <c r="K1186" t="str">
        <f t="shared" si="332"/>
        <v>0.142855031809595-0.000536330211436537i</v>
      </c>
      <c r="L1186" t="str">
        <f t="shared" si="333"/>
        <v>0.0015-130.799966214485i</v>
      </c>
      <c r="M1186" t="str">
        <f t="shared" si="334"/>
        <v>0.0135-53.6615246008141i</v>
      </c>
      <c r="N1186">
        <f t="shared" si="335"/>
        <v>91.792036784470525</v>
      </c>
      <c r="O1186">
        <f t="shared" si="336"/>
        <v>67.713306591033998</v>
      </c>
      <c r="P1186" s="3">
        <f t="shared" si="337"/>
        <v>67.713306591033998</v>
      </c>
      <c r="Q1186" s="3">
        <f t="shared" si="338"/>
        <v>-88.207963215529475</v>
      </c>
      <c r="R1186">
        <f t="shared" si="339"/>
        <v>91.792036784470525</v>
      </c>
      <c r="S1186">
        <f t="shared" si="340"/>
        <v>7.6048826548870477E-2</v>
      </c>
      <c r="T1186">
        <f t="shared" si="323"/>
        <v>67.713306591033998</v>
      </c>
    </row>
    <row r="1187" spans="1:20" x14ac:dyDescent="0.3">
      <c r="A1187">
        <f t="shared" si="324"/>
        <v>479.64461930459225</v>
      </c>
      <c r="B1187">
        <f t="shared" si="341"/>
        <v>76.337812089756184</v>
      </c>
      <c r="C1187" t="str">
        <f t="shared" si="325"/>
        <v>76.0008869195283-2419.94947826821i</v>
      </c>
      <c r="D1187" t="str">
        <f t="shared" si="326"/>
        <v>15.3562363067959-416.989886320979i</v>
      </c>
      <c r="E1187" t="str">
        <f t="shared" si="327"/>
        <v>162.465587720253-0.267335518451885i</v>
      </c>
      <c r="F1187" t="str">
        <f t="shared" si="328"/>
        <v>17.4594581268132-1956.5334714293i</v>
      </c>
      <c r="G1187" t="str">
        <f t="shared" si="329"/>
        <v>0.999999923671964-0.000276275279631894i</v>
      </c>
      <c r="H1187" t="str">
        <f t="shared" si="330"/>
        <v>91.0005990283065+0.262285300673984i</v>
      </c>
      <c r="I1187" t="str">
        <f t="shared" si="331"/>
        <v>5.47366571729824-463.62597254575i</v>
      </c>
      <c r="K1187" t="str">
        <f t="shared" si="332"/>
        <v>0.142855015735401-0.000538368202681241i</v>
      </c>
      <c r="L1187" t="str">
        <f t="shared" si="333"/>
        <v>0.0015-130.304807944296i</v>
      </c>
      <c r="M1187" t="str">
        <f t="shared" si="334"/>
        <v>0.0135-53.4583827463779i</v>
      </c>
      <c r="N1187">
        <f t="shared" si="335"/>
        <v>91.798838888766426</v>
      </c>
      <c r="O1187">
        <f t="shared" si="336"/>
        <v>67.680407474656477</v>
      </c>
      <c r="P1187" s="3">
        <f t="shared" si="337"/>
        <v>67.680407474656477</v>
      </c>
      <c r="Q1187" s="3">
        <f t="shared" si="338"/>
        <v>-88.201161111233574</v>
      </c>
      <c r="R1187">
        <f t="shared" si="339"/>
        <v>91.798838888766426</v>
      </c>
      <c r="S1187">
        <f t="shared" si="340"/>
        <v>7.633781208975618E-2</v>
      </c>
      <c r="T1187">
        <f t="shared" si="323"/>
        <v>67.680407474656477</v>
      </c>
    </row>
    <row r="1188" spans="1:20" x14ac:dyDescent="0.3">
      <c r="A1188">
        <f t="shared" si="324"/>
        <v>481.46726885794965</v>
      </c>
      <c r="B1188">
        <f t="shared" si="341"/>
        <v>76.627895775697255</v>
      </c>
      <c r="C1188" t="str">
        <f t="shared" si="325"/>
        <v>76.000861087161-2410.79194612557i</v>
      </c>
      <c r="D1188" t="str">
        <f t="shared" si="326"/>
        <v>15.3562362025299-415.411433290602i</v>
      </c>
      <c r="E1188" t="str">
        <f t="shared" si="327"/>
        <v>162.465557653839-0.268351001436074i</v>
      </c>
      <c r="F1188" t="str">
        <f t="shared" si="328"/>
        <v>17.4594581166658-1949.12682621881i</v>
      </c>
      <c r="G1188" t="str">
        <f t="shared" si="329"/>
        <v>0.999999923090769-0.000277325125533315i</v>
      </c>
      <c r="H1188" t="str">
        <f t="shared" si="330"/>
        <v>91.0006035895895+0.263281986912422i</v>
      </c>
      <c r="I1188" t="str">
        <f t="shared" si="331"/>
        <v>5.47366595799668-461.870804630081i</v>
      </c>
      <c r="K1188" t="str">
        <f t="shared" si="332"/>
        <v>0.142854999538816-0.000540413937565362i</v>
      </c>
      <c r="L1188" t="str">
        <f t="shared" si="333"/>
        <v>0.0015-129.811524152517i</v>
      </c>
      <c r="M1188" t="str">
        <f t="shared" si="334"/>
        <v>0.0135-53.2560099087249i</v>
      </c>
      <c r="N1188">
        <f t="shared" si="335"/>
        <v>91.805666753784521</v>
      </c>
      <c r="O1188">
        <f t="shared" si="336"/>
        <v>67.647508698218815</v>
      </c>
      <c r="P1188" s="3">
        <f t="shared" si="337"/>
        <v>67.647508698218815</v>
      </c>
      <c r="Q1188" s="3">
        <f t="shared" si="338"/>
        <v>-88.194333246215479</v>
      </c>
      <c r="R1188">
        <f t="shared" si="339"/>
        <v>91.805666753784521</v>
      </c>
      <c r="S1188">
        <f t="shared" si="340"/>
        <v>7.6627895775697258E-2</v>
      </c>
      <c r="T1188">
        <f t="shared" si="323"/>
        <v>67.647508698218815</v>
      </c>
    </row>
    <row r="1189" spans="1:20" x14ac:dyDescent="0.3">
      <c r="A1189">
        <f t="shared" si="324"/>
        <v>483.29684447960994</v>
      </c>
      <c r="B1189">
        <f t="shared" si="341"/>
        <v>76.919081779644912</v>
      </c>
      <c r="C1189" t="str">
        <f t="shared" si="325"/>
        <v>76.0008350581396-2401.66909403044i</v>
      </c>
      <c r="D1189" t="str">
        <f t="shared" si="326"/>
        <v>15.35623609747-413.838956093156i</v>
      </c>
      <c r="E1189" t="str">
        <f t="shared" si="327"/>
        <v>162.465527358559-0.269370338770868i</v>
      </c>
      <c r="F1189" t="str">
        <f t="shared" si="328"/>
        <v>17.4594581064412-1941.74821985208i</v>
      </c>
      <c r="G1189" t="str">
        <f t="shared" si="329"/>
        <v>0.999999922505148-0.000278378960847317i</v>
      </c>
      <c r="H1189" t="str">
        <f t="shared" si="330"/>
        <v>91.000608185605+0.264282460582556i</v>
      </c>
      <c r="I1189" t="str">
        <f t="shared" si="331"/>
        <v>5.473666200528-460.122280881002i</v>
      </c>
      <c r="K1189" t="str">
        <f t="shared" si="332"/>
        <v>0.142854983218906-0.000542467445506411i</v>
      </c>
      <c r="L1189" t="str">
        <f t="shared" si="333"/>
        <v>0.0015-129.320107743093i</v>
      </c>
      <c r="M1189" t="str">
        <f t="shared" si="334"/>
        <v>0.0135-53.0544031766535i</v>
      </c>
      <c r="N1189">
        <f t="shared" si="335"/>
        <v>91.812520476418854</v>
      </c>
      <c r="O1189">
        <f t="shared" si="336"/>
        <v>67.614610264301575</v>
      </c>
      <c r="P1189" s="3">
        <f t="shared" si="337"/>
        <v>67.614610264301575</v>
      </c>
      <c r="Q1189" s="3">
        <f t="shared" si="338"/>
        <v>-88.187479523581146</v>
      </c>
      <c r="R1189">
        <f t="shared" si="339"/>
        <v>91.812520476418854</v>
      </c>
      <c r="S1189">
        <f t="shared" si="340"/>
        <v>7.6919081779644918E-2</v>
      </c>
      <c r="T1189">
        <f t="shared" si="323"/>
        <v>67.614610264301575</v>
      </c>
    </row>
    <row r="1190" spans="1:20" x14ac:dyDescent="0.3">
      <c r="A1190">
        <f t="shared" si="324"/>
        <v>485.13337248863246</v>
      </c>
      <c r="B1190">
        <f t="shared" si="341"/>
        <v>77.211374290407562</v>
      </c>
      <c r="C1190" t="str">
        <f t="shared" si="325"/>
        <v>76.0008088309691-2392.58079074754i</v>
      </c>
      <c r="D1190" t="str">
        <f t="shared" si="326"/>
        <v>15.3562359916101-412.272432108028i</v>
      </c>
      <c r="E1190" t="str">
        <f t="shared" si="327"/>
        <v>162.465496832674-0.270393545051487i</v>
      </c>
      <c r="F1190" t="str">
        <f t="shared" si="328"/>
        <v>17.4594580961388-1934.39754618539i</v>
      </c>
      <c r="G1190" t="str">
        <f t="shared" si="329"/>
        <v>0.999999921915068-0.000279436800733647i</v>
      </c>
      <c r="H1190" t="str">
        <f t="shared" si="330"/>
        <v>91.0006128166168+0.265286736076892i</v>
      </c>
      <c r="I1190" t="str">
        <f t="shared" si="331"/>
        <v>5.47366644490606-458.380376145409i</v>
      </c>
      <c r="K1190" t="str">
        <f t="shared" si="332"/>
        <v>0.142854966774733-0.000544528756033579i</v>
      </c>
      <c r="L1190" t="str">
        <f t="shared" si="333"/>
        <v>0.0015-128.830551646835i</v>
      </c>
      <c r="M1190" t="str">
        <f t="shared" si="334"/>
        <v>0.0135-52.8535596499835i</v>
      </c>
      <c r="N1190">
        <f t="shared" si="335"/>
        <v>91.819400153920185</v>
      </c>
      <c r="O1190">
        <f t="shared" si="336"/>
        <v>67.581712175505203</v>
      </c>
      <c r="P1190" s="3">
        <f t="shared" si="337"/>
        <v>67.581712175505203</v>
      </c>
      <c r="Q1190" s="3">
        <f t="shared" si="338"/>
        <v>-88.180599846079815</v>
      </c>
      <c r="R1190">
        <f t="shared" si="339"/>
        <v>91.819400153920185</v>
      </c>
      <c r="S1190">
        <f t="shared" si="340"/>
        <v>7.7211374290407558E-2</v>
      </c>
      <c r="T1190">
        <f t="shared" si="323"/>
        <v>67.581712175505203</v>
      </c>
    </row>
    <row r="1191" spans="1:20" x14ac:dyDescent="0.3">
      <c r="A1191">
        <f t="shared" si="324"/>
        <v>486.97687930408927</v>
      </c>
      <c r="B1191">
        <f t="shared" si="341"/>
        <v>77.504777512711115</v>
      </c>
      <c r="C1191" t="str">
        <f t="shared" si="325"/>
        <v>76.0007824041398-2383.52690553849i</v>
      </c>
      <c r="D1191" t="str">
        <f t="shared" si="326"/>
        <v>15.3562358849441-410.711838800244i</v>
      </c>
      <c r="E1191" t="str">
        <f t="shared" si="327"/>
        <v>162.465466074427-0.271420634928063i</v>
      </c>
      <c r="F1191" t="str">
        <f t="shared" si="328"/>
        <v>17.4594580857579-1927.07469947682i</v>
      </c>
      <c r="G1191" t="str">
        <f t="shared" si="329"/>
        <v>0.999999921320495-0.000280498660409658i</v>
      </c>
      <c r="H1191" t="str">
        <f t="shared" si="330"/>
        <v>91.0006174828914+0.266294827842643i</v>
      </c>
      <c r="I1191" t="str">
        <f t="shared" si="331"/>
        <v>5.47366669114493-456.645065365415i</v>
      </c>
      <c r="K1191" t="str">
        <f t="shared" si="332"/>
        <v>0.142854950205351-0.000546597898788188i</v>
      </c>
      <c r="L1191" t="str">
        <f t="shared" si="333"/>
        <v>0.0015-128.342848821314i</v>
      </c>
      <c r="M1191" t="str">
        <f t="shared" si="334"/>
        <v>0.0135-52.6534764395134i</v>
      </c>
      <c r="N1191">
        <f t="shared" si="335"/>
        <v>91.826305883897362</v>
      </c>
      <c r="O1191">
        <f t="shared" si="336"/>
        <v>67.548814434449497</v>
      </c>
      <c r="P1191" s="3">
        <f t="shared" si="337"/>
        <v>67.548814434449497</v>
      </c>
      <c r="Q1191" s="3">
        <f t="shared" si="338"/>
        <v>-88.173694116102638</v>
      </c>
      <c r="R1191">
        <f t="shared" si="339"/>
        <v>91.826305883897362</v>
      </c>
      <c r="S1191">
        <f t="shared" si="340"/>
        <v>7.750477751271112E-2</v>
      </c>
      <c r="T1191">
        <f t="shared" si="323"/>
        <v>67.548814434449497</v>
      </c>
    </row>
    <row r="1192" spans="1:20" x14ac:dyDescent="0.3">
      <c r="A1192">
        <f t="shared" si="324"/>
        <v>488.82739144544479</v>
      </c>
      <c r="B1192">
        <f t="shared" si="341"/>
        <v>77.799295667259415</v>
      </c>
      <c r="C1192" t="str">
        <f t="shared" si="325"/>
        <v>76.0007557761343-2374.50730816009i</v>
      </c>
      <c r="D1192" t="str">
        <f t="shared" si="326"/>
        <v>15.356235777466-409.157153720144i</v>
      </c>
      <c r="E1192" t="str">
        <f t="shared" si="327"/>
        <v>162.465435082051-0.272451623105753i</v>
      </c>
      <c r="F1192" t="str">
        <f t="shared" si="328"/>
        <v>17.4594580752979-1919.77957438477i</v>
      </c>
      <c r="G1192" t="str">
        <f t="shared" si="329"/>
        <v>0.999999920721395-0.000281564555150529i</v>
      </c>
      <c r="H1192" t="str">
        <f t="shared" si="330"/>
        <v>91.000622184697+0.267306750381918i</v>
      </c>
      <c r="I1192" t="str">
        <f t="shared" si="331"/>
        <v>5.47366693925873-454.916323577994i</v>
      </c>
      <c r="K1192" t="str">
        <f t="shared" si="332"/>
        <v>0.142854933509807-0.000548674903524085i</v>
      </c>
      <c r="L1192" t="str">
        <f t="shared" si="333"/>
        <v>0.0015-127.856992250761i</v>
      </c>
      <c r="M1192" t="str">
        <f t="shared" si="334"/>
        <v>0.0135-52.454150666979i</v>
      </c>
      <c r="N1192">
        <f t="shared" si="335"/>
        <v>91.833237764318596</v>
      </c>
      <c r="O1192">
        <f t="shared" si="336"/>
        <v>67.515917043774337</v>
      </c>
      <c r="P1192" s="3">
        <f t="shared" si="337"/>
        <v>67.515917043774337</v>
      </c>
      <c r="Q1192" s="3">
        <f t="shared" si="338"/>
        <v>-88.166762235681404</v>
      </c>
      <c r="R1192">
        <f t="shared" si="339"/>
        <v>91.833237764318596</v>
      </c>
      <c r="S1192">
        <f t="shared" si="340"/>
        <v>7.7799295667259419E-2</v>
      </c>
      <c r="T1192">
        <f t="shared" si="323"/>
        <v>67.515917043774337</v>
      </c>
    </row>
    <row r="1193" spans="1:20" x14ac:dyDescent="0.3">
      <c r="A1193">
        <f t="shared" si="324"/>
        <v>490.68493553293752</v>
      </c>
      <c r="B1193">
        <f t="shared" si="341"/>
        <v>78.094932990795002</v>
      </c>
      <c r="C1193" t="str">
        <f t="shared" si="325"/>
        <v>76.0007289454188-2365.52186886233i</v>
      </c>
      <c r="D1193" t="str">
        <f t="shared" si="326"/>
        <v>15.3562356691694-407.608354503064i</v>
      </c>
      <c r="E1193" t="str">
        <f t="shared" si="327"/>
        <v>162.465403853764-0.273486524345028i</v>
      </c>
      <c r="F1193" t="str">
        <f t="shared" si="328"/>
        <v>17.4594580647582-1912.51206596641i</v>
      </c>
      <c r="G1193" t="str">
        <f t="shared" si="329"/>
        <v>0.999999920117733-0.000282634500289486i</v>
      </c>
      <c r="H1193" t="str">
        <f t="shared" si="330"/>
        <v>91.0006269223051+0.268322518251948i</v>
      </c>
      <c r="I1193" t="str">
        <f t="shared" si="331"/>
        <v>5.47366718926184-453.194125914616i</v>
      </c>
      <c r="K1193" t="str">
        <f t="shared" si="332"/>
        <v>0.142854916687139-0.000550759800108094i</v>
      </c>
      <c r="L1193" t="str">
        <f t="shared" si="333"/>
        <v>0.0015-127.372974945966i</v>
      </c>
      <c r="M1193" t="str">
        <f t="shared" si="334"/>
        <v>0.0135-52.2555794650118i</v>
      </c>
      <c r="N1193">
        <f t="shared" si="335"/>
        <v>91.840195893512444</v>
      </c>
      <c r="O1193">
        <f t="shared" si="336"/>
        <v>67.483020006139341</v>
      </c>
      <c r="P1193" s="3">
        <f t="shared" si="337"/>
        <v>67.483020006139341</v>
      </c>
      <c r="Q1193" s="3">
        <f t="shared" si="338"/>
        <v>-88.159804106487556</v>
      </c>
      <c r="R1193">
        <f t="shared" si="339"/>
        <v>91.840195893512444</v>
      </c>
      <c r="S1193">
        <f t="shared" si="340"/>
        <v>7.8094932990795007E-2</v>
      </c>
      <c r="T1193">
        <f t="shared" si="323"/>
        <v>67.483020006139341</v>
      </c>
    </row>
    <row r="1194" spans="1:20" x14ac:dyDescent="0.3">
      <c r="A1194">
        <f t="shared" si="324"/>
        <v>492.54953828796266</v>
      </c>
      <c r="B1194">
        <f t="shared" si="341"/>
        <v>78.391693736160022</v>
      </c>
      <c r="C1194" t="str">
        <f t="shared" si="325"/>
        <v>76.0007019104534-2356.57045838663i</v>
      </c>
      <c r="D1194" t="str">
        <f t="shared" si="326"/>
        <v>15.3562355600483-406.065418869006i</v>
      </c>
      <c r="E1194" t="str">
        <f t="shared" si="327"/>
        <v>162.465372387771-0.274525353461824i</v>
      </c>
      <c r="F1194" t="str">
        <f t="shared" si="328"/>
        <v>17.4594580541384-1905.2720696762i</v>
      </c>
      <c r="G1194" t="str">
        <f t="shared" si="329"/>
        <v>0.999999919509474-0.000283708511218017i</v>
      </c>
      <c r="H1194" t="str">
        <f t="shared" si="330"/>
        <v>91.0006316959872+0.269342146065266i</v>
      </c>
      <c r="I1194" t="str">
        <f t="shared" si="331"/>
        <v>5.47366744116858-451.478447600887i</v>
      </c>
      <c r="K1194" t="str">
        <f t="shared" si="332"/>
        <v>0.142854899736381-0.000552852618520421i</v>
      </c>
      <c r="L1194" t="str">
        <f t="shared" si="333"/>
        <v>0.0015-126.890789944179i</v>
      </c>
      <c r="M1194" t="str">
        <f t="shared" si="334"/>
        <v>0.0135-52.057759977099i</v>
      </c>
      <c r="N1194">
        <f t="shared" si="335"/>
        <v>91.84718037016944</v>
      </c>
      <c r="O1194">
        <f t="shared" si="336"/>
        <v>67.450123324224506</v>
      </c>
      <c r="P1194" s="3">
        <f t="shared" si="337"/>
        <v>67.450123324224506</v>
      </c>
      <c r="Q1194" s="3">
        <f t="shared" si="338"/>
        <v>-88.15281962983056</v>
      </c>
      <c r="R1194">
        <f t="shared" si="339"/>
        <v>91.84718037016944</v>
      </c>
      <c r="S1194">
        <f t="shared" si="340"/>
        <v>7.839169373616002E-2</v>
      </c>
      <c r="T1194">
        <f t="shared" si="323"/>
        <v>67.450123324224506</v>
      </c>
    </row>
    <row r="1195" spans="1:20" x14ac:dyDescent="0.3">
      <c r="A1195">
        <f t="shared" si="324"/>
        <v>494.42122653345695</v>
      </c>
      <c r="B1195">
        <f t="shared" si="341"/>
        <v>78.689582172357433</v>
      </c>
      <c r="C1195" t="str">
        <f t="shared" si="325"/>
        <v>76.0006746696819-2347.65294796389i</v>
      </c>
      <c r="D1195" t="str">
        <f t="shared" si="326"/>
        <v>15.3562354500963-404.528324622322i</v>
      </c>
      <c r="E1195" t="str">
        <f t="shared" si="327"/>
        <v>162.465340682264-0.275568125327778i</v>
      </c>
      <c r="F1195" t="str">
        <f t="shared" si="328"/>
        <v>17.4594580434376-1898.05948136436i</v>
      </c>
      <c r="G1195" t="str">
        <f t="shared" si="329"/>
        <v>0.999999918896584-0.000284786603386103i</v>
      </c>
      <c r="H1195" t="str">
        <f t="shared" si="330"/>
        <v>91.0006365060189+0.270365648489958i</v>
      </c>
      <c r="I1195" t="str">
        <f t="shared" si="331"/>
        <v>5.47366769499347-449.769263956203i</v>
      </c>
      <c r="K1195" t="str">
        <f t="shared" si="332"/>
        <v>0.142854882656556-0.00055495338885511i</v>
      </c>
      <c r="L1195" t="str">
        <f t="shared" si="333"/>
        <v>0.0015-126.410430309004i</v>
      </c>
      <c r="M1195" t="str">
        <f t="shared" si="334"/>
        <v>0.0135-51.8606893575403i</v>
      </c>
      <c r="N1195">
        <f t="shared" si="335"/>
        <v>91.854191293342936</v>
      </c>
      <c r="O1195">
        <f t="shared" si="336"/>
        <v>67.417227000729952</v>
      </c>
      <c r="P1195" s="3">
        <f t="shared" si="337"/>
        <v>67.417227000729952</v>
      </c>
      <c r="Q1195" s="3">
        <f t="shared" si="338"/>
        <v>-88.145808706657064</v>
      </c>
      <c r="R1195">
        <f t="shared" si="339"/>
        <v>91.854191293342936</v>
      </c>
      <c r="S1195">
        <f t="shared" si="340"/>
        <v>7.8689582172357428E-2</v>
      </c>
      <c r="T1195">
        <f t="shared" si="323"/>
        <v>67.417227000729952</v>
      </c>
    </row>
    <row r="1196" spans="1:20" x14ac:dyDescent="0.3">
      <c r="A1196">
        <f t="shared" si="324"/>
        <v>496.3000271942841</v>
      </c>
      <c r="B1196">
        <f t="shared" si="341"/>
        <v>78.988602584612394</v>
      </c>
      <c r="C1196" t="str">
        <f t="shared" si="325"/>
        <v>76.000647221538-2338.76920931268i</v>
      </c>
      <c r="D1196" t="str">
        <f t="shared" si="326"/>
        <v>15.356235339307-402.997049651397i</v>
      </c>
      <c r="E1196" t="str">
        <f t="shared" si="327"/>
        <v>162.465308735419-0.276614854870415i</v>
      </c>
      <c r="F1196" t="str">
        <f t="shared" si="328"/>
        <v>17.4594580326554-1890.87419727539i</v>
      </c>
      <c r="G1196" t="str">
        <f t="shared" si="329"/>
        <v>0.999999918279027-0.00028586879230243i</v>
      </c>
      <c r="H1196" t="str">
        <f t="shared" si="330"/>
        <v>91.0006413526761+0.271393040249832i</v>
      </c>
      <c r="I1196" t="str">
        <f t="shared" si="331"/>
        <v>5.47366795075109-448.066550393379i</v>
      </c>
      <c r="K1196" t="str">
        <f t="shared" si="332"/>
        <v>0.142854865446683-0.000557062141320449i</v>
      </c>
      <c r="L1196" t="str">
        <f t="shared" si="333"/>
        <v>0.0015-125.931889130309i</v>
      </c>
      <c r="M1196" t="str">
        <f t="shared" si="334"/>
        <v>0.0135-51.6643647714088i</v>
      </c>
      <c r="N1196">
        <f t="shared" si="335"/>
        <v>91.861228762450551</v>
      </c>
      <c r="O1196">
        <f t="shared" si="336"/>
        <v>67.384331038376246</v>
      </c>
      <c r="P1196" s="3">
        <f t="shared" si="337"/>
        <v>67.384331038376246</v>
      </c>
      <c r="Q1196" s="3">
        <f t="shared" si="338"/>
        <v>-88.138771237549449</v>
      </c>
      <c r="R1196">
        <f t="shared" si="339"/>
        <v>91.861228762450551</v>
      </c>
      <c r="S1196">
        <f t="shared" si="340"/>
        <v>7.8988602584612391E-2</v>
      </c>
      <c r="T1196">
        <f t="shared" ref="T1196:T1259" si="342">P1196</f>
        <v>67.384331038376246</v>
      </c>
    </row>
    <row r="1197" spans="1:20" x14ac:dyDescent="0.3">
      <c r="A1197">
        <f t="shared" ref="A1197:A1260" si="343">2*PI()*B1197</f>
        <v>498.18596729762243</v>
      </c>
      <c r="B1197">
        <f t="shared" si="341"/>
        <v>79.288759274433929</v>
      </c>
      <c r="C1197" t="str">
        <f t="shared" ref="C1197:C1260" si="344">IMPRODUCT(D1197,E1197,$C$40,,K1197,$C$41)</f>
        <v>76.0006195644437-2329.91911463737i</v>
      </c>
      <c r="D1197" t="str">
        <f t="shared" ref="D1197:D1260" si="345">IMDIV(IMPRODUCT($C$37,$C$38,COMPLEX(1,A1197/$C$38)),IMSUM(-1*A1197*A1197/$C$39,COMPLEX(0,1*A1197)))</f>
        <v>15.3562352276742-401.471571928325i</v>
      </c>
      <c r="E1197" t="str">
        <f t="shared" ref="E1197:E1260" si="346">IMDIV(IMPRODUCT(IMSUM(F1197,G1197),$C$29,H1197),IMSUM(1,I1197))</f>
        <v>162.4652765454-0.277665557073337i</v>
      </c>
      <c r="F1197" t="str">
        <f t="shared" ref="F1197:F1260" si="347">IMDIV(IMPRODUCT($C$14,$C$15,COMPLEX(1,A1197/$C$15)),IMSUM(-1*A1197*A1197/$C$16,COMPLEX(0,A1197)))</f>
        <v>17.4594580217912-1883.71611404655i</v>
      </c>
      <c r="G1197" t="str">
        <f t="shared" ref="G1197:G1260" si="348">IMDIV(1,COMPLEX(1,A1197*$C$9*$C$10))</f>
        <v>0.999999917656767-0.000286955093534619i</v>
      </c>
      <c r="H1197" t="str">
        <f t="shared" ref="H1197:H1260" si="349">IMDIV($C$3,IMSUM(K1197,COMPLEX(0,$C$28*A1197)))</f>
        <v>91.0006462362387+0.272424336124666i</v>
      </c>
      <c r="I1197" t="str">
        <f t="shared" ref="I1197:I1260" si="350">IMPRODUCT(F1197,$C$29,H1197,$C$31)</f>
        <v>5.47366820845623-446.37028241831i</v>
      </c>
      <c r="K1197" t="str">
        <f t="shared" ref="K1197:K1260" si="351">IF($C$26&lt;=0,IMDIV(1,IMSUM(IMDIV(1,L1197),1/$C$18)),IMDIV(1,IMSUM(IMDIV(1,L1197),1/$C$18,IMDIV(1,M1197))))</f>
        <v>0.14285484810577-0.000559178906239421i</v>
      </c>
      <c r="L1197" t="str">
        <f t="shared" ref="L1197:L1260" si="352">IMSUM($C$21/$C$22,IMDIV(1,COMPLEX(0,$C$20*$C$22*A1197)))</f>
        <v>0.0015-125.455159524117i</v>
      </c>
      <c r="M1197" t="str">
        <f t="shared" ref="M1197:M1260" si="353">IMSUM($C$25/$C$26,IMDIV(1,COMPLEX(0,$C$24*$C$26*A1197)))</f>
        <v>0.0135-51.4687833945097i</v>
      </c>
      <c r="N1197">
        <f t="shared" ref="N1197:N1260" si="354">ABS(R1197)</f>
        <v>91.868292877275422</v>
      </c>
      <c r="O1197">
        <f t="shared" ref="O1197:O1260" si="355">ABS(P1197)</f>
        <v>67.35143543990452</v>
      </c>
      <c r="P1197" s="3">
        <f t="shared" ref="P1197:P1260" si="356">20*LOG10(IMABS(C1197))</f>
        <v>67.35143543990452</v>
      </c>
      <c r="Q1197" s="3">
        <f t="shared" ref="Q1197:Q1260" si="357">IMARGUMENT(C1197)*180/PI()</f>
        <v>-88.131707122724578</v>
      </c>
      <c r="R1197">
        <f t="shared" ref="R1197:R1260" si="358">IF(Q1197&lt;0,Q1197+180,Q1197-180)</f>
        <v>91.868292877275422</v>
      </c>
      <c r="S1197">
        <f t="shared" ref="S1197:S1260" si="359">B1197/1000</f>
        <v>7.9288759274433934E-2</v>
      </c>
      <c r="T1197">
        <f t="shared" si="342"/>
        <v>67.35143543990452</v>
      </c>
    </row>
    <row r="1198" spans="1:20" x14ac:dyDescent="0.3">
      <c r="A1198">
        <f t="shared" si="343"/>
        <v>500.07907397335339</v>
      </c>
      <c r="B1198">
        <f t="shared" ref="B1198:B1261" si="360">B1197*(1+B$42)</f>
        <v>79.590056559676782</v>
      </c>
      <c r="C1198" t="str">
        <f t="shared" si="344"/>
        <v>76.0005916968087-2321.10253662634i</v>
      </c>
      <c r="D1198" t="str">
        <f t="shared" si="345"/>
        <v>15.3562351151913-399.951869508597i</v>
      </c>
      <c r="E1198" t="str">
        <f t="shared" si="346"/>
        <v>162.465244110358-0.278720246976472i</v>
      </c>
      <c r="F1198" t="str">
        <f t="shared" si="347"/>
        <v>17.4594580108441-1876.58512870642i</v>
      </c>
      <c r="G1198" t="str">
        <f t="shared" si="348"/>
        <v>0.99999991702977-0.000288045522709447i</v>
      </c>
      <c r="H1198" t="str">
        <f t="shared" si="349"/>
        <v>91.0006511569872+0.273459550950393i</v>
      </c>
      <c r="I1198" t="str">
        <f t="shared" si="350"/>
        <v>5.47366846812361-444.680435629613i</v>
      </c>
      <c r="K1198" t="str">
        <f t="shared" si="351"/>
        <v>0.14285483063282-0.000561303714050126i</v>
      </c>
      <c r="L1198" t="str">
        <f t="shared" si="352"/>
        <v>0.0015-124.980234632514i</v>
      </c>
      <c r="M1198" t="str">
        <f t="shared" si="353"/>
        <v>0.0135-51.273942413339i</v>
      </c>
      <c r="N1198">
        <f t="shared" si="354"/>
        <v>91.875383737967397</v>
      </c>
      <c r="O1198">
        <f t="shared" si="355"/>
        <v>67.318540208076726</v>
      </c>
      <c r="P1198" s="3">
        <f t="shared" si="356"/>
        <v>67.318540208076726</v>
      </c>
      <c r="Q1198" s="3">
        <f t="shared" si="357"/>
        <v>-88.124616262032603</v>
      </c>
      <c r="R1198">
        <f t="shared" si="358"/>
        <v>91.875383737967397</v>
      </c>
      <c r="S1198">
        <f t="shared" si="359"/>
        <v>7.9590056559676783E-2</v>
      </c>
      <c r="T1198">
        <f t="shared" si="342"/>
        <v>67.318540208076726</v>
      </c>
    </row>
    <row r="1199" spans="1:20" x14ac:dyDescent="0.3">
      <c r="A1199">
        <f t="shared" si="343"/>
        <v>501.97937445445211</v>
      </c>
      <c r="B1199">
        <f t="shared" si="360"/>
        <v>79.892498774603553</v>
      </c>
      <c r="C1199" t="str">
        <f t="shared" si="344"/>
        <v>76.0005636170304-2312.31934845011i</v>
      </c>
      <c r="D1199" t="str">
        <f t="shared" si="345"/>
        <v>15.3562350018519-398.437920530784i</v>
      </c>
      <c r="E1199" t="str">
        <f t="shared" si="346"/>
        <v>162.465211428427-0.279778939676264i</v>
      </c>
      <c r="F1199" t="str">
        <f t="shared" si="347"/>
        <v>17.4594579998137-1869.48113867339i</v>
      </c>
      <c r="G1199" t="str">
        <f t="shared" si="348"/>
        <v>0.999999916397998-0.000289140095513071i</v>
      </c>
      <c r="H1199" t="str">
        <f t="shared" si="349"/>
        <v>91.0006561152048+0.274498699619331i</v>
      </c>
      <c r="I1199" t="str">
        <f t="shared" si="350"/>
        <v>5.47366872976825-442.996985718275i</v>
      </c>
      <c r="K1199" t="str">
        <f t="shared" si="351"/>
        <v>0.142854813026828-0.000563436595306228i</v>
      </c>
      <c r="L1199" t="str">
        <f t="shared" si="352"/>
        <v>0.0015-124.507107623545i</v>
      </c>
      <c r="M1199" t="str">
        <f t="shared" si="353"/>
        <v>0.0135-51.079839025044i</v>
      </c>
      <c r="N1199">
        <f t="shared" si="354"/>
        <v>91.882501445044326</v>
      </c>
      <c r="O1199">
        <f t="shared" si="355"/>
        <v>67.285645345675661</v>
      </c>
      <c r="P1199" s="3">
        <f t="shared" si="356"/>
        <v>67.285645345675661</v>
      </c>
      <c r="Q1199" s="3">
        <f t="shared" si="357"/>
        <v>-88.117498554955674</v>
      </c>
      <c r="R1199">
        <f t="shared" si="358"/>
        <v>91.882501445044326</v>
      </c>
      <c r="S1199">
        <f t="shared" si="359"/>
        <v>7.9892498774603554E-2</v>
      </c>
      <c r="T1199">
        <f t="shared" si="342"/>
        <v>67.285645345675661</v>
      </c>
    </row>
    <row r="1200" spans="1:20" x14ac:dyDescent="0.3">
      <c r="A1200">
        <f t="shared" si="343"/>
        <v>503.88689607737911</v>
      </c>
      <c r="B1200">
        <f t="shared" si="360"/>
        <v>80.196090269947049</v>
      </c>
      <c r="C1200" t="str">
        <f t="shared" si="344"/>
        <v>76.0005353234947-2303.56942375952i</v>
      </c>
      <c r="D1200" t="str">
        <f t="shared" si="345"/>
        <v>15.3562348876495-396.929703216221i</v>
      </c>
      <c r="E1200" t="str">
        <f t="shared" si="346"/>
        <v>162.465178497729-0.280841650325842i</v>
      </c>
      <c r="F1200" t="str">
        <f t="shared" si="347"/>
        <v>17.4594579886993-1862.40404175416i</v>
      </c>
      <c r="G1200" t="str">
        <f t="shared" si="348"/>
        <v>0.999999915761416-0.00029023882769126i</v>
      </c>
      <c r="H1200" t="str">
        <f t="shared" si="349"/>
        <v>91.0006611111766+0.275541797080394i</v>
      </c>
      <c r="I1200" t="str">
        <f t="shared" si="350"/>
        <v>5.47366899340517-441.319908467299i</v>
      </c>
      <c r="K1200" t="str">
        <f t="shared" si="351"/>
        <v>0.142854795286781-0.000565577580677394i</v>
      </c>
      <c r="L1200" t="str">
        <f t="shared" si="352"/>
        <v>0.0015-124.035771691118i</v>
      </c>
      <c r="M1200" t="str">
        <f t="shared" si="353"/>
        <v>0.0135-50.8864704373818i</v>
      </c>
      <c r="N1200">
        <f t="shared" si="354"/>
        <v>91.889646099393246</v>
      </c>
      <c r="O1200">
        <f t="shared" si="355"/>
        <v>67.252750855505198</v>
      </c>
      <c r="P1200" s="3">
        <f t="shared" si="356"/>
        <v>67.252750855505198</v>
      </c>
      <c r="Q1200" s="3">
        <f t="shared" si="357"/>
        <v>-88.110353900606754</v>
      </c>
      <c r="R1200">
        <f t="shared" si="358"/>
        <v>91.889646099393246</v>
      </c>
      <c r="S1200">
        <f t="shared" si="359"/>
        <v>8.0196090269947048E-2</v>
      </c>
      <c r="T1200">
        <f t="shared" si="342"/>
        <v>67.252750855505198</v>
      </c>
    </row>
    <row r="1201" spans="1:20" x14ac:dyDescent="0.3">
      <c r="A1201">
        <f t="shared" si="343"/>
        <v>505.80166628247309</v>
      </c>
      <c r="B1201">
        <f t="shared" si="360"/>
        <v>80.500835412972847</v>
      </c>
      <c r="C1201" t="str">
        <f t="shared" si="344"/>
        <v>76.0005068145751-2294.8526366839i</v>
      </c>
      <c r="D1201" t="str">
        <f t="shared" si="345"/>
        <v>15.3562347725776-395.427195868697i</v>
      </c>
      <c r="E1201" t="str">
        <f t="shared" si="346"/>
        <v>162.465145316371-0.281908394135269i</v>
      </c>
      <c r="F1201" t="str">
        <f t="shared" si="347"/>
        <v>17.4594579775003-1855.35373614233i</v>
      </c>
      <c r="G1201" t="str">
        <f t="shared" si="348"/>
        <v>0.999999915119986-0.000291341735049611i</v>
      </c>
      <c r="H1201" t="str">
        <f t="shared" si="349"/>
        <v>91.0006661451903+0.276588858339301i</v>
      </c>
      <c r="I1201" t="str">
        <f t="shared" si="350"/>
        <v>5.47366925904956-439.649179751371i</v>
      </c>
      <c r="K1201" t="str">
        <f t="shared" si="351"/>
        <v>0.142854777411658-0.000567726700949715i</v>
      </c>
      <c r="L1201" t="str">
        <f t="shared" si="352"/>
        <v>0.0015-123.56622005491i</v>
      </c>
      <c r="M1201" t="str">
        <f t="shared" si="353"/>
        <v>0.0135-50.6938338686807i</v>
      </c>
      <c r="N1201">
        <f t="shared" si="354"/>
        <v>91.896817802271784</v>
      </c>
      <c r="O1201">
        <f t="shared" si="355"/>
        <v>67.219856740390341</v>
      </c>
      <c r="P1201" s="3">
        <f t="shared" si="356"/>
        <v>67.219856740390341</v>
      </c>
      <c r="Q1201" s="3">
        <f t="shared" si="357"/>
        <v>-88.103182197728216</v>
      </c>
      <c r="R1201">
        <f t="shared" si="358"/>
        <v>91.896817802271784</v>
      </c>
      <c r="S1201">
        <f t="shared" si="359"/>
        <v>8.0500835412972843E-2</v>
      </c>
      <c r="T1201">
        <f t="shared" si="342"/>
        <v>67.219856740390341</v>
      </c>
    </row>
    <row r="1202" spans="1:20" x14ac:dyDescent="0.3">
      <c r="A1202">
        <f t="shared" si="343"/>
        <v>507.72371261434648</v>
      </c>
      <c r="B1202">
        <f t="shared" si="360"/>
        <v>80.806738587542142</v>
      </c>
      <c r="C1202" t="str">
        <f t="shared" si="344"/>
        <v>76.0004780886315-2286.1688618293i</v>
      </c>
      <c r="D1202" t="str">
        <f t="shared" si="345"/>
        <v>15.3562346566294-393.930376874138i</v>
      </c>
      <c r="E1202" t="str">
        <f t="shared" si="346"/>
        <v>162.465111882445-0.28297918637175i</v>
      </c>
      <c r="F1202" t="str">
        <f t="shared" si="347"/>
        <v>17.459457966216-1848.33012041688i</v>
      </c>
      <c r="G1202" t="str">
        <f t="shared" si="348"/>
        <v>0.999999914473672-0.000292448833453787i</v>
      </c>
      <c r="H1202" t="str">
        <f t="shared" si="349"/>
        <v>91.0006712175355+0.277639898458797i</v>
      </c>
      <c r="I1202" t="str">
        <f t="shared" si="350"/>
        <v>5.47366952671667-437.984775536495i</v>
      </c>
      <c r="K1202" t="str">
        <f t="shared" si="351"/>
        <v>0.142854759400431-0.000569883987026164i</v>
      </c>
      <c r="L1202" t="str">
        <f t="shared" si="352"/>
        <v>0.0015-123.098445960261i</v>
      </c>
      <c r="M1202" t="str">
        <f t="shared" si="353"/>
        <v>0.0135-50.5019265477992i</v>
      </c>
      <c r="N1202">
        <f t="shared" si="354"/>
        <v>91.904016655309221</v>
      </c>
      <c r="O1202">
        <f t="shared" si="355"/>
        <v>67.186963003177581</v>
      </c>
      <c r="P1202" s="3">
        <f t="shared" si="356"/>
        <v>67.186963003177581</v>
      </c>
      <c r="Q1202" s="3">
        <f t="shared" si="357"/>
        <v>-88.095983344690779</v>
      </c>
      <c r="R1202">
        <f t="shared" si="358"/>
        <v>91.904016655309221</v>
      </c>
      <c r="S1202">
        <f t="shared" si="359"/>
        <v>8.0806738587542143E-2</v>
      </c>
      <c r="T1202">
        <f t="shared" si="342"/>
        <v>67.186963003177581</v>
      </c>
    </row>
    <row r="1203" spans="1:20" x14ac:dyDescent="0.3">
      <c r="A1203">
        <f t="shared" si="343"/>
        <v>509.65306272228105</v>
      </c>
      <c r="B1203">
        <f t="shared" si="360"/>
        <v>81.113804194174804</v>
      </c>
      <c r="C1203" t="str">
        <f t="shared" si="344"/>
        <v>76.0004491440128-2277.51797427666i</v>
      </c>
      <c r="D1203" t="str">
        <f t="shared" si="345"/>
        <v>15.3562345397983-392.4392247003i</v>
      </c>
      <c r="E1203" t="str">
        <f t="shared" si="346"/>
        <v>162.465078194032-0.284054042359866i</v>
      </c>
      <c r="F1203" t="str">
        <f t="shared" si="347"/>
        <v>17.4594579548458-1841.33309354074i</v>
      </c>
      <c r="G1203" t="str">
        <f t="shared" si="348"/>
        <v>0.999999913822437-0.000293560138829735i</v>
      </c>
      <c r="H1203" t="str">
        <f t="shared" si="349"/>
        <v>91.0006763285042+0.278694932558877i</v>
      </c>
      <c r="I1203" t="str">
        <f t="shared" si="350"/>
        <v>5.47366979642197-436.326671879658i</v>
      </c>
      <c r="K1203" t="str">
        <f t="shared" si="351"/>
        <v>0.142854741252063-0.000572049469927045i</v>
      </c>
      <c r="L1203" t="str">
        <f t="shared" si="352"/>
        <v>0.0015-122.632442678084i</v>
      </c>
      <c r="M1203" t="str">
        <f t="shared" si="353"/>
        <v>0.0135-50.3107457140856i</v>
      </c>
      <c r="N1203">
        <f t="shared" si="354"/>
        <v>91.911242760507875</v>
      </c>
      <c r="O1203">
        <f t="shared" si="355"/>
        <v>67.154069646734911</v>
      </c>
      <c r="P1203" s="3">
        <f t="shared" si="356"/>
        <v>67.154069646734911</v>
      </c>
      <c r="Q1203" s="3">
        <f t="shared" si="357"/>
        <v>-88.088757239492125</v>
      </c>
      <c r="R1203">
        <f t="shared" si="358"/>
        <v>91.911242760507875</v>
      </c>
      <c r="S1203">
        <f t="shared" si="359"/>
        <v>8.1113804194174799E-2</v>
      </c>
      <c r="T1203">
        <f t="shared" si="342"/>
        <v>67.154069646734911</v>
      </c>
    </row>
    <row r="1204" spans="1:20" x14ac:dyDescent="0.3">
      <c r="A1204">
        <f t="shared" si="343"/>
        <v>511.58974436062573</v>
      </c>
      <c r="B1204">
        <f t="shared" si="360"/>
        <v>81.422036650112673</v>
      </c>
      <c r="C1204" t="str">
        <f t="shared" si="344"/>
        <v>76.0004199790551-2268.89984957999i</v>
      </c>
      <c r="D1204" t="str">
        <f t="shared" si="345"/>
        <v>15.3562344220776-390.953717896458i</v>
      </c>
      <c r="E1204" t="str">
        <f t="shared" si="346"/>
        <v>162.465044249193-0.28513297748168i</v>
      </c>
      <c r="F1204" t="str">
        <f t="shared" si="347"/>
        <v>17.459457943389-1834.36255485933i</v>
      </c>
      <c r="G1204" t="str">
        <f t="shared" si="348"/>
        <v>0.999999913166244-0.000294675667163923i</v>
      </c>
      <c r="H1204" t="str">
        <f t="shared" si="349"/>
        <v>91.0006814783901+0.279753975816978i</v>
      </c>
      <c r="I1204" t="str">
        <f t="shared" si="350"/>
        <v>5.47367006818089-434.674844928481i</v>
      </c>
      <c r="K1204" t="str">
        <f t="shared" si="351"/>
        <v>0.142854722965511-0.00057422318079041i</v>
      </c>
      <c r="L1204" t="str">
        <f t="shared" si="352"/>
        <v>0.0015-122.168203504766i</v>
      </c>
      <c r="M1204" t="str">
        <f t="shared" si="353"/>
        <v>0.0135-50.1202886173398i</v>
      </c>
      <c r="N1204">
        <f t="shared" si="354"/>
        <v>91.918496220244421</v>
      </c>
      <c r="O1204">
        <f t="shared" si="355"/>
        <v>67.121176673951936</v>
      </c>
      <c r="P1204" s="3">
        <f t="shared" si="356"/>
        <v>67.121176673951936</v>
      </c>
      <c r="Q1204" s="3">
        <f t="shared" si="357"/>
        <v>-88.081503779755579</v>
      </c>
      <c r="R1204">
        <f t="shared" si="358"/>
        <v>91.918496220244421</v>
      </c>
      <c r="S1204">
        <f t="shared" si="359"/>
        <v>8.1422036650112675E-2</v>
      </c>
      <c r="T1204">
        <f t="shared" si="342"/>
        <v>67.121176673951936</v>
      </c>
    </row>
    <row r="1205" spans="1:20" x14ac:dyDescent="0.3">
      <c r="A1205">
        <f t="shared" si="343"/>
        <v>513.53378538919617</v>
      </c>
      <c r="B1205">
        <f t="shared" si="360"/>
        <v>81.73144038938311</v>
      </c>
      <c r="C1205" t="str">
        <f t="shared" si="344"/>
        <v>76.0003905920803-2260.3143637646i</v>
      </c>
      <c r="D1205" t="str">
        <f t="shared" si="345"/>
        <v>15.3562343034606-389.473835093101i</v>
      </c>
      <c r="E1205" t="str">
        <f t="shared" si="346"/>
        <v>162.465010045976-0.286216007177039i</v>
      </c>
      <c r="F1205" t="str">
        <f t="shared" si="347"/>
        <v>17.459457931845-1827.41840409912i</v>
      </c>
      <c r="G1205" t="str">
        <f t="shared" si="348"/>
        <v>0.999999912505053-0.000295795434503569i</v>
      </c>
      <c r="H1205" t="str">
        <f t="shared" si="349"/>
        <v>91.0006866674905+0.280817043468237i</v>
      </c>
      <c r="I1205" t="str">
        <f t="shared" si="350"/>
        <v>5.47367034200918-433.029270920886i</v>
      </c>
      <c r="K1205" t="str">
        <f t="shared" si="351"/>
        <v>0.142854704539721-0.000576405150872538i</v>
      </c>
      <c r="L1205" t="str">
        <f t="shared" si="352"/>
        <v>0.0015-121.70572176207i</v>
      </c>
      <c r="M1205" t="str">
        <f t="shared" si="353"/>
        <v>0.0135-49.9305525177724i</v>
      </c>
      <c r="N1205">
        <f t="shared" si="354"/>
        <v>91.925777137271012</v>
      </c>
      <c r="O1205">
        <f t="shared" si="355"/>
        <v>67.088284087740092</v>
      </c>
      <c r="P1205" s="3">
        <f t="shared" si="356"/>
        <v>67.088284087740092</v>
      </c>
      <c r="Q1205" s="3">
        <f t="shared" si="357"/>
        <v>-88.074222862728988</v>
      </c>
      <c r="R1205">
        <f t="shared" si="358"/>
        <v>91.925777137271012</v>
      </c>
      <c r="S1205">
        <f t="shared" si="359"/>
        <v>8.1731440389383112E-2</v>
      </c>
      <c r="T1205">
        <f t="shared" si="342"/>
        <v>67.088284087740092</v>
      </c>
    </row>
    <row r="1206" spans="1:20" x14ac:dyDescent="0.3">
      <c r="A1206">
        <f t="shared" si="343"/>
        <v>515.48521377367513</v>
      </c>
      <c r="B1206">
        <f t="shared" si="360"/>
        <v>82.042019862862773</v>
      </c>
      <c r="C1206" t="str">
        <f t="shared" si="344"/>
        <v>76.0003609814004-2251.76139332539i</v>
      </c>
      <c r="D1206" t="str">
        <f t="shared" si="345"/>
        <v>15.3562341839404-387.999555001614i</v>
      </c>
      <c r="E1206" t="str">
        <f t="shared" si="346"/>
        <v>162.464975582418-0.28730314694385i</v>
      </c>
      <c r="F1206" t="str">
        <f t="shared" si="347"/>
        <v>17.4594579202131-1820.50054136615i</v>
      </c>
      <c r="G1206" t="str">
        <f t="shared" si="348"/>
        <v>0.999999911838828-0.000296919456956867i</v>
      </c>
      <c r="H1206" t="str">
        <f t="shared" si="349"/>
        <v>91.0006918961027+0.281884150805673i</v>
      </c>
      <c r="I1206" t="str">
        <f t="shared" si="350"/>
        <v>5.4736706179225-431.389926184726i</v>
      </c>
      <c r="K1206" t="str">
        <f t="shared" si="351"/>
        <v>0.142854685973635-0.000578595411548365i</v>
      </c>
      <c r="L1206" t="str">
        <f t="shared" si="352"/>
        <v>0.0015-121.244990797041i</v>
      </c>
      <c r="M1206" t="str">
        <f t="shared" si="353"/>
        <v>0.0135-49.7415346859657i</v>
      </c>
      <c r="N1206">
        <f t="shared" si="354"/>
        <v>91.933085614716703</v>
      </c>
      <c r="O1206">
        <f t="shared" si="355"/>
        <v>67.055391891033111</v>
      </c>
      <c r="P1206" s="3">
        <f t="shared" si="356"/>
        <v>67.055391891033111</v>
      </c>
      <c r="Q1206" s="3">
        <f t="shared" si="357"/>
        <v>-88.066914385283297</v>
      </c>
      <c r="R1206">
        <f t="shared" si="358"/>
        <v>91.933085614716703</v>
      </c>
      <c r="S1206">
        <f t="shared" si="359"/>
        <v>8.2042019862862775E-2</v>
      </c>
      <c r="T1206">
        <f t="shared" si="342"/>
        <v>67.055391891033111</v>
      </c>
    </row>
    <row r="1207" spans="1:20" x14ac:dyDescent="0.3">
      <c r="A1207">
        <f t="shared" si="343"/>
        <v>517.44405758601511</v>
      </c>
      <c r="B1207">
        <f t="shared" si="360"/>
        <v>82.353779538341655</v>
      </c>
      <c r="C1207" t="str">
        <f t="shared" si="344"/>
        <v>76.0003311453116-2243.24081522491i</v>
      </c>
      <c r="D1207" t="str">
        <f t="shared" si="345"/>
        <v>15.3562340635101-386.530856413986i</v>
      </c>
      <c r="E1207" t="str">
        <f t="shared" si="346"/>
        <v>162.464940856536-0.288394412338069i</v>
      </c>
      <c r="F1207" t="str">
        <f t="shared" si="347"/>
        <v>17.4594579084926-1813.60886714466i</v>
      </c>
      <c r="G1207" t="str">
        <f t="shared" si="348"/>
        <v>0.999999911167531-0.000298047750693225i</v>
      </c>
      <c r="H1207" t="str">
        <f t="shared" si="349"/>
        <v>91.0006971645286+0.282955313180426i</v>
      </c>
      <c r="I1207" t="str">
        <f t="shared" si="350"/>
        <v>5.47367089593677-429.756787137488i</v>
      </c>
      <c r="K1207" t="str">
        <f t="shared" si="351"/>
        <v>0.142854667266183-0.000580793994311925i</v>
      </c>
      <c r="L1207" t="str">
        <f t="shared" si="352"/>
        <v>0.0015-120.78600398191i</v>
      </c>
      <c r="M1207" t="str">
        <f t="shared" si="353"/>
        <v>0.0135-49.5532324028348i</v>
      </c>
      <c r="N1207">
        <f t="shared" si="354"/>
        <v>91.940421756088597</v>
      </c>
      <c r="O1207">
        <f t="shared" si="355"/>
        <v>67.022500086786536</v>
      </c>
      <c r="P1207" s="3">
        <f t="shared" si="356"/>
        <v>67.022500086786536</v>
      </c>
      <c r="Q1207" s="3">
        <f t="shared" si="357"/>
        <v>-88.059578243911403</v>
      </c>
      <c r="R1207">
        <f t="shared" si="358"/>
        <v>91.940421756088597</v>
      </c>
      <c r="S1207">
        <f t="shared" si="359"/>
        <v>8.2353779538341651E-2</v>
      </c>
      <c r="T1207">
        <f t="shared" si="342"/>
        <v>67.022500086786536</v>
      </c>
    </row>
    <row r="1208" spans="1:20" x14ac:dyDescent="0.3">
      <c r="A1208">
        <f t="shared" si="343"/>
        <v>519.41034500484204</v>
      </c>
      <c r="B1208">
        <f t="shared" si="360"/>
        <v>82.666723900587357</v>
      </c>
      <c r="C1208" t="str">
        <f t="shared" si="344"/>
        <v>76.0003010820988-2234.75250689175i</v>
      </c>
      <c r="D1208" t="str">
        <f t="shared" si="345"/>
        <v>15.3562339421627-385.067718202492i</v>
      </c>
      <c r="E1208" t="str">
        <f t="shared" si="346"/>
        <v>162.464905866335-0.28948981897416i</v>
      </c>
      <c r="F1208" t="str">
        <f t="shared" si="347"/>
        <v>17.4594578966828-1806.74328229559i</v>
      </c>
      <c r="G1208" t="str">
        <f t="shared" si="348"/>
        <v>0.999999910491121-0.000299180331943491i</v>
      </c>
      <c r="H1208" t="str">
        <f t="shared" si="349"/>
        <v>91.0007024730708+0.284030546001973i</v>
      </c>
      <c r="I1208" t="str">
        <f t="shared" si="350"/>
        <v>5.47367117606794-428.12983028591i</v>
      </c>
      <c r="K1208" t="str">
        <f t="shared" si="351"/>
        <v>0.14285464841629-0.000583000930776822i</v>
      </c>
      <c r="L1208" t="str">
        <f t="shared" si="352"/>
        <v>0.0015-120.328754713997i</v>
      </c>
      <c r="M1208" t="str">
        <f t="shared" si="353"/>
        <v>0.0135-49.3656429595885i</v>
      </c>
      <c r="N1208">
        <f t="shared" si="354"/>
        <v>91.947785665273244</v>
      </c>
      <c r="O1208">
        <f t="shared" si="355"/>
        <v>66.989608677978524</v>
      </c>
      <c r="P1208" s="3">
        <f t="shared" si="356"/>
        <v>66.989608677978524</v>
      </c>
      <c r="Q1208" s="3">
        <f t="shared" si="357"/>
        <v>-88.052214334726756</v>
      </c>
      <c r="R1208">
        <f t="shared" si="358"/>
        <v>91.947785665273244</v>
      </c>
      <c r="S1208">
        <f t="shared" si="359"/>
        <v>8.2666723900587352E-2</v>
      </c>
      <c r="T1208">
        <f t="shared" si="342"/>
        <v>66.989608677978524</v>
      </c>
    </row>
    <row r="1209" spans="1:20" x14ac:dyDescent="0.3">
      <c r="A1209">
        <f t="shared" si="343"/>
        <v>521.38410431586044</v>
      </c>
      <c r="B1209">
        <f t="shared" si="360"/>
        <v>82.980857451409591</v>
      </c>
      <c r="C1209" t="str">
        <f t="shared" si="344"/>
        <v>76.0002707900342-2226.2963462187i</v>
      </c>
      <c r="D1209" t="str">
        <f t="shared" si="345"/>
        <v>15.3562338198914-383.610119319401i</v>
      </c>
      <c r="E1209" t="str">
        <f t="shared" si="346"/>
        <v>162.464870609804-0.290589382525165i</v>
      </c>
      <c r="F1209" t="str">
        <f t="shared" si="347"/>
        <v>17.4594578847832-1799.90368805521i</v>
      </c>
      <c r="G1209" t="str">
        <f t="shared" si="348"/>
        <v>0.999999909809561-0.000300317217000192i</v>
      </c>
      <c r="H1209" t="str">
        <f t="shared" si="349"/>
        <v>91.0007078220348+0.285109864738357i</v>
      </c>
      <c r="I1209" t="str">
        <f t="shared" si="350"/>
        <v>5.47367145833222-426.509032225677i</v>
      </c>
      <c r="K1209" t="str">
        <f t="shared" si="351"/>
        <v>0.142854629422871-0.000585216252676681i</v>
      </c>
      <c r="L1209" t="str">
        <f t="shared" si="352"/>
        <v>0.0015-119.873236415617i</v>
      </c>
      <c r="M1209" t="str">
        <f t="shared" si="353"/>
        <v>0.0135-49.178763657689i</v>
      </c>
      <c r="N1209">
        <f t="shared" si="354"/>
        <v>91.955177446537803</v>
      </c>
      <c r="O1209">
        <f t="shared" si="355"/>
        <v>66.956717667609723</v>
      </c>
      <c r="P1209" s="3">
        <f t="shared" si="356"/>
        <v>66.956717667609723</v>
      </c>
      <c r="Q1209" s="3">
        <f t="shared" si="357"/>
        <v>-88.044822553462197</v>
      </c>
      <c r="R1209">
        <f t="shared" si="358"/>
        <v>91.955177446537803</v>
      </c>
      <c r="S1209">
        <f t="shared" si="359"/>
        <v>8.2980857451409595E-2</v>
      </c>
      <c r="T1209">
        <f t="shared" si="342"/>
        <v>66.956717667609723</v>
      </c>
    </row>
    <row r="1210" spans="1:20" x14ac:dyDescent="0.3">
      <c r="A1210">
        <f t="shared" si="343"/>
        <v>523.3653639122607</v>
      </c>
      <c r="B1210">
        <f t="shared" si="360"/>
        <v>83.296184709724955</v>
      </c>
      <c r="C1210" t="str">
        <f t="shared" si="344"/>
        <v>76.0002402673755-2217.87221156095i</v>
      </c>
      <c r="D1210" t="str">
        <f t="shared" si="345"/>
        <v>15.3562336966891-382.15803879666i</v>
      </c>
      <c r="E1210" t="str">
        <f t="shared" si="346"/>
        <v>162.464835084915-0.291693118722942i</v>
      </c>
      <c r="F1210" t="str">
        <f t="shared" si="347"/>
        <v>17.4594578727929-1793.08998603365i</v>
      </c>
      <c r="G1210" t="str">
        <f t="shared" si="348"/>
        <v>0.999999909122811-0.000301458422217766i</v>
      </c>
      <c r="H1210" t="str">
        <f t="shared" si="349"/>
        <v>91.0007132117287+0.286193284916392i</v>
      </c>
      <c r="I1210" t="str">
        <f t="shared" si="350"/>
        <v>5.47367174274575-424.894369641063i</v>
      </c>
      <c r="K1210" t="str">
        <f t="shared" si="351"/>
        <v>0.142854610284833-0.000587439991865569i</v>
      </c>
      <c r="L1210" t="str">
        <f t="shared" si="352"/>
        <v>0.0015-119.419442533988i</v>
      </c>
      <c r="M1210" t="str">
        <f t="shared" si="353"/>
        <v>0.0135-48.9925918088156i</v>
      </c>
      <c r="N1210">
        <f t="shared" si="354"/>
        <v>91.962597204531477</v>
      </c>
      <c r="O1210">
        <f t="shared" si="355"/>
        <v>66.92382705870321</v>
      </c>
      <c r="P1210" s="3">
        <f t="shared" si="356"/>
        <v>66.92382705870321</v>
      </c>
      <c r="Q1210" s="3">
        <f t="shared" si="357"/>
        <v>-88.037402795468523</v>
      </c>
      <c r="R1210">
        <f t="shared" si="358"/>
        <v>91.962597204531477</v>
      </c>
      <c r="S1210">
        <f t="shared" si="359"/>
        <v>8.3296184709724955E-2</v>
      </c>
      <c r="T1210">
        <f t="shared" si="342"/>
        <v>66.92382705870321</v>
      </c>
    </row>
    <row r="1211" spans="1:20" x14ac:dyDescent="0.3">
      <c r="A1211">
        <f t="shared" si="343"/>
        <v>525.35415229512739</v>
      </c>
      <c r="B1211">
        <f t="shared" si="360"/>
        <v>83.612710211621916</v>
      </c>
      <c r="C1211" t="str">
        <f t="shared" si="344"/>
        <v>76.0002095123676-2209.47998173446i</v>
      </c>
      <c r="D1211" t="str">
        <f t="shared" si="345"/>
        <v>15.3562335725487-380.711455745605i</v>
      </c>
      <c r="E1211" t="str">
        <f t="shared" si="346"/>
        <v>162.464799289628-0.292801043358416i</v>
      </c>
      <c r="F1211" t="str">
        <f t="shared" si="347"/>
        <v>17.4594578607113-1786.30207821353i</v>
      </c>
      <c r="G1211" t="str">
        <f t="shared" si="348"/>
        <v>0.999999908430833-0.000302603964012797i</v>
      </c>
      <c r="H1211" t="str">
        <f t="shared" si="349"/>
        <v>91.000718642463+0.287280822121915i</v>
      </c>
      <c r="I1211" t="str">
        <f t="shared" si="350"/>
        <v>5.47367202932501-423.285819304609i</v>
      </c>
      <c r="K1211" t="str">
        <f t="shared" si="351"/>
        <v>0.142854591001074-0.000589672180318509i</v>
      </c>
      <c r="L1211" t="str">
        <f t="shared" si="352"/>
        <v>0.0015-118.967366541132i</v>
      </c>
      <c r="M1211" t="str">
        <f t="shared" si="353"/>
        <v>0.0135-48.8071247348232i</v>
      </c>
      <c r="N1211">
        <f t="shared" si="354"/>
        <v>91.97004504428665</v>
      </c>
      <c r="O1211">
        <f t="shared" si="355"/>
        <v>66.890936854305252</v>
      </c>
      <c r="P1211" s="3">
        <f t="shared" si="356"/>
        <v>66.890936854305252</v>
      </c>
      <c r="Q1211" s="3">
        <f t="shared" si="357"/>
        <v>-88.02995495571335</v>
      </c>
      <c r="R1211">
        <f t="shared" si="358"/>
        <v>91.97004504428665</v>
      </c>
      <c r="S1211">
        <f t="shared" si="359"/>
        <v>8.3612710211621921E-2</v>
      </c>
      <c r="T1211">
        <f t="shared" si="342"/>
        <v>66.890936854305252</v>
      </c>
    </row>
    <row r="1212" spans="1:20" x14ac:dyDescent="0.3">
      <c r="A1212">
        <f t="shared" si="343"/>
        <v>527.35049807384894</v>
      </c>
      <c r="B1212">
        <f t="shared" si="360"/>
        <v>83.930438510426086</v>
      </c>
      <c r="C1212" t="str">
        <f t="shared" si="344"/>
        <v>76.0001785232431-2201.11953601417i</v>
      </c>
      <c r="D1212" t="str">
        <f t="shared" si="345"/>
        <v>15.3562334474629-379.270349356654i</v>
      </c>
      <c r="E1212" t="str">
        <f t="shared" si="346"/>
        <v>162.464763221886-0.293913172281775i</v>
      </c>
      <c r="F1212" t="str">
        <f t="shared" si="347"/>
        <v>17.4594578485378-1779.53986694851i</v>
      </c>
      <c r="G1212" t="str">
        <f t="shared" si="348"/>
        <v>0.999999907733585-0.000303753858864255i</v>
      </c>
      <c r="H1212" t="str">
        <f t="shared" si="349"/>
        <v>91.0007241145489+0.288372491999973i</v>
      </c>
      <c r="I1212" t="str">
        <f t="shared" si="350"/>
        <v>5.47367231808639-421.68335807677i</v>
      </c>
      <c r="K1212" t="str">
        <f t="shared" si="351"/>
        <v>0.142854571570487-0.000591912850131888i</v>
      </c>
      <c r="L1212" t="str">
        <f t="shared" si="352"/>
        <v>0.0015-118.517001933783i</v>
      </c>
      <c r="M1212" t="str">
        <f t="shared" si="353"/>
        <v>0.0135-48.622359767706i</v>
      </c>
      <c r="N1212">
        <f t="shared" si="354"/>
        <v>91.977521071220238</v>
      </c>
      <c r="O1212">
        <f t="shared" si="355"/>
        <v>66.858047057485166</v>
      </c>
      <c r="P1212" s="3">
        <f t="shared" si="356"/>
        <v>66.858047057485166</v>
      </c>
      <c r="Q1212" s="3">
        <f t="shared" si="357"/>
        <v>-88.022478928779762</v>
      </c>
      <c r="R1212">
        <f t="shared" si="358"/>
        <v>91.977521071220238</v>
      </c>
      <c r="S1212">
        <f t="shared" si="359"/>
        <v>8.3930438510426086E-2</v>
      </c>
      <c r="T1212">
        <f t="shared" si="342"/>
        <v>66.858047057485166</v>
      </c>
    </row>
    <row r="1213" spans="1:20" x14ac:dyDescent="0.3">
      <c r="A1213">
        <f t="shared" si="343"/>
        <v>529.35442996652955</v>
      </c>
      <c r="B1213">
        <f t="shared" si="360"/>
        <v>84.249374176765713</v>
      </c>
      <c r="C1213" t="str">
        <f t="shared" si="344"/>
        <v>76.0001472982196-2192.79075413212i</v>
      </c>
      <c r="D1213" t="str">
        <f t="shared" si="345"/>
        <v>15.3562333214248-377.834698899006i</v>
      </c>
      <c r="E1213" t="str">
        <f t="shared" si="346"/>
        <v>162.464726879613-0.295029521402655i</v>
      </c>
      <c r="F1213" t="str">
        <f t="shared" si="347"/>
        <v>17.4594578362714-1772.8032549619i</v>
      </c>
      <c r="G1213" t="str">
        <f t="shared" si="348"/>
        <v>0.999999907031028-0.000304908123313723i</v>
      </c>
      <c r="H1213" t="str">
        <f t="shared" si="349"/>
        <v>91.0007296283023+0.289468310255082i</v>
      </c>
      <c r="I1213" t="str">
        <f t="shared" si="350"/>
        <v>5.4736726090465-420.086962905607i</v>
      </c>
      <c r="K1213" t="str">
        <f t="shared" si="351"/>
        <v>0.142854551991952-0.000594162033523938i</v>
      </c>
      <c r="L1213" t="str">
        <f t="shared" si="352"/>
        <v>0.0015-118.068342233297i</v>
      </c>
      <c r="M1213" t="str">
        <f t="shared" si="353"/>
        <v>0.0135-48.4382942495576i</v>
      </c>
      <c r="N1213">
        <f t="shared" si="354"/>
        <v>91.985025391135068</v>
      </c>
      <c r="O1213">
        <f t="shared" si="355"/>
        <v>66.825157671334978</v>
      </c>
      <c r="P1213" s="3">
        <f t="shared" si="356"/>
        <v>66.825157671334978</v>
      </c>
      <c r="Q1213" s="3">
        <f t="shared" si="357"/>
        <v>-88.014974608864932</v>
      </c>
      <c r="R1213">
        <f t="shared" si="358"/>
        <v>91.985025391135068</v>
      </c>
      <c r="S1213">
        <f t="shared" si="359"/>
        <v>8.4249374176765715E-2</v>
      </c>
      <c r="T1213">
        <f t="shared" si="342"/>
        <v>66.825157671334978</v>
      </c>
    </row>
    <row r="1214" spans="1:20" x14ac:dyDescent="0.3">
      <c r="A1214">
        <f t="shared" si="343"/>
        <v>531.36597680040245</v>
      </c>
      <c r="B1214">
        <f t="shared" si="360"/>
        <v>84.569521798637425</v>
      </c>
      <c r="C1214" t="str">
        <f t="shared" si="344"/>
        <v>76.0001158355017-2184.49351627598i</v>
      </c>
      <c r="D1214" t="str">
        <f t="shared" si="345"/>
        <v>15.3562331944269-376.404483720348i</v>
      </c>
      <c r="E1214" t="str">
        <f t="shared" si="346"/>
        <v>162.464690260723-0.296150106690421i</v>
      </c>
      <c r="F1214" t="str">
        <f t="shared" si="347"/>
        <v>17.4594578239119-1766.09214534529i</v>
      </c>
      <c r="G1214" t="str">
        <f t="shared" si="348"/>
        <v>0.999999906323121-0.000306066773965649i</v>
      </c>
      <c r="H1214" t="str">
        <f t="shared" si="349"/>
        <v>91.0007351840404+0.290568292651438i</v>
      </c>
      <c r="I1214" t="str">
        <f t="shared" si="350"/>
        <v>5.47367290222222-418.496610826441i</v>
      </c>
      <c r="K1214" t="str">
        <f t="shared" si="351"/>
        <v>0.142854532264343-0.0005964197628352i</v>
      </c>
      <c r="L1214" t="str">
        <f t="shared" si="352"/>
        <v>0.0015-117.621380985552i</v>
      </c>
      <c r="M1214" t="str">
        <f t="shared" si="353"/>
        <v>0.0135-48.254925532534i</v>
      </c>
      <c r="N1214">
        <f t="shared" si="354"/>
        <v>91.992558110221054</v>
      </c>
      <c r="O1214">
        <f t="shared" si="355"/>
        <v>66.792268698970673</v>
      </c>
      <c r="P1214" s="3">
        <f t="shared" si="356"/>
        <v>66.792268698970673</v>
      </c>
      <c r="Q1214" s="3">
        <f t="shared" si="357"/>
        <v>-88.007441889778946</v>
      </c>
      <c r="R1214">
        <f t="shared" si="358"/>
        <v>91.992558110221054</v>
      </c>
      <c r="S1214">
        <f t="shared" si="359"/>
        <v>8.4569521798637429E-2</v>
      </c>
      <c r="T1214">
        <f t="shared" si="342"/>
        <v>66.792268698970673</v>
      </c>
    </row>
    <row r="1215" spans="1:20" x14ac:dyDescent="0.3">
      <c r="A1215">
        <f t="shared" si="343"/>
        <v>533.38516751224392</v>
      </c>
      <c r="B1215">
        <f t="shared" si="360"/>
        <v>84.890885981472252</v>
      </c>
      <c r="C1215" t="str">
        <f t="shared" si="344"/>
        <v>76.0000841332817-2176.22770308716i</v>
      </c>
      <c r="D1215" t="str">
        <f t="shared" si="345"/>
        <v>15.356233066462-374.979683246555i</v>
      </c>
      <c r="E1215" t="str">
        <f t="shared" si="346"/>
        <v>162.464653363112-0.297274944174332i</v>
      </c>
      <c r="F1215" t="str">
        <f t="shared" si="347"/>
        <v>17.4594578114579-1759.40644155711i</v>
      </c>
      <c r="G1215" t="str">
        <f t="shared" si="348"/>
        <v>0.999999905609824-0.000307229827487573i</v>
      </c>
      <c r="H1215" t="str">
        <f t="shared" si="349"/>
        <v>91.0007407820828+0.29167245501314i</v>
      </c>
      <c r="I1215" t="str">
        <f t="shared" si="350"/>
        <v>5.47367319763023-416.912278961522i</v>
      </c>
      <c r="K1215" t="str">
        <f t="shared" si="351"/>
        <v>0.142854512386525-0.000598686070528976i</v>
      </c>
      <c r="L1215" t="str">
        <f t="shared" si="352"/>
        <v>0.0015-117.176111760861i</v>
      </c>
      <c r="M1215" t="str">
        <f t="shared" si="353"/>
        <v>0.0135-48.0722509788146i</v>
      </c>
      <c r="N1215">
        <f t="shared" si="354"/>
        <v>92.000119335056525</v>
      </c>
      <c r="O1215">
        <f t="shared" si="355"/>
        <v>66.759380143531629</v>
      </c>
      <c r="P1215" s="3">
        <f t="shared" si="356"/>
        <v>66.759380143531629</v>
      </c>
      <c r="Q1215" s="3">
        <f t="shared" si="357"/>
        <v>-87.999880664943475</v>
      </c>
      <c r="R1215">
        <f t="shared" si="358"/>
        <v>92.000119335056525</v>
      </c>
      <c r="S1215">
        <f t="shared" si="359"/>
        <v>8.489088598147225E-2</v>
      </c>
      <c r="T1215">
        <f t="shared" si="342"/>
        <v>66.759380143531629</v>
      </c>
    </row>
    <row r="1216" spans="1:20" x14ac:dyDescent="0.3">
      <c r="A1216">
        <f t="shared" si="343"/>
        <v>535.41203114879056</v>
      </c>
      <c r="B1216">
        <f t="shared" si="360"/>
        <v>85.21347134820185</v>
      </c>
      <c r="C1216" t="str">
        <f t="shared" si="344"/>
        <v>76.0000521897357-2167.99319565902i</v>
      </c>
      <c r="D1216" t="str">
        <f t="shared" si="345"/>
        <v>15.3562329375228-373.560276981392i</v>
      </c>
      <c r="E1216" t="str">
        <f t="shared" si="346"/>
        <v>162.464616184656-0.29840404994376i</v>
      </c>
      <c r="F1216" t="str">
        <f t="shared" si="347"/>
        <v>17.4594577989094-1752.74604742127i</v>
      </c>
      <c r="G1216" t="str">
        <f t="shared" si="348"/>
        <v>0.999999904891096-0.000308397300610371i</v>
      </c>
      <c r="H1216" t="str">
        <f t="shared" si="349"/>
        <v>91.0007464227519+0.292780813224426i</v>
      </c>
      <c r="I1216" t="str">
        <f t="shared" si="350"/>
        <v>5.47367349528772-415.333944519708i</v>
      </c>
      <c r="K1216" t="str">
        <f t="shared" si="351"/>
        <v>0.142854492357354-0.000600960989191807i</v>
      </c>
      <c r="L1216" t="str">
        <f t="shared" si="352"/>
        <v>0.0015-116.732528153876i</v>
      </c>
      <c r="M1216" t="str">
        <f t="shared" si="353"/>
        <v>0.0135-47.8902679605645i</v>
      </c>
      <c r="N1216">
        <f t="shared" si="354"/>
        <v>92.007709172609594</v>
      </c>
      <c r="O1216">
        <f t="shared" si="355"/>
        <v>66.726492008180543</v>
      </c>
      <c r="P1216" s="3">
        <f t="shared" si="356"/>
        <v>66.726492008180543</v>
      </c>
      <c r="Q1216" s="3">
        <f t="shared" si="357"/>
        <v>-87.992290827390406</v>
      </c>
      <c r="R1216">
        <f t="shared" si="358"/>
        <v>92.007709172609594</v>
      </c>
      <c r="S1216">
        <f t="shared" si="359"/>
        <v>8.5213471348201855E-2</v>
      </c>
      <c r="T1216">
        <f t="shared" si="342"/>
        <v>66.726492008180543</v>
      </c>
    </row>
    <row r="1217" spans="1:20" x14ac:dyDescent="0.3">
      <c r="A1217">
        <f t="shared" si="343"/>
        <v>537.4465968671559</v>
      </c>
      <c r="B1217">
        <f t="shared" si="360"/>
        <v>85.53728253932502</v>
      </c>
      <c r="C1217" t="str">
        <f t="shared" si="344"/>
        <v>76.0000200030279-2159.78987553543i</v>
      </c>
      <c r="D1217" t="str">
        <f t="shared" si="345"/>
        <v>15.3562328076017-372.146244506226i</v>
      </c>
      <c r="E1217" t="str">
        <f t="shared" si="346"/>
        <v>162.464578723221-0.299537440148475i</v>
      </c>
      <c r="F1217" t="str">
        <f t="shared" si="347"/>
        <v>17.4594577862652-1746.11086712577i</v>
      </c>
      <c r="G1217" t="str">
        <f t="shared" si="348"/>
        <v>0.999999904166895-0.000309569210128501i</v>
      </c>
      <c r="H1217" t="str">
        <f t="shared" si="349"/>
        <v>91.0007521063713+0.293893383229895i</v>
      </c>
      <c r="I1217" t="str">
        <f t="shared" si="350"/>
        <v>5.47367379521165-413.761584796123i</v>
      </c>
      <c r="K1217" t="str">
        <f t="shared" si="351"/>
        <v>0.142854472175679-0.00060324455153393i</v>
      </c>
      <c r="L1217" t="str">
        <f t="shared" si="352"/>
        <v>0.0015-116.290623783499i</v>
      </c>
      <c r="M1217" t="str">
        <f t="shared" si="353"/>
        <v>0.0135-47.7089738598968i</v>
      </c>
      <c r="N1217">
        <f t="shared" si="354"/>
        <v>92.015327730239406</v>
      </c>
      <c r="O1217">
        <f t="shared" si="355"/>
        <v>66.693604296104695</v>
      </c>
      <c r="P1217" s="3">
        <f t="shared" si="356"/>
        <v>66.693604296104695</v>
      </c>
      <c r="Q1217" s="3">
        <f t="shared" si="357"/>
        <v>-87.984672269760594</v>
      </c>
      <c r="R1217">
        <f t="shared" si="358"/>
        <v>92.015327730239406</v>
      </c>
      <c r="S1217">
        <f t="shared" si="359"/>
        <v>8.5537282539325021E-2</v>
      </c>
      <c r="T1217">
        <f t="shared" si="342"/>
        <v>66.693604296104695</v>
      </c>
    </row>
    <row r="1218" spans="1:20" x14ac:dyDescent="0.3">
      <c r="A1218">
        <f t="shared" si="343"/>
        <v>539.4888939352511</v>
      </c>
      <c r="B1218">
        <f t="shared" si="360"/>
        <v>85.862324212974457</v>
      </c>
      <c r="C1218" t="str">
        <f t="shared" si="344"/>
        <v>75.9999875713069-2151.61762470875i</v>
      </c>
      <c r="D1218" t="str">
        <f t="shared" si="345"/>
        <v>15.3562326766913-370.737565479723i</v>
      </c>
      <c r="E1218" t="str">
        <f t="shared" si="346"/>
        <v>162.464540976653-0.300675130998785i</v>
      </c>
      <c r="F1218" t="str">
        <f t="shared" si="347"/>
        <v>17.4594577735249-1739.50080522129i</v>
      </c>
      <c r="G1218" t="str">
        <f t="shared" si="348"/>
        <v>0.99999990343718-0.000310745572900233i</v>
      </c>
      <c r="H1218" t="str">
        <f t="shared" si="349"/>
        <v>91.0007578332693+0.295010181034748i</v>
      </c>
      <c r="I1218" t="str">
        <f t="shared" si="350"/>
        <v>5.47367409741944-412.195177171846i</v>
      </c>
      <c r="K1218" t="str">
        <f t="shared" si="351"/>
        <v>0.142854451840337-0.000605536790389751i</v>
      </c>
      <c r="L1218" t="str">
        <f t="shared" si="352"/>
        <v>0.0015-115.850392292786i</v>
      </c>
      <c r="M1218" t="str">
        <f t="shared" si="353"/>
        <v>0.0135-47.5283660688352i</v>
      </c>
      <c r="N1218">
        <f t="shared" si="354"/>
        <v>92.022975115697463</v>
      </c>
      <c r="O1218">
        <f t="shared" si="355"/>
        <v>66.660717010514873</v>
      </c>
      <c r="P1218" s="3">
        <f t="shared" si="356"/>
        <v>66.660717010514873</v>
      </c>
      <c r="Q1218" s="3">
        <f t="shared" si="357"/>
        <v>-87.977024884302537</v>
      </c>
      <c r="R1218">
        <f t="shared" si="358"/>
        <v>92.022975115697463</v>
      </c>
      <c r="S1218">
        <f t="shared" si="359"/>
        <v>8.5862324212974461E-2</v>
      </c>
      <c r="T1218">
        <f t="shared" si="342"/>
        <v>66.660717010514873</v>
      </c>
    </row>
    <row r="1219" spans="1:20" x14ac:dyDescent="0.3">
      <c r="A1219">
        <f t="shared" si="343"/>
        <v>541.53895173220508</v>
      </c>
      <c r="B1219">
        <f t="shared" si="360"/>
        <v>86.188601044983756</v>
      </c>
      <c r="C1219" t="str">
        <f t="shared" si="344"/>
        <v>75.9999548927105-2143.47632561841i</v>
      </c>
      <c r="D1219" t="str">
        <f t="shared" si="345"/>
        <v>15.3562325447842-369.334219637563i</v>
      </c>
      <c r="E1219" t="str">
        <f t="shared" si="346"/>
        <v>162.464502942784-0.301817138765812i</v>
      </c>
      <c r="F1219" t="str">
        <f t="shared" si="347"/>
        <v>17.4594577606874-1732.91576661989i</v>
      </c>
      <c r="G1219" t="str">
        <f t="shared" si="348"/>
        <v>0.999999902701908-0.000311926405847903i</v>
      </c>
      <c r="H1219" t="str">
        <f t="shared" si="349"/>
        <v>91.0007636037742+0.296131222704997i</v>
      </c>
      <c r="I1219" t="str">
        <f t="shared" si="350"/>
        <v>5.47367440192829-410.634699113576i</v>
      </c>
      <c r="K1219" t="str">
        <f t="shared" si="351"/>
        <v>0.14285443135016-0.000607837738718313i</v>
      </c>
      <c r="L1219" t="str">
        <f t="shared" si="352"/>
        <v>0.0015-115.41182734886i</v>
      </c>
      <c r="M1219" t="str">
        <f t="shared" si="353"/>
        <v>0.0135-47.348441989276i</v>
      </c>
      <c r="N1219">
        <f t="shared" si="354"/>
        <v>92.030651437128981</v>
      </c>
      <c r="O1219">
        <f t="shared" si="355"/>
        <v>66.627830154646617</v>
      </c>
      <c r="P1219" s="3">
        <f t="shared" si="356"/>
        <v>66.627830154646617</v>
      </c>
      <c r="Q1219" s="3">
        <f t="shared" si="357"/>
        <v>-87.969348562871019</v>
      </c>
      <c r="R1219">
        <f t="shared" si="358"/>
        <v>92.030651437128981</v>
      </c>
      <c r="S1219">
        <f t="shared" si="359"/>
        <v>8.6188601044983756E-2</v>
      </c>
      <c r="T1219">
        <f t="shared" si="342"/>
        <v>66.627830154646617</v>
      </c>
    </row>
    <row r="1220" spans="1:20" x14ac:dyDescent="0.3">
      <c r="A1220">
        <f t="shared" si="343"/>
        <v>543.59679974878748</v>
      </c>
      <c r="B1220">
        <f t="shared" si="360"/>
        <v>86.516117728954697</v>
      </c>
      <c r="C1220" t="str">
        <f t="shared" si="344"/>
        <v>75.9999219653573-2135.36586114897i</v>
      </c>
      <c r="D1220" t="str">
        <f t="shared" si="345"/>
        <v>15.3562324118727-367.936186792145i</v>
      </c>
      <c r="E1220" t="str">
        <f t="shared" si="346"/>
        <v>162.464464619426-0.302963479781667i</v>
      </c>
      <c r="F1220" t="str">
        <f t="shared" si="347"/>
        <v>17.4594577477521-1726.35565659358i</v>
      </c>
      <c r="G1220" t="str">
        <f t="shared" si="348"/>
        <v>0.999999901961038-0.00031311172595815i</v>
      </c>
      <c r="H1220" t="str">
        <f t="shared" si="349"/>
        <v>91.0007694182193+0.297256524367721i</v>
      </c>
      <c r="I1220" t="str">
        <f t="shared" si="350"/>
        <v>5.47367470875585-409.080128173317i</v>
      </c>
      <c r="K1220" t="str">
        <f t="shared" si="351"/>
        <v>0.142854410703967-0.000610147429603766i</v>
      </c>
      <c r="L1220" t="str">
        <f t="shared" si="352"/>
        <v>0.0015-114.974922642818i</v>
      </c>
      <c r="M1220" t="str">
        <f t="shared" si="353"/>
        <v>0.0135-47.1691990329508i</v>
      </c>
      <c r="N1220">
        <f t="shared" si="354"/>
        <v>92.038356803074066</v>
      </c>
      <c r="O1220">
        <f t="shared" si="355"/>
        <v>66.594943731759429</v>
      </c>
      <c r="P1220" s="3">
        <f t="shared" si="356"/>
        <v>66.594943731759429</v>
      </c>
      <c r="Q1220" s="3">
        <f t="shared" si="357"/>
        <v>-87.961643196925934</v>
      </c>
      <c r="R1220">
        <f t="shared" si="358"/>
        <v>92.038356803074066</v>
      </c>
      <c r="S1220">
        <f t="shared" si="359"/>
        <v>8.6516117728954692E-2</v>
      </c>
      <c r="T1220">
        <f t="shared" si="342"/>
        <v>66.594943731759429</v>
      </c>
    </row>
    <row r="1221" spans="1:20" x14ac:dyDescent="0.3">
      <c r="A1221">
        <f t="shared" si="343"/>
        <v>545.66246758783279</v>
      </c>
      <c r="B1221">
        <f t="shared" si="360"/>
        <v>86.844878976324722</v>
      </c>
      <c r="C1221" t="str">
        <f t="shared" si="344"/>
        <v>75.9998887873556-2127.28611462862i</v>
      </c>
      <c r="D1221" t="str">
        <f t="shared" si="345"/>
        <v>15.3562322779491-366.543446832296i</v>
      </c>
      <c r="E1221" t="str">
        <f t="shared" si="346"/>
        <v>162.464426004377-0.304114170439693i</v>
      </c>
      <c r="F1221" t="str">
        <f t="shared" si="347"/>
        <v>17.4594577347185-1719.82038077296i</v>
      </c>
      <c r="G1221" t="str">
        <f t="shared" si="348"/>
        <v>0.999999901214526-0.000314301550282161i</v>
      </c>
      <c r="H1221" t="str">
        <f t="shared" si="349"/>
        <v>91.0007752769381+0.298386102211282i</v>
      </c>
      <c r="I1221" t="str">
        <f t="shared" si="350"/>
        <v>5.47367501791977-407.531441988038i</v>
      </c>
      <c r="K1221" t="str">
        <f t="shared" si="351"/>
        <v>0.142854389900572-0.000612465896255857i</v>
      </c>
      <c r="L1221" t="str">
        <f t="shared" si="352"/>
        <v>0.0015-114.539671889637i</v>
      </c>
      <c r="M1221" t="str">
        <f t="shared" si="353"/>
        <v>0.0135-46.9906346213895i</v>
      </c>
      <c r="N1221">
        <f t="shared" si="354"/>
        <v>92.046091322469252</v>
      </c>
      <c r="O1221">
        <f t="shared" si="355"/>
        <v>66.56205774513775</v>
      </c>
      <c r="P1221" s="3">
        <f t="shared" si="356"/>
        <v>66.56205774513775</v>
      </c>
      <c r="Q1221" s="3">
        <f t="shared" si="357"/>
        <v>-87.953908677530748</v>
      </c>
      <c r="R1221">
        <f t="shared" si="358"/>
        <v>92.046091322469252</v>
      </c>
      <c r="S1221">
        <f t="shared" si="359"/>
        <v>8.6844878976324716E-2</v>
      </c>
      <c r="T1221">
        <f t="shared" si="342"/>
        <v>66.56205774513775</v>
      </c>
    </row>
    <row r="1222" spans="1:20" x14ac:dyDescent="0.3">
      <c r="A1222">
        <f t="shared" si="343"/>
        <v>547.73598496466661</v>
      </c>
      <c r="B1222">
        <f t="shared" si="360"/>
        <v>87.17488951643476</v>
      </c>
      <c r="C1222" t="str">
        <f t="shared" si="344"/>
        <v>75.9998553567969-2119.23696982743i</v>
      </c>
      <c r="D1222" t="str">
        <f t="shared" si="345"/>
        <v>15.3562321430057-365.155979722985i</v>
      </c>
      <c r="E1222" t="str">
        <f t="shared" si="346"/>
        <v>162.464387095419-0.30526922719474i</v>
      </c>
      <c r="F1222" t="str">
        <f t="shared" si="347"/>
        <v>17.4594577215856-1713.30984514591i</v>
      </c>
      <c r="G1222" t="str">
        <f t="shared" si="348"/>
        <v>0.99999990046233-0.000315495895935918i</v>
      </c>
      <c r="H1222" t="str">
        <f t="shared" si="349"/>
        <v>91.0007811802689+0.299519972485564i</v>
      </c>
      <c r="I1222" t="str">
        <f t="shared" si="350"/>
        <v>5.47367532943785-405.988618279376i</v>
      </c>
      <c r="K1222" t="str">
        <f t="shared" si="351"/>
        <v>0.142854368938776-0.000614793172010375i</v>
      </c>
      <c r="L1222" t="str">
        <f t="shared" si="352"/>
        <v>0.0015-114.10606882809i</v>
      </c>
      <c r="M1222" t="str">
        <f t="shared" si="353"/>
        <v>0.0135-46.8127461858831i</v>
      </c>
      <c r="N1222">
        <f t="shared" si="354"/>
        <v>92.053855104648591</v>
      </c>
      <c r="O1222">
        <f t="shared" si="355"/>
        <v>66.529172198090748</v>
      </c>
      <c r="P1222" s="3">
        <f t="shared" si="356"/>
        <v>66.529172198090748</v>
      </c>
      <c r="Q1222" s="3">
        <f t="shared" si="357"/>
        <v>-87.946144895351409</v>
      </c>
      <c r="R1222">
        <f t="shared" si="358"/>
        <v>92.053855104648591</v>
      </c>
      <c r="S1222">
        <f t="shared" si="359"/>
        <v>8.7174889516434761E-2</v>
      </c>
      <c r="T1222">
        <f t="shared" si="342"/>
        <v>66.529172198090748</v>
      </c>
    </row>
    <row r="1223" spans="1:20" x14ac:dyDescent="0.3">
      <c r="A1223">
        <f t="shared" si="343"/>
        <v>549.81738170753238</v>
      </c>
      <c r="B1223">
        <f t="shared" si="360"/>
        <v>87.506154096597214</v>
      </c>
      <c r="C1223" t="str">
        <f t="shared" si="344"/>
        <v>75.9998216717613-2111.21831095571i</v>
      </c>
      <c r="D1223" t="str">
        <f t="shared" si="345"/>
        <v>15.3562320070349-363.773765505033i</v>
      </c>
      <c r="E1223" t="str">
        <f t="shared" si="346"/>
        <v>162.464347890315-0.306428666563288i</v>
      </c>
      <c r="F1223" t="str">
        <f t="shared" si="347"/>
        <v>17.4594577083526-1706.82395605619i</v>
      </c>
      <c r="G1223" t="str">
        <f t="shared" si="348"/>
        <v>0.999999899704406-0.000316694780100445i</v>
      </c>
      <c r="H1223" t="str">
        <f t="shared" si="349"/>
        <v>91.0007871285503+0.300658151502197i</v>
      </c>
      <c r="I1223" t="str">
        <f t="shared" si="350"/>
        <v>5.47367564332793-404.451634853289i</v>
      </c>
      <c r="K1223" t="str">
        <f t="shared" si="351"/>
        <v>0.142854347817375-0.000617129290329661i</v>
      </c>
      <c r="L1223" t="str">
        <f t="shared" si="352"/>
        <v>0.0015-113.674107220652i</v>
      </c>
      <c r="M1223" t="str">
        <f t="shared" si="353"/>
        <v>0.0135-46.6355311674468i</v>
      </c>
      <c r="N1223">
        <f t="shared" si="354"/>
        <v>92.061648259345233</v>
      </c>
      <c r="O1223">
        <f t="shared" si="355"/>
        <v>66.496287093952759</v>
      </c>
      <c r="P1223" s="3">
        <f t="shared" si="356"/>
        <v>66.496287093952759</v>
      </c>
      <c r="Q1223" s="3">
        <f t="shared" si="357"/>
        <v>-87.938351740654767</v>
      </c>
      <c r="R1223">
        <f t="shared" si="358"/>
        <v>92.061648259345233</v>
      </c>
      <c r="S1223">
        <f t="shared" si="359"/>
        <v>8.7506154096597219E-2</v>
      </c>
      <c r="T1223">
        <f t="shared" si="342"/>
        <v>66.496287093952759</v>
      </c>
    </row>
    <row r="1224" spans="1:20" x14ac:dyDescent="0.3">
      <c r="A1224">
        <f t="shared" si="343"/>
        <v>551.90668775802101</v>
      </c>
      <c r="B1224">
        <f t="shared" si="360"/>
        <v>87.838677482164286</v>
      </c>
      <c r="C1224" t="str">
        <f t="shared" si="344"/>
        <v>75.9997877303105-2103.23002266227i</v>
      </c>
      <c r="D1224" t="str">
        <f t="shared" si="345"/>
        <v>15.3562318700287-362.396784294823i</v>
      </c>
      <c r="E1224" t="str">
        <f t="shared" si="346"/>
        <v>162.464308386812-0.307592505123775i</v>
      </c>
      <c r="F1224" t="str">
        <f t="shared" si="347"/>
        <v>17.459457695019-1700.36262020209i</v>
      </c>
      <c r="G1224" t="str">
        <f t="shared" si="348"/>
        <v>0.999999898940712-0.000317898220022049i</v>
      </c>
      <c r="H1224" t="str">
        <f t="shared" si="349"/>
        <v>91.000793122125+0.301800655634812i</v>
      </c>
      <c r="I1224" t="str">
        <f t="shared" si="350"/>
        <v>5.47367595960818-402.920469599753i</v>
      </c>
      <c r="K1224" t="str">
        <f t="shared" si="351"/>
        <v>0.142854326535153-0.000619474284803068i</v>
      </c>
      <c r="L1224" t="str">
        <f t="shared" si="352"/>
        <v>0.0015-113.243780853409i</v>
      </c>
      <c r="M1224" t="str">
        <f t="shared" si="353"/>
        <v>0.0135-46.4589870167831i</v>
      </c>
      <c r="N1224">
        <f t="shared" si="354"/>
        <v>92.069470896692465</v>
      </c>
      <c r="O1224">
        <f t="shared" si="355"/>
        <v>66.463402436083044</v>
      </c>
      <c r="P1224" s="3">
        <f t="shared" si="356"/>
        <v>66.463402436083044</v>
      </c>
      <c r="Q1224" s="3">
        <f t="shared" si="357"/>
        <v>-87.930529103307535</v>
      </c>
      <c r="R1224">
        <f t="shared" si="358"/>
        <v>92.069470896692465</v>
      </c>
      <c r="S1224">
        <f t="shared" si="359"/>
        <v>8.7838677482164285E-2</v>
      </c>
      <c r="T1224">
        <f t="shared" si="342"/>
        <v>66.463402436083044</v>
      </c>
    </row>
    <row r="1225" spans="1:20" x14ac:dyDescent="0.3">
      <c r="A1225">
        <f t="shared" si="343"/>
        <v>554.00393317150156</v>
      </c>
      <c r="B1225">
        <f t="shared" si="360"/>
        <v>88.172464456596515</v>
      </c>
      <c r="C1225" t="str">
        <f t="shared" si="344"/>
        <v>75.9997535304939-2095.27199003282i</v>
      </c>
      <c r="D1225" t="str">
        <f t="shared" si="345"/>
        <v>15.3562317319793-361.025016284017i</v>
      </c>
      <c r="E1225" t="str">
        <f t="shared" si="346"/>
        <v>162.464268582639-0.308760759516735i</v>
      </c>
      <c r="F1225" t="str">
        <f t="shared" si="347"/>
        <v>17.4594576815836-1693.92574463513i</v>
      </c>
      <c r="G1225" t="str">
        <f t="shared" si="348"/>
        <v>0.999999898171202-0.000319106233012577i</v>
      </c>
      <c r="H1225" t="str">
        <f t="shared" si="349"/>
        <v>91.0007991613376+0.302947501319256i</v>
      </c>
      <c r="I1225" t="str">
        <f t="shared" si="350"/>
        <v>5.47367627829665-401.395100492441i</v>
      </c>
      <c r="K1225" t="str">
        <f t="shared" si="351"/>
        <v>0.142854305090886-0.000621828189147447i</v>
      </c>
      <c r="L1225" t="str">
        <f t="shared" si="352"/>
        <v>0.0015-112.815083535972i</v>
      </c>
      <c r="M1225" t="str">
        <f t="shared" si="353"/>
        <v>0.0135-46.2831111942448i</v>
      </c>
      <c r="N1225">
        <f t="shared" si="354"/>
        <v>92.077323127225313</v>
      </c>
      <c r="O1225">
        <f t="shared" si="355"/>
        <v>66.43051822786633</v>
      </c>
      <c r="P1225" s="3">
        <f t="shared" si="356"/>
        <v>66.43051822786633</v>
      </c>
      <c r="Q1225" s="3">
        <f t="shared" si="357"/>
        <v>-87.922676872774687</v>
      </c>
      <c r="R1225">
        <f t="shared" si="358"/>
        <v>92.077323127225313</v>
      </c>
      <c r="S1225">
        <f t="shared" si="359"/>
        <v>8.8172464456596517E-2</v>
      </c>
      <c r="T1225">
        <f t="shared" si="342"/>
        <v>66.43051822786633</v>
      </c>
    </row>
    <row r="1226" spans="1:20" x14ac:dyDescent="0.3">
      <c r="A1226">
        <f t="shared" si="343"/>
        <v>556.10914811755322</v>
      </c>
      <c r="B1226">
        <f t="shared" si="360"/>
        <v>88.507519821531588</v>
      </c>
      <c r="C1226" t="str">
        <f t="shared" si="344"/>
        <v>75.9997190703457-2087.34409858838i</v>
      </c>
      <c r="D1226" t="str">
        <f t="shared" si="345"/>
        <v>15.3562315928787-359.658441739274i</v>
      </c>
      <c r="E1226" t="str">
        <f t="shared" si="346"/>
        <v>162.464228475512-0.309933446445093i</v>
      </c>
      <c r="F1226" t="str">
        <f t="shared" si="347"/>
        <v>17.4594576680462-1687.51323675871i</v>
      </c>
      <c r="G1226" t="str">
        <f t="shared" si="348"/>
        <v>0.999999897395833-0.00032031883644966i</v>
      </c>
      <c r="H1226" t="str">
        <f t="shared" si="349"/>
        <v>91.0008052465364+0.304098705053838i</v>
      </c>
      <c r="I1226" t="str">
        <f t="shared" si="350"/>
        <v>5.47367659941188-399.875505588414i</v>
      </c>
      <c r="K1226" t="str">
        <f t="shared" si="351"/>
        <v>0.142854283483339-0.000624191037207621i</v>
      </c>
      <c r="L1226" t="str">
        <f t="shared" si="352"/>
        <v>0.0015-112.388009101387i</v>
      </c>
      <c r="M1226" t="str">
        <f t="shared" si="353"/>
        <v>0.0135-46.1079011697996i</v>
      </c>
      <c r="N1226">
        <f t="shared" si="354"/>
        <v>92.085205061881624</v>
      </c>
      <c r="O1226">
        <f t="shared" si="355"/>
        <v>66.397634472713179</v>
      </c>
      <c r="P1226" s="3">
        <f t="shared" si="356"/>
        <v>66.397634472713179</v>
      </c>
      <c r="Q1226" s="3">
        <f t="shared" si="357"/>
        <v>-87.914794938118376</v>
      </c>
      <c r="R1226">
        <f t="shared" si="358"/>
        <v>92.085205061881624</v>
      </c>
      <c r="S1226">
        <f t="shared" si="359"/>
        <v>8.8507519821531586E-2</v>
      </c>
      <c r="T1226">
        <f t="shared" si="342"/>
        <v>66.397634472713179</v>
      </c>
    </row>
    <row r="1227" spans="1:20" x14ac:dyDescent="0.3">
      <c r="A1227">
        <f t="shared" si="343"/>
        <v>558.22236288040006</v>
      </c>
      <c r="B1227">
        <f t="shared" si="360"/>
        <v>88.843848396853417</v>
      </c>
      <c r="C1227" t="str">
        <f t="shared" si="344"/>
        <v>75.9996843478838-2079.44623428343i</v>
      </c>
      <c r="D1227" t="str">
        <f t="shared" si="345"/>
        <v>15.3562314527189-358.297041001959i</v>
      </c>
      <c r="E1227" t="str">
        <f t="shared" si="346"/>
        <v>162.464188063121-0.311110582674307i</v>
      </c>
      <c r="F1227" t="str">
        <f t="shared" si="347"/>
        <v>17.4594576544055-1681.12500432673i</v>
      </c>
      <c r="G1227" t="str">
        <f t="shared" si="348"/>
        <v>0.999999896614559-0.000321536047776961i</v>
      </c>
      <c r="H1227" t="str">
        <f t="shared" si="349"/>
        <v>91.0008113780708+0.305254283399567i</v>
      </c>
      <c r="I1227" t="str">
        <f t="shared" si="350"/>
        <v>5.47367692297216-398.361663027781i</v>
      </c>
      <c r="K1227" t="str">
        <f t="shared" si="351"/>
        <v>0.14285426171127-0.000626562862956891i</v>
      </c>
      <c r="L1227" t="str">
        <f t="shared" si="352"/>
        <v>0.0015-111.962551406044i</v>
      </c>
      <c r="M1227" t="str">
        <f t="shared" si="353"/>
        <v>0.0135-45.9333544229923i</v>
      </c>
      <c r="N1227">
        <f t="shared" si="354"/>
        <v>92.093116812003672</v>
      </c>
      <c r="O1227">
        <f t="shared" si="355"/>
        <v>66.364751174059407</v>
      </c>
      <c r="P1227" s="3">
        <f t="shared" si="356"/>
        <v>66.364751174059407</v>
      </c>
      <c r="Q1227" s="3">
        <f t="shared" si="357"/>
        <v>-87.906883187996328</v>
      </c>
      <c r="R1227">
        <f t="shared" si="358"/>
        <v>92.093116812003672</v>
      </c>
      <c r="S1227">
        <f t="shared" si="359"/>
        <v>8.8843848396853414E-2</v>
      </c>
      <c r="T1227">
        <f t="shared" si="342"/>
        <v>66.364751174059407</v>
      </c>
    </row>
    <row r="1228" spans="1:20" x14ac:dyDescent="0.3">
      <c r="A1228">
        <f t="shared" si="343"/>
        <v>560.34360785934552</v>
      </c>
      <c r="B1228">
        <f t="shared" si="360"/>
        <v>89.181455020761462</v>
      </c>
      <c r="C1228" t="str">
        <f t="shared" si="344"/>
        <v>75.9996493611137-2071.5782835045i</v>
      </c>
      <c r="D1228" t="str">
        <f t="shared" si="345"/>
        <v>15.356231311492-356.940794487865i</v>
      </c>
      <c r="E1228" t="str">
        <f t="shared" si="346"/>
        <v>162.464147343147-0.312292185032728i</v>
      </c>
      <c r="F1228" t="str">
        <f t="shared" si="347"/>
        <v>17.459457640661-1674.76095544233i</v>
      </c>
      <c r="G1228" t="str">
        <f t="shared" si="348"/>
        <v>0.999999895827337-0.000322757884504431i</v>
      </c>
      <c r="H1228" t="str">
        <f t="shared" si="349"/>
        <v>91.0008175562939+0.306414252980392i</v>
      </c>
      <c r="I1228" t="str">
        <f t="shared" si="350"/>
        <v>5.47367724899622-396.853551033411i</v>
      </c>
      <c r="K1228" t="str">
        <f t="shared" si="351"/>
        <v>0.142854239773426-0.000628943700497508i</v>
      </c>
      <c r="L1228" t="str">
        <f t="shared" si="352"/>
        <v>0.0015-111.538704329591i</v>
      </c>
      <c r="M1228" t="str">
        <f t="shared" si="353"/>
        <v>0.0135-45.7594684429092i</v>
      </c>
      <c r="N1228">
        <f t="shared" si="354"/>
        <v>92.101058489339295</v>
      </c>
      <c r="O1228">
        <f t="shared" si="355"/>
        <v>66.331868335367204</v>
      </c>
      <c r="P1228" s="3">
        <f t="shared" si="356"/>
        <v>66.331868335367204</v>
      </c>
      <c r="Q1228" s="3">
        <f t="shared" si="357"/>
        <v>-87.898941510660705</v>
      </c>
      <c r="R1228">
        <f t="shared" si="358"/>
        <v>92.101058489339295</v>
      </c>
      <c r="S1228">
        <f t="shared" si="359"/>
        <v>8.9181455020761455E-2</v>
      </c>
      <c r="T1228">
        <f t="shared" si="342"/>
        <v>66.331868335367204</v>
      </c>
    </row>
    <row r="1229" spans="1:20" x14ac:dyDescent="0.3">
      <c r="A1229">
        <f t="shared" si="343"/>
        <v>562.47291356921107</v>
      </c>
      <c r="B1229">
        <f t="shared" si="360"/>
        <v>89.52034454984036</v>
      </c>
      <c r="C1229" t="str">
        <f t="shared" si="344"/>
        <v>75.9996141080219-2063.74013306841i</v>
      </c>
      <c r="D1229" t="str">
        <f t="shared" si="345"/>
        <v>15.3562311691896-355.589682686932i</v>
      </c>
      <c r="E1229" t="str">
        <f t="shared" si="346"/>
        <v>162.464106313249-0.313478270411684i</v>
      </c>
      <c r="F1229" t="str">
        <f t="shared" si="347"/>
        <v>17.459457626812-1668.42099855654i</v>
      </c>
      <c r="G1229" t="str">
        <f t="shared" si="348"/>
        <v>0.999999895034121-0.000323984364208559i</v>
      </c>
      <c r="H1229" t="str">
        <f t="shared" si="349"/>
        <v>91.0008237815616+0.307578630483433i</v>
      </c>
      <c r="I1229" t="str">
        <f t="shared" si="350"/>
        <v>5.47367757750286-395.351147910612i</v>
      </c>
      <c r="K1229" t="str">
        <f t="shared" si="351"/>
        <v>0.142854217668544-0.000631333584061155i</v>
      </c>
      <c r="L1229" t="str">
        <f t="shared" si="352"/>
        <v>0.0015-111.116461774847i</v>
      </c>
      <c r="M1229" t="str">
        <f t="shared" si="353"/>
        <v>0.0135-45.5862407281424i</v>
      </c>
      <c r="N1229">
        <f t="shared" si="354"/>
        <v>92.109030206043272</v>
      </c>
      <c r="O1229">
        <f t="shared" si="355"/>
        <v>66.298985960124782</v>
      </c>
      <c r="P1229" s="3">
        <f t="shared" si="356"/>
        <v>66.298985960124782</v>
      </c>
      <c r="Q1229" s="3">
        <f t="shared" si="357"/>
        <v>-87.890969793956728</v>
      </c>
      <c r="R1229">
        <f t="shared" si="358"/>
        <v>92.109030206043272</v>
      </c>
      <c r="S1229">
        <f t="shared" si="359"/>
        <v>8.9520344549840355E-2</v>
      </c>
      <c r="T1229">
        <f t="shared" si="342"/>
        <v>66.298985960124782</v>
      </c>
    </row>
    <row r="1230" spans="1:20" x14ac:dyDescent="0.3">
      <c r="A1230">
        <f t="shared" si="343"/>
        <v>564.61031064077417</v>
      </c>
      <c r="B1230">
        <f t="shared" si="360"/>
        <v>89.860521859129761</v>
      </c>
      <c r="C1230" t="str">
        <f t="shared" si="344"/>
        <v>75.9995785865839-2055.93167022065i</v>
      </c>
      <c r="D1230" t="str">
        <f t="shared" si="345"/>
        <v>15.3562310258037-354.243686162961i</v>
      </c>
      <c r="E1230" t="str">
        <f t="shared" si="346"/>
        <v>162.464064971069-0.314668855765825i</v>
      </c>
      <c r="F1230" t="str">
        <f t="shared" si="347"/>
        <v>17.4594576128575-1662.10504246694i</v>
      </c>
      <c r="G1230" t="str">
        <f t="shared" si="348"/>
        <v>0.999999894234864-0.00032521550453262i</v>
      </c>
      <c r="H1230" t="str">
        <f t="shared" si="349"/>
        <v>91.0008300542312+0.308747432659222i</v>
      </c>
      <c r="I1230" t="str">
        <f t="shared" si="350"/>
        <v>5.47367790851087-393.854432046802i</v>
      </c>
      <c r="K1230" t="str">
        <f t="shared" si="351"/>
        <v>0.142854195395354-0.000633732548009452i</v>
      </c>
      <c r="L1230" t="str">
        <f t="shared" si="352"/>
        <v>0.0015-110.69581766771i</v>
      </c>
      <c r="M1230" t="str">
        <f t="shared" si="353"/>
        <v>0.0135-45.4136687867526i</v>
      </c>
      <c r="N1230">
        <f t="shared" si="354"/>
        <v>92.117032074678775</v>
      </c>
      <c r="O1230">
        <f t="shared" si="355"/>
        <v>66.266104051846611</v>
      </c>
      <c r="P1230" s="3">
        <f t="shared" si="356"/>
        <v>66.266104051846611</v>
      </c>
      <c r="Q1230" s="3">
        <f t="shared" si="357"/>
        <v>-87.882967925321225</v>
      </c>
      <c r="R1230">
        <f t="shared" si="358"/>
        <v>92.117032074678775</v>
      </c>
      <c r="S1230">
        <f t="shared" si="359"/>
        <v>8.9860521859129766E-2</v>
      </c>
      <c r="T1230">
        <f t="shared" si="342"/>
        <v>66.266104051846611</v>
      </c>
    </row>
    <row r="1231" spans="1:20" x14ac:dyDescent="0.3">
      <c r="A1231">
        <f t="shared" si="343"/>
        <v>566.75582982120909</v>
      </c>
      <c r="B1231">
        <f t="shared" si="360"/>
        <v>90.20199184219446</v>
      </c>
      <c r="C1231" t="str">
        <f t="shared" si="344"/>
        <v>75.9995427947569-2048.15278263382i</v>
      </c>
      <c r="D1231" t="str">
        <f t="shared" si="345"/>
        <v>15.356230881326-352.902785553342i</v>
      </c>
      <c r="E1231" t="str">
        <f t="shared" si="346"/>
        <v>162.464023314233-0.315863958113284i</v>
      </c>
      <c r="F1231" t="str">
        <f t="shared" si="347"/>
        <v>17.4594575987964-1655.81299631639i</v>
      </c>
      <c r="G1231" t="str">
        <f t="shared" si="348"/>
        <v>0.999999893429522-0.000326451323186939i</v>
      </c>
      <c r="H1231" t="str">
        <f t="shared" si="349"/>
        <v>91.0008363746645+0.309920676321959i</v>
      </c>
      <c r="I1231" t="str">
        <f t="shared" si="350"/>
        <v>5.47367824203928-392.363381911227i</v>
      </c>
      <c r="K1231" t="str">
        <f t="shared" si="351"/>
        <v>0.142854172952573-0.000636140626834442i</v>
      </c>
      <c r="L1231" t="str">
        <f t="shared" si="352"/>
        <v>0.0015-110.276765957073i</v>
      </c>
      <c r="M1231" t="str">
        <f t="shared" si="353"/>
        <v>0.0135-45.2417501362349i</v>
      </c>
      <c r="N1231">
        <f t="shared" si="354"/>
        <v>92.125064208218546</v>
      </c>
      <c r="O1231">
        <f t="shared" si="355"/>
        <v>66.233222614073938</v>
      </c>
      <c r="P1231" s="3">
        <f t="shared" si="356"/>
        <v>66.233222614073938</v>
      </c>
      <c r="Q1231" s="3">
        <f t="shared" si="357"/>
        <v>-87.874935791781454</v>
      </c>
      <c r="R1231">
        <f t="shared" si="358"/>
        <v>92.125064208218546</v>
      </c>
      <c r="S1231">
        <f t="shared" si="359"/>
        <v>9.0201991842194462E-2</v>
      </c>
      <c r="T1231">
        <f t="shared" si="342"/>
        <v>66.233222614073938</v>
      </c>
    </row>
    <row r="1232" spans="1:20" x14ac:dyDescent="0.3">
      <c r="A1232">
        <f t="shared" si="343"/>
        <v>568.9095019745298</v>
      </c>
      <c r="B1232">
        <f t="shared" si="360"/>
        <v>90.544759411194804</v>
      </c>
      <c r="C1232" t="str">
        <f t="shared" si="344"/>
        <v>75.9995067304832-2040.4033584059i</v>
      </c>
      <c r="D1232" t="str">
        <f t="shared" si="345"/>
        <v>15.3562307357482-351.566961568768i</v>
      </c>
      <c r="E1232" t="str">
        <f t="shared" si="346"/>
        <v>162.463981340345-0.317063594535903i</v>
      </c>
      <c r="F1232" t="str">
        <f t="shared" si="347"/>
        <v>17.4594575846287-1649.54476959168i</v>
      </c>
      <c r="G1232" t="str">
        <f t="shared" si="348"/>
        <v>0.999999892618048-0.000327691837949136i</v>
      </c>
      <c r="H1232" t="str">
        <f t="shared" si="349"/>
        <v>91.0008427432251+0.311098378349734i</v>
      </c>
      <c r="I1232" t="str">
        <f t="shared" si="350"/>
        <v>5.47367857810745-390.877976054628i</v>
      </c>
      <c r="K1232" t="str">
        <f t="shared" si="351"/>
        <v>0.14285415033891-0.000638557855159075i</v>
      </c>
      <c r="L1232" t="str">
        <f t="shared" si="352"/>
        <v>0.0015-109.859300614737i</v>
      </c>
      <c r="M1232" t="str">
        <f t="shared" si="353"/>
        <v>0.0135-45.0704823034816i</v>
      </c>
      <c r="N1232">
        <f t="shared" si="354"/>
        <v>92.133126720046448</v>
      </c>
      <c r="O1232">
        <f t="shared" si="355"/>
        <v>66.200341650374426</v>
      </c>
      <c r="P1232" s="3">
        <f t="shared" si="356"/>
        <v>66.200341650374426</v>
      </c>
      <c r="Q1232" s="3">
        <f t="shared" si="357"/>
        <v>-87.866873279953552</v>
      </c>
      <c r="R1232">
        <f t="shared" si="358"/>
        <v>92.133126720046448</v>
      </c>
      <c r="S1232">
        <f t="shared" si="359"/>
        <v>9.0544759411194803E-2</v>
      </c>
      <c r="T1232">
        <f t="shared" si="342"/>
        <v>66.200341650374426</v>
      </c>
    </row>
    <row r="1233" spans="1:20" x14ac:dyDescent="0.3">
      <c r="A1233">
        <f t="shared" si="343"/>
        <v>571.07135808203293</v>
      </c>
      <c r="B1233">
        <f t="shared" si="360"/>
        <v>90.888829496957342</v>
      </c>
      <c r="C1233" t="str">
        <f t="shared" si="344"/>
        <v>75.9994703916896-2032.68328605876i</v>
      </c>
      <c r="D1233" t="str">
        <f t="shared" si="345"/>
        <v>15.3562305890619-350.236194992964i</v>
      </c>
      <c r="E1233" t="str">
        <f t="shared" si="346"/>
        <v>162.463939046994-0.318267782179535i</v>
      </c>
      <c r="F1233" t="str">
        <f t="shared" si="347"/>
        <v>17.4594575703528-1643.30027212227i</v>
      </c>
      <c r="G1233" t="str">
        <f t="shared" si="348"/>
        <v>0.999999891800394-0.000328937066664386i</v>
      </c>
      <c r="H1233" t="str">
        <f t="shared" si="349"/>
        <v>91.0008491602793+0.312280555684784i</v>
      </c>
      <c r="I1233" t="str">
        <f t="shared" si="350"/>
        <v>5.47367891673455-389.398193108943i</v>
      </c>
      <c r="K1233" t="str">
        <f t="shared" si="351"/>
        <v>0.142854127553064-0.000640984267737724i</v>
      </c>
      <c r="L1233" t="str">
        <f t="shared" si="352"/>
        <v>0.0015-109.443415635322i</v>
      </c>
      <c r="M1233" t="str">
        <f t="shared" si="353"/>
        <v>0.0135-44.8998628247477i</v>
      </c>
      <c r="N1233">
        <f t="shared" si="354"/>
        <v>92.141219723958642</v>
      </c>
      <c r="O1233">
        <f t="shared" si="355"/>
        <v>66.16746116434291</v>
      </c>
      <c r="P1233" s="3">
        <f t="shared" si="356"/>
        <v>66.16746116434291</v>
      </c>
      <c r="Q1233" s="3">
        <f t="shared" si="357"/>
        <v>-87.858780276041358</v>
      </c>
      <c r="R1233">
        <f t="shared" si="358"/>
        <v>92.141219723958642</v>
      </c>
      <c r="S1233">
        <f t="shared" si="359"/>
        <v>9.0888829496957341E-2</v>
      </c>
      <c r="T1233">
        <f t="shared" si="342"/>
        <v>66.16746116434291</v>
      </c>
    </row>
    <row r="1234" spans="1:20" x14ac:dyDescent="0.3">
      <c r="A1234">
        <f t="shared" si="343"/>
        <v>573.24142924274463</v>
      </c>
      <c r="B1234">
        <f t="shared" si="360"/>
        <v>91.234207049045779</v>
      </c>
      <c r="C1234" t="str">
        <f t="shared" si="344"/>
        <v>75.999433776287-2024.9924545365i</v>
      </c>
      <c r="D1234" t="str">
        <f t="shared" si="345"/>
        <v>15.3562304412586-348.910466682405i</v>
      </c>
      <c r="E1234" t="str">
        <f t="shared" si="346"/>
        <v>162.463896431749-0.319476538254202i</v>
      </c>
      <c r="F1234" t="str">
        <f t="shared" si="347"/>
        <v>17.4594575559683-1637.07941407898i</v>
      </c>
      <c r="G1234" t="str">
        <f t="shared" si="348"/>
        <v>0.999999890976515-0.000330187027245677i</v>
      </c>
      <c r="H1234" t="str">
        <f t="shared" si="349"/>
        <v>91.000855626196+0.313467225333725i</v>
      </c>
      <c r="I1234" t="str">
        <f t="shared" si="350"/>
        <v>5.47367925794014-387.924011786998i</v>
      </c>
      <c r="K1234" t="str">
        <f t="shared" si="351"/>
        <v>0.142854104593725-0.000643419899456667i</v>
      </c>
      <c r="L1234" t="str">
        <f t="shared" si="352"/>
        <v>0.0015-109.029105036185i</v>
      </c>
      <c r="M1234" t="str">
        <f t="shared" si="353"/>
        <v>0.0135-44.7298892456144i</v>
      </c>
      <c r="N1234">
        <f t="shared" si="354"/>
        <v>92.149343334165039</v>
      </c>
      <c r="O1234">
        <f t="shared" si="355"/>
        <v>66.134581159601339</v>
      </c>
      <c r="P1234" s="3">
        <f t="shared" si="356"/>
        <v>66.134581159601339</v>
      </c>
      <c r="Q1234" s="3">
        <f t="shared" si="357"/>
        <v>-87.850656665834961</v>
      </c>
      <c r="R1234">
        <f t="shared" si="358"/>
        <v>92.149343334165039</v>
      </c>
      <c r="S1234">
        <f t="shared" si="359"/>
        <v>9.1234207049045779E-2</v>
      </c>
      <c r="T1234">
        <f t="shared" si="342"/>
        <v>66.134581159601339</v>
      </c>
    </row>
    <row r="1235" spans="1:20" x14ac:dyDescent="0.3">
      <c r="A1235">
        <f t="shared" si="343"/>
        <v>575.41974667386705</v>
      </c>
      <c r="B1235">
        <f t="shared" si="360"/>
        <v>91.580897035832152</v>
      </c>
      <c r="C1235" t="str">
        <f t="shared" si="344"/>
        <v>75.9993968821718-2017.33075320384i</v>
      </c>
      <c r="D1235" t="str">
        <f t="shared" si="345"/>
        <v>15.35623029233-347.589757566044i</v>
      </c>
      <c r="E1235" t="str">
        <f t="shared" si="346"/>
        <v>162.463853492162-0.320689880034348i</v>
      </c>
      <c r="F1235" t="str">
        <f t="shared" si="347"/>
        <v>17.4594575414743-1630.88210597267i</v>
      </c>
      <c r="G1235" t="str">
        <f t="shared" si="348"/>
        <v>0.999999890146363-0.000331441737674063i</v>
      </c>
      <c r="H1235" t="str">
        <f t="shared" si="349"/>
        <v>91.0008621413477+0.314658404367812i</v>
      </c>
      <c r="I1235" t="str">
        <f t="shared" si="350"/>
        <v>5.47367960174386-386.455410882201i</v>
      </c>
      <c r="K1235" t="str">
        <f t="shared" si="351"/>
        <v>0.142854081459571-0.000645864785334591i</v>
      </c>
      <c r="L1235" t="str">
        <f t="shared" si="352"/>
        <v>0.0015-108.616362857327i</v>
      </c>
      <c r="M1235" t="str">
        <f t="shared" si="353"/>
        <v>0.0135-44.5605591209547i</v>
      </c>
      <c r="N1235">
        <f t="shared" si="354"/>
        <v>92.157497665290677</v>
      </c>
      <c r="O1235">
        <f t="shared" si="355"/>
        <v>66.101701639798904</v>
      </c>
      <c r="P1235" s="3">
        <f t="shared" si="356"/>
        <v>66.101701639798904</v>
      </c>
      <c r="Q1235" s="3">
        <f t="shared" si="357"/>
        <v>-87.842502334709323</v>
      </c>
      <c r="R1235">
        <f t="shared" si="358"/>
        <v>92.157497665290677</v>
      </c>
      <c r="S1235">
        <f t="shared" si="359"/>
        <v>9.1580897035832151E-2</v>
      </c>
      <c r="T1235">
        <f t="shared" si="342"/>
        <v>66.101701639798904</v>
      </c>
    </row>
    <row r="1236" spans="1:20" x14ac:dyDescent="0.3">
      <c r="A1236">
        <f t="shared" si="343"/>
        <v>577.60634171122786</v>
      </c>
      <c r="B1236">
        <f t="shared" si="360"/>
        <v>91.928904444568317</v>
      </c>
      <c r="C1236" t="str">
        <f t="shared" si="344"/>
        <v>75.9993597072218-2009.69807184457i</v>
      </c>
      <c r="D1236" t="str">
        <f t="shared" si="345"/>
        <v>15.3562301422673-346.274048645038i</v>
      </c>
      <c r="E1236" t="str">
        <f t="shared" si="346"/>
        <v>162.463810225765-0.321907824859123i</v>
      </c>
      <c r="F1236" t="str">
        <f t="shared" si="347"/>
        <v>17.4594575268699-1624.70825865297i</v>
      </c>
      <c r="G1236" t="str">
        <f t="shared" si="348"/>
        <v>0.999999889309888-0.000332701215998928i</v>
      </c>
      <c r="H1236" t="str">
        <f t="shared" si="349"/>
        <v>91.0008687061088+0.31585410992317i</v>
      </c>
      <c r="I1236" t="str">
        <f t="shared" si="350"/>
        <v>5.47367994816543-384.992369268229i</v>
      </c>
      <c r="K1236" t="str">
        <f t="shared" si="351"/>
        <v>0.142854058149272-0.000648318960523096i</v>
      </c>
      <c r="L1236" t="str">
        <f t="shared" si="352"/>
        <v>0.0015-108.205183161314i</v>
      </c>
      <c r="M1236" t="str">
        <f t="shared" si="353"/>
        <v>0.0135-44.3918700148981i</v>
      </c>
      <c r="N1236">
        <f t="shared" si="354"/>
        <v>92.165682832376959</v>
      </c>
      <c r="O1236">
        <f t="shared" si="355"/>
        <v>66.068822608612507</v>
      </c>
      <c r="P1236" s="3">
        <f t="shared" si="356"/>
        <v>66.068822608612507</v>
      </c>
      <c r="Q1236" s="3">
        <f t="shared" si="357"/>
        <v>-87.834317167623041</v>
      </c>
      <c r="R1236">
        <f t="shared" si="358"/>
        <v>92.165682832376959</v>
      </c>
      <c r="S1236">
        <f t="shared" si="359"/>
        <v>9.1928904444568318E-2</v>
      </c>
      <c r="T1236">
        <f t="shared" si="342"/>
        <v>66.068822608612507</v>
      </c>
    </row>
    <row r="1237" spans="1:20" x14ac:dyDescent="0.3">
      <c r="A1237">
        <f t="shared" si="343"/>
        <v>579.80124580973052</v>
      </c>
      <c r="B1237">
        <f t="shared" si="360"/>
        <v>92.278234281457685</v>
      </c>
      <c r="C1237" t="str">
        <f t="shared" si="344"/>
        <v>75.9993222493-2002.09430065991i</v>
      </c>
      <c r="D1237" t="str">
        <f t="shared" si="345"/>
        <v>15.356229991062-344.963320992471i</v>
      </c>
      <c r="E1237" t="str">
        <f t="shared" si="346"/>
        <v>162.463766630072-0.323130390132537i</v>
      </c>
      <c r="F1237" t="str">
        <f t="shared" si="347"/>
        <v>17.4594575121544-1618.55778330703i</v>
      </c>
      <c r="G1237" t="str">
        <f t="shared" si="348"/>
        <v>0.999999888467046-0.000333965480338244i</v>
      </c>
      <c r="H1237" t="str">
        <f t="shared" si="349"/>
        <v>91.0008753208582+0.317054359201051i</v>
      </c>
      <c r="I1237" t="str">
        <f t="shared" si="350"/>
        <v>5.47368029722491-383.534865898746i</v>
      </c>
      <c r="K1237" t="str">
        <f t="shared" si="351"/>
        <v>0.142854034661485-0.000650782460307186i</v>
      </c>
      <c r="L1237" t="str">
        <f t="shared" si="352"/>
        <v>0.0015-107.795560033188i</v>
      </c>
      <c r="M1237" t="str">
        <f t="shared" si="353"/>
        <v>0.0135-44.2238195007951i</v>
      </c>
      <c r="N1237">
        <f t="shared" si="354"/>
        <v>92.173898950883157</v>
      </c>
      <c r="O1237">
        <f t="shared" si="355"/>
        <v>66.03594406974662</v>
      </c>
      <c r="P1237" s="3">
        <f t="shared" si="356"/>
        <v>66.03594406974662</v>
      </c>
      <c r="Q1237" s="3">
        <f t="shared" si="357"/>
        <v>-87.826101049116843</v>
      </c>
      <c r="R1237">
        <f t="shared" si="358"/>
        <v>92.173898950883157</v>
      </c>
      <c r="S1237">
        <f t="shared" si="359"/>
        <v>9.2278234281457691E-2</v>
      </c>
      <c r="T1237">
        <f t="shared" si="342"/>
        <v>66.03594406974662</v>
      </c>
    </row>
    <row r="1238" spans="1:20" x14ac:dyDescent="0.3">
      <c r="A1238">
        <f t="shared" si="343"/>
        <v>582.00449054380749</v>
      </c>
      <c r="B1238">
        <f t="shared" si="360"/>
        <v>92.628891571727223</v>
      </c>
      <c r="C1238" t="str">
        <f t="shared" si="344"/>
        <v>75.9992845062541-1994.519330267i</v>
      </c>
      <c r="D1238" t="str">
        <f t="shared" si="345"/>
        <v>15.3562298387053-343.657555753087i</v>
      </c>
      <c r="E1238" t="str">
        <f t="shared" si="346"/>
        <v>162.463722702578-0.324357593323737i</v>
      </c>
      <c r="F1238" t="str">
        <f t="shared" si="347"/>
        <v>17.4594574973269-1612.4305914582i</v>
      </c>
      <c r="G1238" t="str">
        <f t="shared" si="348"/>
        <v>0.999999887617785-0.000335234548878828i</v>
      </c>
      <c r="H1238" t="str">
        <f t="shared" si="349"/>
        <v>91.0008819859751+0.318259169468068i</v>
      </c>
      <c r="I1238" t="str">
        <f t="shared" si="350"/>
        <v>5.47368064894228-382.082879807072i</v>
      </c>
      <c r="K1238" t="str">
        <f t="shared" si="351"/>
        <v>0.142854010994861-0.000653255320105794i</v>
      </c>
      <c r="L1238" t="str">
        <f t="shared" si="352"/>
        <v>0.0015-107.387487580383i</v>
      </c>
      <c r="M1238" t="str">
        <f t="shared" si="353"/>
        <v>0.0135-44.0564051611826i</v>
      </c>
      <c r="N1238">
        <f t="shared" si="354"/>
        <v>92.182146136687763</v>
      </c>
      <c r="O1238">
        <f t="shared" si="355"/>
        <v>66.003066026933837</v>
      </c>
      <c r="P1238" s="3">
        <f t="shared" si="356"/>
        <v>66.003066026933837</v>
      </c>
      <c r="Q1238" s="3">
        <f t="shared" si="357"/>
        <v>-87.817853863312237</v>
      </c>
      <c r="R1238">
        <f t="shared" si="358"/>
        <v>92.182146136687763</v>
      </c>
      <c r="S1238">
        <f t="shared" si="359"/>
        <v>9.2628891571727226E-2</v>
      </c>
      <c r="T1238">
        <f t="shared" si="342"/>
        <v>66.003066026933837</v>
      </c>
    </row>
    <row r="1239" spans="1:20" x14ac:dyDescent="0.3">
      <c r="A1239">
        <f t="shared" si="343"/>
        <v>584.21610760787405</v>
      </c>
      <c r="B1239">
        <f t="shared" si="360"/>
        <v>92.980881359699794</v>
      </c>
      <c r="C1239" t="str">
        <f t="shared" si="344"/>
        <v>75.9992464759139-1986.97305169724i</v>
      </c>
      <c r="D1239" t="str">
        <f t="shared" si="345"/>
        <v>15.3562296851886-342.356734143014i</v>
      </c>
      <c r="E1239" t="str">
        <f t="shared" si="346"/>
        <v>162.463678440759-0.325589451967262i</v>
      </c>
      <c r="F1239" t="str">
        <f t="shared" si="347"/>
        <v>17.4594574823861-1606.32659496475i</v>
      </c>
      <c r="G1239" t="str">
        <f t="shared" si="348"/>
        <v>0.999999886762057-0.000336508439876607i</v>
      </c>
      <c r="H1239" t="str">
        <f t="shared" si="349"/>
        <v>91.0008887018446+0.319468558056468i</v>
      </c>
      <c r="I1239" t="str">
        <f t="shared" si="350"/>
        <v>5.47368100333776-380.636390105901i</v>
      </c>
      <c r="K1239" t="str">
        <f t="shared" si="351"/>
        <v>0.142853987148036-0.000655737575472276i</v>
      </c>
      <c r="L1239" t="str">
        <f t="shared" si="352"/>
        <v>0.0015-106.980959932639i</v>
      </c>
      <c r="M1239" t="str">
        <f t="shared" si="353"/>
        <v>0.0135-43.8896245877491i</v>
      </c>
      <c r="N1239">
        <f t="shared" si="354"/>
        <v>92.190424506089755</v>
      </c>
      <c r="O1239">
        <f t="shared" si="355"/>
        <v>65.970188483934777</v>
      </c>
      <c r="P1239" s="3">
        <f t="shared" si="356"/>
        <v>65.970188483934777</v>
      </c>
      <c r="Q1239" s="3">
        <f t="shared" si="357"/>
        <v>-87.809575493910245</v>
      </c>
      <c r="R1239">
        <f t="shared" si="358"/>
        <v>92.190424506089755</v>
      </c>
      <c r="S1239">
        <f t="shared" si="359"/>
        <v>9.2980881359699799E-2</v>
      </c>
      <c r="T1239">
        <f t="shared" si="342"/>
        <v>65.970188483934777</v>
      </c>
    </row>
    <row r="1240" spans="1:20" x14ac:dyDescent="0.3">
      <c r="A1240">
        <f t="shared" si="343"/>
        <v>586.43612881678393</v>
      </c>
      <c r="B1240">
        <f t="shared" si="360"/>
        <v>93.334208708866655</v>
      </c>
      <c r="C1240" t="str">
        <f t="shared" si="344"/>
        <v>75.9992081560932-1979.45535639483i</v>
      </c>
      <c r="D1240" t="str">
        <f t="shared" si="345"/>
        <v>15.3562295305029-341.060837449496i</v>
      </c>
      <c r="E1240" t="str">
        <f t="shared" si="346"/>
        <v>162.463633842071-0.326825983663249i</v>
      </c>
      <c r="F1240" t="str">
        <f t="shared" si="347"/>
        <v>17.4594574673319-1600.24570601865i</v>
      </c>
      <c r="G1240" t="str">
        <f t="shared" si="348"/>
        <v>0.999999885899814-0.000337787171656884i</v>
      </c>
      <c r="H1240" t="str">
        <f t="shared" si="349"/>
        <v>91.0008954688517+0.320682542364351i</v>
      </c>
      <c r="I1240" t="str">
        <f t="shared" si="350"/>
        <v>5.47368136043184-379.19537598699i</v>
      </c>
      <c r="K1240" t="str">
        <f t="shared" si="351"/>
        <v>0.14285396311964-0.000658229262094924i</v>
      </c>
      <c r="L1240" t="str">
        <f t="shared" si="352"/>
        <v>0.0015-106.575971241919i</v>
      </c>
      <c r="M1240" t="str">
        <f t="shared" si="353"/>
        <v>0.0135-43.7234753813001i</v>
      </c>
      <c r="N1240">
        <f t="shared" si="354"/>
        <v>92.198734175810088</v>
      </c>
      <c r="O1240">
        <f t="shared" si="355"/>
        <v>65.937311444538665</v>
      </c>
      <c r="P1240" s="3">
        <f t="shared" si="356"/>
        <v>65.937311444538665</v>
      </c>
      <c r="Q1240" s="3">
        <f t="shared" si="357"/>
        <v>-87.801265824189912</v>
      </c>
      <c r="R1240">
        <f t="shared" si="358"/>
        <v>92.198734175810088</v>
      </c>
      <c r="S1240">
        <f t="shared" si="359"/>
        <v>9.3334208708866648E-2</v>
      </c>
      <c r="T1240">
        <f t="shared" si="342"/>
        <v>65.937311444538665</v>
      </c>
    </row>
    <row r="1241" spans="1:20" x14ac:dyDescent="0.3">
      <c r="A1241">
        <f t="shared" si="343"/>
        <v>588.66458610628774</v>
      </c>
      <c r="B1241">
        <f t="shared" si="360"/>
        <v>93.688878701960348</v>
      </c>
      <c r="C1241" t="str">
        <f t="shared" si="344"/>
        <v>75.9991695445898-1971.96613621511i</v>
      </c>
      <c r="D1241" t="str">
        <f t="shared" si="345"/>
        <v>15.3562293746393-339.769847030624i</v>
      </c>
      <c r="E1241" t="str">
        <f t="shared" si="346"/>
        <v>162.463588903953-0.328067206077675i</v>
      </c>
      <c r="F1241" t="str">
        <f t="shared" si="347"/>
        <v>17.459457452163-1594.18783714428i</v>
      </c>
      <c r="G1241" t="str">
        <f t="shared" si="348"/>
        <v>0.999999885031005-0.000339070762614593i</v>
      </c>
      <c r="H1241" t="str">
        <f t="shared" si="349"/>
        <v>91.0009022873863+0.32190113985594i</v>
      </c>
      <c r="I1241" t="str">
        <f t="shared" si="350"/>
        <v>5.473681720245-377.75981672087i</v>
      </c>
      <c r="K1241" t="str">
        <f t="shared" si="351"/>
        <v>0.14285393890829-0.000660730415797466i</v>
      </c>
      <c r="L1241" t="str">
        <f t="shared" si="352"/>
        <v>0.0015-106.172515682326i</v>
      </c>
      <c r="M1241" t="str">
        <f t="shared" si="353"/>
        <v>0.0135-43.5579551517237i</v>
      </c>
      <c r="N1241">
        <f t="shared" si="354"/>
        <v>92.207075262993001</v>
      </c>
      <c r="O1241">
        <f t="shared" si="355"/>
        <v>65.904434912563147</v>
      </c>
      <c r="P1241" s="3">
        <f t="shared" si="356"/>
        <v>65.904434912563147</v>
      </c>
      <c r="Q1241" s="3">
        <f t="shared" si="357"/>
        <v>-87.792924737006999</v>
      </c>
      <c r="R1241">
        <f t="shared" si="358"/>
        <v>92.207075262993001</v>
      </c>
      <c r="S1241">
        <f t="shared" si="359"/>
        <v>9.3688878701960354E-2</v>
      </c>
      <c r="T1241">
        <f t="shared" si="342"/>
        <v>65.904434912563147</v>
      </c>
    </row>
    <row r="1242" spans="1:20" x14ac:dyDescent="0.3">
      <c r="A1242">
        <f t="shared" si="343"/>
        <v>590.90151153349166</v>
      </c>
      <c r="B1242">
        <f t="shared" si="360"/>
        <v>94.044896441027802</v>
      </c>
      <c r="C1242" t="str">
        <f t="shared" si="344"/>
        <v>75.9991306391849-1964.50528342307i</v>
      </c>
      <c r="D1242" t="str">
        <f t="shared" si="345"/>
        <v>15.356229217589-338.483744315069i</v>
      </c>
      <c r="E1242" t="str">
        <f t="shared" si="346"/>
        <v>162.463543623822-0.329313136942599i</v>
      </c>
      <c r="F1242" t="str">
        <f t="shared" si="347"/>
        <v>17.4594574368786-1588.15290119715i</v>
      </c>
      <c r="G1242" t="str">
        <f t="shared" si="348"/>
        <v>0.99999988415558-0.000340359231214569i</v>
      </c>
      <c r="H1242" t="str">
        <f t="shared" si="349"/>
        <v>91.0009091578408+0.323124368061829i</v>
      </c>
      <c r="I1242" t="str">
        <f t="shared" si="350"/>
        <v>5.47368208279794-376.329691656538i</v>
      </c>
      <c r="K1242" t="str">
        <f t="shared" si="351"/>
        <v>0.142853914512593-0.000663241072539598i</v>
      </c>
      <c r="L1242" t="str">
        <f t="shared" si="352"/>
        <v>0.0015-105.770587450016i</v>
      </c>
      <c r="M1242" t="str">
        <f t="shared" si="353"/>
        <v>0.0135-43.3930615179554i</v>
      </c>
      <c r="N1242">
        <f t="shared" si="354"/>
        <v>92.215447885207425</v>
      </c>
      <c r="O1242">
        <f t="shared" si="355"/>
        <v>65.871558891854789</v>
      </c>
      <c r="P1242" s="3">
        <f t="shared" si="356"/>
        <v>65.871558891854789</v>
      </c>
      <c r="Q1242" s="3">
        <f t="shared" si="357"/>
        <v>-87.784552114792575</v>
      </c>
      <c r="R1242">
        <f t="shared" si="358"/>
        <v>92.215447885207425</v>
      </c>
      <c r="S1242">
        <f t="shared" si="359"/>
        <v>9.40448964410278E-2</v>
      </c>
      <c r="T1242">
        <f t="shared" si="342"/>
        <v>65.871558891854789</v>
      </c>
    </row>
    <row r="1243" spans="1:20" x14ac:dyDescent="0.3">
      <c r="A1243">
        <f t="shared" si="343"/>
        <v>593.1469372773189</v>
      </c>
      <c r="B1243">
        <f t="shared" si="360"/>
        <v>94.402267047503713</v>
      </c>
      <c r="C1243" t="str">
        <f t="shared" si="344"/>
        <v>75.9990914376405-1957.07269069171i</v>
      </c>
      <c r="D1243" t="str">
        <f t="shared" si="345"/>
        <v>15.3562290593428-337.20251080181i</v>
      </c>
      <c r="E1243" t="str">
        <f t="shared" si="346"/>
        <v>162.463497999077-0.330563794056408i</v>
      </c>
      <c r="F1243" t="str">
        <f t="shared" si="347"/>
        <v>17.4594574214776-1582.14081136269i</v>
      </c>
      <c r="G1243" t="str">
        <f t="shared" si="348"/>
        <v>0.99999988327349-0.000341652595991816i</v>
      </c>
      <c r="H1243" t="str">
        <f t="shared" si="349"/>
        <v>91.0009160806113+0.324352244579243i</v>
      </c>
      <c r="I1243" t="str">
        <f t="shared" si="350"/>
        <v>5.47368244811156-374.904980221169i</v>
      </c>
      <c r="K1243" t="str">
        <f t="shared" si="351"/>
        <v>0.142853889931144-0.000665761268417486i</v>
      </c>
      <c r="L1243" t="str">
        <f t="shared" si="352"/>
        <v>0.0015-105.370180763117i</v>
      </c>
      <c r="M1243" t="str">
        <f t="shared" si="353"/>
        <v>0.0135-43.2287921079453i</v>
      </c>
      <c r="N1243">
        <f t="shared" si="354"/>
        <v>92.223852160448359</v>
      </c>
      <c r="O1243">
        <f t="shared" si="355"/>
        <v>65.838683386288949</v>
      </c>
      <c r="P1243" s="3">
        <f t="shared" si="356"/>
        <v>65.838683386288949</v>
      </c>
      <c r="Q1243" s="3">
        <f t="shared" si="357"/>
        <v>-87.776147839551641</v>
      </c>
      <c r="R1243">
        <f t="shared" si="358"/>
        <v>92.223852160448359</v>
      </c>
      <c r="S1243">
        <f t="shared" si="359"/>
        <v>9.4402267047503707E-2</v>
      </c>
      <c r="T1243">
        <f t="shared" si="342"/>
        <v>65.838683386288949</v>
      </c>
    </row>
    <row r="1244" spans="1:20" x14ac:dyDescent="0.3">
      <c r="A1244">
        <f t="shared" si="343"/>
        <v>595.40089563897277</v>
      </c>
      <c r="B1244">
        <f t="shared" si="360"/>
        <v>94.76099566228423</v>
      </c>
      <c r="C1244" t="str">
        <f t="shared" si="344"/>
        <v>75.9990519377038-1949.66825110063i</v>
      </c>
      <c r="D1244" t="str">
        <f t="shared" si="345"/>
        <v>15.3562288998916-335.926128059872i</v>
      </c>
      <c r="E1244" t="str">
        <f t="shared" si="346"/>
        <v>162.463452027095-0.331819195284052i</v>
      </c>
      <c r="F1244" t="str">
        <f t="shared" si="347"/>
        <v>17.4594574059596-1576.15148115496i</v>
      </c>
      <c r="G1244" t="str">
        <f t="shared" si="348"/>
        <v>0.999999882384683-0.000342950875551767i</v>
      </c>
      <c r="H1244" t="str">
        <f t="shared" si="349"/>
        <v>91.0009230560949+0.325584787072267i</v>
      </c>
      <c r="I1244" t="str">
        <f t="shared" si="350"/>
        <v>5.4736828162069-373.485661919803i</v>
      </c>
      <c r="K1244" t="str">
        <f t="shared" si="351"/>
        <v>0.142853865162531-0.000668291039664294i</v>
      </c>
      <c r="L1244" t="str">
        <f t="shared" si="352"/>
        <v>0.0015-104.971289861642i</v>
      </c>
      <c r="M1244" t="str">
        <f t="shared" si="353"/>
        <v>0.0135-43.0651445586225i</v>
      </c>
      <c r="N1244">
        <f t="shared" si="354"/>
        <v>92.232288207138197</v>
      </c>
      <c r="O1244">
        <f t="shared" si="355"/>
        <v>65.805808399770513</v>
      </c>
      <c r="P1244" s="3">
        <f t="shared" si="356"/>
        <v>65.805808399770513</v>
      </c>
      <c r="Q1244" s="3">
        <f t="shared" si="357"/>
        <v>-87.767711792861803</v>
      </c>
      <c r="R1244">
        <f t="shared" si="358"/>
        <v>92.232288207138197</v>
      </c>
      <c r="S1244">
        <f t="shared" si="359"/>
        <v>9.4760995662284228E-2</v>
      </c>
      <c r="T1244">
        <f t="shared" si="342"/>
        <v>65.805808399770513</v>
      </c>
    </row>
    <row r="1245" spans="1:20" x14ac:dyDescent="0.3">
      <c r="A1245">
        <f t="shared" si="343"/>
        <v>597.66341904240085</v>
      </c>
      <c r="B1245">
        <f t="shared" si="360"/>
        <v>95.12108744580091</v>
      </c>
      <c r="C1245" t="str">
        <f t="shared" si="344"/>
        <v>75.9990121371047-1942.2918581344i</v>
      </c>
      <c r="D1245" t="str">
        <f t="shared" si="345"/>
        <v>15.3562287392263-334.654577728063i</v>
      </c>
      <c r="E1245" t="str">
        <f t="shared" si="346"/>
        <v>162.463405705235-0.333079358557272i</v>
      </c>
      <c r="F1245" t="str">
        <f t="shared" si="347"/>
        <v>17.4594573903233-1570.18482441544i</v>
      </c>
      <c r="G1245" t="str">
        <f t="shared" si="348"/>
        <v>0.999999881489109-0.000344254088570559i</v>
      </c>
      <c r="H1245" t="str">
        <f t="shared" si="349"/>
        <v>91.0009300846936+0.326822013272115i</v>
      </c>
      <c r="I1245" t="str">
        <f t="shared" si="350"/>
        <v>5.47368318710505-372.071716335074i</v>
      </c>
      <c r="K1245" t="str">
        <f t="shared" si="351"/>
        <v>0.142853840205328-0.000670830422650668i</v>
      </c>
      <c r="L1245" t="str">
        <f t="shared" si="352"/>
        <v>0.0015-104.573909007414i</v>
      </c>
      <c r="M1245" t="str">
        <f t="shared" si="353"/>
        <v>0.0135-42.9021165158622i</v>
      </c>
      <c r="N1245">
        <f t="shared" si="354"/>
        <v>92.240756144128284</v>
      </c>
      <c r="O1245">
        <f t="shared" si="355"/>
        <v>65.772933936233727</v>
      </c>
      <c r="P1245" s="3">
        <f t="shared" si="356"/>
        <v>65.772933936233727</v>
      </c>
      <c r="Q1245" s="3">
        <f t="shared" si="357"/>
        <v>-87.759243855871716</v>
      </c>
      <c r="R1245">
        <f t="shared" si="358"/>
        <v>92.240756144128284</v>
      </c>
      <c r="S1245">
        <f t="shared" si="359"/>
        <v>9.5121087445800917E-2</v>
      </c>
      <c r="T1245">
        <f t="shared" si="342"/>
        <v>65.772933936233727</v>
      </c>
    </row>
    <row r="1246" spans="1:20" x14ac:dyDescent="0.3">
      <c r="A1246">
        <f t="shared" si="343"/>
        <v>599.93454003476199</v>
      </c>
      <c r="B1246">
        <f t="shared" si="360"/>
        <v>95.482547578094952</v>
      </c>
      <c r="C1246" t="str">
        <f t="shared" si="344"/>
        <v>75.9989720335548-1934.94340568102i</v>
      </c>
      <c r="D1246" t="str">
        <f t="shared" si="345"/>
        <v>15.3562285773376-333.387841514703i</v>
      </c>
      <c r="E1246" t="str">
        <f t="shared" si="346"/>
        <v>162.463359030835-0.334344301874857i</v>
      </c>
      <c r="F1246" t="str">
        <f t="shared" si="347"/>
        <v>17.459457374568-1564.24075531177i</v>
      </c>
      <c r="G1246" t="str">
        <f t="shared" si="348"/>
        <v>0.999999880586715-0.000345562253795294i</v>
      </c>
      <c r="H1246" t="str">
        <f t="shared" si="349"/>
        <v>91.0009371668118+0.328063940977404i</v>
      </c>
      <c r="I1246" t="str">
        <f t="shared" si="350"/>
        <v>5.47368356082745-370.663123126901i</v>
      </c>
      <c r="K1246" t="str">
        <f t="shared" si="351"/>
        <v>0.142853815058099-0.000673379453885316i</v>
      </c>
      <c r="L1246" t="str">
        <f t="shared" si="352"/>
        <v>0.0015-104.178032483975i</v>
      </c>
      <c r="M1246" t="str">
        <f t="shared" si="353"/>
        <v>0.0135-42.7397056344513i</v>
      </c>
      <c r="N1246">
        <f t="shared" si="354"/>
        <v>92.249256090700115</v>
      </c>
      <c r="O1246">
        <f t="shared" si="355"/>
        <v>65.740059999642369</v>
      </c>
      <c r="P1246" s="3">
        <f t="shared" si="356"/>
        <v>65.740059999642369</v>
      </c>
      <c r="Q1246" s="3">
        <f t="shared" si="357"/>
        <v>-87.750743909299885</v>
      </c>
      <c r="R1246">
        <f t="shared" si="358"/>
        <v>92.249256090700115</v>
      </c>
      <c r="S1246">
        <f t="shared" si="359"/>
        <v>9.5482547578094948E-2</v>
      </c>
      <c r="T1246">
        <f t="shared" si="342"/>
        <v>65.740059999642369</v>
      </c>
    </row>
    <row r="1247" spans="1:20" x14ac:dyDescent="0.3">
      <c r="A1247">
        <f t="shared" si="343"/>
        <v>602.21429128689408</v>
      </c>
      <c r="B1247">
        <f t="shared" si="360"/>
        <v>95.84538125889172</v>
      </c>
      <c r="C1247" t="str">
        <f t="shared" si="344"/>
        <v>75.998931624751-1927.6227880305i</v>
      </c>
      <c r="D1247" t="str">
        <f t="shared" si="345"/>
        <v>15.3562284142163-332.125901197367i</v>
      </c>
      <c r="E1247" t="str">
        <f t="shared" si="346"/>
        <v>162.463312001216-0.335614043302916i</v>
      </c>
      <c r="F1247" t="str">
        <f t="shared" si="347"/>
        <v>17.4594573586928-1558.31918833651i</v>
      </c>
      <c r="G1247" t="str">
        <f t="shared" si="348"/>
        <v>0.999999879677449-0.000346875390044314i</v>
      </c>
      <c r="H1247" t="str">
        <f t="shared" si="349"/>
        <v>91.0009443028567+0.329310588054367i</v>
      </c>
      <c r="I1247" t="str">
        <f t="shared" si="350"/>
        <v>5.47368393739553-369.259862032193i</v>
      </c>
      <c r="K1247" t="str">
        <f t="shared" si="351"/>
        <v>0.142853789719398-0.000675938170015469i</v>
      </c>
      <c r="L1247" t="str">
        <f t="shared" si="352"/>
        <v>0.0015-103.783654596508i</v>
      </c>
      <c r="M1247" t="str">
        <f t="shared" si="353"/>
        <v>0.0135-42.5779095780546i</v>
      </c>
      <c r="N1247">
        <f t="shared" si="354"/>
        <v>92.257788166566769</v>
      </c>
      <c r="O1247">
        <f t="shared" si="355"/>
        <v>65.707186593990528</v>
      </c>
      <c r="P1247" s="3">
        <f t="shared" si="356"/>
        <v>65.707186593990528</v>
      </c>
      <c r="Q1247" s="3">
        <f t="shared" si="357"/>
        <v>-87.742211833433231</v>
      </c>
      <c r="R1247">
        <f t="shared" si="358"/>
        <v>92.257788166566769</v>
      </c>
      <c r="S1247">
        <f t="shared" si="359"/>
        <v>9.5845381258891721E-2</v>
      </c>
      <c r="T1247">
        <f t="shared" si="342"/>
        <v>65.707186593990528</v>
      </c>
    </row>
    <row r="1248" spans="1:20" x14ac:dyDescent="0.3">
      <c r="A1248">
        <f t="shared" si="343"/>
        <v>604.5027055937843</v>
      </c>
      <c r="B1248">
        <f t="shared" si="360"/>
        <v>96.209593707675509</v>
      </c>
      <c r="C1248" t="str">
        <f t="shared" si="344"/>
        <v>75.9988909083687-1920.32989987318i</v>
      </c>
      <c r="D1248" t="str">
        <f t="shared" si="345"/>
        <v>15.3562282498529-330.86873862262i</v>
      </c>
      <c r="E1248" t="str">
        <f t="shared" si="346"/>
        <v>162.463264613674-0.336888600975029i</v>
      </c>
      <c r="F1248" t="str">
        <f t="shared" si="347"/>
        <v>17.4594573426968-1552.42003830595i</v>
      </c>
      <c r="G1248" t="str">
        <f t="shared" si="348"/>
        <v>0.999999878761261-0.000348193516207472i</v>
      </c>
      <c r="H1248" t="str">
        <f t="shared" si="349"/>
        <v>91.0009514932396+0.330561972437159i</v>
      </c>
      <c r="I1248" t="str">
        <f t="shared" si="350"/>
        <v>5.47368431683106-367.861912864575i</v>
      </c>
      <c r="K1248" t="str">
        <f t="shared" si="351"/>
        <v>0.142853764187766-0.000678506607827452i</v>
      </c>
      <c r="L1248" t="str">
        <f t="shared" si="352"/>
        <v>0.0015-103.390769671756i</v>
      </c>
      <c r="M1248" t="str">
        <f t="shared" si="353"/>
        <v>0.0135-42.4167260191817i</v>
      </c>
      <c r="N1248">
        <f t="shared" si="354"/>
        <v>92.266352491874414</v>
      </c>
      <c r="O1248">
        <f t="shared" si="355"/>
        <v>65.674313723302021</v>
      </c>
      <c r="P1248" s="3">
        <f t="shared" si="356"/>
        <v>65.674313723302021</v>
      </c>
      <c r="Q1248" s="3">
        <f t="shared" si="357"/>
        <v>-87.733647508125586</v>
      </c>
      <c r="R1248">
        <f t="shared" si="358"/>
        <v>92.266352491874414</v>
      </c>
      <c r="S1248">
        <f t="shared" si="359"/>
        <v>9.6209593707675511E-2</v>
      </c>
      <c r="T1248">
        <f t="shared" si="342"/>
        <v>65.674313723302021</v>
      </c>
    </row>
    <row r="1249" spans="1:20" x14ac:dyDescent="0.3">
      <c r="A1249">
        <f t="shared" si="343"/>
        <v>606.79981587504074</v>
      </c>
      <c r="B1249">
        <f t="shared" si="360"/>
        <v>96.575190163764674</v>
      </c>
      <c r="C1249" t="str">
        <f t="shared" si="344"/>
        <v>75.9988498820667-1913.06463629827i</v>
      </c>
      <c r="D1249" t="str">
        <f t="shared" si="345"/>
        <v>15.3562280842379-329.616335705754i</v>
      </c>
      <c r="E1249" t="str">
        <f t="shared" si="346"/>
        <v>162.463216865485-0.338167993092593i</v>
      </c>
      <c r="F1249" t="str">
        <f t="shared" si="347"/>
        <v>17.4594573265786-1546.54322035882i</v>
      </c>
      <c r="G1249" t="str">
        <f t="shared" si="348"/>
        <v>0.999999877838096-0.000349516651246398i</v>
      </c>
      <c r="H1249" t="str">
        <f t="shared" si="349"/>
        <v>91.0009587383743+0.331818112128075i</v>
      </c>
      <c r="I1249" t="str">
        <f t="shared" si="350"/>
        <v>5.47368469915573-366.469255514076i</v>
      </c>
      <c r="K1249" t="str">
        <f t="shared" si="351"/>
        <v>0.142853738461734-0.000681084804247181i</v>
      </c>
      <c r="L1249" t="str">
        <f t="shared" si="352"/>
        <v>0.0015-102.999372057935i</v>
      </c>
      <c r="M1249" t="str">
        <f t="shared" si="353"/>
        <v>0.0135-42.256152639153i</v>
      </c>
      <c r="N1249">
        <f t="shared" si="354"/>
        <v>92.274949187203589</v>
      </c>
      <c r="O1249">
        <f t="shared" si="355"/>
        <v>65.641441391630877</v>
      </c>
      <c r="P1249" s="3">
        <f t="shared" si="356"/>
        <v>65.641441391630877</v>
      </c>
      <c r="Q1249" s="3">
        <f t="shared" si="357"/>
        <v>-87.725050812796411</v>
      </c>
      <c r="R1249">
        <f t="shared" si="358"/>
        <v>92.274949187203589</v>
      </c>
      <c r="S1249">
        <f t="shared" si="359"/>
        <v>9.6575190163764674E-2</v>
      </c>
      <c r="T1249">
        <f t="shared" si="342"/>
        <v>65.641441391630877</v>
      </c>
    </row>
    <row r="1250" spans="1:20" x14ac:dyDescent="0.3">
      <c r="A1250">
        <f t="shared" si="343"/>
        <v>609.10565517536588</v>
      </c>
      <c r="B1250">
        <f t="shared" si="360"/>
        <v>96.942175886386977</v>
      </c>
      <c r="C1250" t="str">
        <f t="shared" si="344"/>
        <v>75.9988085434891-1905.82689279252i</v>
      </c>
      <c r="D1250" t="str">
        <f t="shared" si="345"/>
        <v>15.3562279173619-328.368674430536i</v>
      </c>
      <c r="E1250" t="str">
        <f t="shared" si="346"/>
        <v>162.463168753908-0.339452237925012i</v>
      </c>
      <c r="F1250" t="str">
        <f t="shared" si="347"/>
        <v>17.459457310338-1540.68864995513i</v>
      </c>
      <c r="G1250" t="str">
        <f t="shared" si="348"/>
        <v>0.999999876907901-0.000350844814194781i</v>
      </c>
      <c r="H1250" t="str">
        <f t="shared" si="349"/>
        <v>91.000966038677+0.333079025197826i</v>
      </c>
      <c r="I1250" t="str">
        <f t="shared" si="350"/>
        <v>5.47368508439168-365.081869946851i</v>
      </c>
      <c r="K1250" t="str">
        <f t="shared" si="351"/>
        <v>0.142853712539823-0.000683672796340704i</v>
      </c>
      <c r="L1250" t="str">
        <f t="shared" si="352"/>
        <v>0.0015-102.609456124662i</v>
      </c>
      <c r="M1250" t="str">
        <f t="shared" si="353"/>
        <v>0.0135-42.0961871280663i</v>
      </c>
      <c r="N1250">
        <f t="shared" si="354"/>
        <v>92.283578373570649</v>
      </c>
      <c r="O1250">
        <f t="shared" si="355"/>
        <v>65.608569603062406</v>
      </c>
      <c r="P1250" s="3">
        <f t="shared" si="356"/>
        <v>65.608569603062406</v>
      </c>
      <c r="Q1250" s="3">
        <f t="shared" si="357"/>
        <v>-87.716421626429351</v>
      </c>
      <c r="R1250">
        <f t="shared" si="358"/>
        <v>92.283578373570649</v>
      </c>
      <c r="S1250">
        <f t="shared" si="359"/>
        <v>9.6942175886386983E-2</v>
      </c>
      <c r="T1250">
        <f t="shared" si="342"/>
        <v>65.608569603062406</v>
      </c>
    </row>
    <row r="1251" spans="1:20" x14ac:dyDescent="0.3">
      <c r="A1251">
        <f t="shared" si="343"/>
        <v>611.42025666503218</v>
      </c>
      <c r="B1251">
        <f t="shared" si="360"/>
        <v>97.310556154755247</v>
      </c>
      <c r="C1251" t="str">
        <f t="shared" si="344"/>
        <v>75.9987668902587-1898.6165652384i</v>
      </c>
      <c r="D1251" t="str">
        <f t="shared" si="345"/>
        <v>15.3562277492152-327.125736848937i</v>
      </c>
      <c r="E1251" t="str">
        <f t="shared" si="346"/>
        <v>162.463120276178-0.340741353809942i</v>
      </c>
      <c r="F1251" t="str">
        <f t="shared" si="347"/>
        <v>17.4594572939736-1534.85624287491i</v>
      </c>
      <c r="G1251" t="str">
        <f t="shared" si="348"/>
        <v>0.999999875970624-0.000352178024158633i</v>
      </c>
      <c r="H1251" t="str">
        <f t="shared" si="349"/>
        <v>91.0009733945683+0.334344729785807i</v>
      </c>
      <c r="I1251" t="str">
        <f t="shared" si="350"/>
        <v>5.47368547256099-363.699736204894i</v>
      </c>
      <c r="K1251" t="str">
        <f t="shared" si="351"/>
        <v>0.142853686420541-0.000686270621314738i</v>
      </c>
      <c r="L1251" t="str">
        <f t="shared" si="352"/>
        <v>0.0015-102.221016262863i</v>
      </c>
      <c r="M1251" t="str">
        <f t="shared" si="353"/>
        <v>0.0135-41.9368271847641i</v>
      </c>
      <c r="N1251">
        <f t="shared" si="354"/>
        <v>92.29224017242916</v>
      </c>
      <c r="O1251">
        <f t="shared" si="355"/>
        <v>65.575698361711986</v>
      </c>
      <c r="P1251" s="3">
        <f t="shared" si="356"/>
        <v>65.575698361711986</v>
      </c>
      <c r="Q1251" s="3">
        <f t="shared" si="357"/>
        <v>-87.70775982757084</v>
      </c>
      <c r="R1251">
        <f t="shared" si="358"/>
        <v>92.29224017242916</v>
      </c>
      <c r="S1251">
        <f t="shared" si="359"/>
        <v>9.7310556154755243E-2</v>
      </c>
      <c r="T1251">
        <f t="shared" si="342"/>
        <v>65.575698361711986</v>
      </c>
    </row>
    <row r="1252" spans="1:20" x14ac:dyDescent="0.3">
      <c r="A1252">
        <f t="shared" si="343"/>
        <v>613.74365364035941</v>
      </c>
      <c r="B1252">
        <f t="shared" si="360"/>
        <v>97.680336268143321</v>
      </c>
      <c r="C1252" t="str">
        <f t="shared" si="344"/>
        <v>75.9987249199826-1891.4335499129i</v>
      </c>
      <c r="D1252" t="str">
        <f t="shared" si="345"/>
        <v>15.3562275797882-325.887505080884i</v>
      </c>
      <c r="E1252" t="str">
        <f t="shared" si="346"/>
        <v>162.463071429511-0.34203535915358i</v>
      </c>
      <c r="F1252" t="str">
        <f t="shared" si="347"/>
        <v>17.4594572774847-1529.04591521704i</v>
      </c>
      <c r="G1252" t="str">
        <f t="shared" si="348"/>
        <v>0.99999987502621-0.00035351630031657i</v>
      </c>
      <c r="H1252" t="str">
        <f t="shared" si="349"/>
        <v>91.0009808064709+0.335615244100332i</v>
      </c>
      <c r="I1252" t="str">
        <f t="shared" si="350"/>
        <v>5.47368586368601-362.322834405746i</v>
      </c>
      <c r="K1252" t="str">
        <f t="shared" si="351"/>
        <v>0.142853660102386-0.000688878316517174i</v>
      </c>
      <c r="L1252" t="str">
        <f t="shared" si="352"/>
        <v>0.0015-101.834046884701i</v>
      </c>
      <c r="M1252" t="str">
        <f t="shared" si="353"/>
        <v>0.0135-41.7780705168004i</v>
      </c>
      <c r="N1252">
        <f t="shared" si="354"/>
        <v>92.300934705671295</v>
      </c>
      <c r="O1252">
        <f t="shared" si="355"/>
        <v>65.542827671726656</v>
      </c>
      <c r="P1252" s="3">
        <f t="shared" si="356"/>
        <v>65.542827671726656</v>
      </c>
      <c r="Q1252" s="3">
        <f t="shared" si="357"/>
        <v>-87.699065294328705</v>
      </c>
      <c r="R1252">
        <f t="shared" si="358"/>
        <v>92.300934705671295</v>
      </c>
      <c r="S1252">
        <f t="shared" si="359"/>
        <v>9.768033626814332E-2</v>
      </c>
      <c r="T1252">
        <f t="shared" si="342"/>
        <v>65.542827671726656</v>
      </c>
    </row>
    <row r="1253" spans="1:20" x14ac:dyDescent="0.3">
      <c r="A1253">
        <f t="shared" si="343"/>
        <v>616.07587952419283</v>
      </c>
      <c r="B1253">
        <f t="shared" si="360"/>
        <v>98.051521545962274</v>
      </c>
      <c r="C1253" t="str">
        <f t="shared" si="344"/>
        <v>75.9986826302466-1884.27774348577i</v>
      </c>
      <c r="D1253" t="str">
        <f t="shared" si="345"/>
        <v>15.3562274090711-324.653961313997i</v>
      </c>
      <c r="E1253" t="str">
        <f t="shared" si="346"/>
        <v>162.463022211098-0.343334272430829i</v>
      </c>
      <c r="F1253" t="str">
        <f t="shared" si="347"/>
        <v>17.45945726087-1523.25758339799i</v>
      </c>
      <c r="G1253" t="str">
        <f t="shared" si="348"/>
        <v>0.999999874074604-0.000354859661920086i</v>
      </c>
      <c r="H1253" t="str">
        <f t="shared" si="349"/>
        <v>91.0009882748119+0.336890586418936i</v>
      </c>
      <c r="I1253" t="str">
        <f t="shared" si="350"/>
        <v>5.47368625778922-360.951144742213i</v>
      </c>
      <c r="K1253" t="str">
        <f t="shared" si="351"/>
        <v>0.142853633583843-0.000691495919437654i</v>
      </c>
      <c r="L1253" t="str">
        <f t="shared" si="352"/>
        <v>0.0015-101.448542423492i</v>
      </c>
      <c r="M1253" t="str">
        <f t="shared" si="353"/>
        <v>0.0135-41.6199148404069i</v>
      </c>
      <c r="N1253">
        <f t="shared" si="354"/>
        <v>92.309662095629264</v>
      </c>
      <c r="O1253">
        <f t="shared" si="355"/>
        <v>65.509957537284066</v>
      </c>
      <c r="P1253" s="3">
        <f t="shared" si="356"/>
        <v>65.509957537284066</v>
      </c>
      <c r="Q1253" s="3">
        <f t="shared" si="357"/>
        <v>-87.690337904370736</v>
      </c>
      <c r="R1253">
        <f t="shared" si="358"/>
        <v>92.309662095629264</v>
      </c>
      <c r="S1253">
        <f t="shared" si="359"/>
        <v>9.8051521545962278E-2</v>
      </c>
      <c r="T1253">
        <f t="shared" si="342"/>
        <v>65.509957537284066</v>
      </c>
    </row>
    <row r="1254" spans="1:20" x14ac:dyDescent="0.3">
      <c r="A1254">
        <f t="shared" si="343"/>
        <v>618.41696786638477</v>
      </c>
      <c r="B1254">
        <f t="shared" si="360"/>
        <v>98.424117327836939</v>
      </c>
      <c r="C1254" t="str">
        <f t="shared" si="344"/>
        <v>75.9986400186214-1877.14904301828i</v>
      </c>
      <c r="D1254" t="str">
        <f t="shared" si="345"/>
        <v>15.3562272370541-323.425087803334i</v>
      </c>
      <c r="E1254" t="str">
        <f t="shared" si="346"/>
        <v>162.462972618114-0.344638112185629i</v>
      </c>
      <c r="F1254" t="str">
        <f t="shared" si="347"/>
        <v>17.4594572441292-1517.49116415068i</v>
      </c>
      <c r="G1254" t="str">
        <f t="shared" si="348"/>
        <v>0.999999873115753-0.000356208128293832i</v>
      </c>
      <c r="H1254" t="str">
        <f t="shared" si="349"/>
        <v>91.0009958000213+0.338170775088599i</v>
      </c>
      <c r="I1254" t="str">
        <f t="shared" si="350"/>
        <v>5.47368665489347-359.584647482083i</v>
      </c>
      <c r="K1254" t="str">
        <f t="shared" si="351"/>
        <v>0.142853606863386-0.000694123467708062i</v>
      </c>
      <c r="L1254" t="str">
        <f t="shared" si="352"/>
        <v>0.0015-101.064497333624i</v>
      </c>
      <c r="M1254" t="str">
        <f t="shared" si="353"/>
        <v>0.0135-41.4623578804611i</v>
      </c>
      <c r="N1254">
        <f t="shared" si="354"/>
        <v>92.318422465076679</v>
      </c>
      <c r="O1254">
        <f t="shared" si="355"/>
        <v>65.477087962593941</v>
      </c>
      <c r="P1254" s="3">
        <f t="shared" si="356"/>
        <v>65.477087962593941</v>
      </c>
      <c r="Q1254" s="3">
        <f t="shared" si="357"/>
        <v>-87.681577534923321</v>
      </c>
      <c r="R1254">
        <f t="shared" si="358"/>
        <v>92.318422465076679</v>
      </c>
      <c r="S1254">
        <f t="shared" si="359"/>
        <v>9.8424117327836944E-2</v>
      </c>
      <c r="T1254">
        <f t="shared" si="342"/>
        <v>65.477087962593941</v>
      </c>
    </row>
    <row r="1255" spans="1:20" x14ac:dyDescent="0.3">
      <c r="A1255">
        <f t="shared" si="343"/>
        <v>620.766952344277</v>
      </c>
      <c r="B1255">
        <f t="shared" si="360"/>
        <v>98.798128973682722</v>
      </c>
      <c r="C1255" t="str">
        <f t="shared" si="344"/>
        <v>75.9985970826572-1870.04734596158i</v>
      </c>
      <c r="D1255" t="str">
        <f t="shared" si="345"/>
        <v>15.3562270637273-322.200866871138i</v>
      </c>
      <c r="E1255" t="str">
        <f t="shared" si="346"/>
        <v>162.462922647708-0.345946897031195i</v>
      </c>
      <c r="F1255" t="str">
        <f t="shared" si="347"/>
        <v>17.4594572272606-1511.74657452322i</v>
      </c>
      <c r="G1255" t="str">
        <f t="shared" si="348"/>
        <v>0.999999872149601-0.00035756171883589i</v>
      </c>
      <c r="H1255" t="str">
        <f t="shared" si="349"/>
        <v>91.0010033825313+0.339455828526027i</v>
      </c>
      <c r="I1255" t="str">
        <f t="shared" si="350"/>
        <v>5.47368705502137-358.223322967827i</v>
      </c>
      <c r="K1255" t="str">
        <f t="shared" si="351"/>
        <v>0.142853579939479-0.000696760999103096i</v>
      </c>
      <c r="L1255" t="str">
        <f t="shared" si="352"/>
        <v>0.0015-100.68190609048i</v>
      </c>
      <c r="M1255" t="str">
        <f t="shared" si="353"/>
        <v>0.0135-41.3053973704534i</v>
      </c>
      <c r="N1255">
        <f t="shared" si="354"/>
        <v>92.327215937230008</v>
      </c>
      <c r="O1255">
        <f t="shared" si="355"/>
        <v>65.444218951897454</v>
      </c>
      <c r="P1255" s="3">
        <f t="shared" si="356"/>
        <v>65.444218951897454</v>
      </c>
      <c r="Q1255" s="3">
        <f t="shared" si="357"/>
        <v>-87.672784062769992</v>
      </c>
      <c r="R1255">
        <f t="shared" si="358"/>
        <v>92.327215937230008</v>
      </c>
      <c r="S1255">
        <f t="shared" si="359"/>
        <v>9.8798128973682717E-2</v>
      </c>
      <c r="T1255">
        <f t="shared" si="342"/>
        <v>65.444218951897454</v>
      </c>
    </row>
    <row r="1256" spans="1:20" x14ac:dyDescent="0.3">
      <c r="A1256">
        <f t="shared" si="343"/>
        <v>623.1258667631854</v>
      </c>
      <c r="B1256">
        <f t="shared" si="360"/>
        <v>99.173561863782723</v>
      </c>
      <c r="C1256" t="str">
        <f t="shared" si="344"/>
        <v>75.9985538198866-1862.97255015526i</v>
      </c>
      <c r="D1256" t="str">
        <f t="shared" si="345"/>
        <v>15.3562268890807-320.981280906579i</v>
      </c>
      <c r="E1256" t="str">
        <f t="shared" si="346"/>
        <v>162.46287229701-0.347260645650167i</v>
      </c>
      <c r="F1256" t="str">
        <f t="shared" si="347"/>
        <v>17.4594572102636-1506.02373187777i</v>
      </c>
      <c r="G1256" t="str">
        <f t="shared" si="348"/>
        <v>0.999999871176092-0.000358920453018054i</v>
      </c>
      <c r="H1256" t="str">
        <f t="shared" si="349"/>
        <v>91.0010110227789+0.340745765217922i</v>
      </c>
      <c r="I1256" t="str">
        <f t="shared" si="350"/>
        <v>5.47368745819607-356.867151616341i</v>
      </c>
      <c r="K1256" t="str">
        <f t="shared" si="351"/>
        <v>0.142853552810572-0.000699408551540794i</v>
      </c>
      <c r="L1256" t="str">
        <f t="shared" si="352"/>
        <v>0.0015-100.300763190357i</v>
      </c>
      <c r="M1256" t="str">
        <f t="shared" si="353"/>
        <v>0.0135-41.1490310524541i</v>
      </c>
      <c r="N1256">
        <f t="shared" si="354"/>
        <v>92.336042635750047</v>
      </c>
      <c r="O1256">
        <f t="shared" si="355"/>
        <v>65.411350509467766</v>
      </c>
      <c r="P1256" s="3">
        <f t="shared" si="356"/>
        <v>65.411350509467766</v>
      </c>
      <c r="Q1256" s="3">
        <f t="shared" si="357"/>
        <v>-87.663957364249953</v>
      </c>
      <c r="R1256">
        <f t="shared" si="358"/>
        <v>92.336042635750047</v>
      </c>
      <c r="S1256">
        <f t="shared" si="359"/>
        <v>9.9173561863782719E-2</v>
      </c>
      <c r="T1256">
        <f t="shared" si="342"/>
        <v>65.411350509467766</v>
      </c>
    </row>
    <row r="1257" spans="1:20" x14ac:dyDescent="0.3">
      <c r="A1257">
        <f t="shared" si="343"/>
        <v>625.49374505688547</v>
      </c>
      <c r="B1257">
        <f t="shared" si="360"/>
        <v>99.550421398865097</v>
      </c>
      <c r="C1257" t="str">
        <f t="shared" si="344"/>
        <v>75.9985102278233-1855.92455382595i</v>
      </c>
      <c r="D1257" t="str">
        <f t="shared" si="345"/>
        <v>15.3562267131042-319.766312365504i</v>
      </c>
      <c r="E1257" t="str">
        <f t="shared" si="346"/>
        <v>162.462821563129-0.348579376795048i</v>
      </c>
      <c r="F1257" t="str">
        <f t="shared" si="347"/>
        <v>17.4594571931372-1500.32255388931i</v>
      </c>
      <c r="G1257" t="str">
        <f t="shared" si="348"/>
        <v>0.99999987019517-0.000360284350386111i</v>
      </c>
      <c r="H1257" t="str">
        <f t="shared" si="349"/>
        <v>91.0010187212031+0.342040603721237i</v>
      </c>
      <c r="I1257" t="str">
        <f t="shared" si="350"/>
        <v>5.47368786444075-355.516113918639i</v>
      </c>
      <c r="K1257" t="str">
        <f t="shared" si="351"/>
        <v>0.142853525475105-0.000702066163083076i</v>
      </c>
      <c r="L1257" t="str">
        <f t="shared" si="352"/>
        <v>0.0015-99.9210631503849i</v>
      </c>
      <c r="M1257" t="str">
        <f t="shared" si="353"/>
        <v>0.0135-40.9932566770812i</v>
      </c>
      <c r="N1257">
        <f t="shared" si="354"/>
        <v>92.344902684743104</v>
      </c>
      <c r="O1257">
        <f t="shared" si="355"/>
        <v>65.378482639610496</v>
      </c>
      <c r="P1257" s="3">
        <f t="shared" si="356"/>
        <v>65.378482639610496</v>
      </c>
      <c r="Q1257" s="3">
        <f t="shared" si="357"/>
        <v>-87.655097315256896</v>
      </c>
      <c r="R1257">
        <f t="shared" si="358"/>
        <v>92.344902684743104</v>
      </c>
      <c r="S1257">
        <f t="shared" si="359"/>
        <v>9.9550421398865094E-2</v>
      </c>
      <c r="T1257">
        <f t="shared" si="342"/>
        <v>65.378482639610496</v>
      </c>
    </row>
    <row r="1258" spans="1:20" x14ac:dyDescent="0.3">
      <c r="A1258">
        <f t="shared" si="343"/>
        <v>627.87062128810169</v>
      </c>
      <c r="B1258">
        <f t="shared" si="360"/>
        <v>99.928713000180792</v>
      </c>
      <c r="C1258" t="str">
        <f t="shared" si="344"/>
        <v>75.9984663039613-1848.9032555857i</v>
      </c>
      <c r="D1258" t="str">
        <f t="shared" si="345"/>
        <v>15.3562265357878-318.555943770182i</v>
      </c>
      <c r="E1258" t="str">
        <f t="shared" si="346"/>
        <v>162.462770443148-0.349903109288232i</v>
      </c>
      <c r="F1258" t="str">
        <f t="shared" si="347"/>
        <v>17.4594571758805-1494.64295854448i</v>
      </c>
      <c r="G1258" t="str">
        <f t="shared" si="348"/>
        <v>0.999999869206779-0.000361653430560124i</v>
      </c>
      <c r="H1258" t="str">
        <f t="shared" si="349"/>
        <v>91.0010264782478+0.343340362663455i</v>
      </c>
      <c r="I1258" t="str">
        <f t="shared" si="350"/>
        <v>5.47368827377884-354.170190439596i</v>
      </c>
      <c r="K1258" t="str">
        <f t="shared" si="351"/>
        <v>0.142853497931504-0.00070473387193629i</v>
      </c>
      <c r="L1258" t="str">
        <f t="shared" si="352"/>
        <v>0.0015-99.5428005084534i</v>
      </c>
      <c r="M1258" t="str">
        <f t="shared" si="353"/>
        <v>0.0135-40.8380720034679i</v>
      </c>
      <c r="N1258">
        <f t="shared" si="354"/>
        <v>92.353796208762745</v>
      </c>
      <c r="O1258">
        <f t="shared" si="355"/>
        <v>65.345615346663223</v>
      </c>
      <c r="P1258" s="3">
        <f t="shared" si="356"/>
        <v>65.345615346663223</v>
      </c>
      <c r="Q1258" s="3">
        <f t="shared" si="357"/>
        <v>-87.646203791237255</v>
      </c>
      <c r="R1258">
        <f t="shared" si="358"/>
        <v>92.353796208762745</v>
      </c>
      <c r="S1258">
        <f t="shared" si="359"/>
        <v>9.9928713000180788E-2</v>
      </c>
      <c r="T1258">
        <f t="shared" si="342"/>
        <v>65.345615346663223</v>
      </c>
    </row>
    <row r="1259" spans="1:20" x14ac:dyDescent="0.3">
      <c r="A1259">
        <f t="shared" si="343"/>
        <v>630.25652964899643</v>
      </c>
      <c r="B1259">
        <f t="shared" si="360"/>
        <v>100.30844210958148</v>
      </c>
      <c r="C1259" t="str">
        <f t="shared" si="344"/>
        <v>75.9984220457769-1841.90855443073i</v>
      </c>
      <c r="D1259" t="str">
        <f t="shared" si="345"/>
        <v>15.3562263571213-317.350157709055i</v>
      </c>
      <c r="E1259" t="str">
        <f t="shared" si="346"/>
        <v>162.462718934131-0.351231862022449i</v>
      </c>
      <c r="F1259" t="str">
        <f t="shared" si="347"/>
        <v>17.4594571584925-1488.98486414039i</v>
      </c>
      <c r="G1259" t="str">
        <f t="shared" si="348"/>
        <v>0.999999868210862-0.000363027713234706i</v>
      </c>
      <c r="H1259" t="str">
        <f t="shared" si="349"/>
        <v>91.0010342943583+0.34464506074284i</v>
      </c>
      <c r="I1259" t="str">
        <f t="shared" si="350"/>
        <v>5.47368868623383-352.829361817643i</v>
      </c>
      <c r="K1259" t="str">
        <f t="shared" si="351"/>
        <v>0.142853470178186-0.000707411716451764i</v>
      </c>
      <c r="L1259" t="str">
        <f t="shared" si="352"/>
        <v>0.0015-99.1659698231256i</v>
      </c>
      <c r="M1259" t="str">
        <f t="shared" si="353"/>
        <v>0.0135-40.6834747992308i</v>
      </c>
      <c r="N1259">
        <f t="shared" si="354"/>
        <v>92.362723332810958</v>
      </c>
      <c r="O1259">
        <f t="shared" si="355"/>
        <v>65.31274863499678</v>
      </c>
      <c r="P1259" s="3">
        <f t="shared" si="356"/>
        <v>65.31274863499678</v>
      </c>
      <c r="Q1259" s="3">
        <f t="shared" si="357"/>
        <v>-87.637276667189042</v>
      </c>
      <c r="R1259">
        <f t="shared" si="358"/>
        <v>92.362723332810958</v>
      </c>
      <c r="S1259">
        <f t="shared" si="359"/>
        <v>0.10030844210958148</v>
      </c>
      <c r="T1259">
        <f t="shared" si="342"/>
        <v>65.31274863499678</v>
      </c>
    </row>
    <row r="1260" spans="1:20" x14ac:dyDescent="0.3">
      <c r="A1260">
        <f t="shared" si="343"/>
        <v>632.65150446166263</v>
      </c>
      <c r="B1260">
        <f t="shared" si="360"/>
        <v>100.68961418959789</v>
      </c>
      <c r="C1260" t="str">
        <f t="shared" si="344"/>
        <v>75.9983774507254-1834.94034973979i</v>
      </c>
      <c r="D1260" t="str">
        <f t="shared" si="345"/>
        <v>15.3562261770942-316.148936836485i</v>
      </c>
      <c r="E1260" t="str">
        <f t="shared" si="346"/>
        <v>162.46266703312-0.352565653960893i</v>
      </c>
      <c r="F1260" t="str">
        <f t="shared" si="347"/>
        <v>17.4594571409719-1483.34818928347i</v>
      </c>
      <c r="G1260" t="str">
        <f t="shared" si="348"/>
        <v>0.999999867207362-0.000364407218179316i</v>
      </c>
      <c r="H1260" t="str">
        <f t="shared" si="349"/>
        <v>91.0010421699853+0.345954716728724i</v>
      </c>
      <c r="I1260" t="str">
        <f t="shared" si="350"/>
        <v>5.47368910182944-351.49360876452i</v>
      </c>
      <c r="K1260" t="str">
        <f t="shared" si="351"/>
        <v>0.142853442213553-0.000710099735126344i</v>
      </c>
      <c r="L1260" t="str">
        <f t="shared" si="352"/>
        <v>0.0015-98.7905656735657i</v>
      </c>
      <c r="M1260" t="str">
        <f t="shared" si="353"/>
        <v>0.0135-40.5294628404373i</v>
      </c>
      <c r="N1260">
        <f t="shared" si="354"/>
        <v>92.371684182339678</v>
      </c>
      <c r="O1260">
        <f t="shared" si="355"/>
        <v>65.279882509014598</v>
      </c>
      <c r="P1260" s="3">
        <f t="shared" si="356"/>
        <v>65.279882509014598</v>
      </c>
      <c r="Q1260" s="3">
        <f t="shared" si="357"/>
        <v>-87.628315817660322</v>
      </c>
      <c r="R1260">
        <f t="shared" si="358"/>
        <v>92.371684182339678</v>
      </c>
      <c r="S1260">
        <f t="shared" si="359"/>
        <v>0.10068961418959789</v>
      </c>
      <c r="T1260">
        <f t="shared" ref="T1260:T1323" si="361">P1260</f>
        <v>65.279882509014598</v>
      </c>
    </row>
    <row r="1261" spans="1:20" x14ac:dyDescent="0.3">
      <c r="A1261">
        <f t="shared" ref="A1261:A1324" si="362">2*PI()*B1261</f>
        <v>635.05558017861699</v>
      </c>
      <c r="B1261">
        <f t="shared" si="360"/>
        <v>101.07223472351836</v>
      </c>
      <c r="C1261" t="str">
        <f t="shared" ref="C1261:C1324" si="363">IMPRODUCT(D1261,E1261,$C$40,,K1261,$C$41)</f>
        <v>75.9983325162446-1827.99854127283i</v>
      </c>
      <c r="D1261" t="str">
        <f t="shared" ref="D1261:D1324" si="364">IMDIV(IMPRODUCT($C$37,$C$38,COMPLEX(1,A1261/$C$38)),IMSUM(-1*A1261*A1261/$C$39,COMPLEX(0,1*A1261)))</f>
        <v>15.3562259956964-314.952263872508i</v>
      </c>
      <c r="E1261" t="str">
        <f t="shared" ref="E1261:E1324" si="365">IMDIV(IMPRODUCT(IMSUM(F1261,G1261),$C$29,H1261),IMSUM(1,I1261))</f>
        <v>162.462614737132-0.353904504137538i</v>
      </c>
      <c r="F1261" t="str">
        <f t="shared" ref="F1261:F1324" si="366">IMDIV(IMPRODUCT($C$14,$C$15,COMPLEX(1,A1261/$C$15)),IMSUM(-1*A1261*A1261/$C$16,COMPLEX(0,A1261)))</f>
        <v>17.4594571233178-1477.73285288824i</v>
      </c>
      <c r="G1261" t="str">
        <f t="shared" ref="G1261:G1324" si="367">IMDIV(1,COMPLEX(1,A1261*$C$9*$C$10))</f>
        <v>0.99999986619622-0.000365791965238529i</v>
      </c>
      <c r="H1261" t="str">
        <f t="shared" ref="H1261:H1324" si="368">IMDIV($C$3,IMSUM(K1261,COMPLEX(0,$C$28*A1261)))</f>
        <v>91.0010501055814+0.347269349461767i</v>
      </c>
      <c r="I1261" t="str">
        <f t="shared" ref="I1261:I1324" si="369">IMPRODUCT(F1261,$C$29,H1261,$C$31)</f>
        <v>5.47368952058958-350.162912064964i</v>
      </c>
      <c r="K1261" t="str">
        <f t="shared" ref="K1261:K1324" si="370">IF($C$26&lt;=0,IMDIV(1,IMSUM(IMDIV(1,L1261),1/$C$18)),IMDIV(1,IMSUM(IMDIV(1,L1261),1/$C$18,IMDIV(1,M1261))))</f>
        <v>0.142853414035997-0.000712797966602958i</v>
      </c>
      <c r="L1261" t="str">
        <f t="shared" ref="L1261:L1324" si="371">IMSUM($C$21/$C$22,IMDIV(1,COMPLEX(0,$C$20*$C$22*A1261)))</f>
        <v>0.0015-98.4165826594594i</v>
      </c>
      <c r="M1261" t="str">
        <f t="shared" ref="M1261:M1324" si="372">IMSUM($C$25/$C$26,IMDIV(1,COMPLEX(0,$C$24*$C$26*A1261)))</f>
        <v>0.0135-40.3760339115732i</v>
      </c>
      <c r="N1261">
        <f t="shared" ref="N1261:N1324" si="373">ABS(R1261)</f>
        <v>92.38067888325223</v>
      </c>
      <c r="O1261">
        <f t="shared" ref="O1261:O1324" si="374">ABS(P1261)</f>
        <v>65.247016973153421</v>
      </c>
      <c r="P1261" s="3">
        <f t="shared" ref="P1261:P1324" si="375">20*LOG10(IMABS(C1261))</f>
        <v>65.247016973153421</v>
      </c>
      <c r="Q1261" s="3">
        <f t="shared" ref="Q1261:Q1324" si="376">IMARGUMENT(C1261)*180/PI()</f>
        <v>-87.61932111674777</v>
      </c>
      <c r="R1261">
        <f t="shared" ref="R1261:R1324" si="377">IF(Q1261&lt;0,Q1261+180,Q1261-180)</f>
        <v>92.38067888325223</v>
      </c>
      <c r="S1261">
        <f t="shared" ref="S1261:S1324" si="378">B1261/1000</f>
        <v>0.10107223472351837</v>
      </c>
      <c r="T1261">
        <f t="shared" si="361"/>
        <v>65.247016973153421</v>
      </c>
    </row>
    <row r="1262" spans="1:20" x14ac:dyDescent="0.3">
      <c r="A1262">
        <f t="shared" si="362"/>
        <v>637.46879138329575</v>
      </c>
      <c r="B1262">
        <f t="shared" ref="B1262:B1325" si="379">B1261*(1+B$42)</f>
        <v>101.45630921546774</v>
      </c>
      <c r="C1262" t="str">
        <f t="shared" si="363"/>
        <v>75.9982872397518-1821.08302916946i</v>
      </c>
      <c r="D1262" t="str">
        <f t="shared" si="364"/>
        <v>15.3562258129174-313.760121602579i</v>
      </c>
      <c r="E1262" t="str">
        <f t="shared" si="365"/>
        <v>162.462562043163-0.355248431657339i</v>
      </c>
      <c r="F1262" t="str">
        <f t="shared" si="366"/>
        <v>17.4594571055293-1472.13877417621i</v>
      </c>
      <c r="G1262" t="str">
        <f t="shared" si="367"/>
        <v>0.99999986517738-0.000367181974332335i</v>
      </c>
      <c r="H1262" t="str">
        <f t="shared" si="368"/>
        <v>91.0010581016037+0.348588977854234i</v>
      </c>
      <c r="I1262" t="str">
        <f t="shared" si="369"/>
        <v>5.47368994253841-348.837252576458i</v>
      </c>
      <c r="K1262" t="str">
        <f t="shared" si="370"/>
        <v>0.142853385643896-0.000715506449671153i</v>
      </c>
      <c r="L1262" t="str">
        <f t="shared" si="371"/>
        <v>0.0015-98.0440154009365i</v>
      </c>
      <c r="M1262" t="str">
        <f t="shared" si="372"/>
        <v>0.0135-40.2231858055123i</v>
      </c>
      <c r="N1262">
        <f t="shared" si="373"/>
        <v>92.389707561904729</v>
      </c>
      <c r="O1262">
        <f t="shared" si="374"/>
        <v>65.214152031883202</v>
      </c>
      <c r="P1262" s="3">
        <f t="shared" si="375"/>
        <v>65.214152031883202</v>
      </c>
      <c r="Q1262" s="3">
        <f t="shared" si="376"/>
        <v>-87.610292438095271</v>
      </c>
      <c r="R1262">
        <f t="shared" si="377"/>
        <v>92.389707561904729</v>
      </c>
      <c r="S1262">
        <f t="shared" si="378"/>
        <v>0.10145630921546774</v>
      </c>
      <c r="T1262">
        <f t="shared" si="361"/>
        <v>65.214152031883202</v>
      </c>
    </row>
    <row r="1263" spans="1:20" x14ac:dyDescent="0.3">
      <c r="A1263">
        <f t="shared" si="362"/>
        <v>639.89117279055222</v>
      </c>
      <c r="B1263">
        <f t="shared" si="379"/>
        <v>101.84184319048651</v>
      </c>
      <c r="C1263" t="str">
        <f t="shared" si="363"/>
        <v>75.998241618645-1814.19371394767i</v>
      </c>
      <c r="D1263" t="str">
        <f t="shared" si="364"/>
        <v>15.3562256287466-312.572492877334i</v>
      </c>
      <c r="E1263" t="str">
        <f t="shared" si="365"/>
        <v>162.462508948188-0.356597455696592i</v>
      </c>
      <c r="F1263" t="str">
        <f t="shared" si="366"/>
        <v>17.4594570876055-1466.56587267469i</v>
      </c>
      <c r="G1263" t="str">
        <f t="shared" si="367"/>
        <v>0.999999864150781-0.000368577265456418i</v>
      </c>
      <c r="H1263" t="str">
        <f t="shared" si="368"/>
        <v>91.0010661585122+0.349913620890257i</v>
      </c>
      <c r="I1263" t="str">
        <f t="shared" si="369"/>
        <v>5.47369036770022-347.516611228949i</v>
      </c>
      <c r="K1263" t="str">
        <f t="shared" si="370"/>
        <v>0.142853357035617-0.000718225223267663i</v>
      </c>
      <c r="L1263" t="str">
        <f t="shared" si="371"/>
        <v>0.0015-97.6728585384902i</v>
      </c>
      <c r="M1263" t="str">
        <f t="shared" si="372"/>
        <v>0.0135-40.0709163234831i</v>
      </c>
      <c r="N1263">
        <f t="shared" si="373"/>
        <v>92.398770345107451</v>
      </c>
      <c r="O1263">
        <f t="shared" si="374"/>
        <v>65.181287689708043</v>
      </c>
      <c r="P1263" s="3">
        <f t="shared" si="375"/>
        <v>65.181287689708043</v>
      </c>
      <c r="Q1263" s="3">
        <f t="shared" si="376"/>
        <v>-87.601229654892549</v>
      </c>
      <c r="R1263">
        <f t="shared" si="377"/>
        <v>92.398770345107451</v>
      </c>
      <c r="S1263">
        <f t="shared" si="378"/>
        <v>0.10184184319048652</v>
      </c>
      <c r="T1263">
        <f t="shared" si="361"/>
        <v>65.181287689708043</v>
      </c>
    </row>
    <row r="1264" spans="1:20" x14ac:dyDescent="0.3">
      <c r="A1264">
        <f t="shared" si="362"/>
        <v>642.32275924715634</v>
      </c>
      <c r="B1264">
        <f t="shared" si="379"/>
        <v>102.22884219461037</v>
      </c>
      <c r="C1264" t="str">
        <f t="shared" si="363"/>
        <v>75.9981956503023-1807.33049650222i</v>
      </c>
      <c r="D1264" t="str">
        <f t="shared" si="364"/>
        <v>15.3562254431734-311.389360612333i</v>
      </c>
      <c r="E1264" t="str">
        <f t="shared" si="365"/>
        <v>162.462455449155-0.357951595503027i</v>
      </c>
      <c r="F1264" t="str">
        <f t="shared" si="366"/>
        <v>17.4594570695453-1461.0140682156i</v>
      </c>
      <c r="G1264" t="str">
        <f t="shared" si="367"/>
        <v>0.999999863116365-0.000369977858682441i</v>
      </c>
      <c r="H1264" t="str">
        <f t="shared" si="368"/>
        <v>91.0010742767698+0.351243297626119i</v>
      </c>
      <c r="I1264" t="str">
        <f t="shared" si="369"/>
        <v>5.47369079609942-346.20096902456i</v>
      </c>
      <c r="K1264" t="str">
        <f t="shared" si="370"/>
        <v>0.142853328209515-0.000720954326476962i</v>
      </c>
      <c r="L1264" t="str">
        <f t="shared" si="371"/>
        <v>0.0015-97.3031067329049i</v>
      </c>
      <c r="M1264" t="str">
        <f t="shared" si="372"/>
        <v>0.0135-39.9192232750379i</v>
      </c>
      <c r="N1264">
        <f t="shared" si="373"/>
        <v>92.407867360126374</v>
      </c>
      <c r="O1264">
        <f t="shared" si="374"/>
        <v>65.148423951165583</v>
      </c>
      <c r="P1264" s="3">
        <f t="shared" si="375"/>
        <v>65.148423951165583</v>
      </c>
      <c r="Q1264" s="3">
        <f t="shared" si="376"/>
        <v>-87.592132639873626</v>
      </c>
      <c r="R1264">
        <f t="shared" si="377"/>
        <v>92.407867360126374</v>
      </c>
      <c r="S1264">
        <f t="shared" si="378"/>
        <v>0.10222884219461037</v>
      </c>
      <c r="T1264">
        <f t="shared" si="361"/>
        <v>65.148423951165583</v>
      </c>
    </row>
    <row r="1265" spans="1:20" x14ac:dyDescent="0.3">
      <c r="A1265">
        <f t="shared" si="362"/>
        <v>644.76358573229561</v>
      </c>
      <c r="B1265">
        <f t="shared" si="379"/>
        <v>102.61731179494988</v>
      </c>
      <c r="C1265" t="str">
        <f t="shared" si="363"/>
        <v>75.9981493320821-1800.49327810329i</v>
      </c>
      <c r="D1265" t="str">
        <f t="shared" si="364"/>
        <v>15.3562252561873-310.210707787821i</v>
      </c>
      <c r="E1265" t="str">
        <f t="shared" si="365"/>
        <v>162.462401542991-0.359310870396208i</v>
      </c>
      <c r="F1265" t="str">
        <f t="shared" si="366"/>
        <v>17.4594570513473-1455.48328093438i</v>
      </c>
      <c r="G1265" t="str">
        <f t="shared" si="367"/>
        <v>0.999999862074073-0.000371383774158344i</v>
      </c>
      <c r="H1265" t="str">
        <f t="shared" si="368"/>
        <v>91.0010824568448+0.352578027190525i</v>
      </c>
      <c r="I1265" t="str">
        <f t="shared" si="369"/>
        <v>5.47369122776063-344.890307037343i</v>
      </c>
      <c r="K1265" t="str">
        <f t="shared" si="370"/>
        <v>0.14285329916393-0.000723693798531813i</v>
      </c>
      <c r="L1265" t="str">
        <f t="shared" si="371"/>
        <v>0.0015-96.9347546651775i</v>
      </c>
      <c r="M1265" t="str">
        <f t="shared" si="372"/>
        <v>0.0135-39.7681044780214i</v>
      </c>
      <c r="N1265">
        <f t="shared" si="373"/>
        <v>92.416998734684597</v>
      </c>
      <c r="O1265">
        <f t="shared" si="374"/>
        <v>65.115560820827639</v>
      </c>
      <c r="P1265" s="3">
        <f t="shared" si="375"/>
        <v>65.115560820827639</v>
      </c>
      <c r="Q1265" s="3">
        <f t="shared" si="376"/>
        <v>-87.583001265315403</v>
      </c>
      <c r="R1265">
        <f t="shared" si="377"/>
        <v>92.416998734684597</v>
      </c>
      <c r="S1265">
        <f t="shared" si="378"/>
        <v>0.10261731179494989</v>
      </c>
      <c r="T1265">
        <f t="shared" si="361"/>
        <v>65.115560820827639</v>
      </c>
    </row>
    <row r="1266" spans="1:20" x14ac:dyDescent="0.3">
      <c r="A1266">
        <f t="shared" si="362"/>
        <v>647.21368735807835</v>
      </c>
      <c r="B1266">
        <f t="shared" si="379"/>
        <v>103.00725757977069</v>
      </c>
      <c r="C1266" t="str">
        <f t="shared" si="363"/>
        <v>75.9981026613214-1793.68196039513i</v>
      </c>
      <c r="D1266" t="str">
        <f t="shared" si="364"/>
        <v>15.3562250677773-309.036517448484i</v>
      </c>
      <c r="E1266" t="str">
        <f t="shared" si="365"/>
        <v>162.4623472266-0.360675299767762i</v>
      </c>
      <c r="F1266" t="str">
        <f t="shared" si="366"/>
        <v>17.4594570330109-1449.9734312688i</v>
      </c>
      <c r="G1266" t="str">
        <f t="shared" si="367"/>
        <v>0.999999861023845-0.000372795032108626i</v>
      </c>
      <c r="H1266" t="str">
        <f t="shared" si="368"/>
        <v>91.0010906992072+0.353917828784874i</v>
      </c>
      <c r="I1266" t="str">
        <f t="shared" si="369"/>
        <v>5.47369166270878-343.584606412983i</v>
      </c>
      <c r="K1266" t="str">
        <f t="shared" si="370"/>
        <v>0.142853269897192-0.000726443678813847i</v>
      </c>
      <c r="L1266" t="str">
        <f t="shared" si="371"/>
        <v>0.0015-96.5677970364383i</v>
      </c>
      <c r="M1266" t="str">
        <f t="shared" si="372"/>
        <v>0.0135-39.6175577585389i</v>
      </c>
      <c r="N1266">
        <f t="shared" si="373"/>
        <v>92.426164596963616</v>
      </c>
      <c r="O1266">
        <f t="shared" si="374"/>
        <v>65.082698303300788</v>
      </c>
      <c r="P1266" s="3">
        <f t="shared" si="375"/>
        <v>65.082698303300788</v>
      </c>
      <c r="Q1266" s="3">
        <f t="shared" si="376"/>
        <v>-87.573835403036384</v>
      </c>
      <c r="R1266">
        <f t="shared" si="377"/>
        <v>92.426164596963616</v>
      </c>
      <c r="S1266">
        <f t="shared" si="378"/>
        <v>0.10300725757977069</v>
      </c>
      <c r="T1266">
        <f t="shared" si="361"/>
        <v>65.082698303300788</v>
      </c>
    </row>
    <row r="1267" spans="1:20" x14ac:dyDescent="0.3">
      <c r="A1267">
        <f t="shared" si="362"/>
        <v>649.67309937003904</v>
      </c>
      <c r="B1267">
        <f t="shared" si="379"/>
        <v>103.39868515857383</v>
      </c>
      <c r="C1267" t="str">
        <f t="shared" si="363"/>
        <v>75.9980556353393-1786.89644539451i</v>
      </c>
      <c r="D1267" t="str">
        <f t="shared" si="364"/>
        <v>15.3562248779327-307.866772703196i</v>
      </c>
      <c r="E1267" t="str">
        <f t="shared" si="365"/>
        <v>162.462292496863-0.362044903081537i</v>
      </c>
      <c r="F1267" t="str">
        <f t="shared" si="366"/>
        <v>17.4594570145349-1444.48443995782i</v>
      </c>
      <c r="G1267" t="str">
        <f t="shared" si="367"/>
        <v>0.999999859965619-0.000374211652834639i</v>
      </c>
      <c r="H1267" t="str">
        <f t="shared" si="368"/>
        <v>91.001099004332+0.355262721683542i</v>
      </c>
      <c r="I1267" t="str">
        <f t="shared" si="369"/>
        <v>5.47369210096889-342.28384836854i</v>
      </c>
      <c r="K1267" t="str">
        <f t="shared" si="370"/>
        <v>0.142853240407616-0.000729204006854107i</v>
      </c>
      <c r="L1267" t="str">
        <f t="shared" si="371"/>
        <v>0.0015-96.202228567881i</v>
      </c>
      <c r="M1267" t="str">
        <f t="shared" si="372"/>
        <v>0.0135-39.4675809509255i</v>
      </c>
      <c r="N1267">
        <f t="shared" si="373"/>
        <v>92.435365075605034</v>
      </c>
      <c r="O1267">
        <f t="shared" si="374"/>
        <v>65.049836403225967</v>
      </c>
      <c r="P1267" s="3">
        <f t="shared" si="375"/>
        <v>65.049836403225967</v>
      </c>
      <c r="Q1267" s="3">
        <f t="shared" si="376"/>
        <v>-87.564634924394966</v>
      </c>
      <c r="R1267">
        <f t="shared" si="377"/>
        <v>92.435365075605034</v>
      </c>
      <c r="S1267">
        <f t="shared" si="378"/>
        <v>0.10339868515857382</v>
      </c>
      <c r="T1267">
        <f t="shared" si="361"/>
        <v>65.049836403225967</v>
      </c>
    </row>
    <row r="1268" spans="1:20" x14ac:dyDescent="0.3">
      <c r="A1268">
        <f t="shared" si="362"/>
        <v>652.14185714764517</v>
      </c>
      <c r="B1268">
        <f t="shared" si="379"/>
        <v>103.79160016217641</v>
      </c>
      <c r="C1268" t="str">
        <f t="shared" si="363"/>
        <v>75.9980082514326-1780.13663548943i</v>
      </c>
      <c r="D1268" t="str">
        <f t="shared" si="364"/>
        <v>15.3562246866425-306.701456724789i</v>
      </c>
      <c r="E1268" t="str">
        <f t="shared" si="365"/>
        <v>162.462237350635-0.363419699874022i</v>
      </c>
      <c r="F1268" t="str">
        <f t="shared" si="366"/>
        <v>17.4594569959183-1439.01622804045i</v>
      </c>
      <c r="G1268" t="str">
        <f t="shared" si="367"/>
        <v>0.999999858899336-0.000375633656714878i</v>
      </c>
      <c r="H1268" t="str">
        <f t="shared" si="368"/>
        <v>91.0011073726962+0.356612725234146i</v>
      </c>
      <c r="I1268" t="str">
        <f t="shared" si="369"/>
        <v>5.47369254256613-340.988014192168i</v>
      </c>
      <c r="K1268" t="str">
        <f t="shared" si="370"/>
        <v>0.142853210693507-0.000731974822333632i</v>
      </c>
      <c r="L1268" t="str">
        <f t="shared" si="371"/>
        <v>0.0015-95.8380440006784i</v>
      </c>
      <c r="M1268" t="str">
        <f t="shared" si="372"/>
        <v>0.0135-39.3181718977141i</v>
      </c>
      <c r="N1268">
        <f t="shared" si="373"/>
        <v>92.444600299711738</v>
      </c>
      <c r="O1268">
        <f t="shared" si="374"/>
        <v>65.016975125279316</v>
      </c>
      <c r="P1268" s="3">
        <f t="shared" si="375"/>
        <v>65.016975125279316</v>
      </c>
      <c r="Q1268" s="3">
        <f t="shared" si="376"/>
        <v>-87.555399700288262</v>
      </c>
      <c r="R1268">
        <f t="shared" si="377"/>
        <v>92.444600299711738</v>
      </c>
      <c r="S1268">
        <f t="shared" si="378"/>
        <v>0.10379160016217641</v>
      </c>
      <c r="T1268">
        <f t="shared" si="361"/>
        <v>65.016975125279316</v>
      </c>
    </row>
    <row r="1269" spans="1:20" x14ac:dyDescent="0.3">
      <c r="A1269">
        <f t="shared" si="362"/>
        <v>654.61999620480628</v>
      </c>
      <c r="B1269">
        <f t="shared" si="379"/>
        <v>104.18600824279268</v>
      </c>
      <c r="C1269" t="str">
        <f t="shared" si="363"/>
        <v>75.9979605068788-1773.40243343763i</v>
      </c>
      <c r="D1269" t="str">
        <f t="shared" si="364"/>
        <v>15.3562244938958-305.540552749801i</v>
      </c>
      <c r="E1269" t="str">
        <f t="shared" si="365"/>
        <v>162.462181784748-0.364799709754429i</v>
      </c>
      <c r="F1269" t="str">
        <f t="shared" si="366"/>
        <v>17.4594569771596-1433.56871685464i</v>
      </c>
      <c r="G1269" t="str">
        <f t="shared" si="367"/>
        <v>0.999999857824934-0.000377061064205279i</v>
      </c>
      <c r="H1269" t="str">
        <f t="shared" si="368"/>
        <v>91.0011158047816+0.35796785885784i</v>
      </c>
      <c r="I1269" t="str">
        <f t="shared" si="369"/>
        <v>5.47369298752584-339.697085242861i</v>
      </c>
      <c r="K1269" t="str">
        <f t="shared" si="370"/>
        <v>0.142853180753155-0.000734756165084011i</v>
      </c>
      <c r="L1269" t="str">
        <f t="shared" si="371"/>
        <v>0.0015-95.4752380959137i</v>
      </c>
      <c r="M1269" t="str">
        <f t="shared" si="372"/>
        <v>0.0135-39.1693284496057i</v>
      </c>
      <c r="N1269">
        <f t="shared" si="373"/>
        <v>92.453870398849574</v>
      </c>
      <c r="O1269">
        <f t="shared" si="374"/>
        <v>64.984114474172031</v>
      </c>
      <c r="P1269" s="3">
        <f t="shared" si="375"/>
        <v>64.984114474172031</v>
      </c>
      <c r="Q1269" s="3">
        <f t="shared" si="376"/>
        <v>-87.546129601150426</v>
      </c>
      <c r="R1269">
        <f t="shared" si="377"/>
        <v>92.453870398849574</v>
      </c>
      <c r="S1269">
        <f t="shared" si="378"/>
        <v>0.10418600824279269</v>
      </c>
      <c r="T1269">
        <f t="shared" si="361"/>
        <v>64.984114474172031</v>
      </c>
    </row>
    <row r="1270" spans="1:20" x14ac:dyDescent="0.3">
      <c r="A1270">
        <f t="shared" si="362"/>
        <v>657.10755219038458</v>
      </c>
      <c r="B1270">
        <f t="shared" si="379"/>
        <v>104.5819150741153</v>
      </c>
      <c r="C1270" t="str">
        <f t="shared" si="363"/>
        <v>75.9979123989348-1766.69374236526i</v>
      </c>
      <c r="D1270" t="str">
        <f t="shared" si="364"/>
        <v>15.3562242996815-304.384044078236i</v>
      </c>
      <c r="E1270" t="str">
        <f t="shared" si="365"/>
        <v>162.462125796012-0.366184952405143i</v>
      </c>
      <c r="F1270" t="str">
        <f t="shared" si="366"/>
        <v>17.4594569582583-1428.1418280361i</v>
      </c>
      <c r="G1270" t="str">
        <f t="shared" si="367"/>
        <v>0.99999985674235-0.000378493895839508i</v>
      </c>
      <c r="H1270" t="str">
        <f t="shared" si="368"/>
        <v>91.0011243010732+0.359328142049584i</v>
      </c>
      <c r="I1270" t="str">
        <f t="shared" si="369"/>
        <v>5.47369343587374-338.41104295017i</v>
      </c>
      <c r="K1270" t="str">
        <f t="shared" si="370"/>
        <v>0.142853150584838-0.000737548075087961i</v>
      </c>
      <c r="L1270" t="str">
        <f t="shared" si="371"/>
        <v>0.0015-95.1138056345022i</v>
      </c>
      <c r="M1270" t="str">
        <f t="shared" si="372"/>
        <v>0.0135-39.021048465437i</v>
      </c>
      <c r="N1270">
        <f t="shared" si="373"/>
        <v>92.463175503048561</v>
      </c>
      <c r="O1270">
        <f t="shared" si="374"/>
        <v>64.951254454650936</v>
      </c>
      <c r="P1270" s="3">
        <f t="shared" si="375"/>
        <v>64.951254454650936</v>
      </c>
      <c r="Q1270" s="3">
        <f t="shared" si="376"/>
        <v>-87.536824496951439</v>
      </c>
      <c r="R1270">
        <f t="shared" si="377"/>
        <v>92.463175503048561</v>
      </c>
      <c r="S1270">
        <f t="shared" si="378"/>
        <v>0.10458191507411529</v>
      </c>
      <c r="T1270">
        <f t="shared" si="361"/>
        <v>64.951254454650936</v>
      </c>
    </row>
    <row r="1271" spans="1:20" x14ac:dyDescent="0.3">
      <c r="A1271">
        <f t="shared" si="362"/>
        <v>659.60456088870797</v>
      </c>
      <c r="B1271">
        <f t="shared" si="379"/>
        <v>104.97932635139694</v>
      </c>
      <c r="C1271" t="str">
        <f t="shared" si="363"/>
        <v>75.9978639248334-1760.01046576538i</v>
      </c>
      <c r="D1271" t="str">
        <f t="shared" si="364"/>
        <v>15.3562241039883-303.231914073332i</v>
      </c>
      <c r="E1271" t="str">
        <f t="shared" si="365"/>
        <v>162.462069381209-0.367575447581782i</v>
      </c>
      <c r="F1271" t="str">
        <f t="shared" si="366"/>
        <v>17.459456939213-1422.73548351723i</v>
      </c>
      <c r="G1271" t="str">
        <f t="shared" si="367"/>
        <v>0.999999855651524-0.000379932172229258i</v>
      </c>
      <c r="H1271" t="str">
        <f t="shared" si="368"/>
        <v>91.0011328620613+0.360693594378431i</v>
      </c>
      <c r="I1271" t="str">
        <f t="shared" si="369"/>
        <v>5.47369388763565-337.129868813953i</v>
      </c>
      <c r="K1271" t="str">
        <f t="shared" si="370"/>
        <v>0.142853120186818-0.000740350592479877i</v>
      </c>
      <c r="L1271" t="str">
        <f t="shared" si="371"/>
        <v>0.0015-94.7537414171178i</v>
      </c>
      <c r="M1271" t="str">
        <f t="shared" si="372"/>
        <v>0.0135-38.8733298121508i</v>
      </c>
      <c r="N1271">
        <f t="shared" si="373"/>
        <v>92.472515742804532</v>
      </c>
      <c r="O1271">
        <f t="shared" si="374"/>
        <v>64.918395071498253</v>
      </c>
      <c r="P1271" s="3">
        <f t="shared" si="375"/>
        <v>64.918395071498253</v>
      </c>
      <c r="Q1271" s="3">
        <f t="shared" si="376"/>
        <v>-87.527484257195468</v>
      </c>
      <c r="R1271">
        <f t="shared" si="377"/>
        <v>92.472515742804532</v>
      </c>
      <c r="S1271">
        <f t="shared" si="378"/>
        <v>0.10497932635139694</v>
      </c>
      <c r="T1271">
        <f t="shared" si="361"/>
        <v>64.918395071498253</v>
      </c>
    </row>
    <row r="1272" spans="1:20" x14ac:dyDescent="0.3">
      <c r="A1272">
        <f t="shared" si="362"/>
        <v>662.11105822008506</v>
      </c>
      <c r="B1272">
        <f t="shared" si="379"/>
        <v>105.37824779153225</v>
      </c>
      <c r="C1272" t="str">
        <f t="shared" si="363"/>
        <v>75.9978150817905-1753.35250749676i</v>
      </c>
      <c r="D1272" t="str">
        <f t="shared" si="364"/>
        <v>15.3562239068049-302.08414616131i</v>
      </c>
      <c r="E1272" t="str">
        <f t="shared" si="365"/>
        <v>162.4620125371-0.368971215113644i</v>
      </c>
      <c r="F1272" t="str">
        <f t="shared" si="366"/>
        <v>17.4594569200228-1417.34960552593i</v>
      </c>
      <c r="G1272" t="str">
        <f t="shared" si="367"/>
        <v>0.999999854552391-0.000381375914064546i</v>
      </c>
      <c r="H1272" t="str">
        <f t="shared" si="368"/>
        <v>91.0011414882368+0.362064235487794i</v>
      </c>
      <c r="I1272" t="str">
        <f t="shared" si="369"/>
        <v>5.4736943428375-335.853544404081i</v>
      </c>
      <c r="K1272" t="str">
        <f t="shared" si="370"/>
        <v>0.142853089557349-0.000743163757546448i</v>
      </c>
      <c r="L1272" t="str">
        <f t="shared" si="371"/>
        <v>0.0015-94.3950402641136i</v>
      </c>
      <c r="M1272" t="str">
        <f t="shared" si="372"/>
        <v>0.0135-38.7261703647647i</v>
      </c>
      <c r="N1272">
        <f t="shared" si="373"/>
        <v>92.481891249080405</v>
      </c>
      <c r="O1272">
        <f t="shared" si="374"/>
        <v>64.885536329532798</v>
      </c>
      <c r="P1272" s="3">
        <f t="shared" si="375"/>
        <v>64.885536329532798</v>
      </c>
      <c r="Q1272" s="3">
        <f t="shared" si="376"/>
        <v>-87.518108750919595</v>
      </c>
      <c r="R1272">
        <f t="shared" si="377"/>
        <v>92.481891249080405</v>
      </c>
      <c r="S1272">
        <f t="shared" si="378"/>
        <v>0.10537824779153225</v>
      </c>
      <c r="T1272">
        <f t="shared" si="361"/>
        <v>64.885536329532798</v>
      </c>
    </row>
    <row r="1273" spans="1:20" x14ac:dyDescent="0.3">
      <c r="A1273">
        <f t="shared" si="362"/>
        <v>664.62708024132144</v>
      </c>
      <c r="B1273">
        <f t="shared" si="379"/>
        <v>105.77868513314007</v>
      </c>
      <c r="C1273" t="str">
        <f t="shared" si="363"/>
        <v>75.9977658670001-1746.71977178229i</v>
      </c>
      <c r="D1273" t="str">
        <f t="shared" si="364"/>
        <v>15.3562237081202-300.940723831144i</v>
      </c>
      <c r="E1273" t="str">
        <f t="shared" si="365"/>
        <v>162.461955260421-0.370372274903893i</v>
      </c>
      <c r="F1273" t="str">
        <f t="shared" si="366"/>
        <v>17.4594569006863-1411.98411658454i</v>
      </c>
      <c r="G1273" t="str">
        <f t="shared" si="367"/>
        <v>0.999999853444889-0.000382825142114012i</v>
      </c>
      <c r="H1273" t="str">
        <f t="shared" si="368"/>
        <v>91.0011501800973+0.363440085095746i</v>
      </c>
      <c r="I1273" t="str">
        <f t="shared" si="369"/>
        <v>5.47369480150548-334.582051360201i</v>
      </c>
      <c r="K1273" t="str">
        <f t="shared" si="370"/>
        <v>0.142853058694667-0.000745987610727186i</v>
      </c>
      <c r="L1273" t="str">
        <f t="shared" si="371"/>
        <v>0.0015-94.0376970154555i</v>
      </c>
      <c r="M1273" t="str">
        <f t="shared" si="372"/>
        <v>0.0135-38.5795680063406i</v>
      </c>
      <c r="N1273">
        <f t="shared" si="373"/>
        <v>92.491302153307871</v>
      </c>
      <c r="O1273">
        <f t="shared" si="374"/>
        <v>64.852678233609169</v>
      </c>
      <c r="P1273" s="3">
        <f t="shared" si="375"/>
        <v>64.852678233609169</v>
      </c>
      <c r="Q1273" s="3">
        <f t="shared" si="376"/>
        <v>-87.508697846692129</v>
      </c>
      <c r="R1273">
        <f t="shared" si="377"/>
        <v>92.491302153307871</v>
      </c>
      <c r="S1273">
        <f t="shared" si="378"/>
        <v>0.10577868513314007</v>
      </c>
      <c r="T1273">
        <f t="shared" si="361"/>
        <v>64.852678233609169</v>
      </c>
    </row>
    <row r="1274" spans="1:20" x14ac:dyDescent="0.3">
      <c r="A1274">
        <f t="shared" si="362"/>
        <v>667.15266314623852</v>
      </c>
      <c r="B1274">
        <f t="shared" si="379"/>
        <v>106.18064413664601</v>
      </c>
      <c r="C1274" t="str">
        <f t="shared" si="363"/>
        <v>75.9977162776343-1740.11216320773i</v>
      </c>
      <c r="D1274" t="str">
        <f t="shared" si="364"/>
        <v>15.3562235079227-299.801630634318i</v>
      </c>
      <c r="E1274" t="str">
        <f t="shared" si="365"/>
        <v>162.461897547881-0.371778646929741i</v>
      </c>
      <c r="F1274" t="str">
        <f t="shared" si="366"/>
        <v>17.4594568812028-1406.63893950871i</v>
      </c>
      <c r="G1274" t="str">
        <f t="shared" si="367"/>
        <v>0.999999852328954-0.000384279877225213i</v>
      </c>
      <c r="H1274" t="str">
        <f t="shared" si="368"/>
        <v>91.0011589381418+0.364821162995296i</v>
      </c>
      <c r="I1274" t="str">
        <f t="shared" si="369"/>
        <v>5.47369526366603-333.31537139146i</v>
      </c>
      <c r="K1274" t="str">
        <f t="shared" si="370"/>
        <v>0.142853027596998-0.000748822192615044i</v>
      </c>
      <c r="L1274" t="str">
        <f t="shared" si="371"/>
        <v>0.0015-93.6817065306389i</v>
      </c>
      <c r="M1274" t="str">
        <f t="shared" si="372"/>
        <v>0.0135-38.4335206279544i</v>
      </c>
      <c r="N1274">
        <f t="shared" si="373"/>
        <v>92.500748587388657</v>
      </c>
      <c r="O1274">
        <f t="shared" si="374"/>
        <v>64.819820788618713</v>
      </c>
      <c r="P1274" s="3">
        <f t="shared" si="375"/>
        <v>64.819820788618713</v>
      </c>
      <c r="Q1274" s="3">
        <f t="shared" si="376"/>
        <v>-87.499251412611343</v>
      </c>
      <c r="R1274">
        <f t="shared" si="377"/>
        <v>92.500748587388657</v>
      </c>
      <c r="S1274">
        <f t="shared" si="378"/>
        <v>0.106180644136646</v>
      </c>
      <c r="T1274">
        <f t="shared" si="361"/>
        <v>64.819820788618713</v>
      </c>
    </row>
    <row r="1275" spans="1:20" x14ac:dyDescent="0.3">
      <c r="A1275">
        <f t="shared" si="362"/>
        <v>669.68784326619425</v>
      </c>
      <c r="B1275">
        <f t="shared" si="379"/>
        <v>106.58413058436527</v>
      </c>
      <c r="C1275" t="str">
        <f t="shared" si="363"/>
        <v>75.9976663108409-1733.52958672028i</v>
      </c>
      <c r="D1275" t="str">
        <f t="shared" si="364"/>
        <v>15.3562233062007-298.666850184597i</v>
      </c>
      <c r="E1275" t="str">
        <f t="shared" si="365"/>
        <v>162.461839396164-0.373190351242862i</v>
      </c>
      <c r="F1275" t="str">
        <f t="shared" si="366"/>
        <v>17.4594568615709-1401.31399740626i</v>
      </c>
      <c r="G1275" t="str">
        <f t="shared" si="367"/>
        <v>0.999999851204522-0.000385740140324931i</v>
      </c>
      <c r="H1275" t="str">
        <f t="shared" si="368"/>
        <v>91.001167762875+0.36620748905467i</v>
      </c>
      <c r="I1275" t="str">
        <f t="shared" si="369"/>
        <v>5.4736957293457-332.053486276239i</v>
      </c>
      <c r="K1275" t="str">
        <f t="shared" si="370"/>
        <v>0.142852996262552-0.000751667543956955i</v>
      </c>
      <c r="L1275" t="str">
        <f t="shared" si="371"/>
        <v>0.0015-93.327063688622i</v>
      </c>
      <c r="M1275" t="str">
        <f t="shared" si="372"/>
        <v>0.0135-38.2880261286654i</v>
      </c>
      <c r="N1275">
        <f t="shared" si="373"/>
        <v>92.510230683695895</v>
      </c>
      <c r="O1275">
        <f t="shared" si="374"/>
        <v>64.786963999489515</v>
      </c>
      <c r="P1275" s="3">
        <f t="shared" si="375"/>
        <v>64.786963999489515</v>
      </c>
      <c r="Q1275" s="3">
        <f t="shared" si="376"/>
        <v>-87.489769316304105</v>
      </c>
      <c r="R1275">
        <f t="shared" si="377"/>
        <v>92.510230683695895</v>
      </c>
      <c r="S1275">
        <f t="shared" si="378"/>
        <v>0.10658413058436526</v>
      </c>
      <c r="T1275">
        <f t="shared" si="361"/>
        <v>64.786963999489515</v>
      </c>
    </row>
    <row r="1276" spans="1:20" x14ac:dyDescent="0.3">
      <c r="A1276">
        <f t="shared" si="362"/>
        <v>672.2326570706058</v>
      </c>
      <c r="B1276">
        <f t="shared" si="379"/>
        <v>106.98915028058586</v>
      </c>
      <c r="C1276" t="str">
        <f t="shared" si="363"/>
        <v>75.9976159637503-1726.97194762725i</v>
      </c>
      <c r="D1276" t="str">
        <f t="shared" si="364"/>
        <v>15.3562231029426-297.53636615778i</v>
      </c>
      <c r="E1276" t="str">
        <f t="shared" si="365"/>
        <v>162.461780801933-0.374607407969539i</v>
      </c>
      <c r="F1276" t="str">
        <f t="shared" si="366"/>
        <v>17.4594568417894-1396.00921367613i</v>
      </c>
      <c r="G1276" t="str">
        <f t="shared" si="367"/>
        <v>0.999999850071528-0.000387205952419463i</v>
      </c>
      <c r="H1276" t="str">
        <f t="shared" si="368"/>
        <v>91.0011766548049+0.367599083217612i</v>
      </c>
      <c r="I1276" t="str">
        <f t="shared" si="369"/>
        <v>5.4736961985713-330.796377861902i</v>
      </c>
      <c r="K1276" t="str">
        <f t="shared" si="370"/>
        <v>0.142852964689526-0.000754523705654458i</v>
      </c>
      <c r="L1276" t="str">
        <f t="shared" si="371"/>
        <v>0.0015-92.9737633877485i</v>
      </c>
      <c r="M1276" t="str">
        <f t="shared" si="372"/>
        <v>0.0135-38.1430824154866i</v>
      </c>
      <c r="N1276">
        <f t="shared" si="373"/>
        <v>92.519748575075894</v>
      </c>
      <c r="O1276">
        <f t="shared" si="374"/>
        <v>64.754107871186818</v>
      </c>
      <c r="P1276" s="3">
        <f t="shared" si="375"/>
        <v>64.754107871186818</v>
      </c>
      <c r="Q1276" s="3">
        <f t="shared" si="376"/>
        <v>-87.480251424924106</v>
      </c>
      <c r="R1276">
        <f t="shared" si="377"/>
        <v>92.519748575075894</v>
      </c>
      <c r="S1276">
        <f t="shared" si="378"/>
        <v>0.10698915028058587</v>
      </c>
      <c r="T1276">
        <f t="shared" si="361"/>
        <v>64.754107871186818</v>
      </c>
    </row>
    <row r="1277" spans="1:20" x14ac:dyDescent="0.3">
      <c r="A1277">
        <f t="shared" si="362"/>
        <v>674.78714116747415</v>
      </c>
      <c r="B1277">
        <f t="shared" si="379"/>
        <v>107.39570905165209</v>
      </c>
      <c r="C1277" t="str">
        <f t="shared" si="363"/>
        <v>75.9975652334696-1720.43915159468i</v>
      </c>
      <c r="D1277" t="str">
        <f t="shared" si="364"/>
        <v>15.356222898137-296.410162291477i</v>
      </c>
      <c r="E1277" t="str">
        <f t="shared" si="365"/>
        <v>162.46172176182-0.376029837311001i</v>
      </c>
      <c r="F1277" t="str">
        <f t="shared" si="366"/>
        <v>17.4594568218572-1390.7245120072i</v>
      </c>
      <c r="G1277" t="str">
        <f t="shared" si="367"/>
        <v>0.999999848929907-0.000388677334594935i</v>
      </c>
      <c r="H1277" t="str">
        <f t="shared" si="368"/>
        <v>91.0011856144429+0.368995965503652i</v>
      </c>
      <c r="I1277" t="str">
        <f t="shared" si="369"/>
        <v>5.47369667136981-329.544028064517i</v>
      </c>
      <c r="K1277" t="str">
        <f t="shared" si="370"/>
        <v>0.142852932876104-0.000757390718764254i</v>
      </c>
      <c r="L1277" t="str">
        <f t="shared" si="371"/>
        <v>0.0015-92.6218005456748i</v>
      </c>
      <c r="M1277" t="str">
        <f t="shared" si="372"/>
        <v>0.0135-37.9986874033538i</v>
      </c>
      <c r="N1277">
        <f t="shared" si="373"/>
        <v>92.529302394849324</v>
      </c>
      <c r="O1277">
        <f t="shared" si="374"/>
        <v>64.721252408713212</v>
      </c>
      <c r="P1277" s="3">
        <f t="shared" si="375"/>
        <v>64.721252408713212</v>
      </c>
      <c r="Q1277" s="3">
        <f t="shared" si="376"/>
        <v>-87.470697605150676</v>
      </c>
      <c r="R1277">
        <f t="shared" si="377"/>
        <v>92.529302394849324</v>
      </c>
      <c r="S1277">
        <f t="shared" si="378"/>
        <v>0.10739570905165209</v>
      </c>
      <c r="T1277">
        <f t="shared" si="361"/>
        <v>64.721252408713212</v>
      </c>
    </row>
    <row r="1278" spans="1:20" x14ac:dyDescent="0.3">
      <c r="A1278">
        <f t="shared" si="362"/>
        <v>677.35133230391045</v>
      </c>
      <c r="B1278">
        <f t="shared" si="379"/>
        <v>107.80381274604837</v>
      </c>
      <c r="C1278" t="str">
        <f t="shared" si="363"/>
        <v>75.9975141170835-1713.931104646i</v>
      </c>
      <c r="D1278" t="str">
        <f t="shared" si="364"/>
        <v>15.3562226917719-295.288222384867i</v>
      </c>
      <c r="E1278" t="str">
        <f t="shared" si="365"/>
        <v>162.461662272437-0.377457659543672i</v>
      </c>
      <c r="F1278" t="str">
        <f t="shared" si="366"/>
        <v>17.4594568017733-1385.45981637728i</v>
      </c>
      <c r="G1278" t="str">
        <f t="shared" si="367"/>
        <v>0.999999847779593-0.000390154308017595i</v>
      </c>
      <c r="H1278" t="str">
        <f t="shared" si="368"/>
        <v>91.001194642305+0.370398156008406i</v>
      </c>
      <c r="I1278" t="str">
        <f t="shared" si="369"/>
        <v>5.47369714776851-328.296418868617i</v>
      </c>
      <c r="K1278" t="str">
        <f t="shared" si="370"/>
        <v>0.142852900820455-0.000760268624498795i</v>
      </c>
      <c r="L1278" t="str">
        <f t="shared" si="371"/>
        <v>0.0015-92.2711700992974i</v>
      </c>
      <c r="M1278" t="str">
        <f t="shared" si="372"/>
        <v>0.0135-37.8548390150965i</v>
      </c>
      <c r="N1278">
        <f t="shared" si="373"/>
        <v>92.538892276812817</v>
      </c>
      <c r="O1278">
        <f t="shared" si="374"/>
        <v>64.688397617109032</v>
      </c>
      <c r="P1278" s="3">
        <f t="shared" si="375"/>
        <v>64.688397617109032</v>
      </c>
      <c r="Q1278" s="3">
        <f t="shared" si="376"/>
        <v>-87.461107723187183</v>
      </c>
      <c r="R1278">
        <f t="shared" si="377"/>
        <v>92.538892276812817</v>
      </c>
      <c r="S1278">
        <f t="shared" si="378"/>
        <v>0.10780381274604836</v>
      </c>
      <c r="T1278">
        <f t="shared" si="361"/>
        <v>64.688397617109032</v>
      </c>
    </row>
    <row r="1279" spans="1:20" x14ac:dyDescent="0.3">
      <c r="A1279">
        <f t="shared" si="362"/>
        <v>679.92526736666537</v>
      </c>
      <c r="B1279">
        <f t="shared" si="379"/>
        <v>108.21346723448335</v>
      </c>
      <c r="C1279" t="str">
        <f t="shared" si="363"/>
        <v>75.9974626116539-1707.44771316061i</v>
      </c>
      <c r="D1279" t="str">
        <f t="shared" si="364"/>
        <v>15.3562224838354-294.170530298467i</v>
      </c>
      <c r="E1279" t="str">
        <f t="shared" si="365"/>
        <v>162.461602330364-0.378890895019387i</v>
      </c>
      <c r="F1279" t="str">
        <f t="shared" si="366"/>
        <v>17.4594567815365-1380.21505105195i</v>
      </c>
      <c r="G1279" t="str">
        <f t="shared" si="367"/>
        <v>0.99999984662052-0.000391636893934127i</v>
      </c>
      <c r="H1279" t="str">
        <f t="shared" si="368"/>
        <v>91.0012037389099+0.371805674903856i</v>
      </c>
      <c r="I1279" t="str">
        <f t="shared" si="369"/>
        <v>5.47369762779474-327.05353232692i</v>
      </c>
      <c r="K1279" t="str">
        <f t="shared" si="370"/>
        <v>0.142852868520736-0.000763157464226888i</v>
      </c>
      <c r="L1279" t="str">
        <f t="shared" si="371"/>
        <v>0.0015-91.9218670046802i</v>
      </c>
      <c r="M1279" t="str">
        <f t="shared" si="372"/>
        <v>0.0135-37.7115351814072i</v>
      </c>
      <c r="N1279">
        <f t="shared" si="373"/>
        <v>92.548518355240276</v>
      </c>
      <c r="O1279">
        <f t="shared" si="374"/>
        <v>64.655543501452271</v>
      </c>
      <c r="P1279" s="3">
        <f t="shared" si="375"/>
        <v>64.655543501452271</v>
      </c>
      <c r="Q1279" s="3">
        <f t="shared" si="376"/>
        <v>-87.451481644759724</v>
      </c>
      <c r="R1279">
        <f t="shared" si="377"/>
        <v>92.548518355240276</v>
      </c>
      <c r="S1279">
        <f t="shared" si="378"/>
        <v>0.10821346723448334</v>
      </c>
      <c r="T1279">
        <f t="shared" si="361"/>
        <v>64.655543501452271</v>
      </c>
    </row>
    <row r="1280" spans="1:20" x14ac:dyDescent="0.3">
      <c r="A1280">
        <f t="shared" si="362"/>
        <v>682.50898338265858</v>
      </c>
      <c r="B1280">
        <f t="shared" si="379"/>
        <v>108.62467840997438</v>
      </c>
      <c r="C1280" t="str">
        <f t="shared" si="363"/>
        <v>75.997410714222-1700.98888387264i</v>
      </c>
      <c r="D1280" t="str">
        <f t="shared" si="364"/>
        <v>15.3562222743156-293.057069953901i</v>
      </c>
      <c r="E1280" t="str">
        <f t="shared" si="365"/>
        <v>162.461541932161-0.380329564165765i</v>
      </c>
      <c r="F1280" t="str">
        <f t="shared" si="366"/>
        <v>17.4594567611458-1374.9901405835i</v>
      </c>
      <c r="G1280" t="str">
        <f t="shared" si="367"/>
        <v>0.999999845452621-0.000393125113671946i</v>
      </c>
      <c r="H1280" t="str">
        <f t="shared" si="368"/>
        <v>91.0012129047817+0.373218542438656i</v>
      </c>
      <c r="I1280" t="str">
        <f t="shared" si="369"/>
        <v>5.47369811147621-325.815350560089i</v>
      </c>
      <c r="K1280" t="str">
        <f t="shared" si="370"/>
        <v>0.142852835975088-0.000766057279474269i</v>
      </c>
      <c r="L1280" t="str">
        <f t="shared" si="371"/>
        <v>0.0015-91.5738862369796i</v>
      </c>
      <c r="M1280" t="str">
        <f t="shared" si="372"/>
        <v>0.0135-37.568773840812i</v>
      </c>
      <c r="N1280">
        <f t="shared" si="373"/>
        <v>92.558180764884568</v>
      </c>
      <c r="O1280">
        <f t="shared" si="374"/>
        <v>64.622690066859391</v>
      </c>
      <c r="P1280" s="3">
        <f t="shared" si="375"/>
        <v>64.622690066859391</v>
      </c>
      <c r="Q1280" s="3">
        <f t="shared" si="376"/>
        <v>-87.441819235115432</v>
      </c>
      <c r="R1280">
        <f t="shared" si="377"/>
        <v>92.558180764884568</v>
      </c>
      <c r="S1280">
        <f t="shared" si="378"/>
        <v>0.10862467840997438</v>
      </c>
      <c r="T1280">
        <f t="shared" si="361"/>
        <v>64.622690066859391</v>
      </c>
    </row>
    <row r="1281" spans="1:20" x14ac:dyDescent="0.3">
      <c r="A1281">
        <f t="shared" si="362"/>
        <v>685.10251751951273</v>
      </c>
      <c r="B1281">
        <f t="shared" si="379"/>
        <v>109.03745218793229</v>
      </c>
      <c r="C1281" t="str">
        <f t="shared" si="363"/>
        <v>75.9973584218051-1694.55452386954i</v>
      </c>
      <c r="D1281" t="str">
        <f t="shared" si="364"/>
        <v>15.3562220632003-291.947825333668i</v>
      </c>
      <c r="E1281" t="str">
        <f t="shared" si="365"/>
        <v>162.461481074359-0.381773687486379i</v>
      </c>
      <c r="F1281" t="str">
        <f t="shared" si="366"/>
        <v>17.4594567405997-1369.78500980985i</v>
      </c>
      <c r="G1281" t="str">
        <f t="shared" si="367"/>
        <v>0.99999984427583-0.000394618988639515i</v>
      </c>
      <c r="H1281" t="str">
        <f t="shared" si="368"/>
        <v>91.0012221404475+0.374636778938406i</v>
      </c>
      <c r="I1281" t="str">
        <f t="shared" si="369"/>
        <v>5.47369859884067-324.581855756465i</v>
      </c>
      <c r="K1281" t="str">
        <f t="shared" si="370"/>
        <v>0.142852803181639-0.000768968111924208i</v>
      </c>
      <c r="L1281" t="str">
        <f t="shared" si="371"/>
        <v>0.0015-91.2272227903759i</v>
      </c>
      <c r="M1281" t="str">
        <f t="shared" si="372"/>
        <v>0.0135-37.4265529396414i</v>
      </c>
      <c r="N1281">
        <f t="shared" si="373"/>
        <v>92.567879640978745</v>
      </c>
      <c r="O1281">
        <f t="shared" si="374"/>
        <v>64.589837318485309</v>
      </c>
      <c r="P1281" s="3">
        <f t="shared" si="375"/>
        <v>64.589837318485309</v>
      </c>
      <c r="Q1281" s="3">
        <f t="shared" si="376"/>
        <v>-87.432120359021255</v>
      </c>
      <c r="R1281">
        <f t="shared" si="377"/>
        <v>92.567879640978745</v>
      </c>
      <c r="S1281">
        <f t="shared" si="378"/>
        <v>0.10903745218793229</v>
      </c>
      <c r="T1281">
        <f t="shared" si="361"/>
        <v>64.589837318485309</v>
      </c>
    </row>
    <row r="1282" spans="1:20" x14ac:dyDescent="0.3">
      <c r="A1282">
        <f t="shared" si="362"/>
        <v>687.70590708608688</v>
      </c>
      <c r="B1282">
        <f t="shared" si="379"/>
        <v>109.45179450624643</v>
      </c>
      <c r="C1282" t="str">
        <f t="shared" si="363"/>
        <v>75.9973057314007-1688.14454059077i</v>
      </c>
      <c r="D1282" t="str">
        <f t="shared" si="364"/>
        <v>15.3562218504777-290.842780480913i</v>
      </c>
      <c r="E1282" t="str">
        <f t="shared" si="365"/>
        <v>162.461419753463-0.383223285561073i</v>
      </c>
      <c r="F1282" t="str">
        <f t="shared" si="366"/>
        <v>17.4594567198969-1364.59958385343i</v>
      </c>
      <c r="G1282" t="str">
        <f t="shared" si="367"/>
        <v>0.999999843090077-0.000396118540326647i</v>
      </c>
      <c r="H1282" t="str">
        <f t="shared" si="368"/>
        <v>91.0012314464383+0.376060404805949i</v>
      </c>
      <c r="I1282" t="str">
        <f t="shared" si="369"/>
        <v>5.47369908991608-323.353030171804i</v>
      </c>
      <c r="K1282" t="str">
        <f t="shared" si="370"/>
        <v>0.142852770138503-0.000771890003418094i</v>
      </c>
      <c r="L1282" t="str">
        <f t="shared" si="371"/>
        <v>0.0015-90.8818716779994i</v>
      </c>
      <c r="M1282" t="str">
        <f t="shared" si="372"/>
        <v>0.0135-37.2848704319998i</v>
      </c>
      <c r="N1282">
        <f t="shared" si="373"/>
        <v>92.577615119237706</v>
      </c>
      <c r="O1282">
        <f t="shared" si="374"/>
        <v>64.556985261523735</v>
      </c>
      <c r="P1282" s="3">
        <f t="shared" si="375"/>
        <v>64.556985261523735</v>
      </c>
      <c r="Q1282" s="3">
        <f t="shared" si="376"/>
        <v>-87.422384880762294</v>
      </c>
      <c r="R1282">
        <f t="shared" si="377"/>
        <v>92.577615119237706</v>
      </c>
      <c r="S1282">
        <f t="shared" si="378"/>
        <v>0.10945179450624642</v>
      </c>
      <c r="T1282">
        <f t="shared" si="361"/>
        <v>64.556985261523735</v>
      </c>
    </row>
    <row r="1283" spans="1:20" x14ac:dyDescent="0.3">
      <c r="A1283">
        <f t="shared" si="362"/>
        <v>690.31918953301408</v>
      </c>
      <c r="B1283">
        <f t="shared" si="379"/>
        <v>109.86771132537017</v>
      </c>
      <c r="C1283" t="str">
        <f t="shared" si="363"/>
        <v>75.9972526399781-1681.75884182638i</v>
      </c>
      <c r="D1283" t="str">
        <f t="shared" si="364"/>
        <v>15.3562216361353-289.741919499193i</v>
      </c>
      <c r="E1283" t="str">
        <f t="shared" si="365"/>
        <v>162.46135796595-0.384678379046229i</v>
      </c>
      <c r="F1283" t="str">
        <f t="shared" si="366"/>
        <v>17.4594566990367-1359.43378812015i</v>
      </c>
      <c r="G1283" t="str">
        <f t="shared" si="367"/>
        <v>0.999999841895296-0.000397623790304815i</v>
      </c>
      <c r="H1283" t="str">
        <f t="shared" si="368"/>
        <v>91.0012408232911+0.377489440521684i</v>
      </c>
      <c r="I1283" t="str">
        <f t="shared" si="369"/>
        <v>5.47369958473091-322.128856129046i</v>
      </c>
      <c r="K1283" t="str">
        <f t="shared" si="370"/>
        <v>0.142852736843777-0.000774822995956044i</v>
      </c>
      <c r="L1283" t="str">
        <f t="shared" si="371"/>
        <v>0.0015-90.5378279318586i</v>
      </c>
      <c r="M1283" t="str">
        <f t="shared" si="372"/>
        <v>0.0135-37.1437242797369i</v>
      </c>
      <c r="N1283">
        <f t="shared" si="373"/>
        <v>92.587387335859518</v>
      </c>
      <c r="O1283">
        <f t="shared" si="374"/>
        <v>64.524133901207122</v>
      </c>
      <c r="P1283" s="3">
        <f t="shared" si="375"/>
        <v>64.524133901207122</v>
      </c>
      <c r="Q1283" s="3">
        <f t="shared" si="376"/>
        <v>-87.412612664140482</v>
      </c>
      <c r="R1283">
        <f t="shared" si="377"/>
        <v>92.587387335859518</v>
      </c>
      <c r="S1283">
        <f t="shared" si="378"/>
        <v>0.10986771132537017</v>
      </c>
      <c r="T1283">
        <f t="shared" si="361"/>
        <v>64.524133901207122</v>
      </c>
    </row>
    <row r="1284" spans="1:20" x14ac:dyDescent="0.3">
      <c r="A1284">
        <f t="shared" si="362"/>
        <v>692.94240245323954</v>
      </c>
      <c r="B1284">
        <f t="shared" si="379"/>
        <v>110.28520862840658</v>
      </c>
      <c r="C1284" t="str">
        <f t="shared" si="363"/>
        <v>75.9971991444869-1675.39733571586i</v>
      </c>
      <c r="D1284" t="str">
        <f t="shared" si="364"/>
        <v>15.3562214201606-288.645226552254i</v>
      </c>
      <c r="E1284" t="str">
        <f t="shared" si="365"/>
        <v>162.461295708273-0.386138988675044i</v>
      </c>
      <c r="F1284" t="str">
        <f t="shared" si="366"/>
        <v>17.4594566780177-1354.2875482983i</v>
      </c>
      <c r="G1284" t="str">
        <f t="shared" si="367"/>
        <v>0.999999840691418-0.000399134760227463i</v>
      </c>
      <c r="H1284" t="str">
        <f t="shared" si="368"/>
        <v>91.0012502715444+0.378923906643828i</v>
      </c>
      <c r="I1284" t="str">
        <f t="shared" si="369"/>
        <v>5.47370008331352-320.90931601803i</v>
      </c>
      <c r="K1284" t="str">
        <f t="shared" si="370"/>
        <v>0.142852703295547-0.000777767131697498i</v>
      </c>
      <c r="L1284" t="str">
        <f t="shared" si="371"/>
        <v>0.0015-90.1950866027682i</v>
      </c>
      <c r="M1284" t="str">
        <f t="shared" si="372"/>
        <v>0.0135-37.0031124524177i</v>
      </c>
      <c r="N1284">
        <f t="shared" si="373"/>
        <v>92.597196427526981</v>
      </c>
      <c r="O1284">
        <f t="shared" si="374"/>
        <v>64.491283242807754</v>
      </c>
      <c r="P1284" s="3">
        <f t="shared" si="375"/>
        <v>64.491283242807754</v>
      </c>
      <c r="Q1284" s="3">
        <f t="shared" si="376"/>
        <v>-87.402803572473019</v>
      </c>
      <c r="R1284">
        <f t="shared" si="377"/>
        <v>92.597196427526981</v>
      </c>
      <c r="S1284">
        <f t="shared" si="378"/>
        <v>0.11028520862840657</v>
      </c>
      <c r="T1284">
        <f t="shared" si="361"/>
        <v>64.491283242807754</v>
      </c>
    </row>
    <row r="1285" spans="1:20" x14ac:dyDescent="0.3">
      <c r="A1285">
        <f t="shared" si="362"/>
        <v>695.57558358256188</v>
      </c>
      <c r="B1285">
        <f t="shared" si="379"/>
        <v>110.70429242119452</v>
      </c>
      <c r="C1285" t="str">
        <f t="shared" si="363"/>
        <v>75.9971452418572-1669.05993074669i</v>
      </c>
      <c r="D1285" t="str">
        <f t="shared" si="364"/>
        <v>15.3562212025417-287.5526858638i</v>
      </c>
      <c r="E1285" t="str">
        <f t="shared" si="365"/>
        <v>162.461232976857-0.387605135257772i</v>
      </c>
      <c r="F1285" t="str">
        <f t="shared" si="366"/>
        <v>17.4594566568386-1349.16079035751i</v>
      </c>
      <c r="G1285" t="str">
        <f t="shared" si="367"/>
        <v>0.999999839478372-0.000400651471830319i</v>
      </c>
      <c r="H1285" t="str">
        <f t="shared" si="368"/>
        <v>91.0012597917412+0.380363823808733i</v>
      </c>
      <c r="I1285" t="str">
        <f t="shared" si="369"/>
        <v>5.47370058569256-319.694392295264i</v>
      </c>
      <c r="K1285" t="str">
        <f t="shared" si="370"/>
        <v>0.142852669491884-0.000780722452961828i</v>
      </c>
      <c r="L1285" t="str">
        <f t="shared" si="371"/>
        <v>0.0015-89.8536427602788i</v>
      </c>
      <c r="M1285" t="str">
        <f t="shared" si="372"/>
        <v>0.0135-36.8630329272939i</v>
      </c>
      <c r="N1285">
        <f t="shared" si="373"/>
        <v>92.607042531409093</v>
      </c>
      <c r="O1285">
        <f t="shared" si="374"/>
        <v>64.458433291637405</v>
      </c>
      <c r="P1285" s="3">
        <f t="shared" si="375"/>
        <v>64.458433291637405</v>
      </c>
      <c r="Q1285" s="3">
        <f t="shared" si="376"/>
        <v>-87.392957468590907</v>
      </c>
      <c r="R1285">
        <f t="shared" si="377"/>
        <v>92.607042531409093</v>
      </c>
      <c r="S1285">
        <f t="shared" si="378"/>
        <v>0.11070429242119452</v>
      </c>
      <c r="T1285">
        <f t="shared" si="361"/>
        <v>64.458433291637405</v>
      </c>
    </row>
    <row r="1286" spans="1:20" x14ac:dyDescent="0.3">
      <c r="A1286">
        <f t="shared" si="362"/>
        <v>698.21877080017555</v>
      </c>
      <c r="B1286">
        <f t="shared" si="379"/>
        <v>111.12496873239506</v>
      </c>
      <c r="C1286" t="str">
        <f t="shared" si="363"/>
        <v>75.9970909289877-1662.746535753i</v>
      </c>
      <c r="D1286" t="str">
        <f t="shared" si="364"/>
        <v>15.3562209832656-286.464281717266i</v>
      </c>
      <c r="E1286" t="str">
        <f t="shared" si="365"/>
        <v>162.461169768099-0.389076839682035i</v>
      </c>
      <c r="F1286" t="str">
        <f t="shared" si="366"/>
        <v>17.4594566354983-1344.05344054763i</v>
      </c>
      <c r="G1286" t="str">
        <f t="shared" si="367"/>
        <v>0.99999983825609-0.000402173946931704i</v>
      </c>
      <c r="H1286" t="str">
        <f t="shared" si="368"/>
        <v>91.0012693844309+0.381809212731181i</v>
      </c>
      <c r="I1286" t="str">
        <f t="shared" si="369"/>
        <v>5.47370109189703-318.484067483665i</v>
      </c>
      <c r="K1286" t="str">
        <f t="shared" si="370"/>
        <v>0.142852635430841-0.000783689002228911i</v>
      </c>
      <c r="L1286" t="str">
        <f t="shared" si="371"/>
        <v>0.0015-89.513491492607i</v>
      </c>
      <c r="M1286" t="str">
        <f t="shared" si="372"/>
        <v>0.0135-36.7234836892747i</v>
      </c>
      <c r="N1286">
        <f t="shared" si="373"/>
        <v>92.616925785162422</v>
      </c>
      <c r="O1286">
        <f t="shared" si="374"/>
        <v>64.425584053047572</v>
      </c>
      <c r="P1286" s="3">
        <f t="shared" si="375"/>
        <v>64.425584053047572</v>
      </c>
      <c r="Q1286" s="3">
        <f t="shared" si="376"/>
        <v>-87.383074214837578</v>
      </c>
      <c r="R1286">
        <f t="shared" si="377"/>
        <v>92.616925785162422</v>
      </c>
      <c r="S1286">
        <f t="shared" si="378"/>
        <v>0.11112496873239507</v>
      </c>
      <c r="T1286">
        <f t="shared" si="361"/>
        <v>64.425584053047572</v>
      </c>
    </row>
    <row r="1287" spans="1:20" x14ac:dyDescent="0.3">
      <c r="A1287">
        <f t="shared" si="362"/>
        <v>700.87200212921618</v>
      </c>
      <c r="B1287">
        <f t="shared" si="379"/>
        <v>111.54724361357816</v>
      </c>
      <c r="C1287" t="str">
        <f t="shared" si="363"/>
        <v>75.9970362027584-1656.45705991435i</v>
      </c>
      <c r="D1287" t="str">
        <f t="shared" si="364"/>
        <v>15.3562207623198-285.379998455593i</v>
      </c>
      <c r="E1287" t="str">
        <f t="shared" si="365"/>
        <v>162.461106078369-0.390554122913074i</v>
      </c>
      <c r="F1287" t="str">
        <f t="shared" si="366"/>
        <v>17.4594566139954-1338.96542539773i</v>
      </c>
      <c r="G1287" t="str">
        <f t="shared" si="367"/>
        <v>0.999999837024501-0.00040370220743285i</v>
      </c>
      <c r="H1287" t="str">
        <f t="shared" si="368"/>
        <v>91.0012790501651+0.383260094204686i</v>
      </c>
      <c r="I1287" t="str">
        <f t="shared" si="369"/>
        <v>5.47370160195604-317.278324172305i</v>
      </c>
      <c r="K1287" t="str">
        <f t="shared" si="370"/>
        <v>0.142852601110459-0.000786666822139794i</v>
      </c>
      <c r="L1287" t="str">
        <f t="shared" si="371"/>
        <v>0.0015-89.1746279065617i</v>
      </c>
      <c r="M1287" t="str">
        <f t="shared" si="372"/>
        <v>0.0135-36.5844627308973i</v>
      </c>
      <c r="N1287">
        <f t="shared" si="373"/>
        <v>92.626846326932679</v>
      </c>
      <c r="O1287">
        <f t="shared" si="374"/>
        <v>64.39273553243018</v>
      </c>
      <c r="P1287" s="3">
        <f t="shared" si="375"/>
        <v>64.39273553243018</v>
      </c>
      <c r="Q1287" s="3">
        <f t="shared" si="376"/>
        <v>-87.373153673067321</v>
      </c>
      <c r="R1287">
        <f t="shared" si="377"/>
        <v>92.626846326932679</v>
      </c>
      <c r="S1287">
        <f t="shared" si="378"/>
        <v>0.11154724361357816</v>
      </c>
      <c r="T1287">
        <f t="shared" si="361"/>
        <v>64.39273553243018</v>
      </c>
    </row>
    <row r="1288" spans="1:20" x14ac:dyDescent="0.3">
      <c r="A1288">
        <f t="shared" si="362"/>
        <v>703.5353157373072</v>
      </c>
      <c r="B1288">
        <f t="shared" si="379"/>
        <v>111.97112313930975</v>
      </c>
      <c r="C1288" t="str">
        <f t="shared" si="363"/>
        <v>75.9969810600258-1650.1914127544i</v>
      </c>
      <c r="D1288" t="str">
        <f t="shared" si="364"/>
        <v>15.3562205396916-284.299820481002i</v>
      </c>
      <c r="E1288" t="str">
        <f t="shared" si="365"/>
        <v>162.46104190401-0.392037005994059i</v>
      </c>
      <c r="F1288" t="str">
        <f t="shared" si="366"/>
        <v>17.4594565923287-1333.89667171499i</v>
      </c>
      <c r="G1288" t="str">
        <f t="shared" si="367"/>
        <v>0.999999835783534-0.000405236275318209i</v>
      </c>
      <c r="H1288" t="str">
        <f t="shared" si="368"/>
        <v>91.0012887894991+0.384716489101764i</v>
      </c>
      <c r="I1288" t="str">
        <f t="shared" si="369"/>
        <v>5.47370211589883-316.077145016154i</v>
      </c>
      <c r="K1288" t="str">
        <f t="shared" si="370"/>
        <v>0.142852566528765-0.000789655955497243i</v>
      </c>
      <c r="L1288" t="str">
        <f t="shared" si="371"/>
        <v>0.0015-88.8370471274777i</v>
      </c>
      <c r="M1288" t="str">
        <f t="shared" si="372"/>
        <v>0.0135-36.4459680522985i</v>
      </c>
      <c r="N1288">
        <f t="shared" si="373"/>
        <v>92.6368042953562</v>
      </c>
      <c r="O1288">
        <f t="shared" si="374"/>
        <v>64.35988773521774</v>
      </c>
      <c r="P1288" s="3">
        <f t="shared" si="375"/>
        <v>64.35988773521774</v>
      </c>
      <c r="Q1288" s="3">
        <f t="shared" si="376"/>
        <v>-87.3631957046438</v>
      </c>
      <c r="R1288">
        <f t="shared" si="377"/>
        <v>92.6368042953562</v>
      </c>
      <c r="S1288">
        <f t="shared" si="378"/>
        <v>0.11197112313930975</v>
      </c>
      <c r="T1288">
        <f t="shared" si="361"/>
        <v>64.35988773521774</v>
      </c>
    </row>
    <row r="1289" spans="1:20" x14ac:dyDescent="0.3">
      <c r="A1289">
        <f t="shared" si="362"/>
        <v>706.20874993710902</v>
      </c>
      <c r="B1289">
        <f t="shared" si="379"/>
        <v>112.39661340723913</v>
      </c>
      <c r="C1289" t="str">
        <f t="shared" si="363"/>
        <v>75.9969254976215-1643.94950413955i</v>
      </c>
      <c r="D1289" t="str">
        <f t="shared" si="364"/>
        <v>15.3562203153683-283.22373225477i</v>
      </c>
      <c r="E1289" t="str">
        <f t="shared" si="365"/>
        <v>162.460977241336-0.393525510046254i</v>
      </c>
      <c r="F1289" t="str">
        <f t="shared" si="366"/>
        <v>17.4594565704972-1328.8471065837i</v>
      </c>
      <c r="G1289" t="str">
        <f t="shared" si="367"/>
        <v>0.999999834533118-0.000406776172655779i</v>
      </c>
      <c r="H1289" t="str">
        <f t="shared" si="368"/>
        <v>91.0012986029943+0.386178418374284i</v>
      </c>
      <c r="I1289" t="str">
        <f t="shared" si="369"/>
        <v>5.47370263375515-314.880512735856i</v>
      </c>
      <c r="K1289" t="str">
        <f t="shared" si="370"/>
        <v>0.142852531683768-0.000792656445266398i</v>
      </c>
      <c r="L1289" t="str">
        <f t="shared" si="371"/>
        <v>0.0015-88.5007442991412i</v>
      </c>
      <c r="M1289" t="str">
        <f t="shared" si="372"/>
        <v>0.0135-36.3079976611859i</v>
      </c>
      <c r="N1289">
        <f t="shared" si="373"/>
        <v>92.646799829561331</v>
      </c>
      <c r="O1289">
        <f t="shared" si="374"/>
        <v>64.327040666883477</v>
      </c>
      <c r="P1289" s="3">
        <f t="shared" si="375"/>
        <v>64.327040666883477</v>
      </c>
      <c r="Q1289" s="3">
        <f t="shared" si="376"/>
        <v>-87.353200170438669</v>
      </c>
      <c r="R1289">
        <f t="shared" si="377"/>
        <v>92.646799829561331</v>
      </c>
      <c r="S1289">
        <f t="shared" si="378"/>
        <v>0.11239661340723912</v>
      </c>
      <c r="T1289">
        <f t="shared" si="361"/>
        <v>64.327040666883477</v>
      </c>
    </row>
    <row r="1290" spans="1:20" x14ac:dyDescent="0.3">
      <c r="A1290">
        <f t="shared" si="362"/>
        <v>708.89234318686999</v>
      </c>
      <c r="B1290">
        <f t="shared" si="379"/>
        <v>112.82372053818663</v>
      </c>
      <c r="C1290" t="str">
        <f t="shared" si="363"/>
        <v>75.9968695123535-1637.73124427774i</v>
      </c>
      <c r="D1290" t="str">
        <f t="shared" si="364"/>
        <v>15.3562200893369-282.151718297007i</v>
      </c>
      <c r="E1290" t="str">
        <f t="shared" si="365"/>
        <v>162.460912086636-0.395019656269496i</v>
      </c>
      <c r="F1290" t="str">
        <f t="shared" si="366"/>
        <v>17.4594565484992-1323.81665736416i</v>
      </c>
      <c r="G1290" t="str">
        <f t="shared" si="367"/>
        <v>0.999999833273181-0.00040832192159741i</v>
      </c>
      <c r="H1290" t="str">
        <f t="shared" si="368"/>
        <v>91.001308491215+0.38764590305372i</v>
      </c>
      <c r="I1290" t="str">
        <f t="shared" si="369"/>
        <v>5.47370315555463-313.688410117448i</v>
      </c>
      <c r="K1290" t="str">
        <f t="shared" si="370"/>
        <v>0.142852496573464-0.000795668334575352i</v>
      </c>
      <c r="L1290" t="str">
        <f t="shared" si="371"/>
        <v>0.0015-88.1657145837229i</v>
      </c>
      <c r="M1290" t="str">
        <f t="shared" si="372"/>
        <v>0.0135-36.1705495728094i</v>
      </c>
      <c r="N1290">
        <f t="shared" si="373"/>
        <v>92.656833069170006</v>
      </c>
      <c r="O1290">
        <f t="shared" si="374"/>
        <v>64.294194332941942</v>
      </c>
      <c r="P1290" s="3">
        <f t="shared" si="375"/>
        <v>64.294194332941942</v>
      </c>
      <c r="Q1290" s="3">
        <f t="shared" si="376"/>
        <v>-87.343166930829994</v>
      </c>
      <c r="R1290">
        <f t="shared" si="377"/>
        <v>92.656833069170006</v>
      </c>
      <c r="S1290">
        <f t="shared" si="378"/>
        <v>0.11282372053818664</v>
      </c>
      <c r="T1290">
        <f t="shared" si="361"/>
        <v>64.294194332941942</v>
      </c>
    </row>
    <row r="1291" spans="1:20" x14ac:dyDescent="0.3">
      <c r="A1291">
        <f t="shared" si="362"/>
        <v>711.58613409098007</v>
      </c>
      <c r="B1291">
        <f t="shared" si="379"/>
        <v>113.25245067623175</v>
      </c>
      <c r="C1291" t="str">
        <f t="shared" si="363"/>
        <v>75.9968131010034-1631.53654371703i</v>
      </c>
      <c r="D1291" t="str">
        <f t="shared" si="364"/>
        <v>15.3562198615843-281.083763186432i</v>
      </c>
      <c r="E1291" t="str">
        <f t="shared" si="365"/>
        <v>162.460846436166-0.396519465942262i</v>
      </c>
      <c r="F1291" t="str">
        <f t="shared" si="366"/>
        <v>17.4594565263341-1318.80525169168i</v>
      </c>
      <c r="G1291" t="str">
        <f t="shared" si="367"/>
        <v>0.999999832003649-0.000409873544379134i</v>
      </c>
      <c r="H1291" t="str">
        <f t="shared" si="368"/>
        <v>91.0013184547302+0.389118964251492i</v>
      </c>
      <c r="I1291" t="str">
        <f t="shared" si="369"/>
        <v>5.47370368132748-312.500820012136i</v>
      </c>
      <c r="K1291" t="str">
        <f t="shared" si="370"/>
        <v>0.142852461195833-0.000798691666715805i</v>
      </c>
      <c r="L1291" t="str">
        <f t="shared" si="371"/>
        <v>0.0015-87.8319531617081i</v>
      </c>
      <c r="M1291" t="str">
        <f t="shared" si="372"/>
        <v>0.0135-36.0336218099316i</v>
      </c>
      <c r="N1291">
        <f t="shared" si="373"/>
        <v>92.666904154299118</v>
      </c>
      <c r="O1291">
        <f t="shared" si="374"/>
        <v>64.261348738948826</v>
      </c>
      <c r="P1291" s="3">
        <f t="shared" si="375"/>
        <v>64.261348738948826</v>
      </c>
      <c r="Q1291" s="3">
        <f t="shared" si="376"/>
        <v>-87.333095845700882</v>
      </c>
      <c r="R1291">
        <f t="shared" si="377"/>
        <v>92.666904154299118</v>
      </c>
      <c r="S1291">
        <f t="shared" si="378"/>
        <v>0.11325245067623174</v>
      </c>
      <c r="T1291">
        <f t="shared" si="361"/>
        <v>64.261348738948826</v>
      </c>
    </row>
    <row r="1292" spans="1:20" x14ac:dyDescent="0.3">
      <c r="A1292">
        <f t="shared" si="362"/>
        <v>714.29016140052579</v>
      </c>
      <c r="B1292">
        <f t="shared" si="379"/>
        <v>113.68280998880142</v>
      </c>
      <c r="C1292" t="str">
        <f t="shared" si="363"/>
        <v>75.9967562603335-1625.36531334447i</v>
      </c>
      <c r="D1292" t="str">
        <f t="shared" si="364"/>
        <v>15.3562196320977-280.019851560153i</v>
      </c>
      <c r="E1292" t="str">
        <f t="shared" si="365"/>
        <v>162.46078028616-0.398024960422099i</v>
      </c>
      <c r="F1292" t="str">
        <f t="shared" si="366"/>
        <v>17.4594565039999-1313.81281747549i</v>
      </c>
      <c r="G1292" t="str">
        <f t="shared" si="367"/>
        <v>0.999999830724452-0.000411431063321472i</v>
      </c>
      <c r="H1292" t="str">
        <f t="shared" si="368"/>
        <v>91.0013284941133+0.390597623159239i</v>
      </c>
      <c r="I1292" t="str">
        <f t="shared" si="369"/>
        <v>5.47370421110375-311.317725336035i</v>
      </c>
      <c r="K1292" t="str">
        <f t="shared" si="370"/>
        <v>0.14285242554884-0.000801726485143647i</v>
      </c>
      <c r="L1292" t="str">
        <f t="shared" si="371"/>
        <v>0.0015-87.4994552318274i</v>
      </c>
      <c r="M1292" t="str">
        <f t="shared" si="372"/>
        <v>0.0135-35.8972124028009i</v>
      </c>
      <c r="N1292">
        <f t="shared" si="373"/>
        <v>92.677013225562149</v>
      </c>
      <c r="O1292">
        <f t="shared" si="374"/>
        <v>64.228503890501955</v>
      </c>
      <c r="P1292" s="3">
        <f t="shared" si="375"/>
        <v>64.228503890501955</v>
      </c>
      <c r="Q1292" s="3">
        <f t="shared" si="376"/>
        <v>-87.322986774437851</v>
      </c>
      <c r="R1292">
        <f t="shared" si="377"/>
        <v>92.677013225562149</v>
      </c>
      <c r="S1292">
        <f t="shared" si="378"/>
        <v>0.11368280998880143</v>
      </c>
      <c r="T1292">
        <f t="shared" si="361"/>
        <v>64.228503890501955</v>
      </c>
    </row>
    <row r="1293" spans="1:20" x14ac:dyDescent="0.3">
      <c r="A1293">
        <f t="shared" si="362"/>
        <v>717.00446401384784</v>
      </c>
      <c r="B1293">
        <f t="shared" si="379"/>
        <v>114.11480466675887</v>
      </c>
      <c r="C1293" t="str">
        <f t="shared" si="363"/>
        <v>75.9966989870748-1619.21746438466i</v>
      </c>
      <c r="D1293" t="str">
        <f t="shared" si="364"/>
        <v>15.3562194008636-278.959968113442i</v>
      </c>
      <c r="E1293" t="str">
        <f t="shared" si="365"/>
        <v>162.460713632816-0.399536161145803i</v>
      </c>
      <c r="F1293" t="str">
        <f t="shared" si="366"/>
        <v>17.4594564814956-1308.83928289776i</v>
      </c>
      <c r="G1293" t="str">
        <f t="shared" si="367"/>
        <v>0.999999829435513-0.000412994500829769i</v>
      </c>
      <c r="H1293" t="str">
        <f t="shared" si="368"/>
        <v>91.001338609942+0.392081901049151i</v>
      </c>
      <c r="I1293" t="str">
        <f t="shared" si="369"/>
        <v>5.47370474491404-310.139109069933i</v>
      </c>
      <c r="K1293" t="str">
        <f t="shared" si="370"/>
        <v>0.142852389630434-0.0008047728334796i</v>
      </c>
      <c r="L1293" t="str">
        <f t="shared" si="371"/>
        <v>0.0015-87.1682160109853i</v>
      </c>
      <c r="M1293" t="str">
        <f t="shared" si="372"/>
        <v>0.0135-35.7613193891222i</v>
      </c>
      <c r="N1293">
        <f t="shared" si="373"/>
        <v>92.687160424070456</v>
      </c>
      <c r="O1293">
        <f t="shared" si="374"/>
        <v>64.195659793240864</v>
      </c>
      <c r="P1293" s="3">
        <f t="shared" si="375"/>
        <v>64.195659793240864</v>
      </c>
      <c r="Q1293" s="3">
        <f t="shared" si="376"/>
        <v>-87.312839575929544</v>
      </c>
      <c r="R1293">
        <f t="shared" si="377"/>
        <v>92.687160424070456</v>
      </c>
      <c r="S1293">
        <f t="shared" si="378"/>
        <v>0.11411480466675887</v>
      </c>
      <c r="T1293">
        <f t="shared" si="361"/>
        <v>64.195659793240864</v>
      </c>
    </row>
    <row r="1294" spans="1:20" x14ac:dyDescent="0.3">
      <c r="A1294">
        <f t="shared" si="362"/>
        <v>719.72908097710047</v>
      </c>
      <c r="B1294">
        <f t="shared" si="379"/>
        <v>114.54844092449255</v>
      </c>
      <c r="C1294" t="str">
        <f t="shared" si="363"/>
        <v>75.9966412779386-1613.09290839862i</v>
      </c>
      <c r="D1294" t="str">
        <f t="shared" si="364"/>
        <v>15.3562191678687-277.904097599522i</v>
      </c>
      <c r="E1294" t="str">
        <f t="shared" si="365"/>
        <v>162.46064647231-0.401053089629731i</v>
      </c>
      <c r="F1294" t="str">
        <f t="shared" si="366"/>
        <v>17.4594564588202-1303.88457641253i</v>
      </c>
      <c r="G1294" t="str">
        <f t="shared" si="367"/>
        <v>0.99999982813676-0.000414563879394506i</v>
      </c>
      <c r="H1294" t="str">
        <f t="shared" si="368"/>
        <v>91.0013488027982+0.393571819274247i</v>
      </c>
      <c r="I1294" t="str">
        <f t="shared" si="369"/>
        <v>5.47370528278908-308.96495425904i</v>
      </c>
      <c r="K1294" t="str">
        <f t="shared" si="370"/>
        <v>0.142852353438549-0.000807830755509822i</v>
      </c>
      <c r="L1294" t="str">
        <f t="shared" si="371"/>
        <v>0.0015-86.8382307341956i</v>
      </c>
      <c r="M1294" t="str">
        <f t="shared" si="372"/>
        <v>0.0135-35.625940814029i</v>
      </c>
      <c r="N1294">
        <f t="shared" si="373"/>
        <v>92.697345891434878</v>
      </c>
      <c r="O1294">
        <f t="shared" si="374"/>
        <v>64.162816452847821</v>
      </c>
      <c r="P1294" s="3">
        <f t="shared" si="375"/>
        <v>64.162816452847821</v>
      </c>
      <c r="Q1294" s="3">
        <f t="shared" si="376"/>
        <v>-87.302654108565122</v>
      </c>
      <c r="R1294">
        <f t="shared" si="377"/>
        <v>92.697345891434878</v>
      </c>
      <c r="S1294">
        <f t="shared" si="378"/>
        <v>0.11454844092449255</v>
      </c>
      <c r="T1294">
        <f t="shared" si="361"/>
        <v>64.162816452847821</v>
      </c>
    </row>
    <row r="1295" spans="1:20" x14ac:dyDescent="0.3">
      <c r="A1295">
        <f t="shared" si="362"/>
        <v>722.46405148481347</v>
      </c>
      <c r="B1295">
        <f t="shared" si="379"/>
        <v>114.98372500000563</v>
      </c>
      <c r="C1295" t="str">
        <f t="shared" si="363"/>
        <v>75.9965831296086-1606.99155728235i</v>
      </c>
      <c r="D1295" t="str">
        <f t="shared" si="364"/>
        <v>15.3562189330998-276.852224829339i</v>
      </c>
      <c r="E1295" t="str">
        <f t="shared" si="365"/>
        <v>162.460578800783-0.402575767470127i</v>
      </c>
      <c r="F1295" t="str">
        <f t="shared" si="366"/>
        <v>17.459456435972-1298.94862674468i</v>
      </c>
      <c r="G1295" t="str">
        <f t="shared" si="367"/>
        <v>0.999999826828118-0.000416139221591628i</v>
      </c>
      <c r="H1295" t="str">
        <f t="shared" si="368"/>
        <v>91.001359073269+0.395067399268718i</v>
      </c>
      <c r="I1295" t="str">
        <f t="shared" si="369"/>
        <v>5.47370582475981-307.795244012746i</v>
      </c>
      <c r="K1295" t="str">
        <f t="shared" si="370"/>
        <v>0.142852316971102-0.000810900295186562i</v>
      </c>
      <c r="L1295" t="str">
        <f t="shared" si="371"/>
        <v>0.0015-86.5094946545086i</v>
      </c>
      <c r="M1295" t="str">
        <f t="shared" si="372"/>
        <v>0.0135-35.4910747300548i</v>
      </c>
      <c r="N1295">
        <f t="shared" si="373"/>
        <v>92.707569769767289</v>
      </c>
      <c r="O1295">
        <f t="shared" si="374"/>
        <v>64.129973875047327</v>
      </c>
      <c r="P1295" s="3">
        <f t="shared" si="375"/>
        <v>64.129973875047327</v>
      </c>
      <c r="Q1295" s="3">
        <f t="shared" si="376"/>
        <v>-87.292430230232711</v>
      </c>
      <c r="R1295">
        <f t="shared" si="377"/>
        <v>92.707569769767289</v>
      </c>
      <c r="S1295">
        <f t="shared" si="378"/>
        <v>0.11498372500000563</v>
      </c>
      <c r="T1295">
        <f t="shared" si="361"/>
        <v>64.129973875047327</v>
      </c>
    </row>
    <row r="1296" spans="1:20" x14ac:dyDescent="0.3">
      <c r="A1296">
        <f t="shared" si="362"/>
        <v>725.20941488045571</v>
      </c>
      <c r="B1296">
        <f t="shared" si="379"/>
        <v>115.42066315500566</v>
      </c>
      <c r="C1296" t="str">
        <f t="shared" si="363"/>
        <v>75.9965245387448-1600.91332326576i</v>
      </c>
      <c r="D1296" t="str">
        <f t="shared" si="364"/>
        <v>15.3562186965433-275.804334671352i</v>
      </c>
      <c r="E1296" t="str">
        <f t="shared" si="365"/>
        <v>162.460510614351-0.404104216343329i</v>
      </c>
      <c r="F1296" t="str">
        <f t="shared" si="366"/>
        <v>17.4594564129498-1294.0313628889i</v>
      </c>
      <c r="G1296" t="str">
        <f t="shared" si="367"/>
        <v>0.999999825509511-0.000417720550082867i</v>
      </c>
      <c r="H1296" t="str">
        <f t="shared" si="368"/>
        <v>91.0013694219449+0.396568662548199i</v>
      </c>
      <c r="I1296" t="str">
        <f t="shared" si="369"/>
        <v>5.47370637085736-306.629961504371i</v>
      </c>
      <c r="K1296" t="str">
        <f t="shared" si="370"/>
        <v>0.142852280225996-0.000813981496628759i</v>
      </c>
      <c r="L1296" t="str">
        <f t="shared" si="371"/>
        <v>0.0015-86.1820030429452i</v>
      </c>
      <c r="M1296" t="str">
        <f t="shared" si="372"/>
        <v>0.0135-35.3567191971057i</v>
      </c>
      <c r="N1296">
        <f t="shared" si="373"/>
        <v>92.717832201681858</v>
      </c>
      <c r="O1296">
        <f t="shared" si="374"/>
        <v>64.097132065607354</v>
      </c>
      <c r="P1296" s="3">
        <f t="shared" si="375"/>
        <v>64.097132065607354</v>
      </c>
      <c r="Q1296" s="3">
        <f t="shared" si="376"/>
        <v>-87.282167798318142</v>
      </c>
      <c r="R1296">
        <f t="shared" si="377"/>
        <v>92.717832201681858</v>
      </c>
      <c r="S1296">
        <f t="shared" si="378"/>
        <v>0.11542066315500565</v>
      </c>
      <c r="T1296">
        <f t="shared" si="361"/>
        <v>64.097132065607354</v>
      </c>
    </row>
    <row r="1297" spans="1:20" x14ac:dyDescent="0.3">
      <c r="A1297">
        <f t="shared" si="362"/>
        <v>727.96521065700153</v>
      </c>
      <c r="B1297">
        <f t="shared" si="379"/>
        <v>115.85926167499468</v>
      </c>
      <c r="C1297" t="str">
        <f t="shared" si="363"/>
        <v>75.99646550198-1594.85811891124i</v>
      </c>
      <c r="D1297" t="str">
        <f t="shared" si="364"/>
        <v>15.3562184581855-274.760412051308i</v>
      </c>
      <c r="E1297" t="str">
        <f t="shared" si="365"/>
        <v>162.460441909099-0.405638458006128i</v>
      </c>
      <c r="F1297" t="str">
        <f t="shared" si="366"/>
        <v>17.4594563897523-1289.13271410872i</v>
      </c>
      <c r="G1297" t="str">
        <f t="shared" si="367"/>
        <v>0.999999824180865-0.00041930788761607i</v>
      </c>
      <c r="H1297" t="str">
        <f t="shared" si="368"/>
        <v>91.0013798494221+0.398075630710101i</v>
      </c>
      <c r="I1297" t="str">
        <f t="shared" si="369"/>
        <v>5.47370692111323-305.469089970941i</v>
      </c>
      <c r="K1297" t="str">
        <f t="shared" si="370"/>
        <v>0.142852243201116-0.000817074404122676i</v>
      </c>
      <c r="L1297" t="str">
        <f t="shared" si="371"/>
        <v>0.0015-85.8557511884294i</v>
      </c>
      <c r="M1297" t="str">
        <f t="shared" si="372"/>
        <v>0.0135-35.2228722824325i</v>
      </c>
      <c r="N1297">
        <f t="shared" si="373"/>
        <v>92.728133330296743</v>
      </c>
      <c r="O1297">
        <f t="shared" si="374"/>
        <v>64.064291030338907</v>
      </c>
      <c r="P1297" s="3">
        <f t="shared" si="375"/>
        <v>64.064291030338907</v>
      </c>
      <c r="Q1297" s="3">
        <f t="shared" si="376"/>
        <v>-87.271866669703257</v>
      </c>
      <c r="R1297">
        <f t="shared" si="377"/>
        <v>92.728133330296743</v>
      </c>
      <c r="S1297">
        <f t="shared" si="378"/>
        <v>0.11585926167499469</v>
      </c>
      <c r="T1297">
        <f t="shared" si="361"/>
        <v>64.064291030338907</v>
      </c>
    </row>
    <row r="1298" spans="1:20" x14ac:dyDescent="0.3">
      <c r="A1298">
        <f t="shared" si="362"/>
        <v>730.73147845749816</v>
      </c>
      <c r="B1298">
        <f t="shared" si="379"/>
        <v>116.29952686935967</v>
      </c>
      <c r="C1298" t="str">
        <f t="shared" si="363"/>
        <v>75.996406015923-1588.82585711249i</v>
      </c>
      <c r="D1298" t="str">
        <f t="shared" si="364"/>
        <v>15.3562182180127-273.72044195203i</v>
      </c>
      <c r="E1298" t="str">
        <f t="shared" si="365"/>
        <v>162.460372681082-0.407178514295984i</v>
      </c>
      <c r="F1298" t="str">
        <f t="shared" si="366"/>
        <v>17.4594563663783-1284.25260993543i</v>
      </c>
      <c r="G1298" t="str">
        <f t="shared" si="367"/>
        <v>0.9999998228421-0.000420901257025523i</v>
      </c>
      <c r="H1298" t="str">
        <f t="shared" si="368"/>
        <v>91.0013903562999+0.399588325433917i</v>
      </c>
      <c r="I1298" t="str">
        <f t="shared" si="369"/>
        <v>5.47370747555909-304.312612712928i</v>
      </c>
      <c r="K1298" t="str">
        <f t="shared" si="370"/>
        <v>0.142852205894333-0.000820179062122558i</v>
      </c>
      <c r="L1298" t="str">
        <f t="shared" si="371"/>
        <v>0.0015-85.5307343977177i</v>
      </c>
      <c r="M1298" t="str">
        <f t="shared" si="372"/>
        <v>0.0135-35.0895320606023i</v>
      </c>
      <c r="N1298">
        <f t="shared" si="373"/>
        <v>92.738473299235437</v>
      </c>
      <c r="O1298">
        <f t="shared" si="374"/>
        <v>64.031450775096758</v>
      </c>
      <c r="P1298" s="3">
        <f t="shared" si="375"/>
        <v>64.031450775096758</v>
      </c>
      <c r="Q1298" s="3">
        <f t="shared" si="376"/>
        <v>-87.261526700764563</v>
      </c>
      <c r="R1298">
        <f t="shared" si="377"/>
        <v>92.738473299235437</v>
      </c>
      <c r="S1298">
        <f t="shared" si="378"/>
        <v>0.11629952686935967</v>
      </c>
      <c r="T1298">
        <f t="shared" si="361"/>
        <v>64.031450775096758</v>
      </c>
    </row>
    <row r="1299" spans="1:20" x14ac:dyDescent="0.3">
      <c r="A1299">
        <f t="shared" si="362"/>
        <v>733.50825807563672</v>
      </c>
      <c r="B1299">
        <f t="shared" si="379"/>
        <v>116.74146507146324</v>
      </c>
      <c r="C1299" t="str">
        <f t="shared" si="363"/>
        <v>75.9963460771559-1582.81645109323i</v>
      </c>
      <c r="D1299" t="str">
        <f t="shared" si="364"/>
        <v>15.3562179760112-272.684409413199i</v>
      </c>
      <c r="E1299" t="str">
        <f t="shared" si="365"/>
        <v>162.460302926324-0.40872440713134i</v>
      </c>
      <c r="F1299" t="str">
        <f t="shared" si="366"/>
        <v>17.4594563428263-1279.39098016708i</v>
      </c>
      <c r="G1299" t="str">
        <f t="shared" si="367"/>
        <v>0.999999821493143-0.000422500681232285i</v>
      </c>
      <c r="H1299" t="str">
        <f t="shared" si="368"/>
        <v>91.0014009431834+0.401106768481529i</v>
      </c>
      <c r="I1299" t="str">
        <f t="shared" si="369"/>
        <v>5.4737080342268-303.160513094015i</v>
      </c>
      <c r="K1299" t="str">
        <f t="shared" si="370"/>
        <v>0.1428521683035-0.000823295515251225i</v>
      </c>
      <c r="L1299" t="str">
        <f t="shared" si="371"/>
        <v>0.0015-85.2069479953355i</v>
      </c>
      <c r="M1299" t="str">
        <f t="shared" si="372"/>
        <v>0.0135-34.9566966134711i</v>
      </c>
      <c r="N1299">
        <f t="shared" si="373"/>
        <v>92.748852252628396</v>
      </c>
      <c r="O1299">
        <f t="shared" si="374"/>
        <v>63.998611305779534</v>
      </c>
      <c r="P1299" s="3">
        <f t="shared" si="375"/>
        <v>63.998611305779534</v>
      </c>
      <c r="Q1299" s="3">
        <f t="shared" si="376"/>
        <v>-87.251147747371604</v>
      </c>
      <c r="R1299">
        <f t="shared" si="377"/>
        <v>92.748852252628396</v>
      </c>
      <c r="S1299">
        <f t="shared" si="378"/>
        <v>0.11674146507146324</v>
      </c>
      <c r="T1299">
        <f t="shared" si="361"/>
        <v>63.998611305779534</v>
      </c>
    </row>
    <row r="1300" spans="1:20" x14ac:dyDescent="0.3">
      <c r="A1300">
        <f t="shared" si="362"/>
        <v>736.29558945632414</v>
      </c>
      <c r="B1300">
        <f t="shared" si="379"/>
        <v>117.1850826387348</v>
      </c>
      <c r="C1300" t="str">
        <f t="shared" si="363"/>
        <v>75.9962856822369-1576.82981440601i</v>
      </c>
      <c r="D1300" t="str">
        <f t="shared" si="364"/>
        <v>15.3562177321669-271.652299531138i</v>
      </c>
      <c r="E1300" t="str">
        <f t="shared" si="365"/>
        <v>162.460232640823-0.410276158511907i</v>
      </c>
      <c r="F1300" t="str">
        <f t="shared" si="366"/>
        <v>17.4594563190949-1274.54775486751i</v>
      </c>
      <c r="G1300" t="str">
        <f t="shared" si="367"/>
        <v>0.999999820133913-0.00042410618324451i</v>
      </c>
      <c r="H1300" t="str">
        <f t="shared" si="368"/>
        <v>91.0014116106809+0.402630981697522i</v>
      </c>
      <c r="I1300" t="str">
        <f t="shared" si="369"/>
        <v>5.47370859714847-302.012774540865i</v>
      </c>
      <c r="K1300" t="str">
        <f t="shared" si="370"/>
        <v>0.142852130426456-0.000826423808300748i</v>
      </c>
      <c r="L1300" t="str">
        <f t="shared" si="371"/>
        <v>0.0015-84.8843873235062i</v>
      </c>
      <c r="M1300" t="str">
        <f t="shared" si="372"/>
        <v>0.0135-34.8243640301565i</v>
      </c>
      <c r="N1300">
        <f t="shared" si="373"/>
        <v>92.759270335114365</v>
      </c>
      <c r="O1300">
        <f t="shared" si="374"/>
        <v>63.965772628330427</v>
      </c>
      <c r="P1300" s="3">
        <f t="shared" si="375"/>
        <v>63.965772628330427</v>
      </c>
      <c r="Q1300" s="3">
        <f t="shared" si="376"/>
        <v>-87.240729664885635</v>
      </c>
      <c r="R1300">
        <f t="shared" si="377"/>
        <v>92.759270335114365</v>
      </c>
      <c r="S1300">
        <f t="shared" si="378"/>
        <v>0.1171850826387348</v>
      </c>
      <c r="T1300">
        <f t="shared" si="361"/>
        <v>63.965772628330427</v>
      </c>
    </row>
    <row r="1301" spans="1:20" x14ac:dyDescent="0.3">
      <c r="A1301">
        <f t="shared" si="362"/>
        <v>739.09351269625813</v>
      </c>
      <c r="B1301">
        <f t="shared" si="379"/>
        <v>117.630385952762</v>
      </c>
      <c r="C1301" t="str">
        <f t="shared" si="363"/>
        <v>75.9962248276952-1570.86586093086i</v>
      </c>
      <c r="D1301" t="str">
        <f t="shared" si="364"/>
        <v>15.356217486466-270.624097458601i</v>
      </c>
      <c r="E1301" t="str">
        <f t="shared" si="365"/>
        <v>162.460161820542-0.411833790518969i</v>
      </c>
      <c r="F1301" t="str">
        <f t="shared" si="366"/>
        <v>17.4594562951828-1269.72286436529i</v>
      </c>
      <c r="G1301" t="str">
        <f t="shared" si="367"/>
        <v>0.999999818764334-0.000425717786157784i</v>
      </c>
      <c r="H1301" t="str">
        <f t="shared" si="368"/>
        <v>91.0014223594075+0.404160987009514i</v>
      </c>
      <c r="I1301" t="str">
        <f t="shared" si="369"/>
        <v>5.47370916435656-300.869380542875i</v>
      </c>
      <c r="K1301" t="str">
        <f t="shared" si="370"/>
        <v>0.14285209226102-0.000829563986233058i</v>
      </c>
      <c r="L1301" t="str">
        <f t="shared" si="371"/>
        <v>0.0015-84.5630477420866i</v>
      </c>
      <c r="M1301" t="str">
        <f t="shared" si="372"/>
        <v>0.0135-34.6925324070098i</v>
      </c>
      <c r="N1301">
        <f t="shared" si="373"/>
        <v>92.769727691842007</v>
      </c>
      <c r="O1301">
        <f t="shared" si="374"/>
        <v>63.932934748736898</v>
      </c>
      <c r="P1301" s="3">
        <f t="shared" si="375"/>
        <v>63.932934748736898</v>
      </c>
      <c r="Q1301" s="3">
        <f t="shared" si="376"/>
        <v>-87.230272308157993</v>
      </c>
      <c r="R1301">
        <f t="shared" si="377"/>
        <v>92.769727691842007</v>
      </c>
      <c r="S1301">
        <f t="shared" si="378"/>
        <v>0.117630385952762</v>
      </c>
      <c r="T1301">
        <f t="shared" si="361"/>
        <v>63.932934748736898</v>
      </c>
    </row>
    <row r="1302" spans="1:20" x14ac:dyDescent="0.3">
      <c r="A1302">
        <f t="shared" si="362"/>
        <v>741.90206804450395</v>
      </c>
      <c r="B1302">
        <f t="shared" si="379"/>
        <v>118.07738141938249</v>
      </c>
      <c r="C1302" t="str">
        <f t="shared" si="363"/>
        <v>75.9961635100342-1564.92450487416i</v>
      </c>
      <c r="D1302" t="str">
        <f t="shared" si="364"/>
        <v>15.3562172388941-269.599788404556i</v>
      </c>
      <c r="E1302" t="str">
        <f t="shared" si="365"/>
        <v>162.460090461415-0.413397325315593i</v>
      </c>
      <c r="F1302" t="str">
        <f t="shared" si="366"/>
        <v>17.4594562710884-1264.91623925274i</v>
      </c>
      <c r="G1302" t="str">
        <f t="shared" si="367"/>
        <v>0.999999817384326-0.000427335513155457i</v>
      </c>
      <c r="H1302" t="str">
        <f t="shared" si="368"/>
        <v>91.0014331899813+0.405696806428453i</v>
      </c>
      <c r="I1302" t="str">
        <f t="shared" si="369"/>
        <v>5.47370973588365-299.730314651934i</v>
      </c>
      <c r="K1302" t="str">
        <f t="shared" si="370"/>
        <v>0.142852053804997-0.000832716094180614i</v>
      </c>
      <c r="L1302" t="str">
        <f t="shared" si="371"/>
        <v>0.0015-84.2429246284978i</v>
      </c>
      <c r="M1302" t="str">
        <f t="shared" si="372"/>
        <v>0.0135-34.5611998475889i</v>
      </c>
      <c r="N1302">
        <f t="shared" si="373"/>
        <v>92.780224468471204</v>
      </c>
      <c r="O1302">
        <f t="shared" si="374"/>
        <v>63.900097673031617</v>
      </c>
      <c r="P1302" s="3">
        <f t="shared" si="375"/>
        <v>63.900097673031617</v>
      </c>
      <c r="Q1302" s="3">
        <f t="shared" si="376"/>
        <v>-87.219775531528796</v>
      </c>
      <c r="R1302">
        <f t="shared" si="377"/>
        <v>92.780224468471204</v>
      </c>
      <c r="S1302">
        <f t="shared" si="378"/>
        <v>0.1180773814193825</v>
      </c>
      <c r="T1302">
        <f t="shared" si="361"/>
        <v>63.900097673031617</v>
      </c>
    </row>
    <row r="1303" spans="1:20" x14ac:dyDescent="0.3">
      <c r="A1303">
        <f t="shared" si="362"/>
        <v>744.72129590307304</v>
      </c>
      <c r="B1303">
        <f t="shared" si="379"/>
        <v>118.52607546877614</v>
      </c>
      <c r="C1303" t="str">
        <f t="shared" si="363"/>
        <v>75.9961017257334-1559.00566076735i</v>
      </c>
      <c r="D1303" t="str">
        <f t="shared" si="364"/>
        <v>15.3562169894372-268.579357633973i</v>
      </c>
      <c r="E1303" t="str">
        <f t="shared" si="365"/>
        <v>162.460018559347-0.414966785147052i</v>
      </c>
      <c r="F1303" t="str">
        <f t="shared" si="366"/>
        <v>17.4594562468108-1260.12781038497i</v>
      </c>
      <c r="G1303" t="str">
        <f t="shared" si="367"/>
        <v>0.99999981599381-0.000428959387508973i</v>
      </c>
      <c r="H1303" t="str">
        <f t="shared" si="368"/>
        <v>91.0014441030254+0.407238462048929i</v>
      </c>
      <c r="I1303" t="str">
        <f t="shared" si="369"/>
        <v>5.47371031176273-298.595560482203i</v>
      </c>
      <c r="K1303" t="str">
        <f t="shared" si="370"/>
        <v>0.142852015056175-0.000835880177447016i</v>
      </c>
      <c r="L1303" t="str">
        <f t="shared" si="371"/>
        <v>0.0015-83.9240133776627i</v>
      </c>
      <c r="M1303" t="str">
        <f t="shared" si="372"/>
        <v>0.0135-34.430364462631i</v>
      </c>
      <c r="N1303">
        <f t="shared" si="373"/>
        <v>92.790760811174863</v>
      </c>
      <c r="O1303">
        <f t="shared" si="374"/>
        <v>63.867261407292482</v>
      </c>
      <c r="P1303" s="3">
        <f t="shared" si="375"/>
        <v>63.867261407292482</v>
      </c>
      <c r="Q1303" s="3">
        <f t="shared" si="376"/>
        <v>-87.209239188825137</v>
      </c>
      <c r="R1303">
        <f t="shared" si="377"/>
        <v>92.790760811174863</v>
      </c>
      <c r="S1303">
        <f t="shared" si="378"/>
        <v>0.11852607546877614</v>
      </c>
      <c r="T1303">
        <f t="shared" si="361"/>
        <v>63.867261407292482</v>
      </c>
    </row>
    <row r="1304" spans="1:20" x14ac:dyDescent="0.3">
      <c r="A1304">
        <f t="shared" si="362"/>
        <v>747.55123682750468</v>
      </c>
      <c r="B1304">
        <f t="shared" si="379"/>
        <v>118.97647455555749</v>
      </c>
      <c r="C1304" t="str">
        <f t="shared" si="363"/>
        <v>75.9960394712414-1553.10924346568i</v>
      </c>
      <c r="D1304" t="str">
        <f t="shared" si="364"/>
        <v>15.3562167380808-267.562790467612i</v>
      </c>
      <c r="E1304" t="str">
        <f t="shared" si="365"/>
        <v>162.459946110207-0.416542192340956i</v>
      </c>
      <c r="F1304" t="str">
        <f t="shared" si="366"/>
        <v>17.4594562223483-1255.35750887879i</v>
      </c>
      <c r="G1304" t="str">
        <f t="shared" si="367"/>
        <v>0.999999814592706-0.000430589432578207i</v>
      </c>
      <c r="H1304" t="str">
        <f t="shared" si="368"/>
        <v>91.0014550991677+0.408785976049519i</v>
      </c>
      <c r="I1304" t="str">
        <f t="shared" si="369"/>
        <v>5.47371089202685-297.465101709854i</v>
      </c>
      <c r="K1304" t="str">
        <f t="shared" si="370"/>
        <v>0.142851976012325-0.000839056281507692i</v>
      </c>
      <c r="L1304" t="str">
        <f t="shared" si="371"/>
        <v>0.0015-83.6063094019354i</v>
      </c>
      <c r="M1304" t="str">
        <f t="shared" si="372"/>
        <v>0.0135-34.3000243700248i</v>
      </c>
      <c r="N1304">
        <f t="shared" si="373"/>
        <v>92.801336866640042</v>
      </c>
      <c r="O1304">
        <f t="shared" si="374"/>
        <v>63.834425957642857</v>
      </c>
      <c r="P1304" s="3">
        <f t="shared" si="375"/>
        <v>63.834425957642857</v>
      </c>
      <c r="Q1304" s="3">
        <f t="shared" si="376"/>
        <v>-87.198663133359958</v>
      </c>
      <c r="R1304">
        <f t="shared" si="377"/>
        <v>92.801336866640042</v>
      </c>
      <c r="S1304">
        <f t="shared" si="378"/>
        <v>0.11897647455555749</v>
      </c>
      <c r="T1304">
        <f t="shared" si="361"/>
        <v>63.834425957642857</v>
      </c>
    </row>
    <row r="1305" spans="1:20" x14ac:dyDescent="0.3">
      <c r="A1305">
        <f t="shared" si="362"/>
        <v>750.39193152744929</v>
      </c>
      <c r="B1305">
        <f t="shared" si="379"/>
        <v>119.42858515886861</v>
      </c>
      <c r="C1305" t="str">
        <f t="shared" si="363"/>
        <v>75.9959767429839-1547.23516814709i</v>
      </c>
      <c r="D1305" t="str">
        <f t="shared" si="364"/>
        <v>15.3562164848104-266.550072281814i</v>
      </c>
      <c r="E1305" t="str">
        <f t="shared" si="365"/>
        <v>162.45987310984-0.41812356930767i</v>
      </c>
      <c r="F1305" t="str">
        <f t="shared" si="366"/>
        <v>17.4594561976996-1250.60526611184i</v>
      </c>
      <c r="G1305" t="str">
        <f t="shared" si="367"/>
        <v>0.999999813180934-0.0004322256718118i</v>
      </c>
      <c r="H1305" t="str">
        <f t="shared" si="368"/>
        <v>91.0014661790408+0.410339370693074i</v>
      </c>
      <c r="I1305" t="str">
        <f t="shared" si="369"/>
        <v>5.47371147670941-296.338922072864i</v>
      </c>
      <c r="K1305" t="str">
        <f t="shared" si="370"/>
        <v>0.142851936671201-0.000842244452010502i</v>
      </c>
      <c r="L1305" t="str">
        <f t="shared" si="371"/>
        <v>0.0015-83.2898081310376i</v>
      </c>
      <c r="M1305" t="str">
        <f t="shared" si="372"/>
        <v>0.0135-34.1701776947847i</v>
      </c>
      <c r="N1305">
        <f t="shared" si="373"/>
        <v>92.811952782069611</v>
      </c>
      <c r="O1305">
        <f t="shared" si="374"/>
        <v>63.801591330252464</v>
      </c>
      <c r="P1305" s="3">
        <f t="shared" si="375"/>
        <v>63.801591330252464</v>
      </c>
      <c r="Q1305" s="3">
        <f t="shared" si="376"/>
        <v>-87.188047217930389</v>
      </c>
      <c r="R1305">
        <f t="shared" si="377"/>
        <v>92.811952782069611</v>
      </c>
      <c r="S1305">
        <f t="shared" si="378"/>
        <v>0.11942858515886862</v>
      </c>
      <c r="T1305">
        <f t="shared" si="361"/>
        <v>63.801591330252464</v>
      </c>
    </row>
    <row r="1306" spans="1:20" x14ac:dyDescent="0.3">
      <c r="A1306">
        <f t="shared" si="362"/>
        <v>753.24342086725358</v>
      </c>
      <c r="B1306">
        <f t="shared" si="379"/>
        <v>119.88241378247231</v>
      </c>
      <c r="C1306" t="str">
        <f t="shared" si="363"/>
        <v>75.9959135373565-1541.38335031081i</v>
      </c>
      <c r="D1306" t="str">
        <f t="shared" si="364"/>
        <v>15.3562162296116-265.541188508287i</v>
      </c>
      <c r="E1306" t="str">
        <f t="shared" si="365"/>
        <v>162.459799554052-0.419710938540518i</v>
      </c>
      <c r="F1306" t="str">
        <f t="shared" si="366"/>
        <v>17.459456172863-1245.8710137215i</v>
      </c>
      <c r="G1306" t="str">
        <f t="shared" si="367"/>
        <v>0.999999811758411-0.000433868128747497i</v>
      </c>
      <c r="H1306" t="str">
        <f t="shared" si="368"/>
        <v>91.0014773432828+0.411898668327074i</v>
      </c>
      <c r="I1306" t="str">
        <f t="shared" si="369"/>
        <v>5.47371206584405-295.217005370761i</v>
      </c>
      <c r="K1306" t="str">
        <f t="shared" si="370"/>
        <v>0.142851897030539-0.000845444734776427i</v>
      </c>
      <c r="L1306" t="str">
        <f t="shared" si="371"/>
        <v>0.0015-82.9745050119918i</v>
      </c>
      <c r="M1306" t="str">
        <f t="shared" si="372"/>
        <v>0.0135-34.0408225690224i</v>
      </c>
      <c r="N1306">
        <f t="shared" si="373"/>
        <v>92.822608705183896</v>
      </c>
      <c r="O1306">
        <f t="shared" si="374"/>
        <v>63.76875753133676</v>
      </c>
      <c r="P1306" s="3">
        <f t="shared" si="375"/>
        <v>63.76875753133676</v>
      </c>
      <c r="Q1306" s="3">
        <f t="shared" si="376"/>
        <v>-87.177391294816104</v>
      </c>
      <c r="R1306">
        <f t="shared" si="377"/>
        <v>92.822608705183896</v>
      </c>
      <c r="S1306">
        <f t="shared" si="378"/>
        <v>0.11988241378247232</v>
      </c>
      <c r="T1306">
        <f t="shared" si="361"/>
        <v>63.76875753133676</v>
      </c>
    </row>
    <row r="1307" spans="1:20" x14ac:dyDescent="0.3">
      <c r="A1307">
        <f t="shared" si="362"/>
        <v>756.10574586654911</v>
      </c>
      <c r="B1307">
        <f t="shared" si="379"/>
        <v>120.33796695484571</v>
      </c>
      <c r="C1307" t="str">
        <f t="shared" si="363"/>
        <v>75.9958498507293-1535.55370577633i</v>
      </c>
      <c r="D1307" t="str">
        <f t="shared" si="364"/>
        <v>15.3562159724697-264.5361246339i</v>
      </c>
      <c r="E1307" t="str">
        <f t="shared" si="365"/>
        <v>162.459725438622-0.421304322616108i</v>
      </c>
      <c r="F1307" t="str">
        <f t="shared" si="366"/>
        <v>17.4594561478375-1241.15468360397i</v>
      </c>
      <c r="G1307" t="str">
        <f t="shared" si="367"/>
        <v>0.999999810325057-0.000435516827012487i</v>
      </c>
      <c r="H1307" t="str">
        <f t="shared" si="368"/>
        <v>91.0014885925359+0.41346389138392i</v>
      </c>
      <c r="I1307" t="str">
        <f t="shared" si="369"/>
        <v>5.47371265946475-294.099335464397i</v>
      </c>
      <c r="K1307" t="str">
        <f t="shared" si="370"/>
        <v>0.142851857088059-0.000848657175800205i</v>
      </c>
      <c r="L1307" t="str">
        <f t="shared" si="371"/>
        <v>0.0015-82.6603955090576i</v>
      </c>
      <c r="M1307" t="str">
        <f t="shared" si="372"/>
        <v>0.0135-33.9119571319211i</v>
      </c>
      <c r="N1307">
        <f t="shared" si="373"/>
        <v>92.833304784221895</v>
      </c>
      <c r="O1307">
        <f t="shared" si="374"/>
        <v>63.735924567158293</v>
      </c>
      <c r="P1307" s="3">
        <f t="shared" si="375"/>
        <v>63.735924567158293</v>
      </c>
      <c r="Q1307" s="3">
        <f t="shared" si="376"/>
        <v>-87.166695215778105</v>
      </c>
      <c r="R1307">
        <f t="shared" si="377"/>
        <v>92.833304784221895</v>
      </c>
      <c r="S1307">
        <f t="shared" si="378"/>
        <v>0.12033796695484571</v>
      </c>
      <c r="T1307">
        <f t="shared" si="361"/>
        <v>63.735924567158293</v>
      </c>
    </row>
    <row r="1308" spans="1:20" x14ac:dyDescent="0.3">
      <c r="A1308">
        <f t="shared" si="362"/>
        <v>758.97894770084201</v>
      </c>
      <c r="B1308">
        <f t="shared" si="379"/>
        <v>120.79525122927413</v>
      </c>
      <c r="C1308" t="str">
        <f t="shared" si="363"/>
        <v>75.9957856794416-1529.74615068208i</v>
      </c>
      <c r="D1308" t="str">
        <f t="shared" si="364"/>
        <v>15.3562157133696-263.534866200471i</v>
      </c>
      <c r="E1308" t="str">
        <f t="shared" si="365"/>
        <v>162.459650759294-0.42290374419464i</v>
      </c>
      <c r="F1308" t="str">
        <f t="shared" si="366"/>
        <v>17.4594561226213-1236.45620791324i</v>
      </c>
      <c r="G1308" t="str">
        <f t="shared" si="367"/>
        <v>0.999999808880789-0.000437171790323741i</v>
      </c>
      <c r="H1308" t="str">
        <f t="shared" si="368"/>
        <v>91.0014999274476+0.41503506238127i</v>
      </c>
      <c r="I1308" t="str">
        <f t="shared" si="369"/>
        <v>5.47371325760558-292.985896275712i</v>
      </c>
      <c r="K1308" t="str">
        <f t="shared" si="370"/>
        <v>0.142851816841463-0.000851881821250983i</v>
      </c>
      <c r="L1308" t="str">
        <f t="shared" si="371"/>
        <v>0.0015-82.3474751036636i</v>
      </c>
      <c r="M1308" t="str">
        <f t="shared" si="372"/>
        <v>0.0135-33.7835795297082i</v>
      </c>
      <c r="N1308">
        <f t="shared" si="373"/>
        <v>92.844041167942819</v>
      </c>
      <c r="O1308">
        <f t="shared" si="374"/>
        <v>63.703092444026396</v>
      </c>
      <c r="P1308" s="3">
        <f t="shared" si="375"/>
        <v>63.703092444026396</v>
      </c>
      <c r="Q1308" s="3">
        <f t="shared" si="376"/>
        <v>-87.155958832057181</v>
      </c>
      <c r="R1308">
        <f t="shared" si="377"/>
        <v>92.844041167942819</v>
      </c>
      <c r="S1308">
        <f t="shared" si="378"/>
        <v>0.12079525122927413</v>
      </c>
      <c r="T1308">
        <f t="shared" si="361"/>
        <v>63.703092444026396</v>
      </c>
    </row>
    <row r="1309" spans="1:20" x14ac:dyDescent="0.3">
      <c r="A1309">
        <f t="shared" si="362"/>
        <v>761.86306770210524</v>
      </c>
      <c r="B1309">
        <f t="shared" si="379"/>
        <v>121.25427318394537</v>
      </c>
      <c r="C1309" t="str">
        <f t="shared" si="363"/>
        <v>75.99572101981-1523.96060148424i</v>
      </c>
      <c r="D1309" t="str">
        <f t="shared" si="364"/>
        <v>15.3562154522968-262.537398804561i</v>
      </c>
      <c r="E1309" t="str">
        <f t="shared" si="365"/>
        <v>162.459575511782-0.424509226020176i</v>
      </c>
      <c r="F1309" t="str">
        <f t="shared" si="366"/>
        <v>17.4594560972132-1231.77551906017i</v>
      </c>
      <c r="G1309" t="str">
        <f t="shared" si="367"/>
        <v>0.999999807425524-0.000438833042488353i</v>
      </c>
      <c r="H1309" t="str">
        <f t="shared" si="368"/>
        <v>91.0015113486698+0.416612203922357i</v>
      </c>
      <c r="I1309" t="str">
        <f t="shared" si="369"/>
        <v>5.47371386030099-291.876671787511i</v>
      </c>
      <c r="K1309" t="str">
        <f t="shared" si="370"/>
        <v>0.142851776288436-0.000855118717472987i</v>
      </c>
      <c r="L1309" t="str">
        <f t="shared" si="371"/>
        <v>0.0015-82.0357392943451i</v>
      </c>
      <c r="M1309" t="str">
        <f t="shared" si="372"/>
        <v>0.0135-33.6556879156288i</v>
      </c>
      <c r="N1309">
        <f t="shared" si="373"/>
        <v>92.854818005627877</v>
      </c>
      <c r="O1309">
        <f t="shared" si="374"/>
        <v>63.670261168297706</v>
      </c>
      <c r="P1309" s="3">
        <f t="shared" si="375"/>
        <v>63.670261168297706</v>
      </c>
      <c r="Q1309" s="3">
        <f t="shared" si="376"/>
        <v>-87.145181994372123</v>
      </c>
      <c r="R1309">
        <f t="shared" si="377"/>
        <v>92.854818005627877</v>
      </c>
      <c r="S1309">
        <f t="shared" si="378"/>
        <v>0.12125427318394537</v>
      </c>
      <c r="T1309">
        <f t="shared" si="361"/>
        <v>63.670261168297706</v>
      </c>
    </row>
    <row r="1310" spans="1:20" x14ac:dyDescent="0.3">
      <c r="A1310">
        <f t="shared" si="362"/>
        <v>764.75814735937331</v>
      </c>
      <c r="B1310">
        <f t="shared" si="379"/>
        <v>121.71503942204437</v>
      </c>
      <c r="C1310" t="str">
        <f t="shared" si="363"/>
        <v>75.995655868118-1518.1969749556i</v>
      </c>
      <c r="D1310" t="str">
        <f t="shared" si="364"/>
        <v>15.3562151892358-261.543708097268i</v>
      </c>
      <c r="E1310" t="str">
        <f t="shared" si="365"/>
        <v>162.459499691768-0.426120790920969i</v>
      </c>
      <c r="F1310" t="str">
        <f t="shared" si="366"/>
        <v>17.4594560716116-1227.11254971147i</v>
      </c>
      <c r="G1310" t="str">
        <f t="shared" si="367"/>
        <v>0.999999805959177-0.000440500607403882i</v>
      </c>
      <c r="H1310" t="str">
        <f t="shared" si="368"/>
        <v>91.00152285686+0.418195338696322i</v>
      </c>
      <c r="I1310" t="str">
        <f t="shared" si="369"/>
        <v>5.47371446758565-290.771646043225i</v>
      </c>
      <c r="K1310" t="str">
        <f t="shared" si="370"/>
        <v>0.142851735426645-0.000858367910986171i</v>
      </c>
      <c r="L1310" t="str">
        <f t="shared" si="371"/>
        <v>0.0015-81.7251835966777i</v>
      </c>
      <c r="M1310" t="str">
        <f t="shared" si="372"/>
        <v>0.0135-33.5282804499191i</v>
      </c>
      <c r="N1310">
        <f t="shared" si="373"/>
        <v>92.865635447081203</v>
      </c>
      <c r="O1310">
        <f t="shared" si="374"/>
        <v>63.637430746376836</v>
      </c>
      <c r="P1310" s="3">
        <f t="shared" si="375"/>
        <v>63.637430746376836</v>
      </c>
      <c r="Q1310" s="3">
        <f t="shared" si="376"/>
        <v>-87.134364552918797</v>
      </c>
      <c r="R1310">
        <f t="shared" si="377"/>
        <v>92.865635447081203</v>
      </c>
      <c r="S1310">
        <f t="shared" si="378"/>
        <v>0.12171503942204437</v>
      </c>
      <c r="T1310">
        <f t="shared" si="361"/>
        <v>63.637430746376836</v>
      </c>
    </row>
    <row r="1311" spans="1:20" x14ac:dyDescent="0.3">
      <c r="A1311">
        <f t="shared" si="362"/>
        <v>767.66422831933892</v>
      </c>
      <c r="B1311">
        <f t="shared" si="379"/>
        <v>122.17755657184814</v>
      </c>
      <c r="C1311" t="str">
        <f t="shared" si="363"/>
        <v>75.9955902206255-1512.45518818424i</v>
      </c>
      <c r="D1311" t="str">
        <f t="shared" si="364"/>
        <v>15.356214924172-260.553779784015i</v>
      </c>
      <c r="E1311" t="str">
        <f t="shared" si="365"/>
        <v>162.459423294897-0.427738461809629i</v>
      </c>
      <c r="F1311" t="str">
        <f t="shared" si="366"/>
        <v>17.459456045815-1222.46723278878i</v>
      </c>
      <c r="G1311" t="str">
        <f t="shared" si="367"/>
        <v>0.999999804481665-0.000442174509058698i</v>
      </c>
      <c r="H1311" t="str">
        <f t="shared" si="368"/>
        <v>91.0015344526804+0.419784489478543i</v>
      </c>
      <c r="I1311" t="str">
        <f t="shared" si="369"/>
        <v>5.47371507949453-289.670803146693i</v>
      </c>
      <c r="K1311" t="str">
        <f t="shared" si="370"/>
        <v>0.142851694253739-0.000861629448486901i</v>
      </c>
      <c r="L1311" t="str">
        <f t="shared" si="371"/>
        <v>0.0015-81.4158035432138i</v>
      </c>
      <c r="M1311" t="str">
        <f t="shared" si="372"/>
        <v>0.0135-33.40135529978i</v>
      </c>
      <c r="N1311">
        <f t="shared" si="373"/>
        <v>92.876493642632084</v>
      </c>
      <c r="O1311">
        <f t="shared" si="374"/>
        <v>63.604601184715975</v>
      </c>
      <c r="P1311" s="3">
        <f t="shared" si="375"/>
        <v>63.604601184715975</v>
      </c>
      <c r="Q1311" s="3">
        <f t="shared" si="376"/>
        <v>-87.123506357367916</v>
      </c>
      <c r="R1311">
        <f t="shared" si="377"/>
        <v>92.876493642632084</v>
      </c>
      <c r="S1311">
        <f t="shared" si="378"/>
        <v>0.12217755657184814</v>
      </c>
      <c r="T1311">
        <f t="shared" si="361"/>
        <v>63.604601184715975</v>
      </c>
    </row>
    <row r="1312" spans="1:20" x14ac:dyDescent="0.3">
      <c r="A1312">
        <f t="shared" si="362"/>
        <v>770.58135238695252</v>
      </c>
      <c r="B1312">
        <f t="shared" si="379"/>
        <v>122.64183128682117</v>
      </c>
      <c r="C1312" t="str">
        <f t="shared" si="363"/>
        <v>75.9955240735598-1506.73515857246i</v>
      </c>
      <c r="D1312" t="str">
        <f t="shared" si="364"/>
        <v>15.3562146570898-259.567599624354i</v>
      </c>
      <c r="E1312" t="str">
        <f t="shared" si="365"/>
        <v>162.459346316786-0.42936226168363i</v>
      </c>
      <c r="F1312" t="str">
        <f t="shared" si="366"/>
        <v>17.4594560198221-1217.83950146764i</v>
      </c>
      <c r="G1312" t="str">
        <f t="shared" si="367"/>
        <v>0.999999802992903-0.000443854771532328i</v>
      </c>
      <c r="H1312" t="str">
        <f t="shared" si="368"/>
        <v>91.0015461367987+0.421379679130949i</v>
      </c>
      <c r="I1312" t="str">
        <f t="shared" si="369"/>
        <v>5.47371569606287-288.574127261917i</v>
      </c>
      <c r="K1312" t="str">
        <f t="shared" si="370"/>
        <v>0.142851652767349-0.000864903376848594i</v>
      </c>
      <c r="L1312" t="str">
        <f t="shared" si="371"/>
        <v>0.0015-81.1075946834169i</v>
      </c>
      <c r="M1312" t="str">
        <f t="shared" si="372"/>
        <v>0.0135-33.2749106393505i</v>
      </c>
      <c r="N1312">
        <f t="shared" si="373"/>
        <v>92.88739274313572</v>
      </c>
      <c r="O1312">
        <f t="shared" si="374"/>
        <v>63.571772489816013</v>
      </c>
      <c r="P1312" s="3">
        <f t="shared" si="375"/>
        <v>63.571772489816013</v>
      </c>
      <c r="Q1312" s="3">
        <f t="shared" si="376"/>
        <v>-87.11260725686428</v>
      </c>
      <c r="R1312">
        <f t="shared" si="377"/>
        <v>92.88739274313572</v>
      </c>
      <c r="S1312">
        <f t="shared" si="378"/>
        <v>0.12264183128682117</v>
      </c>
      <c r="T1312">
        <f t="shared" si="361"/>
        <v>63.571772489816013</v>
      </c>
    </row>
    <row r="1313" spans="1:20" x14ac:dyDescent="0.3">
      <c r="A1313">
        <f t="shared" si="362"/>
        <v>773.50956152602294</v>
      </c>
      <c r="B1313">
        <f t="shared" si="379"/>
        <v>123.1078702457111</v>
      </c>
      <c r="C1313" t="str">
        <f t="shared" si="363"/>
        <v>75.9954574231235-1501.03680383556i</v>
      </c>
      <c r="D1313" t="str">
        <f t="shared" si="364"/>
        <v>15.356214387974-258.58515343175i</v>
      </c>
      <c r="E1313" t="str">
        <f t="shared" si="365"/>
        <v>162.459268753016-0.43099221362542i</v>
      </c>
      <c r="F1313" t="str">
        <f t="shared" si="366"/>
        <v>17.4594559936311-1213.22928917659i</v>
      </c>
      <c r="G1313" t="str">
        <f t="shared" si="367"/>
        <v>0.999999801492805-0.000445541418995794i</v>
      </c>
      <c r="H1313" t="str">
        <f t="shared" si="368"/>
        <v>91.0015579098862+0.422980930602357i</v>
      </c>
      <c r="I1313" t="str">
        <f t="shared" si="369"/>
        <v>5.47371631732604-287.481602612846i</v>
      </c>
      <c r="K1313" t="str">
        <f t="shared" si="370"/>
        <v>0.14285161096509-0.000868189743122415i</v>
      </c>
      <c r="L1313" t="str">
        <f t="shared" si="371"/>
        <v>0.0015-80.8005525835988i</v>
      </c>
      <c r="M1313" t="str">
        <f t="shared" si="372"/>
        <v>0.0135-33.1489446496816i</v>
      </c>
      <c r="N1313">
        <f t="shared" si="373"/>
        <v>92.898332899975216</v>
      </c>
      <c r="O1313">
        <f t="shared" si="374"/>
        <v>63.538944668226691</v>
      </c>
      <c r="P1313" s="3">
        <f t="shared" si="375"/>
        <v>63.538944668226691</v>
      </c>
      <c r="Q1313" s="3">
        <f t="shared" si="376"/>
        <v>-87.101667100024784</v>
      </c>
      <c r="R1313">
        <f t="shared" si="377"/>
        <v>92.898332899975216</v>
      </c>
      <c r="S1313">
        <f t="shared" si="378"/>
        <v>0.1231078702457111</v>
      </c>
      <c r="T1313">
        <f t="shared" si="361"/>
        <v>63.538944668226691</v>
      </c>
    </row>
    <row r="1314" spans="1:20" x14ac:dyDescent="0.3">
      <c r="A1314">
        <f t="shared" si="362"/>
        <v>776.44889785982184</v>
      </c>
      <c r="B1314">
        <f t="shared" si="379"/>
        <v>123.57568015264481</v>
      </c>
      <c r="C1314" t="str">
        <f t="shared" si="363"/>
        <v>75.9953902654863-1495.36004200056i</v>
      </c>
      <c r="D1314" t="str">
        <f t="shared" si="364"/>
        <v>15.356214116809-257.606427073385i</v>
      </c>
      <c r="E1314" t="str">
        <f t="shared" si="365"/>
        <v>162.459190599135-0.432628340802802i</v>
      </c>
      <c r="F1314" t="str">
        <f t="shared" si="366"/>
        <v>17.4594559672408-1208.63652959617i</v>
      </c>
      <c r="G1314" t="str">
        <f t="shared" si="367"/>
        <v>0.999999799981284-0.000447234475711973i</v>
      </c>
      <c r="H1314" t="str">
        <f t="shared" si="368"/>
        <v>91.0015697726218+0.424588266928807i</v>
      </c>
      <c r="I1314" t="str">
        <f t="shared" si="369"/>
        <v>5.47371694331993-286.393213483148i</v>
      </c>
      <c r="K1314" t="str">
        <f t="shared" si="370"/>
        <v>0.142851568844555-0.00087148859453791i</v>
      </c>
      <c r="L1314" t="str">
        <f t="shared" si="371"/>
        <v>0.0015-80.4946728268572i</v>
      </c>
      <c r="M1314" t="str">
        <f t="shared" si="372"/>
        <v>0.0135-33.0234555187105i</v>
      </c>
      <c r="N1314">
        <f t="shared" si="373"/>
        <v>92.909314265062932</v>
      </c>
      <c r="O1314">
        <f t="shared" si="374"/>
        <v>63.506117726546393</v>
      </c>
      <c r="P1314" s="3">
        <f t="shared" si="375"/>
        <v>63.506117726546393</v>
      </c>
      <c r="Q1314" s="3">
        <f t="shared" si="376"/>
        <v>-87.090685734937068</v>
      </c>
      <c r="R1314">
        <f t="shared" si="377"/>
        <v>92.909314265062932</v>
      </c>
      <c r="S1314">
        <f t="shared" si="378"/>
        <v>0.12357568015264481</v>
      </c>
      <c r="T1314">
        <f t="shared" si="361"/>
        <v>63.506117726546393</v>
      </c>
    </row>
    <row r="1315" spans="1:20" x14ac:dyDescent="0.3">
      <c r="A1315">
        <f t="shared" si="362"/>
        <v>779.39940367168924</v>
      </c>
      <c r="B1315">
        <f t="shared" si="379"/>
        <v>124.04526773722486</v>
      </c>
      <c r="C1315" t="str">
        <f t="shared" si="363"/>
        <v>75.9953225967919-1489.70479140517i</v>
      </c>
      <c r="D1315" t="str">
        <f t="shared" si="364"/>
        <v>15.3562138435792-256.631406469951i</v>
      </c>
      <c r="E1315" t="str">
        <f t="shared" si="365"/>
        <v>162.459111850656-0.434270666469194i</v>
      </c>
      <c r="F1315" t="str">
        <f t="shared" si="366"/>
        <v>17.4594559406495-1204.06115665801i</v>
      </c>
      <c r="G1315" t="str">
        <f t="shared" si="367"/>
        <v>0.999999798458254-0.000448933966035939i</v>
      </c>
      <c r="H1315" t="str">
        <f t="shared" si="368"/>
        <v>91.0015817256868+0.426201711233879i</v>
      </c>
      <c r="I1315" t="str">
        <f t="shared" si="369"/>
        <v>5.47371757408045-285.308944215981i</v>
      </c>
      <c r="K1315" t="str">
        <f t="shared" si="370"/>
        <v>0.142851526403323-0.000874799978503724i</v>
      </c>
      <c r="L1315" t="str">
        <f t="shared" si="371"/>
        <v>0.0015-80.1899510130077i</v>
      </c>
      <c r="M1315" t="str">
        <f t="shared" si="372"/>
        <v>0.0135-32.8984414412338i</v>
      </c>
      <c r="N1315">
        <f t="shared" si="373"/>
        <v>92.920336990841818</v>
      </c>
      <c r="O1315">
        <f t="shared" si="374"/>
        <v>63.473291671423397</v>
      </c>
      <c r="P1315" s="3">
        <f t="shared" si="375"/>
        <v>63.473291671423397</v>
      </c>
      <c r="Q1315" s="3">
        <f t="shared" si="376"/>
        <v>-87.079663009158182</v>
      </c>
      <c r="R1315">
        <f t="shared" si="377"/>
        <v>92.920336990841818</v>
      </c>
      <c r="S1315">
        <f t="shared" si="378"/>
        <v>0.12404526773722487</v>
      </c>
      <c r="T1315">
        <f t="shared" si="361"/>
        <v>63.473291671423397</v>
      </c>
    </row>
    <row r="1316" spans="1:20" x14ac:dyDescent="0.3">
      <c r="A1316">
        <f t="shared" si="362"/>
        <v>782.36112140564171</v>
      </c>
      <c r="B1316">
        <f t="shared" si="379"/>
        <v>124.51663975462633</v>
      </c>
      <c r="C1316" t="str">
        <f t="shared" si="363"/>
        <v>75.995254413153-1484.07097069651i</v>
      </c>
      <c r="D1316" t="str">
        <f t="shared" si="364"/>
        <v>15.356213568269-255.660077595451i</v>
      </c>
      <c r="E1316" t="str">
        <f t="shared" si="365"/>
        <v>162.459032503059-0.435919213963995i</v>
      </c>
      <c r="F1316" t="str">
        <f t="shared" si="366"/>
        <v>17.4594559138557-1199.50310454381i</v>
      </c>
      <c r="G1316" t="str">
        <f t="shared" si="367"/>
        <v>0.999999796923626-0.000450639914415312i</v>
      </c>
      <c r="H1316" t="str">
        <f t="shared" si="368"/>
        <v>91.00159376977+0.427821286729056i</v>
      </c>
      <c r="I1316" t="str">
        <f t="shared" si="369"/>
        <v>5.47371820964396-284.228779213764i</v>
      </c>
      <c r="K1316" t="str">
        <f t="shared" si="370"/>
        <v>0.142851483638951-0.000878123942608253i</v>
      </c>
      <c r="L1316" t="str">
        <f t="shared" si="371"/>
        <v>0.0015-79.8863827585249i</v>
      </c>
      <c r="M1316" t="str">
        <f t="shared" si="372"/>
        <v>0.0135-32.7739006188821i</v>
      </c>
      <c r="N1316">
        <f t="shared" si="373"/>
        <v>92.931401230287179</v>
      </c>
      <c r="O1316">
        <f t="shared" si="374"/>
        <v>63.440466509555584</v>
      </c>
      <c r="P1316" s="3">
        <f t="shared" si="375"/>
        <v>63.440466509555584</v>
      </c>
      <c r="Q1316" s="3">
        <f t="shared" si="376"/>
        <v>-87.068598769712821</v>
      </c>
      <c r="R1316">
        <f t="shared" si="377"/>
        <v>92.931401230287179</v>
      </c>
      <c r="S1316">
        <f t="shared" si="378"/>
        <v>0.12451663975462633</v>
      </c>
      <c r="T1316">
        <f t="shared" si="361"/>
        <v>63.440466509555584</v>
      </c>
    </row>
    <row r="1317" spans="1:20" x14ac:dyDescent="0.3">
      <c r="A1317">
        <f t="shared" si="362"/>
        <v>785.33409366698322</v>
      </c>
      <c r="B1317">
        <f t="shared" si="379"/>
        <v>124.98980298569391</v>
      </c>
      <c r="C1317" t="str">
        <f t="shared" si="363"/>
        <v>75.9951857106544-1478.45849883003i</v>
      </c>
      <c r="D1317" t="str">
        <f t="shared" si="364"/>
        <v>15.3562132908624-254.692426476992i</v>
      </c>
      <c r="E1317" t="str">
        <f t="shared" si="365"/>
        <v>162.458952551793-0.43757400671286i</v>
      </c>
      <c r="F1317" t="str">
        <f t="shared" si="366"/>
        <v>17.459455886858-1194.96230768447i</v>
      </c>
      <c r="G1317" t="str">
        <f t="shared" si="367"/>
        <v>0.999999795377314-0.000452352345390611i</v>
      </c>
      <c r="H1317" t="str">
        <f t="shared" si="368"/>
        <v>91.0016059055637+0.429447016714009i</v>
      </c>
      <c r="I1317" t="str">
        <f t="shared" si="369"/>
        <v>5.47371885004699-283.152702937961i</v>
      </c>
      <c r="K1317" t="str">
        <f t="shared" si="370"/>
        <v>0.14285144054898-0.000881460534620308i</v>
      </c>
      <c r="L1317" t="str">
        <f t="shared" si="371"/>
        <v>0.0015-79.5839636964786i</v>
      </c>
      <c r="M1317" t="str">
        <f t="shared" si="372"/>
        <v>0.0135-32.6498312600938i</v>
      </c>
      <c r="N1317">
        <f t="shared" si="373"/>
        <v>92.942507136907849</v>
      </c>
      <c r="O1317">
        <f t="shared" si="374"/>
        <v>63.407642247691399</v>
      </c>
      <c r="P1317" s="3">
        <f t="shared" si="375"/>
        <v>63.407642247691399</v>
      </c>
      <c r="Q1317" s="3">
        <f t="shared" si="376"/>
        <v>-87.057492863092151</v>
      </c>
      <c r="R1317">
        <f t="shared" si="377"/>
        <v>92.942507136907849</v>
      </c>
      <c r="S1317">
        <f t="shared" si="378"/>
        <v>0.12498980298569391</v>
      </c>
      <c r="T1317">
        <f t="shared" si="361"/>
        <v>63.407642247691399</v>
      </c>
    </row>
    <row r="1318" spans="1:20" x14ac:dyDescent="0.3">
      <c r="A1318">
        <f t="shared" si="362"/>
        <v>788.31836322291781</v>
      </c>
      <c r="B1318">
        <f t="shared" si="379"/>
        <v>125.46476423703956</v>
      </c>
      <c r="C1318" t="str">
        <f t="shared" si="363"/>
        <v>75.9951164853489-1472.86729506818i</v>
      </c>
      <c r="D1318" t="str">
        <f t="shared" si="364"/>
        <v>15.3562130113436-253.728439194588i</v>
      </c>
      <c r="E1318" t="str">
        <f t="shared" si="365"/>
        <v>162.458871992265-0.439235068227867i</v>
      </c>
      <c r="F1318" t="str">
        <f t="shared" si="366"/>
        <v>17.4594558596546-1190.4387007591i</v>
      </c>
      <c r="G1318" t="str">
        <f t="shared" si="367"/>
        <v>0.999999793819227-0.000454071283595613i</v>
      </c>
      <c r="H1318" t="str">
        <f t="shared" si="368"/>
        <v>91.0016181337671+0.431078924576992i</v>
      </c>
      <c r="I1318" t="str">
        <f t="shared" si="369"/>
        <v>5.47371949532644-282.080699908855i</v>
      </c>
      <c r="K1318" t="str">
        <f t="shared" si="370"/>
        <v>0.14285139713093-0.000884809802489837i</v>
      </c>
      <c r="L1318" t="str">
        <f t="shared" si="371"/>
        <v>0.0015-79.2826894764678i</v>
      </c>
      <c r="M1318" t="str">
        <f t="shared" si="372"/>
        <v>0.0135-32.5262315800894i</v>
      </c>
      <c r="N1318">
        <f t="shared" si="373"/>
        <v>92.953654864748074</v>
      </c>
      <c r="O1318">
        <f t="shared" si="374"/>
        <v>63.374818892629236</v>
      </c>
      <c r="P1318" s="3">
        <f t="shared" si="375"/>
        <v>63.374818892629236</v>
      </c>
      <c r="Q1318" s="3">
        <f t="shared" si="376"/>
        <v>-87.046345135251926</v>
      </c>
      <c r="R1318">
        <f t="shared" si="377"/>
        <v>92.953654864748074</v>
      </c>
      <c r="S1318">
        <f t="shared" si="378"/>
        <v>0.12546476423703956</v>
      </c>
      <c r="T1318">
        <f t="shared" si="361"/>
        <v>63.374818892629236</v>
      </c>
    </row>
    <row r="1319" spans="1:20" x14ac:dyDescent="0.3">
      <c r="A1319">
        <f t="shared" si="362"/>
        <v>791.31397300316485</v>
      </c>
      <c r="B1319">
        <f t="shared" si="379"/>
        <v>125.94153034114031</v>
      </c>
      <c r="C1319" t="str">
        <f t="shared" si="363"/>
        <v>75.9950467332614-1467.29727897946i</v>
      </c>
      <c r="D1319" t="str">
        <f t="shared" si="364"/>
        <v>15.3562127296963-252.768101880958i</v>
      </c>
      <c r="E1319" t="str">
        <f t="shared" si="365"/>
        <v>162.458790819854-0.440902422108024i</v>
      </c>
      <c r="F1319" t="str">
        <f t="shared" si="366"/>
        <v>17.4594558322442-1185.93221869411i</v>
      </c>
      <c r="G1319" t="str">
        <f t="shared" si="367"/>
        <v>0.999999792249276-0.000455796753757698i</v>
      </c>
      <c r="H1319" t="str">
        <f t="shared" si="368"/>
        <v>91.0016304550826+0.432717033795117i</v>
      </c>
      <c r="I1319" t="str">
        <f t="shared" si="369"/>
        <v>5.47372014551939-281.012754705323i</v>
      </c>
      <c r="K1319" t="str">
        <f t="shared" si="370"/>
        <v>0.142851353382305-0.000888171794348565i</v>
      </c>
      <c r="L1319" t="str">
        <f t="shared" si="371"/>
        <v>0.0015-78.9825557645628i</v>
      </c>
      <c r="M1319" t="str">
        <f t="shared" si="372"/>
        <v>0.0135-32.4030998008462i</v>
      </c>
      <c r="N1319">
        <f t="shared" si="373"/>
        <v>92.964844568388656</v>
      </c>
      <c r="O1319">
        <f t="shared" si="374"/>
        <v>63.341996451218975</v>
      </c>
      <c r="P1319" s="3">
        <f t="shared" si="375"/>
        <v>63.341996451218975</v>
      </c>
      <c r="Q1319" s="3">
        <f t="shared" si="376"/>
        <v>-87.035155431611344</v>
      </c>
      <c r="R1319">
        <f t="shared" si="377"/>
        <v>92.964844568388656</v>
      </c>
      <c r="S1319">
        <f t="shared" si="378"/>
        <v>0.12594153034114031</v>
      </c>
      <c r="T1319">
        <f t="shared" si="361"/>
        <v>63.341996451218975</v>
      </c>
    </row>
    <row r="1320" spans="1:20" x14ac:dyDescent="0.3">
      <c r="A1320">
        <f t="shared" si="362"/>
        <v>794.32096610057681</v>
      </c>
      <c r="B1320">
        <f t="shared" si="379"/>
        <v>126.42010815643664</v>
      </c>
      <c r="C1320" t="str">
        <f t="shared" si="363"/>
        <v>75.9949764503863-1461.74837043711i</v>
      </c>
      <c r="D1320" t="str">
        <f t="shared" si="364"/>
        <v>15.3562124459046-251.811400721327i</v>
      </c>
      <c r="E1320" t="str">
        <f t="shared" si="365"/>
        <v>162.458709029902-0.442576092039474i</v>
      </c>
      <c r="F1320" t="str">
        <f t="shared" si="366"/>
        <v>17.4594558046248-1181.44279666223i</v>
      </c>
      <c r="G1320" t="str">
        <f t="shared" si="367"/>
        <v>0.999999790667371-0.000457528780698209i</v>
      </c>
      <c r="H1320" t="str">
        <f t="shared" si="368"/>
        <v>91.001642870221+0.434361367934753i</v>
      </c>
      <c r="I1320" t="str">
        <f t="shared" si="369"/>
        <v>5.47372080066328-279.948851964617i</v>
      </c>
      <c r="K1320" t="str">
        <f t="shared" si="370"/>
        <v>0.142851309300586-0.000891546558510711i</v>
      </c>
      <c r="L1320" t="str">
        <f t="shared" si="371"/>
        <v>0.0015-78.6835582432384i</v>
      </c>
      <c r="M1320" t="str">
        <f t="shared" si="372"/>
        <v>0.0135-32.2804341510721i</v>
      </c>
      <c r="N1320">
        <f t="shared" si="373"/>
        <v>92.976076402948578</v>
      </c>
      <c r="O1320">
        <f t="shared" si="374"/>
        <v>63.309174930361571</v>
      </c>
      <c r="P1320" s="3">
        <f t="shared" si="375"/>
        <v>63.309174930361571</v>
      </c>
      <c r="Q1320" s="3">
        <f t="shared" si="376"/>
        <v>-87.023923597051422</v>
      </c>
      <c r="R1320">
        <f t="shared" si="377"/>
        <v>92.976076402948578</v>
      </c>
      <c r="S1320">
        <f t="shared" si="378"/>
        <v>0.12642010815643664</v>
      </c>
      <c r="T1320">
        <f t="shared" si="361"/>
        <v>63.309174930361571</v>
      </c>
    </row>
    <row r="1321" spans="1:20" x14ac:dyDescent="0.3">
      <c r="A1321">
        <f t="shared" si="362"/>
        <v>797.33938577175911</v>
      </c>
      <c r="B1321">
        <f t="shared" si="379"/>
        <v>126.9005045674311</v>
      </c>
      <c r="C1321" t="str">
        <f t="shared" si="363"/>
        <v>75.9949056326857-1456.22048961802i</v>
      </c>
      <c r="D1321" t="str">
        <f t="shared" si="364"/>
        <v>15.3562121599518-250.858321953227i</v>
      </c>
      <c r="E1321" t="str">
        <f t="shared" si="365"/>
        <v>162.458626617714-0.444256101795749i</v>
      </c>
      <c r="F1321" t="str">
        <f t="shared" si="366"/>
        <v>17.4594557767954-1176.97037008161i</v>
      </c>
      <c r="G1321" t="str">
        <f t="shared" si="367"/>
        <v>0.999999789073421-0.000459267389332813i</v>
      </c>
      <c r="H1321" t="str">
        <f t="shared" si="368"/>
        <v>91.0016553798952+0.43601195065181i</v>
      </c>
      <c r="I1321" t="str">
        <f t="shared" si="369"/>
        <v>5.47372146079583-278.888976382132i</v>
      </c>
      <c r="K1321" t="str">
        <f t="shared" si="370"/>
        <v>0.142851264883239-0.000894934143473659i</v>
      </c>
      <c r="L1321" t="str">
        <f t="shared" si="371"/>
        <v>0.0015-78.3856926113155i</v>
      </c>
      <c r="M1321" t="str">
        <f t="shared" si="372"/>
        <v>0.0135-32.1582328661806i</v>
      </c>
      <c r="N1321">
        <f t="shared" si="373"/>
        <v>92.987350524086494</v>
      </c>
      <c r="O1321">
        <f t="shared" si="374"/>
        <v>63.276354337009764</v>
      </c>
      <c r="P1321" s="3">
        <f t="shared" si="375"/>
        <v>63.276354337009764</v>
      </c>
      <c r="Q1321" s="3">
        <f t="shared" si="376"/>
        <v>-87.012649475913506</v>
      </c>
      <c r="R1321">
        <f t="shared" si="377"/>
        <v>92.987350524086494</v>
      </c>
      <c r="S1321">
        <f t="shared" si="378"/>
        <v>0.1269005045674311</v>
      </c>
      <c r="T1321">
        <f t="shared" si="361"/>
        <v>63.276354337009764</v>
      </c>
    </row>
    <row r="1322" spans="1:20" x14ac:dyDescent="0.3">
      <c r="A1322">
        <f t="shared" si="362"/>
        <v>800.36927543769173</v>
      </c>
      <c r="B1322">
        <f t="shared" si="379"/>
        <v>127.38272648478734</v>
      </c>
      <c r="C1322" t="str">
        <f t="shared" si="363"/>
        <v>75.9948342760919-1450.71355700154i</v>
      </c>
      <c r="D1322" t="str">
        <f t="shared" si="364"/>
        <v>15.3562118718217-249.908851866302i</v>
      </c>
      <c r="E1322" t="str">
        <f t="shared" si="365"/>
        <v>162.458543578558-0.445942475238118i</v>
      </c>
      <c r="F1322" t="str">
        <f t="shared" si="366"/>
        <v>17.459455748754-1172.51487461491i</v>
      </c>
      <c r="G1322" t="str">
        <f t="shared" si="367"/>
        <v>0.999999787467333-0.000461012604671851i</v>
      </c>
      <c r="H1322" t="str">
        <f t="shared" si="368"/>
        <v>91.0016679848264+0.437668805692124i</v>
      </c>
      <c r="I1322" t="str">
        <f t="shared" si="369"/>
        <v>5.47372212595506-277.833112711211i</v>
      </c>
      <c r="K1322" t="str">
        <f t="shared" si="370"/>
        <v>0.142851220127707-0.00089833459791866i</v>
      </c>
      <c r="L1322" t="str">
        <f t="shared" si="371"/>
        <v>0.0015-78.0889545838962i</v>
      </c>
      <c r="M1322" t="str">
        <f t="shared" si="372"/>
        <v>0.0135-32.0364941882652i</v>
      </c>
      <c r="N1322">
        <f t="shared" si="373"/>
        <v>92.998667088002293</v>
      </c>
      <c r="O1322">
        <f t="shared" si="374"/>
        <v>63.243534678168174</v>
      </c>
      <c r="P1322" s="3">
        <f t="shared" si="375"/>
        <v>63.243534678168174</v>
      </c>
      <c r="Q1322" s="3">
        <f t="shared" si="376"/>
        <v>-87.001332911997707</v>
      </c>
      <c r="R1322">
        <f t="shared" si="377"/>
        <v>92.998667088002293</v>
      </c>
      <c r="S1322">
        <f t="shared" si="378"/>
        <v>0.12738272648478735</v>
      </c>
      <c r="T1322">
        <f t="shared" si="361"/>
        <v>63.243534678168174</v>
      </c>
    </row>
    <row r="1323" spans="1:20" x14ac:dyDescent="0.3">
      <c r="A1323">
        <f t="shared" si="362"/>
        <v>803.41067868435493</v>
      </c>
      <c r="B1323">
        <f t="shared" si="379"/>
        <v>127.86678084542953</v>
      </c>
      <c r="C1323" t="str">
        <f t="shared" si="363"/>
        <v>75.9947623765104-1445.22749336844i</v>
      </c>
      <c r="D1323" t="str">
        <f t="shared" si="364"/>
        <v>15.3562115814978-248.962976802104i</v>
      </c>
      <c r="E1323" t="str">
        <f t="shared" si="365"/>
        <v>162.458459907673-0.447635236315985i</v>
      </c>
      <c r="F1323" t="str">
        <f t="shared" si="366"/>
        <v>17.4594557204991-1168.07624616832i</v>
      </c>
      <c r="G1323" t="str">
        <f t="shared" si="367"/>
        <v>0.999999785849016-0.000462764451820704i</v>
      </c>
      <c r="H1323" t="str">
        <f t="shared" si="368"/>
        <v>91.0016806857383+0.439331956891754i</v>
      </c>
      <c r="I1323" t="str">
        <f t="shared" si="369"/>
        <v>5.47372279617912-276.781245762892i</v>
      </c>
      <c r="K1323" t="str">
        <f t="shared" si="370"/>
        <v>0.142851175031418-0.000901747970711516i</v>
      </c>
      <c r="L1323" t="str">
        <f t="shared" si="371"/>
        <v>0.0015-77.7933398923055i</v>
      </c>
      <c r="M1323" t="str">
        <f t="shared" si="372"/>
        <v>0.0135-31.9152163660742i</v>
      </c>
      <c r="N1323">
        <f t="shared" si="373"/>
        <v>93.010026251438404</v>
      </c>
      <c r="O1323">
        <f t="shared" si="374"/>
        <v>63.210715960894355</v>
      </c>
      <c r="P1323" s="3">
        <f t="shared" si="375"/>
        <v>63.210715960894355</v>
      </c>
      <c r="Q1323" s="3">
        <f t="shared" si="376"/>
        <v>-86.989973748561596</v>
      </c>
      <c r="R1323">
        <f t="shared" si="377"/>
        <v>93.010026251438404</v>
      </c>
      <c r="S1323">
        <f t="shared" si="378"/>
        <v>0.12786678084542952</v>
      </c>
      <c r="T1323">
        <f t="shared" si="361"/>
        <v>63.210715960894355</v>
      </c>
    </row>
    <row r="1324" spans="1:20" x14ac:dyDescent="0.3">
      <c r="A1324">
        <f t="shared" si="362"/>
        <v>806.46363926335562</v>
      </c>
      <c r="B1324">
        <f t="shared" si="379"/>
        <v>128.35267461264218</v>
      </c>
      <c r="C1324" t="str">
        <f t="shared" si="363"/>
        <v>75.9946899298091-1439.76221979961i</v>
      </c>
      <c r="D1324" t="str">
        <f t="shared" si="364"/>
        <v>15.3562112889632-248.020683153903i</v>
      </c>
      <c r="E1324" t="str">
        <f t="shared" si="365"/>
        <v>162.458375600256-0.449334409066984i</v>
      </c>
      <c r="F1324" t="str">
        <f t="shared" si="366"/>
        <v>17.4594556920289-1163.65442089068i</v>
      </c>
      <c r="G1324" t="str">
        <f t="shared" si="367"/>
        <v>0.999999784218377-0.000464522955980154i</v>
      </c>
      <c r="H1324" t="str">
        <f t="shared" si="368"/>
        <v>91.0016934833635+0.441001428177384i</v>
      </c>
      <c r="I1324" t="str">
        <f t="shared" si="369"/>
        <v>5.47372347150667-275.733360405722i</v>
      </c>
      <c r="K1324" t="str">
        <f t="shared" si="370"/>
        <v>0.142851129591775-0.000905174310903289i</v>
      </c>
      <c r="L1324" t="str">
        <f t="shared" si="371"/>
        <v>0.0015-77.4988442840263i</v>
      </c>
      <c r="M1324" t="str">
        <f t="shared" si="372"/>
        <v>0.0135-31.7943976549851i</v>
      </c>
      <c r="N1324">
        <f t="shared" si="373"/>
        <v>93.021428171681492</v>
      </c>
      <c r="O1324">
        <f t="shared" si="374"/>
        <v>63.177898192298166</v>
      </c>
      <c r="P1324" s="3">
        <f t="shared" si="375"/>
        <v>63.177898192298166</v>
      </c>
      <c r="Q1324" s="3">
        <f t="shared" si="376"/>
        <v>-86.978571828318508</v>
      </c>
      <c r="R1324">
        <f t="shared" si="377"/>
        <v>93.021428171681492</v>
      </c>
      <c r="S1324">
        <f t="shared" si="378"/>
        <v>0.12835267461264219</v>
      </c>
      <c r="T1324">
        <f t="shared" ref="T1324:T1387" si="380">P1324</f>
        <v>63.177898192298166</v>
      </c>
    </row>
    <row r="1325" spans="1:20" x14ac:dyDescent="0.3">
      <c r="A1325">
        <f t="shared" ref="A1325:A1388" si="381">2*PI()*B1325</f>
        <v>809.52820109255629</v>
      </c>
      <c r="B1325">
        <f t="shared" si="379"/>
        <v>128.84041477617021</v>
      </c>
      <c r="C1325" t="str">
        <f t="shared" ref="C1325:C1388" si="382">IMPRODUCT(D1325,E1325,$C$40,,K1325,$C$41)</f>
        <v>75.9946169318268-1434.31765767503i</v>
      </c>
      <c r="D1325" t="str">
        <f t="shared" ref="D1325:D1388" si="383">IMDIV(IMPRODUCT($C$37,$C$38,COMPLEX(1,A1325/$C$38)),IMSUM(-1*A1325*A1325/$C$39,COMPLEX(0,1*A1325)))</f>
        <v>15.3562109942011-247.081957366489i</v>
      </c>
      <c r="E1325" t="str">
        <f t="shared" ref="E1325:E1388" si="384">IMDIV(IMPRODUCT(IMSUM(F1325,G1325),$C$29,H1325),IMSUM(1,I1325))</f>
        <v>162.458290651465-0.451040017617459i</v>
      </c>
      <c r="F1325" t="str">
        <f t="shared" ref="F1325:F1388" si="385">IMDIV(IMPRODUCT($C$14,$C$15,COMPLEX(1,A1325/$C$15)),IMSUM(-1*A1325*A1325/$C$16,COMPLEX(0,A1325)))</f>
        <v>17.4594556633421-1159.24933517256i</v>
      </c>
      <c r="G1325" t="str">
        <f t="shared" ref="G1325:G1388" si="386">IMDIV(1,COMPLEX(1,A1325*$C$9*$C$10))</f>
        <v>0.999999782575321-0.00046628814244674i</v>
      </c>
      <c r="H1325" t="str">
        <f t="shared" ref="H1325:H1388" si="387">IMDIV($C$3,IMSUM(K1325,COMPLEX(0,$C$28*A1325)))</f>
        <v>91.0017063784372+0.442677243566604i</v>
      </c>
      <c r="I1325" t="str">
        <f t="shared" ref="I1325:I1388" si="388">IMPRODUCT(F1325,$C$29,H1325,$C$31)</f>
        <v>5.47372415197658-274.689441565517i</v>
      </c>
      <c r="K1325" t="str">
        <f t="shared" ref="K1325:K1388" si="389">IF($C$26&lt;=0,IMDIV(1,IMSUM(IMDIV(1,L1325),1/$C$18)),IMDIV(1,IMSUM(IMDIV(1,L1325),1/$C$18,IMDIV(1,M1325))))</f>
        <v>0.142851083806166-0.000908613667730988i</v>
      </c>
      <c r="L1325" t="str">
        <f t="shared" ref="L1325:L1388" si="390">IMSUM($C$21/$C$22,IMDIV(1,COMPLEX(0,$C$20*$C$22*A1325)))</f>
        <v>0.0015-77.2054635226403i</v>
      </c>
      <c r="M1325" t="str">
        <f t="shared" ref="M1325:M1388" si="391">IMSUM($C$25/$C$26,IMDIV(1,COMPLEX(0,$C$24*$C$26*A1325)))</f>
        <v>0.0135-31.6740363169806i</v>
      </c>
      <c r="N1325">
        <f t="shared" ref="N1325:N1388" si="392">ABS(R1325)</f>
        <v>93.032873006563719</v>
      </c>
      <c r="O1325">
        <f t="shared" ref="O1325:O1388" si="393">ABS(P1325)</f>
        <v>63.145081379542859</v>
      </c>
      <c r="P1325" s="3">
        <f t="shared" ref="P1325:P1388" si="394">20*LOG10(IMABS(C1325))</f>
        <v>63.145081379542859</v>
      </c>
      <c r="Q1325" s="3">
        <f t="shared" ref="Q1325:Q1388" si="395">IMARGUMENT(C1325)*180/PI()</f>
        <v>-86.967126993436281</v>
      </c>
      <c r="R1325">
        <f t="shared" ref="R1325:R1388" si="396">IF(Q1325&lt;0,Q1325+180,Q1325-180)</f>
        <v>93.032873006563719</v>
      </c>
      <c r="S1325">
        <f t="shared" ref="S1325:S1388" si="397">B1325/1000</f>
        <v>0.1288404147761702</v>
      </c>
      <c r="T1325">
        <f t="shared" si="380"/>
        <v>63.145081379542859</v>
      </c>
    </row>
    <row r="1326" spans="1:20" x14ac:dyDescent="0.3">
      <c r="A1326">
        <f t="shared" si="381"/>
        <v>812.60440825670798</v>
      </c>
      <c r="B1326">
        <f t="shared" ref="B1326:B1389" si="398">B1325*(1+B$42)</f>
        <v>129.33000835231965</v>
      </c>
      <c r="C1326" t="str">
        <f t="shared" si="382"/>
        <v>75.9945433783729-1428.89372867267i</v>
      </c>
      <c r="D1326" t="str">
        <f t="shared" si="383"/>
        <v>15.3562106971945-246.146785935976i</v>
      </c>
      <c r="E1326" t="str">
        <f t="shared" si="384"/>
        <v>162.458205056431-0.45275208618275i</v>
      </c>
      <c r="F1326" t="str">
        <f t="shared" si="385"/>
        <v>17.4594556344369-1154.86092564531i</v>
      </c>
      <c r="G1326" t="str">
        <f t="shared" si="386"/>
        <v>0.999999780919754-0.000468060036613134i</v>
      </c>
      <c r="H1326" t="str">
        <f t="shared" si="387"/>
        <v>91.0017193717021+0.4443594271683i</v>
      </c>
      <c r="I1326" t="str">
        <f t="shared" si="388"/>
        <v>5.473724837628-273.649474225153i</v>
      </c>
      <c r="K1326" t="str">
        <f t="shared" si="389"/>
        <v>0.142851037671956-0.000912066090618271i</v>
      </c>
      <c r="L1326" t="str">
        <f t="shared" si="390"/>
        <v>0.0015-76.913193387767i</v>
      </c>
      <c r="M1326" t="str">
        <f t="shared" si="391"/>
        <v>0.0135-31.5541306206223i</v>
      </c>
      <c r="N1326">
        <f t="shared" si="392"/>
        <v>93.044360914464434</v>
      </c>
      <c r="O1326">
        <f t="shared" si="393"/>
        <v>63.112265529845608</v>
      </c>
      <c r="P1326" s="3">
        <f t="shared" si="394"/>
        <v>63.112265529845608</v>
      </c>
      <c r="Q1326" s="3">
        <f t="shared" si="395"/>
        <v>-86.955639085535566</v>
      </c>
      <c r="R1326">
        <f t="shared" si="396"/>
        <v>93.044360914464434</v>
      </c>
      <c r="S1326">
        <f t="shared" si="397"/>
        <v>0.12933000835231964</v>
      </c>
      <c r="T1326">
        <f t="shared" si="380"/>
        <v>63.112265529845608</v>
      </c>
    </row>
    <row r="1327" spans="1:20" x14ac:dyDescent="0.3">
      <c r="A1327">
        <f t="shared" si="381"/>
        <v>815.69230500808351</v>
      </c>
      <c r="B1327">
        <f t="shared" si="398"/>
        <v>129.82146238405846</v>
      </c>
      <c r="C1327" t="str">
        <f t="shared" si="382"/>
        <v>75.9944692652224-1423.49035476724i</v>
      </c>
      <c r="D1327" t="str">
        <f t="shared" si="383"/>
        <v>15.3562103979264-245.215155409609i</v>
      </c>
      <c r="E1327" t="str">
        <f t="shared" si="384"/>
        <v>162.458118810237-0.454470639067392i</v>
      </c>
      <c r="F1327" t="str">
        <f t="shared" si="385"/>
        <v>17.4594556053114-1150.48912918018i</v>
      </c>
      <c r="G1327" t="str">
        <f t="shared" si="386"/>
        <v>0.999999779251581-0.000469838663968491i</v>
      </c>
      <c r="H1327" t="str">
        <f t="shared" si="387"/>
        <v>91.0017324639054+0.446048003182986i</v>
      </c>
      <c r="I1327" t="str">
        <f t="shared" si="388"/>
        <v>5.47372552850029-272.613443424348i</v>
      </c>
      <c r="K1327" t="str">
        <f t="shared" si="389"/>
        <v>0.142850991186492-0.000915531629176167i</v>
      </c>
      <c r="L1327" t="str">
        <f t="shared" si="390"/>
        <v>0.0015-76.622029675002i</v>
      </c>
      <c r="M1327" t="str">
        <f t="shared" si="391"/>
        <v>0.0135-31.4346788410263i</v>
      </c>
      <c r="N1327">
        <f t="shared" si="392"/>
        <v>93.055892054311613</v>
      </c>
      <c r="O1327">
        <f t="shared" si="393"/>
        <v>63.079450650477177</v>
      </c>
      <c r="P1327" s="3">
        <f t="shared" si="394"/>
        <v>63.079450650477177</v>
      </c>
      <c r="Q1327" s="3">
        <f t="shared" si="395"/>
        <v>-86.944107945688387</v>
      </c>
      <c r="R1327">
        <f t="shared" si="396"/>
        <v>93.055892054311613</v>
      </c>
      <c r="S1327">
        <f t="shared" si="397"/>
        <v>0.12982146238405845</v>
      </c>
      <c r="T1327">
        <f t="shared" si="380"/>
        <v>63.079450650477177</v>
      </c>
    </row>
    <row r="1328" spans="1:20" x14ac:dyDescent="0.3">
      <c r="A1328">
        <f t="shared" si="381"/>
        <v>818.7919357671143</v>
      </c>
      <c r="B1328">
        <f t="shared" si="398"/>
        <v>130.31478394111789</v>
      </c>
      <c r="C1328" t="str">
        <f t="shared" si="382"/>
        <v>75.9943945881206-1418.10745822922i</v>
      </c>
      <c r="D1328" t="str">
        <f t="shared" si="383"/>
        <v>15.3562100963796-244.28705238557i</v>
      </c>
      <c r="E1328" t="str">
        <f t="shared" si="384"/>
        <v>162.458031907939-0.45619570066559i</v>
      </c>
      <c r="F1328" t="str">
        <f t="shared" si="385"/>
        <v>17.4594555759643-1146.13388288743i</v>
      </c>
      <c r="G1328" t="str">
        <f t="shared" si="386"/>
        <v>0.999999777570706-0.00047162405009883i</v>
      </c>
      <c r="H1328" t="str">
        <f t="shared" si="387"/>
        <v>91.001745655801+0.447742995903148i</v>
      </c>
      <c r="I1328" t="str">
        <f t="shared" si="388"/>
        <v>5.47372622463334-271.581334259456i</v>
      </c>
      <c r="K1328" t="str">
        <f t="shared" si="389"/>
        <v>0.142850944347099-0.000919010333203752i</v>
      </c>
      <c r="L1328" t="str">
        <f t="shared" si="390"/>
        <v>0.0015-76.3319681958577i</v>
      </c>
      <c r="M1328" t="str">
        <f t="shared" si="391"/>
        <v>0.0135-31.315679259839i</v>
      </c>
      <c r="N1328">
        <f t="shared" si="392"/>
        <v>93.067466585583219</v>
      </c>
      <c r="O1328">
        <f t="shared" si="393"/>
        <v>63.046636748763241</v>
      </c>
      <c r="P1328" s="3">
        <f t="shared" si="394"/>
        <v>63.046636748763241</v>
      </c>
      <c r="Q1328" s="3">
        <f t="shared" si="395"/>
        <v>-86.932533414416781</v>
      </c>
      <c r="R1328">
        <f t="shared" si="396"/>
        <v>93.067466585583219</v>
      </c>
      <c r="S1328">
        <f t="shared" si="397"/>
        <v>0.1303147839411179</v>
      </c>
      <c r="T1328">
        <f t="shared" si="380"/>
        <v>63.046636748763241</v>
      </c>
    </row>
    <row r="1329" spans="1:20" x14ac:dyDescent="0.3">
      <c r="A1329">
        <f t="shared" si="381"/>
        <v>821.90334512302923</v>
      </c>
      <c r="B1329">
        <f t="shared" si="398"/>
        <v>130.80998012009414</v>
      </c>
      <c r="C1329" t="str">
        <f t="shared" si="382"/>
        <v>75.9943193427774-1412.74496162357i</v>
      </c>
      <c r="D1329" t="str">
        <f t="shared" si="383"/>
        <v>15.3562097925366-243.362463512785i</v>
      </c>
      <c r="E1329" t="str">
        <f t="shared" si="384"/>
        <v>162.457944344547-0.457927295461315i</v>
      </c>
      <c r="F1329" t="str">
        <f t="shared" si="385"/>
        <v>17.4594555463936-1141.79512411537i</v>
      </c>
      <c r="G1329" t="str">
        <f t="shared" si="386"/>
        <v>0.999999775877032-0.000473416220687393i</v>
      </c>
      <c r="H1329" t="str">
        <f t="shared" si="387"/>
        <v>91.0017589481478+0.449444429713607i</v>
      </c>
      <c r="I1329" t="str">
        <f t="shared" si="388"/>
        <v>5.47372692606713-270.553131883239i</v>
      </c>
      <c r="K1329" t="str">
        <f t="shared" si="389"/>
        <v>0.142850897151083-0.000922502252688894i</v>
      </c>
      <c r="L1329" t="str">
        <f t="shared" si="390"/>
        <v>0.0015-76.0430047777021i</v>
      </c>
      <c r="M1329" t="str">
        <f t="shared" si="391"/>
        <v>0.0135-31.1971301652112i</v>
      </c>
      <c r="N1329">
        <f t="shared" si="392"/>
        <v>93.079084668308852</v>
      </c>
      <c r="O1329">
        <f t="shared" si="393"/>
        <v>63.01382383208373</v>
      </c>
      <c r="P1329" s="3">
        <f t="shared" si="394"/>
        <v>63.01382383208373</v>
      </c>
      <c r="Q1329" s="3">
        <f t="shared" si="395"/>
        <v>-86.920915331691148</v>
      </c>
      <c r="R1329">
        <f t="shared" si="396"/>
        <v>93.079084668308852</v>
      </c>
      <c r="S1329">
        <f t="shared" si="397"/>
        <v>0.13080998012009415</v>
      </c>
      <c r="T1329">
        <f t="shared" si="380"/>
        <v>63.01382383208373</v>
      </c>
    </row>
    <row r="1330" spans="1:20" x14ac:dyDescent="0.3">
      <c r="A1330">
        <f t="shared" si="381"/>
        <v>825.02657783449683</v>
      </c>
      <c r="B1330">
        <f t="shared" si="398"/>
        <v>131.3070580445505</v>
      </c>
      <c r="C1330" t="str">
        <f t="shared" si="382"/>
        <v>75.9942435248731-1407.40278780877i</v>
      </c>
      <c r="D1330" t="str">
        <f t="shared" si="383"/>
        <v>15.3562094863801-242.441375490733i</v>
      </c>
      <c r="E1330" t="str">
        <f t="shared" si="384"/>
        <v>162.457856115037-0.459665448028809i</v>
      </c>
      <c r="F1330" t="str">
        <f t="shared" si="385"/>
        <v>17.4594555165977-1137.4727904495i</v>
      </c>
      <c r="G1330" t="str">
        <f t="shared" si="386"/>
        <v>0.999999774170461-0.000475215201515016i</v>
      </c>
      <c r="H1330" t="str">
        <f t="shared" si="387"/>
        <v>91.0017723417107+0.451152329091848i</v>
      </c>
      <c r="I1330" t="str">
        <f t="shared" si="388"/>
        <v>5.47372763284203-269.52882150466i</v>
      </c>
      <c r="K1330" t="str">
        <f t="shared" si="389"/>
        <v>0.142850849595729-0.000926007437808926i</v>
      </c>
      <c r="L1330" t="str">
        <f t="shared" si="390"/>
        <v>0.0015-75.7551352637005i</v>
      </c>
      <c r="M1330" t="str">
        <f t="shared" si="391"/>
        <v>0.0135-31.0790298517744i</v>
      </c>
      <c r="N1330">
        <f t="shared" si="392"/>
        <v>93.090746463071127</v>
      </c>
      <c r="O1330">
        <f t="shared" si="393"/>
        <v>62.981011907874191</v>
      </c>
      <c r="P1330" s="3">
        <f t="shared" si="394"/>
        <v>62.981011907874191</v>
      </c>
      <c r="Q1330" s="3">
        <f t="shared" si="395"/>
        <v>-86.909253536928873</v>
      </c>
      <c r="R1330">
        <f t="shared" si="396"/>
        <v>93.090746463071127</v>
      </c>
      <c r="S1330">
        <f t="shared" si="397"/>
        <v>0.13130705804455051</v>
      </c>
      <c r="T1330">
        <f t="shared" si="380"/>
        <v>62.981011907874191</v>
      </c>
    </row>
    <row r="1331" spans="1:20" x14ac:dyDescent="0.3">
      <c r="A1331">
        <f t="shared" si="381"/>
        <v>828.16167883026799</v>
      </c>
      <c r="B1331">
        <f t="shared" si="398"/>
        <v>131.80602486511981</v>
      </c>
      <c r="C1331" t="str">
        <f t="shared" si="382"/>
        <v>75.994167130054-1402.08085993564i</v>
      </c>
      <c r="D1331" t="str">
        <f t="shared" si="383"/>
        <v>15.3562091778924-241.523775069253i</v>
      </c>
      <c r="E1331" t="str">
        <f t="shared" si="384"/>
        <v>162.457767214349-0.461410183032836i</v>
      </c>
      <c r="F1331" t="str">
        <f t="shared" si="385"/>
        <v>17.4594554865751-1133.16681971159i</v>
      </c>
      <c r="G1331" t="str">
        <f t="shared" si="386"/>
        <v>0.999999772450896-0.000477021018460504i</v>
      </c>
      <c r="H1331" t="str">
        <f t="shared" si="387"/>
        <v>91.0017858372606+0.452866718608399i</v>
      </c>
      <c r="I1331" t="str">
        <f t="shared" si="388"/>
        <v>5.47372834499876-268.508388388669i</v>
      </c>
      <c r="K1331" t="str">
        <f t="shared" si="389"/>
        <v>0.142850801678301-0.000929525938931396i</v>
      </c>
      <c r="L1331" t="str">
        <f t="shared" si="390"/>
        <v>0.0015-75.4683555127517i</v>
      </c>
      <c r="M1331" t="str">
        <f t="shared" si="391"/>
        <v>0.0135-30.9613766206161i</v>
      </c>
      <c r="N1331">
        <f t="shared" si="392"/>
        <v>93.102452131007212</v>
      </c>
      <c r="O1331">
        <f t="shared" si="393"/>
        <v>62.948200983625739</v>
      </c>
      <c r="P1331" s="3">
        <f t="shared" si="394"/>
        <v>62.948200983625739</v>
      </c>
      <c r="Q1331" s="3">
        <f t="shared" si="395"/>
        <v>-86.897547868992788</v>
      </c>
      <c r="R1331">
        <f t="shared" si="396"/>
        <v>93.102452131007212</v>
      </c>
      <c r="S1331">
        <f t="shared" si="397"/>
        <v>0.1318060248651198</v>
      </c>
      <c r="T1331">
        <f t="shared" si="380"/>
        <v>62.948200983625739</v>
      </c>
    </row>
    <row r="1332" spans="1:20" x14ac:dyDescent="0.3">
      <c r="A1332">
        <f t="shared" si="381"/>
        <v>831.30869320982299</v>
      </c>
      <c r="B1332">
        <f t="shared" si="398"/>
        <v>132.30688775960726</v>
      </c>
      <c r="C1332" t="str">
        <f t="shared" si="382"/>
        <v>75.9940901539316-1396.77910144622i</v>
      </c>
      <c r="D1332" t="str">
        <f t="shared" si="383"/>
        <v>15.3562088670557-240.609649048355i</v>
      </c>
      <c r="E1332" t="str">
        <f t="shared" si="384"/>
        <v>162.457677637378-0.463161525228897i</v>
      </c>
      <c r="F1332" t="str">
        <f t="shared" si="385"/>
        <v>17.4594554563238-1128.87714995882i</v>
      </c>
      <c r="G1332" t="str">
        <f t="shared" si="386"/>
        <v>0.999999770718238-0.000478833697500999i</v>
      </c>
      <c r="H1332" t="str">
        <f t="shared" si="387"/>
        <v>91.0017994355739+0.454587622927166i</v>
      </c>
      <c r="I1332" t="str">
        <f t="shared" si="388"/>
        <v>5.47372906257826-267.491817855996i</v>
      </c>
      <c r="K1332" t="str">
        <f t="shared" si="389"/>
        <v>0.142850753396043-0.000933057806614769i</v>
      </c>
      <c r="L1332" t="str">
        <f t="shared" si="390"/>
        <v>0.0015-75.1826613994337i</v>
      </c>
      <c r="M1332" t="str">
        <f t="shared" si="391"/>
        <v>0.0135-30.8441687792549i</v>
      </c>
      <c r="N1332">
        <f t="shared" si="392"/>
        <v>93.114201833810171</v>
      </c>
      <c r="O1332">
        <f t="shared" si="393"/>
        <v>62.915391066885405</v>
      </c>
      <c r="P1332" s="3">
        <f t="shared" si="394"/>
        <v>62.915391066885405</v>
      </c>
      <c r="Q1332" s="3">
        <f t="shared" si="395"/>
        <v>-86.885798166189829</v>
      </c>
      <c r="R1332">
        <f t="shared" si="396"/>
        <v>93.114201833810171</v>
      </c>
      <c r="S1332">
        <f t="shared" si="397"/>
        <v>0.13230688775960725</v>
      </c>
      <c r="T1332">
        <f t="shared" si="380"/>
        <v>62.915391066885405</v>
      </c>
    </row>
    <row r="1333" spans="1:20" x14ac:dyDescent="0.3">
      <c r="A1333">
        <f t="shared" si="381"/>
        <v>834.46766624402039</v>
      </c>
      <c r="B1333">
        <f t="shared" si="398"/>
        <v>132.80965393309378</v>
      </c>
      <c r="C1333" t="str">
        <f t="shared" si="382"/>
        <v>75.9940125920872-1391.4974360727i</v>
      </c>
      <c r="D1333" t="str">
        <f t="shared" si="383"/>
        <v>15.3562085538522-239.69898427803i</v>
      </c>
      <c r="E1333" t="str">
        <f t="shared" si="384"/>
        <v>162.457587378987-0.464919499463665i</v>
      </c>
      <c r="F1333" t="str">
        <f t="shared" si="385"/>
        <v>17.4594554258422-1124.60371948284i</v>
      </c>
      <c r="G1333" t="str">
        <f t="shared" si="386"/>
        <v>0.999999768972386-0.000480653264712353i</v>
      </c>
      <c r="H1333" t="str">
        <f t="shared" si="387"/>
        <v>91.0018131374333+0.456315066805793i</v>
      </c>
      <c r="I1333" t="str">
        <f t="shared" si="388"/>
        <v>5.47372978562184-266.47909528293i</v>
      </c>
      <c r="K1333" t="str">
        <f t="shared" si="389"/>
        <v>0.142850704746177-0.000936603091609138i</v>
      </c>
      <c r="L1333" t="str">
        <f t="shared" si="390"/>
        <v>0.0015-74.8980488139411i</v>
      </c>
      <c r="M1333" t="str">
        <f t="shared" si="391"/>
        <v>0.0135-30.7274046416168i</v>
      </c>
      <c r="N1333">
        <f t="shared" si="392"/>
        <v>93.125995733730747</v>
      </c>
      <c r="O1333">
        <f t="shared" si="393"/>
        <v>62.882582165256736</v>
      </c>
      <c r="P1333" s="3">
        <f t="shared" si="394"/>
        <v>62.882582165256736</v>
      </c>
      <c r="Q1333" s="3">
        <f t="shared" si="395"/>
        <v>-86.874004266269253</v>
      </c>
      <c r="R1333">
        <f t="shared" si="396"/>
        <v>93.125995733730747</v>
      </c>
      <c r="S1333">
        <f t="shared" si="397"/>
        <v>0.1328096539330938</v>
      </c>
      <c r="T1333">
        <f t="shared" si="380"/>
        <v>62.882582165256736</v>
      </c>
    </row>
    <row r="1334" spans="1:20" x14ac:dyDescent="0.3">
      <c r="A1334">
        <f t="shared" si="381"/>
        <v>837.63864337574773</v>
      </c>
      <c r="B1334">
        <f t="shared" si="398"/>
        <v>133.31433061803955</v>
      </c>
      <c r="C1334" t="str">
        <f t="shared" si="382"/>
        <v>75.9939344400679-1386.23578783635i</v>
      </c>
      <c r="D1334" t="str">
        <f t="shared" si="383"/>
        <v>15.3562082382639-238.791767658058i</v>
      </c>
      <c r="E1334" t="str">
        <f t="shared" si="384"/>
        <v>162.457496433999-0.466684130675313i</v>
      </c>
      <c r="F1334" t="str">
        <f t="shared" si="385"/>
        <v>17.4594553951284-1120.34646680892i</v>
      </c>
      <c r="G1334" t="str">
        <f t="shared" si="386"/>
        <v>0.99999976721324-0.000482479746269508i</v>
      </c>
      <c r="H1334" t="str">
        <f t="shared" si="387"/>
        <v>91.0018269436272+0.458049075096019i</v>
      </c>
      <c r="I1334" t="str">
        <f t="shared" si="388"/>
        <v>5.47373051417107-265.470206101118i</v>
      </c>
      <c r="K1334" t="str">
        <f t="shared" si="389"/>
        <v>0.142850655725905-0.000940161844856968i</v>
      </c>
      <c r="L1334" t="str">
        <f t="shared" si="390"/>
        <v>0.0015-74.614513662025i</v>
      </c>
      <c r="M1334" t="str">
        <f t="shared" si="391"/>
        <v>0.0135-30.6110825280103i</v>
      </c>
      <c r="N1334">
        <f t="shared" si="392"/>
        <v>93.137833993578468</v>
      </c>
      <c r="O1334">
        <f t="shared" si="393"/>
        <v>62.849774286400326</v>
      </c>
      <c r="P1334" s="3">
        <f t="shared" si="394"/>
        <v>62.849774286400326</v>
      </c>
      <c r="Q1334" s="3">
        <f t="shared" si="395"/>
        <v>-86.862166006421532</v>
      </c>
      <c r="R1334">
        <f t="shared" si="396"/>
        <v>93.137833993578468</v>
      </c>
      <c r="S1334">
        <f t="shared" si="397"/>
        <v>0.13331433061803954</v>
      </c>
      <c r="T1334">
        <f t="shared" si="380"/>
        <v>62.849774286400326</v>
      </c>
    </row>
    <row r="1335" spans="1:20" x14ac:dyDescent="0.3">
      <c r="A1335">
        <f t="shared" si="381"/>
        <v>840.82167022057558</v>
      </c>
      <c r="B1335">
        <f t="shared" si="398"/>
        <v>133.8209250743881</v>
      </c>
      <c r="C1335" t="str">
        <f t="shared" si="382"/>
        <v>75.9938556933844-1380.99408104631i</v>
      </c>
      <c r="D1335" t="str">
        <f t="shared" si="383"/>
        <v>15.3562079202726-237.887986137824i</v>
      </c>
      <c r="E1335" t="str">
        <f t="shared" si="384"/>
        <v>162.457404797193-0.468455443893621i</v>
      </c>
      <c r="F1335" t="str">
        <f t="shared" si="385"/>
        <v>17.4594553641808-1116.10533069505i</v>
      </c>
      <c r="G1335" t="str">
        <f t="shared" si="386"/>
        <v>0.9999997654407-0.000484313168446867i</v>
      </c>
      <c r="H1335" t="str">
        <f t="shared" si="387"/>
        <v>91.0018408549505+0.459789672744041i</v>
      </c>
      <c r="I1335" t="str">
        <f t="shared" si="388"/>
        <v>5.47373124826795-264.465135797351i</v>
      </c>
      <c r="K1335" t="str">
        <f t="shared" si="389"/>
        <v>0.142850606332406-0.000943734117493797i</v>
      </c>
      <c r="L1335" t="str">
        <f t="shared" si="390"/>
        <v>0.0015-74.3320518649385i</v>
      </c>
      <c r="M1335" t="str">
        <f t="shared" si="391"/>
        <v>0.0135-30.495200765103i</v>
      </c>
      <c r="N1335">
        <f t="shared" si="392"/>
        <v>93.149716776723409</v>
      </c>
      <c r="O1335">
        <f t="shared" si="393"/>
        <v>62.816967438033579</v>
      </c>
      <c r="P1335" s="3">
        <f t="shared" si="394"/>
        <v>62.816967438033579</v>
      </c>
      <c r="Q1335" s="3">
        <f t="shared" si="395"/>
        <v>-86.850283223276591</v>
      </c>
      <c r="R1335">
        <f t="shared" si="396"/>
        <v>93.149716776723409</v>
      </c>
      <c r="S1335">
        <f t="shared" si="397"/>
        <v>0.13382092507438809</v>
      </c>
      <c r="T1335">
        <f t="shared" si="380"/>
        <v>62.816967438033579</v>
      </c>
    </row>
    <row r="1336" spans="1:20" x14ac:dyDescent="0.3">
      <c r="A1336">
        <f t="shared" si="381"/>
        <v>844.01679256741375</v>
      </c>
      <c r="B1336">
        <f t="shared" si="398"/>
        <v>134.32944458967077</v>
      </c>
      <c r="C1336" t="str">
        <f t="shared" si="382"/>
        <v>75.9937763475151-1375.77224029866i</v>
      </c>
      <c r="D1336" t="str">
        <f t="shared" si="383"/>
        <v>15.3562075998599-236.987626716128i</v>
      </c>
      <c r="E1336" t="str">
        <f t="shared" si="384"/>
        <v>162.457312463312-0.470233464240557i</v>
      </c>
      <c r="F1336" t="str">
        <f t="shared" si="385"/>
        <v>17.4594553329977-1111.88025013107i</v>
      </c>
      <c r="G1336" t="str">
        <f t="shared" si="386"/>
        <v>0.999999763654663-0.000486153557618676i</v>
      </c>
      <c r="H1336" t="str">
        <f t="shared" si="387"/>
        <v>91.001854872203+0.461536884790861i</v>
      </c>
      <c r="I1336" t="str">
        <f t="shared" si="388"/>
        <v>5.47373198795469-263.463869913355i</v>
      </c>
      <c r="K1336" t="str">
        <f t="shared" si="389"/>
        <v>0.14285055656284-0.000947319960848994i</v>
      </c>
      <c r="L1336" t="str">
        <f t="shared" si="390"/>
        <v>0.0015-74.0506593593729i</v>
      </c>
      <c r="M1336" t="str">
        <f t="shared" si="391"/>
        <v>0.0135-30.3797576858966i</v>
      </c>
      <c r="N1336">
        <f t="shared" si="392"/>
        <v>93.161644247097442</v>
      </c>
      <c r="O1336">
        <f t="shared" si="393"/>
        <v>62.7841616279321</v>
      </c>
      <c r="P1336" s="3">
        <f t="shared" si="394"/>
        <v>62.7841616279321</v>
      </c>
      <c r="Q1336" s="3">
        <f t="shared" si="395"/>
        <v>-86.838355752902558</v>
      </c>
      <c r="R1336">
        <f t="shared" si="396"/>
        <v>93.161644247097442</v>
      </c>
      <c r="S1336">
        <f t="shared" si="397"/>
        <v>0.13432944458967078</v>
      </c>
      <c r="T1336">
        <f t="shared" si="380"/>
        <v>62.7841616279321</v>
      </c>
    </row>
    <row r="1337" spans="1:20" x14ac:dyDescent="0.3">
      <c r="A1337">
        <f t="shared" si="381"/>
        <v>847.22405637916995</v>
      </c>
      <c r="B1337">
        <f t="shared" si="398"/>
        <v>134.83989647911153</v>
      </c>
      <c r="C1337" t="str">
        <f t="shared" si="382"/>
        <v>75.9936963979045-1370.57019047521i</v>
      </c>
      <c r="D1337" t="str">
        <f t="shared" si="383"/>
        <v>15.3562072770074-236.090676440996i</v>
      </c>
      <c r="E1337" t="str">
        <f t="shared" si="384"/>
        <v>162.457219427059-0.472018216930442i</v>
      </c>
      <c r="F1337" t="str">
        <f t="shared" si="385"/>
        <v>17.459455301577-1107.67116433778i</v>
      </c>
      <c r="G1337" t="str">
        <f t="shared" si="386"/>
        <v>0.999999761855026-0.000488000940259403i</v>
      </c>
      <c r="H1337" t="str">
        <f t="shared" si="387"/>
        <v>91.0018689961914+0.46329073637265i</v>
      </c>
      <c r="I1337" t="str">
        <f t="shared" si="388"/>
        <v>5.47373273327379-262.466394045585i</v>
      </c>
      <c r="K1337" t="str">
        <f t="shared" si="389"/>
        <v>0.142850506414344-0.000950919426446455i</v>
      </c>
      <c r="L1337" t="str">
        <f t="shared" si="390"/>
        <v>0.0015-73.7703320974028i</v>
      </c>
      <c r="M1337" t="str">
        <f t="shared" si="391"/>
        <v>0.0135-30.2647516297037i</v>
      </c>
      <c r="N1337">
        <f t="shared" si="392"/>
        <v>93.173616569195957</v>
      </c>
      <c r="O1337">
        <f t="shared" si="393"/>
        <v>62.751356863929288</v>
      </c>
      <c r="P1337" s="3">
        <f t="shared" si="394"/>
        <v>62.751356863929288</v>
      </c>
      <c r="Q1337" s="3">
        <f t="shared" si="395"/>
        <v>-86.826383430804043</v>
      </c>
      <c r="R1337">
        <f t="shared" si="396"/>
        <v>93.173616569195957</v>
      </c>
      <c r="S1337">
        <f t="shared" si="397"/>
        <v>0.13483989647911154</v>
      </c>
      <c r="T1337">
        <f t="shared" si="380"/>
        <v>62.751356863929288</v>
      </c>
    </row>
    <row r="1338" spans="1:20" x14ac:dyDescent="0.3">
      <c r="A1338">
        <f t="shared" si="381"/>
        <v>850.44350779341096</v>
      </c>
      <c r="B1338">
        <f t="shared" si="398"/>
        <v>135.35228808573217</v>
      </c>
      <c r="C1338" t="str">
        <f t="shared" si="382"/>
        <v>75.9936158399632-1365.38785674251i</v>
      </c>
      <c r="D1338" t="str">
        <f t="shared" si="383"/>
        <v>15.3562069516967-235.197122409499i</v>
      </c>
      <c r="E1338" t="str">
        <f t="shared" si="384"/>
        <v>162.457125683098-0.473809727270266i</v>
      </c>
      <c r="F1338" t="str">
        <f t="shared" si="385"/>
        <v>17.459455269917-1103.47801276605i</v>
      </c>
      <c r="G1338" t="str">
        <f t="shared" si="386"/>
        <v>0.999999760041686-0.000489855342944114i</v>
      </c>
      <c r="H1338" t="str">
        <f t="shared" si="387"/>
        <v>91.0018832277291+0.465051252721133i</v>
      </c>
      <c r="I1338" t="str">
        <f t="shared" si="388"/>
        <v>5.47373348426821-261.472693845013i</v>
      </c>
      <c r="K1338" t="str">
        <f t="shared" si="389"/>
        <v>0.142850455884032-0.000954532566005367i</v>
      </c>
      <c r="L1338" t="str">
        <f t="shared" si="390"/>
        <v>0.0015-73.4910660464261i</v>
      </c>
      <c r="M1338" t="str">
        <f t="shared" si="391"/>
        <v>0.0135-30.1501809421236i</v>
      </c>
      <c r="N1338">
        <f t="shared" si="392"/>
        <v>93.18563390807914</v>
      </c>
      <c r="O1338">
        <f t="shared" si="393"/>
        <v>62.718553153917391</v>
      </c>
      <c r="P1338" s="3">
        <f t="shared" si="394"/>
        <v>62.718553153917391</v>
      </c>
      <c r="Q1338" s="3">
        <f t="shared" si="395"/>
        <v>-86.81436609192086</v>
      </c>
      <c r="R1338">
        <f t="shared" si="396"/>
        <v>93.18563390807914</v>
      </c>
      <c r="S1338">
        <f t="shared" si="397"/>
        <v>0.13535228808573216</v>
      </c>
      <c r="T1338">
        <f t="shared" si="380"/>
        <v>62.718553153917391</v>
      </c>
    </row>
    <row r="1339" spans="1:20" x14ac:dyDescent="0.3">
      <c r="A1339">
        <f t="shared" si="381"/>
        <v>853.67519312302591</v>
      </c>
      <c r="B1339">
        <f t="shared" si="398"/>
        <v>135.86662678045795</v>
      </c>
      <c r="C1339" t="str">
        <f t="shared" si="382"/>
        <v>75.9935346690647-1360.22516455066i</v>
      </c>
      <c r="D1339" t="str">
        <f t="shared" si="383"/>
        <v>15.356206623909-234.30695176756i</v>
      </c>
      <c r="E1339" t="str">
        <f t="shared" si="384"/>
        <v>162.457031226049-0.475608020660075i</v>
      </c>
      <c r="F1339" t="str">
        <f t="shared" si="385"/>
        <v>17.4594552380159-1099.300735096i</v>
      </c>
      <c r="G1339" t="str">
        <f t="shared" si="386"/>
        <v>0.999999758214538-0.000491716792348862i</v>
      </c>
      <c r="H1339" t="str">
        <f t="shared" si="387"/>
        <v>91.0018975676347+0.466818459163905i</v>
      </c>
      <c r="I1339" t="str">
        <f t="shared" si="388"/>
        <v>5.47373424098112-260.482755016931i</v>
      </c>
      <c r="K1339" t="str">
        <f t="shared" si="389"/>
        <v>0.142850404968998-0.000958159431440915i</v>
      </c>
      <c r="L1339" t="str">
        <f t="shared" si="390"/>
        <v>0.0015-73.2128571891077i</v>
      </c>
      <c r="M1339" t="str">
        <f t="shared" si="391"/>
        <v>0.0135-30.0360439750185i</v>
      </c>
      <c r="N1339">
        <f t="shared" si="392"/>
        <v>93.197696429373522</v>
      </c>
      <c r="O1339">
        <f t="shared" si="393"/>
        <v>62.685750505847196</v>
      </c>
      <c r="P1339" s="3">
        <f t="shared" si="394"/>
        <v>62.685750505847196</v>
      </c>
      <c r="Q1339" s="3">
        <f t="shared" si="395"/>
        <v>-86.802303570626478</v>
      </c>
      <c r="R1339">
        <f t="shared" si="396"/>
        <v>93.197696429373522</v>
      </c>
      <c r="S1339">
        <f t="shared" si="397"/>
        <v>0.13586662678045794</v>
      </c>
      <c r="T1339">
        <f t="shared" si="380"/>
        <v>62.685750505847196</v>
      </c>
    </row>
    <row r="1340" spans="1:20" x14ac:dyDescent="0.3">
      <c r="A1340">
        <f t="shared" si="381"/>
        <v>856.91915885689343</v>
      </c>
      <c r="B1340">
        <f t="shared" si="398"/>
        <v>136.3829199622237</v>
      </c>
      <c r="C1340" t="str">
        <f t="shared" si="382"/>
        <v>75.9934528805477-1355.08203963239i</v>
      </c>
      <c r="D1340" t="str">
        <f t="shared" si="383"/>
        <v>15.3562062936252-233.420151709776i</v>
      </c>
      <c r="E1340" t="str">
        <f t="shared" si="384"/>
        <v>162.456936050495-0.477413122593248i</v>
      </c>
      <c r="F1340" t="str">
        <f t="shared" si="385"/>
        <v>17.4594552058721-1095.13927123609i</v>
      </c>
      <c r="G1340" t="str">
        <f t="shared" si="386"/>
        <v>0.999999756373477-0.000493585315251068i</v>
      </c>
      <c r="H1340" t="str">
        <f t="shared" si="387"/>
        <v>91.0019120167334+0.468592381124848i</v>
      </c>
      <c r="I1340" t="str">
        <f t="shared" si="388"/>
        <v>5.47373500345617-259.496563320736i</v>
      </c>
      <c r="K1340" t="str">
        <f t="shared" si="389"/>
        <v>0.142850353666313-0.000961800074865059i</v>
      </c>
      <c r="L1340" t="str">
        <f t="shared" si="390"/>
        <v>0.0015-72.935701523319i</v>
      </c>
      <c r="M1340" t="str">
        <f t="shared" si="391"/>
        <v>0.0135-29.9223390864899i</v>
      </c>
      <c r="N1340">
        <f t="shared" si="392"/>
        <v>93.209804299273273</v>
      </c>
      <c r="O1340">
        <f t="shared" si="393"/>
        <v>62.652948927729426</v>
      </c>
      <c r="P1340" s="3">
        <f t="shared" si="394"/>
        <v>62.652948927729426</v>
      </c>
      <c r="Q1340" s="3">
        <f t="shared" si="395"/>
        <v>-86.790195700726727</v>
      </c>
      <c r="R1340">
        <f t="shared" si="396"/>
        <v>93.209804299273273</v>
      </c>
      <c r="S1340">
        <f t="shared" si="397"/>
        <v>0.13638291996222371</v>
      </c>
      <c r="T1340">
        <f t="shared" si="380"/>
        <v>62.652948927729426</v>
      </c>
    </row>
    <row r="1341" spans="1:20" x14ac:dyDescent="0.3">
      <c r="A1341">
        <f t="shared" si="381"/>
        <v>860.1754516605497</v>
      </c>
      <c r="B1341">
        <f t="shared" si="398"/>
        <v>136.90117505808016</v>
      </c>
      <c r="C1341" t="str">
        <f t="shared" si="382"/>
        <v>75.9933704697188-1349.95840800186i</v>
      </c>
      <c r="D1341" t="str">
        <f t="shared" si="383"/>
        <v>15.3562059608266-232.536709479231i</v>
      </c>
      <c r="E1341" t="str">
        <f t="shared" si="384"/>
        <v>162.456840150976-0.479225058656775i</v>
      </c>
      <c r="F1341" t="str">
        <f t="shared" si="385"/>
        <v>17.4594551734834-1090.99356132226i</v>
      </c>
      <c r="G1341" t="str">
        <f t="shared" si="386"/>
        <v>0.999999754518398-0.000495460938529902i</v>
      </c>
      <c r="H1341" t="str">
        <f t="shared" si="387"/>
        <v>91.0019265758561+0.470373044124445i</v>
      </c>
      <c r="I1341" t="str">
        <f t="shared" si="388"/>
        <v>5.47373577173706-258.514104569726i</v>
      </c>
      <c r="K1341" t="str">
        <f t="shared" si="389"/>
        <v>0.142850301973027-0.000965454548587235i</v>
      </c>
      <c r="L1341" t="str">
        <f t="shared" si="390"/>
        <v>0.0015-72.6595950620831i</v>
      </c>
      <c r="M1341" t="str">
        <f t="shared" si="391"/>
        <v>0.0135-29.8090646408546i</v>
      </c>
      <c r="N1341">
        <f t="shared" si="392"/>
        <v>93.22195768454209</v>
      </c>
      <c r="O1341">
        <f t="shared" si="393"/>
        <v>62.620148427634319</v>
      </c>
      <c r="P1341" s="3">
        <f t="shared" si="394"/>
        <v>62.620148427634319</v>
      </c>
      <c r="Q1341" s="3">
        <f t="shared" si="395"/>
        <v>-86.77804231545791</v>
      </c>
      <c r="R1341">
        <f t="shared" si="396"/>
        <v>93.22195768454209</v>
      </c>
      <c r="S1341">
        <f t="shared" si="397"/>
        <v>0.13690117505808017</v>
      </c>
      <c r="T1341">
        <f t="shared" si="380"/>
        <v>62.620148427634319</v>
      </c>
    </row>
    <row r="1342" spans="1:20" x14ac:dyDescent="0.3">
      <c r="A1342">
        <f t="shared" si="381"/>
        <v>863.44411837685982</v>
      </c>
      <c r="B1342">
        <f t="shared" si="398"/>
        <v>137.42139952330086</v>
      </c>
      <c r="C1342" t="str">
        <f t="shared" si="382"/>
        <v>75.9932874318435-1344.85419595364i</v>
      </c>
      <c r="D1342" t="str">
        <f t="shared" si="383"/>
        <v>15.3562056254939-231.656612367312i</v>
      </c>
      <c r="E1342" t="str">
        <f t="shared" si="384"/>
        <v>162.456743521989-0.481043854531606i</v>
      </c>
      <c r="F1342" t="str">
        <f t="shared" si="385"/>
        <v>17.4594551408481-1086.86354571708i</v>
      </c>
      <c r="G1342" t="str">
        <f t="shared" si="386"/>
        <v>0.999999752649194-0.000497343689166678i</v>
      </c>
      <c r="H1342" t="str">
        <f t="shared" si="387"/>
        <v>91.001941245842+0.472160473780214i</v>
      </c>
      <c r="I1342" t="str">
        <f t="shared" si="388"/>
        <v>5.47373654586818-257.535364630908i</v>
      </c>
      <c r="K1342" t="str">
        <f t="shared" si="389"/>
        <v>0.142850249886164-0.000969122905115134i</v>
      </c>
      <c r="L1342" t="str">
        <f t="shared" si="390"/>
        <v>0.0015-72.3845338335155i</v>
      </c>
      <c r="M1342" t="str">
        <f t="shared" si="391"/>
        <v>0.0135-29.6962190086219i</v>
      </c>
      <c r="N1342">
        <f t="shared" si="392"/>
        <v>93.234156752514139</v>
      </c>
      <c r="O1342">
        <f t="shared" si="393"/>
        <v>62.587349013692403</v>
      </c>
      <c r="P1342" s="3">
        <f t="shared" si="394"/>
        <v>62.587349013692403</v>
      </c>
      <c r="Q1342" s="3">
        <f t="shared" si="395"/>
        <v>-86.765843247485861</v>
      </c>
      <c r="R1342">
        <f t="shared" si="396"/>
        <v>93.234156752514139</v>
      </c>
      <c r="S1342">
        <f t="shared" si="397"/>
        <v>0.13742139952330087</v>
      </c>
      <c r="T1342">
        <f t="shared" si="380"/>
        <v>62.587349013692403</v>
      </c>
    </row>
    <row r="1343" spans="1:20" x14ac:dyDescent="0.3">
      <c r="A1343">
        <f t="shared" si="381"/>
        <v>866.72520602669181</v>
      </c>
      <c r="B1343">
        <f t="shared" si="398"/>
        <v>137.9436008414894</v>
      </c>
      <c r="C1343" t="str">
        <f t="shared" si="382"/>
        <v>75.9932037621564-1339.76933006166i</v>
      </c>
      <c r="D1343" t="str">
        <f t="shared" si="383"/>
        <v>15.3562052876079-230.779847713525i</v>
      </c>
      <c r="E1343" t="str">
        <f t="shared" si="384"/>
        <v>162.456646157991-0.482869535993033i</v>
      </c>
      <c r="F1343" t="str">
        <f t="shared" si="385"/>
        <v>17.4594551079643-1082.74916500889i</v>
      </c>
      <c r="G1343" t="str">
        <f t="shared" si="386"/>
        <v>0.999999750765756-0.000499233594245237i</v>
      </c>
      <c r="H1343" t="str">
        <f t="shared" si="387"/>
        <v>91.001956027534+0.473954695806987i</v>
      </c>
      <c r="I1343" t="str">
        <f t="shared" si="388"/>
        <v>5.47373732589393-256.560329424774i</v>
      </c>
      <c r="K1343" t="str">
        <f t="shared" si="389"/>
        <v>0.14285019740273-0.000972805197155411i</v>
      </c>
      <c r="L1343" t="str">
        <f t="shared" si="390"/>
        <v>0.0015-72.1105138807687i</v>
      </c>
      <c r="M1343" t="str">
        <f t="shared" si="391"/>
        <v>0.0135-29.5838005664693i</v>
      </c>
      <c r="N1343">
        <f t="shared" si="392"/>
        <v>93.246401671095995</v>
      </c>
      <c r="O1343">
        <f t="shared" si="393"/>
        <v>62.554550694094928</v>
      </c>
      <c r="P1343" s="3">
        <f t="shared" si="394"/>
        <v>62.554550694094928</v>
      </c>
      <c r="Q1343" s="3">
        <f t="shared" si="395"/>
        <v>-86.753598328904005</v>
      </c>
      <c r="R1343">
        <f t="shared" si="396"/>
        <v>93.246401671095995</v>
      </c>
      <c r="S1343">
        <f t="shared" si="397"/>
        <v>0.13794360084148941</v>
      </c>
      <c r="T1343">
        <f t="shared" si="380"/>
        <v>62.554550694094928</v>
      </c>
    </row>
    <row r="1344" spans="1:20" x14ac:dyDescent="0.3">
      <c r="A1344">
        <f t="shared" si="381"/>
        <v>870.01876180959323</v>
      </c>
      <c r="B1344">
        <f t="shared" si="398"/>
        <v>138.46778652468706</v>
      </c>
      <c r="C1344" t="str">
        <f t="shared" si="382"/>
        <v>75.993119455853-1334.70373717819i</v>
      </c>
      <c r="D1344" t="str">
        <f t="shared" si="383"/>
        <v>15.3562049471491-229.906402905318i</v>
      </c>
      <c r="E1344" t="str">
        <f t="shared" si="384"/>
        <v>162.4565480534-0.484702128910978i</v>
      </c>
      <c r="F1344" t="str">
        <f t="shared" si="385"/>
        <v>17.45945507483-1078.65036001095i</v>
      </c>
      <c r="G1344" t="str">
        <f t="shared" si="386"/>
        <v>0.999999748867977-0.000501130680952333i</v>
      </c>
      <c r="H1344" t="str">
        <f t="shared" si="387"/>
        <v>91.0019709217838+0.47575573601738i</v>
      </c>
      <c r="I1344" t="str">
        <f t="shared" si="388"/>
        <v>5.47373811185931-255.588984925121i</v>
      </c>
      <c r="K1344" t="str">
        <f t="shared" si="389"/>
        <v>0.142850144519704-0.000976501477614483i</v>
      </c>
      <c r="L1344" t="str">
        <f t="shared" si="390"/>
        <v>0.0015-71.8375312619733i</v>
      </c>
      <c r="M1344" t="str">
        <f t="shared" si="391"/>
        <v>0.0135-29.4718076972199i</v>
      </c>
      <c r="N1344">
        <f t="shared" si="392"/>
        <v>93.258692608767589</v>
      </c>
      <c r="O1344">
        <f t="shared" si="393"/>
        <v>62.52175347709462</v>
      </c>
      <c r="P1344" s="3">
        <f t="shared" si="394"/>
        <v>62.52175347709462</v>
      </c>
      <c r="Q1344" s="3">
        <f t="shared" si="395"/>
        <v>-86.741307391232411</v>
      </c>
      <c r="R1344">
        <f t="shared" si="396"/>
        <v>93.258692608767589</v>
      </c>
      <c r="S1344">
        <f t="shared" si="397"/>
        <v>0.13846778652468705</v>
      </c>
      <c r="T1344">
        <f t="shared" si="380"/>
        <v>62.52175347709462</v>
      </c>
    </row>
    <row r="1345" spans="1:20" x14ac:dyDescent="0.3">
      <c r="A1345">
        <f t="shared" si="381"/>
        <v>873.32483310446969</v>
      </c>
      <c r="B1345">
        <f t="shared" si="398"/>
        <v>138.99396411348087</v>
      </c>
      <c r="C1345" t="str">
        <f t="shared" si="382"/>
        <v>75.993034508094-1329.65734443269i</v>
      </c>
      <c r="D1345" t="str">
        <f t="shared" si="383"/>
        <v>15.3562046040978-229.036265377892i</v>
      </c>
      <c r="E1345" t="str">
        <f t="shared" si="384"/>
        <v>162.456449202588-0.486541659250228i</v>
      </c>
      <c r="F1345" t="str">
        <f t="shared" si="385"/>
        <v>17.4594550414435-1074.56707176056i</v>
      </c>
      <c r="G1345" t="str">
        <f t="shared" si="386"/>
        <v>0.999999746955748-0.000503034976578034i</v>
      </c>
      <c r="H1345" t="str">
        <f t="shared" si="387"/>
        <v>91.0019859294473+0.477563620322076i</v>
      </c>
      <c r="I1345" t="str">
        <f t="shared" si="388"/>
        <v>5.47373890380946-254.621317158825i</v>
      </c>
      <c r="K1345" t="str">
        <f t="shared" si="389"/>
        <v>0.142850091234046-0.000980211799599242i</v>
      </c>
      <c r="L1345" t="str">
        <f t="shared" si="390"/>
        <v>0.0015-71.5655820501827i</v>
      </c>
      <c r="M1345" t="str">
        <f t="shared" si="391"/>
        <v>0.0135-29.3602387898185i</v>
      </c>
      <c r="N1345">
        <f t="shared" si="392"/>
        <v>93.271029734584204</v>
      </c>
      <c r="O1345">
        <f t="shared" si="393"/>
        <v>62.488957371005455</v>
      </c>
      <c r="P1345" s="3">
        <f t="shared" si="394"/>
        <v>62.488957371005455</v>
      </c>
      <c r="Q1345" s="3">
        <f t="shared" si="395"/>
        <v>-86.728970265415796</v>
      </c>
      <c r="R1345">
        <f t="shared" si="396"/>
        <v>93.271029734584204</v>
      </c>
      <c r="S1345">
        <f t="shared" si="397"/>
        <v>0.13899396411348086</v>
      </c>
      <c r="T1345">
        <f t="shared" si="380"/>
        <v>62.488957371005455</v>
      </c>
    </row>
    <row r="1346" spans="1:20" x14ac:dyDescent="0.3">
      <c r="A1346">
        <f t="shared" si="381"/>
        <v>876.64346747026673</v>
      </c>
      <c r="B1346">
        <f t="shared" si="398"/>
        <v>139.5221411771121</v>
      </c>
      <c r="C1346" t="str">
        <f t="shared" si="382"/>
        <v>75.9929489140012-1324.63007923083i</v>
      </c>
      <c r="D1346" t="str">
        <f t="shared" si="383"/>
        <v>15.3562042584345-228.169422614028i</v>
      </c>
      <c r="E1346" t="str">
        <f t="shared" si="384"/>
        <v>162.456349599881-0.488388153070787i</v>
      </c>
      <c r="F1346" t="str">
        <f t="shared" si="385"/>
        <v>17.4594550078029-1070.49924151826i</v>
      </c>
      <c r="G1346" t="str">
        <f t="shared" si="386"/>
        <v>0.999999745028959-0.000504946508516104i</v>
      </c>
      <c r="H1346" t="str">
        <f t="shared" si="387"/>
        <v>91.0020010513893+0.479378374730262i</v>
      </c>
      <c r="I1346" t="str">
        <f t="shared" si="388"/>
        <v>5.47373970179008-253.657312205668i</v>
      </c>
      <c r="K1346" t="str">
        <f t="shared" si="389"/>
        <v>0.142850037542689-0.000983936216417822i</v>
      </c>
      <c r="L1346" t="str">
        <f t="shared" si="390"/>
        <v>0.0015-71.2946623333159i</v>
      </c>
      <c r="M1346" t="str">
        <f t="shared" si="391"/>
        <v>0.0135-29.2490922393091i</v>
      </c>
      <c r="N1346">
        <f t="shared" si="392"/>
        <v>93.283413218177543</v>
      </c>
      <c r="O1346">
        <f t="shared" si="393"/>
        <v>62.456162384203552</v>
      </c>
      <c r="P1346" s="3">
        <f t="shared" si="394"/>
        <v>62.456162384203552</v>
      </c>
      <c r="Q1346" s="3">
        <f t="shared" si="395"/>
        <v>-86.716586781822457</v>
      </c>
      <c r="R1346">
        <f t="shared" si="396"/>
        <v>93.283413218177543</v>
      </c>
      <c r="S1346">
        <f t="shared" si="397"/>
        <v>0.13952214117711209</v>
      </c>
      <c r="T1346">
        <f t="shared" si="380"/>
        <v>62.456162384203552</v>
      </c>
    </row>
    <row r="1347" spans="1:20" x14ac:dyDescent="0.3">
      <c r="A1347">
        <f t="shared" si="381"/>
        <v>879.97471264665376</v>
      </c>
      <c r="B1347">
        <f t="shared" si="398"/>
        <v>140.05232531358513</v>
      </c>
      <c r="C1347" t="str">
        <f t="shared" si="382"/>
        <v>75.9928626686613-1319.62186925345i</v>
      </c>
      <c r="D1347" t="str">
        <f t="shared" si="383"/>
        <v>15.3562039101391-227.305862143902i</v>
      </c>
      <c r="E1347" t="str">
        <f t="shared" si="384"/>
        <v>162.45624923957-0.490241636528374i</v>
      </c>
      <c r="F1347" t="str">
        <f t="shared" si="385"/>
        <v>17.459454973906-1066.44681076694i</v>
      </c>
      <c r="G1347" t="str">
        <f t="shared" si="386"/>
        <v>0.999999743087497-0.000506865304264406i</v>
      </c>
      <c r="H1347" t="str">
        <f t="shared" si="387"/>
        <v>91.0020162884797+0.481200025349964i</v>
      </c>
      <c r="I1347" t="str">
        <f t="shared" si="388"/>
        <v>5.47374050584696-252.696956198111i</v>
      </c>
      <c r="K1347" t="str">
        <f t="shared" si="389"/>
        <v>0.142849983442545-0.000987674781580365i</v>
      </c>
      <c r="L1347" t="str">
        <f t="shared" si="390"/>
        <v>0.0015-71.0247682141023i</v>
      </c>
      <c r="M1347" t="str">
        <f t="shared" si="391"/>
        <v>0.0135-29.1383664468113i</v>
      </c>
      <c r="N1347">
        <f t="shared" si="392"/>
        <v>93.295843229757295</v>
      </c>
      <c r="O1347">
        <f t="shared" si="393"/>
        <v>62.423368525127671</v>
      </c>
      <c r="P1347" s="3">
        <f t="shared" si="394"/>
        <v>62.423368525127671</v>
      </c>
      <c r="Q1347" s="3">
        <f t="shared" si="395"/>
        <v>-86.704156770242705</v>
      </c>
      <c r="R1347">
        <f t="shared" si="396"/>
        <v>93.295843229757295</v>
      </c>
      <c r="S1347">
        <f t="shared" si="397"/>
        <v>0.14005232531358514</v>
      </c>
      <c r="T1347">
        <f t="shared" si="380"/>
        <v>62.423368525127671</v>
      </c>
    </row>
    <row r="1348" spans="1:20" x14ac:dyDescent="0.3">
      <c r="A1348">
        <f t="shared" si="381"/>
        <v>883.31861655471107</v>
      </c>
      <c r="B1348">
        <f t="shared" si="398"/>
        <v>140.58452414977677</v>
      </c>
      <c r="C1348" t="str">
        <f t="shared" si="382"/>
        <v>75.9927757671238-1314.6326424555i</v>
      </c>
      <c r="D1348" t="str">
        <f t="shared" si="383"/>
        <v>15.3562035591917-226.445571544905i</v>
      </c>
      <c r="E1348" t="str">
        <f t="shared" si="384"/>
        <v>162.456148115897-0.492102135874515i</v>
      </c>
      <c r="F1348" t="str">
        <f t="shared" si="385"/>
        <v>17.4594549397511-1062.40972121103i</v>
      </c>
      <c r="G1348" t="str">
        <f t="shared" si="386"/>
        <v>0.999999741131253-0.00050879139142529i</v>
      </c>
      <c r="H1348" t="str">
        <f t="shared" si="387"/>
        <v>91.0020316415946+0.48302859838844i</v>
      </c>
      <c r="I1348" t="str">
        <f t="shared" si="388"/>
        <v>5.47374131602642-251.740235321111i</v>
      </c>
      <c r="K1348" t="str">
        <f t="shared" si="389"/>
        <v>0.142849928930503-0.000991427548799778i</v>
      </c>
      <c r="L1348" t="str">
        <f t="shared" si="390"/>
        <v>0.0015-70.7558958100243i</v>
      </c>
      <c r="M1348" t="str">
        <f t="shared" si="391"/>
        <v>0.0135-29.0280598194972i</v>
      </c>
      <c r="N1348">
        <f t="shared" si="392"/>
        <v>93.308319940112668</v>
      </c>
      <c r="O1348">
        <f t="shared" si="393"/>
        <v>62.390575802279528</v>
      </c>
      <c r="P1348" s="3">
        <f t="shared" si="394"/>
        <v>62.390575802279528</v>
      </c>
      <c r="Q1348" s="3">
        <f t="shared" si="395"/>
        <v>-86.691680059887332</v>
      </c>
      <c r="R1348">
        <f t="shared" si="396"/>
        <v>93.308319940112668</v>
      </c>
      <c r="S1348">
        <f t="shared" si="397"/>
        <v>0.14058452414977676</v>
      </c>
      <c r="T1348">
        <f t="shared" si="380"/>
        <v>62.390575802279528</v>
      </c>
    </row>
    <row r="1349" spans="1:20" x14ac:dyDescent="0.3">
      <c r="A1349">
        <f t="shared" si="381"/>
        <v>886.67522729761902</v>
      </c>
      <c r="B1349">
        <f t="shared" si="398"/>
        <v>141.11874534154592</v>
      </c>
      <c r="C1349" t="str">
        <f t="shared" si="382"/>
        <v>75.9926882043993-1309.66232706501i</v>
      </c>
      <c r="D1349" t="str">
        <f t="shared" si="383"/>
        <v>15.356203205572-225.588538441469i</v>
      </c>
      <c r="E1349" t="str">
        <f t="shared" si="384"/>
        <v>162.456046223064-0.493969677457001i</v>
      </c>
      <c r="F1349" t="str">
        <f t="shared" si="385"/>
        <v>17.4594549053361-1058.38791477563i</v>
      </c>
      <c r="G1349" t="str">
        <f t="shared" si="386"/>
        <v>0.999999739160113-0.000510724797705996i</v>
      </c>
      <c r="H1349" t="str">
        <f t="shared" si="387"/>
        <v>91.0020471116183+0.484864120152563i</v>
      </c>
      <c r="I1349" t="str">
        <f t="shared" si="388"/>
        <v>5.47374213237509-250.787135811917i</v>
      </c>
      <c r="K1349" t="str">
        <f t="shared" si="389"/>
        <v>0.142849874003426-0.000995194571992493i</v>
      </c>
      <c r="L1349" t="str">
        <f t="shared" si="390"/>
        <v>0.0015-70.488041253262i</v>
      </c>
      <c r="M1349" t="str">
        <f t="shared" si="391"/>
        <v>0.0135-28.918170770569i</v>
      </c>
      <c r="N1349">
        <f t="shared" si="392"/>
        <v>93.320843520613636</v>
      </c>
      <c r="O1349">
        <f t="shared" si="393"/>
        <v>62.357784224224304</v>
      </c>
      <c r="P1349" s="3">
        <f t="shared" si="394"/>
        <v>62.357784224224304</v>
      </c>
      <c r="Q1349" s="3">
        <f t="shared" si="395"/>
        <v>-86.679156479386364</v>
      </c>
      <c r="R1349">
        <f t="shared" si="396"/>
        <v>93.320843520613636</v>
      </c>
      <c r="S1349">
        <f t="shared" si="397"/>
        <v>0.14111874534154592</v>
      </c>
      <c r="T1349">
        <f t="shared" si="380"/>
        <v>62.357784224224304</v>
      </c>
    </row>
    <row r="1350" spans="1:20" x14ac:dyDescent="0.3">
      <c r="A1350">
        <f t="shared" si="381"/>
        <v>890.04459316134989</v>
      </c>
      <c r="B1350">
        <f t="shared" si="398"/>
        <v>141.65499657384379</v>
      </c>
      <c r="C1350" t="str">
        <f t="shared" si="382"/>
        <v>75.9925999754615-1304.71085158201i</v>
      </c>
      <c r="D1350" t="str">
        <f t="shared" si="383"/>
        <v>15.3562028492598-224.734750504884i</v>
      </c>
      <c r="E1350" t="str">
        <f t="shared" si="384"/>
        <v>162.455943555224-0.495844287720096i</v>
      </c>
      <c r="F1350" t="str">
        <f t="shared" si="385"/>
        <v>17.4594548706589-1054.38133360571i</v>
      </c>
      <c r="G1350" t="str">
        <f t="shared" si="386"/>
        <v>0.999999737173964-0.000512665550919047i</v>
      </c>
      <c r="H1350" t="str">
        <f t="shared" si="387"/>
        <v>91.0020626994408+0.486706617049182i</v>
      </c>
      <c r="I1350" t="str">
        <f t="shared" si="388"/>
        <v>5.47374295493989-249.837643959872i</v>
      </c>
      <c r="K1350" t="str">
        <f t="shared" si="389"/>
        <v>0.142849818658155-0.000998975905279239i</v>
      </c>
      <c r="L1350" t="str">
        <f t="shared" si="390"/>
        <v>0.0015-70.2212006906375i</v>
      </c>
      <c r="M1350" t="str">
        <f t="shared" si="391"/>
        <v>0.0135-28.808697719236i</v>
      </c>
      <c r="N1350">
        <f t="shared" si="392"/>
        <v>93.333414143212721</v>
      </c>
      <c r="O1350">
        <f t="shared" si="393"/>
        <v>62.324993799590814</v>
      </c>
      <c r="P1350" s="3">
        <f t="shared" si="394"/>
        <v>62.324993799590814</v>
      </c>
      <c r="Q1350" s="3">
        <f t="shared" si="395"/>
        <v>-86.666585856787279</v>
      </c>
      <c r="R1350">
        <f t="shared" si="396"/>
        <v>93.333414143212721</v>
      </c>
      <c r="S1350">
        <f t="shared" si="397"/>
        <v>0.14165499657384378</v>
      </c>
      <c r="T1350">
        <f t="shared" si="380"/>
        <v>62.324993799590814</v>
      </c>
    </row>
    <row r="1351" spans="1:20" x14ac:dyDescent="0.3">
      <c r="A1351">
        <f t="shared" si="381"/>
        <v>893.42676261536303</v>
      </c>
      <c r="B1351">
        <f t="shared" si="398"/>
        <v>142.19328556082439</v>
      </c>
      <c r="C1351" t="str">
        <f t="shared" si="382"/>
        <v>75.9925110752456-1299.77814477763i</v>
      </c>
      <c r="D1351" t="str">
        <f t="shared" si="383"/>
        <v>15.3562024902344-223.884195453125i</v>
      </c>
      <c r="E1351" t="str">
        <f t="shared" si="384"/>
        <v>162.455840106492-0.497725993205079i</v>
      </c>
      <c r="F1351" t="str">
        <f t="shared" si="385"/>
        <v>17.4594548357179-1050.38992006525i</v>
      </c>
      <c r="G1351" t="str">
        <f t="shared" si="386"/>
        <v>0.999999735172691-0.000514613678982657i</v>
      </c>
      <c r="H1351" t="str">
        <f t="shared" si="387"/>
        <v>91.0020784059587+0.488556115585513i</v>
      </c>
      <c r="I1351" t="str">
        <f t="shared" si="388"/>
        <v>5.47374378376824-248.891746106216i</v>
      </c>
      <c r="K1351" t="str">
        <f t="shared" si="389"/>
        <v>0.142849762891507-0.00100277160298581i</v>
      </c>
      <c r="L1351" t="str">
        <f t="shared" si="390"/>
        <v>0.0015-69.9553702835601i</v>
      </c>
      <c r="M1351" t="str">
        <f t="shared" si="391"/>
        <v>0.0135-28.6996390906913i</v>
      </c>
      <c r="N1351">
        <f t="shared" si="392"/>
        <v>93.3460319804459</v>
      </c>
      <c r="O1351">
        <f t="shared" si="393"/>
        <v>62.292204537072784</v>
      </c>
      <c r="P1351" s="3">
        <f t="shared" si="394"/>
        <v>62.292204537072784</v>
      </c>
      <c r="Q1351" s="3">
        <f t="shared" si="395"/>
        <v>-86.6539680195541</v>
      </c>
      <c r="R1351">
        <f t="shared" si="396"/>
        <v>93.3460319804459</v>
      </c>
      <c r="S1351">
        <f t="shared" si="397"/>
        <v>0.14219328556082439</v>
      </c>
      <c r="T1351">
        <f t="shared" si="380"/>
        <v>62.292204537072784</v>
      </c>
    </row>
    <row r="1352" spans="1:20" x14ac:dyDescent="0.3">
      <c r="A1352">
        <f t="shared" si="381"/>
        <v>896.82178431330135</v>
      </c>
      <c r="B1352">
        <f t="shared" si="398"/>
        <v>142.73362004595552</v>
      </c>
      <c r="C1352" t="str">
        <f t="shared" si="382"/>
        <v>75.9924214986479-1294.8641356929i</v>
      </c>
      <c r="D1352" t="str">
        <f t="shared" si="383"/>
        <v>15.3562021284753-223.036861050671i</v>
      </c>
      <c r="E1352" t="str">
        <f t="shared" si="384"/>
        <v>162.455735870932-0.499614820550253i</v>
      </c>
      <c r="F1352" t="str">
        <f t="shared" si="385"/>
        <v>17.4594548005107-1046.41361673644i</v>
      </c>
      <c r="G1352" t="str">
        <f t="shared" si="386"/>
        <v>0.99999973315618-0.000516569209921124i</v>
      </c>
      <c r="H1352" t="str">
        <f t="shared" si="387"/>
        <v>91.0020942320765+0.490412642369524i</v>
      </c>
      <c r="I1352" t="str">
        <f t="shared" si="388"/>
        <v>5.47374461890777-247.949428643896i</v>
      </c>
      <c r="K1352" t="str">
        <f t="shared" si="389"/>
        <v>0.142849706700273-0.00100658171964383i</v>
      </c>
      <c r="L1352" t="str">
        <f t="shared" si="390"/>
        <v>0.0015-69.6905462079698i</v>
      </c>
      <c r="M1352" t="str">
        <f t="shared" si="391"/>
        <v>0.0135-28.5909933160901i</v>
      </c>
      <c r="N1352">
        <f t="shared" si="392"/>
        <v>93.358697205434666</v>
      </c>
      <c r="O1352">
        <f t="shared" si="393"/>
        <v>62.259416445428187</v>
      </c>
      <c r="P1352" s="3">
        <f t="shared" si="394"/>
        <v>62.259416445428187</v>
      </c>
      <c r="Q1352" s="3">
        <f t="shared" si="395"/>
        <v>-86.641302794565334</v>
      </c>
      <c r="R1352">
        <f t="shared" si="396"/>
        <v>93.358697205434666</v>
      </c>
      <c r="S1352">
        <f t="shared" si="397"/>
        <v>0.14273362004595552</v>
      </c>
      <c r="T1352">
        <f t="shared" si="380"/>
        <v>62.259416445428187</v>
      </c>
    </row>
    <row r="1353" spans="1:20" x14ac:dyDescent="0.3">
      <c r="A1353">
        <f t="shared" si="381"/>
        <v>900.2297070936919</v>
      </c>
      <c r="B1353">
        <f t="shared" si="398"/>
        <v>143.27600780213015</v>
      </c>
      <c r="C1353" t="str">
        <f t="shared" si="382"/>
        <v>75.9923312405267-1289.96875363786i</v>
      </c>
      <c r="D1353" t="str">
        <f t="shared" si="383"/>
        <v>15.3562017639616-222.192735108332i</v>
      </c>
      <c r="E1353" t="str">
        <f t="shared" si="384"/>
        <v>162.455630842568-0.501510796491625i</v>
      </c>
      <c r="F1353" t="str">
        <f t="shared" si="385"/>
        <v>17.4594547650354-1042.45236641881i</v>
      </c>
      <c r="G1353" t="str">
        <f t="shared" si="386"/>
        <v>0.999999731124314-0.000518532171865236i</v>
      </c>
      <c r="H1353" t="str">
        <f t="shared" si="387"/>
        <v>91.0021101787048+0.492276224110304i</v>
      </c>
      <c r="I1353" t="str">
        <f t="shared" si="388"/>
        <v>5.47374546040656-247.010678017355i</v>
      </c>
      <c r="K1353" t="str">
        <f t="shared" si="389"/>
        <v>0.142849650081221-0.00101040630999153i</v>
      </c>
      <c r="L1353" t="str">
        <f t="shared" si="390"/>
        <v>0.0015-69.4267246542833i</v>
      </c>
      <c r="M1353" t="str">
        <f t="shared" si="391"/>
        <v>0.0135-28.4827588325265i</v>
      </c>
      <c r="N1353">
        <f t="shared" si="392"/>
        <v>93.371409991886964</v>
      </c>
      <c r="O1353">
        <f t="shared" si="393"/>
        <v>62.226629533480576</v>
      </c>
      <c r="P1353" s="3">
        <f t="shared" si="394"/>
        <v>62.226629533480576</v>
      </c>
      <c r="Q1353" s="3">
        <f t="shared" si="395"/>
        <v>-86.628590008113036</v>
      </c>
      <c r="R1353">
        <f t="shared" si="396"/>
        <v>93.371409991886964</v>
      </c>
      <c r="S1353">
        <f t="shared" si="397"/>
        <v>0.14327600780213015</v>
      </c>
      <c r="T1353">
        <f t="shared" si="380"/>
        <v>62.226629533480576</v>
      </c>
    </row>
    <row r="1354" spans="1:20" x14ac:dyDescent="0.3">
      <c r="A1354">
        <f t="shared" si="381"/>
        <v>903.65057998064799</v>
      </c>
      <c r="B1354">
        <f t="shared" si="398"/>
        <v>143.82045663177826</v>
      </c>
      <c r="C1354" t="str">
        <f t="shared" si="382"/>
        <v>75.9922402957005-1285.09192819053i</v>
      </c>
      <c r="D1354" t="str">
        <f t="shared" si="383"/>
        <v>15.3562013966723-221.351805483074i</v>
      </c>
      <c r="E1354" t="str">
        <f t="shared" si="384"/>
        <v>162.455525015377-0.503413947862984i</v>
      </c>
      <c r="F1354" t="str">
        <f t="shared" si="385"/>
        <v>17.4594547292899-1038.50611212845i</v>
      </c>
      <c r="G1354" t="str">
        <f t="shared" si="386"/>
        <v>0.999999729076977-0.000520502593052679i</v>
      </c>
      <c r="H1354" t="str">
        <f t="shared" si="387"/>
        <v>91.0021262467613+0.494146887618476i</v>
      </c>
      <c r="I1354" t="str">
        <f t="shared" si="388"/>
        <v>5.47374630831306-246.075480722351i</v>
      </c>
      <c r="K1354" t="str">
        <f t="shared" si="389"/>
        <v>0.142849593031094-0.00101424542897456i</v>
      </c>
      <c r="L1354" t="str">
        <f t="shared" si="390"/>
        <v>0.0015-69.1639018273394i</v>
      </c>
      <c r="M1354" t="str">
        <f t="shared" si="391"/>
        <v>0.0135-28.3749340830111i</v>
      </c>
      <c r="N1354">
        <f t="shared" si="392"/>
        <v>93.384170514098798</v>
      </c>
      <c r="O1354">
        <f t="shared" si="393"/>
        <v>62.193843810119489</v>
      </c>
      <c r="P1354" s="3">
        <f t="shared" si="394"/>
        <v>62.193843810119489</v>
      </c>
      <c r="Q1354" s="3">
        <f t="shared" si="395"/>
        <v>-86.615829485901202</v>
      </c>
      <c r="R1354">
        <f t="shared" si="396"/>
        <v>93.384170514098798</v>
      </c>
      <c r="S1354">
        <f t="shared" si="397"/>
        <v>0.14382045663177825</v>
      </c>
      <c r="T1354">
        <f t="shared" si="380"/>
        <v>62.193843810119489</v>
      </c>
    </row>
    <row r="1355" spans="1:20" x14ac:dyDescent="0.3">
      <c r="A1355">
        <f t="shared" si="381"/>
        <v>907.0844521845745</v>
      </c>
      <c r="B1355">
        <f t="shared" si="398"/>
        <v>144.36697436697901</v>
      </c>
      <c r="C1355" t="str">
        <f t="shared" si="382"/>
        <v>75.9921486589498-1280.23358919583i</v>
      </c>
      <c r="D1355" t="str">
        <f t="shared" si="383"/>
        <v>15.3562010265863-220.514060077841i</v>
      </c>
      <c r="E1355" t="str">
        <f t="shared" si="384"/>
        <v>162.45541838329-0.505324301596313i</v>
      </c>
      <c r="F1355" t="str">
        <f t="shared" si="385"/>
        <v>17.4594546932724-1034.57479709716i</v>
      </c>
      <c r="G1355" t="str">
        <f t="shared" si="386"/>
        <v>0.999999727014051-0.00052248050182844i</v>
      </c>
      <c r="H1355" t="str">
        <f t="shared" si="387"/>
        <v>91.0021424371703+0.496024659806529i</v>
      </c>
      <c r="I1355" t="str">
        <f t="shared" si="388"/>
        <v>5.47374716267603-245.143823305756i</v>
      </c>
      <c r="K1355" t="str">
        <f t="shared" si="389"/>
        <v>0.142849535546611-0.0010180991317467i</v>
      </c>
      <c r="L1355" t="str">
        <f t="shared" si="390"/>
        <v>0.0015-68.9020739463434i</v>
      </c>
      <c r="M1355" t="str">
        <f t="shared" si="391"/>
        <v>0.0135-28.2675175164486i</v>
      </c>
      <c r="N1355">
        <f t="shared" si="392"/>
        <v>93.396978946955798</v>
      </c>
      <c r="O1355">
        <f t="shared" si="393"/>
        <v>62.161059284300457</v>
      </c>
      <c r="P1355" s="3">
        <f t="shared" si="394"/>
        <v>62.161059284300457</v>
      </c>
      <c r="Q1355" s="3">
        <f t="shared" si="395"/>
        <v>-86.603021053044202</v>
      </c>
      <c r="R1355">
        <f t="shared" si="396"/>
        <v>93.396978946955798</v>
      </c>
      <c r="S1355">
        <f t="shared" si="397"/>
        <v>0.14436697436697901</v>
      </c>
      <c r="T1355">
        <f t="shared" si="380"/>
        <v>62.161059284300457</v>
      </c>
    </row>
    <row r="1356" spans="1:20" x14ac:dyDescent="0.3">
      <c r="A1356">
        <f t="shared" si="381"/>
        <v>910.53137310287582</v>
      </c>
      <c r="B1356">
        <f t="shared" si="398"/>
        <v>144.91556886957352</v>
      </c>
      <c r="C1356" t="str">
        <f t="shared" si="382"/>
        <v>75.9920563250149-1275.39366676462i</v>
      </c>
      <c r="D1356" t="str">
        <f t="shared" si="383"/>
        <v>15.3562006536824-219.679486841384i</v>
      </c>
      <c r="E1356" t="str">
        <f t="shared" si="384"/>
        <v>162.455310940192-0.507241884722095i</v>
      </c>
      <c r="F1356" t="str">
        <f t="shared" si="385"/>
        <v>17.4594546569804-1030.65836477166i</v>
      </c>
      <c r="G1356" t="str">
        <f t="shared" si="386"/>
        <v>0.999999724935416-0.000524465926645215i</v>
      </c>
      <c r="H1356" t="str">
        <f t="shared" si="387"/>
        <v>91.0021587508638+0.497909567689281i</v>
      </c>
      <c r="I1356" t="str">
        <f t="shared" si="388"/>
        <v>5.47374802354462-244.215692365367i</v>
      </c>
      <c r="K1356" t="str">
        <f t="shared" si="389"/>
        <v>0.142849477624465-0.00102196747367073i</v>
      </c>
      <c r="L1356" t="str">
        <f t="shared" si="390"/>
        <v>0.0015-68.6412372448132i</v>
      </c>
      <c r="M1356" t="str">
        <f t="shared" si="391"/>
        <v>0.0135-28.1605075876156i</v>
      </c>
      <c r="N1356">
        <f t="shared" si="392"/>
        <v>93.409835465934464</v>
      </c>
      <c r="O1356">
        <f t="shared" si="393"/>
        <v>62.128275965045823</v>
      </c>
      <c r="P1356" s="3">
        <f t="shared" si="394"/>
        <v>62.128275965045823</v>
      </c>
      <c r="Q1356" s="3">
        <f t="shared" si="395"/>
        <v>-86.590164534065536</v>
      </c>
      <c r="R1356">
        <f t="shared" si="396"/>
        <v>93.409835465934464</v>
      </c>
      <c r="S1356">
        <f t="shared" si="397"/>
        <v>0.14491556886957352</v>
      </c>
      <c r="T1356">
        <f t="shared" si="380"/>
        <v>62.128275965045823</v>
      </c>
    </row>
    <row r="1357" spans="1:20" x14ac:dyDescent="0.3">
      <c r="A1357">
        <f t="shared" si="381"/>
        <v>913.99139232066671</v>
      </c>
      <c r="B1357">
        <f t="shared" si="398"/>
        <v>145.4662480312779</v>
      </c>
      <c r="C1357" t="str">
        <f t="shared" si="382"/>
        <v>75.9919632885957-1270.57209127268i</v>
      </c>
      <c r="D1357" t="str">
        <f t="shared" si="383"/>
        <v>15.3562002779391-218.848073768086i</v>
      </c>
      <c r="E1357" t="str">
        <f t="shared" si="384"/>
        <v>162.455202679922-0.509166724369701i</v>
      </c>
      <c r="F1357" t="str">
        <f t="shared" si="385"/>
        <v>17.4594546204123-1026.75675881275i</v>
      </c>
      <c r="G1357" t="str">
        <f t="shared" si="386"/>
        <v>0.999999722840954-0.000526458896063818i</v>
      </c>
      <c r="H1357" t="str">
        <f t="shared" si="387"/>
        <v>91.0021751887806+0.499801638384196i</v>
      </c>
      <c r="I1357" t="str">
        <f t="shared" si="388"/>
        <v>5.47374889096844-243.291074549707i</v>
      </c>
      <c r="K1357" t="str">
        <f t="shared" si="389"/>
        <v>0.142849419261324-0.00102585051031913i</v>
      </c>
      <c r="L1357" t="str">
        <f t="shared" si="390"/>
        <v>0.0015-68.381387970525i</v>
      </c>
      <c r="M1357" t="str">
        <f t="shared" si="391"/>
        <v>0.0135-28.0539027571385i</v>
      </c>
      <c r="N1357">
        <f t="shared" si="392"/>
        <v>93.42274024710359</v>
      </c>
      <c r="O1357">
        <f t="shared" si="393"/>
        <v>62.095493861445156</v>
      </c>
      <c r="P1357" s="3">
        <f t="shared" si="394"/>
        <v>62.095493861445156</v>
      </c>
      <c r="Q1357" s="3">
        <f t="shared" si="395"/>
        <v>-86.57725975289641</v>
      </c>
      <c r="R1357">
        <f t="shared" si="396"/>
        <v>93.42274024710359</v>
      </c>
      <c r="S1357">
        <f t="shared" si="397"/>
        <v>0.14546624803127789</v>
      </c>
      <c r="T1357">
        <f t="shared" si="380"/>
        <v>62.095493861445156</v>
      </c>
    </row>
    <row r="1358" spans="1:20" x14ac:dyDescent="0.3">
      <c r="A1358">
        <f t="shared" si="381"/>
        <v>917.46455961148536</v>
      </c>
      <c r="B1358">
        <f t="shared" si="398"/>
        <v>146.01901977379677</v>
      </c>
      <c r="C1358" t="str">
        <f t="shared" si="382"/>
        <v>75.9918695443512-1265.76879335974i</v>
      </c>
      <c r="D1358" t="str">
        <f t="shared" si="383"/>
        <v>15.3561998993347-218.019808897793i</v>
      </c>
      <c r="E1358" t="str">
        <f t="shared" si="384"/>
        <v>162.455093596271-0.511098847767657i</v>
      </c>
      <c r="F1358" t="str">
        <f t="shared" si="385"/>
        <v>17.4594545835658-1022.86992309453i</v>
      </c>
      <c r="G1358" t="str">
        <f t="shared" si="386"/>
        <v>0.999999720730544-0.000528459438753595i</v>
      </c>
      <c r="H1358" t="str">
        <f t="shared" si="387"/>
        <v>91.0021917518666+0.501700899111816i</v>
      </c>
      <c r="I1358" t="str">
        <f t="shared" si="388"/>
        <v>5.47374976499738-242.369956557842i</v>
      </c>
      <c r="K1358" t="str">
        <f t="shared" si="389"/>
        <v>0.142849360453831-0.00102974829747493i</v>
      </c>
      <c r="L1358" t="str">
        <f t="shared" si="390"/>
        <v>0.0015-68.1225223854603i</v>
      </c>
      <c r="M1358" t="str">
        <f t="shared" si="391"/>
        <v>0.0135-27.947701491471i</v>
      </c>
      <c r="N1358">
        <f t="shared" si="392"/>
        <v>93.435693467125688</v>
      </c>
      <c r="O1358">
        <f t="shared" si="393"/>
        <v>62.06271298265591</v>
      </c>
      <c r="P1358" s="3">
        <f t="shared" si="394"/>
        <v>62.06271298265591</v>
      </c>
      <c r="Q1358" s="3">
        <f t="shared" si="395"/>
        <v>-86.564306532874312</v>
      </c>
      <c r="R1358">
        <f t="shared" si="396"/>
        <v>93.435693467125688</v>
      </c>
      <c r="S1358">
        <f t="shared" si="397"/>
        <v>0.14601901977379678</v>
      </c>
      <c r="T1358">
        <f t="shared" si="380"/>
        <v>62.06271298265591</v>
      </c>
    </row>
    <row r="1359" spans="1:20" x14ac:dyDescent="0.3">
      <c r="A1359">
        <f t="shared" si="381"/>
        <v>920.95092493800905</v>
      </c>
      <c r="B1359">
        <f t="shared" si="398"/>
        <v>146.57389204893721</v>
      </c>
      <c r="C1359" t="str">
        <f t="shared" si="382"/>
        <v>75.9917750869017-1260.98370392843i</v>
      </c>
      <c r="D1359" t="str">
        <f t="shared" si="383"/>
        <v>15.3561995178474-217.194680315634i</v>
      </c>
      <c r="E1359" t="str">
        <f t="shared" si="384"/>
        <v>162.454983682985-0.513038282243995i</v>
      </c>
      <c r="F1359" t="str">
        <f t="shared" si="385"/>
        <v>17.4594545464386-1018.99780170355i</v>
      </c>
      <c r="G1359" t="str">
        <f t="shared" si="386"/>
        <v>0.999999718604064-0.000530467583492829i</v>
      </c>
      <c r="H1359" t="str">
        <f t="shared" si="387"/>
        <v>91.0022084410744+0.503607377196147i</v>
      </c>
      <c r="I1359" t="str">
        <f t="shared" si="388"/>
        <v>5.47375064568166-241.452325139175i</v>
      </c>
      <c r="K1359" t="str">
        <f t="shared" si="389"/>
        <v>0.142849301198604-0.0010336608911325i</v>
      </c>
      <c r="L1359" t="str">
        <f t="shared" si="390"/>
        <v>0.0015-67.8646367657508i</v>
      </c>
      <c r="M1359" t="str">
        <f t="shared" si="391"/>
        <v>0.0135-27.841902262872i</v>
      </c>
      <c r="N1359">
        <f t="shared" si="392"/>
        <v>93.448695303258489</v>
      </c>
      <c r="O1359">
        <f t="shared" si="393"/>
        <v>62.029933337903614</v>
      </c>
      <c r="P1359" s="3">
        <f t="shared" si="394"/>
        <v>62.029933337903614</v>
      </c>
      <c r="Q1359" s="3">
        <f t="shared" si="395"/>
        <v>-86.551304696741511</v>
      </c>
      <c r="R1359">
        <f t="shared" si="396"/>
        <v>93.448695303258489</v>
      </c>
      <c r="S1359">
        <f t="shared" si="397"/>
        <v>0.1465738920489372</v>
      </c>
      <c r="T1359">
        <f t="shared" si="380"/>
        <v>62.029933337903614</v>
      </c>
    </row>
    <row r="1360" spans="1:20" x14ac:dyDescent="0.3">
      <c r="A1360">
        <f t="shared" si="381"/>
        <v>924.45053845277357</v>
      </c>
      <c r="B1360">
        <f t="shared" si="398"/>
        <v>147.13087283872318</v>
      </c>
      <c r="C1360" t="str">
        <f t="shared" si="382"/>
        <v>75.9916799108255-1256.2167541433i</v>
      </c>
      <c r="D1360" t="str">
        <f t="shared" si="383"/>
        <v>15.3561991334554-216.372676151858i</v>
      </c>
      <c r="E1360" t="str">
        <f t="shared" si="384"/>
        <v>162.454872933762-0.514985055226681i</v>
      </c>
      <c r="F1360" t="str">
        <f t="shared" si="385"/>
        <v>17.4594545090287-1015.14033893805i</v>
      </c>
      <c r="G1360" t="str">
        <f t="shared" si="386"/>
        <v>0.999999716461392-0.000532483359169165i</v>
      </c>
      <c r="H1360" t="str">
        <f t="shared" si="387"/>
        <v>91.0022252573655+0.505521100065045i</v>
      </c>
      <c r="I1360" t="str">
        <f t="shared" si="388"/>
        <v>5.47375153307205-240.538167093275i</v>
      </c>
      <c r="K1360" t="str">
        <f t="shared" si="389"/>
        <v>0.142849241492233-0.0010375883474983i</v>
      </c>
      <c r="L1360" t="str">
        <f t="shared" si="390"/>
        <v>0.0015-67.6077274016243i</v>
      </c>
      <c r="M1360" t="str">
        <f t="shared" si="391"/>
        <v>0.0135-27.7365035493843i</v>
      </c>
      <c r="N1360">
        <f t="shared" si="392"/>
        <v>93.461745933356383</v>
      </c>
      <c r="O1360">
        <f t="shared" si="393"/>
        <v>61.997154936482431</v>
      </c>
      <c r="P1360" s="3">
        <f t="shared" si="394"/>
        <v>61.997154936482431</v>
      </c>
      <c r="Q1360" s="3">
        <f t="shared" si="395"/>
        <v>-86.538254066643617</v>
      </c>
      <c r="R1360">
        <f t="shared" si="396"/>
        <v>93.461745933356383</v>
      </c>
      <c r="S1360">
        <f t="shared" si="397"/>
        <v>0.14713087283872317</v>
      </c>
      <c r="T1360">
        <f t="shared" si="380"/>
        <v>61.997154936482431</v>
      </c>
    </row>
    <row r="1361" spans="1:20" x14ac:dyDescent="0.3">
      <c r="A1361">
        <f t="shared" si="381"/>
        <v>927.96345049889419</v>
      </c>
      <c r="B1361">
        <f t="shared" si="398"/>
        <v>147.68997015551034</v>
      </c>
      <c r="C1361" t="str">
        <f t="shared" si="382"/>
        <v>75.99158401066-1251.46787542989i</v>
      </c>
      <c r="D1361" t="str">
        <f t="shared" si="383"/>
        <v>15.3561987461364-215.55378458166i</v>
      </c>
      <c r="E1361" t="str">
        <f t="shared" si="384"/>
        <v>162.454761342251-0.51693919424372i</v>
      </c>
      <c r="F1361" t="str">
        <f t="shared" si="385"/>
        <v>17.4594544713339-1011.29747930714i</v>
      </c>
      <c r="G1361" t="str">
        <f t="shared" si="386"/>
        <v>0.999999714302405-0.000534506794780014i</v>
      </c>
      <c r="H1361" t="str">
        <f t="shared" si="387"/>
        <v>91.0022422017067+0.507442095250595i</v>
      </c>
      <c r="I1361" t="str">
        <f t="shared" si="388"/>
        <v>5.47375242721953-239.62746926967i</v>
      </c>
      <c r="K1361" t="str">
        <f t="shared" si="389"/>
        <v>0.142849181331285-0.00104153072299171i</v>
      </c>
      <c r="L1361" t="str">
        <f t="shared" si="390"/>
        <v>0.0015-67.3517905973545i</v>
      </c>
      <c r="M1361" t="str">
        <f t="shared" si="391"/>
        <v>0.0135-27.6315038348121i</v>
      </c>
      <c r="N1361">
        <f t="shared" si="392"/>
        <v>93.474845535871495</v>
      </c>
      <c r="O1361">
        <f t="shared" si="393"/>
        <v>61.964377787756071</v>
      </c>
      <c r="P1361" s="3">
        <f t="shared" si="394"/>
        <v>61.964377787756071</v>
      </c>
      <c r="Q1361" s="3">
        <f t="shared" si="395"/>
        <v>-86.525154464128505</v>
      </c>
      <c r="R1361">
        <f t="shared" si="396"/>
        <v>93.474845535871495</v>
      </c>
      <c r="S1361">
        <f t="shared" si="397"/>
        <v>0.14768997015551033</v>
      </c>
      <c r="T1361">
        <f t="shared" si="380"/>
        <v>61.964377787756071</v>
      </c>
    </row>
    <row r="1362" spans="1:20" x14ac:dyDescent="0.3">
      <c r="A1362">
        <f t="shared" si="381"/>
        <v>931.48971161078998</v>
      </c>
      <c r="B1362">
        <f t="shared" si="398"/>
        <v>148.25119204210128</v>
      </c>
      <c r="C1362" t="str">
        <f t="shared" si="382"/>
        <v>75.9914873809019-1246.73699947367i</v>
      </c>
      <c r="D1362" t="str">
        <f t="shared" si="383"/>
        <v>15.3561983558682-214.737993825009i</v>
      </c>
      <c r="E1362" t="str">
        <f t="shared" si="384"/>
        <v>162.454648902057-0.518900726923787i</v>
      </c>
      <c r="F1362" t="str">
        <f t="shared" si="385"/>
        <v>17.4594544333521-1007.46916752998i</v>
      </c>
      <c r="G1362" t="str">
        <f t="shared" si="386"/>
        <v>0.999999712126978-0.000536537919432978i</v>
      </c>
      <c r="H1362" t="str">
        <f t="shared" si="387"/>
        <v>91.0022592750733+0.50937039038957i</v>
      </c>
      <c r="I1362" t="str">
        <f t="shared" si="388"/>
        <v>5.47375332817564-238.720218567664i</v>
      </c>
      <c r="K1362" t="str">
        <f t="shared" si="389"/>
        <v>0.142849120712299-0.00104548807424588i</v>
      </c>
      <c r="L1362" t="str">
        <f t="shared" si="390"/>
        <v>0.0015-67.096822671204i</v>
      </c>
      <c r="M1362" t="str">
        <f t="shared" si="391"/>
        <v>0.0135-27.526901608699i</v>
      </c>
      <c r="N1362">
        <f t="shared" si="392"/>
        <v>93.487994289855507</v>
      </c>
      <c r="O1362">
        <f t="shared" si="393"/>
        <v>61.931601901157798</v>
      </c>
      <c r="P1362" s="3">
        <f t="shared" si="394"/>
        <v>61.931601901157798</v>
      </c>
      <c r="Q1362" s="3">
        <f t="shared" si="395"/>
        <v>-86.512005710144493</v>
      </c>
      <c r="R1362">
        <f t="shared" si="396"/>
        <v>93.487994289855507</v>
      </c>
      <c r="S1362">
        <f t="shared" si="397"/>
        <v>0.14825119204210127</v>
      </c>
      <c r="T1362">
        <f t="shared" si="380"/>
        <v>61.931601901157798</v>
      </c>
    </row>
    <row r="1363" spans="1:20" x14ac:dyDescent="0.3">
      <c r="A1363">
        <f t="shared" si="381"/>
        <v>935.02937251491096</v>
      </c>
      <c r="B1363">
        <f t="shared" si="398"/>
        <v>148.81454657186126</v>
      </c>
      <c r="C1363" t="str">
        <f t="shared" si="382"/>
        <v>75.9913900160041-1242.02405821903i</v>
      </c>
      <c r="D1363" t="str">
        <f t="shared" si="383"/>
        <v>15.3561979626284-213.925292146481i</v>
      </c>
      <c r="E1363" t="str">
        <f t="shared" si="384"/>
        <v>162.454535606729-0.520869680996247i</v>
      </c>
      <c r="F1363" t="str">
        <f t="shared" si="385"/>
        <v>17.4594543950811-1003.65534853503i</v>
      </c>
      <c r="G1363" t="str">
        <f t="shared" si="386"/>
        <v>0.999999709934987-0.000538576762346268i</v>
      </c>
      <c r="H1363" t="str">
        <f t="shared" si="387"/>
        <v>91.0022764784486+0.511306013223744i</v>
      </c>
      <c r="I1363" t="str">
        <f t="shared" si="388"/>
        <v>5.47375423599223-237.816401936156i</v>
      </c>
      <c r="K1363" t="str">
        <f t="shared" si="389"/>
        <v>0.142849059631787-0.00104946045810841i</v>
      </c>
      <c r="L1363" t="str">
        <f t="shared" si="390"/>
        <v>0.0015-66.8428199553733i</v>
      </c>
      <c r="M1363" t="str">
        <f t="shared" si="391"/>
        <v>0.0135-27.4226953663071i</v>
      </c>
      <c r="N1363">
        <f t="shared" si="392"/>
        <v>93.501192374960908</v>
      </c>
      <c r="O1363">
        <f t="shared" si="393"/>
        <v>61.898827286190759</v>
      </c>
      <c r="P1363" s="3">
        <f t="shared" si="394"/>
        <v>61.898827286190759</v>
      </c>
      <c r="Q1363" s="3">
        <f t="shared" si="395"/>
        <v>-86.498807625039092</v>
      </c>
      <c r="R1363">
        <f t="shared" si="396"/>
        <v>93.501192374960908</v>
      </c>
      <c r="S1363">
        <f t="shared" si="397"/>
        <v>0.14881454657186124</v>
      </c>
      <c r="T1363">
        <f t="shared" si="380"/>
        <v>61.898827286190759</v>
      </c>
    </row>
    <row r="1364" spans="1:20" x14ac:dyDescent="0.3">
      <c r="A1364">
        <f t="shared" si="381"/>
        <v>938.58248413046761</v>
      </c>
      <c r="B1364">
        <f t="shared" si="398"/>
        <v>149.38004184883434</v>
      </c>
      <c r="C1364" t="str">
        <f t="shared" si="382"/>
        <v>75.9912919103805-1237.32898386843i</v>
      </c>
      <c r="D1364" t="str">
        <f t="shared" si="383"/>
        <v>15.3561975663944-213.115667855089i</v>
      </c>
      <c r="E1364" t="str">
        <f t="shared" si="384"/>
        <v>162.454421449774-0.522846084291775i</v>
      </c>
      <c r="F1364" t="str">
        <f t="shared" si="385"/>
        <v>17.4594543565187-999.855967459211i</v>
      </c>
      <c r="G1364" t="str">
        <f t="shared" si="386"/>
        <v>0.999999707726305-0.000540623352849118i</v>
      </c>
      <c r="H1364" t="str">
        <f t="shared" si="387"/>
        <v>91.0022938128217+0.513248991600347i</v>
      </c>
      <c r="I1364" t="str">
        <f t="shared" si="388"/>
        <v>5.47375515072148-236.916006373435i</v>
      </c>
      <c r="K1364" t="str">
        <f t="shared" si="389"/>
        <v>0.142848998086237-0.00105344793164229i</v>
      </c>
      <c r="L1364" t="str">
        <f t="shared" si="390"/>
        <v>0.0015-66.5897787959488i</v>
      </c>
      <c r="M1364" t="str">
        <f t="shared" si="391"/>
        <v>0.0135-27.3188836085944i</v>
      </c>
      <c r="N1364">
        <f t="shared" si="392"/>
        <v>93.514439971442215</v>
      </c>
      <c r="O1364">
        <f t="shared" si="393"/>
        <v>61.866053952429361</v>
      </c>
      <c r="P1364" s="3">
        <f t="shared" si="394"/>
        <v>61.866053952429361</v>
      </c>
      <c r="Q1364" s="3">
        <f t="shared" si="395"/>
        <v>-86.485560028557785</v>
      </c>
      <c r="R1364">
        <f t="shared" si="396"/>
        <v>93.514439971442215</v>
      </c>
      <c r="S1364">
        <f t="shared" si="397"/>
        <v>0.14938004184883433</v>
      </c>
      <c r="T1364">
        <f t="shared" si="380"/>
        <v>61.866053952429361</v>
      </c>
    </row>
    <row r="1365" spans="1:20" x14ac:dyDescent="0.3">
      <c r="A1365">
        <f t="shared" si="381"/>
        <v>942.14909757016346</v>
      </c>
      <c r="B1365">
        <f t="shared" si="398"/>
        <v>149.94768600785991</v>
      </c>
      <c r="C1365" t="str">
        <f t="shared" si="382"/>
        <v>75.9911930583989-1232.65170888133i</v>
      </c>
      <c r="D1365" t="str">
        <f t="shared" si="383"/>
        <v>15.3561971671432-212.309109304117i</v>
      </c>
      <c r="E1365" t="str">
        <f t="shared" si="384"/>
        <v>162.454306424646-0.524829964742536i</v>
      </c>
      <c r="F1365" t="str">
        <f t="shared" si="385"/>
        <v>17.4594543176627-996.070969647166i</v>
      </c>
      <c r="G1365" t="str">
        <f t="shared" si="386"/>
        <v>0.999999705500805-0.000542677720382215i</v>
      </c>
      <c r="H1365" t="str">
        <f t="shared" si="387"/>
        <v>91.0023112791901+0.515199353472439i</v>
      </c>
      <c r="I1365" t="str">
        <f t="shared" si="388"/>
        <v>5.47375607241603-236.019018927011i</v>
      </c>
      <c r="K1365" t="str">
        <f t="shared" si="389"/>
        <v>0.142848936072109-0.00105745055212661i</v>
      </c>
      <c r="L1365" t="str">
        <f t="shared" si="390"/>
        <v>0.0015-66.3376955528481i</v>
      </c>
      <c r="M1365" t="str">
        <f t="shared" si="391"/>
        <v>0.0135-27.215464842194i</v>
      </c>
      <c r="N1365">
        <f t="shared" si="392"/>
        <v>93.527737260157423</v>
      </c>
      <c r="O1365">
        <f t="shared" si="393"/>
        <v>61.833281909519158</v>
      </c>
      <c r="P1365" s="3">
        <f t="shared" si="394"/>
        <v>61.833281909519158</v>
      </c>
      <c r="Q1365" s="3">
        <f t="shared" si="395"/>
        <v>-86.472262739842577</v>
      </c>
      <c r="R1365">
        <f t="shared" si="396"/>
        <v>93.527737260157423</v>
      </c>
      <c r="S1365">
        <f t="shared" si="397"/>
        <v>0.1499476860078599</v>
      </c>
      <c r="T1365">
        <f t="shared" si="380"/>
        <v>61.833281909519158</v>
      </c>
    </row>
    <row r="1366" spans="1:20" x14ac:dyDescent="0.3">
      <c r="A1366">
        <f t="shared" si="381"/>
        <v>945.72926414093013</v>
      </c>
      <c r="B1366">
        <f t="shared" si="398"/>
        <v>150.51748721468979</v>
      </c>
      <c r="C1366" t="str">
        <f t="shared" si="382"/>
        <v>75.991093454388-1227.9921659732i</v>
      </c>
      <c r="D1366" t="str">
        <f t="shared" si="383"/>
        <v>15.356196764852-211.505604890947i</v>
      </c>
      <c r="E1366" t="str">
        <f t="shared" si="384"/>
        <v>162.454190524752-0.526821350382514i</v>
      </c>
      <c r="F1366" t="str">
        <f t="shared" si="385"/>
        <v>17.4594542785109-992.300300650423i</v>
      </c>
      <c r="G1366" t="str">
        <f t="shared" si="386"/>
        <v>0.999999703258359-0.000544739894498118i</v>
      </c>
      <c r="H1366" t="str">
        <f t="shared" si="387"/>
        <v>91.0023288785593+0.517157126899356i</v>
      </c>
      <c r="I1366" t="str">
        <f t="shared" si="388"/>
        <v>5.47375700112898-235.125426693419i</v>
      </c>
      <c r="K1366" t="str">
        <f t="shared" si="389"/>
        <v>0.142848873585835-0.00106146837705746i</v>
      </c>
      <c r="L1366" t="str">
        <f t="shared" si="390"/>
        <v>0.0015-66.0865665997688i</v>
      </c>
      <c r="M1366" t="str">
        <f t="shared" si="391"/>
        <v>0.0135-27.1124375793923i</v>
      </c>
      <c r="N1366">
        <f t="shared" si="392"/>
        <v>93.541084422569725</v>
      </c>
      <c r="O1366">
        <f t="shared" si="393"/>
        <v>61.80051116717722</v>
      </c>
      <c r="P1366" s="3">
        <f t="shared" si="394"/>
        <v>61.80051116717722</v>
      </c>
      <c r="Q1366" s="3">
        <f t="shared" si="395"/>
        <v>-86.458915577430275</v>
      </c>
      <c r="R1366">
        <f t="shared" si="396"/>
        <v>93.541084422569725</v>
      </c>
      <c r="S1366">
        <f t="shared" si="397"/>
        <v>0.1505174872146898</v>
      </c>
      <c r="T1366">
        <f t="shared" si="380"/>
        <v>61.80051116717722</v>
      </c>
    </row>
    <row r="1367" spans="1:20" x14ac:dyDescent="0.3">
      <c r="A1367">
        <f t="shared" si="381"/>
        <v>949.32303534466564</v>
      </c>
      <c r="B1367">
        <f t="shared" si="398"/>
        <v>151.08945366610561</v>
      </c>
      <c r="C1367" t="str">
        <f t="shared" si="382"/>
        <v>75.9909930926297-1223.35028811463i</v>
      </c>
      <c r="D1367" t="str">
        <f t="shared" si="383"/>
        <v>15.3561963594975-210.705143056901i</v>
      </c>
      <c r="E1367" t="str">
        <f t="shared" si="384"/>
        <v>162.454073743446-0.528820269347953i</v>
      </c>
      <c r="F1367" t="str">
        <f t="shared" si="385"/>
        <v>17.4594542390608-988.543906226644i</v>
      </c>
      <c r="G1367" t="str">
        <f t="shared" si="386"/>
        <v>0.999999700998839-0.000546809904861681i</v>
      </c>
      <c r="H1367" t="str">
        <f t="shared" si="387"/>
        <v>91.0023466119421+0.519122340047052i</v>
      </c>
      <c r="I1367" t="str">
        <f t="shared" si="388"/>
        <v>5.4737579369137-234.235216818035i</v>
      </c>
      <c r="K1367" t="str">
        <f t="shared" si="389"/>
        <v>0.142848810623821-0.00106550146414866i</v>
      </c>
      <c r="L1367" t="str">
        <f t="shared" si="390"/>
        <v>0.0015-65.8363883241369i</v>
      </c>
      <c r="M1367" t="str">
        <f t="shared" si="391"/>
        <v>0.0135-27.0098003381075i</v>
      </c>
      <c r="N1367">
        <f t="shared" si="392"/>
        <v>93.55448164074825</v>
      </c>
      <c r="O1367">
        <f t="shared" si="393"/>
        <v>61.767741735193212</v>
      </c>
      <c r="P1367" s="3">
        <f t="shared" si="394"/>
        <v>61.767741735193212</v>
      </c>
      <c r="Q1367" s="3">
        <f t="shared" si="395"/>
        <v>-86.44551835925175</v>
      </c>
      <c r="R1367">
        <f t="shared" si="396"/>
        <v>93.55448164074825</v>
      </c>
      <c r="S1367">
        <f t="shared" si="397"/>
        <v>0.1510894536661056</v>
      </c>
      <c r="T1367">
        <f t="shared" si="380"/>
        <v>61.767741735193212</v>
      </c>
    </row>
    <row r="1368" spans="1:20" x14ac:dyDescent="0.3">
      <c r="A1368">
        <f t="shared" si="381"/>
        <v>952.93046287897539</v>
      </c>
      <c r="B1368">
        <f t="shared" si="398"/>
        <v>151.66359359003681</v>
      </c>
      <c r="C1368" t="str">
        <f t="shared" si="382"/>
        <v>75.9908919673675-1218.72600853029i</v>
      </c>
      <c r="D1368" t="str">
        <f t="shared" si="383"/>
        <v>15.3561959510566-209.907712287064i</v>
      </c>
      <c r="E1368" t="str">
        <f t="shared" si="384"/>
        <v>162.453956074036-0.530826749877599i</v>
      </c>
      <c r="F1368" t="str">
        <f t="shared" si="385"/>
        <v>17.4594541993105-984.801732338835i</v>
      </c>
      <c r="G1368" t="str">
        <f t="shared" si="386"/>
        <v>0.999999698722113-0.000548887781250489i</v>
      </c>
      <c r="H1368" t="str">
        <f t="shared" si="387"/>
        <v>91.0023644803592+0.521095021188543i</v>
      </c>
      <c r="I1368" t="str">
        <f t="shared" si="388"/>
        <v>5.47375887982412-233.348376494891i</v>
      </c>
      <c r="K1368" t="str">
        <f t="shared" si="389"/>
        <v>0.142848747182445-0.00106954987133263i</v>
      </c>
      <c r="L1368" t="str">
        <f t="shared" si="390"/>
        <v>0.0015-65.5871571270544i</v>
      </c>
      <c r="M1368" t="str">
        <f t="shared" si="391"/>
        <v>0.0135-26.9075516418685i</v>
      </c>
      <c r="N1368">
        <f t="shared" si="392"/>
        <v>93.567929097370211</v>
      </c>
      <c r="O1368">
        <f t="shared" si="393"/>
        <v>61.734973623429383</v>
      </c>
      <c r="P1368" s="3">
        <f t="shared" si="394"/>
        <v>61.734973623429383</v>
      </c>
      <c r="Q1368" s="3">
        <f t="shared" si="395"/>
        <v>-86.432070902629789</v>
      </c>
      <c r="R1368">
        <f t="shared" si="396"/>
        <v>93.567929097370211</v>
      </c>
      <c r="S1368">
        <f t="shared" si="397"/>
        <v>0.15166359359003681</v>
      </c>
      <c r="T1368">
        <f t="shared" si="380"/>
        <v>61.734973623429383</v>
      </c>
    </row>
    <row r="1369" spans="1:20" x14ac:dyDescent="0.3">
      <c r="A1369">
        <f t="shared" si="381"/>
        <v>956.5515986379155</v>
      </c>
      <c r="B1369">
        <f t="shared" si="398"/>
        <v>152.23991524567896</v>
      </c>
      <c r="C1369" t="str">
        <f t="shared" si="382"/>
        <v>75.9907900727956-1214.11926069802i</v>
      </c>
      <c r="D1369" t="str">
        <f t="shared" si="383"/>
        <v>15.3561955395056-209.113301110128i</v>
      </c>
      <c r="E1369" t="str">
        <f t="shared" si="384"/>
        <v>162.453837509773-0.53284082031308i</v>
      </c>
      <c r="F1369" t="str">
        <f t="shared" si="385"/>
        <v>17.4594541592573-981.073725154565i</v>
      </c>
      <c r="G1369" t="str">
        <f t="shared" si="386"/>
        <v>0.999999696428051-0.000550973553555273i</v>
      </c>
      <c r="H1369" t="str">
        <f t="shared" si="387"/>
        <v>91.0023824848382+0.523075198704316i</v>
      </c>
      <c r="I1369" t="str">
        <f t="shared" si="388"/>
        <v>5.4737598299144-232.46489296649i</v>
      </c>
      <c r="K1369" t="str">
        <f t="shared" si="389"/>
        <v>0.142848683258059-0.00107361365676124i</v>
      </c>
      <c r="L1369" t="str">
        <f t="shared" si="390"/>
        <v>0.0015-65.3388694232462i</v>
      </c>
      <c r="M1369" t="str">
        <f t="shared" si="391"/>
        <v>0.0135-26.8056900197932i</v>
      </c>
      <c r="N1369">
        <f t="shared" si="392"/>
        <v>93.581426975721456</v>
      </c>
      <c r="O1369">
        <f t="shared" si="393"/>
        <v>61.702206841821415</v>
      </c>
      <c r="P1369" s="3">
        <f t="shared" si="394"/>
        <v>61.702206841821415</v>
      </c>
      <c r="Q1369" s="3">
        <f t="shared" si="395"/>
        <v>-86.418573024278544</v>
      </c>
      <c r="R1369">
        <f t="shared" si="396"/>
        <v>93.581426975721456</v>
      </c>
      <c r="S1369">
        <f t="shared" si="397"/>
        <v>0.15223991524567895</v>
      </c>
      <c r="T1369">
        <f t="shared" si="380"/>
        <v>61.702206841821415</v>
      </c>
    </row>
    <row r="1370" spans="1:20" x14ac:dyDescent="0.3">
      <c r="A1370">
        <f t="shared" si="381"/>
        <v>960.18649471273966</v>
      </c>
      <c r="B1370">
        <f t="shared" si="398"/>
        <v>152.81842692361255</v>
      </c>
      <c r="C1370" t="str">
        <f t="shared" si="382"/>
        <v>75.9906874030689-1209.52997834787i</v>
      </c>
      <c r="D1370" t="str">
        <f t="shared" si="383"/>
        <v>15.356195124821-208.321898098222i</v>
      </c>
      <c r="E1370" t="str">
        <f t="shared" si="384"/>
        <v>162.453718043864-0.534862509099291i</v>
      </c>
      <c r="F1370" t="str">
        <f t="shared" si="385"/>
        <v>17.4594541188992-977.359831045203i</v>
      </c>
      <c r="G1370" t="str">
        <f t="shared" si="386"/>
        <v>0.999999694116522-0.000553067251780351i</v>
      </c>
      <c r="H1370" t="str">
        <f t="shared" si="387"/>
        <v>91.0024006264157+0.525062901082719i</v>
      </c>
      <c r="I1370" t="str">
        <f t="shared" si="388"/>
        <v>5.4737607872393-231.584753523626i</v>
      </c>
      <c r="K1370" t="str">
        <f t="shared" si="389"/>
        <v>0.142848618846985-0.00107769287880655i</v>
      </c>
      <c r="L1370" t="str">
        <f t="shared" si="390"/>
        <v>0.0015-65.0915216410103i</v>
      </c>
      <c r="M1370" t="str">
        <f t="shared" si="391"/>
        <v>0.0135-26.7042140065683i</v>
      </c>
      <c r="N1370">
        <f t="shared" si="392"/>
        <v>93.594975459698475</v>
      </c>
      <c r="O1370">
        <f t="shared" si="393"/>
        <v>61.669441400379021</v>
      </c>
      <c r="P1370" s="3">
        <f t="shared" si="394"/>
        <v>61.669441400379021</v>
      </c>
      <c r="Q1370" s="3">
        <f t="shared" si="395"/>
        <v>-86.405024540301525</v>
      </c>
      <c r="R1370">
        <f t="shared" si="396"/>
        <v>93.594975459698475</v>
      </c>
      <c r="S1370">
        <f t="shared" si="397"/>
        <v>0.15281842692361255</v>
      </c>
      <c r="T1370">
        <f t="shared" si="380"/>
        <v>61.669441400379021</v>
      </c>
    </row>
    <row r="1371" spans="1:20" x14ac:dyDescent="0.3">
      <c r="A1371">
        <f t="shared" si="381"/>
        <v>963.83520339264817</v>
      </c>
      <c r="B1371">
        <f t="shared" si="398"/>
        <v>153.39913694592229</v>
      </c>
      <c r="C1371" t="str">
        <f t="shared" si="382"/>
        <v>75.990583952295-1204.95809546111i</v>
      </c>
      <c r="D1371" t="str">
        <f t="shared" si="383"/>
        <v>15.3561947069787-207.533491866746i</v>
      </c>
      <c r="E1371" t="str">
        <f t="shared" si="384"/>
        <v>162.45359766946-0.536891844784603i</v>
      </c>
      <c r="F1371" t="str">
        <f t="shared" si="385"/>
        <v>17.4594540782339-973.659996585133i</v>
      </c>
      <c r="G1371" t="str">
        <f t="shared" si="386"/>
        <v>0.999999691787391-0.000555168906044055i</v>
      </c>
      <c r="H1371" t="str">
        <f t="shared" si="387"/>
        <v>91.0024189061353+0.527058156920379i</v>
      </c>
      <c r="I1371" t="str">
        <f t="shared" si="388"/>
        <v>5.47376175185388-230.707945505196i</v>
      </c>
      <c r="K1371" t="str">
        <f t="shared" si="389"/>
        <v>0.142848553945519-0.00108178759606172i</v>
      </c>
      <c r="L1371" t="str">
        <f t="shared" si="390"/>
        <v>0.0015-64.8451102221658i</v>
      </c>
      <c r="M1371" t="str">
        <f t="shared" si="391"/>
        <v>0.0135-26.603122142427i</v>
      </c>
      <c r="N1371">
        <f t="shared" si="392"/>
        <v>93.608574733809419</v>
      </c>
      <c r="O1371">
        <f t="shared" si="393"/>
        <v>61.636677309186148</v>
      </c>
      <c r="P1371" s="3">
        <f t="shared" si="394"/>
        <v>61.636677309186148</v>
      </c>
      <c r="Q1371" s="3">
        <f t="shared" si="395"/>
        <v>-86.391425266190581</v>
      </c>
      <c r="R1371">
        <f t="shared" si="396"/>
        <v>93.608574733809419</v>
      </c>
      <c r="S1371">
        <f t="shared" si="397"/>
        <v>0.1533991369459223</v>
      </c>
      <c r="T1371">
        <f t="shared" si="380"/>
        <v>61.636677309186148</v>
      </c>
    </row>
    <row r="1372" spans="1:20" x14ac:dyDescent="0.3">
      <c r="A1372">
        <f t="shared" si="381"/>
        <v>967.49777716554024</v>
      </c>
      <c r="B1372">
        <f t="shared" si="398"/>
        <v>153.9820536663168</v>
      </c>
      <c r="C1372" t="str">
        <f t="shared" si="382"/>
        <v>75.9904797145374-1200.4035462693i</v>
      </c>
      <c r="D1372" t="str">
        <f t="shared" si="383"/>
        <v>15.3561942859548-206.748071074212i</v>
      </c>
      <c r="E1372" t="str">
        <f t="shared" si="384"/>
        <v>162.45347637966-0.538928856021338i</v>
      </c>
      <c r="F1372" t="str">
        <f t="shared" si="385"/>
        <v>17.4594540372589-969.974168550995i</v>
      </c>
      <c r="G1372" t="str">
        <f t="shared" si="386"/>
        <v>0.999999689440525-0.000557278546579164i</v>
      </c>
      <c r="H1372" t="str">
        <f t="shared" si="387"/>
        <v>91.0024373250495+0.529060994922617i</v>
      </c>
      <c r="I1372" t="str">
        <f t="shared" si="388"/>
        <v>5.47376272381365-229.834456298026i</v>
      </c>
      <c r="K1372" t="str">
        <f t="shared" si="389"/>
        <v>0.142848488549927-0.00108589786734178i</v>
      </c>
      <c r="L1372" t="str">
        <f t="shared" si="390"/>
        <v>0.0015-64.5996316220025i</v>
      </c>
      <c r="M1372" t="str">
        <f t="shared" si="391"/>
        <v>0.0135-26.5024129731291i</v>
      </c>
      <c r="N1372">
        <f t="shared" si="392"/>
        <v>93.622224983175599</v>
      </c>
      <c r="O1372">
        <f t="shared" si="393"/>
        <v>61.603914578401671</v>
      </c>
      <c r="P1372" s="3">
        <f t="shared" si="394"/>
        <v>61.603914578401671</v>
      </c>
      <c r="Q1372" s="3">
        <f t="shared" si="395"/>
        <v>-86.377775016824401</v>
      </c>
      <c r="R1372">
        <f t="shared" si="396"/>
        <v>93.622224983175599</v>
      </c>
      <c r="S1372">
        <f t="shared" si="397"/>
        <v>0.15398205366631681</v>
      </c>
      <c r="T1372">
        <f t="shared" si="380"/>
        <v>61.603914578401671</v>
      </c>
    </row>
    <row r="1373" spans="1:20" x14ac:dyDescent="0.3">
      <c r="A1373">
        <f t="shared" si="381"/>
        <v>971.17426871876933</v>
      </c>
      <c r="B1373">
        <f t="shared" si="398"/>
        <v>154.5671854702488</v>
      </c>
      <c r="C1373" t="str">
        <f t="shared" si="382"/>
        <v>75.9903746838153-1195.86626525336i</v>
      </c>
      <c r="D1373" t="str">
        <f t="shared" si="383"/>
        <v>15.3561938617251-205.96562442208i</v>
      </c>
      <c r="E1373" t="str">
        <f t="shared" si="384"/>
        <v>162.453354167512-0.540973571566058i</v>
      </c>
      <c r="F1373" t="str">
        <f t="shared" si="385"/>
        <v>17.459453995972-966.302293920915i</v>
      </c>
      <c r="G1373" t="str">
        <f t="shared" si="386"/>
        <v>0.999999687075789-0.000559396203733341i</v>
      </c>
      <c r="H1373" t="str">
        <f t="shared" si="387"/>
        <v>91.0024558842177+0.53107144390386i</v>
      </c>
      <c r="I1373" t="str">
        <f t="shared" si="388"/>
        <v>5.47376370317455-228.964273336677i</v>
      </c>
      <c r="K1373" t="str">
        <f t="shared" si="389"/>
        <v>0.142848422656448-0.00109002375168452i</v>
      </c>
      <c r="L1373" t="str">
        <f t="shared" si="390"/>
        <v>0.0015-64.3550823092273i</v>
      </c>
      <c r="M1373" t="str">
        <f t="shared" si="391"/>
        <v>0.0135-26.4020850499394i</v>
      </c>
      <c r="N1373">
        <f t="shared" si="392"/>
        <v>93.635926393532714</v>
      </c>
      <c r="O1373">
        <f t="shared" si="393"/>
        <v>61.571153218260058</v>
      </c>
      <c r="P1373" s="3">
        <f t="shared" si="394"/>
        <v>61.571153218260058</v>
      </c>
      <c r="Q1373" s="3">
        <f t="shared" si="395"/>
        <v>-86.364073606467286</v>
      </c>
      <c r="R1373">
        <f t="shared" si="396"/>
        <v>93.635926393532714</v>
      </c>
      <c r="S1373">
        <f t="shared" si="397"/>
        <v>0.15456718547024881</v>
      </c>
      <c r="T1373">
        <f t="shared" si="380"/>
        <v>61.571153218260058</v>
      </c>
    </row>
    <row r="1374" spans="1:20" x14ac:dyDescent="0.3">
      <c r="A1374">
        <f t="shared" si="381"/>
        <v>974.8647309399006</v>
      </c>
      <c r="B1374">
        <f t="shared" si="398"/>
        <v>155.15454077503574</v>
      </c>
      <c r="C1374" t="str">
        <f t="shared" si="382"/>
        <v>75.9902688541023-1191.34618714262i</v>
      </c>
      <c r="D1374" t="str">
        <f t="shared" si="383"/>
        <v>15.3561934342651-205.186140654589i</v>
      </c>
      <c r="E1374" t="str">
        <f t="shared" si="384"/>
        <v>162.453231026014-0.543026020279941i</v>
      </c>
      <c r="F1374" t="str">
        <f t="shared" si="385"/>
        <v>17.4594539543705-962.644319873743i</v>
      </c>
      <c r="G1374" t="str">
        <f t="shared" si="386"/>
        <v>0.999999684693047-0.000561521907969566i</v>
      </c>
      <c r="H1374" t="str">
        <f t="shared" si="387"/>
        <v>91.0024745847087+0.533089532788066i</v>
      </c>
      <c r="I1374" t="str">
        <f t="shared" si="388"/>
        <v>5.47376468999292-228.097384103277i</v>
      </c>
      <c r="K1374" t="str">
        <f t="shared" si="389"/>
        <v>0.142848356261291-0.0010941653083513i</v>
      </c>
      <c r="L1374" t="str">
        <f t="shared" si="390"/>
        <v>0.0015-64.1114587659168i</v>
      </c>
      <c r="M1374" t="str">
        <f t="shared" si="391"/>
        <v>0.0135-26.3021369296069i</v>
      </c>
      <c r="N1374">
        <f t="shared" si="392"/>
        <v>93.649679151232263</v>
      </c>
      <c r="O1374">
        <f t="shared" si="393"/>
        <v>61.538393239071866</v>
      </c>
      <c r="P1374" s="3">
        <f t="shared" si="394"/>
        <v>61.538393239071866</v>
      </c>
      <c r="Q1374" s="3">
        <f t="shared" si="395"/>
        <v>-86.350320848767737</v>
      </c>
      <c r="R1374">
        <f t="shared" si="396"/>
        <v>93.649679151232263</v>
      </c>
      <c r="S1374">
        <f t="shared" si="397"/>
        <v>0.15515454077503574</v>
      </c>
      <c r="T1374">
        <f t="shared" si="380"/>
        <v>61.538393239071866</v>
      </c>
    </row>
    <row r="1375" spans="1:20" x14ac:dyDescent="0.3">
      <c r="A1375">
        <f t="shared" si="381"/>
        <v>978.5692169174722</v>
      </c>
      <c r="B1375">
        <f t="shared" si="398"/>
        <v>155.74412802998089</v>
      </c>
      <c r="C1375" t="str">
        <f t="shared" si="382"/>
        <v>75.9901622193266-1186.84324691387i</v>
      </c>
      <c r="D1375" t="str">
        <f t="shared" si="383"/>
        <v>15.3561930035504-204.409608558606i</v>
      </c>
      <c r="E1375" t="str">
        <f t="shared" si="384"/>
        <v>162.453106948105-0.54508623112901i</v>
      </c>
      <c r="F1375" t="str">
        <f t="shared" si="385"/>
        <v>17.4594539124524-959.000193788297i</v>
      </c>
      <c r="G1375" t="str">
        <f t="shared" si="386"/>
        <v>0.999999682292162-0.000563655689866577i</v>
      </c>
      <c r="H1375" t="str">
        <f t="shared" si="387"/>
        <v>91.0024934275978+0.53511529060911i</v>
      </c>
      <c r="I1375" t="str">
        <f t="shared" si="388"/>
        <v>5.47376568432558-227.233776127333i</v>
      </c>
      <c r="K1375" t="str">
        <f t="shared" si="389"/>
        <v>0.142848289360638-0.00109832259682788i</v>
      </c>
      <c r="L1375" t="str">
        <f t="shared" si="390"/>
        <v>0.0015-63.8687574874642i</v>
      </c>
      <c r="M1375" t="str">
        <f t="shared" si="391"/>
        <v>0.0135-26.2025671743444i</v>
      </c>
      <c r="N1375">
        <f t="shared" si="392"/>
        <v>93.663483443242896</v>
      </c>
      <c r="O1375">
        <f t="shared" si="393"/>
        <v>61.505634651224213</v>
      </c>
      <c r="P1375" s="3">
        <f t="shared" si="394"/>
        <v>61.505634651224213</v>
      </c>
      <c r="Q1375" s="3">
        <f t="shared" si="395"/>
        <v>-86.336516556757104</v>
      </c>
      <c r="R1375">
        <f t="shared" si="396"/>
        <v>93.663483443242896</v>
      </c>
      <c r="S1375">
        <f t="shared" si="397"/>
        <v>0.15574412802998089</v>
      </c>
      <c r="T1375">
        <f t="shared" si="380"/>
        <v>61.505634651224213</v>
      </c>
    </row>
    <row r="1376" spans="1:20" x14ac:dyDescent="0.3">
      <c r="A1376">
        <f t="shared" si="381"/>
        <v>982.28777994175869</v>
      </c>
      <c r="B1376">
        <f t="shared" si="398"/>
        <v>156.33595571649482</v>
      </c>
      <c r="C1376" t="str">
        <f t="shared" si="382"/>
        <v>75.9900547733683-1182.35737979042i</v>
      </c>
      <c r="D1376" t="str">
        <f t="shared" si="383"/>
        <v>15.3561925695559-203.636016963454i</v>
      </c>
      <c r="E1376" t="str">
        <f t="shared" si="384"/>
        <v>162.452981926676-0.547154233184677i</v>
      </c>
      <c r="F1376" t="str">
        <f t="shared" si="385"/>
        <v>17.459453870215-955.369863242596i</v>
      </c>
      <c r="G1376" t="str">
        <f t="shared" si="386"/>
        <v>0.999999679872996-0.000565797580119311i</v>
      </c>
      <c r="H1376" t="str">
        <f t="shared" si="387"/>
        <v>91.0025124139702+0.537148746511231i</v>
      </c>
      <c r="I1376" t="str">
        <f t="shared" si="388"/>
        <v>5.47376668622973-226.373436985555i</v>
      </c>
      <c r="K1376" t="str">
        <f t="shared" si="389"/>
        <v>0.14284822195064-0.00110249567682527i</v>
      </c>
      <c r="L1376" t="str">
        <f t="shared" si="390"/>
        <v>0.0015-63.626974982531i</v>
      </c>
      <c r="M1376" t="str">
        <f t="shared" si="391"/>
        <v>0.0135-26.1033743518075i</v>
      </c>
      <c r="N1376">
        <f t="shared" si="392"/>
        <v>93.677339457151604</v>
      </c>
      <c r="O1376">
        <f t="shared" si="393"/>
        <v>61.472877465181298</v>
      </c>
      <c r="P1376" s="3">
        <f t="shared" si="394"/>
        <v>61.472877465181298</v>
      </c>
      <c r="Q1376" s="3">
        <f t="shared" si="395"/>
        <v>-86.322660542848396</v>
      </c>
      <c r="R1376">
        <f t="shared" si="396"/>
        <v>93.677339457151604</v>
      </c>
      <c r="S1376">
        <f t="shared" si="397"/>
        <v>0.15633595571649483</v>
      </c>
      <c r="T1376">
        <f t="shared" si="380"/>
        <v>61.472877465181298</v>
      </c>
    </row>
    <row r="1377" spans="1:20" x14ac:dyDescent="0.3">
      <c r="A1377">
        <f t="shared" si="381"/>
        <v>986.02047350553744</v>
      </c>
      <c r="B1377">
        <f t="shared" si="398"/>
        <v>156.93003234821751</v>
      </c>
      <c r="C1377" t="str">
        <f t="shared" si="382"/>
        <v>75.9899465100644-1177.88852124119i</v>
      </c>
      <c r="D1377" t="str">
        <f t="shared" si="383"/>
        <v>15.3561921322569-202.865354740759i</v>
      </c>
      <c r="E1377" t="str">
        <f t="shared" si="384"/>
        <v>162.45285595456-0.54923005562387i</v>
      </c>
      <c r="F1377" t="str">
        <f t="shared" si="385"/>
        <v>17.4594538276561-951.75327601312i</v>
      </c>
      <c r="G1377" t="str">
        <f t="shared" si="386"/>
        <v>0.999999677435409-0.000567947609539342i</v>
      </c>
      <c r="H1377" t="str">
        <f t="shared" si="387"/>
        <v>91.0025315449174+0.539189929749429i</v>
      </c>
      <c r="I1377" t="str">
        <f t="shared" si="388"/>
        <v>5.47376769576299-225.516354301674i</v>
      </c>
      <c r="K1377" t="str">
        <f t="shared" si="389"/>
        <v>0.142848154027421-0.00110668460828059i</v>
      </c>
      <c r="L1377" t="str">
        <f t="shared" si="390"/>
        <v>0.0015-63.3861077729934i</v>
      </c>
      <c r="M1377" t="str">
        <f t="shared" si="391"/>
        <v>0.0135-26.0045570350742i</v>
      </c>
      <c r="N1377">
        <f t="shared" si="392"/>
        <v>93.691247381165255</v>
      </c>
      <c r="O1377">
        <f t="shared" si="393"/>
        <v>61.440121691485103</v>
      </c>
      <c r="P1377" s="3">
        <f t="shared" si="394"/>
        <v>61.440121691485103</v>
      </c>
      <c r="Q1377" s="3">
        <f t="shared" si="395"/>
        <v>-86.308752618834745</v>
      </c>
      <c r="R1377">
        <f t="shared" si="396"/>
        <v>93.691247381165255</v>
      </c>
      <c r="S1377">
        <f t="shared" si="397"/>
        <v>0.15693003234821751</v>
      </c>
      <c r="T1377">
        <f t="shared" si="380"/>
        <v>61.440121691485103</v>
      </c>
    </row>
    <row r="1378" spans="1:20" x14ac:dyDescent="0.3">
      <c r="A1378">
        <f t="shared" si="381"/>
        <v>989.76735130485849</v>
      </c>
      <c r="B1378">
        <f t="shared" si="398"/>
        <v>157.52636647114073</v>
      </c>
      <c r="C1378" t="str">
        <f t="shared" si="382"/>
        <v>75.9898374232026-1173.43660697977i</v>
      </c>
      <c r="D1378" t="str">
        <f t="shared" si="383"/>
        <v>15.3561916916281-202.097610804286i</v>
      </c>
      <c r="E1378" t="str">
        <f t="shared" si="384"/>
        <v>162.45272902454-0.55131372772958i</v>
      </c>
      <c r="F1378" t="str">
        <f t="shared" si="385"/>
        <v>17.459453784773-948.150380074045i</v>
      </c>
      <c r="G1378" t="str">
        <f t="shared" si="386"/>
        <v>0.999999674979261-0.000570105809055326i</v>
      </c>
      <c r="H1378" t="str">
        <f t="shared" si="387"/>
        <v>91.0025508215413+0.541238869689936i</v>
      </c>
      <c r="I1378" t="str">
        <f t="shared" si="388"/>
        <v>5.47376871298351-224.662515746269i</v>
      </c>
      <c r="K1378" t="str">
        <f t="shared" si="389"/>
        <v>0.142848085587073-0.00111088945135794i</v>
      </c>
      <c r="L1378" t="str">
        <f t="shared" si="390"/>
        <v>0.0015-63.1461523938968i</v>
      </c>
      <c r="M1378" t="str">
        <f t="shared" si="391"/>
        <v>0.0135-25.9061138026242i</v>
      </c>
      <c r="N1378">
        <f t="shared" si="392"/>
        <v>93.705207404111761</v>
      </c>
      <c r="O1378">
        <f t="shared" si="393"/>
        <v>61.407367340755911</v>
      </c>
      <c r="P1378" s="3">
        <f t="shared" si="394"/>
        <v>61.407367340755911</v>
      </c>
      <c r="Q1378" s="3">
        <f t="shared" si="395"/>
        <v>-86.294792595888239</v>
      </c>
      <c r="R1378">
        <f t="shared" si="396"/>
        <v>93.705207404111761</v>
      </c>
      <c r="S1378">
        <f t="shared" si="397"/>
        <v>0.15752636647114074</v>
      </c>
      <c r="T1378">
        <f t="shared" si="380"/>
        <v>61.407367340755911</v>
      </c>
    </row>
    <row r="1379" spans="1:20" x14ac:dyDescent="0.3">
      <c r="A1379">
        <f t="shared" si="381"/>
        <v>993.52846723981691</v>
      </c>
      <c r="B1379">
        <f t="shared" si="398"/>
        <v>158.12496666373107</v>
      </c>
      <c r="C1379" t="str">
        <f t="shared" si="382"/>
        <v>75.9897275065241-1169.00157296346i</v>
      </c>
      <c r="D1379" t="str">
        <f t="shared" si="383"/>
        <v>15.3561912476442-201.33277410978i</v>
      </c>
      <c r="E1379" t="str">
        <f t="shared" si="384"/>
        <v>162.452601129339-0.55340527889104i</v>
      </c>
      <c r="F1379" t="str">
        <f t="shared" si="385"/>
        <v>17.4594537415635-944.561123596503i</v>
      </c>
      <c r="G1379" t="str">
        <f t="shared" si="386"/>
        <v>0.999999672504411-0.000572272209713449i</v>
      </c>
      <c r="H1379" t="str">
        <f t="shared" si="387"/>
        <v>91.0025702449507+0.543295595810554i</v>
      </c>
      <c r="I1379" t="str">
        <f t="shared" si="388"/>
        <v>5.4737697379498-223.811909036586i</v>
      </c>
      <c r="K1379" t="str">
        <f t="shared" si="389"/>
        <v>0.14284801662566-0.00111511026644917i</v>
      </c>
      <c r="L1379" t="str">
        <f t="shared" si="390"/>
        <v>0.0015-62.9071053934016i</v>
      </c>
      <c r="M1379" t="str">
        <f t="shared" si="391"/>
        <v>0.0135-25.8080432383186i</v>
      </c>
      <c r="N1379">
        <f t="shared" si="392"/>
        <v>93.719219715441454</v>
      </c>
      <c r="O1379">
        <f t="shared" si="393"/>
        <v>61.374614423692549</v>
      </c>
      <c r="P1379" s="3">
        <f t="shared" si="394"/>
        <v>61.374614423692549</v>
      </c>
      <c r="Q1379" s="3">
        <f t="shared" si="395"/>
        <v>-86.280780284558546</v>
      </c>
      <c r="R1379">
        <f t="shared" si="396"/>
        <v>93.719219715441454</v>
      </c>
      <c r="S1379">
        <f t="shared" si="397"/>
        <v>0.15812496666373108</v>
      </c>
      <c r="T1379">
        <f t="shared" si="380"/>
        <v>61.374614423692549</v>
      </c>
    </row>
    <row r="1380" spans="1:20" x14ac:dyDescent="0.3">
      <c r="A1380">
        <f t="shared" si="381"/>
        <v>997.30387541532821</v>
      </c>
      <c r="B1380">
        <f t="shared" si="398"/>
        <v>158.72584153705324</v>
      </c>
      <c r="C1380" t="str">
        <f t="shared" si="382"/>
        <v>75.9896167537225-1164.58335539245i</v>
      </c>
      <c r="D1380" t="str">
        <f t="shared" si="383"/>
        <v>15.3561908002796-200.570833654809i</v>
      </c>
      <c r="E1380" t="str">
        <f t="shared" si="384"/>
        <v>162.452472261629-0.555504738604154i</v>
      </c>
      <c r="F1380" t="str">
        <f t="shared" si="385"/>
        <v>17.4594536980249-940.985454947837i</v>
      </c>
      <c r="G1380" t="str">
        <f t="shared" si="386"/>
        <v>0.999999670010716-0.000574446842677864i</v>
      </c>
      <c r="H1380" t="str">
        <f t="shared" si="387"/>
        <v>91.0025898162636+0.545360137701167i</v>
      </c>
      <c r="I1380" t="str">
        <f t="shared" si="388"/>
        <v>5.47377077072084-222.964521936362i</v>
      </c>
      <c r="K1380" t="str">
        <f t="shared" si="389"/>
        <v>0.142847947139215-0.00111934711417484i</v>
      </c>
      <c r="L1380" t="str">
        <f t="shared" si="390"/>
        <v>0.0015-62.6689633327375i</v>
      </c>
      <c r="M1380" t="str">
        <f t="shared" si="391"/>
        <v>0.0135-25.7103439313794i</v>
      </c>
      <c r="N1380">
        <f t="shared" si="392"/>
        <v>93.733284505228198</v>
      </c>
      <c r="O1380">
        <f t="shared" si="393"/>
        <v>61.341862951073779</v>
      </c>
      <c r="P1380" s="3">
        <f t="shared" si="394"/>
        <v>61.341862951073779</v>
      </c>
      <c r="Q1380" s="3">
        <f t="shared" si="395"/>
        <v>-86.266715494771802</v>
      </c>
      <c r="R1380">
        <f t="shared" si="396"/>
        <v>93.733284505228198</v>
      </c>
      <c r="S1380">
        <f t="shared" si="397"/>
        <v>0.15872584153705324</v>
      </c>
      <c r="T1380">
        <f t="shared" si="380"/>
        <v>61.341862951073779</v>
      </c>
    </row>
    <row r="1381" spans="1:20" x14ac:dyDescent="0.3">
      <c r="A1381">
        <f t="shared" si="381"/>
        <v>1001.0936301419064</v>
      </c>
      <c r="B1381">
        <f t="shared" si="398"/>
        <v>159.32899973489404</v>
      </c>
      <c r="C1381" t="str">
        <f t="shared" si="382"/>
        <v>75.9895051584451-1160.18189070878i</v>
      </c>
      <c r="D1381" t="str">
        <f t="shared" si="383"/>
        <v>15.3561903495086-199.811778478603i</v>
      </c>
      <c r="E1381" t="str">
        <f t="shared" si="384"/>
        <v>162.452342414028-0.557612136471911i</v>
      </c>
      <c r="F1381" t="str">
        <f t="shared" si="385"/>
        <v>17.4594536541548-937.423322690847i</v>
      </c>
      <c r="G1381" t="str">
        <f t="shared" si="386"/>
        <v>0.999999667498033-0.000576629739231152i</v>
      </c>
      <c r="H1381" t="str">
        <f t="shared" si="387"/>
        <v>91.0026095366066+0.54743252506411i</v>
      </c>
      <c r="I1381" t="str">
        <f t="shared" si="388"/>
        <v>5.4737718113561-222.120342255648i</v>
      </c>
      <c r="K1381" t="str">
        <f t="shared" si="389"/>
        <v>0.142847877123741-0.00112360005538501i</v>
      </c>
      <c r="L1381" t="str">
        <f t="shared" si="390"/>
        <v>0.0015-62.4317227861499i</v>
      </c>
      <c r="M1381" t="str">
        <f t="shared" si="391"/>
        <v>0.0135-25.6130144763692i</v>
      </c>
      <c r="N1381">
        <f t="shared" si="392"/>
        <v>93.747401964171047</v>
      </c>
      <c r="O1381">
        <f t="shared" si="393"/>
        <v>61.309112933757902</v>
      </c>
      <c r="P1381" s="3">
        <f t="shared" si="394"/>
        <v>61.309112933757902</v>
      </c>
      <c r="Q1381" s="3">
        <f t="shared" si="395"/>
        <v>-86.252598035828953</v>
      </c>
      <c r="R1381">
        <f t="shared" si="396"/>
        <v>93.747401964171047</v>
      </c>
      <c r="S1381">
        <f t="shared" si="397"/>
        <v>0.15932899973489403</v>
      </c>
      <c r="T1381">
        <f t="shared" si="380"/>
        <v>61.309112933757902</v>
      </c>
    </row>
    <row r="1382" spans="1:20" x14ac:dyDescent="0.3">
      <c r="A1382">
        <f t="shared" si="381"/>
        <v>1004.8977859364456</v>
      </c>
      <c r="B1382">
        <f t="shared" si="398"/>
        <v>159.93444993388664</v>
      </c>
      <c r="C1382" t="str">
        <f t="shared" si="382"/>
        <v>75.9893927142893-1155.79711559551i</v>
      </c>
      <c r="D1382" t="str">
        <f t="shared" si="383"/>
        <v>15.3561898953053-199.055597661898i</v>
      </c>
      <c r="E1382" t="str">
        <f t="shared" si="384"/>
        <v>162.452211579092-0.559727502204557i</v>
      </c>
      <c r="F1382" t="str">
        <f t="shared" si="385"/>
        <v>17.4594536099506-933.874675583073i</v>
      </c>
      <c r="G1382" t="str">
        <f t="shared" si="386"/>
        <v>0.999999664966218-0.000578820930774762i</v>
      </c>
      <c r="H1382" t="str">
        <f t="shared" si="387"/>
        <v>91.0026294071136+0.549512787714608i</v>
      </c>
      <c r="I1382" t="str">
        <f t="shared" si="388"/>
        <v>5.47377285991538-221.279357850637i</v>
      </c>
      <c r="K1382" t="str">
        <f t="shared" si="389"/>
        <v>0.142847806575212-0.00112786915116013i</v>
      </c>
      <c r="L1382" t="str">
        <f t="shared" si="390"/>
        <v>0.0015-62.1953803408548i</v>
      </c>
      <c r="M1382" t="str">
        <f t="shared" si="391"/>
        <v>0.0135-25.5160534731711i</v>
      </c>
      <c r="N1382">
        <f t="shared" si="392"/>
        <v>93.7615722835952</v>
      </c>
      <c r="O1382">
        <f t="shared" si="393"/>
        <v>61.276364382684008</v>
      </c>
      <c r="P1382" s="3">
        <f t="shared" si="394"/>
        <v>61.276364382684008</v>
      </c>
      <c r="Q1382" s="3">
        <f t="shared" si="395"/>
        <v>-86.2384277164048</v>
      </c>
      <c r="R1382">
        <f t="shared" si="396"/>
        <v>93.7615722835952</v>
      </c>
      <c r="S1382">
        <f t="shared" si="397"/>
        <v>0.15993444993388664</v>
      </c>
      <c r="T1382">
        <f t="shared" si="380"/>
        <v>61.276364382684008</v>
      </c>
    </row>
    <row r="1383" spans="1:20" x14ac:dyDescent="0.3">
      <c r="A1383">
        <f t="shared" si="381"/>
        <v>1008.7163975230042</v>
      </c>
      <c r="B1383">
        <f t="shared" si="398"/>
        <v>160.54220084363541</v>
      </c>
      <c r="C1383" t="str">
        <f t="shared" si="382"/>
        <v>75.9892794148046-1151.42896697577i</v>
      </c>
      <c r="D1383" t="str">
        <f t="shared" si="383"/>
        <v>15.3561894376436-198.302280326782i</v>
      </c>
      <c r="E1383" t="str">
        <f t="shared" si="384"/>
        <v>162.452079749326-0.561850865620098i</v>
      </c>
      <c r="F1383" t="str">
        <f t="shared" si="385"/>
        <v>17.45945356541-930.33946257604i</v>
      </c>
      <c r="G1383" t="str">
        <f t="shared" si="386"/>
        <v>0.999999662415124-0.000581020448829468i</v>
      </c>
      <c r="H1383" t="str">
        <f t="shared" si="387"/>
        <v>91.0026494289291+0.551600955581232i</v>
      </c>
      <c r="I1383" t="str">
        <f t="shared" si="388"/>
        <v>5.47377391645917-220.441556623489i</v>
      </c>
      <c r="K1383" t="str">
        <f t="shared" si="389"/>
        <v>0.142847735489569-0.0011321544628119i</v>
      </c>
      <c r="L1383" t="str">
        <f t="shared" si="390"/>
        <v>0.0015-61.959932596986i</v>
      </c>
      <c r="M1383" t="str">
        <f t="shared" si="391"/>
        <v>0.0135-25.4194595269686i</v>
      </c>
      <c r="N1383">
        <f t="shared" si="392"/>
        <v>93.775795655453393</v>
      </c>
      <c r="O1383">
        <f t="shared" si="393"/>
        <v>61.243617308872231</v>
      </c>
      <c r="P1383" s="3">
        <f t="shared" si="394"/>
        <v>61.243617308872231</v>
      </c>
      <c r="Q1383" s="3">
        <f t="shared" si="395"/>
        <v>-86.224204344546607</v>
      </c>
      <c r="R1383">
        <f t="shared" si="396"/>
        <v>93.775795655453393</v>
      </c>
      <c r="S1383">
        <f t="shared" si="397"/>
        <v>0.16054220084363541</v>
      </c>
      <c r="T1383">
        <f t="shared" si="380"/>
        <v>61.243617308872231</v>
      </c>
    </row>
    <row r="1384" spans="1:20" x14ac:dyDescent="0.3">
      <c r="A1384">
        <f t="shared" si="381"/>
        <v>1012.5495198335917</v>
      </c>
      <c r="B1384">
        <f t="shared" si="398"/>
        <v>161.15226120684125</v>
      </c>
      <c r="C1384" t="str">
        <f t="shared" si="382"/>
        <v>75.98916525349-1147.07738201184i</v>
      </c>
      <c r="D1384" t="str">
        <f t="shared" si="383"/>
        <v>15.356188976497-197.551815636527i</v>
      </c>
      <c r="E1384" t="str">
        <f t="shared" si="384"/>
        <v>162.451946917175-0.563982256644587i</v>
      </c>
      <c r="F1384" t="str">
        <f t="shared" si="385"/>
        <v>17.4594535205302-926.817632814502i</v>
      </c>
      <c r="G1384" t="str">
        <f t="shared" si="386"/>
        <v>0.999999659844605-0.00058322832503582i</v>
      </c>
      <c r="H1384" t="str">
        <f t="shared" si="387"/>
        <v>91.0026696032054+0.553697058706303i</v>
      </c>
      <c r="I1384" t="str">
        <f t="shared" si="388"/>
        <v>5.4737749810482-219.606926522148i</v>
      </c>
      <c r="K1384" t="str">
        <f t="shared" si="389"/>
        <v>0.142847663862723-0.00113645605188414i</v>
      </c>
      <c r="L1384" t="str">
        <f t="shared" si="390"/>
        <v>0.0015-61.7253761675493i</v>
      </c>
      <c r="M1384" t="str">
        <f t="shared" si="391"/>
        <v>0.0135-25.3232312482254i</v>
      </c>
      <c r="N1384">
        <f t="shared" si="392"/>
        <v>93.790072272327251</v>
      </c>
      <c r="O1384">
        <f t="shared" si="393"/>
        <v>61.210871723424276</v>
      </c>
      <c r="P1384" s="3">
        <f t="shared" si="394"/>
        <v>61.210871723424276</v>
      </c>
      <c r="Q1384" s="3">
        <f t="shared" si="395"/>
        <v>-86.209927727672749</v>
      </c>
      <c r="R1384">
        <f t="shared" si="396"/>
        <v>93.790072272327251</v>
      </c>
      <c r="S1384">
        <f t="shared" si="397"/>
        <v>0.16115226120684126</v>
      </c>
      <c r="T1384">
        <f t="shared" si="380"/>
        <v>61.210871723424276</v>
      </c>
    </row>
    <row r="1385" spans="1:20" x14ac:dyDescent="0.3">
      <c r="A1385">
        <f t="shared" si="381"/>
        <v>1016.3972080089594</v>
      </c>
      <c r="B1385">
        <f t="shared" si="398"/>
        <v>161.76463979942724</v>
      </c>
      <c r="C1385" t="str">
        <f t="shared" si="382"/>
        <v>75.989050223798-1142.74229810432i</v>
      </c>
      <c r="D1385" t="str">
        <f t="shared" si="383"/>
        <v>15.356188511839-196.804192795449i</v>
      </c>
      <c r="E1385" t="str">
        <f t="shared" si="384"/>
        <v>162.451813075029-0.566121705312524i</v>
      </c>
      <c r="F1385" t="str">
        <f t="shared" si="385"/>
        <v>17.4594534753085-923.309135635768i</v>
      </c>
      <c r="G1385" t="str">
        <f t="shared" si="386"/>
        <v>0.999999657254513-0.000585444591154601i</v>
      </c>
      <c r="H1385" t="str">
        <f t="shared" si="387"/>
        <v>91.0026899311023+0.555801127246298i</v>
      </c>
      <c r="I1385" t="str">
        <f t="shared" si="388"/>
        <v>5.47377605374359-218.775455540179i</v>
      </c>
      <c r="K1385" t="str">
        <f t="shared" si="389"/>
        <v>0.142847591690556-0.00114077398015364i</v>
      </c>
      <c r="L1385" t="str">
        <f t="shared" si="390"/>
        <v>0.0015-61.4917076783718i</v>
      </c>
      <c r="M1385" t="str">
        <f t="shared" si="391"/>
        <v>0.0135-25.2273672526653i</v>
      </c>
      <c r="N1385">
        <f t="shared" si="392"/>
        <v>93.80440232742842</v>
      </c>
      <c r="O1385">
        <f t="shared" si="393"/>
        <v>61.178127637524533</v>
      </c>
      <c r="P1385" s="3">
        <f t="shared" si="394"/>
        <v>61.178127637524533</v>
      </c>
      <c r="Q1385" s="3">
        <f t="shared" si="395"/>
        <v>-86.19559767257158</v>
      </c>
      <c r="R1385">
        <f t="shared" si="396"/>
        <v>93.80440232742842</v>
      </c>
      <c r="S1385">
        <f t="shared" si="397"/>
        <v>0.16176463979942723</v>
      </c>
      <c r="T1385">
        <f t="shared" si="380"/>
        <v>61.178127637524533</v>
      </c>
    </row>
    <row r="1386" spans="1:20" x14ac:dyDescent="0.3">
      <c r="A1386">
        <f t="shared" si="381"/>
        <v>1020.2595173993934</v>
      </c>
      <c r="B1386">
        <f t="shared" si="398"/>
        <v>162.37934543066507</v>
      </c>
      <c r="C1386" t="str">
        <f t="shared" si="382"/>
        <v>75.9889343191309-1138.42365289117i</v>
      </c>
      <c r="D1386" t="str">
        <f t="shared" si="383"/>
        <v>15.356188043643-196.059401048744i</v>
      </c>
      <c r="E1386" t="str">
        <f t="shared" si="384"/>
        <v>162.451678215221-0.568269241767126i</v>
      </c>
      <c r="F1386" t="str">
        <f t="shared" si="385"/>
        <v>17.4594534297427-919.813920568932i</v>
      </c>
      <c r="G1386" t="str">
        <f t="shared" si="386"/>
        <v>0.999999654644699-0.00058766927906728i</v>
      </c>
      <c r="H1386" t="str">
        <f t="shared" si="387"/>
        <v>91.0027104137902+0.55791319147237i</v>
      </c>
      <c r="I1386" t="str">
        <f t="shared" si="388"/>
        <v>5.47377713460727-217.947131716596i</v>
      </c>
      <c r="K1386" t="str">
        <f t="shared" si="389"/>
        <v>0.142847518968916-0.0011451083096311i</v>
      </c>
      <c r="L1386" t="str">
        <f t="shared" si="390"/>
        <v>0.0015-61.258923768053i</v>
      </c>
      <c r="M1386" t="str">
        <f t="shared" si="391"/>
        <v>0.0135-25.1318661612525i</v>
      </c>
      <c r="N1386">
        <f t="shared" si="392"/>
        <v>93.818786014599937</v>
      </c>
      <c r="O1386">
        <f t="shared" si="393"/>
        <v>61.145385062440234</v>
      </c>
      <c r="P1386" s="3">
        <f t="shared" si="394"/>
        <v>61.145385062440234</v>
      </c>
      <c r="Q1386" s="3">
        <f t="shared" si="395"/>
        <v>-86.181213985400063</v>
      </c>
      <c r="R1386">
        <f t="shared" si="396"/>
        <v>93.818786014599937</v>
      </c>
      <c r="S1386">
        <f t="shared" si="397"/>
        <v>0.16237934543066507</v>
      </c>
      <c r="T1386">
        <f t="shared" si="380"/>
        <v>61.145385062440234</v>
      </c>
    </row>
    <row r="1387" spans="1:20" x14ac:dyDescent="0.3">
      <c r="A1387">
        <f t="shared" si="381"/>
        <v>1024.136503565511</v>
      </c>
      <c r="B1387">
        <f t="shared" si="398"/>
        <v>162.99638694330159</v>
      </c>
      <c r="C1387" t="str">
        <f t="shared" si="382"/>
        <v>75.9888175328388-1134.12138424676i</v>
      </c>
      <c r="D1387" t="str">
        <f t="shared" si="383"/>
        <v>15.356187571882-195.317429682329i</v>
      </c>
      <c r="E1387" t="str">
        <f t="shared" si="384"/>
        <v>162.451542330022-0.570424896260727i</v>
      </c>
      <c r="F1387" t="str">
        <f t="shared" si="385"/>
        <v>17.4594533838297-916.331937334142i</v>
      </c>
      <c r="G1387" t="str">
        <f t="shared" si="386"/>
        <v>0.999999652015013-0.000589902420776476i</v>
      </c>
      <c r="H1387" t="str">
        <f t="shared" si="387"/>
        <v>91.002731052448+0.56003328177071i</v>
      </c>
      <c r="I1387" t="str">
        <f t="shared" si="388"/>
        <v>5.47377822370132-217.121943135681i</v>
      </c>
      <c r="K1387" t="str">
        <f t="shared" si="389"/>
        <v>0.14284744569362-0.00114945910256194i</v>
      </c>
      <c r="L1387" t="str">
        <f t="shared" si="390"/>
        <v>0.0015-61.0270210879188i</v>
      </c>
      <c r="M1387" t="str">
        <f t="shared" si="391"/>
        <v>0.0135-25.0367266001719i</v>
      </c>
      <c r="N1387">
        <f t="shared" si="392"/>
        <v>93.833223528317433</v>
      </c>
      <c r="O1387">
        <f t="shared" si="393"/>
        <v>61.112644009521667</v>
      </c>
      <c r="P1387" s="3">
        <f t="shared" si="394"/>
        <v>61.112644009521667</v>
      </c>
      <c r="Q1387" s="3">
        <f t="shared" si="395"/>
        <v>-86.166776471682567</v>
      </c>
      <c r="R1387">
        <f t="shared" si="396"/>
        <v>93.833223528317433</v>
      </c>
      <c r="S1387">
        <f t="shared" si="397"/>
        <v>0.1629963869433016</v>
      </c>
      <c r="T1387">
        <f t="shared" si="380"/>
        <v>61.112644009521667</v>
      </c>
    </row>
    <row r="1388" spans="1:20" x14ac:dyDescent="0.3">
      <c r="A1388">
        <f t="shared" si="381"/>
        <v>1028.0282222790602</v>
      </c>
      <c r="B1388">
        <f t="shared" si="398"/>
        <v>163.61577321368614</v>
      </c>
      <c r="C1388" t="str">
        <f t="shared" si="382"/>
        <v>75.9886998582223-1129.83543028109i</v>
      </c>
      <c r="D1388" t="str">
        <f t="shared" si="383"/>
        <v>15.3561870965288-194.578268022698i</v>
      </c>
      <c r="E1388" t="str">
        <f t="shared" si="384"/>
        <v>162.451405411647-0.5725886991551i</v>
      </c>
      <c r="F1388" t="str">
        <f t="shared" si="385"/>
        <v>17.4594533375672-912.863135841905i</v>
      </c>
      <c r="G1388" t="str">
        <f t="shared" si="386"/>
        <v>0.999999649365303-0.000592144048406417i</v>
      </c>
      <c r="H1388" t="str">
        <f t="shared" si="387"/>
        <v>91.0027518482637+0.562161428642989i</v>
      </c>
      <c r="I1388" t="str">
        <f t="shared" si="388"/>
        <v>5.47377932108846-216.299877926821i</v>
      </c>
      <c r="K1388" t="str">
        <f t="shared" si="389"/>
        <v>0.142847371860453-0.00115382642142718i</v>
      </c>
      <c r="L1388" t="str">
        <f t="shared" si="390"/>
        <v>0.0015-60.7959963019713i</v>
      </c>
      <c r="M1388" t="str">
        <f t="shared" si="391"/>
        <v>0.0135-24.9419472008088i</v>
      </c>
      <c r="N1388">
        <f t="shared" si="392"/>
        <v>93.847715063690345</v>
      </c>
      <c r="O1388">
        <f t="shared" si="393"/>
        <v>61.079904490203617</v>
      </c>
      <c r="P1388" s="3">
        <f t="shared" si="394"/>
        <v>61.079904490203617</v>
      </c>
      <c r="Q1388" s="3">
        <f t="shared" si="395"/>
        <v>-86.152284936309655</v>
      </c>
      <c r="R1388">
        <f t="shared" si="396"/>
        <v>93.847715063690345</v>
      </c>
      <c r="S1388">
        <f t="shared" si="397"/>
        <v>0.16361577321368614</v>
      </c>
      <c r="T1388">
        <f t="shared" ref="T1388:T1451" si="399">P1388</f>
        <v>61.079904490203617</v>
      </c>
    </row>
    <row r="1389" spans="1:20" x14ac:dyDescent="0.3">
      <c r="A1389">
        <f t="shared" ref="A1389:A1452" si="400">2*PI()*B1389</f>
        <v>1031.9347295237205</v>
      </c>
      <c r="B1389">
        <f t="shared" si="398"/>
        <v>164.23751315189816</v>
      </c>
      <c r="C1389" t="str">
        <f t="shared" ref="C1389:C1452" si="401">IMPRODUCT(D1389,E1389,$C$40,,K1389,$C$41)</f>
        <v>75.9885812885323-1125.56572933885i</v>
      </c>
      <c r="D1389" t="str">
        <f t="shared" ref="D1389:D1452" si="402">IMDIV(IMPRODUCT($C$37,$C$38,COMPLEX(1,A1389/$C$38)),IMSUM(-1*A1389*A1389/$C$39,COMPLEX(0,1*A1389)))</f>
        <v>15.356186617556-193.841905436764i</v>
      </c>
      <c r="E1389" t="str">
        <f t="shared" ref="E1389:E1452" si="403">IMDIV(IMPRODUCT(IMSUM(F1389,G1389),$C$29,H1389),IMSUM(1,I1389))</f>
        <v>162.451267452254-0.574760680921925i</v>
      </c>
      <c r="F1389" t="str">
        <f t="shared" ref="F1389:F1452" si="404">IMDIV(IMPRODUCT($C$14,$C$15,COMPLEX(1,A1389/$C$15)),IMSUM(-1*A1389*A1389/$C$16,COMPLEX(0,A1389)))</f>
        <v>17.4594532909525-909.407466192349i</v>
      </c>
      <c r="G1389" t="str">
        <f t="shared" ref="G1389:G1452" si="405">IMDIV(1,COMPLEX(1,A1389*$C$9*$C$10))</f>
        <v>0.999999646695417-0.000594394194203396i</v>
      </c>
      <c r="H1389" t="str">
        <f t="shared" ref="H1389:H1452" si="406">IMDIV($C$3,IMSUM(K1389,COMPLEX(0,$C$28*A1389)))</f>
        <v>91.0027728024336+0.564297662706843i</v>
      </c>
      <c r="I1389" t="str">
        <f t="shared" ref="I1389:I1452" si="407">IMPRODUCT(F1389,$C$29,H1389,$C$31)</f>
        <v>5.47378042683188-215.480924264332i</v>
      </c>
      <c r="K1389" t="str">
        <f t="shared" ref="K1389:K1452" si="408">IF($C$26&lt;=0,IMDIV(1,IMSUM(IMDIV(1,L1389),1/$C$18)),IMDIV(1,IMSUM(IMDIV(1,L1389),1/$C$18,IMDIV(1,M1389))))</f>
        <v>0.142847297465169-0.00115821032894441i</v>
      </c>
      <c r="L1389" t="str">
        <f t="shared" ref="L1389:L1452" si="409">IMSUM($C$21/$C$22,IMDIV(1,COMPLEX(0,$C$20*$C$22*A1389)))</f>
        <v>0.0015-60.5658460868415i</v>
      </c>
      <c r="M1389" t="str">
        <f t="shared" ref="M1389:M1452" si="410">IMSUM($C$25/$C$26,IMDIV(1,COMPLEX(0,$C$24*$C$26*A1389)))</f>
        <v>0.0135-24.8475265997298i</v>
      </c>
      <c r="N1389">
        <f t="shared" ref="N1389:N1452" si="411">ABS(R1389)</f>
        <v>93.862260816463191</v>
      </c>
      <c r="O1389">
        <f t="shared" ref="O1389:O1452" si="412">ABS(P1389)</f>
        <v>61.047166516005575</v>
      </c>
      <c r="P1389" s="3">
        <f t="shared" ref="P1389:P1452" si="413">20*LOG10(IMABS(C1389))</f>
        <v>61.047166516005575</v>
      </c>
      <c r="Q1389" s="3">
        <f t="shared" ref="Q1389:Q1452" si="414">IMARGUMENT(C1389)*180/PI()</f>
        <v>-86.137739183536809</v>
      </c>
      <c r="R1389">
        <f t="shared" ref="R1389:R1452" si="415">IF(Q1389&lt;0,Q1389+180,Q1389-180)</f>
        <v>93.862260816463191</v>
      </c>
      <c r="S1389">
        <f t="shared" ref="S1389:S1452" si="416">B1389/1000</f>
        <v>0.16423751315189816</v>
      </c>
      <c r="T1389">
        <f t="shared" si="399"/>
        <v>61.047166516005575</v>
      </c>
    </row>
    <row r="1390" spans="1:20" x14ac:dyDescent="0.3">
      <c r="A1390">
        <f t="shared" si="400"/>
        <v>1035.8560814959108</v>
      </c>
      <c r="B1390">
        <f t="shared" ref="B1390:B1453" si="417">B1389*(1+B$42)</f>
        <v>164.86161570187537</v>
      </c>
      <c r="C1390" t="str">
        <f t="shared" si="401"/>
        <v>75.9884618169685-1121.31221999852i</v>
      </c>
      <c r="D1390" t="str">
        <f t="shared" si="402"/>
        <v>15.3561861349362-193.108331331701i</v>
      </c>
      <c r="E1390" t="str">
        <f t="shared" si="403"/>
        <v>162.451128443939-0.576940872142988i</v>
      </c>
      <c r="F1390" t="str">
        <f t="shared" si="404"/>
        <v>17.4594532439827-905.964878674504i</v>
      </c>
      <c r="G1390" t="str">
        <f t="shared" si="405"/>
        <v>0.999999644005201-0.000596652890536244i</v>
      </c>
      <c r="H1390" t="str">
        <f t="shared" si="406"/>
        <v>91.0027939161636+0.566442014696266i</v>
      </c>
      <c r="I1390" t="str">
        <f t="shared" si="407"/>
        <v>5.47378154099512-214.665070367289i</v>
      </c>
      <c r="K1390" t="str">
        <f t="shared" si="408"/>
        <v>0.142847222503489-0.00116261088806858i</v>
      </c>
      <c r="L1390" t="str">
        <f t="shared" si="409"/>
        <v>0.0015-60.3365671317407i</v>
      </c>
      <c r="M1390" t="str">
        <f t="shared" si="410"/>
        <v>0.0135-24.7534634386629i</v>
      </c>
      <c r="N1390">
        <f t="shared" si="411"/>
        <v>93.876860983016797</v>
      </c>
      <c r="O1390">
        <f t="shared" si="412"/>
        <v>61.01443009853233</v>
      </c>
      <c r="P1390" s="3">
        <f t="shared" si="413"/>
        <v>61.01443009853233</v>
      </c>
      <c r="Q1390" s="3">
        <f t="shared" si="414"/>
        <v>-86.123139016983203</v>
      </c>
      <c r="R1390">
        <f t="shared" si="415"/>
        <v>93.876860983016797</v>
      </c>
      <c r="S1390">
        <f t="shared" si="416"/>
        <v>0.16486161570187535</v>
      </c>
      <c r="T1390">
        <f t="shared" si="399"/>
        <v>61.01443009853233</v>
      </c>
    </row>
    <row r="1391" spans="1:20" x14ac:dyDescent="0.3">
      <c r="A1391">
        <f t="shared" si="400"/>
        <v>1039.7923346055952</v>
      </c>
      <c r="B1391">
        <f t="shared" si="417"/>
        <v>165.48808984154249</v>
      </c>
      <c r="C1391" t="str">
        <f t="shared" si="401"/>
        <v>75.9883414366777-1117.07484107148i</v>
      </c>
      <c r="D1391" t="str">
        <f t="shared" si="402"/>
        <v>15.3561856486415-192.3775351548i</v>
      </c>
      <c r="E1391" t="str">
        <f t="shared" si="403"/>
        <v>162.450988378739-0.579129303510606i</v>
      </c>
      <c r="F1391" t="str">
        <f t="shared" si="404"/>
        <v>17.4594531966553-902.535323765587i</v>
      </c>
      <c r="G1391" t="str">
        <f t="shared" si="405"/>
        <v>0.999999641294501-0.000598920169896788i</v>
      </c>
      <c r="H1391" t="str">
        <f t="shared" si="406"/>
        <v>91.002815190669+0.568594515462074i</v>
      </c>
      <c r="I1391" t="str">
        <f t="shared" si="407"/>
        <v>5.47378266364235-213.85230449936i</v>
      </c>
      <c r="K1391" t="str">
        <f t="shared" si="408"/>
        <v>0.142847146971101-0.00116702816199293i</v>
      </c>
      <c r="L1391" t="str">
        <f t="shared" si="409"/>
        <v>0.0015-60.1081561384149i</v>
      </c>
      <c r="M1391" t="str">
        <f t="shared" si="410"/>
        <v>0.0135-24.6597563644779i</v>
      </c>
      <c r="N1391">
        <f t="shared" si="411"/>
        <v>93.891515760369529</v>
      </c>
      <c r="O1391">
        <f t="shared" si="412"/>
        <v>60.981695249474413</v>
      </c>
      <c r="P1391" s="3">
        <f t="shared" si="413"/>
        <v>60.981695249474413</v>
      </c>
      <c r="Q1391" s="3">
        <f t="shared" si="414"/>
        <v>-86.108484239630471</v>
      </c>
      <c r="R1391">
        <f t="shared" si="415"/>
        <v>93.891515760369529</v>
      </c>
      <c r="S1391">
        <f t="shared" si="416"/>
        <v>0.16548808984154248</v>
      </c>
      <c r="T1391">
        <f t="shared" si="399"/>
        <v>60.981695249474413</v>
      </c>
    </row>
    <row r="1392" spans="1:20" x14ac:dyDescent="0.3">
      <c r="A1392">
        <f t="shared" si="400"/>
        <v>1043.7435454770964</v>
      </c>
      <c r="B1392">
        <f t="shared" si="417"/>
        <v>166.11694458294036</v>
      </c>
      <c r="C1392" t="str">
        <f t="shared" si="401"/>
        <v>75.9882201407561-1112.85353160117i</v>
      </c>
      <c r="D1392" t="str">
        <f t="shared" si="402"/>
        <v>15.3561851586441-191.649506393314i</v>
      </c>
      <c r="E1392" t="str">
        <f t="shared" si="403"/>
        <v>162.45084724863-0.581326005827986i</v>
      </c>
      <c r="F1392" t="str">
        <f t="shared" si="404"/>
        <v>17.4594531489675-899.118752130311i</v>
      </c>
      <c r="G1392" t="str">
        <f t="shared" si="405"/>
        <v>0.999999638563161-0.000601196064900324i</v>
      </c>
      <c r="H1392" t="str">
        <f t="shared" si="406"/>
        <v>91.0028366271739+0.570755195972355i</v>
      </c>
      <c r="I1392" t="str">
        <f t="shared" si="407"/>
        <v>5.47378379483818-213.042614968638i</v>
      </c>
      <c r="K1392" t="str">
        <f t="shared" si="408"/>
        <v>0.142847070863661-0.00117146221414991i</v>
      </c>
      <c r="L1392" t="str">
        <f t="shared" si="409"/>
        <v>0.0015-59.8806098210948i</v>
      </c>
      <c r="M1392" t="str">
        <f t="shared" si="410"/>
        <v>0.0135-24.566404029167i</v>
      </c>
      <c r="N1392">
        <f t="shared" si="411"/>
        <v>93.906225346178474</v>
      </c>
      <c r="O1392">
        <f t="shared" si="412"/>
        <v>60.948961980609155</v>
      </c>
      <c r="P1392" s="3">
        <f t="shared" si="413"/>
        <v>60.948961980609155</v>
      </c>
      <c r="Q1392" s="3">
        <f t="shared" si="414"/>
        <v>-86.093774653821526</v>
      </c>
      <c r="R1392">
        <f t="shared" si="415"/>
        <v>93.906225346178474</v>
      </c>
      <c r="S1392">
        <f t="shared" si="416"/>
        <v>0.16611694458294035</v>
      </c>
      <c r="T1392">
        <f t="shared" si="399"/>
        <v>60.948961980609155</v>
      </c>
    </row>
    <row r="1393" spans="1:20" x14ac:dyDescent="0.3">
      <c r="A1393">
        <f t="shared" si="400"/>
        <v>1047.7097709499094</v>
      </c>
      <c r="B1393">
        <f t="shared" si="417"/>
        <v>166.74818897235554</v>
      </c>
      <c r="C1393" t="str">
        <f t="shared" si="401"/>
        <v>75.9880979222461-1108.64823086219i</v>
      </c>
      <c r="D1393" t="str">
        <f t="shared" si="402"/>
        <v>15.3561846649156-190.924234574304i</v>
      </c>
      <c r="E1393" t="str">
        <f t="shared" si="403"/>
        <v>162.450705045528-0.583531010009594i</v>
      </c>
      <c r="F1393" t="str">
        <f t="shared" si="404"/>
        <v>17.4594531009167-895.715114620141i</v>
      </c>
      <c r="G1393" t="str">
        <f t="shared" si="405"/>
        <v>0.999999635811023-0.000603480608286083i</v>
      </c>
      <c r="H1393" t="str">
        <f t="shared" si="406"/>
        <v>91.0028582269118+0.572924087312891i</v>
      </c>
      <c r="I1393" t="str">
        <f t="shared" si="407"/>
        <v>5.4737849346477-212.235990127465i</v>
      </c>
      <c r="K1393" t="str">
        <f t="shared" si="408"/>
        <v>0.142846994176792-0.00117591310821203i</v>
      </c>
      <c r="L1393" t="str">
        <f t="shared" si="409"/>
        <v>0.0015-59.6539249064503i</v>
      </c>
      <c r="M1393" t="str">
        <f t="shared" si="410"/>
        <v>0.0135-24.4734050898257i</v>
      </c>
      <c r="N1393">
        <f t="shared" si="411"/>
        <v>93.920989938740519</v>
      </c>
      <c r="O1393">
        <f t="shared" si="412"/>
        <v>60.916230303801022</v>
      </c>
      <c r="P1393" s="3">
        <f t="shared" si="413"/>
        <v>60.916230303801022</v>
      </c>
      <c r="Q1393" s="3">
        <f t="shared" si="414"/>
        <v>-86.079010061259481</v>
      </c>
      <c r="R1393">
        <f t="shared" si="415"/>
        <v>93.920989938740519</v>
      </c>
      <c r="S1393">
        <f t="shared" si="416"/>
        <v>0.16674818897235555</v>
      </c>
      <c r="T1393">
        <f t="shared" si="399"/>
        <v>60.916230303801022</v>
      </c>
    </row>
    <row r="1394" spans="1:20" x14ac:dyDescent="0.3">
      <c r="A1394">
        <f t="shared" si="400"/>
        <v>1051.6910680795193</v>
      </c>
      <c r="B1394">
        <f t="shared" si="417"/>
        <v>167.3818320904505</v>
      </c>
      <c r="C1394" t="str">
        <f t="shared" si="401"/>
        <v>75.9879747741386-1104.4588783594i</v>
      </c>
      <c r="D1394" t="str">
        <f t="shared" si="402"/>
        <v>15.3561841674276-190.20170926449i</v>
      </c>
      <c r="E1394" t="str">
        <f t="shared" si="403"/>
        <v>162.450561761289-0.585744347081495i</v>
      </c>
      <c r="F1394" t="str">
        <f t="shared" si="404"/>
        <v>17.4594530525-892.324362272606i</v>
      </c>
      <c r="G1394" t="str">
        <f t="shared" si="405"/>
        <v>0.999999633037929-0.000605773832917701i</v>
      </c>
      <c r="H1394" t="str">
        <f t="shared" si="406"/>
        <v>91.0028799911257+0.575101220687643i</v>
      </c>
      <c r="I1394" t="str">
        <f t="shared" si="407"/>
        <v>5.47378608313648-211.432418372271i</v>
      </c>
      <c r="K1394" t="str">
        <f t="shared" si="408"/>
        <v>0.142846916906083-0.00118038090809281i</v>
      </c>
      <c r="L1394" t="str">
        <f t="shared" si="409"/>
        <v>0.0015-59.4280981335427i</v>
      </c>
      <c r="M1394" t="str">
        <f t="shared" si="410"/>
        <v>0.0135-24.3807582086329i</v>
      </c>
      <c r="N1394">
        <f t="shared" si="411"/>
        <v>93.935809736993832</v>
      </c>
      <c r="O1394">
        <f t="shared" si="412"/>
        <v>60.883500231002103</v>
      </c>
      <c r="P1394" s="3">
        <f t="shared" si="413"/>
        <v>60.883500231002103</v>
      </c>
      <c r="Q1394" s="3">
        <f t="shared" si="414"/>
        <v>-86.064190263006168</v>
      </c>
      <c r="R1394">
        <f t="shared" si="415"/>
        <v>93.935809736993832</v>
      </c>
      <c r="S1394">
        <f t="shared" si="416"/>
        <v>0.16738183209045049</v>
      </c>
      <c r="T1394">
        <f t="shared" si="399"/>
        <v>60.883500231002103</v>
      </c>
    </row>
    <row r="1395" spans="1:20" x14ac:dyDescent="0.3">
      <c r="A1395">
        <f t="shared" si="400"/>
        <v>1055.6874941382214</v>
      </c>
      <c r="B1395">
        <f t="shared" si="417"/>
        <v>168.01788305239421</v>
      </c>
      <c r="C1395" t="str">
        <f t="shared" si="401"/>
        <v>75.9878506893705-1100.2854138271i</v>
      </c>
      <c r="D1395" t="str">
        <f t="shared" si="402"/>
        <v>15.3561836661516-189.481920070104i</v>
      </c>
      <c r="E1395" t="str">
        <f t="shared" si="403"/>
        <v>162.450417387704-0.587966048181617i</v>
      </c>
      <c r="F1395" t="str">
        <f t="shared" si="404"/>
        <v>17.4594530037147-888.946446310598i</v>
      </c>
      <c r="G1395" t="str">
        <f t="shared" si="405"/>
        <v>0.999999630243719-0.000608075771783697i</v>
      </c>
      <c r="H1395" t="str">
        <f t="shared" si="406"/>
        <v>91.0029019210687+0.577286627419175i</v>
      </c>
      <c r="I1395" t="str">
        <f t="shared" si="407"/>
        <v>5.47378724037069-210.63188814341i</v>
      </c>
      <c r="K1395" t="str">
        <f t="shared" si="408"/>
        <v>0.142846839047089-0.00118486567794765i</v>
      </c>
      <c r="L1395" t="str">
        <f t="shared" si="409"/>
        <v>0.0015-59.2031262537785i</v>
      </c>
      <c r="M1395" t="str">
        <f t="shared" si="410"/>
        <v>0.0135-24.2884620528322i</v>
      </c>
      <c r="N1395">
        <f t="shared" si="411"/>
        <v>93.95068494051884</v>
      </c>
      <c r="O1395">
        <f t="shared" si="412"/>
        <v>60.850771774253083</v>
      </c>
      <c r="P1395" s="3">
        <f t="shared" si="413"/>
        <v>60.850771774253083</v>
      </c>
      <c r="Q1395" s="3">
        <f t="shared" si="414"/>
        <v>-86.04931505948116</v>
      </c>
      <c r="R1395">
        <f t="shared" si="415"/>
        <v>93.95068494051884</v>
      </c>
      <c r="S1395">
        <f t="shared" si="416"/>
        <v>0.16801788305239421</v>
      </c>
      <c r="T1395">
        <f t="shared" si="399"/>
        <v>60.850771774253083</v>
      </c>
    </row>
    <row r="1396" spans="1:20" x14ac:dyDescent="0.3">
      <c r="A1396">
        <f t="shared" si="400"/>
        <v>1059.6991066159467</v>
      </c>
      <c r="B1396">
        <f t="shared" si="417"/>
        <v>168.65635100799332</v>
      </c>
      <c r="C1396" t="str">
        <f t="shared" si="401"/>
        <v>75.9877256608266-1096.12777722811i</v>
      </c>
      <c r="D1396" t="str">
        <f t="shared" si="402"/>
        <v>15.3561831610587-188.764856636734i</v>
      </c>
      <c r="E1396" t="str">
        <f t="shared" si="403"/>
        <v>162.450271916506-0.59019614456035i</v>
      </c>
      <c r="F1396" t="str">
        <f t="shared" si="404"/>
        <v>17.4594529545578-885.581318141655i</v>
      </c>
      <c r="G1396" t="str">
        <f t="shared" si="405"/>
        <v>0.999999627428233-0.000610386457997939i</v>
      </c>
      <c r="H1396" t="str">
        <f t="shared" si="406"/>
        <v>91.0029240180021+0.579480338949089i</v>
      </c>
      <c r="I1396" t="str">
        <f t="shared" si="407"/>
        <v>5.47378840641679-209.834387924981i</v>
      </c>
      <c r="K1396" t="str">
        <f t="shared" si="408"/>
        <v>0.142846760595333-0.00118936748217474i</v>
      </c>
      <c r="L1396" t="str">
        <f t="shared" si="409"/>
        <v>0.0015-58.9790060308612i</v>
      </c>
      <c r="M1396" t="str">
        <f t="shared" si="410"/>
        <v>0.0135-24.1965152947122i</v>
      </c>
      <c r="N1396">
        <f t="shared" si="411"/>
        <v>93.965615749539481</v>
      </c>
      <c r="O1396">
        <f t="shared" si="412"/>
        <v>60.818044945683525</v>
      </c>
      <c r="P1396" s="3">
        <f t="shared" si="413"/>
        <v>60.818044945683525</v>
      </c>
      <c r="Q1396" s="3">
        <f t="shared" si="414"/>
        <v>-86.034384250460519</v>
      </c>
      <c r="R1396">
        <f t="shared" si="415"/>
        <v>93.965615749539481</v>
      </c>
      <c r="S1396">
        <f t="shared" si="416"/>
        <v>0.16865635100799331</v>
      </c>
      <c r="T1396">
        <f t="shared" si="399"/>
        <v>60.818044945683525</v>
      </c>
    </row>
    <row r="1397" spans="1:20" x14ac:dyDescent="0.3">
      <c r="A1397">
        <f t="shared" si="400"/>
        <v>1063.7259632210873</v>
      </c>
      <c r="B1397">
        <f t="shared" si="417"/>
        <v>169.29724514182371</v>
      </c>
      <c r="C1397" t="str">
        <f t="shared" si="401"/>
        <v>75.9875996813353-1091.98590875298i</v>
      </c>
      <c r="D1397" t="str">
        <f t="shared" si="402"/>
        <v>15.3561826521198-188.050508649185i</v>
      </c>
      <c r="E1397" t="str">
        <f t="shared" si="403"/>
        <v>162.450125339361-0.592434667580568i</v>
      </c>
      <c r="F1397" t="str">
        <f t="shared" si="404"/>
        <v>17.4594529050265-882.228929357288i</v>
      </c>
      <c r="G1397" t="str">
        <f t="shared" si="405"/>
        <v>0.999999624591309-0.00061270592480013i</v>
      </c>
      <c r="H1397" t="str">
        <f t="shared" si="406"/>
        <v>91.0029462831981+0.581682386838522i</v>
      </c>
      <c r="I1397" t="str">
        <f t="shared" si="407"/>
        <v>5.47378958134197-209.039906244682i</v>
      </c>
      <c r="K1397" t="str">
        <f t="shared" si="408"/>
        <v>0.142846681546302-0.00119388638541599i</v>
      </c>
      <c r="L1397" t="str">
        <f t="shared" si="409"/>
        <v>0.0015-58.7557342407462i</v>
      </c>
      <c r="M1397" t="str">
        <f t="shared" si="410"/>
        <v>0.0135-24.1049166115882i</v>
      </c>
      <c r="N1397">
        <f t="shared" si="411"/>
        <v>93.980602364924167</v>
      </c>
      <c r="O1397">
        <f t="shared" si="412"/>
        <v>60.785319757513022</v>
      </c>
      <c r="P1397" s="3">
        <f t="shared" si="413"/>
        <v>60.785319757513022</v>
      </c>
      <c r="Q1397" s="3">
        <f t="shared" si="414"/>
        <v>-86.019397635075833</v>
      </c>
      <c r="R1397">
        <f t="shared" si="415"/>
        <v>93.980602364924167</v>
      </c>
      <c r="S1397">
        <f t="shared" si="416"/>
        <v>0.1692972451418237</v>
      </c>
      <c r="T1397">
        <f t="shared" si="399"/>
        <v>60.785319757513022</v>
      </c>
    </row>
    <row r="1398" spans="1:20" x14ac:dyDescent="0.3">
      <c r="A1398">
        <f t="shared" si="400"/>
        <v>1067.7681218813275</v>
      </c>
      <c r="B1398">
        <f t="shared" si="417"/>
        <v>169.94057467336265</v>
      </c>
      <c r="C1398" t="str">
        <f t="shared" si="401"/>
        <v>75.9874727436731-1087.85974881905i</v>
      </c>
      <c r="D1398" t="str">
        <f t="shared" si="402"/>
        <v>15.3561821393057-187.33886583132i</v>
      </c>
      <c r="E1398" t="str">
        <f t="shared" si="403"/>
        <v>162.449977647876-0.594681648718377i</v>
      </c>
      <c r="F1398" t="str">
        <f t="shared" si="404"/>
        <v>17.4594528551183-878.889231732256i</v>
      </c>
      <c r="G1398" t="str">
        <f t="shared" si="405"/>
        <v>0.999999621732783-0.00061503420555628i</v>
      </c>
      <c r="H1398" t="str">
        <f t="shared" si="406"/>
        <v>91.0029687179376+0.58389280276856i</v>
      </c>
      <c r="I1398" t="str">
        <f t="shared" si="407"/>
        <v>5.47379076521389-208.248431673623i</v>
      </c>
      <c r="K1398" t="str">
        <f t="shared" si="408"/>
        <v>0.14284660189545-0.00119842245255793i</v>
      </c>
      <c r="L1398" t="str">
        <f t="shared" si="409"/>
        <v>0.0015-58.5333076715943i</v>
      </c>
      <c r="M1398" t="str">
        <f t="shared" si="410"/>
        <v>0.0135-24.0136646857822i</v>
      </c>
      <c r="N1398">
        <f t="shared" si="411"/>
        <v>93.995644988187252</v>
      </c>
      <c r="O1398">
        <f t="shared" si="412"/>
        <v>60.752596222051253</v>
      </c>
      <c r="P1398" s="3">
        <f t="shared" si="413"/>
        <v>60.752596222051253</v>
      </c>
      <c r="Q1398" s="3">
        <f t="shared" si="414"/>
        <v>-86.004355011812748</v>
      </c>
      <c r="R1398">
        <f t="shared" si="415"/>
        <v>93.995644988187252</v>
      </c>
      <c r="S1398">
        <f t="shared" si="416"/>
        <v>0.16994057467336265</v>
      </c>
      <c r="T1398">
        <f t="shared" si="399"/>
        <v>60.752596222051253</v>
      </c>
    </row>
    <row r="1399" spans="1:20" x14ac:dyDescent="0.3">
      <c r="A1399">
        <f t="shared" si="400"/>
        <v>1071.8256407444767</v>
      </c>
      <c r="B1399">
        <f t="shared" si="417"/>
        <v>170.58634885712144</v>
      </c>
      <c r="C1399" t="str">
        <f t="shared" si="401"/>
        <v>75.9873448405608-1083.74923806965i</v>
      </c>
      <c r="D1399" t="str">
        <f t="shared" si="402"/>
        <v>15.3561816225868-186.629917945918i</v>
      </c>
      <c r="E1399" t="str">
        <f t="shared" si="403"/>
        <v>162.449828833593-0.596937119563112i</v>
      </c>
      <c r="F1399" t="str">
        <f t="shared" si="404"/>
        <v>17.4594528048299-875.562177223884i</v>
      </c>
      <c r="G1399" t="str">
        <f t="shared" si="405"/>
        <v>0.999999618852491-0.000617371333759183i</v>
      </c>
      <c r="H1399" t="str">
        <f t="shared" si="406"/>
        <v>91.0029913235117+0.586111618540712i</v>
      </c>
      <c r="I1399" t="str">
        <f t="shared" si="407"/>
        <v>5.47379195810054-207.459952826177i</v>
      </c>
      <c r="K1399" t="str">
        <f t="shared" si="408"/>
        <v>0.142846521638196-0.00120297574873263i</v>
      </c>
      <c r="L1399" t="str">
        <f t="shared" si="409"/>
        <v>0.0015-58.3117231237241i</v>
      </c>
      <c r="M1399" t="str">
        <f t="shared" si="410"/>
        <v>0.0135-23.9227582046047i</v>
      </c>
      <c r="N1399">
        <f t="shared" si="411"/>
        <v>94.010743821489967</v>
      </c>
      <c r="O1399">
        <f t="shared" si="412"/>
        <v>60.71987435169909</v>
      </c>
      <c r="P1399" s="3">
        <f t="shared" si="413"/>
        <v>60.71987435169909</v>
      </c>
      <c r="Q1399" s="3">
        <f t="shared" si="414"/>
        <v>-85.989256178510033</v>
      </c>
      <c r="R1399">
        <f t="shared" si="415"/>
        <v>94.010743821489967</v>
      </c>
      <c r="S1399">
        <f t="shared" si="416"/>
        <v>0.17058634885712143</v>
      </c>
      <c r="T1399">
        <f t="shared" si="399"/>
        <v>60.71987435169909</v>
      </c>
    </row>
    <row r="1400" spans="1:20" x14ac:dyDescent="0.3">
      <c r="A1400">
        <f t="shared" si="400"/>
        <v>1075.8985781793056</v>
      </c>
      <c r="B1400">
        <f t="shared" si="417"/>
        <v>171.23457698277849</v>
      </c>
      <c r="C1400" t="str">
        <f t="shared" si="401"/>
        <v>75.9872159646636-1079.65431737318i</v>
      </c>
      <c r="D1400" t="str">
        <f t="shared" si="402"/>
        <v>15.3561811019334-185.923654794524i</v>
      </c>
      <c r="E1400" t="str">
        <f t="shared" si="403"/>
        <v>162.44967888799-0.59920111181792i</v>
      </c>
      <c r="F1400" t="str">
        <f t="shared" si="404"/>
        <v>17.4594527541586-872.247717971379i</v>
      </c>
      <c r="G1400" t="str">
        <f t="shared" si="405"/>
        <v>0.999999615950267-0.000619717343028909i</v>
      </c>
      <c r="H1400" t="str">
        <f t="shared" si="406"/>
        <v>91.0030141012219+0.588338866077384i</v>
      </c>
      <c r="I1400" t="str">
        <f t="shared" si="407"/>
        <v>5.47379316007069-206.674458359813i</v>
      </c>
      <c r="K1400" t="str">
        <f t="shared" si="408"/>
        <v>0.142846440769923-0.00120754633931863i</v>
      </c>
      <c r="L1400" t="str">
        <f t="shared" si="409"/>
        <v>0.0015-58.0909774095676i</v>
      </c>
      <c r="M1400" t="str">
        <f t="shared" si="410"/>
        <v>0.0135-23.8321958603355i</v>
      </c>
      <c r="N1400">
        <f t="shared" si="411"/>
        <v>94.025899067641731</v>
      </c>
      <c r="O1400">
        <f t="shared" si="412"/>
        <v>60.687154158948687</v>
      </c>
      <c r="P1400" s="3">
        <f t="shared" si="413"/>
        <v>60.687154158948687</v>
      </c>
      <c r="Q1400" s="3">
        <f t="shared" si="414"/>
        <v>-85.974100932358269</v>
      </c>
      <c r="R1400">
        <f t="shared" si="415"/>
        <v>94.025899067641731</v>
      </c>
      <c r="S1400">
        <f t="shared" si="416"/>
        <v>0.1712345769827785</v>
      </c>
      <c r="T1400">
        <f t="shared" si="399"/>
        <v>60.687154158948687</v>
      </c>
    </row>
    <row r="1401" spans="1:20" x14ac:dyDescent="0.3">
      <c r="A1401">
        <f t="shared" si="400"/>
        <v>1079.9869927763868</v>
      </c>
      <c r="B1401">
        <f t="shared" si="417"/>
        <v>171.88526837531305</v>
      </c>
      <c r="C1401" t="str">
        <f t="shared" si="401"/>
        <v>75.9870861085917-1075.57492782236i</v>
      </c>
      <c r="D1401" t="str">
        <f t="shared" si="402"/>
        <v>15.3561805773156-185.220066217308i</v>
      </c>
      <c r="E1401" t="str">
        <f t="shared" si="403"/>
        <v>162.44952780248-0.601473657300083i</v>
      </c>
      <c r="F1401" t="str">
        <f t="shared" si="404"/>
        <v>17.4594527031015-868.945806295133i</v>
      </c>
      <c r="G1401" t="str">
        <f t="shared" si="405"/>
        <v>0.999999613025945-0.000622072267113278i</v>
      </c>
      <c r="H1401" t="str">
        <f t="shared" si="406"/>
        <v>91.0030370523783+0.5905745774223i</v>
      </c>
      <c r="I1401" t="str">
        <f t="shared" si="407"/>
        <v>5.47379437119346-205.891936974928i</v>
      </c>
      <c r="K1401" t="str">
        <f t="shared" si="408"/>
        <v>0.142846359285981-0.00121213428994186i</v>
      </c>
      <c r="L1401" t="str">
        <f t="shared" si="409"/>
        <v>0.0015-57.8710673536239i</v>
      </c>
      <c r="M1401" t="str">
        <f t="shared" si="410"/>
        <v>0.0135-23.7419763502047i</v>
      </c>
      <c r="N1401">
        <f t="shared" si="411"/>
        <v>94.04111093010097</v>
      </c>
      <c r="O1401">
        <f t="shared" si="412"/>
        <v>60.654435656384962</v>
      </c>
      <c r="P1401" s="3">
        <f t="shared" si="413"/>
        <v>60.654435656384962</v>
      </c>
      <c r="Q1401" s="3">
        <f t="shared" si="414"/>
        <v>-85.95888906989903</v>
      </c>
      <c r="R1401">
        <f t="shared" si="415"/>
        <v>94.04111093010097</v>
      </c>
      <c r="S1401">
        <f t="shared" si="416"/>
        <v>0.17188526837531304</v>
      </c>
      <c r="T1401">
        <f t="shared" si="399"/>
        <v>60.654435656384962</v>
      </c>
    </row>
    <row r="1402" spans="1:20" x14ac:dyDescent="0.3">
      <c r="A1402">
        <f t="shared" si="400"/>
        <v>1084.0909433489371</v>
      </c>
      <c r="B1402">
        <f t="shared" si="417"/>
        <v>172.53843239513924</v>
      </c>
      <c r="C1402" t="str">
        <f t="shared" si="401"/>
        <v>75.986955264899-1071.51101073327i</v>
      </c>
      <c r="D1402" t="str">
        <f t="shared" si="402"/>
        <v>15.3561800487032-184.51914209291i</v>
      </c>
      <c r="E1402" t="str">
        <f t="shared" si="403"/>
        <v>162.44937556841-0.603754787941215i</v>
      </c>
      <c r="F1402" t="str">
        <f t="shared" si="404"/>
        <v>17.4594526516558-865.656394696036i</v>
      </c>
      <c r="G1402" t="str">
        <f t="shared" si="405"/>
        <v>0.999999610079355-0.000624436139888351i</v>
      </c>
      <c r="H1402" t="str">
        <f t="shared" si="406"/>
        <v>91.0030601783022+0.592818784740998i</v>
      </c>
      <c r="I1402" t="str">
        <f t="shared" si="407"/>
        <v>5.47379559153861-205.112377414691i</v>
      </c>
      <c r="K1402" t="str">
        <f t="shared" si="408"/>
        <v>0.142846277181683-0.00121673966647656i</v>
      </c>
      <c r="L1402" t="str">
        <f t="shared" si="409"/>
        <v>0.0015-57.6519897924127i</v>
      </c>
      <c r="M1402" t="str">
        <f t="shared" si="410"/>
        <v>0.0135-23.6520983763745i</v>
      </c>
      <c r="N1402">
        <f t="shared" si="411"/>
        <v>94.056379612976599</v>
      </c>
      <c r="O1402">
        <f t="shared" si="412"/>
        <v>60.621718856685362</v>
      </c>
      <c r="P1402" s="3">
        <f t="shared" si="413"/>
        <v>60.621718856685362</v>
      </c>
      <c r="Q1402" s="3">
        <f t="shared" si="414"/>
        <v>-85.943620387023401</v>
      </c>
      <c r="R1402">
        <f t="shared" si="415"/>
        <v>94.056379612976599</v>
      </c>
      <c r="S1402">
        <f t="shared" si="416"/>
        <v>0.17253843239513925</v>
      </c>
      <c r="T1402">
        <f t="shared" si="399"/>
        <v>60.621718856685362</v>
      </c>
    </row>
    <row r="1403" spans="1:20" x14ac:dyDescent="0.3">
      <c r="A1403">
        <f t="shared" si="400"/>
        <v>1088.2104889336633</v>
      </c>
      <c r="B1403">
        <f t="shared" si="417"/>
        <v>173.19407843824078</v>
      </c>
      <c r="C1403" t="str">
        <f t="shared" si="401"/>
        <v>75.9868234260823-1067.46250764461i</v>
      </c>
      <c r="D1403" t="str">
        <f t="shared" si="402"/>
        <v>15.3561795160657-183.820872338302i</v>
      </c>
      <c r="E1403" t="str">
        <f t="shared" si="403"/>
        <v>162.449222177064-0.606044535787935i</v>
      </c>
      <c r="F1403" t="str">
        <f t="shared" si="404"/>
        <v>17.4594525998182-862.379435854802i</v>
      </c>
      <c r="G1403" t="str">
        <f t="shared" si="405"/>
        <v>0.999999607110329-0.000626808995358913i</v>
      </c>
      <c r="H1403" t="str">
        <f t="shared" si="406"/>
        <v>91.0030834803241+0.595071520321273i</v>
      </c>
      <c r="I1403" t="str">
        <f t="shared" si="407"/>
        <v>5.47379682117627-204.335768464876i</v>
      </c>
      <c r="K1403" t="str">
        <f t="shared" si="408"/>
        <v>0.142846194452307-0.00122136253504622i</v>
      </c>
      <c r="L1403" t="str">
        <f t="shared" si="409"/>
        <v>0.0015-57.4337415744299i</v>
      </c>
      <c r="M1403" t="str">
        <f t="shared" si="410"/>
        <v>0.0135-23.5625606459199i</v>
      </c>
      <c r="N1403">
        <f t="shared" si="411"/>
        <v>94.071705321028773</v>
      </c>
      <c r="O1403">
        <f t="shared" si="412"/>
        <v>60.589003772621346</v>
      </c>
      <c r="P1403" s="3">
        <f t="shared" si="413"/>
        <v>60.589003772621346</v>
      </c>
      <c r="Q1403" s="3">
        <f t="shared" si="414"/>
        <v>-85.928294678971227</v>
      </c>
      <c r="R1403">
        <f t="shared" si="415"/>
        <v>94.071705321028773</v>
      </c>
      <c r="S1403">
        <f t="shared" si="416"/>
        <v>0.17319407843824078</v>
      </c>
      <c r="T1403">
        <f t="shared" si="399"/>
        <v>60.589003772621346</v>
      </c>
    </row>
    <row r="1404" spans="1:20" x14ac:dyDescent="0.3">
      <c r="A1404">
        <f t="shared" si="400"/>
        <v>1092.3456887916111</v>
      </c>
      <c r="B1404">
        <f t="shared" si="417"/>
        <v>173.8522159363061</v>
      </c>
      <c r="C1404" t="str">
        <f t="shared" si="401"/>
        <v>75.9866905845841-1063.42936031678i</v>
      </c>
      <c r="D1404" t="str">
        <f t="shared" si="402"/>
        <v>15.3561789793725-183.125246908637i</v>
      </c>
      <c r="E1404" t="str">
        <f t="shared" si="403"/>
        <v>162.44906761966-0.608342933001985i</v>
      </c>
      <c r="F1404" t="str">
        <f t="shared" si="404"/>
        <v>17.4594525475859-859.114882631268i</v>
      </c>
      <c r="G1404" t="str">
        <f t="shared" si="405"/>
        <v>0.999999604118695-0.000629190867658968i</v>
      </c>
      <c r="H1404" t="str">
        <f t="shared" si="406"/>
        <v>91.0031069597846+0.597332816573635i</v>
      </c>
      <c r="I1404" t="str">
        <f t="shared" si="407"/>
        <v>5.47379806017717-203.562098953698i</v>
      </c>
      <c r="K1404" t="str">
        <f t="shared" si="408"/>
        <v>0.142846111093096-0.0012260029620245i</v>
      </c>
      <c r="L1404" t="str">
        <f t="shared" si="409"/>
        <v>0.0015-57.2163195601014i</v>
      </c>
      <c r="M1404" t="str">
        <f t="shared" si="410"/>
        <v>0.0135-23.4733618708109i</v>
      </c>
      <c r="N1404">
        <f t="shared" si="411"/>
        <v>94.087088259670367</v>
      </c>
      <c r="O1404">
        <f t="shared" si="412"/>
        <v>60.556290417058456</v>
      </c>
      <c r="P1404" s="3">
        <f t="shared" si="413"/>
        <v>60.556290417058456</v>
      </c>
      <c r="Q1404" s="3">
        <f t="shared" si="414"/>
        <v>-85.912911740329633</v>
      </c>
      <c r="R1404">
        <f t="shared" si="415"/>
        <v>94.087088259670367</v>
      </c>
      <c r="S1404">
        <f t="shared" si="416"/>
        <v>0.17385221593630609</v>
      </c>
      <c r="T1404">
        <f t="shared" si="399"/>
        <v>60.556290417058456</v>
      </c>
    </row>
    <row r="1405" spans="1:20" x14ac:dyDescent="0.3">
      <c r="A1405">
        <f t="shared" si="400"/>
        <v>1096.4966024090193</v>
      </c>
      <c r="B1405">
        <f t="shared" si="417"/>
        <v>174.51285435686407</v>
      </c>
      <c r="C1405" t="str">
        <f t="shared" si="401"/>
        <v>75.9865567327858-1059.41151073107i</v>
      </c>
      <c r="D1405" t="str">
        <f t="shared" si="402"/>
        <v>15.3561784385927-182.432255797111i</v>
      </c>
      <c r="E1405" t="str">
        <f t="shared" si="403"/>
        <v>162.448911887348-0.610650011860592i</v>
      </c>
      <c r="F1405" t="str">
        <f t="shared" si="404"/>
        <v>17.4594524949558-855.862688063746i</v>
      </c>
      <c r="G1405" t="str">
        <f t="shared" si="405"/>
        <v>0.999999601104282-0.000631581791052223i</v>
      </c>
      <c r="H1405" t="str">
        <f t="shared" si="406"/>
        <v>91.0031306180364+0.599602706031845i</v>
      </c>
      <c r="I1405" t="str">
        <f t="shared" si="407"/>
        <v>5.47379930861276-202.791357751668i</v>
      </c>
      <c r="K1405" t="str">
        <f t="shared" si="408"/>
        <v>0.142846027099253-0.00123066101403622i</v>
      </c>
      <c r="L1405" t="str">
        <f t="shared" si="409"/>
        <v>0.0015-56.9997206217389i</v>
      </c>
      <c r="M1405" t="str">
        <f t="shared" si="410"/>
        <v>0.0135-23.3845007678928i</v>
      </c>
      <c r="N1405">
        <f t="shared" si="411"/>
        <v>94.102528634967669</v>
      </c>
      <c r="O1405">
        <f t="shared" si="412"/>
        <v>60.523578802957161</v>
      </c>
      <c r="P1405" s="3">
        <f t="shared" si="413"/>
        <v>60.523578802957161</v>
      </c>
      <c r="Q1405" s="3">
        <f t="shared" si="414"/>
        <v>-85.897471365032331</v>
      </c>
      <c r="R1405">
        <f t="shared" si="415"/>
        <v>94.102528634967669</v>
      </c>
      <c r="S1405">
        <f t="shared" si="416"/>
        <v>0.17451285435686406</v>
      </c>
      <c r="T1405">
        <f t="shared" si="399"/>
        <v>60.523578802957161</v>
      </c>
    </row>
    <row r="1406" spans="1:20" x14ac:dyDescent="0.3">
      <c r="A1406">
        <f t="shared" si="400"/>
        <v>1100.6632894981735</v>
      </c>
      <c r="B1406">
        <f t="shared" si="417"/>
        <v>175.17600320342015</v>
      </c>
      <c r="C1406" t="str">
        <f t="shared" si="401"/>
        <v>75.9864218630141-1055.40890108886i</v>
      </c>
      <c r="D1406" t="str">
        <f t="shared" si="402"/>
        <v>15.3561778936952-181.741889034815i</v>
      </c>
      <c r="E1406" t="str">
        <f t="shared" si="403"/>
        <v>162.448754971211-0.612965804757041i</v>
      </c>
      <c r="F1406" t="str">
        <f t="shared" si="404"/>
        <v>17.4594524419251-852.622805368329i</v>
      </c>
      <c r="G1406" t="str">
        <f t="shared" si="405"/>
        <v>0.999999598066916-0.000633981799932585i</v>
      </c>
      <c r="H1406" t="str">
        <f t="shared" si="406"/>
        <v>91.0031544564393+0.601881221353256i</v>
      </c>
      <c r="I1406" t="str">
        <f t="shared" si="407"/>
        <v>5.47380056655479-202.023533771411i</v>
      </c>
      <c r="K1406" t="str">
        <f t="shared" si="408"/>
        <v>0.14284594246595-0.00123533675795822i</v>
      </c>
      <c r="L1406" t="str">
        <f t="shared" si="409"/>
        <v>0.0015-56.7839416434935i</v>
      </c>
      <c r="M1406" t="str">
        <f t="shared" si="410"/>
        <v>0.0135-23.2959760588692i</v>
      </c>
      <c r="N1406">
        <f t="shared" si="411"/>
        <v>94.118026653641664</v>
      </c>
      <c r="O1406">
        <f t="shared" si="412"/>
        <v>60.490868943373847</v>
      </c>
      <c r="P1406" s="3">
        <f t="shared" si="413"/>
        <v>60.490868943373847</v>
      </c>
      <c r="Q1406" s="3">
        <f t="shared" si="414"/>
        <v>-85.881973346358336</v>
      </c>
      <c r="R1406">
        <f t="shared" si="415"/>
        <v>94.118026653641664</v>
      </c>
      <c r="S1406">
        <f t="shared" si="416"/>
        <v>0.17517600320342014</v>
      </c>
      <c r="T1406">
        <f t="shared" si="399"/>
        <v>60.490868943373847</v>
      </c>
    </row>
    <row r="1407" spans="1:20" x14ac:dyDescent="0.3">
      <c r="A1407">
        <f t="shared" si="400"/>
        <v>1104.8458099982668</v>
      </c>
      <c r="B1407">
        <f t="shared" si="417"/>
        <v>175.84167201559316</v>
      </c>
      <c r="C1407" t="str">
        <f t="shared" si="401"/>
        <v>75.9862859675365-1051.4214738107i</v>
      </c>
      <c r="D1407" t="str">
        <f t="shared" si="402"/>
        <v>15.3561773446486-181.054136690587i</v>
      </c>
      <c r="E1407" t="str">
        <f t="shared" si="403"/>
        <v>162.448596862266-0.615290344200732i</v>
      </c>
      <c r="F1407" t="str">
        <f t="shared" si="404"/>
        <v>17.4594523884904-849.395187938205i</v>
      </c>
      <c r="G1407" t="str">
        <f t="shared" si="405"/>
        <v>0.999999595006422-0.000636390928824658i</v>
      </c>
      <c r="H1407" t="str">
        <f t="shared" si="406"/>
        <v>91.0031784763662+0.604168395319406i</v>
      </c>
      <c r="I1407" t="str">
        <f t="shared" si="407"/>
        <v>5.47380183407562-201.258615967522i</v>
      </c>
      <c r="K1407" t="str">
        <f t="shared" si="408"/>
        <v>0.142845857188318-0.00124003026092037i</v>
      </c>
      <c r="L1407" t="str">
        <f t="shared" si="409"/>
        <v>0.0015-56.5689795213125i</v>
      </c>
      <c r="M1407" t="str">
        <f t="shared" si="410"/>
        <v>0.0135-23.2077864702821i</v>
      </c>
      <c r="N1407">
        <f t="shared" si="411"/>
        <v>94.13358252306918</v>
      </c>
      <c r="O1407">
        <f t="shared" si="412"/>
        <v>60.458160851460804</v>
      </c>
      <c r="P1407" s="3">
        <f t="shared" si="413"/>
        <v>60.458160851460804</v>
      </c>
      <c r="Q1407" s="3">
        <f t="shared" si="414"/>
        <v>-85.86641747693082</v>
      </c>
      <c r="R1407">
        <f t="shared" si="415"/>
        <v>94.13358252306918</v>
      </c>
      <c r="S1407">
        <f t="shared" si="416"/>
        <v>0.17584167201559317</v>
      </c>
      <c r="T1407">
        <f t="shared" si="399"/>
        <v>60.458160851460804</v>
      </c>
    </row>
    <row r="1408" spans="1:20" x14ac:dyDescent="0.3">
      <c r="A1408">
        <f t="shared" si="400"/>
        <v>1109.0442240762602</v>
      </c>
      <c r="B1408">
        <f t="shared" si="417"/>
        <v>176.50987036925241</v>
      </c>
      <c r="C1408" t="str">
        <f t="shared" si="401"/>
        <v>75.9861490385619-1047.44917153559i</v>
      </c>
      <c r="D1408" t="str">
        <f t="shared" si="402"/>
        <v>15.3561767914215-180.368988870884i</v>
      </c>
      <c r="E1408" t="str">
        <f t="shared" si="403"/>
        <v>162.448437551461-0.617623662817877i</v>
      </c>
      <c r="F1408" t="str">
        <f t="shared" si="404"/>
        <v>17.4594523346491-846.179789343029i</v>
      </c>
      <c r="G1408" t="str">
        <f t="shared" si="405"/>
        <v>0.999999591922624-0.000638809212384232i</v>
      </c>
      <c r="H1408" t="str">
        <f t="shared" si="406"/>
        <v>91.0032026791996+0.606464260836425i</v>
      </c>
      <c r="I1408" t="str">
        <f t="shared" si="407"/>
        <v>5.47380311124836-200.496593336404i</v>
      </c>
      <c r="K1408" t="str">
        <f t="shared" si="408"/>
        <v>0.142845771261452-0.00124474159030649i</v>
      </c>
      <c r="L1408" t="str">
        <f t="shared" si="409"/>
        <v>0.0015-56.3548311628935i</v>
      </c>
      <c r="M1408" t="str">
        <f t="shared" si="410"/>
        <v>0.0135-23.1199307334948i</v>
      </c>
      <c r="N1408">
        <f t="shared" si="411"/>
        <v>94.149196451283643</v>
      </c>
      <c r="O1408">
        <f t="shared" si="412"/>
        <v>60.42545454046774</v>
      </c>
      <c r="P1408" s="3">
        <f t="shared" si="413"/>
        <v>60.42545454046774</v>
      </c>
      <c r="Q1408" s="3">
        <f t="shared" si="414"/>
        <v>-85.850803548716357</v>
      </c>
      <c r="R1408">
        <f t="shared" si="415"/>
        <v>94.149196451283643</v>
      </c>
      <c r="S1408">
        <f t="shared" si="416"/>
        <v>0.17650987036925242</v>
      </c>
      <c r="T1408">
        <f t="shared" si="399"/>
        <v>60.42545454046774</v>
      </c>
    </row>
    <row r="1409" spans="1:20" x14ac:dyDescent="0.3">
      <c r="A1409">
        <f t="shared" si="400"/>
        <v>1113.25859212775</v>
      </c>
      <c r="B1409">
        <f t="shared" si="417"/>
        <v>177.18060787665559</v>
      </c>
      <c r="C1409" t="str">
        <f t="shared" si="401"/>
        <v>75.9860110682405-1043.49193712009i</v>
      </c>
      <c r="D1409" t="str">
        <f t="shared" si="402"/>
        <v>15.3561762339819-179.686435719621i</v>
      </c>
      <c r="E1409" t="str">
        <f t="shared" si="403"/>
        <v>162.448277029675-0.619965793351575i</v>
      </c>
      <c r="F1409" t="str">
        <f t="shared" si="404"/>
        <v>17.4594522803976-842.976563328203i</v>
      </c>
      <c r="G1409" t="str">
        <f t="shared" si="405"/>
        <v>0.999999588815344-0.00064123668539879i</v>
      </c>
      <c r="H1409" t="str">
        <f t="shared" si="406"/>
        <v>91.0032270663311+0.608768850935502i</v>
      </c>
      <c r="I1409" t="str">
        <f t="shared" si="407"/>
        <v>5.47380439814627-199.737454916103i</v>
      </c>
      <c r="K1409" t="str">
        <f t="shared" si="408"/>
        <v>0.142845684680412-0.0012494708137553i</v>
      </c>
      <c r="L1409" t="str">
        <f t="shared" si="409"/>
        <v>0.0015-56.1414934876406i</v>
      </c>
      <c r="M1409" t="str">
        <f t="shared" si="410"/>
        <v>0.0135-23.0324075846731i</v>
      </c>
      <c r="N1409">
        <f t="shared" si="411"/>
        <v>94.164868646976359</v>
      </c>
      <c r="O1409">
        <f t="shared" si="412"/>
        <v>60.392750023741996</v>
      </c>
      <c r="P1409" s="3">
        <f t="shared" si="413"/>
        <v>60.392750023741996</v>
      </c>
      <c r="Q1409" s="3">
        <f t="shared" si="414"/>
        <v>-85.835131353023641</v>
      </c>
      <c r="R1409">
        <f t="shared" si="415"/>
        <v>94.164868646976359</v>
      </c>
      <c r="S1409">
        <f t="shared" si="416"/>
        <v>0.1771806078766556</v>
      </c>
      <c r="T1409">
        <f t="shared" si="399"/>
        <v>60.392750023741996</v>
      </c>
    </row>
    <row r="1410" spans="1:20" x14ac:dyDescent="0.3">
      <c r="A1410">
        <f t="shared" si="400"/>
        <v>1117.4889747778354</v>
      </c>
      <c r="B1410">
        <f t="shared" si="417"/>
        <v>177.85389418658687</v>
      </c>
      <c r="C1410" t="str">
        <f t="shared" si="401"/>
        <v>75.9858720486612-1039.54971363747i</v>
      </c>
      <c r="D1410" t="str">
        <f t="shared" si="402"/>
        <v>15.3561756722976-179.006467418042i</v>
      </c>
      <c r="E1410" t="str">
        <f t="shared" si="403"/>
        <v>162.448115287721-0.62231676866237i</v>
      </c>
      <c r="F1410" t="str">
        <f t="shared" si="404"/>
        <v>17.459452225733-839.785463814245i</v>
      </c>
      <c r="G1410" t="str">
        <f t="shared" si="405"/>
        <v>0.999999585684405-0.000643673382788002i</v>
      </c>
      <c r="H1410" t="str">
        <f t="shared" si="406"/>
        <v>91.0032516391659+0.611082198773433i</v>
      </c>
      <c r="I1410" t="str">
        <f t="shared" si="407"/>
        <v>5.47380569484359-198.98118978616i</v>
      </c>
      <c r="K1410" t="str">
        <f t="shared" si="408"/>
        <v>0.142845597440216-0.00125421799916141i</v>
      </c>
      <c r="L1410" t="str">
        <f t="shared" si="409"/>
        <v>0.0015-55.9289634266193i</v>
      </c>
      <c r="M1410" t="str">
        <f t="shared" si="410"/>
        <v>0.0135-22.9452157647669i</v>
      </c>
      <c r="N1410">
        <f t="shared" si="411"/>
        <v>94.180599319497531</v>
      </c>
      <c r="O1410">
        <f t="shared" si="412"/>
        <v>60.360047314728973</v>
      </c>
      <c r="P1410" s="3">
        <f t="shared" si="413"/>
        <v>60.360047314728973</v>
      </c>
      <c r="Q1410" s="3">
        <f t="shared" si="414"/>
        <v>-85.819400680502469</v>
      </c>
      <c r="R1410">
        <f t="shared" si="415"/>
        <v>94.180599319497531</v>
      </c>
      <c r="S1410">
        <f t="shared" si="416"/>
        <v>0.17785389418658687</v>
      </c>
      <c r="T1410">
        <f t="shared" si="399"/>
        <v>60.360047314728973</v>
      </c>
    </row>
    <row r="1411" spans="1:20" x14ac:dyDescent="0.3">
      <c r="A1411">
        <f t="shared" si="400"/>
        <v>1121.7354328819913</v>
      </c>
      <c r="B1411">
        <f t="shared" si="417"/>
        <v>178.52973898449591</v>
      </c>
      <c r="C1411" t="str">
        <f t="shared" si="401"/>
        <v>75.9857319718569-1035.622444377i</v>
      </c>
      <c r="D1411" t="str">
        <f t="shared" si="402"/>
        <v>15.3561751063366-178.329074184576i</v>
      </c>
      <c r="E1411" t="str">
        <f t="shared" si="403"/>
        <v>162.447952316338-0.624676621728511i</v>
      </c>
      <c r="F1411" t="str">
        <f t="shared" si="404"/>
        <v>17.4594521706523-836.606444896126i</v>
      </c>
      <c r="G1411" t="str">
        <f t="shared" si="405"/>
        <v>0.999999582529625-0.000646119339604231i</v>
      </c>
      <c r="H1411" t="str">
        <f t="shared" si="406"/>
        <v>91.0032763991164+0.613404337632982i</v>
      </c>
      <c r="I1411" t="str">
        <f t="shared" si="407"/>
        <v>5.47380700141485-198.227787067447i</v>
      </c>
      <c r="K1411" t="str">
        <f t="shared" si="408"/>
        <v>0.142845509535849-0.00125898321467621i</v>
      </c>
      <c r="L1411" t="str">
        <f t="shared" si="409"/>
        <v>0.0015-55.7172379225138i</v>
      </c>
      <c r="M1411" t="str">
        <f t="shared" si="410"/>
        <v>0.0135-22.8583540194929i</v>
      </c>
      <c r="N1411">
        <f t="shared" si="411"/>
        <v>94.196388678857076</v>
      </c>
      <c r="O1411">
        <f t="shared" si="412"/>
        <v>60.327346426973776</v>
      </c>
      <c r="P1411" s="3">
        <f t="shared" si="413"/>
        <v>60.327346426973776</v>
      </c>
      <c r="Q1411" s="3">
        <f t="shared" si="414"/>
        <v>-85.803611321142924</v>
      </c>
      <c r="R1411">
        <f t="shared" si="415"/>
        <v>94.196388678857076</v>
      </c>
      <c r="S1411">
        <f t="shared" si="416"/>
        <v>0.17852973898449589</v>
      </c>
      <c r="T1411">
        <f t="shared" si="399"/>
        <v>60.327346426973776</v>
      </c>
    </row>
    <row r="1412" spans="1:20" x14ac:dyDescent="0.3">
      <c r="A1412">
        <f t="shared" si="400"/>
        <v>1125.9980275269429</v>
      </c>
      <c r="B1412">
        <f t="shared" si="417"/>
        <v>179.208151992637</v>
      </c>
      <c r="C1412" t="str">
        <f t="shared" si="401"/>
        <v>75.9855908297954-1031.71007284301i</v>
      </c>
      <c r="D1412" t="str">
        <f t="shared" si="402"/>
        <v>15.3561745360661-177.654246274692i</v>
      </c>
      <c r="E1412" t="str">
        <f t="shared" si="403"/>
        <v>162.447788106198-0.627045385646386i</v>
      </c>
      <c r="F1412" t="str">
        <f t="shared" si="404"/>
        <v>17.4594521151523-833.439460842583i</v>
      </c>
      <c r="G1412" t="str">
        <f t="shared" si="405"/>
        <v>0.999999579350823-0.000648574591033036i</v>
      </c>
      <c r="H1412" t="str">
        <f t="shared" si="406"/>
        <v>91.0033013476086+0.615735300923498i</v>
      </c>
      <c r="I1412" t="str">
        <f t="shared" si="407"/>
        <v>5.47380831793534-197.477235922012i</v>
      </c>
      <c r="K1412" t="str">
        <f t="shared" si="408"/>
        <v>0.142845420962254-0.00126376652870894i</v>
      </c>
      <c r="L1412" t="str">
        <f t="shared" si="409"/>
        <v>0.0015-55.5063139295814i</v>
      </c>
      <c r="M1412" t="str">
        <f t="shared" si="410"/>
        <v>0.0135-22.7718210993155i</v>
      </c>
      <c r="N1412">
        <f t="shared" si="411"/>
        <v>94.212236935725812</v>
      </c>
      <c r="O1412">
        <f t="shared" si="412"/>
        <v>60.294647374120842</v>
      </c>
      <c r="P1412" s="3">
        <f t="shared" si="413"/>
        <v>60.294647374120842</v>
      </c>
      <c r="Q1412" s="3">
        <f t="shared" si="414"/>
        <v>-85.787763064274188</v>
      </c>
      <c r="R1412">
        <f t="shared" si="415"/>
        <v>94.212236935725812</v>
      </c>
      <c r="S1412">
        <f t="shared" si="416"/>
        <v>0.17920815199263701</v>
      </c>
      <c r="T1412">
        <f t="shared" si="399"/>
        <v>60.294647374120842</v>
      </c>
    </row>
    <row r="1413" spans="1:20" x14ac:dyDescent="0.3">
      <c r="A1413">
        <f t="shared" si="400"/>
        <v>1130.2768200315454</v>
      </c>
      <c r="B1413">
        <f t="shared" si="417"/>
        <v>179.88914297020904</v>
      </c>
      <c r="C1413" t="str">
        <f t="shared" si="401"/>
        <v>75.9854486143867-1027.81254275413i</v>
      </c>
      <c r="D1413" t="str">
        <f t="shared" si="402"/>
        <v>15.3561739614532-176.981973980763i</v>
      </c>
      <c r="E1413" t="str">
        <f t="shared" si="403"/>
        <v>162.447622647903-0.629423093630838i</v>
      </c>
      <c r="F1413" t="str">
        <f t="shared" si="404"/>
        <v>17.4594520592294-830.284466095483i</v>
      </c>
      <c r="G1413" t="str">
        <f t="shared" si="405"/>
        <v>0.999999576147816-0.000651039172393678i</v>
      </c>
      <c r="H1413" t="str">
        <f t="shared" si="406"/>
        <v>91.0033264860782+0.618075122181268i</v>
      </c>
      <c r="I1413" t="str">
        <f t="shared" si="407"/>
        <v>5.47380964448067-196.729525552925i</v>
      </c>
      <c r="K1413" t="str">
        <f t="shared" si="408"/>
        <v>0.142845331714337-0.00126856800992752i</v>
      </c>
      <c r="L1413" t="str">
        <f t="shared" si="409"/>
        <v>0.0015-55.2961884136098i</v>
      </c>
      <c r="M1413" t="str">
        <f t="shared" si="410"/>
        <v>0.0135-22.6856157594296i</v>
      </c>
      <c r="N1413">
        <f t="shared" si="411"/>
        <v>94.228144301436487</v>
      </c>
      <c r="O1413">
        <f t="shared" si="412"/>
        <v>60.26195016991511</v>
      </c>
      <c r="P1413" s="3">
        <f t="shared" si="413"/>
        <v>60.26195016991511</v>
      </c>
      <c r="Q1413" s="3">
        <f t="shared" si="414"/>
        <v>-85.771855698563513</v>
      </c>
      <c r="R1413">
        <f t="shared" si="415"/>
        <v>94.228144301436487</v>
      </c>
      <c r="S1413">
        <f t="shared" si="416"/>
        <v>0.17988914297020903</v>
      </c>
      <c r="T1413">
        <f t="shared" si="399"/>
        <v>60.26195016991511</v>
      </c>
    </row>
    <row r="1414" spans="1:20" x14ac:dyDescent="0.3">
      <c r="A1414">
        <f t="shared" si="400"/>
        <v>1134.5718719476654</v>
      </c>
      <c r="B1414">
        <f t="shared" si="417"/>
        <v>180.57272171349584</v>
      </c>
      <c r="C1414" t="str">
        <f t="shared" si="401"/>
        <v>75.9853053174795-1023.92979804253i</v>
      </c>
      <c r="D1414" t="str">
        <f t="shared" si="402"/>
        <v>15.3561733824651-176.312247631928i</v>
      </c>
      <c r="E1414" t="str">
        <f t="shared" si="403"/>
        <v>162.447455931981-0.631809779015538i</v>
      </c>
      <c r="F1414" t="str">
        <f t="shared" si="404"/>
        <v>17.4594520028808-827.141415269179i</v>
      </c>
      <c r="G1414" t="str">
        <f t="shared" si="405"/>
        <v>0.999999572920421-0.000653513119139628i</v>
      </c>
      <c r="H1414" t="str">
        <f t="shared" si="406"/>
        <v>91.0033518159713+0.620423835070081i</v>
      </c>
      <c r="I1414" t="str">
        <f t="shared" si="407"/>
        <v>5.47381098112727-195.984645204123i</v>
      </c>
      <c r="K1414" t="str">
        <f t="shared" si="408"/>
        <v>0.142845241786966-0.00127338772725964i</v>
      </c>
      <c r="L1414" t="str">
        <f t="shared" si="409"/>
        <v>0.0015-55.0868583518728i</v>
      </c>
      <c r="M1414" t="str">
        <f t="shared" si="410"/>
        <v>0.0135-22.5997367597426i</v>
      </c>
      <c r="N1414">
        <f t="shared" si="411"/>
        <v>94.244110987984484</v>
      </c>
      <c r="O1414">
        <f t="shared" si="412"/>
        <v>60.229254828203167</v>
      </c>
      <c r="P1414" s="3">
        <f t="shared" si="413"/>
        <v>60.229254828203167</v>
      </c>
      <c r="Q1414" s="3">
        <f t="shared" si="414"/>
        <v>-85.755889012015516</v>
      </c>
      <c r="R1414">
        <f t="shared" si="415"/>
        <v>94.244110987984484</v>
      </c>
      <c r="S1414">
        <f t="shared" si="416"/>
        <v>0.18057272171349584</v>
      </c>
      <c r="T1414">
        <f t="shared" si="399"/>
        <v>60.229254828203167</v>
      </c>
    </row>
    <row r="1415" spans="1:20" x14ac:dyDescent="0.3">
      <c r="A1415">
        <f t="shared" si="400"/>
        <v>1138.8832450610664</v>
      </c>
      <c r="B1415">
        <f t="shared" si="417"/>
        <v>181.25889805600713</v>
      </c>
      <c r="C1415" t="str">
        <f t="shared" si="401"/>
        <v>75.9851609308612-1020.06178285305i</v>
      </c>
      <c r="D1415" t="str">
        <f t="shared" si="402"/>
        <v>15.3561727990685-175.645057593949i</v>
      </c>
      <c r="E1415" t="str">
        <f t="shared" si="403"/>
        <v>162.447287948893-0.634205475253439i</v>
      </c>
      <c r="F1415" t="str">
        <f t="shared" si="404"/>
        <v>17.4594519461032-824.010263149825i</v>
      </c>
      <c r="G1415" t="str">
        <f t="shared" si="405"/>
        <v>0.99999956966845-0.000655996466859076i</v>
      </c>
      <c r="H1415" t="str">
        <f t="shared" si="406"/>
        <v>91.0033773387459+0.622781473381688i</v>
      </c>
      <c r="I1415" t="str">
        <f t="shared" si="407"/>
        <v>5.47381232795208-195.24258416025i</v>
      </c>
      <c r="K1415" t="str">
        <f t="shared" si="408"/>
        <v>0.142845151174969-0.00127822574989367i</v>
      </c>
      <c r="L1415" t="str">
        <f t="shared" si="409"/>
        <v>0.0015-54.8783207330868i</v>
      </c>
      <c r="M1415" t="str">
        <f t="shared" si="410"/>
        <v>0.0135-22.5141828648562i</v>
      </c>
      <c r="N1415">
        <f t="shared" si="411"/>
        <v>94.260137208029036</v>
      </c>
      <c r="O1415">
        <f t="shared" si="412"/>
        <v>60.196561362933423</v>
      </c>
      <c r="P1415" s="3">
        <f t="shared" si="413"/>
        <v>60.196561362933423</v>
      </c>
      <c r="Q1415" s="3">
        <f t="shared" si="414"/>
        <v>-85.739862791970964</v>
      </c>
      <c r="R1415">
        <f t="shared" si="415"/>
        <v>94.260137208029036</v>
      </c>
      <c r="S1415">
        <f t="shared" si="416"/>
        <v>0.18125889805600712</v>
      </c>
      <c r="T1415">
        <f t="shared" si="399"/>
        <v>60.196561362933423</v>
      </c>
    </row>
    <row r="1416" spans="1:20" x14ac:dyDescent="0.3">
      <c r="A1416">
        <f t="shared" si="400"/>
        <v>1143.2110013922984</v>
      </c>
      <c r="B1416">
        <f t="shared" si="417"/>
        <v>181.94768186861995</v>
      </c>
      <c r="C1416" t="str">
        <f t="shared" si="401"/>
        <v>75.9850154462527-1016.20844154236i</v>
      </c>
      <c r="D1416" t="str">
        <f t="shared" si="402"/>
        <v>15.3561722112296-174.980394269071i</v>
      </c>
      <c r="E1416" t="str">
        <f t="shared" si="403"/>
        <v>162.447118689021-0.636610215916947i</v>
      </c>
      <c r="F1416" t="str">
        <f t="shared" si="404"/>
        <v>17.4594518888932-820.890964694747i</v>
      </c>
      <c r="G1416" t="str">
        <f t="shared" si="405"/>
        <v>0.999999566391718-0.000658489251275447i</v>
      </c>
      <c r="H1416" t="str">
        <f t="shared" si="406"/>
        <v>91.0034030558711+0.625148071036288i</v>
      </c>
      <c r="I1416" t="str">
        <f t="shared" si="407"/>
        <v>5.47381368503257-194.503331746512i</v>
      </c>
      <c r="K1416" t="str">
        <f t="shared" si="408"/>
        <v>0.142845059873134-0.00128308214727964i</v>
      </c>
      <c r="L1416" t="str">
        <f t="shared" si="409"/>
        <v>0.0015-54.6705725573688i</v>
      </c>
      <c r="M1416" t="str">
        <f t="shared" si="410"/>
        <v>0.0135-22.4289528440488i</v>
      </c>
      <c r="N1416">
        <f t="shared" si="411"/>
        <v>94.276223174894128</v>
      </c>
      <c r="O1416">
        <f t="shared" si="412"/>
        <v>60.163869788156518</v>
      </c>
      <c r="P1416" s="3">
        <f t="shared" si="413"/>
        <v>60.163869788156518</v>
      </c>
      <c r="Q1416" s="3">
        <f t="shared" si="414"/>
        <v>-85.723776825105872</v>
      </c>
      <c r="R1416">
        <f t="shared" si="415"/>
        <v>94.276223174894128</v>
      </c>
      <c r="S1416">
        <f t="shared" si="416"/>
        <v>0.18194768186861995</v>
      </c>
      <c r="T1416">
        <f t="shared" si="399"/>
        <v>60.163869788156518</v>
      </c>
    </row>
    <row r="1417" spans="1:20" x14ac:dyDescent="0.3">
      <c r="A1417">
        <f t="shared" si="400"/>
        <v>1147.5552031975892</v>
      </c>
      <c r="B1417">
        <f t="shared" si="417"/>
        <v>182.63908305972072</v>
      </c>
      <c r="C1417" t="str">
        <f t="shared" si="401"/>
        <v>75.9848688553172-1012.36971867828i</v>
      </c>
      <c r="D1417" t="str">
        <f t="shared" si="402"/>
        <v>15.3561716189147-174.31824809589i</v>
      </c>
      <c r="E1417" t="str">
        <f t="shared" si="403"/>
        <v>162.446948142682-0.63902403469856i</v>
      </c>
      <c r="F1417" t="str">
        <f t="shared" si="404"/>
        <v>17.4594518312476-817.783475031788i</v>
      </c>
      <c r="G1417" t="str">
        <f t="shared" si="405"/>
        <v>0.999999563090035-0.000660991508247908i</v>
      </c>
      <c r="H1417" t="str">
        <f t="shared" si="406"/>
        <v>91.0034289688272+0.627523662083011i</v>
      </c>
      <c r="I1417" t="str">
        <f t="shared" si="407"/>
        <v>5.47381505244687-193.766877328513i</v>
      </c>
      <c r="K1417" t="str">
        <f t="shared" si="408"/>
        <v>0.14284496787621-0.00128795698913023i</v>
      </c>
      <c r="L1417" t="str">
        <f t="shared" si="409"/>
        <v>0.0015-54.4636108361914i</v>
      </c>
      <c r="M1417" t="str">
        <f t="shared" si="410"/>
        <v>0.0135-22.344045471258i</v>
      </c>
      <c r="N1417">
        <f t="shared" si="411"/>
        <v>94.292369102569296</v>
      </c>
      <c r="O1417">
        <f t="shared" si="412"/>
        <v>60.131180118027075</v>
      </c>
      <c r="P1417" s="3">
        <f t="shared" si="413"/>
        <v>60.131180118027075</v>
      </c>
      <c r="Q1417" s="3">
        <f t="shared" si="414"/>
        <v>-85.707630897430704</v>
      </c>
      <c r="R1417">
        <f t="shared" si="415"/>
        <v>94.292369102569296</v>
      </c>
      <c r="S1417">
        <f t="shared" si="416"/>
        <v>0.18263908305972071</v>
      </c>
      <c r="T1417">
        <f t="shared" si="399"/>
        <v>60.131180118027075</v>
      </c>
    </row>
    <row r="1418" spans="1:20" x14ac:dyDescent="0.3">
      <c r="A1418">
        <f t="shared" si="400"/>
        <v>1151.91591296974</v>
      </c>
      <c r="B1418">
        <f t="shared" si="417"/>
        <v>183.33311157534766</v>
      </c>
      <c r="C1418" t="str">
        <f t="shared" si="401"/>
        <v>75.9847211496537-1008.54555903889i</v>
      </c>
      <c r="D1418" t="str">
        <f t="shared" si="402"/>
        <v>15.3561710220898-173.65860954921i</v>
      </c>
      <c r="E1418" t="str">
        <f t="shared" si="403"/>
        <v>162.446776300114-0.641446965410953i</v>
      </c>
      <c r="F1418" t="str">
        <f t="shared" si="404"/>
        <v>17.4594517731631-814.687749458667i</v>
      </c>
      <c r="G1418" t="str">
        <f t="shared" si="405"/>
        <v>0.999999559763212-0.000663503273771891i</v>
      </c>
      <c r="H1418" t="str">
        <f t="shared" si="406"/>
        <v>91.0034550791041+0.629908280700423i</v>
      </c>
      <c r="I1418" t="str">
        <f t="shared" si="407"/>
        <v>5.47381643027362-193.033210312109i</v>
      </c>
      <c r="K1418" t="str">
        <f t="shared" si="408"/>
        <v>0.142844875178908-0.00129285034542179i</v>
      </c>
      <c r="L1418" t="str">
        <f t="shared" si="409"/>
        <v>0.0015-54.2574325923406i</v>
      </c>
      <c r="M1418" t="str">
        <f t="shared" si="410"/>
        <v>0.0135-22.2594595250627i</v>
      </c>
      <c r="N1418">
        <f t="shared" si="411"/>
        <v>94.308575205710724</v>
      </c>
      <c r="O1418">
        <f t="shared" si="412"/>
        <v>60.098492366803676</v>
      </c>
      <c r="P1418" s="3">
        <f t="shared" si="413"/>
        <v>60.098492366803676</v>
      </c>
      <c r="Q1418" s="3">
        <f t="shared" si="414"/>
        <v>-85.691424794289276</v>
      </c>
      <c r="R1418">
        <f t="shared" si="415"/>
        <v>94.308575205710724</v>
      </c>
      <c r="S1418">
        <f t="shared" si="416"/>
        <v>0.18333311157534765</v>
      </c>
      <c r="T1418">
        <f t="shared" si="399"/>
        <v>60.098492366803676</v>
      </c>
    </row>
    <row r="1419" spans="1:20" x14ac:dyDescent="0.3">
      <c r="A1419">
        <f t="shared" si="400"/>
        <v>1156.2931934390253</v>
      </c>
      <c r="B1419">
        <f t="shared" si="417"/>
        <v>184.02977739933399</v>
      </c>
      <c r="C1419" t="str">
        <f t="shared" si="401"/>
        <v>75.9845723207949-1004.73590761174i</v>
      </c>
      <c r="D1419" t="str">
        <f t="shared" si="402"/>
        <v>15.3561704207203-173.001469139908i</v>
      </c>
      <c r="E1419" t="str">
        <f t="shared" si="403"/>
        <v>162.446603151485-0.643879041987577i</v>
      </c>
      <c r="F1419" t="str">
        <f t="shared" si="404"/>
        <v>17.4594517146363-811.603743442327i</v>
      </c>
      <c r="G1419" t="str">
        <f t="shared" si="405"/>
        <v>0.999999556411057-0.000666024583979607i</v>
      </c>
      <c r="H1419" t="str">
        <f t="shared" si="406"/>
        <v>91.0034813882058+0.632301961197009i</v>
      </c>
      <c r="I1419" t="str">
        <f t="shared" si="407"/>
        <v>5.47381781859214-192.302320143253i</v>
      </c>
      <c r="K1419" t="str">
        <f t="shared" si="408"/>
        <v>0.142844781775895-0.00129776228639524i</v>
      </c>
      <c r="L1419" t="str">
        <f t="shared" si="409"/>
        <v>0.0015-54.0520348598729i</v>
      </c>
      <c r="M1419" t="str">
        <f t="shared" si="410"/>
        <v>0.0135-22.1751937886658i</v>
      </c>
      <c r="N1419">
        <f t="shared" si="411"/>
        <v>94.32484169964205</v>
      </c>
      <c r="O1419">
        <f t="shared" si="412"/>
        <v>60.065806548849579</v>
      </c>
      <c r="P1419" s="3">
        <f t="shared" si="413"/>
        <v>60.065806548849579</v>
      </c>
      <c r="Q1419" s="3">
        <f t="shared" si="414"/>
        <v>-85.67515830035795</v>
      </c>
      <c r="R1419">
        <f t="shared" si="415"/>
        <v>94.32484169964205</v>
      </c>
      <c r="S1419">
        <f t="shared" si="416"/>
        <v>0.18402977739933399</v>
      </c>
      <c r="T1419">
        <f t="shared" si="399"/>
        <v>60.065806548849579</v>
      </c>
    </row>
    <row r="1420" spans="1:20" x14ac:dyDescent="0.3">
      <c r="A1420">
        <f t="shared" si="400"/>
        <v>1160.6871075740935</v>
      </c>
      <c r="B1420">
        <f t="shared" si="417"/>
        <v>184.72909055345147</v>
      </c>
      <c r="C1420" t="str">
        <f t="shared" si="401"/>
        <v>75.9844223602118-1000.94070959311i</v>
      </c>
      <c r="D1420" t="str">
        <f t="shared" si="402"/>
        <v>15.3561698147719-172.346817414802i</v>
      </c>
      <c r="E1420" t="str">
        <f t="shared" si="403"/>
        <v>162.446428686885-0.64632029848294i</v>
      </c>
      <c r="F1420" t="str">
        <f t="shared" si="404"/>
        <v>17.4594516556639-808.53141261832i</v>
      </c>
      <c r="G1420" t="str">
        <f t="shared" si="405"/>
        <v>0.999999553033377-0.000668555475140561i</v>
      </c>
      <c r="H1420" t="str">
        <f t="shared" si="406"/>
        <v>91.003507897646+0.63470473801167i</v>
      </c>
      <c r="I1420" t="str">
        <f t="shared" si="407"/>
        <v>5.47381921748237-191.574196307848i</v>
      </c>
      <c r="K1420" t="str">
        <f t="shared" si="408"/>
        <v>0.1428446876618-0.00130269288255715i</v>
      </c>
      <c r="L1420" t="str">
        <f t="shared" si="409"/>
        <v>0.0015-53.8474146840734i</v>
      </c>
      <c r="M1420" t="str">
        <f t="shared" si="410"/>
        <v>0.0135-22.0912470498763i</v>
      </c>
      <c r="N1420">
        <f t="shared" si="411"/>
        <v>94.341168800355206</v>
      </c>
      <c r="O1420">
        <f t="shared" si="412"/>
        <v>60.033122678633987</v>
      </c>
      <c r="P1420" s="3">
        <f t="shared" si="413"/>
        <v>60.033122678633987</v>
      </c>
      <c r="Q1420" s="3">
        <f t="shared" si="414"/>
        <v>-85.658831199644794</v>
      </c>
      <c r="R1420">
        <f t="shared" si="415"/>
        <v>94.341168800355206</v>
      </c>
      <c r="S1420">
        <f t="shared" si="416"/>
        <v>0.18472909055345146</v>
      </c>
      <c r="T1420">
        <f t="shared" si="399"/>
        <v>60.033122678633987</v>
      </c>
    </row>
    <row r="1421" spans="1:20" x14ac:dyDescent="0.3">
      <c r="A1421">
        <f t="shared" si="400"/>
        <v>1165.0977185828751</v>
      </c>
      <c r="B1421">
        <f t="shared" si="417"/>
        <v>185.43106109755459</v>
      </c>
      <c r="C1421" t="str">
        <f t="shared" si="401"/>
        <v>75.9842712593104-997.15991038717i</v>
      </c>
      <c r="D1421" t="str">
        <f t="shared" si="402"/>
        <v>15.3561692042094-171.694644956502i</v>
      </c>
      <c r="E1421" t="str">
        <f t="shared" si="403"/>
        <v>162.446252896334-0.648770769072943i</v>
      </c>
      <c r="F1421" t="str">
        <f t="shared" si="404"/>
        <v>17.4594515962422-805.470712790115i</v>
      </c>
      <c r="G1421" t="str">
        <f t="shared" si="405"/>
        <v>0.999999549629978-0.000671095983662087i</v>
      </c>
      <c r="H1421" t="str">
        <f t="shared" si="406"/>
        <v>91.0035346089499+0.63711664571421i</v>
      </c>
      <c r="I1421" t="str">
        <f t="shared" si="407"/>
        <v>5.47382062702467-190.848828331583i</v>
      </c>
      <c r="K1421" t="str">
        <f t="shared" si="408"/>
        <v>0.142844592831211-0.00130764220468068i</v>
      </c>
      <c r="L1421" t="str">
        <f t="shared" si="409"/>
        <v>0.0015-53.6435691214121i</v>
      </c>
      <c r="M1421" t="str">
        <f t="shared" si="410"/>
        <v>0.0135-22.0076181010922i</v>
      </c>
      <c r="N1421">
        <f t="shared" si="411"/>
        <v>94.357556724511525</v>
      </c>
      <c r="O1421">
        <f t="shared" si="412"/>
        <v>60.000440770732254</v>
      </c>
      <c r="P1421" s="3">
        <f t="shared" si="413"/>
        <v>60.000440770732254</v>
      </c>
      <c r="Q1421" s="3">
        <f t="shared" si="414"/>
        <v>-85.642443275488475</v>
      </c>
      <c r="R1421">
        <f t="shared" si="415"/>
        <v>94.357556724511525</v>
      </c>
      <c r="S1421">
        <f t="shared" si="416"/>
        <v>0.18543106109755458</v>
      </c>
      <c r="T1421">
        <f t="shared" si="399"/>
        <v>60.000440770732254</v>
      </c>
    </row>
    <row r="1422" spans="1:20" x14ac:dyDescent="0.3">
      <c r="A1422">
        <f t="shared" si="400"/>
        <v>1169.5250899134901</v>
      </c>
      <c r="B1422">
        <f t="shared" si="417"/>
        <v>186.13569912972531</v>
      </c>
      <c r="C1422" t="str">
        <f t="shared" si="401"/>
        <v>75.9841190094317-993.39345560522i</v>
      </c>
      <c r="D1422" t="str">
        <f t="shared" si="402"/>
        <v>15.356168588998-171.044942383292i</v>
      </c>
      <c r="E1422" t="str">
        <f t="shared" si="403"/>
        <v>162.44607576977-0.651230488055203i</v>
      </c>
      <c r="F1422" t="str">
        <f t="shared" si="404"/>
        <v>17.4594515363683-802.421599928538i</v>
      </c>
      <c r="G1422" t="str">
        <f t="shared" si="405"/>
        <v>0.999999546200664-0.000673646146089858i</v>
      </c>
      <c r="H1422" t="str">
        <f t="shared" si="406"/>
        <v>91.0035615236549+0.639537719005847i</v>
      </c>
      <c r="I1422" t="str">
        <f t="shared" si="407"/>
        <v>5.47382204730031-190.126205779802i</v>
      </c>
      <c r="K1422" t="str">
        <f t="shared" si="408"/>
        <v>0.142844497278674-0.00131261032380659i</v>
      </c>
      <c r="L1422" t="str">
        <f t="shared" si="409"/>
        <v>0.0015-53.4404952395021i</v>
      </c>
      <c r="M1422" t="str">
        <f t="shared" si="410"/>
        <v>0.0135-21.9243057392829i</v>
      </c>
      <c r="N1422">
        <f t="shared" si="411"/>
        <v>94.374005689442313</v>
      </c>
      <c r="O1422">
        <f t="shared" si="412"/>
        <v>59.967760839826923</v>
      </c>
      <c r="P1422" s="3">
        <f t="shared" si="413"/>
        <v>59.967760839826923</v>
      </c>
      <c r="Q1422" s="3">
        <f t="shared" si="414"/>
        <v>-85.625994310557687</v>
      </c>
      <c r="R1422">
        <f t="shared" si="415"/>
        <v>94.374005689442313</v>
      </c>
      <c r="S1422">
        <f t="shared" si="416"/>
        <v>0.1861356991297253</v>
      </c>
      <c r="T1422">
        <f t="shared" si="399"/>
        <v>59.967760839826923</v>
      </c>
    </row>
    <row r="1423" spans="1:20" x14ac:dyDescent="0.3">
      <c r="A1423">
        <f t="shared" si="400"/>
        <v>1173.9692852551616</v>
      </c>
      <c r="B1423">
        <f t="shared" si="417"/>
        <v>186.84301478641828</v>
      </c>
      <c r="C1423" t="str">
        <f t="shared" si="401"/>
        <v>75.9839656018504-989.641291064909i</v>
      </c>
      <c r="D1423" t="str">
        <f t="shared" si="402"/>
        <v>15.3561679691021-170.39770034898i</v>
      </c>
      <c r="E1423" t="str">
        <f t="shared" si="403"/>
        <v>162.445897297063-0.653699489849733i</v>
      </c>
      <c r="F1423" t="str">
        <f t="shared" si="404"/>
        <v>17.4594514760385-799.384030171066i</v>
      </c>
      <c r="G1423" t="str">
        <f t="shared" si="405"/>
        <v>0.999999542745238-0.000676205999108418i</v>
      </c>
      <c r="H1423" t="str">
        <f t="shared" si="406"/>
        <v>91.0035886433106+0.641967992719721i</v>
      </c>
      <c r="I1423" t="str">
        <f t="shared" si="407"/>
        <v>5.47382347839102-189.406318257334i</v>
      </c>
      <c r="K1423" t="str">
        <f t="shared" si="408"/>
        <v>0.142844400998693-0.00131759731124427i</v>
      </c>
      <c r="L1423" t="str">
        <f t="shared" si="409"/>
        <v>0.0015-53.2381901170571i</v>
      </c>
      <c r="M1423" t="str">
        <f t="shared" si="410"/>
        <v>0.0135-21.8413087659722i</v>
      </c>
      <c r="N1423">
        <f t="shared" si="411"/>
        <v>94.390515913149898</v>
      </c>
      <c r="O1423">
        <f t="shared" si="412"/>
        <v>59.935082900708508</v>
      </c>
      <c r="P1423" s="3">
        <f t="shared" si="413"/>
        <v>59.935082900708508</v>
      </c>
      <c r="Q1423" s="3">
        <f t="shared" si="414"/>
        <v>-85.609484086850102</v>
      </c>
      <c r="R1423">
        <f t="shared" si="415"/>
        <v>94.390515913149898</v>
      </c>
      <c r="S1423">
        <f t="shared" si="416"/>
        <v>0.18684301478641829</v>
      </c>
      <c r="T1423">
        <f t="shared" si="399"/>
        <v>59.935082900708508</v>
      </c>
    </row>
    <row r="1424" spans="1:20" x14ac:dyDescent="0.3">
      <c r="A1424">
        <f t="shared" si="400"/>
        <v>1178.4303685391312</v>
      </c>
      <c r="B1424">
        <f t="shared" si="417"/>
        <v>187.55301824260667</v>
      </c>
      <c r="C1424" t="str">
        <f t="shared" si="401"/>
        <v>75.9838110277765-985.903362789439i</v>
      </c>
      <c r="D1424" t="str">
        <f t="shared" si="402"/>
        <v>15.3561673444861-169.752909542772i</v>
      </c>
      <c r="E1424" t="str">
        <f t="shared" si="403"/>
        <v>162.445717467999-0.656177808998794i</v>
      </c>
      <c r="F1424" t="str">
        <f t="shared" si="404"/>
        <v>17.4594514152493-796.357959821238i</v>
      </c>
      <c r="G1424" t="str">
        <f t="shared" si="405"/>
        <v>0.9999995392635-0.000678775579541711i</v>
      </c>
      <c r="H1424" t="str">
        <f t="shared" si="406"/>
        <v>91.0036159694763+0.644407501821349i</v>
      </c>
      <c r="I1424" t="str">
        <f t="shared" si="407"/>
        <v>5.47382492037903-188.689155408355i</v>
      </c>
      <c r="K1424" t="str">
        <f t="shared" si="408"/>
        <v>0.142844303985733-0.0013226032385727i</v>
      </c>
      <c r="L1424" t="str">
        <f t="shared" si="409"/>
        <v>0.0015-53.0366508438505i</v>
      </c>
      <c r="M1424" t="str">
        <f t="shared" si="410"/>
        <v>0.0135-21.7586259872207i</v>
      </c>
      <c r="N1424">
        <f t="shared" si="411"/>
        <v>94.407087614308438</v>
      </c>
      <c r="O1424">
        <f t="shared" si="412"/>
        <v>59.902406968276061</v>
      </c>
      <c r="P1424" s="3">
        <f t="shared" si="413"/>
        <v>59.902406968276061</v>
      </c>
      <c r="Q1424" s="3">
        <f t="shared" si="414"/>
        <v>-85.592912385691562</v>
      </c>
      <c r="R1424">
        <f t="shared" si="415"/>
        <v>94.407087614308438</v>
      </c>
      <c r="S1424">
        <f t="shared" si="416"/>
        <v>0.18755301824260667</v>
      </c>
      <c r="T1424">
        <f t="shared" si="399"/>
        <v>59.902406968276061</v>
      </c>
    </row>
    <row r="1425" spans="1:20" x14ac:dyDescent="0.3">
      <c r="A1425">
        <f t="shared" si="400"/>
        <v>1182.9084039395798</v>
      </c>
      <c r="B1425">
        <f t="shared" si="417"/>
        <v>188.26571971192857</v>
      </c>
      <c r="C1425" t="str">
        <f t="shared" si="401"/>
        <v>75.9836552783508-982.179617006784i</v>
      </c>
      <c r="D1425" t="str">
        <f t="shared" si="402"/>
        <v>15.3561667151141-169.110560689136i</v>
      </c>
      <c r="E1425" t="str">
        <f t="shared" si="403"/>
        <v>162.44553627229-0.658665480167767i</v>
      </c>
      <c r="F1425" t="str">
        <f t="shared" si="404"/>
        <v>17.4594513539971-793.343345348018i</v>
      </c>
      <c r="G1425" t="str">
        <f t="shared" si="405"/>
        <v>0.999999535755251-0.000681354924353606i</v>
      </c>
      <c r="H1425" t="str">
        <f t="shared" si="406"/>
        <v>91.0036435037265+0.646856281409204i</v>
      </c>
      <c r="I1425" t="str">
        <f t="shared" si="407"/>
        <v>5.47382637334743-187.974706916239i</v>
      </c>
      <c r="K1425" t="str">
        <f t="shared" si="408"/>
        <v>0.142844206234212-0.00132762817764148i</v>
      </c>
      <c r="L1425" t="str">
        <f t="shared" si="409"/>
        <v>0.0015-52.8358745206719i</v>
      </c>
      <c r="M1425" t="str">
        <f t="shared" si="410"/>
        <v>0.0135-21.676256213609i</v>
      </c>
      <c r="N1425">
        <f t="shared" si="411"/>
        <v>94.423721012264608</v>
      </c>
      <c r="O1425">
        <f t="shared" si="412"/>
        <v>59.869733057537935</v>
      </c>
      <c r="P1425" s="3">
        <f t="shared" si="413"/>
        <v>59.869733057537935</v>
      </c>
      <c r="Q1425" s="3">
        <f t="shared" si="414"/>
        <v>-85.576278987735392</v>
      </c>
      <c r="R1425">
        <f t="shared" si="415"/>
        <v>94.423721012264608</v>
      </c>
      <c r="S1425">
        <f t="shared" si="416"/>
        <v>0.18826571971192857</v>
      </c>
      <c r="T1425">
        <f t="shared" si="399"/>
        <v>59.869733057537935</v>
      </c>
    </row>
    <row r="1426" spans="1:20" x14ac:dyDescent="0.3">
      <c r="A1426">
        <f t="shared" si="400"/>
        <v>1187.4034558745502</v>
      </c>
      <c r="B1426">
        <f t="shared" si="417"/>
        <v>188.9811294468339</v>
      </c>
      <c r="C1426" t="str">
        <f t="shared" si="401"/>
        <v>75.9834983446507-978.470000148982i</v>
      </c>
      <c r="D1426" t="str">
        <f t="shared" si="402"/>
        <v>15.3561660809498-168.470644547668i</v>
      </c>
      <c r="E1426" t="str">
        <f t="shared" si="403"/>
        <v>162.445353699573-0.661162538145277i</v>
      </c>
      <c r="F1426" t="str">
        <f t="shared" si="404"/>
        <v>17.4594512922786-790.340143385166i</v>
      </c>
      <c r="G1426" t="str">
        <f t="shared" si="405"/>
        <v>0.999999532220289-0.000683944070648432i</v>
      </c>
      <c r="H1426" t="str">
        <f t="shared" si="406"/>
        <v>91.0036712476441+0.649314366715137i</v>
      </c>
      <c r="I1426" t="str">
        <f t="shared" si="407"/>
        <v>5.47382783737979-187.262962503402i</v>
      </c>
      <c r="K1426" t="str">
        <f t="shared" si="408"/>
        <v>0.142844107738511-0.00133267220057185i</v>
      </c>
      <c r="L1426" t="str">
        <f t="shared" si="409"/>
        <v>0.0015-52.6358582592867i</v>
      </c>
      <c r="M1426" t="str">
        <f t="shared" si="410"/>
        <v>0.0135-21.5941982602202i</v>
      </c>
      <c r="N1426">
        <f t="shared" si="411"/>
        <v>94.440416327038548</v>
      </c>
      <c r="O1426">
        <f t="shared" si="412"/>
        <v>59.837061183613109</v>
      </c>
      <c r="P1426" s="3">
        <f t="shared" si="413"/>
        <v>59.837061183613109</v>
      </c>
      <c r="Q1426" s="3">
        <f t="shared" si="414"/>
        <v>-85.559583672961452</v>
      </c>
      <c r="R1426">
        <f t="shared" si="415"/>
        <v>94.440416327038548</v>
      </c>
      <c r="S1426">
        <f t="shared" si="416"/>
        <v>0.1889811294468339</v>
      </c>
      <c r="T1426">
        <f t="shared" si="399"/>
        <v>59.837061183613109</v>
      </c>
    </row>
    <row r="1427" spans="1:20" x14ac:dyDescent="0.3">
      <c r="A1427">
        <f t="shared" si="400"/>
        <v>1191.9155890068737</v>
      </c>
      <c r="B1427">
        <f t="shared" si="417"/>
        <v>189.69925773873189</v>
      </c>
      <c r="C1427" t="str">
        <f t="shared" si="401"/>
        <v>75.9833402176837-974.774458851268i</v>
      </c>
      <c r="D1427" t="str">
        <f t="shared" si="402"/>
        <v>15.3561654419568-167.83315191296i</v>
      </c>
      <c r="E1427" t="str">
        <f t="shared" si="403"/>
        <v>162.445169739402-0.66366901784353i</v>
      </c>
      <c r="F1427" t="str">
        <f t="shared" si="404"/>
        <v>17.4594512300901-787.348310730613i</v>
      </c>
      <c r="G1427" t="str">
        <f t="shared" si="405"/>
        <v>0.999999528658411-0.000686543055671511i</v>
      </c>
      <c r="H1427" t="str">
        <f t="shared" si="406"/>
        <v>91.0036992028263+0.651781793104951i</v>
      </c>
      <c r="I1427" t="str">
        <f t="shared" si="407"/>
        <v>5.47382931256034-186.553911931164i</v>
      </c>
      <c r="K1427" t="str">
        <f t="shared" si="408"/>
        <v>0.142844008492965-0.00133773537975771i</v>
      </c>
      <c r="L1427" t="str">
        <f t="shared" si="409"/>
        <v>0.0015-52.4365991823935i</v>
      </c>
      <c r="M1427" t="str">
        <f t="shared" si="410"/>
        <v>0.0135-21.512450946623i</v>
      </c>
      <c r="N1427">
        <f t="shared" si="411"/>
        <v>94.457173779324563</v>
      </c>
      <c r="O1427">
        <f t="shared" si="412"/>
        <v>59.804391361731163</v>
      </c>
      <c r="P1427" s="3">
        <f t="shared" si="413"/>
        <v>59.804391361731163</v>
      </c>
      <c r="Q1427" s="3">
        <f t="shared" si="414"/>
        <v>-85.542826220675437</v>
      </c>
      <c r="R1427">
        <f t="shared" si="415"/>
        <v>94.457173779324563</v>
      </c>
      <c r="S1427">
        <f t="shared" si="416"/>
        <v>0.18969925773873189</v>
      </c>
      <c r="T1427">
        <f t="shared" si="399"/>
        <v>59.804391361731163</v>
      </c>
    </row>
    <row r="1428" spans="1:20" x14ac:dyDescent="0.3">
      <c r="A1428">
        <f t="shared" si="400"/>
        <v>1196.4448682450998</v>
      </c>
      <c r="B1428">
        <f t="shared" si="417"/>
        <v>190.42011491813906</v>
      </c>
      <c r="C1428" t="str">
        <f t="shared" si="401"/>
        <v>75.983180888387-971.092939951326i</v>
      </c>
      <c r="D1428" t="str">
        <f t="shared" si="402"/>
        <v>15.3561647980981-167.198073614463i</v>
      </c>
      <c r="E1428" t="str">
        <f t="shared" si="403"/>
        <v>162.444984381253-0.666184954298772i</v>
      </c>
      <c r="F1428" t="str">
        <f t="shared" si="404"/>
        <v>17.4594511674281-784.367804345838i</v>
      </c>
      <c r="G1428" t="str">
        <f t="shared" si="405"/>
        <v>0.99999952506941-0.000689151916809695i</v>
      </c>
      <c r="H1428" t="str">
        <f t="shared" si="406"/>
        <v>91.0037273708829+0.6542585960789i</v>
      </c>
      <c r="I1428" t="str">
        <f t="shared" si="407"/>
        <v>5.47383079897408-185.847544999595i</v>
      </c>
      <c r="K1428" t="str">
        <f t="shared" si="408"/>
        <v>0.142843908491865-0.00134281778786661i</v>
      </c>
      <c r="L1428" t="str">
        <f t="shared" si="409"/>
        <v>0.0015-52.238094423584i</v>
      </c>
      <c r="M1428" t="str">
        <f t="shared" si="410"/>
        <v>0.0135-21.431013096855i</v>
      </c>
      <c r="N1428">
        <f t="shared" si="411"/>
        <v>94.473993590492015</v>
      </c>
      <c r="O1428">
        <f t="shared" si="412"/>
        <v>59.771723607233163</v>
      </c>
      <c r="P1428" s="3">
        <f t="shared" si="413"/>
        <v>59.771723607233163</v>
      </c>
      <c r="Q1428" s="3">
        <f t="shared" si="414"/>
        <v>-85.526006409507985</v>
      </c>
      <c r="R1428">
        <f t="shared" si="415"/>
        <v>94.473993590492015</v>
      </c>
      <c r="S1428">
        <f t="shared" si="416"/>
        <v>0.19042011491813907</v>
      </c>
      <c r="T1428">
        <f t="shared" si="399"/>
        <v>59.771723607233163</v>
      </c>
    </row>
    <row r="1429" spans="1:20" x14ac:dyDescent="0.3">
      <c r="A1429">
        <f t="shared" si="400"/>
        <v>1200.991358744431</v>
      </c>
      <c r="B1429">
        <f t="shared" si="417"/>
        <v>191.14371135482799</v>
      </c>
      <c r="C1429" t="str">
        <f t="shared" si="401"/>
        <v>75.9830203476356-967.425390488633i</v>
      </c>
      <c r="D1429" t="str">
        <f t="shared" si="402"/>
        <v>15.356164149337-166.565400516366i</v>
      </c>
      <c r="E1429" t="str">
        <f t="shared" si="403"/>
        <v>162.444797614526-0.66871038267174i</v>
      </c>
      <c r="F1429" t="str">
        <f t="shared" si="404"/>
        <v>17.459451104289-781.398581355262i</v>
      </c>
      <c r="G1429" t="str">
        <f t="shared" si="405"/>
        <v>0.999999521453081-0.000691770691591901i</v>
      </c>
      <c r="H1429" t="str">
        <f t="shared" si="406"/>
        <v>91.0037557534336+0.656744811272152i</v>
      </c>
      <c r="I1429" t="str">
        <f t="shared" si="407"/>
        <v>5.47383229670648-185.143851547368i</v>
      </c>
      <c r="K1429" t="str">
        <f t="shared" si="408"/>
        <v>0.142843807729462-0.00134791949784081i</v>
      </c>
      <c r="L1429" t="str">
        <f t="shared" si="409"/>
        <v>0.0015-52.0403411273002i</v>
      </c>
      <c r="M1429" t="str">
        <f t="shared" si="410"/>
        <v>0.0135-21.3498835394052i</v>
      </c>
      <c r="N1429">
        <f t="shared" si="411"/>
        <v>94.490875982585905</v>
      </c>
      <c r="O1429">
        <f t="shared" si="412"/>
        <v>59.739057935573499</v>
      </c>
      <c r="P1429" s="3">
        <f t="shared" si="413"/>
        <v>59.739057935573499</v>
      </c>
      <c r="Q1429" s="3">
        <f t="shared" si="414"/>
        <v>-85.509124017414095</v>
      </c>
      <c r="R1429">
        <f t="shared" si="415"/>
        <v>94.490875982585905</v>
      </c>
      <c r="S1429">
        <f t="shared" si="416"/>
        <v>0.19114371135482799</v>
      </c>
      <c r="T1429">
        <f t="shared" si="399"/>
        <v>59.739057935573499</v>
      </c>
    </row>
    <row r="1430" spans="1:20" x14ac:dyDescent="0.3">
      <c r="A1430">
        <f t="shared" si="400"/>
        <v>1205.5551259076599</v>
      </c>
      <c r="B1430">
        <f t="shared" si="417"/>
        <v>191.87005745797634</v>
      </c>
      <c r="C1430" t="str">
        <f t="shared" si="401"/>
        <v>75.9828585862293-963.771757703537i</v>
      </c>
      <c r="D1430" t="str">
        <f t="shared" si="402"/>
        <v>15.3561634956359-165.935123517451i</v>
      </c>
      <c r="E1430" t="str">
        <f t="shared" si="403"/>
        <v>162.444609428537-0.671245338247873i</v>
      </c>
      <c r="F1430" t="str">
        <f t="shared" si="404"/>
        <v>17.4594510406689-778.440599045611i</v>
      </c>
      <c r="G1430" t="str">
        <f t="shared" si="405"/>
        <v>0.999999517809216-0.000694399417689651i</v>
      </c>
      <c r="H1430" t="str">
        <f t="shared" si="406"/>
        <v>91.0037843521123+0.65924047445535i</v>
      </c>
      <c r="I1430" t="str">
        <f t="shared" si="407"/>
        <v>5.47383380584366-184.442821451617i</v>
      </c>
      <c r="K1430" t="str">
        <f t="shared" si="408"/>
        <v>0.142843706199961-0.00135304058289828i</v>
      </c>
      <c r="L1430" t="str">
        <f t="shared" si="409"/>
        <v>0.0015-51.8433364487947i</v>
      </c>
      <c r="M1430" t="str">
        <f t="shared" si="410"/>
        <v>0.0135-21.2690611071979i</v>
      </c>
      <c r="N1430">
        <f t="shared" si="411"/>
        <v>94.507821178327731</v>
      </c>
      <c r="O1430">
        <f t="shared" si="412"/>
        <v>59.706394362319188</v>
      </c>
      <c r="P1430" s="3">
        <f t="shared" si="413"/>
        <v>59.706394362319188</v>
      </c>
      <c r="Q1430" s="3">
        <f t="shared" si="414"/>
        <v>-85.492178821672269</v>
      </c>
      <c r="R1430">
        <f t="shared" si="415"/>
        <v>94.507821178327731</v>
      </c>
      <c r="S1430">
        <f t="shared" si="416"/>
        <v>0.19187005745797633</v>
      </c>
      <c r="T1430">
        <f t="shared" si="399"/>
        <v>59.706394362319188</v>
      </c>
    </row>
    <row r="1431" spans="1:20" x14ac:dyDescent="0.3">
      <c r="A1431">
        <f t="shared" si="400"/>
        <v>1210.1362353861091</v>
      </c>
      <c r="B1431">
        <f t="shared" si="417"/>
        <v>192.59916367631666</v>
      </c>
      <c r="C1431" t="str">
        <f t="shared" si="401"/>
        <v>75.9826955949022-960.131989036617i</v>
      </c>
      <c r="D1431" t="str">
        <f t="shared" si="402"/>
        <v>15.3561628369574-165.307233550973i</v>
      </c>
      <c r="E1431" t="str">
        <f t="shared" si="403"/>
        <v>162.444419812524-0.673789856437757i</v>
      </c>
      <c r="F1431" t="str">
        <f t="shared" si="404"/>
        <v>17.4594509765647-775.493814865318i</v>
      </c>
      <c r="G1431" t="str">
        <f t="shared" si="405"/>
        <v>0.999999514137605-0.000697038132917618i</v>
      </c>
      <c r="H1431" t="str">
        <f t="shared" si="406"/>
        <v>91.0038131685648+0.66174562153511i</v>
      </c>
      <c r="I1431" t="str">
        <f t="shared" si="407"/>
        <v>5.4738353264726-183.744444627788i</v>
      </c>
      <c r="K1431" t="str">
        <f t="shared" si="408"/>
        <v>0.142843603897523-0.00135818111653373i</v>
      </c>
      <c r="L1431" t="str">
        <f t="shared" si="409"/>
        <v>0.0015-51.6470775540894i</v>
      </c>
      <c r="M1431" t="str">
        <f t="shared" si="410"/>
        <v>0.0135-21.1885446375751i</v>
      </c>
      <c r="N1431">
        <f t="shared" si="411"/>
        <v>94.524829401116207</v>
      </c>
      <c r="O1431">
        <f t="shared" si="412"/>
        <v>59.673732903151738</v>
      </c>
      <c r="P1431" s="3">
        <f t="shared" si="413"/>
        <v>59.673732903151738</v>
      </c>
      <c r="Q1431" s="3">
        <f t="shared" si="414"/>
        <v>-85.475170598883793</v>
      </c>
      <c r="R1431">
        <f t="shared" si="415"/>
        <v>94.524829401116207</v>
      </c>
      <c r="S1431">
        <f t="shared" si="416"/>
        <v>0.19259916367631666</v>
      </c>
      <c r="T1431">
        <f t="shared" si="399"/>
        <v>59.673732903151738</v>
      </c>
    </row>
    <row r="1432" spans="1:20" x14ac:dyDescent="0.3">
      <c r="A1432">
        <f t="shared" si="400"/>
        <v>1214.7347530805764</v>
      </c>
      <c r="B1432">
        <f t="shared" si="417"/>
        <v>193.33104049828668</v>
      </c>
      <c r="C1432" t="str">
        <f t="shared" si="401"/>
        <v>75.9825313643145-956.506032127849i</v>
      </c>
      <c r="D1432" t="str">
        <f t="shared" si="402"/>
        <v>15.3561621732634-164.681721584523i</v>
      </c>
      <c r="E1432" t="str">
        <f t="shared" si="403"/>
        <v>162.444228755641-0.676343972777472i</v>
      </c>
      <c r="F1432" t="str">
        <f t="shared" si="404"/>
        <v>17.4594509119722-772.558186423902i</v>
      </c>
      <c r="G1432" t="str">
        <f t="shared" si="405"/>
        <v>0.999999510438037-0.000699686875234164i</v>
      </c>
      <c r="H1432" t="str">
        <f t="shared" si="406"/>
        <v>91.0038422044503+0.664260288554561i</v>
      </c>
      <c r="I1432" t="str">
        <f t="shared" si="407"/>
        <v>5.47383685868076-183.0487110295i</v>
      </c>
      <c r="K1432" t="str">
        <f t="shared" si="408"/>
        <v>0.142843500816264-0.00136334117251968i</v>
      </c>
      <c r="L1432" t="str">
        <f t="shared" si="409"/>
        <v>0.0015-51.4515616199336i</v>
      </c>
      <c r="M1432" t="str">
        <f t="shared" si="410"/>
        <v>0.0135-21.1083329722804i</v>
      </c>
      <c r="N1432">
        <f t="shared" si="411"/>
        <v>94.541900875027821</v>
      </c>
      <c r="O1432">
        <f t="shared" si="412"/>
        <v>59.641073573867331</v>
      </c>
      <c r="P1432" s="3">
        <f t="shared" si="413"/>
        <v>59.641073573867331</v>
      </c>
      <c r="Q1432" s="3">
        <f t="shared" si="414"/>
        <v>-85.458099124972179</v>
      </c>
      <c r="R1432">
        <f t="shared" si="415"/>
        <v>94.541900875027821</v>
      </c>
      <c r="S1432">
        <f t="shared" si="416"/>
        <v>0.19333104049828667</v>
      </c>
      <c r="T1432">
        <f t="shared" si="399"/>
        <v>59.641073573867331</v>
      </c>
    </row>
    <row r="1433" spans="1:20" x14ac:dyDescent="0.3">
      <c r="A1433">
        <f t="shared" si="400"/>
        <v>1219.3507451422827</v>
      </c>
      <c r="B1433">
        <f t="shared" si="417"/>
        <v>194.06569845218019</v>
      </c>
      <c r="C1433" t="str">
        <f t="shared" si="401"/>
        <v>75.9823658850604-952.893834815927i</v>
      </c>
      <c r="D1433" t="str">
        <f t="shared" si="402"/>
        <v>15.356161504516-164.058578619902i</v>
      </c>
      <c r="E1433" t="str">
        <f t="shared" si="403"/>
        <v>162.444036246963-0.67890772292906i</v>
      </c>
      <c r="F1433" t="str">
        <f t="shared" si="404"/>
        <v>17.459450846888-769.633671491369i</v>
      </c>
      <c r="G1433" t="str">
        <f t="shared" si="405"/>
        <v>0.999999506710299-0.000702345682741892i</v>
      </c>
      <c r="H1433" t="str">
        <f t="shared" si="406"/>
        <v>91.003871461439+0.666784511693822i</v>
      </c>
      <c r="I1433" t="str">
        <f t="shared" si="407"/>
        <v>5.47383840255634-182.355610648389i</v>
      </c>
      <c r="K1433" t="str">
        <f t="shared" si="408"/>
        <v>0.142843396950257-0.00136852082490746i</v>
      </c>
      <c r="L1433" t="str">
        <f t="shared" si="409"/>
        <v>0.0015-51.2567858337653i</v>
      </c>
      <c r="M1433" t="str">
        <f t="shared" si="410"/>
        <v>0.0135-21.0284249574421i</v>
      </c>
      <c r="N1433">
        <f t="shared" si="411"/>
        <v>94.559035824817812</v>
      </c>
      <c r="O1433">
        <f t="shared" si="412"/>
        <v>59.608416390378167</v>
      </c>
      <c r="P1433" s="3">
        <f t="shared" si="413"/>
        <v>59.608416390378167</v>
      </c>
      <c r="Q1433" s="3">
        <f t="shared" si="414"/>
        <v>-85.440964175182188</v>
      </c>
      <c r="R1433">
        <f t="shared" si="415"/>
        <v>94.559035824817812</v>
      </c>
      <c r="S1433">
        <f t="shared" si="416"/>
        <v>0.19406569845218019</v>
      </c>
      <c r="T1433">
        <f t="shared" si="399"/>
        <v>59.608416390378167</v>
      </c>
    </row>
    <row r="1434" spans="1:20" x14ac:dyDescent="0.3">
      <c r="A1434">
        <f t="shared" si="400"/>
        <v>1223.9842779738233</v>
      </c>
      <c r="B1434">
        <f t="shared" si="417"/>
        <v>194.80314810629847</v>
      </c>
      <c r="C1434" t="str">
        <f t="shared" si="401"/>
        <v>75.9821991476577-949.295345137455i</v>
      </c>
      <c r="D1434" t="str">
        <f t="shared" si="402"/>
        <v>15.3561608306763-163.437795692989i</v>
      </c>
      <c r="E1434" t="str">
        <f t="shared" si="403"/>
        <v>162.44384227548-0.68148114268082i</v>
      </c>
      <c r="F1434" t="str">
        <f t="shared" si="404"/>
        <v>17.4594507813081-766.720227997581i</v>
      </c>
      <c r="G1434" t="str">
        <f t="shared" si="405"/>
        <v>0.999999502954176-0.000705014593688188i</v>
      </c>
      <c r="H1434" t="str">
        <f t="shared" si="406"/>
        <v>91.0039009412141+0.669318327270549i</v>
      </c>
      <c r="I1434" t="str">
        <f t="shared" si="407"/>
        <v>5.47383995818808-181.665133513971i</v>
      </c>
      <c r="K1434" t="str">
        <f t="shared" si="408"/>
        <v>0.14284329229353-0.00137372014802828i</v>
      </c>
      <c r="L1434" t="str">
        <f t="shared" si="409"/>
        <v>0.0015-51.0627473936692i</v>
      </c>
      <c r="M1434" t="str">
        <f t="shared" si="410"/>
        <v>0.0135-20.9488194435566i</v>
      </c>
      <c r="N1434">
        <f t="shared" si="411"/>
        <v>94.576234475920359</v>
      </c>
      <c r="O1434">
        <f t="shared" si="412"/>
        <v>59.575761368712897</v>
      </c>
      <c r="P1434" s="3">
        <f t="shared" si="413"/>
        <v>59.575761368712897</v>
      </c>
      <c r="Q1434" s="3">
        <f t="shared" si="414"/>
        <v>-85.423765524079641</v>
      </c>
      <c r="R1434">
        <f t="shared" si="415"/>
        <v>94.576234475920359</v>
      </c>
      <c r="S1434">
        <f t="shared" si="416"/>
        <v>0.19480314810629845</v>
      </c>
      <c r="T1434">
        <f t="shared" si="399"/>
        <v>59.575761368712897</v>
      </c>
    </row>
    <row r="1435" spans="1:20" x14ac:dyDescent="0.3">
      <c r="A1435">
        <f t="shared" si="400"/>
        <v>1228.6354182301238</v>
      </c>
      <c r="B1435">
        <f t="shared" si="417"/>
        <v>195.5434000691024</v>
      </c>
      <c r="C1435" t="str">
        <f t="shared" si="401"/>
        <v>75.9820311425575-945.710511326201i</v>
      </c>
      <c r="D1435" t="str">
        <f t="shared" si="402"/>
        <v>15.3561601517059-162.819363873611i</v>
      </c>
      <c r="E1435" t="str">
        <f t="shared" si="403"/>
        <v>162.443646830101-0.684064267947629i</v>
      </c>
      <c r="F1435" t="str">
        <f t="shared" si="404"/>
        <v>17.4594507152289-763.817814031679i</v>
      </c>
      <c r="G1435" t="str">
        <f t="shared" si="405"/>
        <v>0.999999499169452-0.000707693646465777i</v>
      </c>
      <c r="H1435" t="str">
        <f t="shared" si="406"/>
        <v>91.0039306454733+0.671861771740473i</v>
      </c>
      <c r="I1435" t="str">
        <f t="shared" si="407"/>
        <v>5.47384152566562-180.977269693505i</v>
      </c>
      <c r="K1435" t="str">
        <f t="shared" si="408"/>
        <v>0.142843186840063-0.00137893921649424i</v>
      </c>
      <c r="L1435" t="str">
        <f t="shared" si="409"/>
        <v>0.0015-50.8694435083375i</v>
      </c>
      <c r="M1435" t="str">
        <f t="shared" si="410"/>
        <v>0.0135-20.8695152854718i</v>
      </c>
      <c r="N1435">
        <f t="shared" si="411"/>
        <v>94.593497054449927</v>
      </c>
      <c r="O1435">
        <f t="shared" si="412"/>
        <v>59.543108525017345</v>
      </c>
      <c r="P1435" s="3">
        <f t="shared" si="413"/>
        <v>59.543108525017345</v>
      </c>
      <c r="Q1435" s="3">
        <f t="shared" si="414"/>
        <v>-85.406502945550073</v>
      </c>
      <c r="R1435">
        <f t="shared" si="415"/>
        <v>94.593497054449927</v>
      </c>
      <c r="S1435">
        <f t="shared" si="416"/>
        <v>0.1955434000691024</v>
      </c>
      <c r="T1435">
        <f t="shared" si="399"/>
        <v>59.543108525017345</v>
      </c>
    </row>
    <row r="1436" spans="1:20" x14ac:dyDescent="0.3">
      <c r="A1436">
        <f t="shared" si="400"/>
        <v>1233.3042328193983</v>
      </c>
      <c r="B1436">
        <f t="shared" si="417"/>
        <v>196.28646498936499</v>
      </c>
      <c r="C1436" t="str">
        <f t="shared" si="401"/>
        <v>75.9818618601329-942.139281812388i</v>
      </c>
      <c r="D1436" t="str">
        <f t="shared" si="402"/>
        <v>15.3561594675653-162.20327426542i</v>
      </c>
      <c r="E1436" t="str">
        <f t="shared" si="403"/>
        <v>162.443449899649-0.686657134771439i</v>
      </c>
      <c r="F1436" t="str">
        <f t="shared" si="404"/>
        <v>17.4594506486464-760.926387841459i</v>
      </c>
      <c r="G1436" t="str">
        <f t="shared" si="405"/>
        <v>0.99999949535591-0.00071038287961327i</v>
      </c>
      <c r="H1436" t="str">
        <f t="shared" si="406"/>
        <v>91.0039605759258+0.674414881697897i</v>
      </c>
      <c r="I1436" t="str">
        <f t="shared" si="407"/>
        <v>5.4738431050791-180.292009291837i</v>
      </c>
      <c r="K1436" t="str">
        <f t="shared" si="408"/>
        <v>0.142843080583792-0.00138417810519943i</v>
      </c>
      <c r="L1436" t="str">
        <f t="shared" si="409"/>
        <v>0.0015-50.6768713970288i</v>
      </c>
      <c r="M1436" t="str">
        <f t="shared" si="410"/>
        <v>0.0135-20.7905113423708i</v>
      </c>
      <c r="N1436">
        <f t="shared" si="411"/>
        <v>94.610823787201113</v>
      </c>
      <c r="O1436">
        <f t="shared" si="412"/>
        <v>59.51045787555573</v>
      </c>
      <c r="P1436" s="3">
        <f t="shared" si="413"/>
        <v>59.51045787555573</v>
      </c>
      <c r="Q1436" s="3">
        <f t="shared" si="414"/>
        <v>-85.389176212798887</v>
      </c>
      <c r="R1436">
        <f t="shared" si="415"/>
        <v>94.610823787201113</v>
      </c>
      <c r="S1436">
        <f t="shared" si="416"/>
        <v>0.196286464989365</v>
      </c>
      <c r="T1436">
        <f t="shared" si="399"/>
        <v>59.51045787555573</v>
      </c>
    </row>
    <row r="1437" spans="1:20" x14ac:dyDescent="0.3">
      <c r="A1437">
        <f t="shared" si="400"/>
        <v>1237.9907889041122</v>
      </c>
      <c r="B1437">
        <f t="shared" si="417"/>
        <v>197.03235355632458</v>
      </c>
      <c r="C1437" t="str">
        <f t="shared" si="401"/>
        <v>75.9816912906913-938.581605221939i</v>
      </c>
      <c r="D1437" t="str">
        <f t="shared" si="402"/>
        <v>15.3561587782157-161.58951800576i</v>
      </c>
      <c r="E1437" t="str">
        <f t="shared" si="403"/>
        <v>162.443251472865-0.689259779321601i</v>
      </c>
      <c r="F1437" t="str">
        <f t="shared" si="404"/>
        <v>17.4594505815571-758.045907832795i</v>
      </c>
      <c r="G1437" t="str">
        <f t="shared" si="405"/>
        <v>0.99999949151333-0.000713082331815724i</v>
      </c>
      <c r="H1437" t="str">
        <f t="shared" si="406"/>
        <v>91.0039907342939+0.676977693876223i</v>
      </c>
      <c r="I1437" t="str">
        <f t="shared" si="407"/>
        <v>5.47384469651948-179.609342451268i</v>
      </c>
      <c r="K1437" t="str">
        <f t="shared" si="408"/>
        <v>0.142842973518607-0.00138943688932093i</v>
      </c>
      <c r="L1437" t="str">
        <f t="shared" si="409"/>
        <v>0.0015-50.4850282895286i</v>
      </c>
      <c r="M1437" t="str">
        <f t="shared" si="410"/>
        <v>0.0135-20.7118064777553i</v>
      </c>
      <c r="N1437">
        <f t="shared" si="411"/>
        <v>94.628214901649983</v>
      </c>
      <c r="O1437">
        <f t="shared" si="412"/>
        <v>59.47780943671134</v>
      </c>
      <c r="P1437" s="3">
        <f t="shared" si="413"/>
        <v>59.47780943671134</v>
      </c>
      <c r="Q1437" s="3">
        <f t="shared" si="414"/>
        <v>-85.371785098350017</v>
      </c>
      <c r="R1437">
        <f t="shared" si="415"/>
        <v>94.628214901649983</v>
      </c>
      <c r="S1437">
        <f t="shared" si="416"/>
        <v>0.19703235355632459</v>
      </c>
      <c r="T1437">
        <f t="shared" si="399"/>
        <v>59.47780943671134</v>
      </c>
    </row>
    <row r="1438" spans="1:20" x14ac:dyDescent="0.3">
      <c r="A1438">
        <f t="shared" si="400"/>
        <v>1242.6951539019476</v>
      </c>
      <c r="B1438">
        <f t="shared" si="417"/>
        <v>197.7810764998386</v>
      </c>
      <c r="C1438" t="str">
        <f t="shared" si="401"/>
        <v>75.9815194244602-935.037430375712i</v>
      </c>
      <c r="D1438" t="str">
        <f t="shared" si="402"/>
        <v>15.356158083617-160.97808626554i</v>
      </c>
      <c r="E1438" t="str">
        <f t="shared" si="403"/>
        <v>162.443051538403-0.691872237895176i</v>
      </c>
      <c r="F1438" t="str">
        <f t="shared" si="404"/>
        <v>17.4594505139568-755.176332569004i</v>
      </c>
      <c r="G1438" t="str">
        <f t="shared" si="405"/>
        <v>0.99999948764149-0.00071579204190519i</v>
      </c>
      <c r="H1438" t="str">
        <f t="shared" si="406"/>
        <v>91.0040211223133+0.679550245148516i</v>
      </c>
      <c r="I1438" t="str">
        <f t="shared" si="407"/>
        <v>5.47384630007827-178.929259351404i</v>
      </c>
      <c r="K1438" t="str">
        <f t="shared" si="408"/>
        <v>0.142842865638351-0.00139471564431991i</v>
      </c>
      <c r="L1438" t="str">
        <f t="shared" si="409"/>
        <v>0.0015-50.2939114261093i</v>
      </c>
      <c r="M1438" t="str">
        <f t="shared" si="410"/>
        <v>0.0135-20.6333995594295i</v>
      </c>
      <c r="N1438">
        <f t="shared" si="411"/>
        <v>94.645670625954082</v>
      </c>
      <c r="O1438">
        <f t="shared" si="412"/>
        <v>59.445163224987127</v>
      </c>
      <c r="P1438" s="3">
        <f t="shared" si="413"/>
        <v>59.445163224987127</v>
      </c>
      <c r="Q1438" s="3">
        <f t="shared" si="414"/>
        <v>-85.354329374045918</v>
      </c>
      <c r="R1438">
        <f t="shared" si="415"/>
        <v>94.645670625954082</v>
      </c>
      <c r="S1438">
        <f t="shared" si="416"/>
        <v>0.19778107649983862</v>
      </c>
      <c r="T1438">
        <f t="shared" si="399"/>
        <v>59.445163224987127</v>
      </c>
    </row>
    <row r="1439" spans="1:20" x14ac:dyDescent="0.3">
      <c r="A1439">
        <f t="shared" si="400"/>
        <v>1247.4173954867749</v>
      </c>
      <c r="B1439">
        <f t="shared" si="417"/>
        <v>198.53264459053798</v>
      </c>
      <c r="C1439" t="str">
        <f t="shared" si="401"/>
        <v>75.9813462515973-931.506706288808i</v>
      </c>
      <c r="D1439" t="str">
        <f t="shared" si="402"/>
        <v>15.3561573837295-160.368970249111i</v>
      </c>
      <c r="E1439" t="str">
        <f t="shared" si="403"/>
        <v>162.442850084833-0.694494546917438i</v>
      </c>
      <c r="F1439" t="str">
        <f t="shared" si="404"/>
        <v>17.4594504458419-752.317620770294i</v>
      </c>
      <c r="G1439" t="str">
        <f t="shared" si="405"/>
        <v>0.999999483740169-0.000718512048861282i</v>
      </c>
      <c r="H1439" t="str">
        <f t="shared" si="406"/>
        <v>91.0040517417332+0.682132572527984i</v>
      </c>
      <c r="I1439" t="str">
        <f t="shared" si="407"/>
        <v>5.47384791584785-178.251750209025i</v>
      </c>
      <c r="K1439" t="str">
        <f t="shared" si="408"/>
        <v>0.14284275693682-0.00140001444594267i</v>
      </c>
      <c r="L1439" t="str">
        <f t="shared" si="409"/>
        <v>0.0015-50.103518057491i</v>
      </c>
      <c r="M1439" t="str">
        <f t="shared" si="410"/>
        <v>0.0135-20.5552894594835i</v>
      </c>
      <c r="N1439">
        <f t="shared" si="411"/>
        <v>94.663191188953348</v>
      </c>
      <c r="O1439">
        <f t="shared" si="412"/>
        <v>59.412519257006977</v>
      </c>
      <c r="P1439" s="3">
        <f t="shared" si="413"/>
        <v>59.412519257006977</v>
      </c>
      <c r="Q1439" s="3">
        <f t="shared" si="414"/>
        <v>-85.336808811046652</v>
      </c>
      <c r="R1439">
        <f t="shared" si="415"/>
        <v>94.663191188953348</v>
      </c>
      <c r="S1439">
        <f t="shared" si="416"/>
        <v>0.19853264459053799</v>
      </c>
      <c r="T1439">
        <f t="shared" si="399"/>
        <v>59.412519257006977</v>
      </c>
    </row>
    <row r="1440" spans="1:20" x14ac:dyDescent="0.3">
      <c r="A1440">
        <f t="shared" si="400"/>
        <v>1252.1575815896249</v>
      </c>
      <c r="B1440">
        <f t="shared" si="417"/>
        <v>199.28706863998204</v>
      </c>
      <c r="C1440" t="str">
        <f t="shared" si="401"/>
        <v>75.9811717621841-927.989382169787i</v>
      </c>
      <c r="D1440" t="str">
        <f t="shared" si="402"/>
        <v>15.3561566785128-159.762161194131i</v>
      </c>
      <c r="E1440" t="str">
        <f t="shared" si="403"/>
        <v>162.442647100638-0.697126742942204i</v>
      </c>
      <c r="F1440" t="str">
        <f t="shared" si="404"/>
        <v>17.4594503772084-749.469731313125i</v>
      </c>
      <c r="G1440" t="str">
        <f t="shared" si="405"/>
        <v>0.999999479809142-0.00072124239181173i</v>
      </c>
      <c r="H1440" t="str">
        <f t="shared" si="406"/>
        <v>91.004082594315+0.68472471316857i</v>
      </c>
      <c r="I1440" t="str">
        <f t="shared" si="407"/>
        <v>5.47384954392114-177.57680527793i</v>
      </c>
      <c r="K1440" t="str">
        <f t="shared" si="408"/>
        <v>0.142842647407764-0.00140533337022173i</v>
      </c>
      <c r="L1440" t="str">
        <f t="shared" si="409"/>
        <v>0.0015-49.9138454448007i</v>
      </c>
      <c r="M1440" t="str">
        <f t="shared" si="410"/>
        <v>0.0135-20.4774750542772i</v>
      </c>
      <c r="N1440">
        <f t="shared" si="411"/>
        <v>94.680776820170607</v>
      </c>
      <c r="O1440">
        <f t="shared" si="412"/>
        <v>59.379877549516095</v>
      </c>
      <c r="P1440" s="3">
        <f t="shared" si="413"/>
        <v>59.379877549516095</v>
      </c>
      <c r="Q1440" s="3">
        <f t="shared" si="414"/>
        <v>-85.319223179829393</v>
      </c>
      <c r="R1440">
        <f t="shared" si="415"/>
        <v>94.680776820170607</v>
      </c>
      <c r="S1440">
        <f t="shared" si="416"/>
        <v>0.19928706863998205</v>
      </c>
      <c r="T1440">
        <f t="shared" si="399"/>
        <v>59.379877549516095</v>
      </c>
    </row>
    <row r="1441" spans="1:20" x14ac:dyDescent="0.3">
      <c r="A1441">
        <f t="shared" si="400"/>
        <v>1256.9157803996654</v>
      </c>
      <c r="B1441">
        <f t="shared" si="417"/>
        <v>200.04435950081398</v>
      </c>
      <c r="C1441" t="str">
        <f t="shared" si="401"/>
        <v>75.9809959462258-924.485407419965i</v>
      </c>
      <c r="D1441" t="str">
        <f t="shared" si="402"/>
        <v>15.3561559679261-159.157650371448i</v>
      </c>
      <c r="E1441" t="str">
        <f t="shared" si="403"/>
        <v>162.442442574213-0.699768862652053i</v>
      </c>
      <c r="F1441" t="str">
        <f t="shared" si="404"/>
        <v>17.459450308052-746.632623229649i</v>
      </c>
      <c r="G1441" t="str">
        <f t="shared" si="405"/>
        <v>0.999999475848182-0.000723983110032945i</v>
      </c>
      <c r="H1441" t="str">
        <f t="shared" si="406"/>
        <v>91.0041136818347+0.687326704365411i</v>
      </c>
      <c r="I1441" t="str">
        <f t="shared" si="407"/>
        <v>5.47385118439174-176.904414848811i</v>
      </c>
      <c r="K1441" t="str">
        <f t="shared" si="408"/>
        <v>0.142842537044884-0.00141067249347682i</v>
      </c>
      <c r="L1441" t="str">
        <f t="shared" si="409"/>
        <v>0.0015-49.7248908595346i</v>
      </c>
      <c r="M1441" t="str">
        <f t="shared" si="410"/>
        <v>0.0135-20.3999552244244i</v>
      </c>
      <c r="N1441">
        <f t="shared" si="411"/>
        <v>94.698427749812012</v>
      </c>
      <c r="O1441">
        <f t="shared" si="412"/>
        <v>59.347238119382048</v>
      </c>
      <c r="P1441" s="3">
        <f t="shared" si="413"/>
        <v>59.347238119382048</v>
      </c>
      <c r="Q1441" s="3">
        <f t="shared" si="414"/>
        <v>-85.301572250187988</v>
      </c>
      <c r="R1441">
        <f t="shared" si="415"/>
        <v>94.698427749812012</v>
      </c>
      <c r="S1441">
        <f t="shared" si="416"/>
        <v>0.20004435950081398</v>
      </c>
      <c r="T1441">
        <f t="shared" si="399"/>
        <v>59.347238119382048</v>
      </c>
    </row>
    <row r="1442" spans="1:20" x14ac:dyDescent="0.3">
      <c r="A1442">
        <f t="shared" si="400"/>
        <v>1261.6920603651843</v>
      </c>
      <c r="B1442">
        <f t="shared" si="417"/>
        <v>200.80452806691707</v>
      </c>
      <c r="C1442" t="str">
        <f t="shared" si="401"/>
        <v>75.9808187936562-920.994731632721i</v>
      </c>
      <c r="D1442" t="str">
        <f t="shared" si="402"/>
        <v>15.3561552519291-158.555429084975i</v>
      </c>
      <c r="E1442" t="str">
        <f t="shared" si="403"/>
        <v>162.442236493867-0.702420942858939i</v>
      </c>
      <c r="F1442" t="str">
        <f t="shared" si="404"/>
        <v>17.4594502383693-743.806255707132i</v>
      </c>
      <c r="G1442" t="str">
        <f t="shared" si="405"/>
        <v>0.999999471857061-0.000726734242950584i</v>
      </c>
      <c r="H1442" t="str">
        <f t="shared" si="406"/>
        <v>91.0041450060818+0.689938583555474i</v>
      </c>
      <c r="I1442" t="str">
        <f t="shared" si="407"/>
        <v>5.47385283735428-176.234569249111i</v>
      </c>
      <c r="K1442" t="str">
        <f t="shared" si="408"/>
        <v>0.142842425841833-0.00141603189231608i</v>
      </c>
      <c r="L1442" t="str">
        <f t="shared" si="409"/>
        <v>0.0015-49.5366515835173i</v>
      </c>
      <c r="M1442" t="str">
        <f t="shared" si="410"/>
        <v>0.0135-20.3227288547763i</v>
      </c>
      <c r="N1442">
        <f t="shared" si="411"/>
        <v>94.716144208767673</v>
      </c>
      <c r="O1442">
        <f t="shared" si="412"/>
        <v>59.314600983596023</v>
      </c>
      <c r="P1442" s="3">
        <f t="shared" si="413"/>
        <v>59.314600983596023</v>
      </c>
      <c r="Q1442" s="3">
        <f t="shared" si="414"/>
        <v>-85.283855791232327</v>
      </c>
      <c r="R1442">
        <f t="shared" si="415"/>
        <v>94.716144208767673</v>
      </c>
      <c r="S1442">
        <f t="shared" si="416"/>
        <v>0.20080452806691707</v>
      </c>
      <c r="T1442">
        <f t="shared" si="399"/>
        <v>59.314600983596023</v>
      </c>
    </row>
    <row r="1443" spans="1:20" x14ac:dyDescent="0.3">
      <c r="A1443">
        <f t="shared" si="400"/>
        <v>1266.4864901945718</v>
      </c>
      <c r="B1443">
        <f t="shared" si="417"/>
        <v>201.56758527357135</v>
      </c>
      <c r="C1443" t="str">
        <f t="shared" si="401"/>
        <v>75.9806402943282-917.517304592686i</v>
      </c>
      <c r="D1443" t="str">
        <f t="shared" si="402"/>
        <v>15.35615453048-157.955488671551i</v>
      </c>
      <c r="E1443" t="str">
        <f t="shared" si="403"/>
        <v>162.44202884782-0.705083020504432i</v>
      </c>
      <c r="F1443" t="str">
        <f t="shared" si="404"/>
        <v>17.4594501681559-740.990588087309i</v>
      </c>
      <c r="G1443" t="str">
        <f t="shared" si="405"/>
        <v>0.999999467835551-0.00072949583014012i</v>
      </c>
      <c r="H1443" t="str">
        <f t="shared" si="406"/>
        <v>91.0041765688581+0.692560388317995i</v>
      </c>
      <c r="I1443" t="str">
        <f t="shared" si="407"/>
        <v>5.47385450290367-175.56725884287i</v>
      </c>
      <c r="K1443" t="str">
        <f t="shared" si="408"/>
        <v>0.142842313792218-0.00142141164363703i</v>
      </c>
      <c r="L1443" t="str">
        <f t="shared" si="409"/>
        <v>0.0015-49.3491249088636i</v>
      </c>
      <c r="M1443" t="str">
        <f t="shared" si="410"/>
        <v>0.0135-20.2457948344055i</v>
      </c>
      <c r="N1443">
        <f t="shared" si="411"/>
        <v>94.733926428612079</v>
      </c>
      <c r="O1443">
        <f t="shared" si="412"/>
        <v>59.281966159272855</v>
      </c>
      <c r="P1443" s="3">
        <f t="shared" si="413"/>
        <v>59.281966159272855</v>
      </c>
      <c r="Q1443" s="3">
        <f t="shared" si="414"/>
        <v>-85.266073571387921</v>
      </c>
      <c r="R1443">
        <f t="shared" si="415"/>
        <v>94.733926428612079</v>
      </c>
      <c r="S1443">
        <f t="shared" si="416"/>
        <v>0.20156758527357135</v>
      </c>
      <c r="T1443">
        <f t="shared" si="399"/>
        <v>59.281966159272855</v>
      </c>
    </row>
    <row r="1444" spans="1:20" x14ac:dyDescent="0.3">
      <c r="A1444">
        <f t="shared" si="400"/>
        <v>1271.2991388573112</v>
      </c>
      <c r="B1444">
        <f t="shared" si="417"/>
        <v>202.33354209761092</v>
      </c>
      <c r="C1444" t="str">
        <f t="shared" si="401"/>
        <v>75.9804604380201-914.053076275094i</v>
      </c>
      <c r="D1444" t="str">
        <f t="shared" si="402"/>
        <v>15.3561538035376-157.357820500834i</v>
      </c>
      <c r="E1444" t="str">
        <f t="shared" si="403"/>
        <v>162.441819624203-0.707755132660182i</v>
      </c>
      <c r="F1444" t="str">
        <f t="shared" si="404"/>
        <v>17.4594500974078-738.185579865865i</v>
      </c>
      <c r="G1444" t="str">
        <f t="shared" si="405"/>
        <v>0.999999463783419-0.000732267911327404i</v>
      </c>
      <c r="H1444" t="str">
        <f t="shared" si="406"/>
        <v>91.004208371981+0.695192156375108i</v>
      </c>
      <c r="I1444" t="str">
        <f t="shared" si="407"/>
        <v>5.47385618113589-174.902474030608i</v>
      </c>
      <c r="K1444" t="str">
        <f t="shared" si="408"/>
        <v>0.142842200889594-0.0014268118246277i</v>
      </c>
      <c r="L1444" t="str">
        <f t="shared" si="409"/>
        <v>0.0015-49.1623081379392i</v>
      </c>
      <c r="M1444" t="str">
        <f t="shared" si="410"/>
        <v>0.0135-20.1691520565905i</v>
      </c>
      <c r="N1444">
        <f t="shared" si="411"/>
        <v>94.751774641604598</v>
      </c>
      <c r="O1444">
        <f t="shared" si="412"/>
        <v>59.249333663652585</v>
      </c>
      <c r="P1444" s="3">
        <f t="shared" si="413"/>
        <v>59.249333663652585</v>
      </c>
      <c r="Q1444" s="3">
        <f t="shared" si="414"/>
        <v>-85.248225358395402</v>
      </c>
      <c r="R1444">
        <f t="shared" si="415"/>
        <v>94.751774641604598</v>
      </c>
      <c r="S1444">
        <f t="shared" si="416"/>
        <v>0.20233354209761092</v>
      </c>
      <c r="T1444">
        <f t="shared" si="399"/>
        <v>59.249333663652585</v>
      </c>
    </row>
    <row r="1445" spans="1:20" x14ac:dyDescent="0.3">
      <c r="A1445">
        <f t="shared" si="400"/>
        <v>1276.1300755849691</v>
      </c>
      <c r="B1445">
        <f t="shared" si="417"/>
        <v>203.10240955758184</v>
      </c>
      <c r="C1445" t="str">
        <f t="shared" si="401"/>
        <v>75.9802792144332-910.601996845048i</v>
      </c>
      <c r="D1445" t="str">
        <f t="shared" si="402"/>
        <v>15.35615307106-156.762415975167i</v>
      </c>
      <c r="E1445" t="str">
        <f t="shared" si="403"/>
        <v>162.441608811059-0.710437316528179i</v>
      </c>
      <c r="F1445" t="str">
        <f t="shared" si="404"/>
        <v>17.4594500261211-735.391190691812i</v>
      </c>
      <c r="G1445" t="str">
        <f t="shared" si="405"/>
        <v>0.999999459700432-0.000735050526389245i</v>
      </c>
      <c r="H1445" t="str">
        <f t="shared" si="406"/>
        <v>91.0042404172807+0.697833925592322i</v>
      </c>
      <c r="I1445" t="str">
        <f t="shared" si="407"/>
        <v>5.47385787214752-174.24020524917i</v>
      </c>
      <c r="K1445" t="str">
        <f t="shared" si="408"/>
        <v>0.142842087127469-0.0014322325127677i</v>
      </c>
      <c r="L1445" t="str">
        <f t="shared" si="409"/>
        <v>0.0015-48.9761985833227i</v>
      </c>
      <c r="M1445" t="str">
        <f t="shared" si="410"/>
        <v>0.0135-20.092799418799i</v>
      </c>
      <c r="N1445">
        <f t="shared" si="411"/>
        <v>94.769689080689872</v>
      </c>
      <c r="O1445">
        <f t="shared" si="412"/>
        <v>59.21670351410117</v>
      </c>
      <c r="P1445" s="3">
        <f t="shared" si="413"/>
        <v>59.21670351410117</v>
      </c>
      <c r="Q1445" s="3">
        <f t="shared" si="414"/>
        <v>-85.230310919310128</v>
      </c>
      <c r="R1445">
        <f t="shared" si="415"/>
        <v>94.769689080689872</v>
      </c>
      <c r="S1445">
        <f t="shared" si="416"/>
        <v>0.20310240955758183</v>
      </c>
      <c r="T1445">
        <f t="shared" si="399"/>
        <v>59.21670351410117</v>
      </c>
    </row>
    <row r="1446" spans="1:20" x14ac:dyDescent="0.3">
      <c r="A1446">
        <f t="shared" si="400"/>
        <v>1280.9793698721919</v>
      </c>
      <c r="B1446">
        <f t="shared" si="417"/>
        <v>203.87419871390065</v>
      </c>
      <c r="C1446" t="str">
        <f t="shared" si="401"/>
        <v>75.9800966131914-907.164016656767i</v>
      </c>
      <c r="D1446" t="str">
        <f t="shared" si="402"/>
        <v>15.3561523330052-156.169266529454i</v>
      </c>
      <c r="E1446" t="str">
        <f t="shared" si="403"/>
        <v>162.441396396338-0.713129609441164i</v>
      </c>
      <c r="F1446" t="str">
        <f t="shared" si="404"/>
        <v>17.4594499542915-732.607380366928i</v>
      </c>
      <c r="G1446" t="str">
        <f t="shared" si="405"/>
        <v>0.999999455586355-0.000737843715353978i</v>
      </c>
      <c r="H1446" t="str">
        <f t="shared" si="406"/>
        <v>91.004272706601+0.700485733979072i</v>
      </c>
      <c r="I1446" t="str">
        <f t="shared" si="407"/>
        <v>5.47385957603579-173.5804429716i</v>
      </c>
      <c r="K1446" t="str">
        <f t="shared" si="408"/>
        <v>0.142841972499302-0.00143767378582929i</v>
      </c>
      <c r="L1446" t="str">
        <f t="shared" si="409"/>
        <v>0.0015-48.7907935677651i</v>
      </c>
      <c r="M1446" t="str">
        <f t="shared" si="410"/>
        <v>0.0135-20.0167358226729i</v>
      </c>
      <c r="N1446">
        <f t="shared" si="411"/>
        <v>94.787669979498517</v>
      </c>
      <c r="O1446">
        <f t="shared" si="412"/>
        <v>59.184075728111068</v>
      </c>
      <c r="P1446" s="3">
        <f t="shared" si="413"/>
        <v>59.184075728111068</v>
      </c>
      <c r="Q1446" s="3">
        <f t="shared" si="414"/>
        <v>-85.212330020501483</v>
      </c>
      <c r="R1446">
        <f t="shared" si="415"/>
        <v>94.787669979498517</v>
      </c>
      <c r="S1446">
        <f t="shared" si="416"/>
        <v>0.20387419871390067</v>
      </c>
      <c r="T1446">
        <f t="shared" si="399"/>
        <v>59.184075728111068</v>
      </c>
    </row>
    <row r="1447" spans="1:20" x14ac:dyDescent="0.3">
      <c r="A1447">
        <f t="shared" si="400"/>
        <v>1285.8470914777063</v>
      </c>
      <c r="B1447">
        <f t="shared" si="417"/>
        <v>204.64892066901348</v>
      </c>
      <c r="C1447" t="str">
        <f t="shared" si="401"/>
        <v>75.9799126238362-903.73908625291i</v>
      </c>
      <c r="D1447" t="str">
        <f t="shared" si="402"/>
        <v>15.3561515893303-155.578363631041i</v>
      </c>
      <c r="E1447" t="str">
        <f t="shared" si="403"/>
        <v>162.441182367901-0.715832048863113i</v>
      </c>
      <c r="F1447" t="str">
        <f t="shared" si="404"/>
        <v>17.4594498819149-729.834108845159i</v>
      </c>
      <c r="G1447" t="str">
        <f t="shared" si="405"/>
        <v>0.999999451440952-0.000740647518402039i</v>
      </c>
      <c r="H1447" t="str">
        <f t="shared" si="406"/>
        <v>91.0043052418004+0.703147619689345i</v>
      </c>
      <c r="I1447" t="str">
        <f t="shared" si="407"/>
        <v>5.47386129289881-172.923177706993i</v>
      </c>
      <c r="K1447" t="str">
        <f t="shared" si="408"/>
        <v>0.142841856998501-0.00144313572187854i</v>
      </c>
      <c r="L1447" t="str">
        <f t="shared" si="409"/>
        <v>0.0015-48.6060904241534i</v>
      </c>
      <c r="M1447" t="str">
        <f t="shared" si="410"/>
        <v>0.0135-19.9409601740117i</v>
      </c>
      <c r="N1447">
        <f t="shared" si="411"/>
        <v>94.805717572346936</v>
      </c>
      <c r="O1447">
        <f t="shared" si="412"/>
        <v>59.151450323302456</v>
      </c>
      <c r="P1447" s="3">
        <f t="shared" si="413"/>
        <v>59.151450323302456</v>
      </c>
      <c r="Q1447" s="3">
        <f t="shared" si="414"/>
        <v>-85.194282427653064</v>
      </c>
      <c r="R1447">
        <f t="shared" si="415"/>
        <v>94.805717572346936</v>
      </c>
      <c r="S1447">
        <f t="shared" si="416"/>
        <v>0.20464892066901347</v>
      </c>
      <c r="T1447">
        <f t="shared" si="399"/>
        <v>59.151450323302456</v>
      </c>
    </row>
    <row r="1448" spans="1:20" x14ac:dyDescent="0.3">
      <c r="A1448">
        <f t="shared" si="400"/>
        <v>1290.7333104253216</v>
      </c>
      <c r="B1448">
        <f t="shared" si="417"/>
        <v>205.42658656755574</v>
      </c>
      <c r="C1448" t="str">
        <f t="shared" si="401"/>
        <v>75.9797272358369-900.327156363868i</v>
      </c>
      <c r="D1448" t="str">
        <f t="shared" si="402"/>
        <v>15.3561508399932-154.989698779593i</v>
      </c>
      <c r="E1448" t="str">
        <f t="shared" si="403"/>
        <v>162.440966713518-0.718544672389512i</v>
      </c>
      <c r="F1448" t="str">
        <f t="shared" si="404"/>
        <v>17.4594498089874-727.071336232074i</v>
      </c>
      <c r="G1448" t="str">
        <f t="shared" si="405"/>
        <v>0.999999447263985-0.000743461975866548i</v>
      </c>
      <c r="H1448" t="str">
        <f t="shared" si="406"/>
        <v>91.0043380247517+0.705819621022117i</v>
      </c>
      <c r="I1448" t="str">
        <f t="shared" si="407"/>
        <v>5.47386302283545-172.268400000372i</v>
      </c>
      <c r="K1448" t="str">
        <f t="shared" si="408"/>
        <v>0.142841740618424-0.00144861839927634i</v>
      </c>
      <c r="L1448" t="str">
        <f t="shared" si="409"/>
        <v>0.0015-48.4220864954707i</v>
      </c>
      <c r="M1448" t="str">
        <f t="shared" si="410"/>
        <v>0.0135-19.8654713827572i</v>
      </c>
      <c r="N1448">
        <f t="shared" si="411"/>
        <v>94.82383209423854</v>
      </c>
      <c r="O1448">
        <f t="shared" si="412"/>
        <v>59.118827317424163</v>
      </c>
      <c r="P1448" s="3">
        <f t="shared" si="413"/>
        <v>59.118827317424163</v>
      </c>
      <c r="Q1448" s="3">
        <f t="shared" si="414"/>
        <v>-85.17616790576146</v>
      </c>
      <c r="R1448">
        <f t="shared" si="415"/>
        <v>94.82383209423854</v>
      </c>
      <c r="S1448">
        <f t="shared" si="416"/>
        <v>0.20542658656755575</v>
      </c>
      <c r="T1448">
        <f t="shared" si="399"/>
        <v>59.118827317424163</v>
      </c>
    </row>
    <row r="1449" spans="1:20" x14ac:dyDescent="0.3">
      <c r="A1449">
        <f t="shared" si="400"/>
        <v>1295.6380970049379</v>
      </c>
      <c r="B1449">
        <f t="shared" si="417"/>
        <v>206.20720759651246</v>
      </c>
      <c r="C1449" t="str">
        <f t="shared" si="401"/>
        <v>75.9795404385752-896.928177906995i</v>
      </c>
      <c r="D1449" t="str">
        <f t="shared" si="402"/>
        <v>15.3561500849501-154.403263506965i</v>
      </c>
      <c r="E1449" t="str">
        <f t="shared" si="403"/>
        <v>162.440749420863-0.721267517747666i</v>
      </c>
      <c r="F1449" t="str">
        <f t="shared" si="404"/>
        <v>17.4594497355045-724.319022784251i</v>
      </c>
      <c r="G1449" t="str">
        <f t="shared" si="405"/>
        <v>0.999999443055212-0.000746287128233886i</v>
      </c>
      <c r="H1449" t="str">
        <f t="shared" si="406"/>
        <v>91.0043710573408+0.708501776422004i</v>
      </c>
      <c r="I1449" t="str">
        <f t="shared" si="407"/>
        <v>5.47386476594519-171.616100432536i</v>
      </c>
      <c r="K1449" t="str">
        <f t="shared" si="408"/>
        <v>0.14284162335238-0.00145412189667957i</v>
      </c>
      <c r="L1449" t="str">
        <f t="shared" si="409"/>
        <v>0.0015-48.2387791347585i</v>
      </c>
      <c r="M1449" t="str">
        <f t="shared" si="410"/>
        <v>0.0135-19.7902683629778i</v>
      </c>
      <c r="N1449">
        <f t="shared" si="411"/>
        <v>94.842013780863297</v>
      </c>
      <c r="O1449">
        <f t="shared" si="412"/>
        <v>59.086206728353964</v>
      </c>
      <c r="P1449" s="3">
        <f t="shared" si="413"/>
        <v>59.086206728353964</v>
      </c>
      <c r="Q1449" s="3">
        <f t="shared" si="414"/>
        <v>-85.157986219136703</v>
      </c>
      <c r="R1449">
        <f t="shared" si="415"/>
        <v>94.842013780863297</v>
      </c>
      <c r="S1449">
        <f t="shared" si="416"/>
        <v>0.20620720759651245</v>
      </c>
      <c r="T1449">
        <f t="shared" si="399"/>
        <v>59.086206728353964</v>
      </c>
    </row>
    <row r="1450" spans="1:20" x14ac:dyDescent="0.3">
      <c r="A1450">
        <f t="shared" si="400"/>
        <v>1300.5615217735567</v>
      </c>
      <c r="B1450">
        <f t="shared" si="417"/>
        <v>206.99079498537921</v>
      </c>
      <c r="C1450" t="str">
        <f t="shared" si="401"/>
        <v>75.9793522213595-893.542101985999i</v>
      </c>
      <c r="D1450" t="str">
        <f t="shared" si="402"/>
        <v>15.356149324158-153.819049377091i</v>
      </c>
      <c r="E1450" t="str">
        <f t="shared" si="403"/>
        <v>162.440530477522-0.724000622797265i</v>
      </c>
      <c r="F1450" t="str">
        <f t="shared" si="404"/>
        <v>17.459449661462-721.577128908742i</v>
      </c>
      <c r="G1450" t="str">
        <f t="shared" si="405"/>
        <v>0.999999438814392-0.000749123016144278i</v>
      </c>
      <c r="H1450" t="str">
        <f t="shared" si="406"/>
        <v>91.0044043414694+0.711194124479706i</v>
      </c>
      <c r="I1450" t="str">
        <f t="shared" si="407"/>
        <v>5.47386652232829-170.966269619939i</v>
      </c>
      <c r="K1450" t="str">
        <f t="shared" si="408"/>
        <v>0.142841505193625-0.00145964629304211i</v>
      </c>
      <c r="L1450" t="str">
        <f t="shared" si="409"/>
        <v>0.0015-48.0561657050792i</v>
      </c>
      <c r="M1450" t="str">
        <f t="shared" si="410"/>
        <v>0.0135-19.715350032853i</v>
      </c>
      <c r="N1450">
        <f t="shared" si="411"/>
        <v>94.860262868598682</v>
      </c>
      <c r="O1450">
        <f t="shared" si="412"/>
        <v>59.053588574100438</v>
      </c>
      <c r="P1450" s="3">
        <f t="shared" si="413"/>
        <v>59.053588574100438</v>
      </c>
      <c r="Q1450" s="3">
        <f t="shared" si="414"/>
        <v>-85.139737131401318</v>
      </c>
      <c r="R1450">
        <f t="shared" si="415"/>
        <v>94.860262868598682</v>
      </c>
      <c r="S1450">
        <f t="shared" si="416"/>
        <v>0.2069907949853792</v>
      </c>
      <c r="T1450">
        <f t="shared" si="399"/>
        <v>59.053588574100438</v>
      </c>
    </row>
    <row r="1451" spans="1:20" x14ac:dyDescent="0.3">
      <c r="A1451">
        <f t="shared" si="400"/>
        <v>1305.5036555562961</v>
      </c>
      <c r="B1451">
        <f t="shared" si="417"/>
        <v>207.77736000632365</v>
      </c>
      <c r="C1451" t="str">
        <f t="shared" si="401"/>
        <v>75.9791625734117-890.168879890148i</v>
      </c>
      <c r="D1451" t="str">
        <f t="shared" si="402"/>
        <v>15.3561485575728-153.237047985853i</v>
      </c>
      <c r="E1451" t="str">
        <f t="shared" si="403"/>
        <v>162.440309870985-0.726744025530613i</v>
      </c>
      <c r="F1451" t="str">
        <f t="shared" si="404"/>
        <v>17.4594495868558-718.845615162483i</v>
      </c>
      <c r="G1451" t="str">
        <f t="shared" si="405"/>
        <v>0.99999943454128-0.000751969680392374i</v>
      </c>
      <c r="H1451" t="str">
        <f t="shared" si="406"/>
        <v>91.0044378790534+0.713896703932721i</v>
      </c>
      <c r="I1451" t="str">
        <f t="shared" si="407"/>
        <v>5.473868292086-170.318898214548i</v>
      </c>
      <c r="K1451" t="str">
        <f t="shared" si="408"/>
        <v>0.142841386135364-0.0014651916676161i</v>
      </c>
      <c r="L1451" t="str">
        <f t="shared" si="409"/>
        <v>0.0015-47.8742435794773i</v>
      </c>
      <c r="M1451" t="str">
        <f t="shared" si="410"/>
        <v>0.0135-19.6407153146573i</v>
      </c>
      <c r="N1451">
        <f t="shared" si="411"/>
        <v>94.87857959450956</v>
      </c>
      <c r="O1451">
        <f t="shared" si="412"/>
        <v>59.020972872803</v>
      </c>
      <c r="P1451" s="3">
        <f t="shared" si="413"/>
        <v>59.020972872803</v>
      </c>
      <c r="Q1451" s="3">
        <f t="shared" si="414"/>
        <v>-85.12142040549044</v>
      </c>
      <c r="R1451">
        <f t="shared" si="415"/>
        <v>94.87857959450956</v>
      </c>
      <c r="S1451">
        <f t="shared" si="416"/>
        <v>0.20777736000632366</v>
      </c>
      <c r="T1451">
        <f t="shared" si="399"/>
        <v>59.020972872803</v>
      </c>
    </row>
    <row r="1452" spans="1:20" x14ac:dyDescent="0.3">
      <c r="A1452">
        <f t="shared" si="400"/>
        <v>1310.46456944741</v>
      </c>
      <c r="B1452">
        <f t="shared" si="417"/>
        <v>208.56691397434767</v>
      </c>
      <c r="C1452" t="str">
        <f t="shared" si="401"/>
        <v>75.9789714838779-886.808463093637i</v>
      </c>
      <c r="D1452" t="str">
        <f t="shared" si="402"/>
        <v>15.3561477851508-152.657250960967i</v>
      </c>
      <c r="E1452" t="str">
        <f t="shared" si="403"/>
        <v>162.440087588647-0.729497764073093i</v>
      </c>
      <c r="F1452" t="str">
        <f t="shared" si="404"/>
        <v>17.4594495116816-716.124442251734i</v>
      </c>
      <c r="G1452" t="str">
        <f t="shared" si="405"/>
        <v>0.999999430235631-0.000754827161927841i</v>
      </c>
      <c r="H1452" t="str">
        <f t="shared" si="406"/>
        <v>91.0044716720218+0.716609553665711i</v>
      </c>
      <c r="I1452" t="str">
        <f t="shared" si="407"/>
        <v>5.47387007532001-169.673976903706i</v>
      </c>
      <c r="K1452" t="str">
        <f t="shared" si="408"/>
        <v>0.142841266170753-0.00147075809995289i</v>
      </c>
      <c r="L1452" t="str">
        <f t="shared" si="409"/>
        <v>0.0015-47.6930101409415i</v>
      </c>
      <c r="M1452" t="str">
        <f t="shared" si="410"/>
        <v>0.0135-19.5663631347453i</v>
      </c>
      <c r="N1452">
        <f t="shared" si="411"/>
        <v>94.89696419634889</v>
      </c>
      <c r="O1452">
        <f t="shared" si="412"/>
        <v>58.988359642733471</v>
      </c>
      <c r="P1452" s="3">
        <f t="shared" si="413"/>
        <v>58.988359642733471</v>
      </c>
      <c r="Q1452" s="3">
        <f t="shared" si="414"/>
        <v>-85.10303580365111</v>
      </c>
      <c r="R1452">
        <f t="shared" si="415"/>
        <v>94.89696419634889</v>
      </c>
      <c r="S1452">
        <f t="shared" si="416"/>
        <v>0.20856691397434768</v>
      </c>
      <c r="T1452">
        <f t="shared" ref="T1452:T1515" si="418">P1452</f>
        <v>58.988359642733471</v>
      </c>
    </row>
    <row r="1453" spans="1:20" x14ac:dyDescent="0.3">
      <c r="A1453">
        <f t="shared" ref="A1453:A1516" si="419">2*PI()*B1453</f>
        <v>1315.4443348113102</v>
      </c>
      <c r="B1453">
        <f t="shared" si="417"/>
        <v>209.3594682474502</v>
      </c>
      <c r="C1453" t="str">
        <f t="shared" ref="C1453:C1516" si="420">IMPRODUCT(D1453,E1453,$C$40,,K1453,$C$41)</f>
        <v>75.9787789418168-883.460803254828i</v>
      </c>
      <c r="D1453" t="str">
        <f t="shared" ref="D1453:D1516" si="421">IMDIV(IMPRODUCT($C$37,$C$38,COMPLEX(1,A1453/$C$38)),IMSUM(-1*A1453*A1453/$C$39,COMPLEX(0,1*A1453)))</f>
        <v>15.3561470068472-152.079649961856i</v>
      </c>
      <c r="E1453" t="str">
        <f t="shared" ref="E1453:E1516" si="422">IMDIV(IMPRODUCT(IMSUM(F1453,G1453),$C$29,H1453),IMSUM(1,I1453))</f>
        <v>162.43986361781-0.732261876683454i</v>
      </c>
      <c r="F1453" t="str">
        <f t="shared" ref="F1453:F1516" si="423">IMDIV(IMPRODUCT($C$14,$C$15,COMPLEX(1,A1453/$C$15)),IMSUM(-1*A1453*A1453/$C$16,COMPLEX(0,A1453)))</f>
        <v>17.4594494359349-713.413571031504i</v>
      </c>
      <c r="G1453" t="str">
        <f t="shared" ref="G1453:G1516" si="424">IMDIV(1,COMPLEX(1,A1453*$C$9*$C$10))</f>
        <v>0.999999425897197-0.000757695501855954i</v>
      </c>
      <c r="H1453" t="str">
        <f t="shared" ref="H1453:H1516" si="425">IMDIV($C$3,IMSUM(K1453,COMPLEX(0,$C$28*A1453)))</f>
        <v>91.0045057223205+0.719332712711245i</v>
      </c>
      <c r="I1453" t="str">
        <f t="shared" ref="I1453:I1516" si="426">IMPRODUCT(F1453,$C$29,H1453,$C$31)</f>
        <v>5.47387187213303-169.031496410004i</v>
      </c>
      <c r="K1453" t="str">
        <f t="shared" ref="K1453:K1516" si="427">IF($C$26&lt;=0,IMDIV(1,IMSUM(IMDIV(1,L1453),1/$C$18)),IMDIV(1,IMSUM(IMDIV(1,L1453),1/$C$18,IMDIV(1,M1453))))</f>
        <v>0.142841145292892-0.00147634566990427i</v>
      </c>
      <c r="L1453" t="str">
        <f t="shared" ref="L1453:L1516" si="428">IMSUM($C$21/$C$22,IMDIV(1,COMPLEX(0,$C$20*$C$22*A1453)))</f>
        <v>0.0015-47.5124627823685i</v>
      </c>
      <c r="M1453" t="str">
        <f t="shared" ref="M1453:M1516" si="429">IMSUM($C$25/$C$26,IMDIV(1,COMPLEX(0,$C$24*$C$26*A1453)))</f>
        <v>0.0135-19.4922924235358i</v>
      </c>
      <c r="N1453">
        <f t="shared" ref="N1453:N1516" si="430">ABS(R1453)</f>
        <v>94.915416912557674</v>
      </c>
      <c r="O1453">
        <f t="shared" ref="O1453:O1516" si="431">ABS(P1453)</f>
        <v>58.955748902296349</v>
      </c>
      <c r="P1453" s="3">
        <f t="shared" ref="P1453:P1516" si="432">20*LOG10(IMABS(C1453))</f>
        <v>58.955748902296349</v>
      </c>
      <c r="Q1453" s="3">
        <f t="shared" ref="Q1453:Q1516" si="433">IMARGUMENT(C1453)*180/PI()</f>
        <v>-85.084583087442326</v>
      </c>
      <c r="R1453">
        <f t="shared" ref="R1453:R1516" si="434">IF(Q1453&lt;0,Q1453+180,Q1453-180)</f>
        <v>94.915416912557674</v>
      </c>
      <c r="S1453">
        <f t="shared" ref="S1453:S1516" si="435">B1453/1000</f>
        <v>0.20935946824745019</v>
      </c>
      <c r="T1453">
        <f t="shared" si="418"/>
        <v>58.955748902296349</v>
      </c>
    </row>
    <row r="1454" spans="1:20" x14ac:dyDescent="0.3">
      <c r="A1454">
        <f t="shared" si="419"/>
        <v>1320.4430232835932</v>
      </c>
      <c r="B1454">
        <f t="shared" ref="B1454:B1517" si="436">B1453*(1+B$42)</f>
        <v>210.15503422679052</v>
      </c>
      <c r="C1454" t="str">
        <f t="shared" si="420"/>
        <v>75.9785849362069-880.125852215595i</v>
      </c>
      <c r="D1454" t="str">
        <f t="shared" si="421"/>
        <v>15.3561462226173-151.504236679535i</v>
      </c>
      <c r="E1454" t="str">
        <f t="shared" si="422"/>
        <v>162.439637945678-0.735036401754272i</v>
      </c>
      <c r="F1454" t="str">
        <f t="shared" si="423"/>
        <v>17.4594493596113-710.712962505004i</v>
      </c>
      <c r="G1454" t="str">
        <f t="shared" si="424"/>
        <v>0.999999421525728-0.000760574741438176i</v>
      </c>
      <c r="H1454" t="str">
        <f t="shared" si="425"/>
        <v>91.0045400319087+0.722066220250229i</v>
      </c>
      <c r="I1454" t="str">
        <f t="shared" si="426"/>
        <v>5.47387368262839-168.391447491145i</v>
      </c>
      <c r="K1454" t="str">
        <f t="shared" si="427"/>
        <v>0.142841023494831-0.00148195445762352i</v>
      </c>
      <c r="L1454" t="str">
        <f t="shared" si="428"/>
        <v>0.0015-47.3325989065238i</v>
      </c>
      <c r="M1454" t="str">
        <f t="shared" si="429"/>
        <v>0.0135-19.418502115497i</v>
      </c>
      <c r="N1454">
        <f t="shared" si="430"/>
        <v>94.933937982265334</v>
      </c>
      <c r="O1454">
        <f t="shared" si="431"/>
        <v>58.923140670030193</v>
      </c>
      <c r="P1454" s="3">
        <f t="shared" si="432"/>
        <v>58.923140670030193</v>
      </c>
      <c r="Q1454" s="3">
        <f t="shared" si="433"/>
        <v>-85.066062017734666</v>
      </c>
      <c r="R1454">
        <f t="shared" si="434"/>
        <v>94.933937982265334</v>
      </c>
      <c r="S1454">
        <f t="shared" si="435"/>
        <v>0.21015503422679052</v>
      </c>
      <c r="T1454">
        <f t="shared" si="418"/>
        <v>58.923140670030193</v>
      </c>
    </row>
    <row r="1455" spans="1:20" x14ac:dyDescent="0.3">
      <c r="A1455">
        <f t="shared" si="419"/>
        <v>1325.4607067720708</v>
      </c>
      <c r="B1455">
        <f t="shared" si="436"/>
        <v>210.95362335685232</v>
      </c>
      <c r="C1455" t="str">
        <f t="shared" si="420"/>
        <v>75.9783894559432-876.803562000638i</v>
      </c>
      <c r="D1455" t="str">
        <f t="shared" si="421"/>
        <v>15.356145432416-150.931002836492i</v>
      </c>
      <c r="E1455" t="str">
        <f t="shared" si="422"/>
        <v>162.439410559359-0.737821377812215i</v>
      </c>
      <c r="F1455" t="str">
        <f t="shared" si="423"/>
        <v>17.4594492827067-708.022577823069i</v>
      </c>
      <c r="G1455" t="str">
        <f t="shared" si="424"/>
        <v>0.999999417120973-0.000763464922092763i</v>
      </c>
      <c r="H1455" t="str">
        <f t="shared" si="425"/>
        <v>91.0045746027608+0.724810115612538i</v>
      </c>
      <c r="I1455" t="str">
        <f t="shared" si="426"/>
        <v>5.47387550691036-167.75382093981i</v>
      </c>
      <c r="K1455" t="str">
        <f t="shared" si="427"/>
        <v>0.142840900769567-0.0014875845435666i</v>
      </c>
      <c r="L1455" t="str">
        <f t="shared" si="428"/>
        <v>0.0015-47.1534159260051i</v>
      </c>
      <c r="M1455" t="str">
        <f t="shared" si="429"/>
        <v>0.0135-19.3449911491302i</v>
      </c>
      <c r="N1455">
        <f t="shared" si="430"/>
        <v>94.952527645289933</v>
      </c>
      <c r="O1455">
        <f t="shared" si="431"/>
        <v>58.89053496460857</v>
      </c>
      <c r="P1455" s="3">
        <f t="shared" si="432"/>
        <v>58.89053496460857</v>
      </c>
      <c r="Q1455" s="3">
        <f t="shared" si="433"/>
        <v>-85.047472354710067</v>
      </c>
      <c r="R1455">
        <f t="shared" si="434"/>
        <v>94.952527645289933</v>
      </c>
      <c r="S1455">
        <f t="shared" si="435"/>
        <v>0.21095362335685233</v>
      </c>
      <c r="T1455">
        <f t="shared" si="418"/>
        <v>58.89053496460857</v>
      </c>
    </row>
    <row r="1456" spans="1:20" x14ac:dyDescent="0.3">
      <c r="A1456">
        <f t="shared" si="419"/>
        <v>1330.4974574578048</v>
      </c>
      <c r="B1456">
        <f t="shared" si="436"/>
        <v>211.75524712560835</v>
      </c>
      <c r="C1456" t="str">
        <f t="shared" si="420"/>
        <v>75.9781924898366-873.493884816759i</v>
      </c>
      <c r="D1456" t="str">
        <f t="shared" si="421"/>
        <v>15.3561446361979-150.359940186565i</v>
      </c>
      <c r="E1456" t="str">
        <f t="shared" si="422"/>
        <v>162.439181445864-0.74061684351862i</v>
      </c>
      <c r="F1456" t="str">
        <f t="shared" si="423"/>
        <v>17.4594492052166-705.342378283619i</v>
      </c>
      <c r="G1456" t="str">
        <f t="shared" si="424"/>
        <v>0.999999412682678-0.000766366085395355i</v>
      </c>
      <c r="H1456" t="str">
        <f t="shared" si="425"/>
        <v>91.0046094368666+0.727564438277561i</v>
      </c>
      <c r="I1456" t="str">
        <f t="shared" si="426"/>
        <v>5.47387734508393-167.118607583528i</v>
      </c>
      <c r="K1456" t="str">
        <f t="shared" si="427"/>
        <v>0.142840777110043-0.0014932360084932i</v>
      </c>
      <c r="L1456" t="str">
        <f t="shared" si="428"/>
        <v>0.0015-46.9749112632048i</v>
      </c>
      <c r="M1456" t="str">
        <f t="shared" si="429"/>
        <v>0.0135-19.2717584669558i</v>
      </c>
      <c r="N1456">
        <f t="shared" si="430"/>
        <v>94.971186142138365</v>
      </c>
      <c r="O1456">
        <f t="shared" si="431"/>
        <v>58.857931804840661</v>
      </c>
      <c r="P1456" s="3">
        <f t="shared" si="432"/>
        <v>58.857931804840661</v>
      </c>
      <c r="Q1456" s="3">
        <f t="shared" si="433"/>
        <v>-85.028813857861635</v>
      </c>
      <c r="R1456">
        <f t="shared" si="434"/>
        <v>94.971186142138365</v>
      </c>
      <c r="S1456">
        <f t="shared" si="435"/>
        <v>0.21175524712560834</v>
      </c>
      <c r="T1456">
        <f t="shared" si="418"/>
        <v>58.857931804840661</v>
      </c>
    </row>
    <row r="1457" spans="1:20" x14ac:dyDescent="0.3">
      <c r="A1457">
        <f t="shared" si="419"/>
        <v>1335.5533477961444</v>
      </c>
      <c r="B1457">
        <f t="shared" si="436"/>
        <v>212.55991706468566</v>
      </c>
      <c r="C1457" t="str">
        <f t="shared" si="420"/>
        <v>75.9779940266126-870.196773052189i</v>
      </c>
      <c r="D1457" t="str">
        <f t="shared" si="421"/>
        <v>15.356143833917-149.791040514824i</v>
      </c>
      <c r="E1457" t="str">
        <f t="shared" si="422"/>
        <v>162.438950592107-0.743422837669633i</v>
      </c>
      <c r="F1457" t="str">
        <f t="shared" si="423"/>
        <v>17.4594491271363-702.672325331079i</v>
      </c>
      <c r="G1457" t="str">
        <f t="shared" si="424"/>
        <v>0.999999408210588-0.000769278273079573i</v>
      </c>
      <c r="H1457" t="str">
        <f t="shared" si="425"/>
        <v>91.0046445362311+0.730329227874768i</v>
      </c>
      <c r="I1457" t="str">
        <f t="shared" si="426"/>
        <v>5.47387919725482-166.485798284542i</v>
      </c>
      <c r="K1457" t="str">
        <f t="shared" si="427"/>
        <v>0.142840652509148-0.00149890893346792i</v>
      </c>
      <c r="L1457" t="str">
        <f t="shared" si="428"/>
        <v>0.0015-46.7970823502738i</v>
      </c>
      <c r="M1457" t="str">
        <f t="shared" si="429"/>
        <v>0.0135-19.1988030154969i</v>
      </c>
      <c r="N1457">
        <f t="shared" si="430"/>
        <v>94.989913714006576</v>
      </c>
      <c r="O1457">
        <f t="shared" si="431"/>
        <v>58.825331209672385</v>
      </c>
      <c r="P1457" s="3">
        <f t="shared" si="432"/>
        <v>58.825331209672385</v>
      </c>
      <c r="Q1457" s="3">
        <f t="shared" si="433"/>
        <v>-85.010086285993424</v>
      </c>
      <c r="R1457">
        <f t="shared" si="434"/>
        <v>94.989913714006576</v>
      </c>
      <c r="S1457">
        <f t="shared" si="435"/>
        <v>0.21255991706468566</v>
      </c>
      <c r="T1457">
        <f t="shared" si="418"/>
        <v>58.825331209672385</v>
      </c>
    </row>
    <row r="1458" spans="1:20" x14ac:dyDescent="0.3">
      <c r="A1458">
        <f t="shared" si="419"/>
        <v>1340.6284505177698</v>
      </c>
      <c r="B1458">
        <f t="shared" si="436"/>
        <v>213.36764474953148</v>
      </c>
      <c r="C1458" t="str">
        <f t="shared" si="420"/>
        <v>75.9777940549138-866.912179275933i</v>
      </c>
      <c r="D1458" t="str">
        <f t="shared" si="421"/>
        <v>15.3561430255273-149.224295637457i</v>
      </c>
      <c r="E1458" t="str">
        <f t="shared" si="422"/>
        <v>162.438717984904-0.746239399196794i</v>
      </c>
      <c r="F1458" t="str">
        <f t="shared" si="423"/>
        <v>17.4594490484614-700.012380555839i</v>
      </c>
      <c r="G1458" t="str">
        <f t="shared" si="424"/>
        <v>0.999999403704446-0.000772201527037623i</v>
      </c>
      <c r="H1458" t="str">
        <f t="shared" si="425"/>
        <v>91.0046799028741+0.733104524184295i</v>
      </c>
      <c r="I1458" t="str">
        <f t="shared" si="426"/>
        <v>5.47388106352962-165.855383939676i</v>
      </c>
      <c r="K1458" t="str">
        <f t="shared" si="427"/>
        <v>0.142840526959718-0.00150460339986142i</v>
      </c>
      <c r="L1458" t="str">
        <f t="shared" si="428"/>
        <v>0.0015-46.6199266290833i</v>
      </c>
      <c r="M1458" t="str">
        <f t="shared" si="429"/>
        <v>0.0135-19.1261237452649i</v>
      </c>
      <c r="N1458">
        <f t="shared" si="430"/>
        <v>95.008710602779686</v>
      </c>
      <c r="O1458">
        <f t="shared" si="431"/>
        <v>58.792733198187577</v>
      </c>
      <c r="P1458" s="3">
        <f t="shared" si="432"/>
        <v>58.792733198187577</v>
      </c>
      <c r="Q1458" s="3">
        <f t="shared" si="433"/>
        <v>-84.991289397220314</v>
      </c>
      <c r="R1458">
        <f t="shared" si="434"/>
        <v>95.008710602779686</v>
      </c>
      <c r="S1458">
        <f t="shared" si="435"/>
        <v>0.21336764474953149</v>
      </c>
      <c r="T1458">
        <f t="shared" si="418"/>
        <v>58.792733198187577</v>
      </c>
    </row>
    <row r="1459" spans="1:20" x14ac:dyDescent="0.3">
      <c r="A1459">
        <f t="shared" si="419"/>
        <v>1345.7228386297372</v>
      </c>
      <c r="B1459">
        <f t="shared" si="436"/>
        <v>214.1784417995797</v>
      </c>
      <c r="C1459" t="str">
        <f t="shared" si="420"/>
        <v>75.977592563295-863.640056237028i</v>
      </c>
      <c r="D1459" t="str">
        <f t="shared" si="421"/>
        <v>15.3561422109824-148.659697401649i</v>
      </c>
      <c r="E1459" t="str">
        <f t="shared" si="422"/>
        <v>162.438483610967-0.749066567167148i</v>
      </c>
      <c r="F1459" t="str">
        <f t="shared" si="423"/>
        <v>17.4594489691875-697.362505693705i</v>
      </c>
      <c r="G1459" t="str">
        <f t="shared" si="424"/>
        <v>0.999999399163992-0.000775135889320896i</v>
      </c>
      <c r="H1459" t="str">
        <f t="shared" si="425"/>
        <v>91.004715538831+0.735890367137498i</v>
      </c>
      <c r="I1459" t="str">
        <f t="shared" si="426"/>
        <v>5.47388294401578-165.227355480211i</v>
      </c>
      <c r="K1459" t="str">
        <f t="shared" si="427"/>
        <v>0.142840400454534-0.00151031948935151i</v>
      </c>
      <c r="L1459" t="str">
        <f t="shared" si="428"/>
        <v>0.0015-46.4434415511887i</v>
      </c>
      <c r="M1459" t="str">
        <f t="shared" si="429"/>
        <v>0.0135-19.0537196107441i</v>
      </c>
      <c r="N1459">
        <f t="shared" si="430"/>
        <v>95.027577051032054</v>
      </c>
      <c r="O1459">
        <f t="shared" si="431"/>
        <v>58.760137789608407</v>
      </c>
      <c r="P1459" s="3">
        <f t="shared" si="432"/>
        <v>58.760137789608407</v>
      </c>
      <c r="Q1459" s="3">
        <f t="shared" si="433"/>
        <v>-84.972422948967946</v>
      </c>
      <c r="R1459">
        <f t="shared" si="434"/>
        <v>95.027577051032054</v>
      </c>
      <c r="S1459">
        <f t="shared" si="435"/>
        <v>0.21417844179957971</v>
      </c>
      <c r="T1459">
        <f t="shared" si="418"/>
        <v>58.760137789608407</v>
      </c>
    </row>
    <row r="1460" spans="1:20" x14ac:dyDescent="0.3">
      <c r="A1460">
        <f t="shared" si="419"/>
        <v>1350.8365854165304</v>
      </c>
      <c r="B1460">
        <f t="shared" si="436"/>
        <v>214.9923198784181</v>
      </c>
      <c r="C1460" t="str">
        <f t="shared" si="420"/>
        <v>75.9773895402242-860.380356863926i</v>
      </c>
      <c r="D1460" t="str">
        <f t="shared" si="421"/>
        <v>15.3561413902353-148.097237685465i</v>
      </c>
      <c r="E1460" t="str">
        <f t="shared" si="422"/>
        <v>162.438247456914-0.751904380784028i</v>
      </c>
      <c r="F1460" t="str">
        <f t="shared" si="423"/>
        <v>17.4594488893101-694.722662625338i</v>
      </c>
      <c r="G1460" t="str">
        <f t="shared" si="424"/>
        <v>0.999999394588965-0.00077808140214057i</v>
      </c>
      <c r="H1460" t="str">
        <f t="shared" si="425"/>
        <v>91.0047514461533+0.738686796817571i</v>
      </c>
      <c r="I1460" t="str">
        <f t="shared" si="426"/>
        <v>5.47388483882161-164.601703871746i</v>
      </c>
      <c r="K1460" t="str">
        <f t="shared" si="427"/>
        <v>0.142840272986321-0.00151605728392435i</v>
      </c>
      <c r="L1460" t="str">
        <f t="shared" si="428"/>
        <v>0.0015-46.2676245777931i</v>
      </c>
      <c r="M1460" t="str">
        <f t="shared" si="429"/>
        <v>0.0135-18.9815895703767i</v>
      </c>
      <c r="N1460">
        <f t="shared" si="430"/>
        <v>95.046513302027364</v>
      </c>
      <c r="O1460">
        <f t="shared" si="431"/>
        <v>58.727545003296918</v>
      </c>
      <c r="P1460" s="3">
        <f t="shared" si="432"/>
        <v>58.727545003296918</v>
      </c>
      <c r="Q1460" s="3">
        <f t="shared" si="433"/>
        <v>-84.953486697972636</v>
      </c>
      <c r="R1460">
        <f t="shared" si="434"/>
        <v>95.046513302027364</v>
      </c>
      <c r="S1460">
        <f t="shared" si="435"/>
        <v>0.2149923198784181</v>
      </c>
      <c r="T1460">
        <f t="shared" si="418"/>
        <v>58.727545003296918</v>
      </c>
    </row>
    <row r="1461" spans="1:20" x14ac:dyDescent="0.3">
      <c r="A1461">
        <f t="shared" si="419"/>
        <v>1355.9697644411131</v>
      </c>
      <c r="B1461">
        <f t="shared" si="436"/>
        <v>215.80929069395609</v>
      </c>
      <c r="C1461" t="str">
        <f t="shared" si="420"/>
        <v>75.9771849740831-857.133034263759i</v>
      </c>
      <c r="D1461" t="str">
        <f t="shared" si="421"/>
        <v>15.3561405632387-147.536908397731i</v>
      </c>
      <c r="E1461" t="str">
        <f t="shared" si="422"/>
        <v>162.438009509258-0.754752879386976i</v>
      </c>
      <c r="F1461" t="str">
        <f t="shared" si="423"/>
        <v>17.4594488088243-692.092813375708i</v>
      </c>
      <c r="G1461" t="str">
        <f t="shared" si="424"/>
        <v>0.999999389979102-0.000781038107868222i</v>
      </c>
      <c r="H1461" t="str">
        <f t="shared" si="425"/>
        <v>91.0047876269068+0.74149385346005i</v>
      </c>
      <c r="I1461" t="str">
        <f t="shared" si="426"/>
        <v>5.47388674805599-163.978420114073i</v>
      </c>
      <c r="K1461" t="str">
        <f t="shared" si="427"/>
        <v>0.142840144547751-0.00152181686587556i</v>
      </c>
      <c r="L1461" t="str">
        <f t="shared" si="428"/>
        <v>0.0015-46.0924731797102i</v>
      </c>
      <c r="M1461" t="str">
        <f t="shared" si="429"/>
        <v>0.0135-18.9097325865478i</v>
      </c>
      <c r="N1461">
        <f t="shared" si="430"/>
        <v>95.065519599718897</v>
      </c>
      <c r="O1461">
        <f t="shared" si="431"/>
        <v>58.69495485875543</v>
      </c>
      <c r="P1461" s="3">
        <f t="shared" si="432"/>
        <v>58.69495485875543</v>
      </c>
      <c r="Q1461" s="3">
        <f t="shared" si="433"/>
        <v>-84.934480400281103</v>
      </c>
      <c r="R1461">
        <f t="shared" si="434"/>
        <v>95.065519599718897</v>
      </c>
      <c r="S1461">
        <f t="shared" si="435"/>
        <v>0.21580929069395607</v>
      </c>
      <c r="T1461">
        <f t="shared" si="418"/>
        <v>58.69495485875543</v>
      </c>
    </row>
    <row r="1462" spans="1:20" x14ac:dyDescent="0.3">
      <c r="A1462">
        <f t="shared" si="419"/>
        <v>1361.1224495459894</v>
      </c>
      <c r="B1462">
        <f t="shared" si="436"/>
        <v>216.62936599859313</v>
      </c>
      <c r="C1462" t="str">
        <f t="shared" si="420"/>
        <v>75.9769788531645-853.898041721699i</v>
      </c>
      <c r="D1462" t="str">
        <f t="shared" si="421"/>
        <v>15.3561397299449-146.978701477921i</v>
      </c>
      <c r="E1462" t="str">
        <f t="shared" si="422"/>
        <v>162.437769754411-0.757612102452457i</v>
      </c>
      <c r="F1462" t="str">
        <f t="shared" si="423"/>
        <v>17.4594487277257-689.472920113546i</v>
      </c>
      <c r="G1462" t="str">
        <f t="shared" si="424"/>
        <v>0.999999385334137-0.000784006049036439i</v>
      </c>
      <c r="H1462" t="str">
        <f t="shared" si="425"/>
        <v>91.0048240831739+0.744311577453444i</v>
      </c>
      <c r="I1462" t="str">
        <f t="shared" si="426"/>
        <v>5.47388867182886-163.357495241045i</v>
      </c>
      <c r="K1462" t="str">
        <f t="shared" si="427"/>
        <v>0.142840015131439-0.00152759831781136i</v>
      </c>
      <c r="L1462" t="str">
        <f t="shared" si="428"/>
        <v>0.0015-45.9179848373284i</v>
      </c>
      <c r="M1462" t="str">
        <f t="shared" si="429"/>
        <v>0.0135-18.8381476255706i</v>
      </c>
      <c r="N1462">
        <f t="shared" si="430"/>
        <v>95.084596188749344</v>
      </c>
      <c r="O1462">
        <f t="shared" si="431"/>
        <v>58.662367375627859</v>
      </c>
      <c r="P1462" s="3">
        <f t="shared" si="432"/>
        <v>58.662367375627859</v>
      </c>
      <c r="Q1462" s="3">
        <f t="shared" si="433"/>
        <v>-84.915403811250656</v>
      </c>
      <c r="R1462">
        <f t="shared" si="434"/>
        <v>95.084596188749344</v>
      </c>
      <c r="S1462">
        <f t="shared" si="435"/>
        <v>0.21662936599859314</v>
      </c>
      <c r="T1462">
        <f t="shared" si="418"/>
        <v>58.662367375627859</v>
      </c>
    </row>
    <row r="1463" spans="1:20" x14ac:dyDescent="0.3">
      <c r="A1463">
        <f t="shared" si="419"/>
        <v>1366.2947148542642</v>
      </c>
      <c r="B1463">
        <f t="shared" si="436"/>
        <v>217.45255758938779</v>
      </c>
      <c r="C1463" t="str">
        <f t="shared" si="420"/>
        <v>75.9767711656753-850.675332700301i</v>
      </c>
      <c r="D1463" t="str">
        <f t="shared" si="421"/>
        <v>15.3561388903063-146.422608896044i</v>
      </c>
      <c r="E1463" t="str">
        <f t="shared" si="422"/>
        <v>162.437528178684-0.760482089594076i</v>
      </c>
      <c r="F1463" t="str">
        <f t="shared" si="423"/>
        <v>17.4594486460097-686.862945150816i</v>
      </c>
      <c r="G1463" t="str">
        <f t="shared" si="424"/>
        <v>0.999999380653804-0.000786985268339422i</v>
      </c>
      <c r="H1463" t="str">
        <f t="shared" si="425"/>
        <v>91.0048608170531+0.747140009339818i</v>
      </c>
      <c r="I1463" t="str">
        <f t="shared" si="426"/>
        <v>5.47389061025097-162.738920320451i</v>
      </c>
      <c r="K1463" t="str">
        <f t="shared" si="427"/>
        <v>0.142839884729943-0.00153340172264976i</v>
      </c>
      <c r="L1463" t="str">
        <f t="shared" si="428"/>
        <v>0.0015-45.7441570405743i</v>
      </c>
      <c r="M1463" t="str">
        <f t="shared" si="429"/>
        <v>0.0135-18.7668336576715i</v>
      </c>
      <c r="N1463">
        <f t="shared" si="430"/>
        <v>95.103743314450966</v>
      </c>
      <c r="O1463">
        <f t="shared" si="431"/>
        <v>58.629782573700822</v>
      </c>
      <c r="P1463" s="3">
        <f t="shared" si="432"/>
        <v>58.629782573700822</v>
      </c>
      <c r="Q1463" s="3">
        <f t="shared" si="433"/>
        <v>-84.896256685549034</v>
      </c>
      <c r="R1463">
        <f t="shared" si="434"/>
        <v>95.103743314450966</v>
      </c>
      <c r="S1463">
        <f t="shared" si="435"/>
        <v>0.21745255758938781</v>
      </c>
      <c r="T1463">
        <f t="shared" si="418"/>
        <v>58.629782573700822</v>
      </c>
    </row>
    <row r="1464" spans="1:20" x14ac:dyDescent="0.3">
      <c r="A1464">
        <f t="shared" si="419"/>
        <v>1371.4866347707105</v>
      </c>
      <c r="B1464">
        <f t="shared" si="436"/>
        <v>218.27887730822746</v>
      </c>
      <c r="C1464" t="str">
        <f t="shared" si="420"/>
        <v>75.9765618997297-847.464860838775i</v>
      </c>
      <c r="D1464" t="str">
        <f t="shared" si="421"/>
        <v>15.3561380442743-145.868622652518i</v>
      </c>
      <c r="E1464" t="str">
        <f t="shared" si="422"/>
        <v>162.437284768284-0.763362880563023i</v>
      </c>
      <c r="F1464" t="str">
        <f t="shared" si="423"/>
        <v>17.4594485636713-684.262850942143i</v>
      </c>
      <c r="G1464" t="str">
        <f t="shared" si="424"/>
        <v>0.999999375937832-0.000789975808633606i</v>
      </c>
      <c r="H1464" t="str">
        <f t="shared" si="425"/>
        <v>91.0048978306586+0.749979189815396i</v>
      </c>
      <c r="I1464" t="str">
        <f t="shared" si="426"/>
        <v>5.47389256343385-162.122686453882i</v>
      </c>
      <c r="K1464" t="str">
        <f t="shared" si="427"/>
        <v>0.142839753335765-0.00153922716362175i</v>
      </c>
      <c r="L1464" t="str">
        <f t="shared" si="428"/>
        <v>0.0015-45.5709872888764i</v>
      </c>
      <c r="M1464" t="str">
        <f t="shared" si="429"/>
        <v>0.0135-18.695789656975i</v>
      </c>
      <c r="N1464">
        <f t="shared" si="430"/>
        <v>95.122961222845532</v>
      </c>
      <c r="O1464">
        <f t="shared" si="431"/>
        <v>58.597200472904085</v>
      </c>
      <c r="P1464" s="3">
        <f t="shared" si="432"/>
        <v>58.597200472904085</v>
      </c>
      <c r="Q1464" s="3">
        <f t="shared" si="433"/>
        <v>-84.877038777154468</v>
      </c>
      <c r="R1464">
        <f t="shared" si="434"/>
        <v>95.122961222845532</v>
      </c>
      <c r="S1464">
        <f t="shared" si="435"/>
        <v>0.21827887730822745</v>
      </c>
      <c r="T1464">
        <f t="shared" si="418"/>
        <v>58.597200472904085</v>
      </c>
    </row>
    <row r="1465" spans="1:20" x14ac:dyDescent="0.3">
      <c r="A1465">
        <f t="shared" si="419"/>
        <v>1376.6982839828393</v>
      </c>
      <c r="B1465">
        <f t="shared" si="436"/>
        <v>219.10833704199874</v>
      </c>
      <c r="C1465" t="str">
        <f t="shared" si="420"/>
        <v>75.9763510433563-844.266579952387i</v>
      </c>
      <c r="D1465" t="str">
        <f t="shared" si="421"/>
        <v>15.3561371918005-145.316734778066i</v>
      </c>
      <c r="E1465" t="str">
        <f t="shared" si="422"/>
        <v>162.437039509314-0.766254515248355i</v>
      </c>
      <c r="F1465" t="str">
        <f t="shared" si="423"/>
        <v>17.4594484807061-681.672600084305i</v>
      </c>
      <c r="G1465" t="str">
        <f t="shared" si="424"/>
        <v>0.999999371185951-0.000792977712938275i</v>
      </c>
      <c r="H1465" t="str">
        <f t="shared" si="425"/>
        <v>91.0049351261203+0.752829159731051i</v>
      </c>
      <c r="I1465" t="str">
        <f t="shared" si="426"/>
        <v>5.47389453148992-161.508784776608i</v>
      </c>
      <c r="K1465" t="str">
        <f t="shared" si="427"/>
        <v>0.142839620941351-0.00154507472427235i</v>
      </c>
      <c r="L1465" t="str">
        <f t="shared" si="428"/>
        <v>0.0015-45.3984730911302i</v>
      </c>
      <c r="M1465" t="str">
        <f t="shared" si="429"/>
        <v>0.0135-18.6250146014893i</v>
      </c>
      <c r="N1465">
        <f t="shared" si="430"/>
        <v>95.142250160644338</v>
      </c>
      <c r="O1465">
        <f t="shared" si="431"/>
        <v>58.564621093312141</v>
      </c>
      <c r="P1465" s="3">
        <f t="shared" si="432"/>
        <v>58.564621093312141</v>
      </c>
      <c r="Q1465" s="3">
        <f t="shared" si="433"/>
        <v>-84.857749839355662</v>
      </c>
      <c r="R1465">
        <f t="shared" si="434"/>
        <v>95.142250160644338</v>
      </c>
      <c r="S1465">
        <f t="shared" si="435"/>
        <v>0.21910833704199872</v>
      </c>
      <c r="T1465">
        <f t="shared" si="418"/>
        <v>58.564621093312141</v>
      </c>
    </row>
    <row r="1466" spans="1:20" x14ac:dyDescent="0.3">
      <c r="A1466">
        <f t="shared" si="419"/>
        <v>1381.9297374619741</v>
      </c>
      <c r="B1466">
        <f t="shared" si="436"/>
        <v>219.94094872275835</v>
      </c>
      <c r="C1466" t="str">
        <f t="shared" si="420"/>
        <v>75.9761385844886-841.080444031753i</v>
      </c>
      <c r="D1466" t="str">
        <f t="shared" si="421"/>
        <v>15.3561363328355-144.766937333596i</v>
      </c>
      <c r="E1466" t="str">
        <f t="shared" si="422"/>
        <v>162.436792387772-0.769157033677482i</v>
      </c>
      <c r="F1466" t="str">
        <f t="shared" si="423"/>
        <v>17.4594483971091-679.092155315675i</v>
      </c>
      <c r="G1466" t="str">
        <f t="shared" si="424"/>
        <v>0.999999366397888-0.000795991024436183i</v>
      </c>
      <c r="H1466" t="str">
        <f t="shared" si="425"/>
        <v>91.0049727055843+0.755689960093004i</v>
      </c>
      <c r="I1466" t="str">
        <f t="shared" si="426"/>
        <v>5.47389651453239-160.897206457447i</v>
      </c>
      <c r="K1466" t="str">
        <f t="shared" si="427"/>
        <v>0.142839487539089-0.00155094448846191i</v>
      </c>
      <c r="L1466" t="str">
        <f t="shared" si="428"/>
        <v>0.0015-45.2266119656606i</v>
      </c>
      <c r="M1466" t="str">
        <f t="shared" si="429"/>
        <v>0.0135-18.5545074730915i</v>
      </c>
      <c r="N1466">
        <f t="shared" si="430"/>
        <v>95.161610375247847</v>
      </c>
      <c r="O1466">
        <f t="shared" si="431"/>
        <v>58.532044455144863</v>
      </c>
      <c r="P1466" s="3">
        <f t="shared" si="432"/>
        <v>58.532044455144863</v>
      </c>
      <c r="Q1466" s="3">
        <f t="shared" si="433"/>
        <v>-84.838389624752153</v>
      </c>
      <c r="R1466">
        <f t="shared" si="434"/>
        <v>95.161610375247847</v>
      </c>
      <c r="S1466">
        <f t="shared" si="435"/>
        <v>0.21994094872275835</v>
      </c>
      <c r="T1466">
        <f t="shared" si="418"/>
        <v>58.532044455144863</v>
      </c>
    </row>
    <row r="1467" spans="1:20" x14ac:dyDescent="0.3">
      <c r="A1467">
        <f t="shared" si="419"/>
        <v>1387.1810704643297</v>
      </c>
      <c r="B1467">
        <f t="shared" si="436"/>
        <v>220.77672432790484</v>
      </c>
      <c r="C1467" t="str">
        <f t="shared" si="420"/>
        <v>75.9759245109728-837.906407242161i</v>
      </c>
      <c r="D1467" t="str">
        <f t="shared" si="421"/>
        <v>15.3561354673302-144.219222410084i</v>
      </c>
      <c r="E1467" t="str">
        <f t="shared" si="422"/>
        <v>162.436543389552-0.772070476016441i</v>
      </c>
      <c r="F1467" t="str">
        <f t="shared" si="423"/>
        <v>17.4594483128755-676.521479515682i</v>
      </c>
      <c r="G1467" t="str">
        <f t="shared" si="424"/>
        <v>0.999999361573365-0.000799015786474169i</v>
      </c>
      <c r="H1467" t="str">
        <f t="shared" si="425"/>
        <v>91.0050105712146+0.75856163206339i</v>
      </c>
      <c r="I1467" t="str">
        <f t="shared" si="426"/>
        <v>5.47389851267547-160.287942698641i</v>
      </c>
      <c r="K1467" t="str">
        <f t="shared" si="427"/>
        <v>0.142839353121307-0.00155683654036721i</v>
      </c>
      <c r="L1467" t="str">
        <f t="shared" si="428"/>
        <v>0.0015-45.0554014401879i</v>
      </c>
      <c r="M1467" t="str">
        <f t="shared" si="429"/>
        <v>0.0135-18.484267257513i</v>
      </c>
      <c r="N1467">
        <f t="shared" si="430"/>
        <v>95.18104211474629</v>
      </c>
      <c r="O1467">
        <f t="shared" si="431"/>
        <v>58.49947057876831</v>
      </c>
      <c r="P1467" s="3">
        <f t="shared" si="432"/>
        <v>58.49947057876831</v>
      </c>
      <c r="Q1467" s="3">
        <f t="shared" si="433"/>
        <v>-84.81895788525371</v>
      </c>
      <c r="R1467">
        <f t="shared" si="434"/>
        <v>95.18104211474629</v>
      </c>
      <c r="S1467">
        <f t="shared" si="435"/>
        <v>0.22077672432790485</v>
      </c>
      <c r="T1467">
        <f t="shared" si="418"/>
        <v>58.49947057876831</v>
      </c>
    </row>
    <row r="1468" spans="1:20" x14ac:dyDescent="0.3">
      <c r="A1468">
        <f t="shared" si="419"/>
        <v>1392.4523585320942</v>
      </c>
      <c r="B1468">
        <f t="shared" si="436"/>
        <v>221.61567588035089</v>
      </c>
      <c r="C1468" t="str">
        <f t="shared" si="420"/>
        <v>75.9757088105603-834.744423922981i</v>
      </c>
      <c r="D1468" t="str">
        <f t="shared" si="421"/>
        <v>15.3561345952346-143.67358212847i</v>
      </c>
      <c r="E1468" t="str">
        <f t="shared" si="422"/>
        <v>162.436292500439-0.774994882570407i</v>
      </c>
      <c r="F1468" t="str">
        <f t="shared" si="423"/>
        <v>17.4594482280006-673.960535704299i</v>
      </c>
      <c r="G1468" t="str">
        <f t="shared" si="424"/>
        <v>0.999999356712107-0.000802052042563786i</v>
      </c>
      <c r="H1468" t="str">
        <f t="shared" si="425"/>
        <v>91.0050487251894+0.761444216960776i</v>
      </c>
      <c r="I1468" t="str">
        <f t="shared" si="426"/>
        <v>5.4739005260341-159.680984735726i</v>
      </c>
      <c r="K1468" t="str">
        <f t="shared" si="427"/>
        <v>0.142839217680278-0.00156275096448263i</v>
      </c>
      <c r="L1468" t="str">
        <f t="shared" si="428"/>
        <v>0.0015-44.8848390517911i</v>
      </c>
      <c r="M1468" t="str">
        <f t="shared" si="429"/>
        <v>0.0135-18.4142929443246i</v>
      </c>
      <c r="N1468">
        <f t="shared" si="430"/>
        <v>95.200545627918601</v>
      </c>
      <c r="O1468">
        <f t="shared" si="431"/>
        <v>58.46689948469642</v>
      </c>
      <c r="P1468" s="3">
        <f t="shared" si="432"/>
        <v>58.46689948469642</v>
      </c>
      <c r="Q1468" s="3">
        <f t="shared" si="433"/>
        <v>-84.799454372081399</v>
      </c>
      <c r="R1468">
        <f t="shared" si="434"/>
        <v>95.200545627918601</v>
      </c>
      <c r="S1468">
        <f t="shared" si="435"/>
        <v>0.22161567588035089</v>
      </c>
      <c r="T1468">
        <f t="shared" si="418"/>
        <v>58.46689948469642</v>
      </c>
    </row>
    <row r="1469" spans="1:20" x14ac:dyDescent="0.3">
      <c r="A1469">
        <f t="shared" si="419"/>
        <v>1397.7436774945161</v>
      </c>
      <c r="B1469">
        <f t="shared" si="436"/>
        <v>222.45781544869624</v>
      </c>
      <c r="C1469" t="str">
        <f t="shared" si="420"/>
        <v>75.9754914709123-831.594448586927i</v>
      </c>
      <c r="D1469" t="str">
        <f t="shared" si="421"/>
        <v>15.3561337164985-143.130008639531i</v>
      </c>
      <c r="E1469" t="str">
        <f t="shared" si="422"/>
        <v>162.436039706114-0.777930293783945i</v>
      </c>
      <c r="F1469" t="str">
        <f t="shared" si="423"/>
        <v>17.4594481424793-671.409287041481i</v>
      </c>
      <c r="G1469" t="str">
        <f t="shared" si="424"/>
        <v>0.999999351813833-0.000805099836381926i</v>
      </c>
      <c r="H1469" t="str">
        <f t="shared" si="425"/>
        <v>91.0050871697045+0.764337756260859i</v>
      </c>
      <c r="I1469" t="str">
        <f t="shared" si="426"/>
        <v>5.47390255472409-159.076323837405i</v>
      </c>
      <c r="K1469" t="str">
        <f t="shared" si="427"/>
        <v>0.142839081208215-0.00156868784562139i</v>
      </c>
      <c r="L1469" t="str">
        <f t="shared" si="428"/>
        <v>0.0015-44.7149223468729i</v>
      </c>
      <c r="M1469" t="str">
        <f t="shared" si="429"/>
        <v>0.0135-18.3445835269223i</v>
      </c>
      <c r="N1469">
        <f t="shared" si="430"/>
        <v>95.220121164233134</v>
      </c>
      <c r="O1469">
        <f t="shared" si="431"/>
        <v>58.434331193591227</v>
      </c>
      <c r="P1469" s="3">
        <f t="shared" si="432"/>
        <v>58.434331193591227</v>
      </c>
      <c r="Q1469" s="3">
        <f t="shared" si="433"/>
        <v>-84.779878835766866</v>
      </c>
      <c r="R1469">
        <f t="shared" si="434"/>
        <v>95.220121164233134</v>
      </c>
      <c r="S1469">
        <f t="shared" si="435"/>
        <v>0.22245781544869625</v>
      </c>
      <c r="T1469">
        <f t="shared" si="418"/>
        <v>58.434331193591227</v>
      </c>
    </row>
    <row r="1470" spans="1:20" x14ac:dyDescent="0.3">
      <c r="A1470">
        <f t="shared" si="419"/>
        <v>1403.0551034689954</v>
      </c>
      <c r="B1470">
        <f t="shared" si="436"/>
        <v>223.3031551474013</v>
      </c>
      <c r="C1470" t="str">
        <f t="shared" si="420"/>
        <v>75.9752724795952-828.456435919457i</v>
      </c>
      <c r="D1470" t="str">
        <f t="shared" si="421"/>
        <v>15.3561328310715-142.588494123783i</v>
      </c>
      <c r="E1470" t="str">
        <f t="shared" si="422"/>
        <v>162.435784992147-0.780876750241296i</v>
      </c>
      <c r="F1470" t="str">
        <f t="shared" si="423"/>
        <v>17.4594480563069-668.867696826667i</v>
      </c>
      <c r="G1470" t="str">
        <f t="shared" si="424"/>
        <v>0.999999346878262-0.000808159211771447i</v>
      </c>
      <c r="H1470" t="str">
        <f t="shared" si="425"/>
        <v>91.0051259069733+0.76724229159701i</v>
      </c>
      <c r="I1470" t="str">
        <f t="shared" si="426"/>
        <v>5.47390459886232-158.473951305433i</v>
      </c>
      <c r="K1470" t="str">
        <f t="shared" si="427"/>
        <v>0.14283894369727-0.00157464726891667i</v>
      </c>
      <c r="L1470" t="str">
        <f t="shared" si="428"/>
        <v>0.0015-44.5456488811248i</v>
      </c>
      <c r="M1470" t="str">
        <f t="shared" si="429"/>
        <v>0.0135-18.2751380025127i</v>
      </c>
      <c r="N1470">
        <f t="shared" si="430"/>
        <v>95.239768973846907</v>
      </c>
      <c r="O1470">
        <f t="shared" si="431"/>
        <v>58.401765726264408</v>
      </c>
      <c r="P1470" s="3">
        <f t="shared" si="432"/>
        <v>58.401765726264408</v>
      </c>
      <c r="Q1470" s="3">
        <f t="shared" si="433"/>
        <v>-84.760231026153093</v>
      </c>
      <c r="R1470">
        <f t="shared" si="434"/>
        <v>95.239768973846907</v>
      </c>
      <c r="S1470">
        <f t="shared" si="435"/>
        <v>0.22330315514740129</v>
      </c>
      <c r="T1470">
        <f t="shared" si="418"/>
        <v>58.401765726264408</v>
      </c>
    </row>
    <row r="1471" spans="1:20" x14ac:dyDescent="0.3">
      <c r="A1471">
        <f t="shared" si="419"/>
        <v>1408.3867128621775</v>
      </c>
      <c r="B1471">
        <f t="shared" si="436"/>
        <v>224.15170713696142</v>
      </c>
      <c r="C1471" t="str">
        <f t="shared" si="420"/>
        <v>75.9750518240836-825.330340778117i</v>
      </c>
      <c r="D1471" t="str">
        <f t="shared" si="421"/>
        <v>15.3561319389027-142.049030791357i</v>
      </c>
      <c r="E1471" t="str">
        <f t="shared" si="422"/>
        <v>162.435528344004-0.78383429266707i</v>
      </c>
      <c r="F1471" t="str">
        <f t="shared" si="423"/>
        <v>17.4594479694784-666.335728498227i</v>
      </c>
      <c r="G1471" t="str">
        <f t="shared" si="424"/>
        <v>0.999999341905109-0.000811230212741804i</v>
      </c>
      <c r="H1471" t="str">
        <f t="shared" si="425"/>
        <v>91.0051649392251+0.770157864760899i</v>
      </c>
      <c r="I1471" t="str">
        <f t="shared" si="426"/>
        <v>5.47390665856642-157.873858474478i</v>
      </c>
      <c r="K1471" t="str">
        <f t="shared" si="427"/>
        <v>0.142838805139537-0.00158062931982285i</v>
      </c>
      <c r="L1471" t="str">
        <f t="shared" si="428"/>
        <v>0.0015-44.3770162194907i</v>
      </c>
      <c r="M1471" t="str">
        <f t="shared" si="429"/>
        <v>0.0135-18.2059553720987i</v>
      </c>
      <c r="N1471">
        <f t="shared" si="430"/>
        <v>95.259489307605662</v>
      </c>
      <c r="O1471">
        <f t="shared" si="431"/>
        <v>58.369203103678288</v>
      </c>
      <c r="P1471" s="3">
        <f t="shared" si="432"/>
        <v>58.369203103678288</v>
      </c>
      <c r="Q1471" s="3">
        <f t="shared" si="433"/>
        <v>-84.740510692394338</v>
      </c>
      <c r="R1471">
        <f t="shared" si="434"/>
        <v>95.259489307605662</v>
      </c>
      <c r="S1471">
        <f t="shared" si="435"/>
        <v>0.22415170713696142</v>
      </c>
      <c r="T1471">
        <f t="shared" si="418"/>
        <v>58.369203103678288</v>
      </c>
    </row>
    <row r="1472" spans="1:20" x14ac:dyDescent="0.3">
      <c r="A1472">
        <f t="shared" si="419"/>
        <v>1413.7385823710538</v>
      </c>
      <c r="B1472">
        <f t="shared" si="436"/>
        <v>225.00348362408187</v>
      </c>
      <c r="C1472" t="str">
        <f t="shared" si="420"/>
        <v>75.9748294917545-822.216118191846i</v>
      </c>
      <c r="D1472" t="str">
        <f t="shared" si="421"/>
        <v>15.3561310399406-141.51161088189i</v>
      </c>
      <c r="E1472" t="str">
        <f t="shared" si="422"/>
        <v>162.435269747037-0.786802961926363i</v>
      </c>
      <c r="F1472" t="str">
        <f t="shared" si="423"/>
        <v>17.4594478819887-663.813345632948i</v>
      </c>
      <c r="G1472" t="str">
        <f t="shared" si="424"/>
        <v>0.999999336894088-0.000814312883469682i</v>
      </c>
      <c r="H1472" t="str">
        <f t="shared" si="425"/>
        <v>91.0052042687061+0.773084517703021i</v>
      </c>
      <c r="I1472" t="str">
        <f t="shared" si="426"/>
        <v>5.47390873395485-157.276036712002i</v>
      </c>
      <c r="K1472" t="str">
        <f t="shared" si="427"/>
        <v>0.14283866552705-0.00158663408411665i</v>
      </c>
      <c r="L1472" t="str">
        <f t="shared" si="428"/>
        <v>0.0015-44.2090219361333i</v>
      </c>
      <c r="M1472" t="str">
        <f t="shared" si="429"/>
        <v>0.0135-18.137034640465i</v>
      </c>
      <c r="N1472">
        <f t="shared" si="430"/>
        <v>95.279282417043476</v>
      </c>
      <c r="O1472">
        <f t="shared" si="431"/>
        <v>58.336643346946346</v>
      </c>
      <c r="P1472" s="3">
        <f t="shared" si="432"/>
        <v>58.336643346946346</v>
      </c>
      <c r="Q1472" s="3">
        <f t="shared" si="433"/>
        <v>-84.720717582956524</v>
      </c>
      <c r="R1472">
        <f t="shared" si="434"/>
        <v>95.279282417043476</v>
      </c>
      <c r="S1472">
        <f t="shared" si="435"/>
        <v>0.22500348362408187</v>
      </c>
      <c r="T1472">
        <f t="shared" si="418"/>
        <v>58.336643346946346</v>
      </c>
    </row>
    <row r="1473" spans="1:20" x14ac:dyDescent="0.3">
      <c r="A1473">
        <f t="shared" si="419"/>
        <v>1419.1107889840639</v>
      </c>
      <c r="B1473">
        <f t="shared" si="436"/>
        <v>225.85849686185338</v>
      </c>
      <c r="C1473" t="str">
        <f t="shared" si="420"/>
        <v>75.9746054698897-819.113723360367i</v>
      </c>
      <c r="D1473" t="str">
        <f t="shared" si="421"/>
        <v>15.3561301341334-140.976226664416i</v>
      </c>
      <c r="E1473" t="str">
        <f t="shared" si="422"/>
        <v>162.435009186487-0.789782799025063i</v>
      </c>
      <c r="F1473" t="str">
        <f t="shared" si="423"/>
        <v>17.4594477938328-661.3005119455i</v>
      </c>
      <c r="G1473" t="str">
        <f t="shared" si="424"/>
        <v>0.999999331844911-0.00081740726829963i</v>
      </c>
      <c r="H1473" t="str">
        <f t="shared" si="425"/>
        <v>91.0052438976799+0.776022292533439i</v>
      </c>
      <c r="I1473" t="str">
        <f t="shared" si="426"/>
        <v>5.47391082514711-156.68047741814i</v>
      </c>
      <c r="K1473" t="str">
        <f t="shared" si="427"/>
        <v>0.142838524851782-0.00159266164789841i</v>
      </c>
      <c r="L1473" t="str">
        <f t="shared" si="428"/>
        <v>0.0015-44.0416636143987i</v>
      </c>
      <c r="M1473" t="str">
        <f t="shared" si="429"/>
        <v>0.0135-18.0683748161635i</v>
      </c>
      <c r="N1473">
        <f t="shared" si="430"/>
        <v>95.299148554382597</v>
      </c>
      <c r="O1473">
        <f t="shared" si="431"/>
        <v>58.304086477334714</v>
      </c>
      <c r="P1473" s="3">
        <f t="shared" si="432"/>
        <v>58.304086477334714</v>
      </c>
      <c r="Q1473" s="3">
        <f t="shared" si="433"/>
        <v>-84.700851445617403</v>
      </c>
      <c r="R1473">
        <f t="shared" si="434"/>
        <v>95.299148554382597</v>
      </c>
      <c r="S1473">
        <f t="shared" si="435"/>
        <v>0.22585849686185339</v>
      </c>
      <c r="T1473">
        <f t="shared" si="418"/>
        <v>58.304086477334714</v>
      </c>
    </row>
    <row r="1474" spans="1:20" x14ac:dyDescent="0.3">
      <c r="A1474">
        <f t="shared" si="419"/>
        <v>1424.5034099822033</v>
      </c>
      <c r="B1474">
        <f t="shared" si="436"/>
        <v>226.71675914992844</v>
      </c>
      <c r="C1474" t="str">
        <f t="shared" si="420"/>
        <v>75.9743797456793-816.023111653567i</v>
      </c>
      <c r="D1474" t="str">
        <f t="shared" si="421"/>
        <v>15.3561292214292-140.442870437253i</v>
      </c>
      <c r="E1474" t="str">
        <f t="shared" si="422"/>
        <v>162.43474664749-0.792773845110534i</v>
      </c>
      <c r="F1474" t="str">
        <f t="shared" si="423"/>
        <v>17.4594477050056-658.79719128793i</v>
      </c>
      <c r="G1474" t="str">
        <f t="shared" si="424"/>
        <v>0.999999326757288-0.000820513411744702i</v>
      </c>
      <c r="H1474" t="str">
        <f t="shared" si="425"/>
        <v>91.0052838284272+0.778971231522245i</v>
      </c>
      <c r="I1474" t="str">
        <f t="shared" si="426"/>
        <v>5.47391293226348-156.08717202557i</v>
      </c>
      <c r="K1474" t="str">
        <f t="shared" si="427"/>
        <v>0.142838383105645-0.00159871209759319i</v>
      </c>
      <c r="L1474" t="str">
        <f t="shared" si="428"/>
        <v>0.0015-43.8749388467808i</v>
      </c>
      <c r="M1474" t="str">
        <f t="shared" si="429"/>
        <v>0.0135-17.9999749114999i</v>
      </c>
      <c r="N1474">
        <f t="shared" si="430"/>
        <v>95.319087972533168</v>
      </c>
      <c r="O1474">
        <f t="shared" si="431"/>
        <v>58.27153251626342</v>
      </c>
      <c r="P1474" s="3">
        <f t="shared" si="432"/>
        <v>58.27153251626342</v>
      </c>
      <c r="Q1474" s="3">
        <f t="shared" si="433"/>
        <v>-84.680912027466832</v>
      </c>
      <c r="R1474">
        <f t="shared" si="434"/>
        <v>95.319087972533168</v>
      </c>
      <c r="S1474">
        <f t="shared" si="435"/>
        <v>0.22671675914992845</v>
      </c>
      <c r="T1474">
        <f t="shared" si="418"/>
        <v>58.27153251626342</v>
      </c>
    </row>
    <row r="1475" spans="1:20" x14ac:dyDescent="0.3">
      <c r="A1475">
        <f t="shared" si="419"/>
        <v>1429.9165229401358</v>
      </c>
      <c r="B1475">
        <f t="shared" si="436"/>
        <v>227.57828283469817</v>
      </c>
      <c r="C1475" t="str">
        <f t="shared" si="420"/>
        <v>75.974152306211-812.944238610793i</v>
      </c>
      <c r="D1475" t="str">
        <f t="shared" si="421"/>
        <v>15.3561283017752-139.911534527892i</v>
      </c>
      <c r="E1475" t="str">
        <f t="shared" si="422"/>
        <v>162.434482115064-0.795776141471717i</v>
      </c>
      <c r="F1475" t="str">
        <f t="shared" si="423"/>
        <v>17.4594476155021-656.303347649126i</v>
      </c>
      <c r="G1475" t="str">
        <f t="shared" si="424"/>
        <v>0.999999321630925-0.000823631358487096i</v>
      </c>
      <c r="H1475" t="str">
        <f t="shared" si="425"/>
        <v>91.0053240632458+0.781931377100272i</v>
      </c>
      <c r="I1475" t="str">
        <f t="shared" si="426"/>
        <v>5.47391505542526-155.496111999395i</v>
      </c>
      <c r="K1475" t="str">
        <f t="shared" si="427"/>
        <v>0.14283824028049-0.00160478551995207i</v>
      </c>
      <c r="L1475" t="str">
        <f t="shared" si="428"/>
        <v>0.0015-43.7088452348883i</v>
      </c>
      <c r="M1475" t="str">
        <f t="shared" si="429"/>
        <v>0.0135-17.9318339425183i</v>
      </c>
      <c r="N1475">
        <f t="shared" si="430"/>
        <v>95.339100925092623</v>
      </c>
      <c r="O1475">
        <f t="shared" si="431"/>
        <v>58.238981485306823</v>
      </c>
      <c r="P1475" s="3">
        <f t="shared" si="432"/>
        <v>58.238981485306823</v>
      </c>
      <c r="Q1475" s="3">
        <f t="shared" si="433"/>
        <v>-84.660899074907377</v>
      </c>
      <c r="R1475">
        <f t="shared" si="434"/>
        <v>95.339100925092623</v>
      </c>
      <c r="S1475">
        <f t="shared" si="435"/>
        <v>0.22757828283469816</v>
      </c>
      <c r="T1475">
        <f t="shared" si="418"/>
        <v>58.238981485306823</v>
      </c>
    </row>
    <row r="1476" spans="1:20" x14ac:dyDescent="0.3">
      <c r="A1476">
        <f t="shared" si="419"/>
        <v>1435.3502057273083</v>
      </c>
      <c r="B1476">
        <f t="shared" si="436"/>
        <v>228.44308030947002</v>
      </c>
      <c r="C1476" t="str">
        <f t="shared" si="420"/>
        <v>75.9739231384791-809.877059940254i</v>
      </c>
      <c r="D1476" t="str">
        <f t="shared" si="421"/>
        <v>15.3561273751188-139.382211292888i</v>
      </c>
      <c r="E1476" t="str">
        <f t="shared" si="422"/>
        <v>162.434215574117-0.798789729539536i</v>
      </c>
      <c r="F1476" t="str">
        <f t="shared" si="423"/>
        <v>17.4594475253171-653.818945154319i</v>
      </c>
      <c r="G1476" t="str">
        <f t="shared" si="424"/>
        <v>0.999999316465528-0.000826761153378795i</v>
      </c>
      <c r="H1476" t="str">
        <f t="shared" si="425"/>
        <v>91.0053646044522+0.784902771859688i</v>
      </c>
      <c r="I1476" t="str">
        <f t="shared" si="426"/>
        <v>5.47391719475471-154.907288837021i</v>
      </c>
      <c r="K1476" t="str">
        <f t="shared" si="427"/>
        <v>0.142838096368104-0.0016108820020533i</v>
      </c>
      <c r="L1476" t="str">
        <f t="shared" si="428"/>
        <v>0.0015-43.5433803894086i</v>
      </c>
      <c r="M1476" t="str">
        <f t="shared" si="429"/>
        <v>0.0135-17.8639509289881i</v>
      </c>
      <c r="N1476">
        <f t="shared" si="430"/>
        <v>95.359187666345775</v>
      </c>
      <c r="O1476">
        <f t="shared" si="431"/>
        <v>58.20643340619506</v>
      </c>
      <c r="P1476" s="3">
        <f t="shared" si="432"/>
        <v>58.20643340619506</v>
      </c>
      <c r="Q1476" s="3">
        <f t="shared" si="433"/>
        <v>-84.640812333654225</v>
      </c>
      <c r="R1476">
        <f t="shared" si="434"/>
        <v>95.359187666345775</v>
      </c>
      <c r="S1476">
        <f t="shared" si="435"/>
        <v>0.22844308030947003</v>
      </c>
      <c r="T1476">
        <f t="shared" si="418"/>
        <v>58.20643340619506</v>
      </c>
    </row>
    <row r="1477" spans="1:20" x14ac:dyDescent="0.3">
      <c r="A1477">
        <f t="shared" si="419"/>
        <v>1440.804536509072</v>
      </c>
      <c r="B1477">
        <f t="shared" si="436"/>
        <v>229.31116401464601</v>
      </c>
      <c r="C1477" t="str">
        <f t="shared" si="420"/>
        <v>75.9736922293774-806.821531518385i</v>
      </c>
      <c r="D1477" t="str">
        <f t="shared" si="421"/>
        <v>15.3561264414064-138.854893117748i</v>
      </c>
      <c r="E1477" t="str">
        <f t="shared" si="422"/>
        <v>162.433947009444-0.801814650887428i</v>
      </c>
      <c r="F1477" t="str">
        <f t="shared" si="423"/>
        <v>17.4594474344453-651.34394806454i</v>
      </c>
      <c r="G1477" t="str">
        <f t="shared" si="424"/>
        <v>0.9999993112608-0.000829902841442213i</v>
      </c>
      <c r="H1477" t="str">
        <f t="shared" si="425"/>
        <v>91.0054054543792+0.787885458554547i</v>
      </c>
      <c r="I1477" t="str">
        <f t="shared" si="426"/>
        <v>5.47391935037485-154.320694068028i</v>
      </c>
      <c r="K1477" t="str">
        <f t="shared" si="427"/>
        <v>0.142837951360214-0.00161700163130354i</v>
      </c>
      <c r="L1477" t="str">
        <f t="shared" si="428"/>
        <v>0.0015-43.3785419300742i</v>
      </c>
      <c r="M1477" t="str">
        <f t="shared" si="429"/>
        <v>0.0135-17.7963248943894i</v>
      </c>
      <c r="N1477">
        <f t="shared" si="430"/>
        <v>95.379348451263866</v>
      </c>
      <c r="O1477">
        <f t="shared" si="431"/>
        <v>58.173888300815157</v>
      </c>
      <c r="P1477" s="3">
        <f t="shared" si="432"/>
        <v>58.173888300815157</v>
      </c>
      <c r="Q1477" s="3">
        <f t="shared" si="433"/>
        <v>-84.620651548736134</v>
      </c>
      <c r="R1477">
        <f t="shared" si="434"/>
        <v>95.379348451263866</v>
      </c>
      <c r="S1477">
        <f t="shared" si="435"/>
        <v>0.22931116401464602</v>
      </c>
      <c r="T1477">
        <f t="shared" si="418"/>
        <v>58.173888300815157</v>
      </c>
    </row>
    <row r="1478" spans="1:20" x14ac:dyDescent="0.3">
      <c r="A1478">
        <f t="shared" si="419"/>
        <v>1446.2795937478065</v>
      </c>
      <c r="B1478">
        <f t="shared" si="436"/>
        <v>230.18254643790166</v>
      </c>
      <c r="C1478" t="str">
        <f t="shared" si="420"/>
        <v>75.9734595657027-803.777609389169i</v>
      </c>
      <c r="D1478" t="str">
        <f t="shared" si="421"/>
        <v>15.3561255005846-138.329572416821i</v>
      </c>
      <c r="E1478" t="str">
        <f t="shared" si="422"/>
        <v>162.433676405723-0.804850947231565i</v>
      </c>
      <c r="F1478" t="str">
        <f t="shared" si="423"/>
        <v>17.4594473428816-648.87832077612i</v>
      </c>
      <c r="G1478" t="str">
        <f t="shared" si="424"/>
        <v>0.99999930601644-0.000833056467870842i</v>
      </c>
      <c r="H1478" t="str">
        <f t="shared" si="425"/>
        <v>91.0054466153778+0.790879480101489i</v>
      </c>
      <c r="I1478" t="str">
        <f t="shared" si="426"/>
        <v>5.4739215224098-153.736319254052i</v>
      </c>
      <c r="K1478" t="str">
        <f t="shared" si="427"/>
        <v>0.142837805248483-0.00162314449543908i</v>
      </c>
      <c r="L1478" t="str">
        <f t="shared" si="428"/>
        <v>0.0015-43.2143274856289i</v>
      </c>
      <c r="M1478" t="str">
        <f t="shared" si="429"/>
        <v>0.0135-17.728954865899i</v>
      </c>
      <c r="N1478">
        <f t="shared" si="430"/>
        <v>95.39958353550476</v>
      </c>
      <c r="O1478">
        <f t="shared" si="431"/>
        <v>58.141346191211618</v>
      </c>
      <c r="P1478" s="3">
        <f t="shared" si="432"/>
        <v>58.141346191211618</v>
      </c>
      <c r="Q1478" s="3">
        <f t="shared" si="433"/>
        <v>-84.60041646449524</v>
      </c>
      <c r="R1478">
        <f t="shared" si="434"/>
        <v>95.39958353550476</v>
      </c>
      <c r="S1478">
        <f t="shared" si="435"/>
        <v>0.23018254643790168</v>
      </c>
      <c r="T1478">
        <f t="shared" si="418"/>
        <v>58.141346191211618</v>
      </c>
    </row>
    <row r="1479" spans="1:20" x14ac:dyDescent="0.3">
      <c r="A1479">
        <f t="shared" si="419"/>
        <v>1451.7754562040482</v>
      </c>
      <c r="B1479">
        <f t="shared" si="436"/>
        <v>231.0572401143657</v>
      </c>
      <c r="C1479" t="str">
        <f t="shared" si="420"/>
        <v>75.9732251341494-800.745249763569i</v>
      </c>
      <c r="D1479" t="str">
        <f t="shared" si="421"/>
        <v>15.356124552599-137.806241633194i</v>
      </c>
      <c r="E1479" t="str">
        <f t="shared" si="422"/>
        <v>162.433403747519-0.807898660431232i</v>
      </c>
      <c r="F1479" t="str">
        <f t="shared" si="423"/>
        <v>17.4594472506207-646.422027820191i</v>
      </c>
      <c r="G1479" t="str">
        <f t="shared" si="424"/>
        <v>0.999999300732147-0.000836222078029906i</v>
      </c>
      <c r="H1479" t="str">
        <f t="shared" si="425"/>
        <v>91.0054880898175+0.79388487958029i</v>
      </c>
      <c r="I1479" t="str">
        <f t="shared" si="426"/>
        <v>5.47392371098455-153.154155988668i</v>
      </c>
      <c r="K1479" t="str">
        <f t="shared" si="427"/>
        <v>0.14283765802451-0.00162931068252704i</v>
      </c>
      <c r="L1479" t="str">
        <f t="shared" si="428"/>
        <v>0.0015-43.0507346937924i</v>
      </c>
      <c r="M1479" t="str">
        <f t="shared" si="429"/>
        <v>0.0135-17.6618398743764i</v>
      </c>
      <c r="N1479">
        <f t="shared" si="430"/>
        <v>95.419893175411701</v>
      </c>
      <c r="O1479">
        <f t="shared" si="431"/>
        <v>58.108807099588198</v>
      </c>
      <c r="P1479" s="3">
        <f t="shared" si="432"/>
        <v>58.108807099588198</v>
      </c>
      <c r="Q1479" s="3">
        <f t="shared" si="433"/>
        <v>-84.580106824588299</v>
      </c>
      <c r="R1479">
        <f t="shared" si="434"/>
        <v>95.419893175411701</v>
      </c>
      <c r="S1479">
        <f t="shared" si="435"/>
        <v>0.23105724011436571</v>
      </c>
      <c r="T1479">
        <f t="shared" si="418"/>
        <v>58.108807099588198</v>
      </c>
    </row>
    <row r="1480" spans="1:20" x14ac:dyDescent="0.3">
      <c r="A1480">
        <f t="shared" si="419"/>
        <v>1457.2922029376236</v>
      </c>
      <c r="B1480">
        <f t="shared" si="436"/>
        <v>231.93525762680028</v>
      </c>
      <c r="C1480" t="str">
        <f t="shared" si="420"/>
        <v>75.9729889213132-797.724409018834i</v>
      </c>
      <c r="D1480" t="str">
        <f t="shared" si="421"/>
        <v>15.3561235973952-137.284893238576i</v>
      </c>
      <c r="E1480" t="str">
        <f t="shared" si="422"/>
        <v>162.433129019278-0.810957832489223i</v>
      </c>
      <c r="F1480" t="str">
        <f t="shared" si="423"/>
        <v>17.4594471576574-643.975033862152i</v>
      </c>
      <c r="G1480" t="str">
        <f t="shared" si="424"/>
        <v>0.999999295407618-0.000839399717457008i</v>
      </c>
      <c r="H1480" t="str">
        <f t="shared" si="425"/>
        <v>91.0055298800851+0.796901700234549i</v>
      </c>
      <c r="I1480" t="str">
        <f t="shared" si="426"/>
        <v>5.47392591622512-152.574195897262i</v>
      </c>
      <c r="K1480" t="str">
        <f t="shared" si="427"/>
        <v>0.142837509679831-0.00163550028096665i</v>
      </c>
      <c r="L1480" t="str">
        <f t="shared" si="428"/>
        <v>0.0015-42.8877612012278i</v>
      </c>
      <c r="M1480" t="str">
        <f t="shared" si="429"/>
        <v>0.0135-17.5949789543499i</v>
      </c>
      <c r="N1480">
        <f t="shared" si="430"/>
        <v>95.440277628013675</v>
      </c>
      <c r="O1480">
        <f t="shared" si="431"/>
        <v>58.076271048308257</v>
      </c>
      <c r="P1480" s="3">
        <f t="shared" si="432"/>
        <v>58.076271048308257</v>
      </c>
      <c r="Q1480" s="3">
        <f t="shared" si="433"/>
        <v>-84.559722371986325</v>
      </c>
      <c r="R1480">
        <f t="shared" si="434"/>
        <v>95.440277628013675</v>
      </c>
      <c r="S1480">
        <f t="shared" si="435"/>
        <v>0.23193525762680028</v>
      </c>
      <c r="T1480">
        <f t="shared" si="418"/>
        <v>58.076271048308257</v>
      </c>
    </row>
    <row r="1481" spans="1:20" x14ac:dyDescent="0.3">
      <c r="A1481">
        <f t="shared" si="419"/>
        <v>1462.8299133087867</v>
      </c>
      <c r="B1481">
        <f t="shared" si="436"/>
        <v>232.81661160578213</v>
      </c>
      <c r="C1481" t="str">
        <f t="shared" si="420"/>
        <v>75.972750913689-794.715043697938i</v>
      </c>
      <c r="D1481" t="str">
        <f t="shared" si="421"/>
        <v>15.3561226349181-136.765519733195i</v>
      </c>
      <c r="E1481" t="str">
        <f t="shared" si="422"/>
        <v>162.432852205334-0.814028505552348i</v>
      </c>
      <c r="F1481" t="str">
        <f t="shared" si="423"/>
        <v>17.459447063986-641.537303701167i</v>
      </c>
      <c r="G1481" t="str">
        <f t="shared" si="424"/>
        <v>0.999999290042545-0.000842589431862788i</v>
      </c>
      <c r="H1481" t="str">
        <f t="shared" si="425"/>
        <v>91.0055719885854+0.799929985472232i</v>
      </c>
      <c r="I1481" t="str">
        <f t="shared" si="426"/>
        <v>5.47392813825826-151.996430636911i</v>
      </c>
      <c r="K1481" t="str">
        <f t="shared" si="427"/>
        <v>0.142837360205918-0.00164171337949042i</v>
      </c>
      <c r="L1481" t="str">
        <f t="shared" si="428"/>
        <v>0.0015-42.7254046635064i</v>
      </c>
      <c r="M1481" t="str">
        <f t="shared" si="429"/>
        <v>0.0135-17.5283711440026i</v>
      </c>
      <c r="N1481">
        <f t="shared" si="430"/>
        <v>95.460737151024048</v>
      </c>
      <c r="O1481">
        <f t="shared" si="431"/>
        <v>58.043738059896619</v>
      </c>
      <c r="P1481" s="3">
        <f t="shared" si="432"/>
        <v>58.043738059896619</v>
      </c>
      <c r="Q1481" s="3">
        <f t="shared" si="433"/>
        <v>-84.539262848975952</v>
      </c>
      <c r="R1481">
        <f t="shared" si="434"/>
        <v>95.460737151024048</v>
      </c>
      <c r="S1481">
        <f t="shared" si="435"/>
        <v>0.23281661160578213</v>
      </c>
      <c r="T1481">
        <f t="shared" si="418"/>
        <v>58.043738059896619</v>
      </c>
    </row>
    <row r="1482" spans="1:20" x14ac:dyDescent="0.3">
      <c r="A1482">
        <f t="shared" si="419"/>
        <v>1468.3886669793601</v>
      </c>
      <c r="B1482">
        <f t="shared" si="436"/>
        <v>233.7013147298841</v>
      </c>
      <c r="C1482" t="str">
        <f t="shared" si="420"/>
        <v>75.972511097669-791.717110508895i</v>
      </c>
      <c r="D1482" t="str">
        <f t="shared" si="421"/>
        <v>15.3561216651125-136.24811364569i</v>
      </c>
      <c r="E1482" t="str">
        <f t="shared" si="422"/>
        <v>162.432573289898-0.817110721911481i</v>
      </c>
      <c r="F1482" t="str">
        <f t="shared" si="423"/>
        <v>17.4594469696016-639.108802269678i</v>
      </c>
      <c r="G1482" t="str">
        <f t="shared" si="424"/>
        <v>0.999999284636621-0.000845791267131579i</v>
      </c>
      <c r="H1482" t="str">
        <f t="shared" si="425"/>
        <v>91.0056144177423+0.802969778866375i</v>
      </c>
      <c r="I1482" t="str">
        <f t="shared" si="426"/>
        <v>5.47393037721203-151.420851896271i</v>
      </c>
      <c r="K1482" t="str">
        <f t="shared" si="427"/>
        <v>0.142837209594177-0.00164795006716541i</v>
      </c>
      <c r="L1482" t="str">
        <f t="shared" si="428"/>
        <v>0.0015-42.5636627450751i</v>
      </c>
      <c r="M1482" t="str">
        <f t="shared" si="429"/>
        <v>0.0135-17.4620154851591i</v>
      </c>
      <c r="N1482">
        <f t="shared" si="430"/>
        <v>95.481272002840612</v>
      </c>
      <c r="O1482">
        <f t="shared" si="431"/>
        <v>58.011208157039952</v>
      </c>
      <c r="P1482" s="3">
        <f t="shared" si="432"/>
        <v>58.011208157039952</v>
      </c>
      <c r="Q1482" s="3">
        <f t="shared" si="433"/>
        <v>-84.518727997159388</v>
      </c>
      <c r="R1482">
        <f t="shared" si="434"/>
        <v>95.481272002840612</v>
      </c>
      <c r="S1482">
        <f t="shared" si="435"/>
        <v>0.23370131472988409</v>
      </c>
      <c r="T1482">
        <f t="shared" si="418"/>
        <v>58.011208157039952</v>
      </c>
    </row>
    <row r="1483" spans="1:20" x14ac:dyDescent="0.3">
      <c r="A1483">
        <f t="shared" si="419"/>
        <v>1473.9685439138816</v>
      </c>
      <c r="B1483">
        <f t="shared" si="436"/>
        <v>234.58937972585767</v>
      </c>
      <c r="C1483" t="str">
        <f t="shared" si="420"/>
        <v>75.9722694595416-788.730566324161i</v>
      </c>
      <c r="D1483" t="str">
        <f t="shared" si="421"/>
        <v>15.3561206879223-135.732667532998i</v>
      </c>
      <c r="E1483" t="str">
        <f t="shared" si="422"/>
        <v>162.432292257065-0.820204524002305i</v>
      </c>
      <c r="F1483" t="str">
        <f t="shared" si="423"/>
        <v>17.4594468744984-636.689494632873i</v>
      </c>
      <c r="G1483" t="str">
        <f t="shared" si="424"/>
        <v>0.999999279189533-0.00084900526932207i</v>
      </c>
      <c r="H1483" t="str">
        <f t="shared" si="425"/>
        <v>91.0056571699972+0.806021124155659i</v>
      </c>
      <c r="I1483" t="str">
        <f t="shared" si="426"/>
        <v>5.47393263321515-150.847451395447i</v>
      </c>
      <c r="K1483" t="str">
        <f t="shared" si="427"/>
        <v>0.14283705783595-0.00165421043339449i</v>
      </c>
      <c r="L1483" t="str">
        <f t="shared" si="428"/>
        <v>0.0015-42.4025331192222i</v>
      </c>
      <c r="M1483" t="str">
        <f t="shared" si="429"/>
        <v>0.0135-17.3959110232706i</v>
      </c>
      <c r="N1483">
        <f t="shared" si="430"/>
        <v>95.501882442544598</v>
      </c>
      <c r="O1483">
        <f t="shared" si="431"/>
        <v>57.97868136258819</v>
      </c>
      <c r="P1483" s="3">
        <f t="shared" si="432"/>
        <v>57.97868136258819</v>
      </c>
      <c r="Q1483" s="3">
        <f t="shared" si="433"/>
        <v>-84.498117557455402</v>
      </c>
      <c r="R1483">
        <f t="shared" si="434"/>
        <v>95.501882442544598</v>
      </c>
      <c r="S1483">
        <f t="shared" si="435"/>
        <v>0.23458937972585767</v>
      </c>
      <c r="T1483">
        <f t="shared" si="418"/>
        <v>57.97868136258819</v>
      </c>
    </row>
    <row r="1484" spans="1:20" x14ac:dyDescent="0.3">
      <c r="A1484">
        <f t="shared" si="419"/>
        <v>1479.5696243807545</v>
      </c>
      <c r="B1484">
        <f t="shared" si="436"/>
        <v>235.48081936881593</v>
      </c>
      <c r="C1484" t="str">
        <f t="shared" si="420"/>
        <v>75.9720259854944-785.75536818001i</v>
      </c>
      <c r="D1484" t="str">
        <f t="shared" si="421"/>
        <v>15.3561197032916-135.219173980254i</v>
      </c>
      <c r="E1484" t="str">
        <f t="shared" si="422"/>
        <v>162.432009090809-0.823309954405278i</v>
      </c>
      <c r="F1484" t="str">
        <f t="shared" si="423"/>
        <v>17.459446778671-634.279345988199i</v>
      </c>
      <c r="G1484" t="str">
        <f t="shared" si="424"/>
        <v>0.999999273700969-0.000852231484667964i</v>
      </c>
      <c r="H1484" t="str">
        <f t="shared" si="425"/>
        <v>91.0057002478115+0.809084065245081i</v>
      </c>
      <c r="I1484" t="str">
        <f t="shared" si="426"/>
        <v>5.47393490639752-150.276220885882i</v>
      </c>
      <c r="K1484" t="str">
        <f t="shared" si="427"/>
        <v>0.142836904922511-0.00166049456791752i</v>
      </c>
      <c r="L1484" t="str">
        <f t="shared" si="428"/>
        <v>0.0015-42.2420134680435i</v>
      </c>
      <c r="M1484" t="str">
        <f t="shared" si="429"/>
        <v>0.0135-17.3300568074025i</v>
      </c>
      <c r="N1484">
        <f t="shared" si="430"/>
        <v>95.522568729900414</v>
      </c>
      <c r="O1484">
        <f t="shared" si="431"/>
        <v>57.946157699555556</v>
      </c>
      <c r="P1484" s="3">
        <f t="shared" si="432"/>
        <v>57.946157699555556</v>
      </c>
      <c r="Q1484" s="3">
        <f t="shared" si="433"/>
        <v>-84.477431270099586</v>
      </c>
      <c r="R1484">
        <f t="shared" si="434"/>
        <v>95.522568729900414</v>
      </c>
      <c r="S1484">
        <f t="shared" si="435"/>
        <v>0.23548081936881593</v>
      </c>
      <c r="T1484">
        <f t="shared" si="418"/>
        <v>57.946157699555556</v>
      </c>
    </row>
    <row r="1485" spans="1:20" x14ac:dyDescent="0.3">
      <c r="A1485">
        <f t="shared" si="419"/>
        <v>1485.1919889534013</v>
      </c>
      <c r="B1485">
        <f t="shared" si="436"/>
        <v>236.37564648241744</v>
      </c>
      <c r="C1485" t="str">
        <f t="shared" si="420"/>
        <v>75.9717806616078-782.791473275931i</v>
      </c>
      <c r="D1485" t="str">
        <f t="shared" si="421"/>
        <v>15.3561187111636-134.707625600681i</v>
      </c>
      <c r="E1485" t="str">
        <f t="shared" si="422"/>
        <v>162.431723774985-0.826427055846472i</v>
      </c>
      <c r="F1485" t="str">
        <f t="shared" si="423"/>
        <v>17.4594466821139-631.878321664856i</v>
      </c>
      <c r="G1485" t="str">
        <f t="shared" si="424"/>
        <v>0.999999268170613-0.000855469959578644i</v>
      </c>
      <c r="H1485" t="str">
        <f t="shared" si="425"/>
        <v>91.0057436536646+0.812158646206556i</v>
      </c>
      <c r="I1485" t="str">
        <f t="shared" si="426"/>
        <v>5.47393719688998-149.707152150233i</v>
      </c>
      <c r="K1485" t="str">
        <f t="shared" si="427"/>
        <v>0.142836750845069-0.00166680256081269i</v>
      </c>
      <c r="L1485" t="str">
        <f t="shared" si="428"/>
        <v>0.0015-42.0821014824105i</v>
      </c>
      <c r="M1485" t="str">
        <f t="shared" si="429"/>
        <v>0.0135-17.2644518902197i</v>
      </c>
      <c r="N1485">
        <f t="shared" si="430"/>
        <v>95.543331125354356</v>
      </c>
      <c r="O1485">
        <f t="shared" si="431"/>
        <v>57.913637191121872</v>
      </c>
      <c r="P1485" s="3">
        <f t="shared" si="432"/>
        <v>57.913637191121872</v>
      </c>
      <c r="Q1485" s="3">
        <f t="shared" si="433"/>
        <v>-84.456668874645644</v>
      </c>
      <c r="R1485">
        <f t="shared" si="434"/>
        <v>95.543331125354356</v>
      </c>
      <c r="S1485">
        <f t="shared" si="435"/>
        <v>0.23637564648241743</v>
      </c>
      <c r="T1485">
        <f t="shared" si="418"/>
        <v>57.913637191121872</v>
      </c>
    </row>
    <row r="1486" spans="1:20" x14ac:dyDescent="0.3">
      <c r="A1486">
        <f t="shared" si="419"/>
        <v>1490.8357185114241</v>
      </c>
      <c r="B1486">
        <f t="shared" si="436"/>
        <v>237.27387393905062</v>
      </c>
      <c r="C1486" t="str">
        <f t="shared" si="420"/>
        <v>75.9715334738605-779.838838973986i</v>
      </c>
      <c r="D1486" t="str">
        <f t="shared" si="421"/>
        <v>15.3561177114814-134.198015035482i</v>
      </c>
      <c r="E1486" t="str">
        <f t="shared" si="422"/>
        <v>162.431436293325-0.829555871197461i</v>
      </c>
      <c r="F1486" t="str">
        <f t="shared" si="423"/>
        <v>17.4594465848217-629.486387123309i</v>
      </c>
      <c r="G1486" t="str">
        <f t="shared" si="424"/>
        <v>0.999999262598146-0.000858720740639847i</v>
      </c>
      <c r="H1486" t="str">
        <f t="shared" si="425"/>
        <v>91.005787390054+0.815244911279557i</v>
      </c>
      <c r="I1486" t="str">
        <f t="shared" si="426"/>
        <v>5.47393950482437-149.140237002256i</v>
      </c>
      <c r="K1486" t="str">
        <f t="shared" si="427"/>
        <v>0.142836595594767-0.00167313450249771i</v>
      </c>
      <c r="L1486" t="str">
        <f t="shared" si="428"/>
        <v>0.0015-41.922794861935i</v>
      </c>
      <c r="M1486" t="str">
        <f t="shared" si="429"/>
        <v>0.0135-17.1990953279734i</v>
      </c>
      <c r="N1486">
        <f t="shared" si="430"/>
        <v>95.564169890034691</v>
      </c>
      <c r="O1486">
        <f t="shared" si="431"/>
        <v>57.881119860633355</v>
      </c>
      <c r="P1486" s="3">
        <f t="shared" si="432"/>
        <v>57.881119860633355</v>
      </c>
      <c r="Q1486" s="3">
        <f t="shared" si="433"/>
        <v>-84.435830109965309</v>
      </c>
      <c r="R1486">
        <f t="shared" si="434"/>
        <v>95.564169890034691</v>
      </c>
      <c r="S1486">
        <f t="shared" si="435"/>
        <v>0.23727387393905061</v>
      </c>
      <c r="T1486">
        <f t="shared" si="418"/>
        <v>57.881119860633355</v>
      </c>
    </row>
    <row r="1487" spans="1:20" x14ac:dyDescent="0.3">
      <c r="A1487">
        <f t="shared" si="419"/>
        <v>1496.5008942417676</v>
      </c>
      <c r="B1487">
        <f t="shared" si="436"/>
        <v>238.17551466001902</v>
      </c>
      <c r="C1487" t="str">
        <f t="shared" si="420"/>
        <v>75.9712844081212-776.897422798224i</v>
      </c>
      <c r="D1487" t="str">
        <f t="shared" si="421"/>
        <v>15.356116704187-133.690334953738i</v>
      </c>
      <c r="E1487" t="str">
        <f t="shared" si="422"/>
        <v>162.43114662944-0.832696443475994i</v>
      </c>
      <c r="F1487" t="str">
        <f t="shared" si="423"/>
        <v>17.4594464867886-627.103507954769i</v>
      </c>
      <c r="G1487" t="str">
        <f t="shared" si="424"/>
        <v>0.999999256983248-0.000861983874614323i</v>
      </c>
      <c r="H1487" t="str">
        <f t="shared" si="425"/>
        <v>91.0058314594968+0.818342904871741i</v>
      </c>
      <c r="I1487" t="str">
        <f t="shared" si="426"/>
        <v>5.4739418303334-148.575467286684i</v>
      </c>
      <c r="K1487" t="str">
        <f t="shared" si="427"/>
        <v>0.14283643916268-0.00167949048373105i</v>
      </c>
      <c r="L1487" t="str">
        <f t="shared" si="428"/>
        <v>0.0015-41.7640913149383i</v>
      </c>
      <c r="M1487" t="str">
        <f t="shared" si="429"/>
        <v>0.0135-17.1339861804875i</v>
      </c>
      <c r="N1487">
        <f t="shared" si="430"/>
        <v>95.585085285749969</v>
      </c>
      <c r="O1487">
        <f t="shared" si="431"/>
        <v>57.848605731604046</v>
      </c>
      <c r="P1487" s="3">
        <f t="shared" si="432"/>
        <v>57.848605731604046</v>
      </c>
      <c r="Q1487" s="3">
        <f t="shared" si="433"/>
        <v>-84.414914714250031</v>
      </c>
      <c r="R1487">
        <f t="shared" si="434"/>
        <v>95.585085285749969</v>
      </c>
      <c r="S1487">
        <f t="shared" si="435"/>
        <v>0.23817551466001902</v>
      </c>
      <c r="T1487">
        <f t="shared" si="418"/>
        <v>57.848605731604046</v>
      </c>
    </row>
    <row r="1488" spans="1:20" x14ac:dyDescent="0.3">
      <c r="A1488">
        <f t="shared" si="419"/>
        <v>1502.1875976398862</v>
      </c>
      <c r="B1488">
        <f t="shared" si="436"/>
        <v>239.08058161572708</v>
      </c>
      <c r="C1488" t="str">
        <f t="shared" si="420"/>
        <v>75.9710334501554-773.967182434035i</v>
      </c>
      <c r="D1488" t="str">
        <f t="shared" si="421"/>
        <v>15.3561156892229-133.1845780523i</v>
      </c>
      <c r="E1488" t="str">
        <f t="shared" si="422"/>
        <v>162.430854766817-0.835848815846278i</v>
      </c>
      <c r="F1488" t="str">
        <f t="shared" si="423"/>
        <v>17.459446388009-624.729649880726i</v>
      </c>
      <c r="G1488" t="str">
        <f t="shared" si="424"/>
        <v>0.999999251325596-0.000865259408442517i</v>
      </c>
      <c r="H1488" t="str">
        <f t="shared" si="425"/>
        <v>91.0058758645306+0.821452671559674i</v>
      </c>
      <c r="I1488" t="str">
        <f t="shared" si="426"/>
        <v>5.47394417355107-148.012834879119i</v>
      </c>
      <c r="K1488" t="str">
        <f t="shared" si="427"/>
        <v>0.142836281539813-0.00168587059561331i</v>
      </c>
      <c r="L1488" t="str">
        <f t="shared" si="428"/>
        <v>0.0015-41.6059885584163i</v>
      </c>
      <c r="M1488" t="str">
        <f t="shared" si="429"/>
        <v>0.0135-17.0691235111451i</v>
      </c>
      <c r="N1488">
        <f t="shared" si="430"/>
        <v>95.606077574989172</v>
      </c>
      <c r="O1488">
        <f t="shared" si="431"/>
        <v>57.816094827716583</v>
      </c>
      <c r="P1488" s="3">
        <f t="shared" si="432"/>
        <v>57.816094827716583</v>
      </c>
      <c r="Q1488" s="3">
        <f t="shared" si="433"/>
        <v>-84.393922425010828</v>
      </c>
      <c r="R1488">
        <f t="shared" si="434"/>
        <v>95.606077574989172</v>
      </c>
      <c r="S1488">
        <f t="shared" si="435"/>
        <v>0.23908058161572709</v>
      </c>
      <c r="T1488">
        <f t="shared" si="418"/>
        <v>57.816094827716583</v>
      </c>
    </row>
    <row r="1489" spans="1:20" x14ac:dyDescent="0.3">
      <c r="A1489">
        <f t="shared" si="419"/>
        <v>1507.8959105109179</v>
      </c>
      <c r="B1489">
        <f t="shared" si="436"/>
        <v>239.98908782586685</v>
      </c>
      <c r="C1489" t="str">
        <f t="shared" si="420"/>
        <v>75.9707805856202-771.04807572759i</v>
      </c>
      <c r="D1489" t="str">
        <f t="shared" si="421"/>
        <v>15.3561146665306-132.680737055686i</v>
      </c>
      <c r="E1489" t="str">
        <f t="shared" si="422"/>
        <v>162.430560688819-0.839013031619368i</v>
      </c>
      <c r="F1489" t="str">
        <f t="shared" si="423"/>
        <v>17.4594462884773-622.364778752433i</v>
      </c>
      <c r="G1489" t="str">
        <f t="shared" si="424"/>
        <v>0.999999245624864-0.00086854738924324i</v>
      </c>
      <c r="H1489" t="str">
        <f t="shared" si="425"/>
        <v>91.0059206077101+0.82457425608931i</v>
      </c>
      <c r="I1489" t="str">
        <f t="shared" si="426"/>
        <v>5.47394653461212-147.452331685903i</v>
      </c>
      <c r="K1489" t="str">
        <f t="shared" si="427"/>
        <v>0.142836122717106-0.00169227492958833i</v>
      </c>
      <c r="L1489" t="str">
        <f t="shared" si="428"/>
        <v>0.0015-41.4484843180079i</v>
      </c>
      <c r="M1489" t="str">
        <f t="shared" si="429"/>
        <v>0.0135-17.004506386875i</v>
      </c>
      <c r="N1489">
        <f t="shared" si="430"/>
        <v>95.627147020920134</v>
      </c>
      <c r="O1489">
        <f t="shared" si="431"/>
        <v>57.783587172823836</v>
      </c>
      <c r="P1489" s="3">
        <f t="shared" si="432"/>
        <v>57.783587172823836</v>
      </c>
      <c r="Q1489" s="3">
        <f t="shared" si="433"/>
        <v>-84.372852979079866</v>
      </c>
      <c r="R1489">
        <f t="shared" si="434"/>
        <v>95.627147020920134</v>
      </c>
      <c r="S1489">
        <f t="shared" si="435"/>
        <v>0.23998908782586684</v>
      </c>
      <c r="T1489">
        <f t="shared" si="418"/>
        <v>57.783587172823836</v>
      </c>
    </row>
    <row r="1490" spans="1:20" x14ac:dyDescent="0.3">
      <c r="A1490">
        <f t="shared" si="419"/>
        <v>1513.6259149708594</v>
      </c>
      <c r="B1490">
        <f t="shared" si="436"/>
        <v>240.90104635960515</v>
      </c>
      <c r="C1490" t="str">
        <f t="shared" si="420"/>
        <v>75.9705258000642-768.140060685179i</v>
      </c>
      <c r="D1490" t="str">
        <f t="shared" si="421"/>
        <v>15.3561136360512-132.178804715972i</v>
      </c>
      <c r="E1490" t="str">
        <f t="shared" si="422"/>
        <v>162.430264378683-0.842189134253395i</v>
      </c>
      <c r="F1490" t="str">
        <f t="shared" si="423"/>
        <v>17.4594461881878-620.008860550424i</v>
      </c>
      <c r="G1490" t="str">
        <f t="shared" si="424"/>
        <v>0.999999239880724-0.000871847864314344i</v>
      </c>
      <c r="H1490" t="str">
        <f t="shared" si="425"/>
        <v>91.0059656916103+0.827707703376788i</v>
      </c>
      <c r="I1490" t="str">
        <f t="shared" si="426"/>
        <v>5.47394891365246-146.89394964401i</v>
      </c>
      <c r="K1490" t="str">
        <f t="shared" si="427"/>
        <v>0.142835962685429-0.00169870357744462i</v>
      </c>
      <c r="L1490" t="str">
        <f t="shared" si="428"/>
        <v>0.0015-41.2915763279617i</v>
      </c>
      <c r="M1490" t="str">
        <f t="shared" si="429"/>
        <v>0.0135-16.9401338781381i</v>
      </c>
      <c r="N1490">
        <f t="shared" si="430"/>
        <v>95.648293887389173</v>
      </c>
      <c r="O1490">
        <f t="shared" si="431"/>
        <v>57.751082790949468</v>
      </c>
      <c r="P1490" s="3">
        <f t="shared" si="432"/>
        <v>57.751082790949468</v>
      </c>
      <c r="Q1490" s="3">
        <f t="shared" si="433"/>
        <v>-84.351706112610827</v>
      </c>
      <c r="R1490">
        <f t="shared" si="434"/>
        <v>95.648293887389173</v>
      </c>
      <c r="S1490">
        <f t="shared" si="435"/>
        <v>0.24090104635960516</v>
      </c>
      <c r="T1490">
        <f t="shared" si="418"/>
        <v>57.751082790949468</v>
      </c>
    </row>
    <row r="1491" spans="1:20" x14ac:dyDescent="0.3">
      <c r="A1491">
        <f t="shared" si="419"/>
        <v>1519.3776934477487</v>
      </c>
      <c r="B1491">
        <f t="shared" si="436"/>
        <v>241.81647033577164</v>
      </c>
      <c r="C1491" t="str">
        <f t="shared" si="420"/>
        <v>75.9702690789252-765.243095472631i</v>
      </c>
      <c r="D1491" t="str">
        <f t="shared" si="421"/>
        <v>15.3561125977253-131.678773812692i</v>
      </c>
      <c r="E1491" t="str">
        <f t="shared" si="422"/>
        <v>162.429965819521-0.845377167354044i</v>
      </c>
      <c r="F1491" t="str">
        <f t="shared" si="423"/>
        <v>17.4594460871345-617.661861384023i</v>
      </c>
      <c r="G1491" t="str">
        <f t="shared" si="424"/>
        <v>0.999999234092846-0.00087516088113341i</v>
      </c>
      <c r="H1491" t="str">
        <f t="shared" si="425"/>
        <v>91.0060111188272+0.830853058509051i</v>
      </c>
      <c r="I1491" t="str">
        <f t="shared" si="426"/>
        <v>5.47395131080905-146.337680720929i</v>
      </c>
      <c r="K1491" t="str">
        <f t="shared" si="427"/>
        <v>0.14283580143558-0.00170515663131654i</v>
      </c>
      <c r="L1491" t="str">
        <f t="shared" si="428"/>
        <v>0.0015-41.1352623311034i</v>
      </c>
      <c r="M1491" t="str">
        <f t="shared" si="429"/>
        <v>0.0135-16.8760050589142i</v>
      </c>
      <c r="N1491">
        <f t="shared" si="430"/>
        <v>95.66951843891988</v>
      </c>
      <c r="O1491">
        <f t="shared" si="431"/>
        <v>57.718581706289299</v>
      </c>
      <c r="P1491" s="3">
        <f t="shared" si="432"/>
        <v>57.718581706289299</v>
      </c>
      <c r="Q1491" s="3">
        <f t="shared" si="433"/>
        <v>-84.33048156108012</v>
      </c>
      <c r="R1491">
        <f t="shared" si="434"/>
        <v>95.66951843891988</v>
      </c>
      <c r="S1491">
        <f t="shared" si="435"/>
        <v>0.24181647033577164</v>
      </c>
      <c r="T1491">
        <f t="shared" si="418"/>
        <v>57.718581706289299</v>
      </c>
    </row>
    <row r="1492" spans="1:20" x14ac:dyDescent="0.3">
      <c r="A1492">
        <f t="shared" si="419"/>
        <v>1525.1513286828501</v>
      </c>
      <c r="B1492">
        <f t="shared" si="436"/>
        <v>242.73537292304758</v>
      </c>
      <c r="C1492" t="str">
        <f t="shared" si="420"/>
        <v>75.9700104075361-762.35713841476i</v>
      </c>
      <c r="D1492" t="str">
        <f t="shared" si="421"/>
        <v>15.3561115514934-131.180637152735i</v>
      </c>
      <c r="E1492" t="str">
        <f t="shared" si="422"/>
        <v>162.42966499432-0.848577174675033i</v>
      </c>
      <c r="F1492" t="str">
        <f t="shared" si="423"/>
        <v>17.4594459853119-615.323747490863i</v>
      </c>
      <c r="G1492" t="str">
        <f t="shared" si="424"/>
        <v>0.999999228260896-0.000878486487358424i</v>
      </c>
      <c r="H1492" t="str">
        <f t="shared" si="425"/>
        <v>91.0060568919744+0.834010366744407i</v>
      </c>
      <c r="I1492" t="str">
        <f t="shared" si="426"/>
        <v>5.47395372621985-145.783516914543i</v>
      </c>
      <c r="K1492" t="str">
        <f t="shared" si="427"/>
        <v>0.142835638958291-0.00171163418368559i</v>
      </c>
      <c r="L1492" t="str">
        <f t="shared" si="428"/>
        <v>0.0015-40.979540078804i</v>
      </c>
      <c r="M1492" t="str">
        <f t="shared" si="429"/>
        <v>0.0135-16.8121190066888i</v>
      </c>
      <c r="N1492">
        <f t="shared" si="430"/>
        <v>95.690820940712243</v>
      </c>
      <c r="O1492">
        <f t="shared" si="431"/>
        <v>57.686083943213056</v>
      </c>
      <c r="P1492" s="3">
        <f t="shared" si="432"/>
        <v>57.686083943213056</v>
      </c>
      <c r="Q1492" s="3">
        <f t="shared" si="433"/>
        <v>-84.309179059287757</v>
      </c>
      <c r="R1492">
        <f t="shared" si="434"/>
        <v>95.690820940712243</v>
      </c>
      <c r="S1492">
        <f t="shared" si="435"/>
        <v>0.24273537292304759</v>
      </c>
      <c r="T1492">
        <f t="shared" si="418"/>
        <v>57.686083943213056</v>
      </c>
    </row>
    <row r="1493" spans="1:20" x14ac:dyDescent="0.3">
      <c r="A1493">
        <f t="shared" si="419"/>
        <v>1530.9469037318449</v>
      </c>
      <c r="B1493">
        <f t="shared" si="436"/>
        <v>243.65776734015517</v>
      </c>
      <c r="C1493" t="str">
        <f t="shared" si="420"/>
        <v>75.9697497711137-759.482147994651i</v>
      </c>
      <c r="D1493" t="str">
        <f t="shared" si="421"/>
        <v>15.3561104972952-130.684387570235i</v>
      </c>
      <c r="E1493" t="str">
        <f t="shared" si="422"/>
        <v>162.429361885933-0.851789200118159i</v>
      </c>
      <c r="F1493" t="str">
        <f t="shared" si="423"/>
        <v>17.4594458827139-612.994485236389i</v>
      </c>
      <c r="G1493" t="str">
        <f t="shared" si="424"/>
        <v>0.999999222384539-0.000881824730828466i</v>
      </c>
      <c r="H1493" t="str">
        <f t="shared" si="425"/>
        <v>91.0061030136866+0.837179673513268i</v>
      </c>
      <c r="I1493" t="str">
        <f t="shared" si="426"/>
        <v>5.47395616002381-145.231450253021i</v>
      </c>
      <c r="K1493" t="str">
        <f t="shared" si="427"/>
        <v>0.142835475244221-0.00171813632738173i</v>
      </c>
      <c r="L1493" t="str">
        <f t="shared" si="428"/>
        <v>0.0015-40.8244073309464i</v>
      </c>
      <c r="M1493" t="str">
        <f t="shared" si="429"/>
        <v>0.0135-16.7484748024395i</v>
      </c>
      <c r="N1493">
        <f t="shared" si="430"/>
        <v>95.712201658641888</v>
      </c>
      <c r="O1493">
        <f t="shared" si="431"/>
        <v>57.65358952626422</v>
      </c>
      <c r="P1493" s="3">
        <f t="shared" si="432"/>
        <v>57.65358952626422</v>
      </c>
      <c r="Q1493" s="3">
        <f t="shared" si="433"/>
        <v>-84.287798341358112</v>
      </c>
      <c r="R1493">
        <f t="shared" si="434"/>
        <v>95.712201658641888</v>
      </c>
      <c r="S1493">
        <f t="shared" si="435"/>
        <v>0.24365776734015518</v>
      </c>
      <c r="T1493">
        <f t="shared" si="418"/>
        <v>57.65358952626422</v>
      </c>
    </row>
    <row r="1494" spans="1:20" x14ac:dyDescent="0.3">
      <c r="A1494">
        <f t="shared" si="419"/>
        <v>1536.7645019660263</v>
      </c>
      <c r="B1494">
        <f t="shared" si="436"/>
        <v>244.58366685604778</v>
      </c>
      <c r="C1494" t="str">
        <f t="shared" si="420"/>
        <v>75.9694871547663-756.618082853197i</v>
      </c>
      <c r="D1494" t="str">
        <f t="shared" si="421"/>
        <v>15.3561094350699-130.190017926476i</v>
      </c>
      <c r="E1494" t="str">
        <f t="shared" si="422"/>
        <v>162.429056477092-0.855013287734005i</v>
      </c>
      <c r="F1494" t="str">
        <f t="shared" si="423"/>
        <v>17.4594457793346-610.674041113375i</v>
      </c>
      <c r="G1494" t="str">
        <f t="shared" si="424"/>
        <v>0.999999216463438-0.000885175659564394i</v>
      </c>
      <c r="H1494" t="str">
        <f t="shared" si="425"/>
        <v>91.0061494866182+0.840361024418788i</v>
      </c>
      <c r="I1494" t="str">
        <f t="shared" si="426"/>
        <v>5.47395861236101-144.681472794697i</v>
      </c>
      <c r="K1494" t="str">
        <f t="shared" si="427"/>
        <v>0.142835310283959-0.00172466315558464i</v>
      </c>
      <c r="L1494" t="str">
        <f t="shared" si="428"/>
        <v>0.0015-40.669861855894i</v>
      </c>
      <c r="M1494" t="str">
        <f t="shared" si="429"/>
        <v>0.0135-16.6850715306232i</v>
      </c>
      <c r="N1494">
        <f t="shared" si="430"/>
        <v>95.733660859258478</v>
      </c>
      <c r="O1494">
        <f t="shared" si="431"/>
        <v>57.621098480162722</v>
      </c>
      <c r="P1494" s="3">
        <f t="shared" si="432"/>
        <v>57.621098480162722</v>
      </c>
      <c r="Q1494" s="3">
        <f t="shared" si="433"/>
        <v>-84.266339140741522</v>
      </c>
      <c r="R1494">
        <f t="shared" si="434"/>
        <v>95.733660859258478</v>
      </c>
      <c r="S1494">
        <f t="shared" si="435"/>
        <v>0.24458366685604779</v>
      </c>
      <c r="T1494">
        <f t="shared" si="418"/>
        <v>57.621098480162722</v>
      </c>
    </row>
    <row r="1495" spans="1:20" x14ac:dyDescent="0.3">
      <c r="A1495">
        <f t="shared" si="419"/>
        <v>1542.604207073497</v>
      </c>
      <c r="B1495">
        <f t="shared" si="436"/>
        <v>245.51308479010078</v>
      </c>
      <c r="C1495" t="str">
        <f t="shared" si="420"/>
        <v>75.9692225434891-753.764901788396i</v>
      </c>
      <c r="D1495" t="str">
        <f t="shared" si="421"/>
        <v>15.3561083647565-129.697521109784i</v>
      </c>
      <c r="E1495" t="str">
        <f t="shared" si="422"/>
        <v>162.428748750394-0.858249481721972i</v>
      </c>
      <c r="F1495" t="str">
        <f t="shared" si="423"/>
        <v>17.4594456751681-608.362381741464i</v>
      </c>
      <c r="G1495" t="str">
        <f t="shared" si="424"/>
        <v>0.99999921049725-0.000888539321769542i</v>
      </c>
      <c r="H1495" t="str">
        <f t="shared" si="425"/>
        <v>91.0061963134446+0.843554465237515i</v>
      </c>
      <c r="I1495" t="str">
        <f t="shared" si="426"/>
        <v>5.47396108337264-144.133576627964i</v>
      </c>
      <c r="K1495" t="str">
        <f t="shared" si="427"/>
        <v>0.142835144068021-0.00173121476182503i</v>
      </c>
      <c r="L1495" t="str">
        <f t="shared" si="428"/>
        <v>0.0015-40.5159014304582i</v>
      </c>
      <c r="M1495" t="str">
        <f t="shared" si="429"/>
        <v>0.0135-16.6219082791624i</v>
      </c>
      <c r="N1495">
        <f t="shared" si="430"/>
        <v>95.755198809785355</v>
      </c>
      <c r="O1495">
        <f t="shared" si="431"/>
        <v>57.588610829804836</v>
      </c>
      <c r="P1495" s="3">
        <f t="shared" si="432"/>
        <v>57.588610829804836</v>
      </c>
      <c r="Q1495" s="3">
        <f t="shared" si="433"/>
        <v>-84.244801190214645</v>
      </c>
      <c r="R1495">
        <f t="shared" si="434"/>
        <v>95.755198809785355</v>
      </c>
      <c r="S1495">
        <f t="shared" si="435"/>
        <v>0.24551308479010078</v>
      </c>
      <c r="T1495">
        <f t="shared" si="418"/>
        <v>57.588610829804836</v>
      </c>
    </row>
    <row r="1496" spans="1:20" x14ac:dyDescent="0.3">
      <c r="A1496">
        <f t="shared" si="419"/>
        <v>1548.4661030603763</v>
      </c>
      <c r="B1496">
        <f t="shared" si="436"/>
        <v>246.44603451230316</v>
      </c>
      <c r="C1496" t="str">
        <f t="shared" si="420"/>
        <v>75.9689559221642-750.922563754811i</v>
      </c>
      <c r="D1496" t="str">
        <f t="shared" si="421"/>
        <v>15.3561072862935-129.206890035426i</v>
      </c>
      <c r="E1496" t="str">
        <f t="shared" si="422"/>
        <v>162.428438688305-0.861497826430911i</v>
      </c>
      <c r="F1496" t="str">
        <f t="shared" si="423"/>
        <v>17.4594455702086-606.059473866654i</v>
      </c>
      <c r="G1496" t="str">
        <f t="shared" si="424"/>
        <v>0.999999204485634-0.000891915765830407i</v>
      </c>
      <c r="H1496" t="str">
        <f t="shared" si="425"/>
        <v>91.0062434968603+0.846760041920028i</v>
      </c>
      <c r="I1496" t="str">
        <f t="shared" si="426"/>
        <v>5.47396357320092-143.587753871151i</v>
      </c>
      <c r="K1496" t="str">
        <f t="shared" si="427"/>
        <v>0.142834976586853-0.00173779123998594i</v>
      </c>
      <c r="L1496" t="str">
        <f t="shared" si="428"/>
        <v>0.0015-40.3625238398668i</v>
      </c>
      <c r="M1496" t="str">
        <f t="shared" si="429"/>
        <v>0.0135-16.5589841394325i</v>
      </c>
      <c r="N1496">
        <f t="shared" si="430"/>
        <v>95.776815778117964</v>
      </c>
      <c r="O1496">
        <f t="shared" si="431"/>
        <v>57.55612660026506</v>
      </c>
      <c r="P1496" s="3">
        <f t="shared" si="432"/>
        <v>57.55612660026506</v>
      </c>
      <c r="Q1496" s="3">
        <f t="shared" si="433"/>
        <v>-84.223184221882036</v>
      </c>
      <c r="R1496">
        <f t="shared" si="434"/>
        <v>95.776815778117964</v>
      </c>
      <c r="S1496">
        <f t="shared" si="435"/>
        <v>0.24644603451230315</v>
      </c>
      <c r="T1496">
        <f t="shared" si="418"/>
        <v>57.55612660026506</v>
      </c>
    </row>
    <row r="1497" spans="1:20" x14ac:dyDescent="0.3">
      <c r="A1497">
        <f t="shared" si="419"/>
        <v>1554.3502742520059</v>
      </c>
      <c r="B1497">
        <f t="shared" si="436"/>
        <v>247.38252944344993</v>
      </c>
      <c r="C1497" t="str">
        <f t="shared" si="420"/>
        <v>75.968687275559-748.091027862981i</v>
      </c>
      <c r="D1497" t="str">
        <f t="shared" si="421"/>
        <v>15.3561061996186-128.718117645509i</v>
      </c>
      <c r="E1497" t="str">
        <f t="shared" si="422"/>
        <v>162.428126273164-0.864758366359391i</v>
      </c>
      <c r="F1497" t="str">
        <f t="shared" si="423"/>
        <v>17.4594454644498-603.765284360843i</v>
      </c>
      <c r="G1497" t="str">
        <f t="shared" si="424"/>
        <v>0.999999198428242-0.000895305040317345i</v>
      </c>
      <c r="H1497" t="str">
        <f t="shared" si="425"/>
        <v>91.0062910395817+0.84997780059165i</v>
      </c>
      <c r="I1497" t="str">
        <f t="shared" si="426"/>
        <v>5.47396608198913-143.043996672414i</v>
      </c>
      <c r="K1497" t="str">
        <f t="shared" si="427"/>
        <v>0.142834807830826-0.00174439268430402i</v>
      </c>
      <c r="L1497" t="str">
        <f t="shared" si="428"/>
        <v>0.0015-40.2097268777314i</v>
      </c>
      <c r="M1497" t="str">
        <f t="shared" si="429"/>
        <v>0.0135-16.4962982062488i</v>
      </c>
      <c r="N1497">
        <f t="shared" si="430"/>
        <v>95.798512032822686</v>
      </c>
      <c r="O1497">
        <f t="shared" si="431"/>
        <v>57.523645816797227</v>
      </c>
      <c r="P1497" s="3">
        <f t="shared" si="432"/>
        <v>57.523645816797227</v>
      </c>
      <c r="Q1497" s="3">
        <f t="shared" si="433"/>
        <v>-84.201487967177314</v>
      </c>
      <c r="R1497">
        <f t="shared" si="434"/>
        <v>95.798512032822686</v>
      </c>
      <c r="S1497">
        <f t="shared" si="435"/>
        <v>0.24738252944344993</v>
      </c>
      <c r="T1497">
        <f t="shared" si="418"/>
        <v>57.523645816797227</v>
      </c>
    </row>
    <row r="1498" spans="1:20" x14ac:dyDescent="0.3">
      <c r="A1498">
        <f t="shared" si="419"/>
        <v>1560.2568052941635</v>
      </c>
      <c r="B1498">
        <f t="shared" si="436"/>
        <v>248.32258305533503</v>
      </c>
      <c r="C1498" t="str">
        <f t="shared" si="420"/>
        <v>75.9684165883299-745.270253378826i</v>
      </c>
      <c r="D1498" t="str">
        <f t="shared" si="421"/>
        <v>15.3561051046697-128.231196908879i</v>
      </c>
      <c r="E1498" t="str">
        <f t="shared" si="422"/>
        <v>162.427811487173-0.868031146155867i</v>
      </c>
      <c r="F1498" t="str">
        <f t="shared" si="423"/>
        <v>17.4594453578858-601.479780221347i</v>
      </c>
      <c r="G1498" t="str">
        <f t="shared" si="424"/>
        <v>0.999999192324727-0.000898707193985274i</v>
      </c>
      <c r="H1498" t="str">
        <f t="shared" si="425"/>
        <v>91.006338944344+0.853207787553046i</v>
      </c>
      <c r="I1498" t="str">
        <f t="shared" si="426"/>
        <v>5.47396860988163-142.502297209624i</v>
      </c>
      <c r="K1498" t="str">
        <f t="shared" si="427"/>
        <v>0.142834637790241-0.00175101918937088i</v>
      </c>
      <c r="L1498" t="str">
        <f t="shared" si="428"/>
        <v>0.0015-40.0575083460165i</v>
      </c>
      <c r="M1498" t="str">
        <f t="shared" si="429"/>
        <v>0.0135-16.4338495778529i</v>
      </c>
      <c r="N1498">
        <f t="shared" si="430"/>
        <v>95.820287843136015</v>
      </c>
      <c r="O1498">
        <f t="shared" si="431"/>
        <v>57.491168504835684</v>
      </c>
      <c r="P1498" s="3">
        <f t="shared" si="432"/>
        <v>57.491168504835684</v>
      </c>
      <c r="Q1498" s="3">
        <f t="shared" si="433"/>
        <v>-84.179712156863985</v>
      </c>
      <c r="R1498">
        <f t="shared" si="434"/>
        <v>95.820287843136015</v>
      </c>
      <c r="S1498">
        <f t="shared" si="435"/>
        <v>0.24832258305533503</v>
      </c>
      <c r="T1498">
        <f t="shared" si="418"/>
        <v>57.491168504835684</v>
      </c>
    </row>
    <row r="1499" spans="1:20" x14ac:dyDescent="0.3">
      <c r="A1499">
        <f t="shared" si="419"/>
        <v>1566.1857811542816</v>
      </c>
      <c r="B1499">
        <f t="shared" si="436"/>
        <v>249.26620887094532</v>
      </c>
      <c r="C1499" t="str">
        <f t="shared" si="420"/>
        <v>75.9681438450104-742.460199723003i</v>
      </c>
      <c r="D1499" t="str">
        <f t="shared" si="421"/>
        <v>15.3561040013834-127.746120821014i</v>
      </c>
      <c r="E1499" t="str">
        <f t="shared" si="422"/>
        <v>162.4274943124-0.871316210619297i</v>
      </c>
      <c r="F1499" t="str">
        <f t="shared" si="423"/>
        <v>17.4594452505102-599.202928570417i</v>
      </c>
      <c r="G1499" t="str">
        <f t="shared" si="424"/>
        <v>0.999999186174737-0.00090212227577437i</v>
      </c>
      <c r="H1499" t="str">
        <f t="shared" si="425"/>
        <v>91.0063872139059+0.856450049280971i</v>
      </c>
      <c r="I1499" t="str">
        <f t="shared" si="426"/>
        <v>5.47397115702394-141.962647690254i</v>
      </c>
      <c r="K1499" t="str">
        <f t="shared" si="427"/>
        <v>0.142834466455321-0.00175767085013435i</v>
      </c>
      <c r="L1499" t="str">
        <f t="shared" si="428"/>
        <v>0.0015-39.9058660550075i</v>
      </c>
      <c r="M1499" t="str">
        <f t="shared" si="429"/>
        <v>0.0135-16.3716373559005i</v>
      </c>
      <c r="N1499">
        <f t="shared" si="430"/>
        <v>95.84214347896291</v>
      </c>
      <c r="O1499">
        <f t="shared" si="431"/>
        <v>57.458694689995795</v>
      </c>
      <c r="P1499" s="3">
        <f t="shared" si="432"/>
        <v>57.458694689995795</v>
      </c>
      <c r="Q1499" s="3">
        <f t="shared" si="433"/>
        <v>-84.15785652103709</v>
      </c>
      <c r="R1499">
        <f t="shared" si="434"/>
        <v>95.84214347896291</v>
      </c>
      <c r="S1499">
        <f t="shared" si="435"/>
        <v>0.24926620887094533</v>
      </c>
      <c r="T1499">
        <f t="shared" si="418"/>
        <v>57.458694689995795</v>
      </c>
    </row>
    <row r="1500" spans="1:20" x14ac:dyDescent="0.3">
      <c r="A1500">
        <f t="shared" si="419"/>
        <v>1572.1372871226677</v>
      </c>
      <c r="B1500">
        <f t="shared" si="436"/>
        <v>250.21342046465492</v>
      </c>
      <c r="C1500" t="str">
        <f t="shared" si="420"/>
        <v>75.9678690300232-739.660826470441i</v>
      </c>
      <c r="D1500" t="str">
        <f t="shared" si="421"/>
        <v>15.3561028896963-127.262882403933i</v>
      </c>
      <c r="E1500" t="str">
        <f t="shared" si="422"/>
        <v>162.427174730781-0.874613604699464i</v>
      </c>
      <c r="F1500" t="str">
        <f t="shared" si="423"/>
        <v>17.4594451423171-596.934696654779i</v>
      </c>
      <c r="G1500" t="str">
        <f t="shared" si="424"/>
        <v>0.999999179977919-0.000905550334810777i</v>
      </c>
      <c r="H1500" t="str">
        <f t="shared" si="425"/>
        <v>91.0064358510442+0.859704632428856i</v>
      </c>
      <c r="I1500" t="str">
        <f t="shared" si="426"/>
        <v>5.47397372356262-141.425040351262i</v>
      </c>
      <c r="K1500" t="str">
        <f t="shared" si="427"/>
        <v>0.142834293816219-0.00176434776189985i</v>
      </c>
      <c r="L1500" t="str">
        <f t="shared" si="428"/>
        <v>0.0015-39.754797823279i</v>
      </c>
      <c r="M1500" t="str">
        <f t="shared" si="429"/>
        <v>0.0135-16.3096606454478i</v>
      </c>
      <c r="N1500">
        <f t="shared" si="430"/>
        <v>95.864079210875659</v>
      </c>
      <c r="O1500">
        <f t="shared" si="431"/>
        <v>57.426224398076506</v>
      </c>
      <c r="P1500" s="3">
        <f t="shared" si="432"/>
        <v>57.426224398076506</v>
      </c>
      <c r="Q1500" s="3">
        <f t="shared" si="433"/>
        <v>-84.135920789124341</v>
      </c>
      <c r="R1500">
        <f t="shared" si="434"/>
        <v>95.864079210875659</v>
      </c>
      <c r="S1500">
        <f t="shared" si="435"/>
        <v>0.25021342046465489</v>
      </c>
      <c r="T1500">
        <f t="shared" si="418"/>
        <v>57.426224398076506</v>
      </c>
    </row>
    <row r="1501" spans="1:20" x14ac:dyDescent="0.3">
      <c r="A1501">
        <f t="shared" si="419"/>
        <v>1578.111408813734</v>
      </c>
      <c r="B1501">
        <f t="shared" si="436"/>
        <v>251.16423146242062</v>
      </c>
      <c r="C1501" t="str">
        <f t="shared" si="420"/>
        <v>75.9675921276734-736.872093349663i</v>
      </c>
      <c r="D1501" t="str">
        <f t="shared" si="421"/>
        <v>15.3561017695447-126.781474706088i</v>
      </c>
      <c r="E1501" t="str">
        <f t="shared" si="422"/>
        <v>162.426852724117-0.877923373497194i</v>
      </c>
      <c r="F1501" t="str">
        <f t="shared" si="423"/>
        <v>17.4594450333003-594.675051845159i</v>
      </c>
      <c r="G1501" t="str">
        <f t="shared" si="424"/>
        <v>0.999999173733915-0.000908991420407308i</v>
      </c>
      <c r="H1501" t="str">
        <f t="shared" si="425"/>
        <v>91.006484858559+0.862971583827545i</v>
      </c>
      <c r="I1501" t="str">
        <f t="shared" si="426"/>
        <v>5.47397630964545-140.889467458988i</v>
      </c>
      <c r="K1501" t="str">
        <f t="shared" si="427"/>
        <v>0.14283411986301-0.00177105002033168i</v>
      </c>
      <c r="L1501" t="str">
        <f t="shared" si="428"/>
        <v>0.0015-39.604301477664i</v>
      </c>
      <c r="M1501" t="str">
        <f t="shared" si="429"/>
        <v>0.0135-16.247918554939i</v>
      </c>
      <c r="N1501">
        <f t="shared" si="430"/>
        <v>95.886095310112651</v>
      </c>
      <c r="O1501">
        <f t="shared" si="431"/>
        <v>57.393757655060483</v>
      </c>
      <c r="P1501" s="3">
        <f t="shared" si="432"/>
        <v>57.393757655060483</v>
      </c>
      <c r="Q1501" s="3">
        <f t="shared" si="433"/>
        <v>-84.113904689887349</v>
      </c>
      <c r="R1501">
        <f t="shared" si="434"/>
        <v>95.886095310112651</v>
      </c>
      <c r="S1501">
        <f t="shared" si="435"/>
        <v>0.25116423146242062</v>
      </c>
      <c r="T1501">
        <f t="shared" si="418"/>
        <v>57.393757655060483</v>
      </c>
    </row>
    <row r="1502" spans="1:20" x14ac:dyDescent="0.3">
      <c r="A1502">
        <f t="shared" si="419"/>
        <v>1584.1082321672263</v>
      </c>
      <c r="B1502">
        <f t="shared" si="436"/>
        <v>252.11865554197783</v>
      </c>
      <c r="C1502" t="str">
        <f t="shared" si="420"/>
        <v>75.9673131221424-734.093960242229i</v>
      </c>
      <c r="D1502" t="str">
        <f t="shared" si="421"/>
        <v>15.3561006408636-126.301890802267i</v>
      </c>
      <c r="E1502" t="str">
        <f t="shared" si="422"/>
        <v>162.426528274068-0.881245562264711i</v>
      </c>
      <c r="F1502" t="str">
        <f t="shared" si="423"/>
        <v>17.4594449234531-592.423961635801i</v>
      </c>
      <c r="G1502" t="str">
        <f t="shared" si="424"/>
        <v>0.999999167442367-0.000912445582064155i</v>
      </c>
      <c r="H1502" t="str">
        <f t="shared" si="425"/>
        <v>91.0065342392707+0.866250950485947i</v>
      </c>
      <c r="I1502" t="str">
        <f t="shared" si="426"/>
        <v>5.47397891542114-140.355921309035i</v>
      </c>
      <c r="K1502" t="str">
        <f t="shared" si="427"/>
        <v>0.142833944585695-0.00177777772145434i</v>
      </c>
      <c r="L1502" t="str">
        <f t="shared" si="428"/>
        <v>0.0015-39.4543748532217i</v>
      </c>
      <c r="M1502" t="str">
        <f t="shared" si="429"/>
        <v>0.0135-16.1864101961935i</v>
      </c>
      <c r="N1502">
        <f t="shared" si="430"/>
        <v>95.90819204857668</v>
      </c>
      <c r="O1502">
        <f t="shared" si="431"/>
        <v>57.361294487115572</v>
      </c>
      <c r="P1502" s="3">
        <f t="shared" si="432"/>
        <v>57.361294487115572</v>
      </c>
      <c r="Q1502" s="3">
        <f t="shared" si="433"/>
        <v>-84.09180795142332</v>
      </c>
      <c r="R1502">
        <f t="shared" si="434"/>
        <v>95.90819204857668</v>
      </c>
      <c r="S1502">
        <f t="shared" si="435"/>
        <v>0.25211865554197782</v>
      </c>
      <c r="T1502">
        <f t="shared" si="418"/>
        <v>57.361294487115572</v>
      </c>
    </row>
    <row r="1503" spans="1:20" x14ac:dyDescent="0.3">
      <c r="A1503">
        <f t="shared" si="419"/>
        <v>1590.1278434494618</v>
      </c>
      <c r="B1503">
        <f t="shared" si="436"/>
        <v>253.07670643303734</v>
      </c>
      <c r="C1503" t="str">
        <f t="shared" si="420"/>
        <v>75.9670319974992-731.326387182181i</v>
      </c>
      <c r="D1503" t="str">
        <f t="shared" si="421"/>
        <v>15.3560995035886-125.824123793495i</v>
      </c>
      <c r="E1503" t="str">
        <f t="shared" si="422"/>
        <v>162.426201362161-0.884580216406113i</v>
      </c>
      <c r="F1503" t="str">
        <f t="shared" si="423"/>
        <v>17.4594448127698-590.181393644025i</v>
      </c>
      <c r="G1503" t="str">
        <f t="shared" si="424"/>
        <v>0.999999161102912-0.000915912869469606i</v>
      </c>
      <c r="H1503" t="str">
        <f t="shared" si="425"/>
        <v>91.0065839960225+0.869542779591725i</v>
      </c>
      <c r="I1503" t="str">
        <f t="shared" si="426"/>
        <v>5.47398154103989-139.824394226167i</v>
      </c>
      <c r="K1503" t="str">
        <f t="shared" si="427"/>
        <v>0.142833767974197-0.00178453096165389i</v>
      </c>
      <c r="L1503" t="str">
        <f t="shared" si="428"/>
        <v>0.0015-39.3050157932074i</v>
      </c>
      <c r="M1503" t="str">
        <f t="shared" si="429"/>
        <v>0.0135-16.1251346843928i</v>
      </c>
      <c r="N1503">
        <f t="shared" si="430"/>
        <v>95.93036969883407</v>
      </c>
      <c r="O1503">
        <f t="shared" si="431"/>
        <v>57.328834920596265</v>
      </c>
      <c r="P1503" s="3">
        <f t="shared" si="432"/>
        <v>57.328834920596265</v>
      </c>
      <c r="Q1503" s="3">
        <f t="shared" si="433"/>
        <v>-84.06963030116593</v>
      </c>
      <c r="R1503">
        <f t="shared" si="434"/>
        <v>95.93036969883407</v>
      </c>
      <c r="S1503">
        <f t="shared" si="435"/>
        <v>0.25307670643303737</v>
      </c>
      <c r="T1503">
        <f t="shared" si="418"/>
        <v>57.328834920596265</v>
      </c>
    </row>
    <row r="1504" spans="1:20" x14ac:dyDescent="0.3">
      <c r="A1504">
        <f t="shared" si="419"/>
        <v>1596.1703292545697</v>
      </c>
      <c r="B1504">
        <f t="shared" si="436"/>
        <v>254.03839791748288</v>
      </c>
      <c r="C1504" t="str">
        <f t="shared" si="420"/>
        <v>75.9667487376884-728.569334355445i</v>
      </c>
      <c r="D1504" t="str">
        <f t="shared" si="421"/>
        <v>15.356098357654-125.348166806932i</v>
      </c>
      <c r="E1504" t="str">
        <f t="shared" si="422"/>
        <v>162.42587196978-0.887927381477612i</v>
      </c>
      <c r="F1504" t="str">
        <f t="shared" si="423"/>
        <v>17.4594447012435-587.947315609731i</v>
      </c>
      <c r="G1504" t="str">
        <f t="shared" si="424"/>
        <v>0.999999154715186-0.000919393332500753i</v>
      </c>
      <c r="H1504" t="str">
        <f t="shared" si="425"/>
        <v>91.0066341316769+0.872847118511929i</v>
      </c>
      <c r="I1504" t="str">
        <f t="shared" si="426"/>
        <v>5.47398418665259-139.294878564185i</v>
      </c>
      <c r="K1504" t="str">
        <f t="shared" si="427"/>
        <v>0.142833590018366-0.00179130983767927i</v>
      </c>
      <c r="L1504" t="str">
        <f t="shared" si="428"/>
        <v>0.0015-39.1562221490411i</v>
      </c>
      <c r="M1504" t="str">
        <f t="shared" si="429"/>
        <v>0.0135-16.0640911380681i</v>
      </c>
      <c r="N1504">
        <f t="shared" si="430"/>
        <v>95.952628534112691</v>
      </c>
      <c r="O1504">
        <f t="shared" si="431"/>
        <v>57.296378982044686</v>
      </c>
      <c r="P1504" s="3">
        <f t="shared" si="432"/>
        <v>57.296378982044686</v>
      </c>
      <c r="Q1504" s="3">
        <f t="shared" si="433"/>
        <v>-84.047371465887309</v>
      </c>
      <c r="R1504">
        <f t="shared" si="434"/>
        <v>95.952628534112691</v>
      </c>
      <c r="S1504">
        <f t="shared" si="435"/>
        <v>0.25403839791748289</v>
      </c>
      <c r="T1504">
        <f t="shared" si="418"/>
        <v>57.296378982044686</v>
      </c>
    </row>
    <row r="1505" spans="1:20" x14ac:dyDescent="0.3">
      <c r="A1505">
        <f t="shared" si="419"/>
        <v>1602.235776505737</v>
      </c>
      <c r="B1505">
        <f t="shared" si="436"/>
        <v>255.00374382956932</v>
      </c>
      <c r="C1505" t="str">
        <f t="shared" si="420"/>
        <v>75.9664633265352-725.822762099253i</v>
      </c>
      <c r="D1505" t="str">
        <f t="shared" si="421"/>
        <v>15.356097202994-124.874012995775i</v>
      </c>
      <c r="E1505" t="str">
        <f t="shared" si="422"/>
        <v>162.425540078171-0.891287103187933i</v>
      </c>
      <c r="F1505" t="str">
        <f t="shared" si="423"/>
        <v>17.459444588868-585.721695394958i</v>
      </c>
      <c r="G1505" t="str">
        <f t="shared" si="424"/>
        <v>0.999999148278821-0.000922887021224213i</v>
      </c>
      <c r="H1505" t="str">
        <f t="shared" si="425"/>
        <v>91.00668464912+0.876164014793744i</v>
      </c>
      <c r="I1505" t="str">
        <f t="shared" si="426"/>
        <v>5.47398685241158-138.76736670583i</v>
      </c>
      <c r="K1505" t="str">
        <f t="shared" si="427"/>
        <v>0.142833410707972-0.00179811444664362i</v>
      </c>
      <c r="L1505" t="str">
        <f t="shared" si="428"/>
        <v>0.0015-39.007991780276i</v>
      </c>
      <c r="M1505" t="str">
        <f t="shared" si="429"/>
        <v>0.0135-16.0032786790876i</v>
      </c>
      <c r="N1505">
        <f t="shared" si="430"/>
        <v>95.974968828300817</v>
      </c>
      <c r="O1505">
        <f t="shared" si="431"/>
        <v>57.263926698191774</v>
      </c>
      <c r="P1505" s="3">
        <f t="shared" si="432"/>
        <v>57.263926698191774</v>
      </c>
      <c r="Q1505" s="3">
        <f t="shared" si="433"/>
        <v>-84.025031171699183</v>
      </c>
      <c r="R1505">
        <f t="shared" si="434"/>
        <v>95.974968828300817</v>
      </c>
      <c r="S1505">
        <f t="shared" si="435"/>
        <v>0.25500374382956931</v>
      </c>
      <c r="T1505">
        <f t="shared" si="418"/>
        <v>57.263926698191774</v>
      </c>
    </row>
    <row r="1506" spans="1:20" x14ac:dyDescent="0.3">
      <c r="A1506">
        <f t="shared" si="419"/>
        <v>1608.3242724564589</v>
      </c>
      <c r="B1506">
        <f t="shared" si="436"/>
        <v>255.97275805612168</v>
      </c>
      <c r="C1506" t="str">
        <f t="shared" si="420"/>
        <v>75.9661757477428-723.086630901629i</v>
      </c>
      <c r="D1506" t="str">
        <f t="shared" si="421"/>
        <v>15.356096039542-124.401655539164i</v>
      </c>
      <c r="E1506" t="str">
        <f t="shared" si="422"/>
        <v>162.425205668443-0.894659427398769i</v>
      </c>
      <c r="F1506" t="str">
        <f t="shared" si="423"/>
        <v>17.4594444756369-583.504500983415i</v>
      </c>
      <c r="G1506" t="str">
        <f t="shared" si="424"/>
        <v>0.999999141793446-0.000926393985896848i</v>
      </c>
      <c r="H1506" t="str">
        <f t="shared" si="425"/>
        <v>91.0067355512594+0.879493516165122i</v>
      </c>
      <c r="I1506" t="str">
        <f t="shared" si="426"/>
        <v>5.47398953847028-138.241851062667i</v>
      </c>
      <c r="K1506" t="str">
        <f t="shared" si="427"/>
        <v>0.142833230032708-0.00180494488602566i</v>
      </c>
      <c r="L1506" t="str">
        <f t="shared" si="428"/>
        <v>0.0015-38.8603225545687i</v>
      </c>
      <c r="M1506" t="str">
        <f t="shared" si="429"/>
        <v>0.0135-15.9426964326436i</v>
      </c>
      <c r="N1506">
        <f t="shared" si="430"/>
        <v>95.997390855945014</v>
      </c>
      <c r="O1506">
        <f t="shared" si="431"/>
        <v>57.231478095959176</v>
      </c>
      <c r="P1506" s="3">
        <f t="shared" si="432"/>
        <v>57.231478095959176</v>
      </c>
      <c r="Q1506" s="3">
        <f t="shared" si="433"/>
        <v>-84.002609144054986</v>
      </c>
      <c r="R1506">
        <f t="shared" si="434"/>
        <v>95.997390855945014</v>
      </c>
      <c r="S1506">
        <f t="shared" si="435"/>
        <v>0.25597275805612169</v>
      </c>
      <c r="T1506">
        <f t="shared" si="418"/>
        <v>57.231478095959176</v>
      </c>
    </row>
    <row r="1507" spans="1:20" x14ac:dyDescent="0.3">
      <c r="A1507">
        <f t="shared" si="419"/>
        <v>1614.4359046917932</v>
      </c>
      <c r="B1507">
        <f t="shared" si="436"/>
        <v>256.94545453673493</v>
      </c>
      <c r="C1507" t="str">
        <f t="shared" si="420"/>
        <v>75.9658859848912-720.360901400724i</v>
      </c>
      <c r="D1507" t="str">
        <f t="shared" si="421"/>
        <v>15.3560948672312-123.931087642076i</v>
      </c>
      <c r="E1507" t="str">
        <f t="shared" si="422"/>
        <v>162.424868721557-0.898044400124807i</v>
      </c>
      <c r="F1507" t="str">
        <f t="shared" si="423"/>
        <v>17.4594443615436-581.295700480014i</v>
      </c>
      <c r="G1507" t="str">
        <f t="shared" si="424"/>
        <v>0.99999913525869-0.000929914276966487i</v>
      </c>
      <c r="H1507" t="str">
        <f t="shared" si="425"/>
        <v>91.0067868410246+0.882835670535549i</v>
      </c>
      <c r="I1507" t="str">
        <f t="shared" si="426"/>
        <v>5.4739922449833-137.718324074977i</v>
      </c>
      <c r="K1507" t="str">
        <f t="shared" si="427"/>
        <v>0.142833047982189-0.00181180125367105i</v>
      </c>
      <c r="L1507" t="str">
        <f t="shared" si="428"/>
        <v>0.0015-38.7132123476476i</v>
      </c>
      <c r="M1507" t="str">
        <f t="shared" si="429"/>
        <v>0.0135-15.8823435272401i</v>
      </c>
      <c r="N1507">
        <f t="shared" si="430"/>
        <v>96.019894892249383</v>
      </c>
      <c r="O1507">
        <f t="shared" si="431"/>
        <v>57.19903320245939</v>
      </c>
      <c r="P1507" s="3">
        <f t="shared" si="432"/>
        <v>57.19903320245939</v>
      </c>
      <c r="Q1507" s="3">
        <f t="shared" si="433"/>
        <v>-83.980105107750617</v>
      </c>
      <c r="R1507">
        <f t="shared" si="434"/>
        <v>96.019894892249383</v>
      </c>
      <c r="S1507">
        <f t="shared" si="435"/>
        <v>0.25694545453673495</v>
      </c>
      <c r="T1507">
        <f t="shared" si="418"/>
        <v>57.19903320245939</v>
      </c>
    </row>
    <row r="1508" spans="1:20" x14ac:dyDescent="0.3">
      <c r="A1508">
        <f t="shared" si="419"/>
        <v>1620.5707611296223</v>
      </c>
      <c r="B1508">
        <f t="shared" si="436"/>
        <v>257.92184726397454</v>
      </c>
      <c r="C1508" t="str">
        <f t="shared" si="420"/>
        <v>75.9655940214366-717.645534384325i</v>
      </c>
      <c r="D1508" t="str">
        <f t="shared" si="421"/>
        <v>15.3560936859941-123.462302535233i</v>
      </c>
      <c r="E1508" t="str">
        <f t="shared" si="422"/>
        <v>162.424529218336-0.901442067534406i</v>
      </c>
      <c r="F1508" t="str">
        <f t="shared" si="423"/>
        <v>17.4594442465816-579.095262110416i</v>
      </c>
      <c r="G1508" t="str">
        <f t="shared" si="424"/>
        <v>0.999999128674175-0.000933447945072653i</v>
      </c>
      <c r="H1508" t="str">
        <f t="shared" si="425"/>
        <v>91.0068385213688+0.886190525996641i</v>
      </c>
      <c r="I1508" t="str">
        <f t="shared" si="426"/>
        <v>5.47399497210647-137.196778211651i</v>
      </c>
      <c r="K1508" t="str">
        <f t="shared" si="427"/>
        <v>0.142832864545949-0.00181868364779368i</v>
      </c>
      <c r="L1508" t="str">
        <f t="shared" si="428"/>
        <v>0.0015-38.5666590432831i</v>
      </c>
      <c r="M1508" t="str">
        <f t="shared" si="429"/>
        <v>0.0135-15.8222190946803i</v>
      </c>
      <c r="N1508">
        <f t="shared" si="430"/>
        <v>96.042481213073117</v>
      </c>
      <c r="O1508">
        <f t="shared" si="431"/>
        <v>57.16659204499787</v>
      </c>
      <c r="P1508" s="3">
        <f t="shared" si="432"/>
        <v>57.16659204499787</v>
      </c>
      <c r="Q1508" s="3">
        <f t="shared" si="433"/>
        <v>-83.957518786926883</v>
      </c>
      <c r="R1508">
        <f t="shared" si="434"/>
        <v>96.042481213073117</v>
      </c>
      <c r="S1508">
        <f t="shared" si="435"/>
        <v>0.25792184726397455</v>
      </c>
      <c r="T1508">
        <f t="shared" si="418"/>
        <v>57.16659204499787</v>
      </c>
    </row>
    <row r="1509" spans="1:20" x14ac:dyDescent="0.3">
      <c r="A1509">
        <f t="shared" si="419"/>
        <v>1626.7289300219149</v>
      </c>
      <c r="B1509">
        <f t="shared" si="436"/>
        <v>258.90195028357766</v>
      </c>
      <c r="C1509" t="str">
        <f t="shared" si="420"/>
        <v>75.9652998407105-714.940490789278i</v>
      </c>
      <c r="D1509" t="str">
        <f t="shared" si="421"/>
        <v>15.3560924957627-122.995293475005i</v>
      </c>
      <c r="E1509" t="str">
        <f t="shared" si="422"/>
        <v>162.424187139455-0.904852475949764i</v>
      </c>
      <c r="F1509" t="str">
        <f t="shared" si="423"/>
        <v>17.4594441307441-576.90315422058i</v>
      </c>
      <c r="G1509" t="str">
        <f t="shared" si="424"/>
        <v>0.999999122039522-0.000936995041047287i</v>
      </c>
      <c r="H1509" t="str">
        <f t="shared" si="425"/>
        <v>91.0068905952652+0.889558130822861i</v>
      </c>
      <c r="I1509" t="str">
        <f t="shared" si="426"/>
        <v>5.4739977199966-136.677205970075i</v>
      </c>
      <c r="K1509" t="str">
        <f t="shared" si="427"/>
        <v>0.142832679713446-0.00182559216697707i</v>
      </c>
      <c r="L1509" t="str">
        <f t="shared" si="428"/>
        <v>0.0015-38.4206605332568i</v>
      </c>
      <c r="M1509" t="str">
        <f t="shared" si="429"/>
        <v>0.0135-15.7623222700541i</v>
      </c>
      <c r="N1509">
        <f t="shared" si="430"/>
        <v>96.065150094929166</v>
      </c>
      <c r="O1509">
        <f t="shared" si="431"/>
        <v>57.134154651074184</v>
      </c>
      <c r="P1509" s="3">
        <f t="shared" si="432"/>
        <v>57.134154651074184</v>
      </c>
      <c r="Q1509" s="3">
        <f t="shared" si="433"/>
        <v>-83.934849905070834</v>
      </c>
      <c r="R1509">
        <f t="shared" si="434"/>
        <v>96.065150094929166</v>
      </c>
      <c r="S1509">
        <f t="shared" si="435"/>
        <v>0.25890195028357765</v>
      </c>
      <c r="T1509">
        <f t="shared" si="418"/>
        <v>57.134154651074184</v>
      </c>
    </row>
    <row r="1510" spans="1:20" x14ac:dyDescent="0.3">
      <c r="A1510">
        <f t="shared" si="419"/>
        <v>1632.9104999559981</v>
      </c>
      <c r="B1510">
        <f t="shared" si="436"/>
        <v>259.88577769465525</v>
      </c>
      <c r="C1510" t="str">
        <f t="shared" si="420"/>
        <v>75.965003425919-712.245731700889i</v>
      </c>
      <c r="D1510" t="str">
        <f t="shared" si="421"/>
        <v>15.3560912964684-122.530053743306i</v>
      </c>
      <c r="E1510" t="str">
        <f t="shared" si="422"/>
        <v>162.423842465448-0.908275671847341i</v>
      </c>
      <c r="F1510" t="str">
        <f t="shared" si="423"/>
        <v>17.4594440140246-574.719345276292i</v>
      </c>
      <c r="G1510" t="str">
        <f t="shared" si="424"/>
        <v>0.999999115354351-0.000940555615915485i</v>
      </c>
      <c r="H1510" t="str">
        <f t="shared" si="425"/>
        <v>91.0069430657117+0.892938533472296i</v>
      </c>
      <c r="I1510" t="str">
        <f t="shared" si="426"/>
        <v>5.47400048881195-136.159599876027i</v>
      </c>
      <c r="K1510" t="str">
        <f t="shared" si="427"/>
        <v>0.142832493474055-0.00183252691017577i</v>
      </c>
      <c r="L1510" t="str">
        <f t="shared" si="428"/>
        <v>0.0015-38.2752147173309i</v>
      </c>
      <c r="M1510" t="str">
        <f t="shared" si="429"/>
        <v>0.0135-15.7026521917255i</v>
      </c>
      <c r="N1510">
        <f t="shared" si="430"/>
        <v>96.08790181498253</v>
      </c>
      <c r="O1510">
        <f t="shared" si="431"/>
        <v>57.101721048382856</v>
      </c>
      <c r="P1510" s="3">
        <f t="shared" si="432"/>
        <v>57.101721048382856</v>
      </c>
      <c r="Q1510" s="3">
        <f t="shared" si="433"/>
        <v>-83.91209818501747</v>
      </c>
      <c r="R1510">
        <f t="shared" si="434"/>
        <v>96.08790181498253</v>
      </c>
      <c r="S1510">
        <f t="shared" si="435"/>
        <v>0.25988577769465526</v>
      </c>
      <c r="T1510">
        <f t="shared" si="418"/>
        <v>57.101721048382856</v>
      </c>
    </row>
    <row r="1511" spans="1:20" x14ac:dyDescent="0.3">
      <c r="A1511">
        <f t="shared" si="419"/>
        <v>1639.115559855831</v>
      </c>
      <c r="B1511">
        <f t="shared" si="436"/>
        <v>260.87334364989493</v>
      </c>
      <c r="C1511" t="str">
        <f t="shared" si="420"/>
        <v>75.9647047601434-709.561218352428i</v>
      </c>
      <c r="D1511" t="str">
        <f t="shared" si="421"/>
        <v>15.3560900880426-122.06657664751i</v>
      </c>
      <c r="E1511" t="str">
        <f t="shared" si="422"/>
        <v>162.4234951767-0.911711701858067i</v>
      </c>
      <c r="F1511" t="str">
        <f t="shared" si="423"/>
        <v>17.4594438964164-572.543803862735i</v>
      </c>
      <c r="G1511" t="str">
        <f t="shared" si="424"/>
        <v>0.999999108618276-0.00094412972089623i</v>
      </c>
      <c r="H1511" t="str">
        <f t="shared" si="425"/>
        <v>91.0069959357284+0.896331782587216i</v>
      </c>
      <c r="I1511" t="str">
        <f t="shared" si="426"/>
        <v>5.47400327871186-135.643952483574i</v>
      </c>
      <c r="K1511" t="str">
        <f t="shared" si="427"/>
        <v>0.142832305817071-0.00183948797671662i</v>
      </c>
      <c r="L1511" t="str">
        <f t="shared" si="428"/>
        <v>0.0015-38.1303195032187i</v>
      </c>
      <c r="M1511" t="str">
        <f t="shared" si="429"/>
        <v>0.0135-15.6432080013205i</v>
      </c>
      <c r="N1511">
        <f t="shared" si="430"/>
        <v>96.110736651048228</v>
      </c>
      <c r="O1511">
        <f t="shared" si="431"/>
        <v>57.069291264815334</v>
      </c>
      <c r="P1511" s="3">
        <f t="shared" si="432"/>
        <v>57.069291264815334</v>
      </c>
      <c r="Q1511" s="3">
        <f t="shared" si="433"/>
        <v>-83.889263348951772</v>
      </c>
      <c r="R1511">
        <f t="shared" si="434"/>
        <v>96.110736651048228</v>
      </c>
      <c r="S1511">
        <f t="shared" si="435"/>
        <v>0.26087334364989495</v>
      </c>
      <c r="T1511">
        <f t="shared" si="418"/>
        <v>57.069291264815334</v>
      </c>
    </row>
    <row r="1512" spans="1:20" x14ac:dyDescent="0.3">
      <c r="A1512">
        <f t="shared" si="419"/>
        <v>1645.3441989832831</v>
      </c>
      <c r="B1512">
        <f t="shared" si="436"/>
        <v>261.86466235576455</v>
      </c>
      <c r="C1512" t="str">
        <f t="shared" si="420"/>
        <v>75.9644038263341-706.886912124495i</v>
      </c>
      <c r="D1512" t="str">
        <f t="shared" si="421"/>
        <v>15.3560888704154-121.604855520339i</v>
      </c>
      <c r="E1512" t="str">
        <f t="shared" si="422"/>
        <v>162.423145253452-0.915160612767892i</v>
      </c>
      <c r="F1512" t="str">
        <f t="shared" si="423"/>
        <v>17.4594437779127-570.376498684011i</v>
      </c>
      <c r="G1512" t="str">
        <f t="shared" si="424"/>
        <v>0.999999101830909-0.000947717407403124i</v>
      </c>
      <c r="H1512" t="str">
        <f t="shared" si="425"/>
        <v>91.0070492083588+0.899737926994936i</v>
      </c>
      <c r="I1512" t="str">
        <f t="shared" si="426"/>
        <v>5.47400608985695-135.130256374953i</v>
      </c>
      <c r="K1512" t="str">
        <f t="shared" si="427"/>
        <v>0.142832116731707-0.00184647546630028i</v>
      </c>
      <c r="L1512" t="str">
        <f t="shared" si="428"/>
        <v>0.0015-37.9859728065538i</v>
      </c>
      <c r="M1512" t="str">
        <f t="shared" si="429"/>
        <v>0.0135-15.5839888437144i</v>
      </c>
      <c r="N1512">
        <f t="shared" si="430"/>
        <v>96.133654881589578</v>
      </c>
      <c r="O1512">
        <f t="shared" si="431"/>
        <v>57.036865328460451</v>
      </c>
      <c r="P1512" s="3">
        <f t="shared" si="432"/>
        <v>57.036865328460451</v>
      </c>
      <c r="Q1512" s="3">
        <f t="shared" si="433"/>
        <v>-83.866345118410422</v>
      </c>
      <c r="R1512">
        <f t="shared" si="434"/>
        <v>96.133654881589578</v>
      </c>
      <c r="S1512">
        <f t="shared" si="435"/>
        <v>0.26186466235576455</v>
      </c>
      <c r="T1512">
        <f t="shared" si="418"/>
        <v>57.036865328460451</v>
      </c>
    </row>
    <row r="1513" spans="1:20" x14ac:dyDescent="0.3">
      <c r="A1513">
        <f t="shared" si="419"/>
        <v>1651.5965069394197</v>
      </c>
      <c r="B1513">
        <f t="shared" si="436"/>
        <v>262.85974807271646</v>
      </c>
      <c r="C1513" t="str">
        <f t="shared" si="420"/>
        <v>75.9641006073147-704.222774544526i</v>
      </c>
      <c r="D1513" t="str">
        <f t="shared" si="421"/>
        <v>15.3560876435167-121.144883719781i</v>
      </c>
      <c r="E1513" t="str">
        <f t="shared" si="422"/>
        <v>162.422792675791-0.918622451517829i</v>
      </c>
      <c r="F1513" t="str">
        <f t="shared" si="423"/>
        <v>17.4594436585065-568.217398562707i</v>
      </c>
      <c r="G1513" t="str">
        <f t="shared" si="424"/>
        <v>0.999999094991861-0.000951318727045136i</v>
      </c>
      <c r="H1513" t="str">
        <f t="shared" si="425"/>
        <v>91.0071028866677+0.903157015708346i</v>
      </c>
      <c r="I1513" t="str">
        <f t="shared" si="426"/>
        <v>5.47400892240884-134.618504160473i</v>
      </c>
      <c r="K1513" t="str">
        <f t="shared" si="427"/>
        <v>0.142831926207097-0.00185348947900244i</v>
      </c>
      <c r="L1513" t="str">
        <f t="shared" si="428"/>
        <v>0.0015-37.8421725508605i</v>
      </c>
      <c r="M1513" t="str">
        <f t="shared" si="429"/>
        <v>0.0135-15.5249938670197i</v>
      </c>
      <c r="N1513">
        <f t="shared" si="430"/>
        <v>96.156656785716265</v>
      </c>
      <c r="O1513">
        <f t="shared" si="431"/>
        <v>57.004443267606405</v>
      </c>
      <c r="P1513" s="3">
        <f t="shared" si="432"/>
        <v>57.004443267606405</v>
      </c>
      <c r="Q1513" s="3">
        <f t="shared" si="433"/>
        <v>-83.843343214283735</v>
      </c>
      <c r="R1513">
        <f t="shared" si="434"/>
        <v>96.156656785716265</v>
      </c>
      <c r="S1513">
        <f t="shared" si="435"/>
        <v>0.26285974807271645</v>
      </c>
      <c r="T1513">
        <f t="shared" si="418"/>
        <v>57.004443267606405</v>
      </c>
    </row>
    <row r="1514" spans="1:20" x14ac:dyDescent="0.3">
      <c r="A1514">
        <f t="shared" si="419"/>
        <v>1657.8725736657896</v>
      </c>
      <c r="B1514">
        <f t="shared" si="436"/>
        <v>263.85861511539281</v>
      </c>
      <c r="C1514" t="str">
        <f t="shared" si="420"/>
        <v>75.9637950857813-701.568767286207i</v>
      </c>
      <c r="D1514" t="str">
        <f t="shared" si="421"/>
        <v>15.3560864072762-120.686654628985i</v>
      </c>
      <c r="E1514" t="str">
        <f t="shared" si="422"/>
        <v>162.422437423663-0.922097265204685i</v>
      </c>
      <c r="F1514" t="str">
        <f t="shared" si="423"/>
        <v>17.4594435381912-566.066472439445i</v>
      </c>
      <c r="G1514" t="str">
        <f t="shared" si="424"/>
        <v>0.999999088100737-0.000954933731627334i</v>
      </c>
      <c r="H1514" t="str">
        <f t="shared" si="425"/>
        <v>91.0071569737466+0.906589097926808i</v>
      </c>
      <c r="I1514" t="str">
        <f t="shared" si="426"/>
        <v>5.47401177653078-134.108688478409i</v>
      </c>
      <c r="K1514" t="str">
        <f t="shared" si="427"/>
        <v>0.142831734232287-0.00186053011527534i</v>
      </c>
      <c r="L1514" t="str">
        <f t="shared" si="428"/>
        <v>0.0015-37.698916667524i</v>
      </c>
      <c r="M1514" t="str">
        <f t="shared" si="429"/>
        <v>0.0135-15.4662222225739i</v>
      </c>
      <c r="N1514">
        <f t="shared" si="430"/>
        <v>96.179742643182536</v>
      </c>
      <c r="O1514">
        <f t="shared" si="431"/>
        <v>56.972025110741704</v>
      </c>
      <c r="P1514" s="3">
        <f t="shared" si="432"/>
        <v>56.972025110741704</v>
      </c>
      <c r="Q1514" s="3">
        <f t="shared" si="433"/>
        <v>-83.820257356817464</v>
      </c>
      <c r="R1514">
        <f t="shared" si="434"/>
        <v>96.179742643182536</v>
      </c>
      <c r="S1514">
        <f t="shared" si="435"/>
        <v>0.26385861511539282</v>
      </c>
      <c r="T1514">
        <f t="shared" si="418"/>
        <v>56.972025110741704</v>
      </c>
    </row>
    <row r="1515" spans="1:20" x14ac:dyDescent="0.3">
      <c r="A1515">
        <f t="shared" si="419"/>
        <v>1664.1724894457197</v>
      </c>
      <c r="B1515">
        <f t="shared" si="436"/>
        <v>264.86127785283134</v>
      </c>
      <c r="C1515" t="str">
        <f t="shared" si="420"/>
        <v>75.9634872442964-698.924852168943i</v>
      </c>
      <c r="D1515" t="str">
        <f t="shared" si="421"/>
        <v>15.3560851616225-120.230161656173i</v>
      </c>
      <c r="E1515" t="str">
        <f t="shared" si="422"/>
        <v>162.422079476855-0.925585101080947i</v>
      </c>
      <c r="F1515" t="str">
        <f t="shared" si="423"/>
        <v>17.4594434169598-563.923689372429i</v>
      </c>
      <c r="G1515" t="str">
        <f t="shared" si="424"/>
        <v>0.999999081157141-0.000958562473151642i</v>
      </c>
      <c r="H1515" t="str">
        <f t="shared" si="425"/>
        <v>91.0072114727067+0.910034223036667i</v>
      </c>
      <c r="I1515" t="str">
        <f t="shared" si="426"/>
        <v>5.47401465238687-133.600801994889i</v>
      </c>
      <c r="K1515" t="str">
        <f t="shared" si="427"/>
        <v>0.142831540796246-0.00186759747594907i</v>
      </c>
      <c r="L1515" t="str">
        <f t="shared" si="428"/>
        <v>0.0015-37.55620309576i</v>
      </c>
      <c r="M1515" t="str">
        <f t="shared" si="429"/>
        <v>0.0135-15.4076730649272i</v>
      </c>
      <c r="N1515">
        <f t="shared" si="430"/>
        <v>96.202912734384739</v>
      </c>
      <c r="O1515">
        <f t="shared" si="431"/>
        <v>56.939610886556679</v>
      </c>
      <c r="P1515" s="3">
        <f t="shared" si="432"/>
        <v>56.939610886556679</v>
      </c>
      <c r="Q1515" s="3">
        <f t="shared" si="433"/>
        <v>-83.797087265615261</v>
      </c>
      <c r="R1515">
        <f t="shared" si="434"/>
        <v>96.202912734384739</v>
      </c>
      <c r="S1515">
        <f t="shared" si="435"/>
        <v>0.26486127785283131</v>
      </c>
      <c r="T1515">
        <f t="shared" si="418"/>
        <v>56.939610886556679</v>
      </c>
    </row>
    <row r="1516" spans="1:20" x14ac:dyDescent="0.3">
      <c r="A1516">
        <f t="shared" si="419"/>
        <v>1670.4963449056133</v>
      </c>
      <c r="B1516">
        <f t="shared" si="436"/>
        <v>265.86775070867208</v>
      </c>
      <c r="C1516" t="str">
        <f t="shared" si="420"/>
        <v>75.9631770652945-696.290991157281i</v>
      </c>
      <c r="D1516" t="str">
        <f t="shared" si="421"/>
        <v>15.3560839064842-119.775398234538i</v>
      </c>
      <c r="E1516" t="str">
        <f t="shared" si="422"/>
        <v>162.42171881501-0.929086006555479i</v>
      </c>
      <c r="F1516" t="str">
        <f t="shared" si="423"/>
        <v>17.4594432948053-561.789018537007i</v>
      </c>
      <c r="G1516" t="str">
        <f t="shared" si="424"/>
        <v>0.999999074160674-0.000962205003817576i</v>
      </c>
      <c r="H1516" t="str">
        <f t="shared" si="425"/>
        <v>91.0072663866867+0.913492440612156i</v>
      </c>
      <c r="I1516" t="str">
        <f t="shared" si="426"/>
        <v>5.47401755014277-133.094837403799i</v>
      </c>
      <c r="K1516" t="str">
        <f t="shared" si="427"/>
        <v>0.142831345887853-0.00187469166223301i</v>
      </c>
      <c r="L1516" t="str">
        <f t="shared" si="428"/>
        <v>0.0015-37.4140297825862i</v>
      </c>
      <c r="M1516" t="str">
        <f t="shared" si="429"/>
        <v>0.0135-15.3493455518302i</v>
      </c>
      <c r="N1516">
        <f t="shared" si="430"/>
        <v>96.226167340359936</v>
      </c>
      <c r="O1516">
        <f t="shared" si="431"/>
        <v>56.90720062394449</v>
      </c>
      <c r="P1516" s="3">
        <f t="shared" si="432"/>
        <v>56.90720062394449</v>
      </c>
      <c r="Q1516" s="3">
        <f t="shared" si="433"/>
        <v>-83.773832659640064</v>
      </c>
      <c r="R1516">
        <f t="shared" si="434"/>
        <v>96.226167340359936</v>
      </c>
      <c r="S1516">
        <f t="shared" si="435"/>
        <v>0.26586775070867208</v>
      </c>
      <c r="T1516">
        <f t="shared" ref="T1516:T1579" si="437">P1516</f>
        <v>56.90720062394449</v>
      </c>
    </row>
    <row r="1517" spans="1:20" x14ac:dyDescent="0.3">
      <c r="A1517">
        <f t="shared" ref="A1517:A1580" si="438">2*PI()*B1517</f>
        <v>1676.8442310162548</v>
      </c>
      <c r="B1517">
        <f t="shared" si="436"/>
        <v>266.87804816136503</v>
      </c>
      <c r="C1517" t="str">
        <f t="shared" ref="C1517:C1580" si="439">IMPRODUCT(D1517,E1517,$C$40,,K1517,$C$41)</f>
        <v>75.9628645310756-693.667146360391i</v>
      </c>
      <c r="D1517" t="str">
        <f t="shared" ref="D1517:D1580" si="440">IMDIV(IMPRODUCT($C$37,$C$38,COMPLEX(1,A1517/$C$38)),IMSUM(-1*A1517*A1517/$C$39,COMPLEX(0,1*A1517)))</f>
        <v>15.3560826417889-119.322357822155i</v>
      </c>
      <c r="E1517" t="str">
        <f t="shared" ref="E1517:E1580" si="441">IMDIV(IMPRODUCT(IMSUM(F1517,G1517),$C$29,H1517),IMSUM(1,I1517))</f>
        <v>162.421355417613-0.932600029193655i</v>
      </c>
      <c r="F1517" t="str">
        <f t="shared" ref="F1517:F1580" si="442">IMDIV(IMPRODUCT($C$14,$C$15,COMPLEX(1,A1517/$C$15)),IMSUM(-1*A1517*A1517/$C$16,COMPLEX(0,A1517)))</f>
        <v>17.4594431717207-559.662429225221i</v>
      </c>
      <c r="G1517" t="str">
        <f t="shared" ref="G1517:G1580" si="443">IMDIV(1,COMPLEX(1,A1517*$C$9*$C$10))</f>
        <v>0.999999067110932-0.000965861376023004i</v>
      </c>
      <c r="H1517" t="str">
        <f t="shared" ref="H1517:H1580" si="444">IMDIV($C$3,IMSUM(K1517,COMPLEX(0,$C$28*A1517)))</f>
        <v>91.0073217188456+0.916963800415931i</v>
      </c>
      <c r="I1517" t="str">
        <f t="shared" ref="I1517:I1580" si="445">IMPRODUCT(F1517,$C$29,H1517,$C$31)</f>
        <v>5.47402046996512-132.590787426666i</v>
      </c>
      <c r="K1517" t="str">
        <f t="shared" ref="K1517:K1580" si="446">IF($C$26&lt;=0,IMDIV(1,IMSUM(IMDIV(1,L1517),1/$C$18)),IMDIV(1,IMSUM(IMDIV(1,L1517),1/$C$18,IMDIV(1,M1517))))</f>
        <v>0.142831149495908-0.00188181277571719i</v>
      </c>
      <c r="L1517" t="str">
        <f t="shared" ref="L1517:L1580" si="447">IMSUM($C$21/$C$22,IMDIV(1,COMPLEX(0,$C$20*$C$22*A1517)))</f>
        <v>0.0015-37.2723946827915i</v>
      </c>
      <c r="M1517" t="str">
        <f t="shared" ref="M1517:M1580" si="448">IMSUM($C$25/$C$26,IMDIV(1,COMPLEX(0,$C$24*$C$26*A1517)))</f>
        <v>0.0135-15.2912388442222i</v>
      </c>
      <c r="N1517">
        <f t="shared" ref="N1517:N1580" si="449">ABS(R1517)</f>
        <v>96.24950674278314</v>
      </c>
      <c r="O1517">
        <f t="shared" ref="O1517:O1580" si="450">ABS(P1517)</f>
        <v>56.874794352002802</v>
      </c>
      <c r="P1517" s="3">
        <f t="shared" ref="P1517:P1580" si="451">20*LOG10(IMABS(C1517))</f>
        <v>56.874794352002802</v>
      </c>
      <c r="Q1517" s="3">
        <f t="shared" ref="Q1517:Q1580" si="452">IMARGUMENT(C1517)*180/PI()</f>
        <v>-83.75049325721686</v>
      </c>
      <c r="R1517">
        <f t="shared" ref="R1517:R1580" si="453">IF(Q1517&lt;0,Q1517+180,Q1517-180)</f>
        <v>96.24950674278314</v>
      </c>
      <c r="S1517">
        <f t="shared" ref="S1517:S1580" si="454">B1517/1000</f>
        <v>0.26687804816136501</v>
      </c>
      <c r="T1517">
        <f t="shared" si="437"/>
        <v>56.874794352002802</v>
      </c>
    </row>
    <row r="1518" spans="1:20" x14ac:dyDescent="0.3">
      <c r="A1518">
        <f t="shared" si="438"/>
        <v>1683.2162390941164</v>
      </c>
      <c r="B1518">
        <f t="shared" ref="B1518:B1581" si="455">B1517*(1+B$42)</f>
        <v>267.8921847443782</v>
      </c>
      <c r="C1518" t="str">
        <f t="shared" si="439"/>
        <v>75.9625496238055-691.053280031493i</v>
      </c>
      <c r="D1518" t="str">
        <f t="shared" si="440"/>
        <v>15.3560813674638-118.871033901885i</v>
      </c>
      <c r="E1518" t="str">
        <f t="shared" si="441"/>
        <v>162.420989263997-0.936127216717707i</v>
      </c>
      <c r="F1518" t="str">
        <f t="shared" si="442"/>
        <v>17.4594430476987-557.543890845366i</v>
      </c>
      <c r="G1518" t="str">
        <f t="shared" si="443"/>
        <v>0.999999060007511-0.000969531642364893i</v>
      </c>
      <c r="H1518" t="str">
        <f t="shared" si="444"/>
        <v>91.0073774723696+0.920448352399944i</v>
      </c>
      <c r="I1518" t="str">
        <f t="shared" si="445"/>
        <v>5.47402341202201-132.088644812564i</v>
      </c>
      <c r="K1518" t="str">
        <f t="shared" si="446"/>
        <v>0.142830951609121-0.00188896091837372i</v>
      </c>
      <c r="L1518" t="str">
        <f t="shared" si="447"/>
        <v>0.0015-37.1312957589077i</v>
      </c>
      <c r="M1518" t="str">
        <f t="shared" si="448"/>
        <v>0.0135-15.2333521062186i</v>
      </c>
      <c r="N1518">
        <f t="shared" si="449"/>
        <v>96.272931223965429</v>
      </c>
      <c r="O1518">
        <f t="shared" si="450"/>
        <v>56.842392100034722</v>
      </c>
      <c r="P1518" s="3">
        <f t="shared" si="451"/>
        <v>56.842392100034722</v>
      </c>
      <c r="Q1518" s="3">
        <f t="shared" si="452"/>
        <v>-83.727068776034571</v>
      </c>
      <c r="R1518">
        <f t="shared" si="453"/>
        <v>96.272931223965429</v>
      </c>
      <c r="S1518">
        <f t="shared" si="454"/>
        <v>0.2678921847443782</v>
      </c>
      <c r="T1518">
        <f t="shared" si="437"/>
        <v>56.842392100034722</v>
      </c>
    </row>
    <row r="1519" spans="1:20" x14ac:dyDescent="0.3">
      <c r="A1519">
        <f t="shared" si="438"/>
        <v>1689.6124608026739</v>
      </c>
      <c r="B1519">
        <f t="shared" si="455"/>
        <v>268.91017504640683</v>
      </c>
      <c r="C1519" t="str">
        <f t="shared" si="439"/>
        <v>75.9622323255205-688.449354567365i</v>
      </c>
      <c r="D1519" t="str">
        <f t="shared" si="440"/>
        <v>15.3560800834358-118.421419981282i</v>
      </c>
      <c r="E1519" t="str">
        <f t="shared" si="441"/>
        <v>162.420620333343-0.939667617007217i</v>
      </c>
      <c r="F1519" t="str">
        <f t="shared" si="442"/>
        <v>17.4594429227325-555.433372921565i</v>
      </c>
      <c r="G1519" t="str">
        <f t="shared" si="443"/>
        <v>0.999999052850001-0.00097321585564007i</v>
      </c>
      <c r="H1519" t="str">
        <f t="shared" si="444"/>
        <v>91.0074336504669+0.923946146706063i</v>
      </c>
      <c r="I1519" t="str">
        <f t="shared" si="445"/>
        <v>5.47402637648283-131.588402338003i</v>
      </c>
      <c r="K1519" t="str">
        <f t="shared" si="446"/>
        <v>0.14283075221612-0.0018961361925582i</v>
      </c>
      <c r="L1519" t="str">
        <f t="shared" si="447"/>
        <v>0.0015-36.9907309811792i</v>
      </c>
      <c r="M1519" t="str">
        <f t="shared" si="448"/>
        <v>0.0135-15.1756845050992i</v>
      </c>
      <c r="N1519">
        <f t="shared" si="449"/>
        <v>96.296441066851827</v>
      </c>
      <c r="O1519">
        <f t="shared" si="450"/>
        <v>56.809993897550832</v>
      </c>
      <c r="P1519" s="3">
        <f t="shared" si="451"/>
        <v>56.809993897550832</v>
      </c>
      <c r="Q1519" s="3">
        <f t="shared" si="452"/>
        <v>-83.703558933148173</v>
      </c>
      <c r="R1519">
        <f t="shared" si="453"/>
        <v>96.296441066851827</v>
      </c>
      <c r="S1519">
        <f t="shared" si="454"/>
        <v>0.26891017504640685</v>
      </c>
      <c r="T1519">
        <f t="shared" si="437"/>
        <v>56.809993897550832</v>
      </c>
    </row>
    <row r="1520" spans="1:20" x14ac:dyDescent="0.3">
      <c r="A1520">
        <f t="shared" si="438"/>
        <v>1696.0329881537243</v>
      </c>
      <c r="B1520">
        <f t="shared" si="455"/>
        <v>269.93203371158319</v>
      </c>
      <c r="C1520" t="str">
        <f t="shared" si="439"/>
        <v>75.9619126181139-685.855332507707i</v>
      </c>
      <c r="D1520" t="str">
        <f t="shared" si="440"/>
        <v>15.3560787896307-117.973509592497i</v>
      </c>
      <c r="E1520" t="str">
        <f t="shared" si="441"/>
        <v>162.420248604669-0.943221278099041i</v>
      </c>
      <c r="F1520" t="str">
        <f t="shared" si="442"/>
        <v>17.4594427968147-553.330845093303i</v>
      </c>
      <c r="G1520" t="str">
        <f t="shared" si="443"/>
        <v>0.999999045637991-0.000976914068845982i</v>
      </c>
      <c r="H1520" t="str">
        <f t="shared" si="444"/>
        <v>91.0074902563722+0.927457233666856i</v>
      </c>
      <c r="I1520" t="str">
        <f t="shared" si="445"/>
        <v>5.4740293635182-131.090052806829i</v>
      </c>
      <c r="K1520" t="str">
        <f t="shared" si="446"/>
        <v>0.142830551305443-0.0019033387010111i</v>
      </c>
      <c r="L1520" t="str">
        <f t="shared" si="447"/>
        <v>0.0015-36.8506983275346i</v>
      </c>
      <c r="M1520" t="str">
        <f t="shared" si="448"/>
        <v>0.0135-15.1182352112963i</v>
      </c>
      <c r="N1520">
        <f t="shared" si="449"/>
        <v>96.320036555018731</v>
      </c>
      <c r="O1520">
        <f t="shared" si="450"/>
        <v>56.777599774269298</v>
      </c>
      <c r="P1520" s="3">
        <f t="shared" si="451"/>
        <v>56.777599774269298</v>
      </c>
      <c r="Q1520" s="3">
        <f t="shared" si="452"/>
        <v>-83.679963444981269</v>
      </c>
      <c r="R1520">
        <f t="shared" si="453"/>
        <v>96.320036555018731</v>
      </c>
      <c r="S1520">
        <f t="shared" si="454"/>
        <v>0.2699320337115832</v>
      </c>
      <c r="T1520">
        <f t="shared" si="437"/>
        <v>56.777599774269298</v>
      </c>
    </row>
    <row r="1521" spans="1:20" x14ac:dyDescent="0.3">
      <c r="A1521">
        <f t="shared" si="438"/>
        <v>1702.4779135087085</v>
      </c>
      <c r="B1521">
        <f t="shared" si="455"/>
        <v>270.95777543968723</v>
      </c>
      <c r="C1521" t="str">
        <f t="shared" si="439"/>
        <v>75.961590483351-683.271176534722i</v>
      </c>
      <c r="D1521" t="str">
        <f t="shared" si="440"/>
        <v>15.3560774859742-117.527296292187i</v>
      </c>
      <c r="E1521" t="str">
        <f t="shared" si="441"/>
        <v>162.419874056845-0.946788248188326i</v>
      </c>
      <c r="F1521" t="str">
        <f t="shared" si="442"/>
        <v>17.459442669938-551.236277115009i</v>
      </c>
      <c r="G1521" t="str">
        <f t="shared" si="443"/>
        <v>0.999999038371066-0.000980626335181452i</v>
      </c>
      <c r="H1521" t="str">
        <f t="shared" si="444"/>
        <v>91.0075472933422+0.930981663806226i</v>
      </c>
      <c r="I1521" t="str">
        <f t="shared" si="445"/>
        <v>5.47403237329992-130.593589050113i</v>
      </c>
      <c r="K1521" t="str">
        <f t="shared" si="446"/>
        <v>0.142830348865545-0.0019105685468592i</v>
      </c>
      <c r="L1521" t="str">
        <f t="shared" si="447"/>
        <v>0.0015-36.7111957835572i</v>
      </c>
      <c r="M1521" t="str">
        <f t="shared" si="448"/>
        <v>0.0135-15.0610033983824i</v>
      </c>
      <c r="N1521">
        <f t="shared" si="449"/>
        <v>96.343717972671882</v>
      </c>
      <c r="O1521">
        <f t="shared" si="450"/>
        <v>56.745209760118712</v>
      </c>
      <c r="P1521" s="3">
        <f t="shared" si="451"/>
        <v>56.745209760118712</v>
      </c>
      <c r="Q1521" s="3">
        <f t="shared" si="452"/>
        <v>-83.656282027328118</v>
      </c>
      <c r="R1521">
        <f t="shared" si="453"/>
        <v>96.343717972671882</v>
      </c>
      <c r="S1521">
        <f t="shared" si="454"/>
        <v>0.27095777543968724</v>
      </c>
      <c r="T1521">
        <f t="shared" si="437"/>
        <v>56.745209760118712</v>
      </c>
    </row>
    <row r="1522" spans="1:20" x14ac:dyDescent="0.3">
      <c r="A1522">
        <f t="shared" si="438"/>
        <v>1708.9473295800417</v>
      </c>
      <c r="B1522">
        <f t="shared" si="455"/>
        <v>271.98741498635803</v>
      </c>
      <c r="C1522" t="str">
        <f t="shared" si="439"/>
        <v>75.9612659028538-680.696849472481i</v>
      </c>
      <c r="D1522" t="str">
        <f t="shared" si="440"/>
        <v>15.3560761723913-117.082773661426i</v>
      </c>
      <c r="E1522" t="str">
        <f t="shared" si="441"/>
        <v>162.419496668573-0.950368575627889i</v>
      </c>
      <c r="F1522" t="str">
        <f t="shared" si="442"/>
        <v>17.4594425420954-549.149638855626i</v>
      </c>
      <c r="G1522" t="str">
        <f t="shared" si="443"/>
        <v>0.999999031048807-0.000984352708047449i</v>
      </c>
      <c r="H1522" t="str">
        <f t="shared" si="444"/>
        <v>91.0076047646605+0.934519487840274i</v>
      </c>
      <c r="I1522" t="str">
        <f t="shared" si="445"/>
        <v>5.47403540600136-130.099003926062i</v>
      </c>
      <c r="K1522" t="str">
        <f t="shared" si="446"/>
        <v>0.14283014488479-0.00191782583361702i</v>
      </c>
      <c r="L1522" t="str">
        <f t="shared" si="447"/>
        <v>0.0015-36.5722213424557i</v>
      </c>
      <c r="M1522" t="str">
        <f t="shared" si="448"/>
        <v>0.0135-15.0039882430588i</v>
      </c>
      <c r="N1522">
        <f t="shared" si="449"/>
        <v>96.367485604643633</v>
      </c>
      <c r="O1522">
        <f t="shared" si="450"/>
        <v>56.712823885238286</v>
      </c>
      <c r="P1522" s="3">
        <f t="shared" si="451"/>
        <v>56.712823885238286</v>
      </c>
      <c r="Q1522" s="3">
        <f t="shared" si="452"/>
        <v>-83.632514395356367</v>
      </c>
      <c r="R1522">
        <f t="shared" si="453"/>
        <v>96.367485604643633</v>
      </c>
      <c r="S1522">
        <f t="shared" si="454"/>
        <v>0.27198741498635803</v>
      </c>
      <c r="T1522">
        <f t="shared" si="437"/>
        <v>56.712823885238286</v>
      </c>
    </row>
    <row r="1523" spans="1:20" x14ac:dyDescent="0.3">
      <c r="A1523">
        <f t="shared" si="438"/>
        <v>1715.4413294324456</v>
      </c>
      <c r="B1523">
        <f t="shared" si="455"/>
        <v>273.02096716330618</v>
      </c>
      <c r="C1523" t="str">
        <f t="shared" si="439"/>
        <v>75.9609388581098-678.132314286438i</v>
      </c>
      <c r="D1523" t="str">
        <f t="shared" si="440"/>
        <v>15.3560748488065-116.639935305604i</v>
      </c>
      <c r="E1523" t="str">
        <f t="shared" si="441"/>
        <v>162.419116418404-0.953962308929481i</v>
      </c>
      <c r="F1523" t="str">
        <f t="shared" si="442"/>
        <v>17.4594424132793-547.070900298156i</v>
      </c>
      <c r="G1523" t="str">
        <f t="shared" si="443"/>
        <v>0.999999023670794-0.000988093241047857i</v>
      </c>
      <c r="H1523" t="str">
        <f t="shared" si="444"/>
        <v>91.0076626736355+0.938070756677924i</v>
      </c>
      <c r="I1523" t="str">
        <f t="shared" si="445"/>
        <v>5.47403846179702-129.606290319901i</v>
      </c>
      <c r="K1523" t="str">
        <f t="shared" si="446"/>
        <v>0.142829939351454-0.00192511066518821i</v>
      </c>
      <c r="L1523" t="str">
        <f t="shared" si="447"/>
        <v>0.0015-36.4337730050367i</v>
      </c>
      <c r="M1523" t="str">
        <f t="shared" si="448"/>
        <v>0.0135-14.9471889251432i</v>
      </c>
      <c r="N1523">
        <f t="shared" si="449"/>
        <v>96.391339736390918</v>
      </c>
      <c r="O1523">
        <f t="shared" si="450"/>
        <v>56.680442179979764</v>
      </c>
      <c r="P1523" s="3">
        <f t="shared" si="451"/>
        <v>56.680442179979764</v>
      </c>
      <c r="Q1523" s="3">
        <f t="shared" si="452"/>
        <v>-83.608660263609082</v>
      </c>
      <c r="R1523">
        <f t="shared" si="453"/>
        <v>96.391339736390918</v>
      </c>
      <c r="S1523">
        <f t="shared" si="454"/>
        <v>0.27302096716330621</v>
      </c>
      <c r="T1523">
        <f t="shared" si="437"/>
        <v>56.680442179979764</v>
      </c>
    </row>
    <row r="1524" spans="1:20" x14ac:dyDescent="0.3">
      <c r="A1524">
        <f t="shared" si="438"/>
        <v>1721.9600064842891</v>
      </c>
      <c r="B1524">
        <f t="shared" si="455"/>
        <v>274.05844683852678</v>
      </c>
      <c r="C1524" t="str">
        <f t="shared" si="439"/>
        <v>75.9606093304656-675.57753408288i</v>
      </c>
      <c r="D1524" t="str">
        <f t="shared" si="440"/>
        <v>15.3560735151436-116.198774854342i</v>
      </c>
      <c r="E1524" t="str">
        <f t="shared" si="441"/>
        <v>162.418733284724-0.957569496763495i</v>
      </c>
      <c r="F1524" t="str">
        <f t="shared" si="442"/>
        <v>17.4594422834823-545.000031539253i</v>
      </c>
      <c r="G1524" t="str">
        <f t="shared" si="443"/>
        <v>0.999999016236601-0.000991847987990242i</v>
      </c>
      <c r="H1524" t="str">
        <f t="shared" si="444"/>
        <v>91.0077210236001+0.9416355214217i</v>
      </c>
      <c r="I1524" t="str">
        <f t="shared" si="445"/>
        <v>5.47404154086277-129.115441143781i</v>
      </c>
      <c r="K1524" t="str">
        <f t="shared" si="446"/>
        <v>0.142829732253725-0.00193242314586701i</v>
      </c>
      <c r="L1524" t="str">
        <f t="shared" si="447"/>
        <v>0.0015-36.2958487796739i</v>
      </c>
      <c r="M1524" t="str">
        <f t="shared" si="448"/>
        <v>0.0135-14.8906046275585i</v>
      </c>
      <c r="N1524">
        <f t="shared" si="449"/>
        <v>96.41528065399234</v>
      </c>
      <c r="O1524">
        <f t="shared" si="450"/>
        <v>56.648064674908582</v>
      </c>
      <c r="P1524" s="3">
        <f t="shared" si="451"/>
        <v>56.648064674908582</v>
      </c>
      <c r="Q1524" s="3">
        <f t="shared" si="452"/>
        <v>-83.58471934600766</v>
      </c>
      <c r="R1524">
        <f t="shared" si="453"/>
        <v>96.41528065399234</v>
      </c>
      <c r="S1524">
        <f t="shared" si="454"/>
        <v>0.27405844683852676</v>
      </c>
      <c r="T1524">
        <f t="shared" si="437"/>
        <v>56.648064674908582</v>
      </c>
    </row>
    <row r="1525" spans="1:20" x14ac:dyDescent="0.3">
      <c r="A1525">
        <f t="shared" si="438"/>
        <v>1728.5034545089295</v>
      </c>
      <c r="B1525">
        <f t="shared" si="455"/>
        <v>275.09986893651319</v>
      </c>
      <c r="C1525" t="str">
        <f t="shared" si="439"/>
        <v>75.9602773011268-673.032472108397i</v>
      </c>
      <c r="D1525" t="str">
        <f t="shared" si="440"/>
        <v>15.3560721713258-115.759285961398i</v>
      </c>
      <c r="E1525" t="str">
        <f t="shared" si="441"/>
        <v>162.418347245756-0.961190187959359i</v>
      </c>
      <c r="F1525" t="str">
        <f t="shared" si="442"/>
        <v>17.459442152697-542.937002788771i</v>
      </c>
      <c r="G1525" t="str">
        <f t="shared" si="443"/>
        <v>0.999999008745801-0.00099561700288663i</v>
      </c>
      <c r="H1525" t="str">
        <f t="shared" si="444"/>
        <v>91.0077798179125+0.94521383336844i</v>
      </c>
      <c r="I1525" t="str">
        <f t="shared" si="445"/>
        <v>5.47404464337581-128.626449336672i</v>
      </c>
      <c r="K1525" t="str">
        <f t="shared" si="446"/>
        <v>0.142829523579701-0.00193976338033969i</v>
      </c>
      <c r="L1525" t="str">
        <f t="shared" si="447"/>
        <v>0.0015-36.1584466822812i</v>
      </c>
      <c r="M1525" t="str">
        <f t="shared" si="448"/>
        <v>0.0135-14.8342345363205i</v>
      </c>
      <c r="N1525">
        <f t="shared" si="449"/>
        <v>96.439308644145783</v>
      </c>
      <c r="O1525">
        <f t="shared" si="450"/>
        <v>56.615691400805318</v>
      </c>
      <c r="P1525" s="3">
        <f t="shared" si="451"/>
        <v>56.615691400805318</v>
      </c>
      <c r="Q1525" s="3">
        <f t="shared" si="452"/>
        <v>-83.560691355854217</v>
      </c>
      <c r="R1525">
        <f t="shared" si="453"/>
        <v>96.439308644145783</v>
      </c>
      <c r="S1525">
        <f t="shared" si="454"/>
        <v>0.27509986893651317</v>
      </c>
      <c r="T1525">
        <f t="shared" si="437"/>
        <v>56.615691400805318</v>
      </c>
    </row>
    <row r="1526" spans="1:20" x14ac:dyDescent="0.3">
      <c r="A1526">
        <f t="shared" si="438"/>
        <v>1735.0717676360634</v>
      </c>
      <c r="B1526">
        <f t="shared" si="455"/>
        <v>276.14524843847192</v>
      </c>
      <c r="C1526" t="str">
        <f t="shared" si="439"/>
        <v>75.9599427511591-670.497091749358i</v>
      </c>
      <c r="D1526" t="str">
        <f t="shared" si="440"/>
        <v>15.3560708172759-115.321462304576i</v>
      </c>
      <c r="E1526" t="str">
        <f t="shared" si="441"/>
        <v>162.417958279562-0.964824431506071i</v>
      </c>
      <c r="F1526" t="str">
        <f t="shared" si="442"/>
        <v>17.4594420209158-540.881784369349i</v>
      </c>
      <c r="G1526" t="str">
        <f t="shared" si="443"/>
        <v>0.999999001197963-0.000999400339954279i</v>
      </c>
      <c r="H1526" t="str">
        <f t="shared" si="444"/>
        <v>91.007839059957+0.948805744010081i</v>
      </c>
      <c r="I1526" t="str">
        <f t="shared" si="445"/>
        <v>5.47404776951472-128.139307864263i</v>
      </c>
      <c r="K1526" t="str">
        <f t="shared" si="446"/>
        <v>0.142829313317389-0.00194713147368597i</v>
      </c>
      <c r="L1526" t="str">
        <f t="shared" si="447"/>
        <v>0.0015-36.0215647362833i</v>
      </c>
      <c r="M1526" t="str">
        <f t="shared" si="448"/>
        <v>0.0135-14.7780778405265i</v>
      </c>
      <c r="N1526">
        <f t="shared" si="449"/>
        <v>96.463423994165808</v>
      </c>
      <c r="O1526">
        <f t="shared" si="450"/>
        <v>56.583322388667064</v>
      </c>
      <c r="P1526" s="3">
        <f t="shared" si="451"/>
        <v>56.583322388667064</v>
      </c>
      <c r="Q1526" s="3">
        <f t="shared" si="452"/>
        <v>-83.536576005834192</v>
      </c>
      <c r="R1526">
        <f t="shared" si="453"/>
        <v>96.463423994165808</v>
      </c>
      <c r="S1526">
        <f t="shared" si="454"/>
        <v>0.27614524843847194</v>
      </c>
      <c r="T1526">
        <f t="shared" si="437"/>
        <v>56.583322388667064</v>
      </c>
    </row>
    <row r="1527" spans="1:20" x14ac:dyDescent="0.3">
      <c r="A1527">
        <f t="shared" si="438"/>
        <v>1741.6650403530805</v>
      </c>
      <c r="B1527">
        <f t="shared" si="455"/>
        <v>277.19460038253811</v>
      </c>
      <c r="C1527" t="str">
        <f t="shared" si="439"/>
        <v>75.9596056614837-667.971356531387i</v>
      </c>
      <c r="D1527" t="str">
        <f t="shared" si="440"/>
        <v>15.3560694529158-114.885297585635i</v>
      </c>
      <c r="E1527" t="str">
        <f t="shared" si="441"/>
        <v>162.417566364041-0.968472276552452i</v>
      </c>
      <c r="F1527" t="str">
        <f t="shared" si="442"/>
        <v>17.4594418881312-538.834346715979i</v>
      </c>
      <c r="G1527" t="str">
        <f t="shared" si="443"/>
        <v>0.999998993592652-0.00100319805361646i</v>
      </c>
      <c r="H1527" t="str">
        <f t="shared" si="444"/>
        <v>91.0078987531441+0.952411305034357i</v>
      </c>
      <c r="I1527" t="str">
        <f t="shared" si="445"/>
        <v>5.47405091945946-127.654009718861i</v>
      </c>
      <c r="K1527" t="str">
        <f t="shared" si="446"/>
        <v>0.142829101454704-0.00195452753138046i</v>
      </c>
      <c r="L1527" t="str">
        <f t="shared" si="447"/>
        <v>0.0015-35.8852009725875i</v>
      </c>
      <c r="M1527" t="str">
        <f t="shared" si="448"/>
        <v>0.0135-14.7221337323436i</v>
      </c>
      <c r="N1527">
        <f t="shared" si="449"/>
        <v>96.487626991980761</v>
      </c>
      <c r="O1527">
        <f t="shared" si="450"/>
        <v>56.550957669708886</v>
      </c>
      <c r="P1527" s="3">
        <f t="shared" si="451"/>
        <v>56.550957669708886</v>
      </c>
      <c r="Q1527" s="3">
        <f t="shared" si="452"/>
        <v>-83.512373008019239</v>
      </c>
      <c r="R1527">
        <f t="shared" si="453"/>
        <v>96.487626991980761</v>
      </c>
      <c r="S1527">
        <f t="shared" si="454"/>
        <v>0.27719460038253813</v>
      </c>
      <c r="T1527">
        <f t="shared" si="437"/>
        <v>56.550957669708886</v>
      </c>
    </row>
    <row r="1528" spans="1:20" x14ac:dyDescent="0.3">
      <c r="A1528">
        <f t="shared" si="438"/>
        <v>1748.2833675064221</v>
      </c>
      <c r="B1528">
        <f t="shared" si="455"/>
        <v>278.24793986399175</v>
      </c>
      <c r="C1528" t="str">
        <f t="shared" si="439"/>
        <v>75.9592660128812-665.455230118836i</v>
      </c>
      <c r="D1528" t="str">
        <f t="shared" si="440"/>
        <v>15.3560680781672-114.450785530199i</v>
      </c>
      <c r="E1528" t="str">
        <f t="shared" si="441"/>
        <v>162.417171476924-0.972133772407336i</v>
      </c>
      <c r="F1528" t="str">
        <f t="shared" si="442"/>
        <v>17.4594417543355-536.794660375586i</v>
      </c>
      <c r="G1528" t="str">
        <f t="shared" si="443"/>
        <v>0.999998985929432-0.00100701019850326i</v>
      </c>
      <c r="H1528" t="str">
        <f t="shared" si="444"/>
        <v>91.0079589009087+0.956030568325537i</v>
      </c>
      <c r="I1528" t="str">
        <f t="shared" si="445"/>
        <v>5.47405409339125-127.170547919289i</v>
      </c>
      <c r="K1528" t="str">
        <f t="shared" si="446"/>
        <v>0.142828887979472-0.00196195165929414i</v>
      </c>
      <c r="L1528" t="str">
        <f t="shared" si="447"/>
        <v>0.0015-35.7493534295551i</v>
      </c>
      <c r="M1528" t="str">
        <f t="shared" si="448"/>
        <v>0.0135-14.666401406997i</v>
      </c>
      <c r="N1528">
        <f t="shared" si="449"/>
        <v>96.511917926130266</v>
      </c>
      <c r="O1528">
        <f t="shared" si="450"/>
        <v>56.518597275365188</v>
      </c>
      <c r="P1528" s="3">
        <f t="shared" si="451"/>
        <v>56.518597275365188</v>
      </c>
      <c r="Q1528" s="3">
        <f t="shared" si="452"/>
        <v>-83.488082073869734</v>
      </c>
      <c r="R1528">
        <f t="shared" si="453"/>
        <v>96.511917926130266</v>
      </c>
      <c r="S1528">
        <f t="shared" si="454"/>
        <v>0.27824793986399177</v>
      </c>
      <c r="T1528">
        <f t="shared" si="437"/>
        <v>56.518597275365188</v>
      </c>
    </row>
    <row r="1529" spans="1:20" x14ac:dyDescent="0.3">
      <c r="A1529">
        <f t="shared" si="438"/>
        <v>1754.9268443029466</v>
      </c>
      <c r="B1529">
        <f t="shared" si="455"/>
        <v>279.30528203547493</v>
      </c>
      <c r="C1529" t="str">
        <f t="shared" si="439"/>
        <v>75.9589237859841-662.948676314237i</v>
      </c>
      <c r="D1529" t="str">
        <f t="shared" si="440"/>
        <v>15.3560666929508-114.017919887664i</v>
      </c>
      <c r="E1529" t="str">
        <f t="shared" si="441"/>
        <v>162.416773595777-0.975808968539839i</v>
      </c>
      <c r="F1529" t="str">
        <f t="shared" si="442"/>
        <v>17.459441619521-534.762696006593i</v>
      </c>
      <c r="G1529" t="str">
        <f t="shared" si="443"/>
        <v>0.99999897820786-0.00101083682945232i</v>
      </c>
      <c r="H1529" t="str">
        <f t="shared" si="444"/>
        <v>91.0080195067143+0.95966358596526i</v>
      </c>
      <c r="I1529" t="str">
        <f t="shared" si="445"/>
        <v>5.47405729149287-126.688915510788i</v>
      </c>
      <c r="K1529" t="str">
        <f t="shared" si="446"/>
        <v>0.142828672879422-0.00196940396369581i</v>
      </c>
      <c r="L1529" t="str">
        <f t="shared" si="447"/>
        <v>0.0015-35.6140201529739i</v>
      </c>
      <c r="M1529" t="str">
        <f t="shared" si="448"/>
        <v>0.0135-14.6108800627585i</v>
      </c>
      <c r="N1529">
        <f t="shared" si="449"/>
        <v>96.536297085762342</v>
      </c>
      <c r="O1529">
        <f t="shared" si="450"/>
        <v>56.486241237290791</v>
      </c>
      <c r="P1529" s="3">
        <f t="shared" si="451"/>
        <v>56.486241237290791</v>
      </c>
      <c r="Q1529" s="3">
        <f t="shared" si="452"/>
        <v>-83.463702914237658</v>
      </c>
      <c r="R1529">
        <f t="shared" si="453"/>
        <v>96.536297085762342</v>
      </c>
      <c r="S1529">
        <f t="shared" si="454"/>
        <v>0.27930528203547494</v>
      </c>
      <c r="T1529">
        <f t="shared" si="437"/>
        <v>56.486241237290791</v>
      </c>
    </row>
    <row r="1530" spans="1:20" x14ac:dyDescent="0.3">
      <c r="A1530">
        <f t="shared" si="438"/>
        <v>1761.5955663112979</v>
      </c>
      <c r="B1530">
        <f t="shared" si="455"/>
        <v>280.36664210720977</v>
      </c>
      <c r="C1530" t="str">
        <f t="shared" si="439"/>
        <v>75.9585789612831-660.451659057831i</v>
      </c>
      <c r="D1530" t="str">
        <f t="shared" si="440"/>
        <v>15.3560652971871-113.586694431113i</v>
      </c>
      <c r="E1530" t="str">
        <f t="shared" si="441"/>
        <v>162.416372697997-0.979497914579836i</v>
      </c>
      <c r="F1530" t="str">
        <f t="shared" si="442"/>
        <v>17.45944148368-532.738424378515i</v>
      </c>
      <c r="G1530" t="str">
        <f t="shared" si="443"/>
        <v>0.999998970427493-0.00101467800150966i</v>
      </c>
      <c r="H1530" t="str">
        <f t="shared" si="444"/>
        <v>91.0080805740484+0.963310410233165i</v>
      </c>
      <c r="I1530" t="str">
        <f t="shared" si="445"/>
        <v>5.47406051394834-126.209105564915i</v>
      </c>
      <c r="K1530" t="str">
        <f t="shared" si="446"/>
        <v>0.142828456142194-0.00197688455125351i</v>
      </c>
      <c r="L1530" t="str">
        <f t="shared" si="447"/>
        <v>0.0015-35.4791991960289i</v>
      </c>
      <c r="M1530" t="str">
        <f t="shared" si="448"/>
        <v>0.0135-14.555568900935i</v>
      </c>
      <c r="N1530">
        <f t="shared" si="449"/>
        <v>96.560764760630505</v>
      </c>
      <c r="O1530">
        <f t="shared" si="450"/>
        <v>56.453889587362966</v>
      </c>
      <c r="P1530" s="3">
        <f t="shared" si="451"/>
        <v>56.453889587362966</v>
      </c>
      <c r="Q1530" s="3">
        <f t="shared" si="452"/>
        <v>-83.439235239369495</v>
      </c>
      <c r="R1530">
        <f t="shared" si="453"/>
        <v>96.560764760630505</v>
      </c>
      <c r="S1530">
        <f t="shared" si="454"/>
        <v>0.2803666421072098</v>
      </c>
      <c r="T1530">
        <f t="shared" si="437"/>
        <v>56.453889587362966</v>
      </c>
    </row>
    <row r="1531" spans="1:20" x14ac:dyDescent="0.3">
      <c r="A1531">
        <f t="shared" si="438"/>
        <v>1768.2896294632808</v>
      </c>
      <c r="B1531">
        <f t="shared" si="455"/>
        <v>281.43203534721715</v>
      </c>
      <c r="C1531" t="str">
        <f t="shared" si="439"/>
        <v>75.9582315191196-657.964142427006i</v>
      </c>
      <c r="D1531" t="str">
        <f t="shared" si="440"/>
        <v>15.3560638907956-113.157102957221i</v>
      </c>
      <c r="E1531" t="str">
        <f t="shared" si="441"/>
        <v>162.415968760813-0.983200660318187i</v>
      </c>
      <c r="F1531" t="str">
        <f t="shared" si="442"/>
        <v>17.4594413468047-530.721816371522i</v>
      </c>
      <c r="G1531" t="str">
        <f t="shared" si="443"/>
        <v>0.999998962587883-0.00101853376993048i</v>
      </c>
      <c r="H1531" t="str">
        <f t="shared" si="444"/>
        <v>91.0081421064255+0.966971093607717i</v>
      </c>
      <c r="I1531" t="str">
        <f t="shared" si="445"/>
        <v>5.47406376094311-125.731111179442i</v>
      </c>
      <c r="K1531" t="str">
        <f t="shared" si="446"/>
        <v>0.142828237755333-0.00198439352903606i</v>
      </c>
      <c r="L1531" t="str">
        <f t="shared" si="447"/>
        <v>0.0015-35.3448886192757i</v>
      </c>
      <c r="M1531" t="str">
        <f t="shared" si="448"/>
        <v>0.0135-14.5004671258567i</v>
      </c>
      <c r="N1531">
        <f t="shared" si="449"/>
        <v>96.58532124109071</v>
      </c>
      <c r="O1531">
        <f t="shared" si="450"/>
        <v>56.421542357682313</v>
      </c>
      <c r="P1531" s="3">
        <f t="shared" si="451"/>
        <v>56.421542357682313</v>
      </c>
      <c r="Q1531" s="3">
        <f t="shared" si="452"/>
        <v>-83.41467875890929</v>
      </c>
      <c r="R1531">
        <f t="shared" si="453"/>
        <v>96.58532124109071</v>
      </c>
      <c r="S1531">
        <f t="shared" si="454"/>
        <v>0.28143203534721717</v>
      </c>
      <c r="T1531">
        <f t="shared" si="437"/>
        <v>56.421542357682313</v>
      </c>
    </row>
    <row r="1532" spans="1:20" x14ac:dyDescent="0.3">
      <c r="A1532">
        <f t="shared" si="438"/>
        <v>1775.0091300552413</v>
      </c>
      <c r="B1532">
        <f t="shared" si="455"/>
        <v>282.50147708153656</v>
      </c>
      <c r="C1532" t="str">
        <f t="shared" si="439"/>
        <v>75.9578814396867-655.486090635782i</v>
      </c>
      <c r="D1532" t="str">
        <f t="shared" si="440"/>
        <v>15.3560624736955-112.72913928617i</v>
      </c>
      <c r="E1532" t="str">
        <f t="shared" si="441"/>
        <v>162.41556176128-0.986917255706938i</v>
      </c>
      <c r="F1532" t="str">
        <f t="shared" si="442"/>
        <v>17.4594412088871-528.712842976032i</v>
      </c>
      <c r="G1532" t="str">
        <f t="shared" si="443"/>
        <v>0.999998954688579-0.00102240419017993i</v>
      </c>
      <c r="H1532" t="str">
        <f t="shared" si="444"/>
        <v>91.0082041073886+0.970645688766972i</v>
      </c>
      <c r="I1532" t="str">
        <f t="shared" si="445"/>
        <v>5.47406703266411-125.254925478262i</v>
      </c>
      <c r="K1532" t="str">
        <f t="shared" si="446"/>
        <v>0.142828017706287-0.00199193100451442i</v>
      </c>
      <c r="L1532" t="str">
        <f t="shared" si="447"/>
        <v>0.0015-35.2110864906114i</v>
      </c>
      <c r="M1532" t="str">
        <f t="shared" si="448"/>
        <v>0.0135-14.4455739448662i</v>
      </c>
      <c r="N1532">
        <f t="shared" si="449"/>
        <v>96.609966818098613</v>
      </c>
      <c r="O1532">
        <f t="shared" si="450"/>
        <v>56.389199580574207</v>
      </c>
      <c r="P1532" s="3">
        <f t="shared" si="451"/>
        <v>56.389199580574207</v>
      </c>
      <c r="Q1532" s="3">
        <f t="shared" si="452"/>
        <v>-83.390033181901387</v>
      </c>
      <c r="R1532">
        <f t="shared" si="453"/>
        <v>96.609966818098613</v>
      </c>
      <c r="S1532">
        <f t="shared" si="454"/>
        <v>0.28250147708153656</v>
      </c>
      <c r="T1532">
        <f t="shared" si="437"/>
        <v>56.389199580574207</v>
      </c>
    </row>
    <row r="1533" spans="1:20" x14ac:dyDescent="0.3">
      <c r="A1533">
        <f t="shared" si="438"/>
        <v>1781.7541647494511</v>
      </c>
      <c r="B1533">
        <f t="shared" si="455"/>
        <v>283.57498269444642</v>
      </c>
      <c r="C1533" t="str">
        <f t="shared" si="439"/>
        <v>75.9575287030309-653.017468034335i</v>
      </c>
      <c r="D1533" t="str">
        <f t="shared" si="440"/>
        <v>15.3560610458053-112.302797261558i</v>
      </c>
      <c r="E1533" t="str">
        <f t="shared" si="441"/>
        <v>162.415151676288-0.99064775085993i</v>
      </c>
      <c r="F1533" t="str">
        <f t="shared" si="442"/>
        <v>17.4594410699193-526.711475292288i</v>
      </c>
      <c r="G1533" t="str">
        <f t="shared" si="443"/>
        <v>0.999998946729126-0.0010262893179339i</v>
      </c>
      <c r="H1533" t="str">
        <f t="shared" si="444"/>
        <v>91.0082665805066+0.974334248589316i</v>
      </c>
      <c r="I1533" t="str">
        <f t="shared" si="445"/>
        <v>5.47407032929967-124.780541611283i</v>
      </c>
      <c r="K1533" t="str">
        <f t="shared" si="446"/>
        <v>0.14282779598241-0.0019994970855633i</v>
      </c>
      <c r="L1533" t="str">
        <f t="shared" si="447"/>
        <v>0.0015-35.0777908852475i</v>
      </c>
      <c r="M1533" t="str">
        <f t="shared" si="448"/>
        <v>0.0135-14.3908885683066i</v>
      </c>
      <c r="N1533">
        <f t="shared" si="449"/>
        <v>96.634701783206225</v>
      </c>
      <c r="O1533">
        <f t="shared" si="450"/>
        <v>56.356861288590721</v>
      </c>
      <c r="P1533" s="3">
        <f t="shared" si="451"/>
        <v>56.356861288590721</v>
      </c>
      <c r="Q1533" s="3">
        <f t="shared" si="452"/>
        <v>-83.365298216793775</v>
      </c>
      <c r="R1533">
        <f t="shared" si="453"/>
        <v>96.634701783206225</v>
      </c>
      <c r="S1533">
        <f t="shared" si="454"/>
        <v>0.28357498269444642</v>
      </c>
      <c r="T1533">
        <f t="shared" si="437"/>
        <v>56.356861288590721</v>
      </c>
    </row>
    <row r="1534" spans="1:20" x14ac:dyDescent="0.3">
      <c r="A1534">
        <f t="shared" si="438"/>
        <v>1788.5248305754992</v>
      </c>
      <c r="B1534">
        <f t="shared" si="455"/>
        <v>284.65256762868535</v>
      </c>
      <c r="C1534" t="str">
        <f t="shared" si="439"/>
        <v>75.9571732890481-650.558239108451i</v>
      </c>
      <c r="D1534" t="str">
        <f t="shared" si="440"/>
        <v>15.3560596070428-111.878070750311i</v>
      </c>
      <c r="E1534" t="str">
        <f t="shared" si="441"/>
        <v>162.414738482549-0.994392196052644i</v>
      </c>
      <c r="F1534" t="str">
        <f t="shared" si="442"/>
        <v>17.4594409298934-524.717684529942i</v>
      </c>
      <c r="G1534" t="str">
        <f t="shared" si="443"/>
        <v>0.999998938709067-0.00103018920907986i</v>
      </c>
      <c r="H1534" t="str">
        <f t="shared" si="444"/>
        <v>91.0083295293742+0.978036826154169i</v>
      </c>
      <c r="I1534" t="str">
        <f t="shared" si="445"/>
        <v>5.47407365103943-124.307952754333i</v>
      </c>
      <c r="K1534" t="str">
        <f t="shared" si="446"/>
        <v>0.142827572570962-0.00200709188046251i</v>
      </c>
      <c r="L1534" t="str">
        <f t="shared" si="447"/>
        <v>0.0015-34.9449998856819i</v>
      </c>
      <c r="M1534" t="str">
        <f t="shared" si="448"/>
        <v>0.0135-14.3364102095105i</v>
      </c>
      <c r="N1534">
        <f t="shared" si="449"/>
        <v>96.65952642855892</v>
      </c>
      <c r="O1534">
        <f t="shared" si="450"/>
        <v>56.324527514511658</v>
      </c>
      <c r="P1534" s="3">
        <f t="shared" si="451"/>
        <v>56.324527514511658</v>
      </c>
      <c r="Q1534" s="3">
        <f t="shared" si="452"/>
        <v>-83.34047357144108</v>
      </c>
      <c r="R1534">
        <f t="shared" si="453"/>
        <v>96.65952642855892</v>
      </c>
      <c r="S1534">
        <f t="shared" si="454"/>
        <v>0.28465256762868535</v>
      </c>
      <c r="T1534">
        <f t="shared" si="437"/>
        <v>56.324527514511658</v>
      </c>
    </row>
    <row r="1535" spans="1:20" x14ac:dyDescent="0.3">
      <c r="A1535">
        <f t="shared" si="438"/>
        <v>1795.3212249316862</v>
      </c>
      <c r="B1535">
        <f t="shared" si="455"/>
        <v>285.73424738567434</v>
      </c>
      <c r="C1535" t="str">
        <f t="shared" si="439"/>
        <v>75.9568151774806-648.108368479011i</v>
      </c>
      <c r="D1535" t="str">
        <f t="shared" si="440"/>
        <v>15.3560581573251-111.454953642595i</v>
      </c>
      <c r="E1535" t="str">
        <f t="shared" si="441"/>
        <v>162.414322156602-0.998150641722879i</v>
      </c>
      <c r="F1535" t="str">
        <f t="shared" si="442"/>
        <v>17.4594407888013-522.731442007647i</v>
      </c>
      <c r="G1535" t="str">
        <f t="shared" si="443"/>
        <v>0.99999893062794-0.00103410391971763i</v>
      </c>
      <c r="H1535" t="str">
        <f t="shared" si="444"/>
        <v>91.0083929576156+0.9817534747429i</v>
      </c>
      <c r="I1535" t="str">
        <f t="shared" si="445"/>
        <v>5.47407699807468-123.837152109065i</v>
      </c>
      <c r="K1535" t="str">
        <f t="shared" si="446"/>
        <v>0.142827347459103-0.00201471549789857i</v>
      </c>
      <c r="L1535" t="str">
        <f t="shared" si="447"/>
        <v>0.0015-34.8127115816715i</v>
      </c>
      <c r="M1535" t="str">
        <f t="shared" si="448"/>
        <v>0.0135-14.2821380847883i</v>
      </c>
      <c r="N1535">
        <f t="shared" si="449"/>
        <v>96.684441046892147</v>
      </c>
      <c r="O1535">
        <f t="shared" si="450"/>
        <v>56.292198291345912</v>
      </c>
      <c r="P1535" s="3">
        <f t="shared" si="451"/>
        <v>56.292198291345912</v>
      </c>
      <c r="Q1535" s="3">
        <f t="shared" si="452"/>
        <v>-83.315558953107853</v>
      </c>
      <c r="R1535">
        <f t="shared" si="453"/>
        <v>96.684441046892147</v>
      </c>
      <c r="S1535">
        <f t="shared" si="454"/>
        <v>0.28573424738567432</v>
      </c>
      <c r="T1535">
        <f t="shared" si="437"/>
        <v>56.292198291345912</v>
      </c>
    </row>
    <row r="1536" spans="1:20" x14ac:dyDescent="0.3">
      <c r="A1536">
        <f t="shared" si="438"/>
        <v>1802.1434455864267</v>
      </c>
      <c r="B1536">
        <f t="shared" si="455"/>
        <v>286.82003752573991</v>
      </c>
      <c r="C1536" t="str">
        <f t="shared" si="439"/>
        <v>75.9564543479222-645.667820901504i</v>
      </c>
      <c r="D1536" t="str">
        <f t="shared" si="440"/>
        <v>15.356056696569-111.033439851728i</v>
      </c>
      <c r="E1536" t="str">
        <f t="shared" si="441"/>
        <v>162.413902674811-1.00192313847074i</v>
      </c>
      <c r="F1536" t="str">
        <f t="shared" si="442"/>
        <v>17.4594406466348-520.752719152637i</v>
      </c>
      <c r="G1536" t="str">
        <f t="shared" si="443"/>
        <v>0.999998922485279-0.00103803350616019i</v>
      </c>
      <c r="H1536" t="str">
        <f t="shared" si="444"/>
        <v>91.0084568688816+0.985484247839444i</v>
      </c>
      <c r="I1536" t="str">
        <f t="shared" si="445"/>
        <v>5.47408037059801-123.368132902854i</v>
      </c>
      <c r="K1536" t="str">
        <f t="shared" si="446"/>
        <v>0.142827120633897-0.00202236804696607i</v>
      </c>
      <c r="L1536" t="str">
        <f t="shared" si="447"/>
        <v>0.0015-34.6809240702048i</v>
      </c>
      <c r="M1536" t="str">
        <f t="shared" si="448"/>
        <v>0.0135-14.2280714134173i</v>
      </c>
      <c r="N1536">
        <f t="shared" si="449"/>
        <v>96.709445931528421</v>
      </c>
      <c r="O1536">
        <f t="shared" si="450"/>
        <v>56.259873652333219</v>
      </c>
      <c r="P1536" s="3">
        <f t="shared" si="451"/>
        <v>56.259873652333219</v>
      </c>
      <c r="Q1536" s="3">
        <f t="shared" si="452"/>
        <v>-83.290554068471579</v>
      </c>
      <c r="R1536">
        <f t="shared" si="453"/>
        <v>96.709445931528421</v>
      </c>
      <c r="S1536">
        <f t="shared" si="454"/>
        <v>0.28682003752573992</v>
      </c>
      <c r="T1536">
        <f t="shared" si="437"/>
        <v>56.259873652333219</v>
      </c>
    </row>
    <row r="1537" spans="1:20" x14ac:dyDescent="0.3">
      <c r="A1537">
        <f t="shared" si="438"/>
        <v>1808.991590679655</v>
      </c>
      <c r="B1537">
        <f t="shared" si="455"/>
        <v>287.90995366833772</v>
      </c>
      <c r="C1537" t="str">
        <f t="shared" si="439"/>
        <v>75.95609077981-643.236561265486i</v>
      </c>
      <c r="D1537" t="str">
        <f t="shared" si="440"/>
        <v>15.3560552246903-110.61352331409i</v>
      </c>
      <c r="E1537" t="str">
        <f t="shared" si="441"/>
        <v>162.413480013362-1.00570973705918i</v>
      </c>
      <c r="F1537" t="str">
        <f t="shared" si="442"/>
        <v>17.4594405033859-518.781487500319i</v>
      </c>
      <c r="G1537" t="str">
        <f t="shared" si="443"/>
        <v>0.999998914280617-0.00104197802493451i</v>
      </c>
      <c r="H1537" t="str">
        <f t="shared" si="444"/>
        <v>91.0085212668512+0.989229199131159i</v>
      </c>
      <c r="I1537" t="str">
        <f t="shared" si="445"/>
        <v>5.47408376880359-122.900888388702i</v>
      </c>
      <c r="K1537" t="str">
        <f t="shared" si="446"/>
        <v>0.142826892082309-0.00203004963716927i</v>
      </c>
      <c r="L1537" t="str">
        <f t="shared" si="447"/>
        <v>0.0015-34.5496354554739i</v>
      </c>
      <c r="M1537" t="str">
        <f t="shared" si="448"/>
        <v>0.0135-14.1742094176303i</v>
      </c>
      <c r="N1537">
        <f t="shared" si="449"/>
        <v>96.734541376373713</v>
      </c>
      <c r="O1537">
        <f t="shared" si="450"/>
        <v>56.22755363094516</v>
      </c>
      <c r="P1537" s="3">
        <f t="shared" si="451"/>
        <v>56.22755363094516</v>
      </c>
      <c r="Q1537" s="3">
        <f t="shared" si="452"/>
        <v>-83.265458623626287</v>
      </c>
      <c r="R1537">
        <f t="shared" si="453"/>
        <v>96.734541376373713</v>
      </c>
      <c r="S1537">
        <f t="shared" si="454"/>
        <v>0.28790995366833771</v>
      </c>
      <c r="T1537">
        <f t="shared" si="437"/>
        <v>56.22755363094516</v>
      </c>
    </row>
    <row r="1538" spans="1:20" x14ac:dyDescent="0.3">
      <c r="A1538">
        <f t="shared" si="438"/>
        <v>1815.8657587242378</v>
      </c>
      <c r="B1538">
        <f t="shared" si="455"/>
        <v>289.00401149227741</v>
      </c>
      <c r="C1538" t="str">
        <f t="shared" si="439"/>
        <v>75.9557244524293-640.814554594132i</v>
      </c>
      <c r="D1538" t="str">
        <f t="shared" si="440"/>
        <v>15.3560537416044-110.195197989041i</v>
      </c>
      <c r="E1538" t="str">
        <f t="shared" si="441"/>
        <v>162.413054148266-1.00951048841427i</v>
      </c>
      <c r="F1538" t="str">
        <f t="shared" si="442"/>
        <v>17.4594403590462-516.817718693864i</v>
      </c>
      <c r="G1538" t="str">
        <f t="shared" si="443"/>
        <v>0.999998906013481-0.00104593753278235i</v>
      </c>
      <c r="H1538" t="str">
        <f t="shared" si="444"/>
        <v>91.0085861552308+0.992988382509565i</v>
      </c>
      <c r="I1538" t="str">
        <f t="shared" si="445"/>
        <v>5.47408719288695-122.435411845139i</v>
      </c>
      <c r="K1538" t="str">
        <f t="shared" si="446"/>
        <v>0.142826661791206-0.00203776037842356i</v>
      </c>
      <c r="L1538" t="str">
        <f t="shared" si="447"/>
        <v>0.0015-34.4188438488483i</v>
      </c>
      <c r="M1538" t="str">
        <f t="shared" si="448"/>
        <v>0.0135-14.1205513226044i</v>
      </c>
      <c r="N1538">
        <f t="shared" si="449"/>
        <v>96.759727675914064</v>
      </c>
      <c r="O1538">
        <f t="shared" si="450"/>
        <v>56.195238260887415</v>
      </c>
      <c r="P1538" s="3">
        <f t="shared" si="451"/>
        <v>56.195238260887415</v>
      </c>
      <c r="Q1538" s="3">
        <f t="shared" si="452"/>
        <v>-83.240272324085936</v>
      </c>
      <c r="R1538">
        <f t="shared" si="453"/>
        <v>96.759727675914064</v>
      </c>
      <c r="S1538">
        <f t="shared" si="454"/>
        <v>0.28900401149227739</v>
      </c>
      <c r="T1538">
        <f t="shared" si="437"/>
        <v>56.195238260887415</v>
      </c>
    </row>
    <row r="1539" spans="1:20" x14ac:dyDescent="0.3">
      <c r="A1539">
        <f t="shared" si="438"/>
        <v>1822.7660486073898</v>
      </c>
      <c r="B1539">
        <f t="shared" si="455"/>
        <v>290.10222673594808</v>
      </c>
      <c r="C1539" t="str">
        <f t="shared" si="439"/>
        <v>75.9553553449069-638.401766043672i</v>
      </c>
      <c r="D1539" t="str">
        <f t="shared" si="440"/>
        <v>15.3560522472258-109.77845785883i</v>
      </c>
      <c r="E1539" t="str">
        <f t="shared" si="441"/>
        <v>162.412625055353-1.01332544362521i</v>
      </c>
      <c r="F1539" t="str">
        <f t="shared" si="442"/>
        <v>17.4594402136074-514.861384483799i</v>
      </c>
      <c r="G1539" t="str">
        <f t="shared" si="443"/>
        <v>0.999998897683395-0.00104991208666106i</v>
      </c>
      <c r="H1539" t="str">
        <f t="shared" si="444"/>
        <v>91.0086515377562+0.996761852071167i</v>
      </c>
      <c r="I1539" t="str">
        <f t="shared" si="445"/>
        <v>5.47409064304523-121.971696576131i</v>
      </c>
      <c r="K1539" t="str">
        <f t="shared" si="446"/>
        <v>0.142826429747353-0.00204550038105696i</v>
      </c>
      <c r="L1539" t="str">
        <f t="shared" si="447"/>
        <v>0.0015-34.2885473688467i</v>
      </c>
      <c r="M1539" t="str">
        <f t="shared" si="448"/>
        <v>0.0135-14.0670963564499i</v>
      </c>
      <c r="N1539">
        <f t="shared" si="449"/>
        <v>96.785005125212123</v>
      </c>
      <c r="O1539">
        <f t="shared" si="450"/>
        <v>56.162927576100373</v>
      </c>
      <c r="P1539" s="3">
        <f t="shared" si="451"/>
        <v>56.162927576100373</v>
      </c>
      <c r="Q1539" s="3">
        <f t="shared" si="452"/>
        <v>-83.214994874787877</v>
      </c>
      <c r="R1539">
        <f t="shared" si="453"/>
        <v>96.785005125212123</v>
      </c>
      <c r="S1539">
        <f t="shared" si="454"/>
        <v>0.2901022267359481</v>
      </c>
      <c r="T1539">
        <f t="shared" si="437"/>
        <v>56.162927576100373</v>
      </c>
    </row>
    <row r="1540" spans="1:20" x14ac:dyDescent="0.3">
      <c r="A1540">
        <f t="shared" si="438"/>
        <v>1829.692559592098</v>
      </c>
      <c r="B1540">
        <f t="shared" si="455"/>
        <v>291.20461519754468</v>
      </c>
      <c r="C1540" t="str">
        <f t="shared" si="439"/>
        <v>75.9549834362162-635.998160902916i</v>
      </c>
      <c r="D1540" t="str">
        <f t="shared" si="440"/>
        <v>15.3560507414687-109.363296928508i</v>
      </c>
      <c r="E1540" t="str">
        <f t="shared" si="441"/>
        <v>162.41219271027-1.01715465394481i</v>
      </c>
      <c r="F1540" t="str">
        <f t="shared" si="442"/>
        <v>17.4594400670611-512.912456727598i</v>
      </c>
      <c r="G1540" t="str">
        <f t="shared" si="443"/>
        <v>0.999998889289881-0.00105390174374442i</v>
      </c>
      <c r="H1540" t="str">
        <f t="shared" si="444"/>
        <v>91.0087174181897+1.00054966211813i</v>
      </c>
      <c r="I1540" t="str">
        <f t="shared" si="445"/>
        <v>5.47409411947689-121.509735910977i</v>
      </c>
      <c r="K1540" t="str">
        <f t="shared" si="446"/>
        <v>0.142826195937418-0.00205326975581162i</v>
      </c>
      <c r="L1540" t="str">
        <f t="shared" si="447"/>
        <v>0.0015-34.1587441411104i</v>
      </c>
      <c r="M1540" t="str">
        <f t="shared" si="448"/>
        <v>0.0135-14.0138437501992i</v>
      </c>
      <c r="N1540">
        <f t="shared" si="449"/>
        <v>96.810374019904017</v>
      </c>
      <c r="O1540">
        <f t="shared" si="450"/>
        <v>56.130621610761025</v>
      </c>
      <c r="P1540" s="3">
        <f t="shared" si="451"/>
        <v>56.130621610761025</v>
      </c>
      <c r="Q1540" s="3">
        <f t="shared" si="452"/>
        <v>-83.189625980095983</v>
      </c>
      <c r="R1540">
        <f t="shared" si="453"/>
        <v>96.810374019904017</v>
      </c>
      <c r="S1540">
        <f t="shared" si="454"/>
        <v>0.2912046151975447</v>
      </c>
      <c r="T1540">
        <f t="shared" si="437"/>
        <v>56.130621610761025</v>
      </c>
    </row>
    <row r="1541" spans="1:20" x14ac:dyDescent="0.3">
      <c r="A1541">
        <f t="shared" si="438"/>
        <v>1836.645391318548</v>
      </c>
      <c r="B1541">
        <f t="shared" si="455"/>
        <v>292.31119273529538</v>
      </c>
      <c r="C1541" t="str">
        <f t="shared" si="439"/>
        <v>75.9546087051692-633.603704592752i</v>
      </c>
      <c r="D1541" t="str">
        <f t="shared" si="440"/>
        <v>15.3560492242465-108.949709225846i</v>
      </c>
      <c r="E1541" t="str">
        <f t="shared" si="441"/>
        <v>162.411757088484-1.02099817078978i</v>
      </c>
      <c r="F1541" t="str">
        <f t="shared" si="442"/>
        <v>17.4594399193991-510.970907389282i</v>
      </c>
      <c r="G1541" t="str">
        <f t="shared" si="443"/>
        <v>0.999998880832455-0.00105790656142347i</v>
      </c>
      <c r="H1541" t="str">
        <f t="shared" si="444"/>
        <v>91.008783800325+1.00435186715924i</v>
      </c>
      <c r="I1541" t="str">
        <f t="shared" si="445"/>
        <v>5.47409762238222-121.049523204221i</v>
      </c>
      <c r="K1541" t="str">
        <f t="shared" si="446"/>
        <v>0.142825960347963-0.00206106861384539i</v>
      </c>
      <c r="L1541" t="str">
        <f t="shared" si="447"/>
        <v>0.0015-34.0294322983766i</v>
      </c>
      <c r="M1541" t="str">
        <f t="shared" si="448"/>
        <v>0.0135-13.9607927377955i</v>
      </c>
      <c r="N1541">
        <f t="shared" si="449"/>
        <v>96.835834656195132</v>
      </c>
      <c r="O1541">
        <f t="shared" si="450"/>
        <v>56.098320399284361</v>
      </c>
      <c r="P1541" s="3">
        <f t="shared" si="451"/>
        <v>56.098320399284361</v>
      </c>
      <c r="Q1541" s="3">
        <f t="shared" si="452"/>
        <v>-83.164165343804868</v>
      </c>
      <c r="R1541">
        <f t="shared" si="453"/>
        <v>96.835834656195132</v>
      </c>
      <c r="S1541">
        <f t="shared" si="454"/>
        <v>0.29231119273529538</v>
      </c>
      <c r="T1541">
        <f t="shared" si="437"/>
        <v>56.098320399284361</v>
      </c>
    </row>
    <row r="1542" spans="1:20" x14ac:dyDescent="0.3">
      <c r="A1542">
        <f t="shared" si="438"/>
        <v>1843.6246438055587</v>
      </c>
      <c r="B1542">
        <f t="shared" si="455"/>
        <v>293.4219752676895</v>
      </c>
      <c r="C1542" t="str">
        <f t="shared" si="439"/>
        <v>75.9542311304209-631.218362665674i</v>
      </c>
      <c r="D1542" t="str">
        <f t="shared" si="440"/>
        <v>15.3560476954717-108.537688801245i</v>
      </c>
      <c r="E1542" t="str">
        <f t="shared" si="441"/>
        <v>162.411318165282-1.02485604574122i</v>
      </c>
      <c r="F1542" t="str">
        <f t="shared" si="442"/>
        <v>17.4594397706126-509.036708539012i</v>
      </c>
      <c r="G1542" t="str">
        <f t="shared" si="443"/>
        <v>0.99999887231063-0.00106192659730731i</v>
      </c>
      <c r="H1542" t="str">
        <f t="shared" si="444"/>
        <v>91.0088506879821+1.00816852191049i</v>
      </c>
      <c r="I1542" t="str">
        <f t="shared" si="445"/>
        <v>5.47410115196267-120.591051835546i</v>
      </c>
      <c r="K1542" t="str">
        <f t="shared" si="446"/>
        <v>0.142825722965452-0.00206889706673327i</v>
      </c>
      <c r="L1542" t="str">
        <f t="shared" si="447"/>
        <v>0.0015-33.900609980451i</v>
      </c>
      <c r="M1542" t="str">
        <f t="shared" si="448"/>
        <v>0.0135-13.9079425560824i</v>
      </c>
      <c r="N1542">
        <f t="shared" si="449"/>
        <v>96.861387330856516</v>
      </c>
      <c r="O1542">
        <f t="shared" si="450"/>
        <v>56.066023976325212</v>
      </c>
      <c r="P1542" s="3">
        <f t="shared" si="451"/>
        <v>56.066023976325212</v>
      </c>
      <c r="Q1542" s="3">
        <f t="shared" si="452"/>
        <v>-83.138612669143484</v>
      </c>
      <c r="R1542">
        <f t="shared" si="453"/>
        <v>96.861387330856516</v>
      </c>
      <c r="S1542">
        <f t="shared" si="454"/>
        <v>0.29342197526768948</v>
      </c>
      <c r="T1542">
        <f t="shared" si="437"/>
        <v>56.066023976325212</v>
      </c>
    </row>
    <row r="1543" spans="1:20" x14ac:dyDescent="0.3">
      <c r="A1543">
        <f t="shared" si="438"/>
        <v>1850.6304174520196</v>
      </c>
      <c r="B1543">
        <f t="shared" si="455"/>
        <v>294.53697877370672</v>
      </c>
      <c r="C1543" t="str">
        <f t="shared" si="439"/>
        <v>75.9538506904659-628.842100805232i</v>
      </c>
      <c r="D1543" t="str">
        <f t="shared" si="440"/>
        <v>15.3560461550564-108.127229727651i</v>
      </c>
      <c r="E1543" t="str">
        <f t="shared" si="441"/>
        <v>162.410875915761-1.02872833054417i</v>
      </c>
      <c r="F1543" t="str">
        <f t="shared" si="442"/>
        <v>17.4594396206933-507.109832352689i</v>
      </c>
      <c r="G1543" t="str">
        <f t="shared" si="443"/>
        <v>0.999998863723917-0.00106596190922396i</v>
      </c>
      <c r="H1543" t="str">
        <f t="shared" si="444"/>
        <v>91.008918085011+1.01199968129602i</v>
      </c>
      <c r="I1543" t="str">
        <f t="shared" si="445"/>
        <v>5.47410470842147-120.13431520969i</v>
      </c>
      <c r="K1543" t="str">
        <f t="shared" si="446"/>
        <v>0.142825483776245-0.00207675522646899i</v>
      </c>
      <c r="L1543" t="str">
        <f t="shared" si="447"/>
        <v>0.0015-33.7722753341811i</v>
      </c>
      <c r="M1543" t="str">
        <f t="shared" si="448"/>
        <v>0.0135-13.8552924447922i</v>
      </c>
      <c r="N1543">
        <f t="shared" si="449"/>
        <v>96.88703234122174</v>
      </c>
      <c r="O1543">
        <f t="shared" si="450"/>
        <v>56.033732376779056</v>
      </c>
      <c r="P1543" s="3">
        <f t="shared" si="451"/>
        <v>56.033732376779056</v>
      </c>
      <c r="Q1543" s="3">
        <f t="shared" si="452"/>
        <v>-83.11296765877826</v>
      </c>
      <c r="R1543">
        <f t="shared" si="453"/>
        <v>96.88703234122174</v>
      </c>
      <c r="S1543">
        <f t="shared" si="454"/>
        <v>0.29453697877370671</v>
      </c>
      <c r="T1543">
        <f t="shared" si="437"/>
        <v>56.033732376779056</v>
      </c>
    </row>
    <row r="1544" spans="1:20" x14ac:dyDescent="0.3">
      <c r="A1544">
        <f t="shared" si="438"/>
        <v>1857.6628130383376</v>
      </c>
      <c r="B1544">
        <f t="shared" si="455"/>
        <v>295.65621929304683</v>
      </c>
      <c r="C1544" t="str">
        <f t="shared" si="439"/>
        <v>75.953467363635-626.474884825572i</v>
      </c>
      <c r="D1544" t="str">
        <f t="shared" si="440"/>
        <v>15.356044602912-107.718326100473i</v>
      </c>
      <c r="E1544" t="str">
        <f t="shared" si="441"/>
        <v>162.410430314833-1.0326150771086i</v>
      </c>
      <c r="F1544" t="str">
        <f t="shared" si="442"/>
        <v>17.4594394696323-505.190251111549i</v>
      </c>
      <c r="G1544" t="str">
        <f t="shared" si="443"/>
        <v>0.999998855071821-0.00107001255522115i</v>
      </c>
      <c r="H1544" t="str">
        <f t="shared" si="444"/>
        <v>91.0089859952922+1.01584540044886i</v>
      </c>
      <c r="I1544" t="str">
        <f t="shared" si="445"/>
        <v>5.47410829196332-119.679306756344i</v>
      </c>
      <c r="K1544" t="str">
        <f t="shared" si="446"/>
        <v>0.142825242766596-0.00208464320546653i</v>
      </c>
      <c r="L1544" t="str">
        <f t="shared" si="447"/>
        <v>0.0015-33.64442651343i</v>
      </c>
      <c r="M1544" t="str">
        <f t="shared" si="448"/>
        <v>0.0135-13.8028416465354i</v>
      </c>
      <c r="N1544">
        <f t="shared" si="449"/>
        <v>96.912769985182294</v>
      </c>
      <c r="O1544">
        <f t="shared" si="450"/>
        <v>56.001445635783924</v>
      </c>
      <c r="P1544" s="3">
        <f t="shared" si="451"/>
        <v>56.001445635783924</v>
      </c>
      <c r="Q1544" s="3">
        <f t="shared" si="452"/>
        <v>-83.087230014817706</v>
      </c>
      <c r="R1544">
        <f t="shared" si="453"/>
        <v>96.912769985182294</v>
      </c>
      <c r="S1544">
        <f t="shared" si="454"/>
        <v>0.29565621929304681</v>
      </c>
      <c r="T1544">
        <f t="shared" si="437"/>
        <v>56.001445635783924</v>
      </c>
    </row>
    <row r="1545" spans="1:20" x14ac:dyDescent="0.3">
      <c r="A1545">
        <f t="shared" si="438"/>
        <v>1864.7219317278832</v>
      </c>
      <c r="B1545">
        <f t="shared" si="455"/>
        <v>296.77971292636039</v>
      </c>
      <c r="C1545" t="str">
        <f t="shared" si="439"/>
        <v>75.9530811281008-624.116680670957i</v>
      </c>
      <c r="D1545" t="str">
        <f t="shared" si="440"/>
        <v>15.3560430389494-107.310972037493i</v>
      </c>
      <c r="E1545" t="str">
        <f t="shared" si="441"/>
        <v>162.409981337226-1.03651633750955i</v>
      </c>
      <c r="F1545" t="str">
        <f t="shared" si="442"/>
        <v>17.4594393174212-503.277937201776i</v>
      </c>
      <c r="G1545" t="str">
        <f t="shared" si="443"/>
        <v>0.999998846353844-0.00107407859356719i</v>
      </c>
      <c r="H1545" t="str">
        <f t="shared" si="444"/>
        <v>91.0090544227338+1.01970573471168i</v>
      </c>
      <c r="I1545" t="str">
        <f t="shared" si="445"/>
        <v>5.47411190279448-119.226019930058i</v>
      </c>
      <c r="K1545" t="str">
        <f t="shared" si="446"/>
        <v>0.142824999922658-0.00209256111656161i</v>
      </c>
      <c r="L1545" t="str">
        <f t="shared" si="447"/>
        <v>0.0015-33.5170616790496i</v>
      </c>
      <c r="M1545" t="str">
        <f t="shared" si="448"/>
        <v>0.0135-13.7505894067896i</v>
      </c>
      <c r="N1545">
        <f t="shared" si="449"/>
        <v>96.938600561184245</v>
      </c>
      <c r="O1545">
        <f t="shared" si="450"/>
        <v>55.969163788722149</v>
      </c>
      <c r="P1545" s="3">
        <f t="shared" si="451"/>
        <v>55.969163788722149</v>
      </c>
      <c r="Q1545" s="3">
        <f t="shared" si="452"/>
        <v>-83.061399438815755</v>
      </c>
      <c r="R1545">
        <f t="shared" si="453"/>
        <v>96.938600561184245</v>
      </c>
      <c r="S1545">
        <f t="shared" si="454"/>
        <v>0.29677971292636041</v>
      </c>
      <c r="T1545">
        <f t="shared" si="437"/>
        <v>55.969163788722149</v>
      </c>
    </row>
    <row r="1546" spans="1:20" x14ac:dyDescent="0.3">
      <c r="A1546">
        <f t="shared" si="438"/>
        <v>1871.8078750684492</v>
      </c>
      <c r="B1546">
        <f t="shared" si="455"/>
        <v>297.90747583548057</v>
      </c>
      <c r="C1546" t="str">
        <f t="shared" si="439"/>
        <v>75.9526919618669-621.767454415233i</v>
      </c>
      <c r="D1546" t="str">
        <f t="shared" si="440"/>
        <v>15.3560414630782-106.905161678784i</v>
      </c>
      <c r="E1546" t="str">
        <f t="shared" si="441"/>
        <v>162.409528957477-1.04043216398701i</v>
      </c>
      <c r="F1546" t="str">
        <f t="shared" si="442"/>
        <v>17.459439164051-501.372863114086i</v>
      </c>
      <c r="G1546" t="str">
        <f t="shared" si="443"/>
        <v>0.999998837569485-0.00107816008275179i</v>
      </c>
      <c r="H1546" t="str">
        <f t="shared" si="444"/>
        <v>91.0091233712753+1.02358073963767i</v>
      </c>
      <c r="I1546" t="str">
        <f t="shared" si="445"/>
        <v>5.47411554112276-118.77444821015i</v>
      </c>
      <c r="K1546" t="str">
        <f t="shared" si="446"/>
        <v>0.142824755230476-0.00210050907301328i</v>
      </c>
      <c r="L1546" t="str">
        <f t="shared" si="447"/>
        <v>0.0015-33.3901789988539i</v>
      </c>
      <c r="M1546" t="str">
        <f t="shared" si="448"/>
        <v>0.0135-13.6985349738888i</v>
      </c>
      <c r="N1546">
        <f t="shared" si="449"/>
        <v>96.964524368223977</v>
      </c>
      <c r="O1546">
        <f t="shared" si="450"/>
        <v>55.936886871221205</v>
      </c>
      <c r="P1546" s="3">
        <f t="shared" si="451"/>
        <v>55.936886871221205</v>
      </c>
      <c r="Q1546" s="3">
        <f t="shared" si="452"/>
        <v>-83.035475631776023</v>
      </c>
      <c r="R1546">
        <f t="shared" si="453"/>
        <v>96.964524368223977</v>
      </c>
      <c r="S1546">
        <f t="shared" si="454"/>
        <v>0.29790747583548055</v>
      </c>
      <c r="T1546">
        <f t="shared" si="437"/>
        <v>55.936886871221205</v>
      </c>
    </row>
    <row r="1547" spans="1:20" x14ac:dyDescent="0.3">
      <c r="A1547">
        <f t="shared" si="438"/>
        <v>1878.9207449937094</v>
      </c>
      <c r="B1547">
        <f t="shared" si="455"/>
        <v>299.03952424365542</v>
      </c>
      <c r="C1547" t="str">
        <f t="shared" si="439"/>
        <v>75.9522998427756-619.427172261392i</v>
      </c>
      <c r="D1547" t="str">
        <f t="shared" si="440"/>
        <v>15.3560398752081-106.500889186629i</v>
      </c>
      <c r="E1547" t="str">
        <f t="shared" si="441"/>
        <v>162.409073149931-1.04436260894653i</v>
      </c>
      <c r="F1547" t="str">
        <f t="shared" si="442"/>
        <v>17.459439009513-499.475001443355i</v>
      </c>
      <c r="G1547" t="str">
        <f t="shared" si="443"/>
        <v>0.999998828718238-0.00108225708148691i</v>
      </c>
      <c r="H1547" t="str">
        <f t="shared" si="444"/>
        <v>91.009192844885+1.02747047099126i</v>
      </c>
      <c r="I1547" t="str">
        <f t="shared" si="445"/>
        <v>5.47411920715757-118.324585100611i</v>
      </c>
      <c r="K1547" t="str">
        <f t="shared" si="446"/>
        <v>0.142824508675991-0.00210848718850545i</v>
      </c>
      <c r="L1547" t="str">
        <f t="shared" si="447"/>
        <v>0.0015-33.2637766475932i</v>
      </c>
      <c r="M1547" t="str">
        <f t="shared" si="448"/>
        <v>0.0135-13.6466775990126i</v>
      </c>
      <c r="N1547">
        <f t="shared" si="449"/>
        <v>96.990541705844151</v>
      </c>
      <c r="O1547">
        <f t="shared" si="450"/>
        <v>55.90461491915601</v>
      </c>
      <c r="P1547" s="3">
        <f t="shared" si="451"/>
        <v>55.90461491915601</v>
      </c>
      <c r="Q1547" s="3">
        <f t="shared" si="452"/>
        <v>-83.009458294155849</v>
      </c>
      <c r="R1547">
        <f t="shared" si="453"/>
        <v>96.990541705844151</v>
      </c>
      <c r="S1547">
        <f t="shared" si="454"/>
        <v>0.29903952424365543</v>
      </c>
      <c r="T1547">
        <f t="shared" si="437"/>
        <v>55.90461491915601</v>
      </c>
    </row>
    <row r="1548" spans="1:20" x14ac:dyDescent="0.3">
      <c r="A1548">
        <f t="shared" si="438"/>
        <v>1886.0606438246857</v>
      </c>
      <c r="B1548">
        <f t="shared" si="455"/>
        <v>300.17587443578134</v>
      </c>
      <c r="C1548" t="str">
        <f t="shared" si="439"/>
        <v>75.9519047485005-617.095800541049i</v>
      </c>
      <c r="D1548" t="str">
        <f t="shared" si="440"/>
        <v>15.3560382752475-106.09814874543i</v>
      </c>
      <c r="E1548" t="str">
        <f t="shared" si="441"/>
        <v>162.408613888747-1.04830772495954i</v>
      </c>
      <c r="F1548" t="str">
        <f t="shared" si="442"/>
        <v>17.4594388537982-497.584324888201i</v>
      </c>
      <c r="G1548" t="str">
        <f t="shared" si="443"/>
        <v>0.999998819799593-0.00108636964870761i</v>
      </c>
      <c r="H1548" t="str">
        <f t="shared" si="444"/>
        <v>91.0092628475627+1.03137498474903i</v>
      </c>
      <c r="I1548" t="str">
        <f t="shared" si="445"/>
        <v>5.47412290110996-117.876424130008i</v>
      </c>
      <c r="K1548" t="str">
        <f t="shared" si="446"/>
        <v>0.142824260245035-0.00211649557714848i</v>
      </c>
      <c r="L1548" t="str">
        <f t="shared" si="447"/>
        <v>0.0015-33.1378528069268i</v>
      </c>
      <c r="M1548" t="str">
        <f t="shared" si="448"/>
        <v>0.0135-13.5950165361751i</v>
      </c>
      <c r="N1548">
        <f t="shared" si="449"/>
        <v>97.016652874129619</v>
      </c>
      <c r="O1548">
        <f t="shared" si="450"/>
        <v>55.872347968649912</v>
      </c>
      <c r="P1548" s="3">
        <f t="shared" si="451"/>
        <v>55.872347968649912</v>
      </c>
      <c r="Q1548" s="3">
        <f t="shared" si="452"/>
        <v>-82.983347125870381</v>
      </c>
      <c r="R1548">
        <f t="shared" si="453"/>
        <v>97.016652874129619</v>
      </c>
      <c r="S1548">
        <f t="shared" si="454"/>
        <v>0.30017587443578136</v>
      </c>
      <c r="T1548">
        <f t="shared" si="437"/>
        <v>55.872347968649912</v>
      </c>
    </row>
    <row r="1549" spans="1:20" x14ac:dyDescent="0.3">
      <c r="A1549">
        <f t="shared" si="438"/>
        <v>1893.2276742712195</v>
      </c>
      <c r="B1549">
        <f t="shared" si="455"/>
        <v>301.3165427586373</v>
      </c>
      <c r="C1549" t="str">
        <f t="shared" si="439"/>
        <v>75.9515066565491-614.773305713973i</v>
      </c>
      <c r="D1549" t="str">
        <f t="shared" si="440"/>
        <v>15.3560366631045-105.696934561631i</v>
      </c>
      <c r="E1549" t="str">
        <f t="shared" si="441"/>
        <v>162.408151147885-1.05226756476323i</v>
      </c>
      <c r="F1549" t="str">
        <f t="shared" si="442"/>
        <v>17.4594386968979-495.700806250612i</v>
      </c>
      <c r="G1549" t="str">
        <f t="shared" si="443"/>
        <v>0.999998810813039-0.00109049784357286i</v>
      </c>
      <c r="H1549" t="str">
        <f t="shared" si="444"/>
        <v>91.009333383337+1.0352943371004i</v>
      </c>
      <c r="I1549" t="str">
        <f t="shared" si="445"/>
        <v>5.47412662319255-117.429958851396i</v>
      </c>
      <c r="K1549" t="str">
        <f t="shared" si="446"/>
        <v>0.142824009923335-0.00212453435348066i</v>
      </c>
      <c r="L1549" t="str">
        <f t="shared" si="447"/>
        <v>0.0015-33.0124056653983i</v>
      </c>
      <c r="M1549" t="str">
        <f t="shared" si="448"/>
        <v>0.0135-13.5435510422147i</v>
      </c>
      <c r="N1549">
        <f t="shared" si="449"/>
        <v>97.042858173703351</v>
      </c>
      <c r="O1549">
        <f t="shared" si="450"/>
        <v>55.840086056076458</v>
      </c>
      <c r="P1549" s="3">
        <f t="shared" si="451"/>
        <v>55.840086056076458</v>
      </c>
      <c r="Q1549" s="3">
        <f t="shared" si="452"/>
        <v>-82.957141826296649</v>
      </c>
      <c r="R1549">
        <f t="shared" si="453"/>
        <v>97.042858173703351</v>
      </c>
      <c r="S1549">
        <f t="shared" si="454"/>
        <v>0.30131654275863728</v>
      </c>
      <c r="T1549">
        <f t="shared" si="437"/>
        <v>55.840086056076458</v>
      </c>
    </row>
    <row r="1550" spans="1:20" x14ac:dyDescent="0.3">
      <c r="A1550">
        <f t="shared" si="438"/>
        <v>1900.4219394334502</v>
      </c>
      <c r="B1550">
        <f t="shared" si="455"/>
        <v>302.46154562112014</v>
      </c>
      <c r="C1550" t="str">
        <f t="shared" si="439"/>
        <v>75.9511055442589-612.459654367581i</v>
      </c>
      <c r="D1550" t="str">
        <f t="shared" si="440"/>
        <v>15.3560350386862-105.297240863628i</v>
      </c>
      <c r="E1550" t="str">
        <f t="shared" si="441"/>
        <v>162.407684901114-1.05624218126101i</v>
      </c>
      <c r="F1550" t="str">
        <f t="shared" si="442"/>
        <v>17.4594385388028-493.824418435536i</v>
      </c>
      <c r="G1550" t="str">
        <f t="shared" si="443"/>
        <v>0.999998801758057-0.00109464172546647i</v>
      </c>
      <c r="H1550" t="str">
        <f t="shared" si="444"/>
        <v>91.009404456269+1.03922858444853i</v>
      </c>
      <c r="I1550" t="str">
        <f t="shared" si="445"/>
        <v>5.47413037361957-116.985182842224i</v>
      </c>
      <c r="K1550" t="str">
        <f t="shared" si="446"/>
        <v>0.142823757696507-0.00213260363246983i</v>
      </c>
      <c r="L1550" t="str">
        <f t="shared" si="447"/>
        <v>0.0015-32.8874334184083i</v>
      </c>
      <c r="M1550" t="str">
        <f t="shared" si="448"/>
        <v>0.0135-13.4922803767829i</v>
      </c>
      <c r="N1550">
        <f t="shared" si="449"/>
        <v>97.069157905722108</v>
      </c>
      <c r="O1550">
        <f t="shared" si="450"/>
        <v>55.807829218060583</v>
      </c>
      <c r="P1550" s="3">
        <f t="shared" si="451"/>
        <v>55.807829218060583</v>
      </c>
      <c r="Q1550" s="3">
        <f t="shared" si="452"/>
        <v>-82.930842094277892</v>
      </c>
      <c r="R1550">
        <f t="shared" si="453"/>
        <v>97.069157905722108</v>
      </c>
      <c r="S1550">
        <f t="shared" si="454"/>
        <v>0.30246154562112015</v>
      </c>
      <c r="T1550">
        <f t="shared" si="437"/>
        <v>55.807829218060583</v>
      </c>
    </row>
    <row r="1551" spans="1:20" x14ac:dyDescent="0.3">
      <c r="A1551">
        <f t="shared" si="438"/>
        <v>1907.6435428032974</v>
      </c>
      <c r="B1551">
        <f t="shared" si="455"/>
        <v>303.61089949448041</v>
      </c>
      <c r="C1551" t="str">
        <f t="shared" si="439"/>
        <v>75.9507013887991-610.154813216503i</v>
      </c>
      <c r="D1551" t="str">
        <f t="shared" si="440"/>
        <v>15.3560334018993-104.899061901693i</v>
      </c>
      <c r="E1551" t="str">
        <f t="shared" si="441"/>
        <v>162.407215122007-1.060231627523i</v>
      </c>
      <c r="F1551" t="str">
        <f t="shared" si="442"/>
        <v>17.4594383795039-491.955134450504i</v>
      </c>
      <c r="G1551" t="str">
        <f t="shared" si="443"/>
        <v>0.999998792634127-0.00109880135399784i</v>
      </c>
      <c r="H1551" t="str">
        <f t="shared" si="444"/>
        <v>91.0094760704488+1.04317778341105i</v>
      </c>
      <c r="I1551" t="str">
        <f t="shared" si="445"/>
        <v>5.4741341526068-116.542089704238i</v>
      </c>
      <c r="K1551" t="str">
        <f t="shared" si="446"/>
        <v>0.14282350355006-0.00214070352951492i</v>
      </c>
      <c r="L1551" t="str">
        <f t="shared" si="447"/>
        <v>0.0015-32.7629342681892i</v>
      </c>
      <c r="M1551" t="str">
        <f t="shared" si="448"/>
        <v>0.0135-13.441203802334i</v>
      </c>
      <c r="N1551">
        <f t="shared" si="449"/>
        <v>97.09555237187196</v>
      </c>
      <c r="O1551">
        <f t="shared" si="450"/>
        <v>55.775577491480853</v>
      </c>
      <c r="P1551" s="3">
        <f t="shared" si="451"/>
        <v>55.775577491480853</v>
      </c>
      <c r="Q1551" s="3">
        <f t="shared" si="452"/>
        <v>-82.90444762812804</v>
      </c>
      <c r="R1551">
        <f t="shared" si="453"/>
        <v>97.09555237187196</v>
      </c>
      <c r="S1551">
        <f t="shared" si="454"/>
        <v>0.30361089949448039</v>
      </c>
      <c r="T1551">
        <f t="shared" si="437"/>
        <v>55.775577491480853</v>
      </c>
    </row>
    <row r="1552" spans="1:20" x14ac:dyDescent="0.3">
      <c r="A1552">
        <f t="shared" si="438"/>
        <v>1914.8925882659501</v>
      </c>
      <c r="B1552">
        <f t="shared" si="455"/>
        <v>304.76462091255945</v>
      </c>
      <c r="C1552" t="str">
        <f t="shared" si="439"/>
        <v>75.9502941671651-607.858749102057i</v>
      </c>
      <c r="D1552" t="str">
        <f t="shared" si="440"/>
        <v>15.3560317526496-104.502391947888i</v>
      </c>
      <c r="E1552" t="str">
        <f t="shared" si="441"/>
        <v>162.406741783938-1.06423595678571i</v>
      </c>
      <c r="F1552" t="str">
        <f t="shared" si="442"/>
        <v>17.4594382189921-490.092927405241i</v>
      </c>
      <c r="G1552" t="str">
        <f t="shared" si="443"/>
        <v>0.999998783440723-0.00110297678900291i</v>
      </c>
      <c r="H1552" t="str">
        <f t="shared" si="444"/>
        <v>91.00954823+1.04714199082101i</v>
      </c>
      <c r="I1552" t="str">
        <f t="shared" si="445"/>
        <v>5.47413796037191-116.100673063398i</v>
      </c>
      <c r="K1552" t="str">
        <f t="shared" si="446"/>
        <v>0.14282324746939-0.00214883416044754i</v>
      </c>
      <c r="L1552" t="str">
        <f t="shared" si="447"/>
        <v>0.0015-32.6389064237788i</v>
      </c>
      <c r="M1552" t="str">
        <f t="shared" si="448"/>
        <v>0.0135-13.3903205841144i</v>
      </c>
      <c r="N1552">
        <f t="shared" si="449"/>
        <v>97.122041874363831</v>
      </c>
      <c r="O1552">
        <f t="shared" si="450"/>
        <v>55.743330913470331</v>
      </c>
      <c r="P1552" s="3">
        <f t="shared" si="451"/>
        <v>55.743330913470331</v>
      </c>
      <c r="Q1552" s="3">
        <f t="shared" si="452"/>
        <v>-82.877958125636169</v>
      </c>
      <c r="R1552">
        <f t="shared" si="453"/>
        <v>97.122041874363831</v>
      </c>
      <c r="S1552">
        <f t="shared" si="454"/>
        <v>0.30476462091255946</v>
      </c>
      <c r="T1552">
        <f t="shared" si="437"/>
        <v>55.743330913470331</v>
      </c>
    </row>
    <row r="1553" spans="1:20" x14ac:dyDescent="0.3">
      <c r="A1553">
        <f t="shared" si="438"/>
        <v>1922.1691801013608</v>
      </c>
      <c r="B1553">
        <f t="shared" si="455"/>
        <v>305.92272647202719</v>
      </c>
      <c r="C1553" t="str">
        <f t="shared" si="439"/>
        <v>75.9498838561798-605.571428991797i</v>
      </c>
      <c r="D1553" t="str">
        <f t="shared" si="440"/>
        <v>15.3560300908419-104.10722529598i</v>
      </c>
      <c r="E1553" t="str">
        <f t="shared" si="441"/>
        <v>162.406264860086-1.0682552224529i</v>
      </c>
      <c r="F1553" t="str">
        <f t="shared" si="442"/>
        <v>17.459438057258-488.237770511272i</v>
      </c>
      <c r="G1553" t="str">
        <f t="shared" si="443"/>
        <v>0.999998774177317-0.00110716809054496i</v>
      </c>
      <c r="H1553" t="str">
        <f t="shared" si="444"/>
        <v>91.0096209390761+1.05112126372756i</v>
      </c>
      <c r="I1553" t="str">
        <f t="shared" si="445"/>
        <v>5.474141797134-115.660926569777i</v>
      </c>
      <c r="K1553" t="str">
        <f t="shared" si="446"/>
        <v>0.142822989439784-0.00215699564153356i</v>
      </c>
      <c r="L1553" t="str">
        <f t="shared" si="447"/>
        <v>0.0015-32.515348100995i</v>
      </c>
      <c r="M1553" t="str">
        <f t="shared" si="448"/>
        <v>0.0135-13.3396299901518i</v>
      </c>
      <c r="N1553">
        <f t="shared" si="449"/>
        <v>97.148626715928998</v>
      </c>
      <c r="O1553">
        <f t="shared" si="450"/>
        <v>55.711089521418515</v>
      </c>
      <c r="P1553" s="3">
        <f t="shared" si="451"/>
        <v>55.711089521418515</v>
      </c>
      <c r="Q1553" s="3">
        <f t="shared" si="452"/>
        <v>-82.851373284071002</v>
      </c>
      <c r="R1553">
        <f t="shared" si="453"/>
        <v>97.148626715928998</v>
      </c>
      <c r="S1553">
        <f t="shared" si="454"/>
        <v>0.30592272647202717</v>
      </c>
      <c r="T1553">
        <f t="shared" si="437"/>
        <v>55.711089521418515</v>
      </c>
    </row>
    <row r="1554" spans="1:20" x14ac:dyDescent="0.3">
      <c r="A1554">
        <f t="shared" si="438"/>
        <v>1929.4734229857461</v>
      </c>
      <c r="B1554">
        <f t="shared" si="455"/>
        <v>307.08523283262093</v>
      </c>
      <c r="C1554" t="str">
        <f t="shared" si="439"/>
        <v>75.9494704324971-603.292819979036i</v>
      </c>
      <c r="D1554" t="str">
        <f t="shared" si="440"/>
        <v>15.356028416381-103.713556261363i</v>
      </c>
      <c r="E1554" t="str">
        <f t="shared" si="441"/>
        <v>162.405784323428-1.07228947809533i</v>
      </c>
      <c r="F1554" t="str">
        <f t="shared" si="442"/>
        <v>17.4594378942924-486.389637081541i</v>
      </c>
      <c r="G1554" t="str">
        <f t="shared" si="443"/>
        <v>0.999998764843375-0.00111137531891551i</v>
      </c>
      <c r="H1554" t="str">
        <f t="shared" si="444"/>
        <v>91.0096942018616+1.05511565939681i</v>
      </c>
      <c r="I1554" t="str">
        <f t="shared" si="445"/>
        <v>5.47414566311384-115.222843897473i</v>
      </c>
      <c r="K1554" t="str">
        <f t="shared" si="446"/>
        <v>0.142822729446418-0.00216518808947464i</v>
      </c>
      <c r="L1554" t="str">
        <f t="shared" si="447"/>
        <v>0.0015-32.3922575224099i</v>
      </c>
      <c r="M1554" t="str">
        <f t="shared" si="448"/>
        <v>0.0135-13.2891312912451i</v>
      </c>
      <c r="N1554">
        <f t="shared" si="449"/>
        <v>97.175307199815052</v>
      </c>
      <c r="O1554">
        <f t="shared" si="450"/>
        <v>55.67885335297288</v>
      </c>
      <c r="P1554" s="3">
        <f t="shared" si="451"/>
        <v>55.67885335297288</v>
      </c>
      <c r="Q1554" s="3">
        <f t="shared" si="452"/>
        <v>-82.824692800184948</v>
      </c>
      <c r="R1554">
        <f t="shared" si="453"/>
        <v>97.175307199815052</v>
      </c>
      <c r="S1554">
        <f t="shared" si="454"/>
        <v>0.30708523283262096</v>
      </c>
      <c r="T1554">
        <f t="shared" si="437"/>
        <v>55.67885335297288</v>
      </c>
    </row>
    <row r="1555" spans="1:20" x14ac:dyDescent="0.3">
      <c r="A1555">
        <f t="shared" si="438"/>
        <v>1936.8054219930918</v>
      </c>
      <c r="B1555">
        <f t="shared" si="455"/>
        <v>308.25215671738488</v>
      </c>
      <c r="C1555" t="str">
        <f t="shared" si="439"/>
        <v>75.9490538725891-601.022889282355i</v>
      </c>
      <c r="D1555" t="str">
        <f t="shared" si="440"/>
        <v>15.3560267291704-103.321379180976i</v>
      </c>
      <c r="E1555" t="str">
        <f t="shared" si="441"/>
        <v>162.405300146737-1.0763387774512i</v>
      </c>
      <c r="F1555" t="str">
        <f t="shared" si="442"/>
        <v>17.459437730086-484.548500530032i</v>
      </c>
      <c r="G1555" t="str">
        <f t="shared" si="443"/>
        <v>0.999998755438361-0.00111559853463515i</v>
      </c>
      <c r="H1555" t="str">
        <f t="shared" si="444"/>
        <v>91.0097680225748+1.05912523531277i</v>
      </c>
      <c r="I1555" t="str">
        <f t="shared" si="445"/>
        <v>5.4741495585341-114.786418744523i</v>
      </c>
      <c r="K1555" t="str">
        <f t="shared" si="446"/>
        <v>0.142822467474353-0.00217341162140993i</v>
      </c>
      <c r="L1555" t="str">
        <f t="shared" si="447"/>
        <v>0.0015-32.269632917324i</v>
      </c>
      <c r="M1555" t="str">
        <f t="shared" si="448"/>
        <v>0.0135-13.2388237609535i</v>
      </c>
      <c r="N1555">
        <f t="shared" si="449"/>
        <v>97.20208362978012</v>
      </c>
      <c r="O1555">
        <f t="shared" si="450"/>
        <v>55.64662244604024</v>
      </c>
      <c r="P1555" s="3">
        <f t="shared" si="451"/>
        <v>55.64662244604024</v>
      </c>
      <c r="Q1555" s="3">
        <f t="shared" si="452"/>
        <v>-82.79791637021988</v>
      </c>
      <c r="R1555">
        <f t="shared" si="453"/>
        <v>97.20208362978012</v>
      </c>
      <c r="S1555">
        <f t="shared" si="454"/>
        <v>0.30825215671738487</v>
      </c>
      <c r="T1555">
        <f t="shared" si="437"/>
        <v>55.64662244604024</v>
      </c>
    </row>
    <row r="1556" spans="1:20" x14ac:dyDescent="0.3">
      <c r="A1556">
        <f t="shared" si="438"/>
        <v>1944.1652825966657</v>
      </c>
      <c r="B1556">
        <f t="shared" si="455"/>
        <v>309.42351491291095</v>
      </c>
      <c r="C1556" t="str">
        <f t="shared" si="439"/>
        <v>75.9486341527545-598.76160424514i</v>
      </c>
      <c r="D1556" t="str">
        <f t="shared" si="440"/>
        <v>15.3560250291129-102.930688413217i</v>
      </c>
      <c r="E1556" t="str">
        <f t="shared" si="441"/>
        <v>162.404812302586-1.08040317442635i</v>
      </c>
      <c r="F1556" t="str">
        <f t="shared" si="442"/>
        <v>17.4594375646291-482.714334371372i</v>
      </c>
      <c r="G1556" t="str">
        <f t="shared" si="443"/>
        <v>0.999998745961733-0.00111983779845447i</v>
      </c>
      <c r="H1556" t="str">
        <f t="shared" si="444"/>
        <v>91.0098424054647+1.06315004917801i</v>
      </c>
      <c r="I1556" t="str">
        <f t="shared" si="445"/>
        <v>5.47415348361888-114.351644832804i</v>
      </c>
      <c r="K1556" t="str">
        <f t="shared" si="446"/>
        <v>0.142822203508538-0.00218166635491753i</v>
      </c>
      <c r="L1556" t="str">
        <f t="shared" si="447"/>
        <v>0.0015-32.1474725217415i</v>
      </c>
      <c r="M1556" t="str">
        <f t="shared" si="448"/>
        <v>0.0135-13.1887066755862i</v>
      </c>
      <c r="N1556">
        <f t="shared" si="449"/>
        <v>97.228956310089188</v>
      </c>
      <c r="O1556">
        <f t="shared" si="450"/>
        <v>55.614396838788409</v>
      </c>
      <c r="P1556" s="3">
        <f t="shared" si="451"/>
        <v>55.614396838788409</v>
      </c>
      <c r="Q1556" s="3">
        <f t="shared" si="452"/>
        <v>-82.771043689910812</v>
      </c>
      <c r="R1556">
        <f t="shared" si="453"/>
        <v>97.228956310089188</v>
      </c>
      <c r="S1556">
        <f t="shared" si="454"/>
        <v>0.30942351491291092</v>
      </c>
      <c r="T1556">
        <f t="shared" si="437"/>
        <v>55.614396838788409</v>
      </c>
    </row>
    <row r="1557" spans="1:20" x14ac:dyDescent="0.3">
      <c r="A1557">
        <f t="shared" si="438"/>
        <v>1951.553110670533</v>
      </c>
      <c r="B1557">
        <f t="shared" si="455"/>
        <v>310.59932426957999</v>
      </c>
      <c r="C1557" t="str">
        <f t="shared" si="439"/>
        <v>75.9482112491156-596.508932335143i</v>
      </c>
      <c r="D1557" t="str">
        <f t="shared" si="440"/>
        <v>15.3560233161109-102.541478337869i</v>
      </c>
      <c r="E1557" t="str">
        <f t="shared" si="441"/>
        <v>162.404320763345-1.0844827230947i</v>
      </c>
      <c r="F1557" t="str">
        <f t="shared" si="442"/>
        <v>17.4594373979125-480.887112220472i</v>
      </c>
      <c r="G1557" t="str">
        <f t="shared" si="443"/>
        <v>0.999998736412945-0.00112409317135486i</v>
      </c>
      <c r="H1557" t="str">
        <f t="shared" si="444"/>
        <v>91.0099173548134+1.06719015891459i</v>
      </c>
      <c r="I1557" t="str">
        <f t="shared" si="445"/>
        <v>5.47415743859422-113.918515907949i</v>
      </c>
      <c r="K1557" t="str">
        <f t="shared" si="446"/>
        <v>0.142821937533807-0.00218995240801617i</v>
      </c>
      <c r="L1557" t="str">
        <f t="shared" si="447"/>
        <v>0.0015-32.0257745783438i</v>
      </c>
      <c r="M1557" t="str">
        <f t="shared" si="448"/>
        <v>0.0135-13.1387793141923i</v>
      </c>
      <c r="N1557">
        <f t="shared" si="449"/>
        <v>97.255925545508433</v>
      </c>
      <c r="O1557">
        <f t="shared" si="450"/>
        <v>55.58217656964824</v>
      </c>
      <c r="P1557" s="3">
        <f t="shared" si="451"/>
        <v>55.58217656964824</v>
      </c>
      <c r="Q1557" s="3">
        <f t="shared" si="452"/>
        <v>-82.744074454491567</v>
      </c>
      <c r="R1557">
        <f t="shared" si="453"/>
        <v>97.255925545508433</v>
      </c>
      <c r="S1557">
        <f t="shared" si="454"/>
        <v>0.31059932426957998</v>
      </c>
      <c r="T1557">
        <f t="shared" si="437"/>
        <v>55.58217656964824</v>
      </c>
    </row>
    <row r="1558" spans="1:20" x14ac:dyDescent="0.3">
      <c r="A1558">
        <f t="shared" si="438"/>
        <v>1958.9690124910808</v>
      </c>
      <c r="B1558">
        <f t="shared" si="455"/>
        <v>311.77960170180438</v>
      </c>
      <c r="C1558" t="str">
        <f t="shared" si="439"/>
        <v>75.9477851376145-594.264841143956i</v>
      </c>
      <c r="D1558" t="str">
        <f t="shared" si="440"/>
        <v>15.3560215900658-102.153743356012i</v>
      </c>
      <c r="E1558" t="str">
        <f t="shared" si="441"/>
        <v>162.403825501174-1.08857747769791i</v>
      </c>
      <c r="F1558" t="str">
        <f t="shared" si="442"/>
        <v>17.4594372299264-479.066807792121i</v>
      </c>
      <c r="G1558" t="str">
        <f t="shared" si="443"/>
        <v>0.99999872679145-0.00112836471454943i</v>
      </c>
      <c r="H1558" t="str">
        <f t="shared" si="444"/>
        <v>91.0099928749346+1.07124562266486i</v>
      </c>
      <c r="I1558" t="str">
        <f t="shared" si="445"/>
        <v>5.47416142368762-113.487025739252i</v>
      </c>
      <c r="K1558" t="str">
        <f t="shared" si="446"/>
        <v>0.14282166953488-0.00219826989916678i</v>
      </c>
      <c r="L1558" t="str">
        <f t="shared" si="447"/>
        <v>0.0015-31.9045373364652i</v>
      </c>
      <c r="M1558" t="str">
        <f t="shared" si="448"/>
        <v>0.0135-13.0890409585498i</v>
      </c>
      <c r="N1558">
        <f t="shared" si="449"/>
        <v>97.282991641301038</v>
      </c>
      <c r="O1558">
        <f t="shared" si="450"/>
        <v>55.54996167731445</v>
      </c>
      <c r="P1558" s="3">
        <f t="shared" si="451"/>
        <v>55.54996167731445</v>
      </c>
      <c r="Q1558" s="3">
        <f t="shared" si="452"/>
        <v>-82.717008358698962</v>
      </c>
      <c r="R1558">
        <f t="shared" si="453"/>
        <v>97.282991641301038</v>
      </c>
      <c r="S1558">
        <f t="shared" si="454"/>
        <v>0.31177960170180435</v>
      </c>
      <c r="T1558">
        <f t="shared" si="437"/>
        <v>55.54996167731445</v>
      </c>
    </row>
    <row r="1559" spans="1:20" x14ac:dyDescent="0.3">
      <c r="A1559">
        <f t="shared" si="438"/>
        <v>1966.413094738547</v>
      </c>
      <c r="B1559">
        <f t="shared" si="455"/>
        <v>312.96436418827125</v>
      </c>
      <c r="C1559" t="str">
        <f t="shared" si="439"/>
        <v>75.9473557940107-592.029298386585i</v>
      </c>
      <c r="D1559" t="str">
        <f t="shared" si="440"/>
        <v>15.3560198508781-101.767477889947i</v>
      </c>
      <c r="E1559" t="str">
        <f t="shared" si="441"/>
        <v>162.403326488028-1.09268749264633i</v>
      </c>
      <c r="F1559" t="str">
        <f t="shared" si="442"/>
        <v>17.4594370606611-477.253394900631i</v>
      </c>
      <c r="G1559" t="str">
        <f t="shared" si="443"/>
        <v>0.999998717096692-0.00113265248948391i</v>
      </c>
      <c r="H1559" t="str">
        <f t="shared" si="444"/>
        <v>91.0100689701756+1.07531649879237i</v>
      </c>
      <c r="I1559" t="str">
        <f t="shared" si="445"/>
        <v>5.47416543912852-113.057168119583i</v>
      </c>
      <c r="K1559" t="str">
        <f t="shared" si="446"/>
        <v>0.14282139949636-0.00220661894727418i</v>
      </c>
      <c r="L1559" t="str">
        <f t="shared" si="447"/>
        <v>0.0015-31.7837590520673i</v>
      </c>
      <c r="M1559" t="str">
        <f t="shared" si="448"/>
        <v>0.0135-13.0394908931558i</v>
      </c>
      <c r="N1559">
        <f t="shared" si="449"/>
        <v>97.310154903221374</v>
      </c>
      <c r="O1559">
        <f t="shared" si="450"/>
        <v>55.517752200747708</v>
      </c>
      <c r="P1559" s="3">
        <f t="shared" si="451"/>
        <v>55.517752200747708</v>
      </c>
      <c r="Q1559" s="3">
        <f t="shared" si="452"/>
        <v>-82.689845096778626</v>
      </c>
      <c r="R1559">
        <f t="shared" si="453"/>
        <v>97.310154903221374</v>
      </c>
      <c r="S1559">
        <f t="shared" si="454"/>
        <v>0.31296436418827123</v>
      </c>
      <c r="T1559">
        <f t="shared" si="437"/>
        <v>55.517752200747708</v>
      </c>
    </row>
    <row r="1560" spans="1:20" x14ac:dyDescent="0.3">
      <c r="A1560">
        <f t="shared" si="438"/>
        <v>1973.8854644985533</v>
      </c>
      <c r="B1560">
        <f t="shared" si="455"/>
        <v>314.15362877218666</v>
      </c>
      <c r="C1560" t="str">
        <f t="shared" si="439"/>
        <v>75.9469231938852-589.802271900981i</v>
      </c>
      <c r="D1560" t="str">
        <f t="shared" si="440"/>
        <v>15.3560180984479-101.382676383116i</v>
      </c>
      <c r="E1560" t="str">
        <f t="shared" si="441"/>
        <v>162.402823695653-1.0968128225185i</v>
      </c>
      <c r="F1560" t="str">
        <f t="shared" si="442"/>
        <v>17.4594368901071-475.446847459452i</v>
      </c>
      <c r="G1560" t="str">
        <f t="shared" si="443"/>
        <v>0.999998707328115-0.00113695655783749i</v>
      </c>
      <c r="H1560" t="str">
        <f t="shared" si="444"/>
        <v>91.0101456449173+1.07940284588262i</v>
      </c>
      <c r="I1560" t="str">
        <f t="shared" si="445"/>
        <v>5.47416948514811-112.628936865298i</v>
      </c>
      <c r="K1560" t="str">
        <f t="shared" si="446"/>
        <v>0.142821127402732-0.00221499967168855i</v>
      </c>
      <c r="L1560" t="str">
        <f t="shared" si="447"/>
        <v>0.0015-31.663437987714i</v>
      </c>
      <c r="M1560" t="str">
        <f t="shared" si="448"/>
        <v>0.0135-12.990128405216i</v>
      </c>
      <c r="N1560">
        <f t="shared" si="449"/>
        <v>97.337415637510517</v>
      </c>
      <c r="O1560">
        <f t="shared" si="450"/>
        <v>55.485548179176298</v>
      </c>
      <c r="P1560" s="3">
        <f t="shared" si="451"/>
        <v>55.485548179176298</v>
      </c>
      <c r="Q1560" s="3">
        <f t="shared" si="452"/>
        <v>-82.662584362489483</v>
      </c>
      <c r="R1560">
        <f t="shared" si="453"/>
        <v>97.337415637510517</v>
      </c>
      <c r="S1560">
        <f t="shared" si="454"/>
        <v>0.31415362877218667</v>
      </c>
      <c r="T1560">
        <f t="shared" si="437"/>
        <v>55.485548179176298</v>
      </c>
    </row>
    <row r="1561" spans="1:20" x14ac:dyDescent="0.3">
      <c r="A1561">
        <f t="shared" si="438"/>
        <v>1981.3862292636479</v>
      </c>
      <c r="B1561">
        <f t="shared" si="455"/>
        <v>315.34741256152097</v>
      </c>
      <c r="C1561" t="str">
        <f t="shared" si="439"/>
        <v>75.9464873126337-587.583729647544i</v>
      </c>
      <c r="D1561" t="str">
        <f t="shared" si="440"/>
        <v>15.3560163326742-100.999333300016i</v>
      </c>
      <c r="E1561" t="str">
        <f t="shared" si="441"/>
        <v>162.402317095584-1.10095352206188i</v>
      </c>
      <c r="F1561" t="str">
        <f t="shared" si="442"/>
        <v>17.4594367182543-473.647139480787i</v>
      </c>
      <c r="G1561" t="str">
        <f t="shared" si="443"/>
        <v>0.999998697485155-0.00114127698152371i</v>
      </c>
      <c r="H1561" t="str">
        <f t="shared" si="444"/>
        <v>91.0102229035738+1.08350472274397i</v>
      </c>
      <c r="I1561" t="str">
        <f t="shared" si="445"/>
        <v>5.47417356197924-112.202325816147i</v>
      </c>
      <c r="K1561" t="str">
        <f t="shared" si="446"/>
        <v>0.142820853238364-0.00222341219220716i</v>
      </c>
      <c r="L1561" t="str">
        <f t="shared" si="447"/>
        <v>0.0015-31.5435724125463i</v>
      </c>
      <c r="M1561" t="str">
        <f t="shared" si="448"/>
        <v>0.0135-12.9409527846344i</v>
      </c>
      <c r="N1561">
        <f t="shared" si="449"/>
        <v>97.364774150891051</v>
      </c>
      <c r="O1561">
        <f t="shared" si="450"/>
        <v>55.453349652097153</v>
      </c>
      <c r="P1561" s="3">
        <f t="shared" si="451"/>
        <v>55.453349652097153</v>
      </c>
      <c r="Q1561" s="3">
        <f t="shared" si="452"/>
        <v>-82.635225849108949</v>
      </c>
      <c r="R1561">
        <f t="shared" si="453"/>
        <v>97.364774150891051</v>
      </c>
      <c r="S1561">
        <f t="shared" si="454"/>
        <v>0.31534741256152099</v>
      </c>
      <c r="T1561">
        <f t="shared" si="437"/>
        <v>55.453349652097153</v>
      </c>
    </row>
    <row r="1562" spans="1:20" x14ac:dyDescent="0.3">
      <c r="A1562">
        <f t="shared" si="438"/>
        <v>1988.9154969348499</v>
      </c>
      <c r="B1562">
        <f t="shared" si="455"/>
        <v>316.54573272925478</v>
      </c>
      <c r="C1562" t="str">
        <f t="shared" si="439"/>
        <v>75.9460481254702-585.373639708722i</v>
      </c>
      <c r="D1562" t="str">
        <f t="shared" si="440"/>
        <v>15.3560145534557-100.617443126129i</v>
      </c>
      <c r="E1562" t="str">
        <f t="shared" si="441"/>
        <v>162.401806659143-1.1051096461929i</v>
      </c>
      <c r="F1562" t="str">
        <f t="shared" si="442"/>
        <v>17.459436545093-471.854245075237i</v>
      </c>
      <c r="G1562" t="str">
        <f t="shared" si="443"/>
        <v>0.999998687567247-0.00114561382269139i</v>
      </c>
      <c r="H1562" t="str">
        <f t="shared" si="444"/>
        <v>91.0103007505911+1.08762218840842i</v>
      </c>
      <c r="I1562" t="str">
        <f t="shared" si="445"/>
        <v>5.47417766985652-111.777328835186i</v>
      </c>
      <c r="K1562" t="str">
        <f t="shared" si="446"/>
        <v>0.142820576987507-0.00223185662907596i</v>
      </c>
      <c r="L1562" t="str">
        <f t="shared" si="447"/>
        <v>0.0015-31.4241606022577i</v>
      </c>
      <c r="M1562" t="str">
        <f t="shared" si="448"/>
        <v>0.0135-12.8919633240032i</v>
      </c>
      <c r="N1562">
        <f t="shared" si="449"/>
        <v>97.392230750561382</v>
      </c>
      <c r="O1562">
        <f t="shared" si="450"/>
        <v>55.421156659278395</v>
      </c>
      <c r="P1562" s="3">
        <f t="shared" si="451"/>
        <v>55.421156659278395</v>
      </c>
      <c r="Q1562" s="3">
        <f t="shared" si="452"/>
        <v>-82.607769249438618</v>
      </c>
      <c r="R1562">
        <f t="shared" si="453"/>
        <v>97.392230750561382</v>
      </c>
      <c r="S1562">
        <f t="shared" si="454"/>
        <v>0.31654573272925479</v>
      </c>
      <c r="T1562">
        <f t="shared" si="437"/>
        <v>55.421156659278395</v>
      </c>
    </row>
    <row r="1563" spans="1:20" x14ac:dyDescent="0.3">
      <c r="A1563">
        <f t="shared" si="438"/>
        <v>1996.4733758232021</v>
      </c>
      <c r="B1563">
        <f t="shared" si="455"/>
        <v>317.74860651362593</v>
      </c>
      <c r="C1563" t="str">
        <f t="shared" si="439"/>
        <v>75.9456056074197-583.171970288497i</v>
      </c>
      <c r="D1563" t="str">
        <f t="shared" si="440"/>
        <v>15.3560127606898-100.237000367835i</v>
      </c>
      <c r="E1563" t="str">
        <f t="shared" si="441"/>
        <v>162.401292357442-1.109281249997i</v>
      </c>
      <c r="F1563" t="str">
        <f t="shared" si="442"/>
        <v>17.4594363706132-470.068138451412i</v>
      </c>
      <c r="G1563" t="str">
        <f t="shared" si="443"/>
        <v>0.99999867757382-0.00114996714372549i</v>
      </c>
      <c r="H1563" t="str">
        <f t="shared" si="444"/>
        <v>91.0103791904523+1.09175530213259i</v>
      </c>
      <c r="I1563" t="str">
        <f t="shared" si="445"/>
        <v>5.47418180901654-111.353939808694i</v>
      </c>
      <c r="K1563" t="str">
        <f t="shared" si="446"/>
        <v>0.142820298634288-0.00224033310299123i</v>
      </c>
      <c r="L1563" t="str">
        <f t="shared" si="447"/>
        <v>0.0015-31.3052008390693i</v>
      </c>
      <c r="M1563" t="str">
        <f t="shared" si="448"/>
        <v>0.0135-12.8431593185925i</v>
      </c>
      <c r="N1563">
        <f t="shared" si="449"/>
        <v>97.419785744190534</v>
      </c>
      <c r="O1563">
        <f t="shared" si="450"/>
        <v>55.388969240760197</v>
      </c>
      <c r="P1563" s="3">
        <f t="shared" si="451"/>
        <v>55.388969240760197</v>
      </c>
      <c r="Q1563" s="3">
        <f t="shared" si="452"/>
        <v>-82.580214255809466</v>
      </c>
      <c r="R1563">
        <f t="shared" si="453"/>
        <v>97.419785744190534</v>
      </c>
      <c r="S1563">
        <f t="shared" si="454"/>
        <v>0.31774860651362591</v>
      </c>
      <c r="T1563">
        <f t="shared" si="437"/>
        <v>55.388969240760197</v>
      </c>
    </row>
    <row r="1564" spans="1:20" x14ac:dyDescent="0.3">
      <c r="A1564">
        <f t="shared" si="438"/>
        <v>2004.0599746513303</v>
      </c>
      <c r="B1564">
        <f t="shared" si="455"/>
        <v>318.9560512183777</v>
      </c>
      <c r="C1564" t="str">
        <f t="shared" si="439"/>
        <v>75.9451597333218-580.978689711955i</v>
      </c>
      <c r="D1564" t="str">
        <f t="shared" si="440"/>
        <v>15.3560109542734-99.8579995523366i</v>
      </c>
      <c r="E1564" t="str">
        <f t="shared" si="441"/>
        <v>162.400774161373-1.11346838872903i</v>
      </c>
      <c r="F1564" t="str">
        <f t="shared" si="442"/>
        <v>17.4594361948048-468.288793915568i</v>
      </c>
      <c r="G1564" t="str">
        <f t="shared" si="443"/>
        <v>0.999998667504298-0.00115433700724802i</v>
      </c>
      <c r="H1564" t="str">
        <f t="shared" si="444"/>
        <v>91.0104582276715+1.0959041233984i</v>
      </c>
      <c r="I1564" t="str">
        <f t="shared" si="445"/>
        <v>5.47418597969742-110.932152646077i</v>
      </c>
      <c r="K1564" t="str">
        <f t="shared" si="446"/>
        <v>0.142820018162718-0.00224884173510115i</v>
      </c>
      <c r="L1564" t="str">
        <f t="shared" si="447"/>
        <v>0.0015-31.1866914117048i</v>
      </c>
      <c r="M1564" t="str">
        <f t="shared" si="448"/>
        <v>0.0135-12.7945400663404i</v>
      </c>
      <c r="N1564">
        <f t="shared" si="449"/>
        <v>97.447439439912898</v>
      </c>
      <c r="O1564">
        <f t="shared" si="450"/>
        <v>55.356787436856735</v>
      </c>
      <c r="P1564" s="3">
        <f t="shared" si="451"/>
        <v>55.356787436856735</v>
      </c>
      <c r="Q1564" s="3">
        <f t="shared" si="452"/>
        <v>-82.552560560087102</v>
      </c>
      <c r="R1564">
        <f t="shared" si="453"/>
        <v>97.447439439912898</v>
      </c>
      <c r="S1564">
        <f t="shared" si="454"/>
        <v>0.31895605121837767</v>
      </c>
      <c r="T1564">
        <f t="shared" si="437"/>
        <v>55.356787436856735</v>
      </c>
    </row>
    <row r="1565" spans="1:20" x14ac:dyDescent="0.3">
      <c r="A1565">
        <f t="shared" si="438"/>
        <v>2011.6754025550053</v>
      </c>
      <c r="B1565">
        <f t="shared" si="455"/>
        <v>320.16808421300755</v>
      </c>
      <c r="C1565" t="str">
        <f t="shared" si="439"/>
        <v>75.9447104778285-578.793766424818i</v>
      </c>
      <c r="D1565" t="str">
        <f t="shared" si="440"/>
        <v>15.3560091341026-99.4804352275773i</v>
      </c>
      <c r="E1565" t="str">
        <f t="shared" si="441"/>
        <v>162.400252041615-1.11767111781344i</v>
      </c>
      <c r="F1565" t="str">
        <f t="shared" si="442"/>
        <v>17.4594360176576-466.516185871237i</v>
      </c>
      <c r="G1565" t="str">
        <f t="shared" si="443"/>
        <v>0.999998657358103-0.00115872347611891i</v>
      </c>
      <c r="H1565" t="str">
        <f t="shared" si="444"/>
        <v>91.0105378667982+1.10006871191407i</v>
      </c>
      <c r="I1565" t="str">
        <f t="shared" si="445"/>
        <v>5.47419018213919-110.511961279784i</v>
      </c>
      <c r="K1565" t="str">
        <f t="shared" si="446"/>
        <v>0.142819735556685-0.00225738264700755i</v>
      </c>
      <c r="L1565" t="str">
        <f t="shared" si="447"/>
        <v>0.0015-31.0686306153664i</v>
      </c>
      <c r="M1565" t="str">
        <f t="shared" si="448"/>
        <v>0.0135-12.7461048678426i</v>
      </c>
      <c r="N1565">
        <f t="shared" si="449"/>
        <v>97.475192146322627</v>
      </c>
      <c r="O1565">
        <f t="shared" si="450"/>
        <v>55.324611288157783</v>
      </c>
      <c r="P1565" s="3">
        <f t="shared" si="451"/>
        <v>55.324611288157783</v>
      </c>
      <c r="Q1565" s="3">
        <f t="shared" si="452"/>
        <v>-82.524807853677373</v>
      </c>
      <c r="R1565">
        <f t="shared" si="453"/>
        <v>97.475192146322627</v>
      </c>
      <c r="S1565">
        <f t="shared" si="454"/>
        <v>0.32016808421300752</v>
      </c>
      <c r="T1565">
        <f t="shared" si="437"/>
        <v>55.324611288157783</v>
      </c>
    </row>
    <row r="1566" spans="1:20" x14ac:dyDescent="0.3">
      <c r="A1566">
        <f t="shared" si="438"/>
        <v>2019.3197690847144</v>
      </c>
      <c r="B1566">
        <f t="shared" si="455"/>
        <v>321.38472293301697</v>
      </c>
      <c r="C1566" t="str">
        <f t="shared" si="439"/>
        <v>75.9442578153995-576.617168992996i</v>
      </c>
      <c r="D1566" t="str">
        <f t="shared" si="440"/>
        <v>15.3560073000727-99.1043019621676i</v>
      </c>
      <c r="E1566" t="str">
        <f t="shared" si="441"/>
        <v>162.399725968628-1.12188949284436i</v>
      </c>
      <c r="F1566" t="str">
        <f t="shared" si="442"/>
        <v>17.4594358391618-464.75028881886i</v>
      </c>
      <c r="G1566" t="str">
        <f t="shared" si="443"/>
        <v>0.999998647134651-0.00116312661343698i</v>
      </c>
      <c r="H1566" t="str">
        <f t="shared" si="444"/>
        <v>91.0106181124184+1.10424912761494i</v>
      </c>
      <c r="I1566" t="str">
        <f t="shared" si="445"/>
        <v>5.47419441658394-110.093359665226i</v>
      </c>
      <c r="K1566" t="str">
        <f t="shared" si="446"/>
        <v>0.142819450799952-0.00226595596076743i</v>
      </c>
      <c r="L1566" t="str">
        <f t="shared" si="447"/>
        <v>0.0015-30.9510167517099i</v>
      </c>
      <c r="M1566" t="str">
        <f t="shared" si="448"/>
        <v>0.0135-12.6978530263425i</v>
      </c>
      <c r="N1566">
        <f t="shared" si="449"/>
        <v>97.503044172467725</v>
      </c>
      <c r="O1566">
        <f t="shared" si="450"/>
        <v>55.292440835530314</v>
      </c>
      <c r="P1566" s="3">
        <f t="shared" si="451"/>
        <v>55.292440835530314</v>
      </c>
      <c r="Q1566" s="3">
        <f t="shared" si="452"/>
        <v>-82.496955827532275</v>
      </c>
      <c r="R1566">
        <f t="shared" si="453"/>
        <v>97.503044172467725</v>
      </c>
      <c r="S1566">
        <f t="shared" si="454"/>
        <v>0.32138472293301695</v>
      </c>
      <c r="T1566">
        <f t="shared" si="437"/>
        <v>55.292440835530314</v>
      </c>
    </row>
    <row r="1567" spans="1:20" x14ac:dyDescent="0.3">
      <c r="A1567">
        <f t="shared" si="438"/>
        <v>2026.9931842072365</v>
      </c>
      <c r="B1567">
        <f t="shared" si="455"/>
        <v>322.60598488016245</v>
      </c>
      <c r="C1567" t="str">
        <f t="shared" si="439"/>
        <v>75.9438017203046-574.448866102123i</v>
      </c>
      <c r="D1567" t="str">
        <f t="shared" si="440"/>
        <v>15.3560054520781-98.7295943453015i</v>
      </c>
      <c r="E1567" t="str">
        <f t="shared" si="441"/>
        <v>162.39919591265-1.12612356958564i</v>
      </c>
      <c r="F1567" t="str">
        <f t="shared" si="442"/>
        <v>17.4594356593066-462.991077355409i</v>
      </c>
      <c r="G1567" t="str">
        <f t="shared" si="443"/>
        <v>0.999998636833353-0.00116754648254078i</v>
      </c>
      <c r="H1567" t="str">
        <f t="shared" si="444"/>
        <v>91.0106989691506+1.10844543066434i</v>
      </c>
      <c r="I1567" t="str">
        <f t="shared" si="445"/>
        <v>5.47419868327525-109.676341780676i</v>
      </c>
      <c r="K1567" t="str">
        <f t="shared" si="446"/>
        <v>0.142819163876162-0.00227456179889475i</v>
      </c>
      <c r="L1567" t="str">
        <f t="shared" si="447"/>
        <v>0.0015-30.8338481288204i</v>
      </c>
      <c r="M1567" t="str">
        <f t="shared" si="448"/>
        <v>0.0135-12.6497838477212i</v>
      </c>
      <c r="N1567">
        <f t="shared" si="449"/>
        <v>97.530995827844805</v>
      </c>
      <c r="O1567">
        <f t="shared" si="450"/>
        <v>55.260276120120068</v>
      </c>
      <c r="P1567" s="3">
        <f t="shared" si="451"/>
        <v>55.260276120120068</v>
      </c>
      <c r="Q1567" s="3">
        <f t="shared" si="452"/>
        <v>-82.469004172155195</v>
      </c>
      <c r="R1567">
        <f t="shared" si="453"/>
        <v>97.530995827844805</v>
      </c>
      <c r="S1567">
        <f t="shared" si="454"/>
        <v>0.32260598488016246</v>
      </c>
      <c r="T1567">
        <f t="shared" si="437"/>
        <v>55.260276120120068</v>
      </c>
    </row>
    <row r="1568" spans="1:20" x14ac:dyDescent="0.3">
      <c r="A1568">
        <f t="shared" si="438"/>
        <v>2034.695758307224</v>
      </c>
      <c r="B1568">
        <f t="shared" si="455"/>
        <v>323.83188762270709</v>
      </c>
      <c r="C1568" t="str">
        <f t="shared" si="439"/>
        <v>75.9433421666212-572.288826557141i</v>
      </c>
      <c r="D1568" t="str">
        <f t="shared" si="440"/>
        <v>15.3560035900125-98.3563069866844i</v>
      </c>
      <c r="E1568" t="str">
        <f t="shared" si="441"/>
        <v>162.398661843701-1.13037340397159i</v>
      </c>
      <c r="F1568" t="str">
        <f t="shared" si="442"/>
        <v>17.4594354780821-461.238526174043i</v>
      </c>
      <c r="G1568" t="str">
        <f t="shared" si="443"/>
        <v>0.999998626453616-0.00117198314700954i</v>
      </c>
      <c r="H1568" t="str">
        <f t="shared" si="444"/>
        <v>91.0107804416491+1.11265768145439i</v>
      </c>
      <c r="I1568" t="str">
        <f t="shared" si="445"/>
        <v>5.47420298245877-109.260901627194i</v>
      </c>
      <c r="K1568" t="str">
        <f t="shared" si="446"/>
        <v>0.142818874768833-0.00228320028436195i</v>
      </c>
      <c r="L1568" t="str">
        <f t="shared" si="447"/>
        <v>0.0015-30.7171230611879i</v>
      </c>
      <c r="M1568" t="str">
        <f t="shared" si="448"/>
        <v>0.0135-12.6018966404873i</v>
      </c>
      <c r="N1568">
        <f t="shared" si="449"/>
        <v>97.559047422392609</v>
      </c>
      <c r="O1568">
        <f t="shared" si="450"/>
        <v>55.228117183353689</v>
      </c>
      <c r="P1568" s="3">
        <f t="shared" si="451"/>
        <v>55.228117183353689</v>
      </c>
      <c r="Q1568" s="3">
        <f t="shared" si="452"/>
        <v>-82.440952577607391</v>
      </c>
      <c r="R1568">
        <f t="shared" si="453"/>
        <v>97.559047422392609</v>
      </c>
      <c r="S1568">
        <f t="shared" si="454"/>
        <v>0.32383188762270709</v>
      </c>
      <c r="T1568">
        <f t="shared" si="437"/>
        <v>55.228117183353689</v>
      </c>
    </row>
    <row r="1569" spans="1:20" x14ac:dyDescent="0.3">
      <c r="A1569">
        <f t="shared" si="438"/>
        <v>2042.4276021887915</v>
      </c>
      <c r="B1569">
        <f t="shared" si="455"/>
        <v>325.06244879567339</v>
      </c>
      <c r="C1569" t="str">
        <f t="shared" si="439"/>
        <v>75.9428791282319-570.137019281797i</v>
      </c>
      <c r="D1569" t="str">
        <f t="shared" si="440"/>
        <v>15.3560017137688-97.9844345164499i</v>
      </c>
      <c r="E1569" t="str">
        <f t="shared" si="441"/>
        <v>162.398123731576-1.13463905210648i</v>
      </c>
      <c r="F1569" t="str">
        <f t="shared" si="442"/>
        <v>17.4594352954776-459.49261006372i</v>
      </c>
      <c r="G1569" t="str">
        <f t="shared" si="443"/>
        <v>0.999998615994845-0.00117643667066407i</v>
      </c>
      <c r="H1569" t="str">
        <f t="shared" si="444"/>
        <v>91.0108625346048+1.11688594060703i</v>
      </c>
      <c r="I1569" t="str">
        <f t="shared" si="445"/>
        <v>5.474207314382-108.847033228534i</v>
      </c>
      <c r="K1569" t="str">
        <f t="shared" si="446"/>
        <v>0.142818583461356-0.00229187154060174i</v>
      </c>
      <c r="L1569" t="str">
        <f t="shared" si="447"/>
        <v>0.0015-30.600839869683i</v>
      </c>
      <c r="M1569" t="str">
        <f t="shared" si="448"/>
        <v>0.0135-12.5541907157674i</v>
      </c>
      <c r="N1569">
        <f t="shared" si="449"/>
        <v>97.587199266486891</v>
      </c>
      <c r="O1569">
        <f t="shared" si="450"/>
        <v>55.195964066939638</v>
      </c>
      <c r="P1569" s="3">
        <f t="shared" si="451"/>
        <v>55.195964066939638</v>
      </c>
      <c r="Q1569" s="3">
        <f t="shared" si="452"/>
        <v>-82.412800733513109</v>
      </c>
      <c r="R1569">
        <f t="shared" si="453"/>
        <v>97.587199266486891</v>
      </c>
      <c r="S1569">
        <f t="shared" si="454"/>
        <v>0.32506244879567336</v>
      </c>
      <c r="T1569">
        <f t="shared" si="437"/>
        <v>55.195964066939638</v>
      </c>
    </row>
    <row r="1570" spans="1:20" x14ac:dyDescent="0.3">
      <c r="A1570">
        <f t="shared" si="438"/>
        <v>2050.1888270771092</v>
      </c>
      <c r="B1570">
        <f t="shared" si="455"/>
        <v>326.29768610109699</v>
      </c>
      <c r="C1570" t="str">
        <f t="shared" si="439"/>
        <v>75.9424125788244-567.993413318249i</v>
      </c>
      <c r="D1570" t="str">
        <f t="shared" si="440"/>
        <v>15.3559998232389-97.6139715850867i</v>
      </c>
      <c r="E1570" t="str">
        <f t="shared" si="441"/>
        <v>162.397581545848-1.13892057026525i</v>
      </c>
      <c r="F1570" t="str">
        <f t="shared" si="442"/>
        <v>17.4594351114826-457.753303908852i</v>
      </c>
      <c r="G1570" t="str">
        <f t="shared" si="443"/>
        <v>0.999998605456435-0.00118090711756769i</v>
      </c>
      <c r="H1570" t="str">
        <f t="shared" si="444"/>
        <v>91.0109452527429+1.12113026897469i</v>
      </c>
      <c r="I1570" t="str">
        <f t="shared" si="445"/>
        <v>5.47421167929421-108.43473063106i</v>
      </c>
      <c r="K1570" t="str">
        <f t="shared" si="446"/>
        <v>0.142818289936998-0.00230057569150861i</v>
      </c>
      <c r="L1570" t="str">
        <f t="shared" si="447"/>
        <v>0.0015-30.4849968815333i</v>
      </c>
      <c r="M1570" t="str">
        <f t="shared" si="448"/>
        <v>0.0135-12.5066653872957i</v>
      </c>
      <c r="N1570">
        <f t="shared" si="449"/>
        <v>97.615451670933638</v>
      </c>
      <c r="O1570">
        <f t="shared" si="450"/>
        <v>55.163816812870593</v>
      </c>
      <c r="P1570" s="3">
        <f t="shared" si="451"/>
        <v>55.163816812870593</v>
      </c>
      <c r="Q1570" s="3">
        <f t="shared" si="452"/>
        <v>-82.384548329066362</v>
      </c>
      <c r="R1570">
        <f t="shared" si="453"/>
        <v>97.615451670933638</v>
      </c>
      <c r="S1570">
        <f t="shared" si="454"/>
        <v>0.326297686101097</v>
      </c>
      <c r="T1570">
        <f t="shared" si="437"/>
        <v>55.163816812870593</v>
      </c>
    </row>
    <row r="1571" spans="1:20" x14ac:dyDescent="0.3">
      <c r="A1571">
        <f t="shared" si="438"/>
        <v>2057.9795446200023</v>
      </c>
      <c r="B1571">
        <f t="shared" si="455"/>
        <v>327.53761730828114</v>
      </c>
      <c r="C1571" t="str">
        <f t="shared" si="439"/>
        <v>75.9419424918886-565.857977826562i</v>
      </c>
      <c r="D1571" t="str">
        <f t="shared" si="440"/>
        <v>15.3559979183143-97.2449128633602i</v>
      </c>
      <c r="E1571" t="str">
        <f t="shared" si="441"/>
        <v>162.397035255855-1.14321801489297i</v>
      </c>
      <c r="F1571" t="str">
        <f t="shared" si="442"/>
        <v>17.4594349260867-456.020582688938i</v>
      </c>
      <c r="G1571" t="str">
        <f t="shared" si="443"/>
        <v>0.999998594837782-0.00118539455202714i</v>
      </c>
      <c r="H1571" t="str">
        <f t="shared" si="444"/>
        <v>91.0110286008252+1.12539072764133i</v>
      </c>
      <c r="I1571" t="str">
        <f t="shared" si="445"/>
        <v>5.4742160774467-108.023987903664i</v>
      </c>
      <c r="K1571" t="str">
        <f t="shared" si="446"/>
        <v>0.142817994178898-0.00230931286144068i</v>
      </c>
      <c r="L1571" t="str">
        <f t="shared" si="447"/>
        <v>0.0015-30.3695924302982i</v>
      </c>
      <c r="M1571" t="str">
        <f t="shared" si="448"/>
        <v>0.0135-12.4593199714044i</v>
      </c>
      <c r="N1571">
        <f t="shared" si="449"/>
        <v>97.643804946963769</v>
      </c>
      <c r="O1571">
        <f t="shared" si="450"/>
        <v>55.131675463424308</v>
      </c>
      <c r="P1571" s="3">
        <f t="shared" si="451"/>
        <v>55.131675463424308</v>
      </c>
      <c r="Q1571" s="3">
        <f t="shared" si="452"/>
        <v>-82.356195053036231</v>
      </c>
      <c r="R1571">
        <f t="shared" si="453"/>
        <v>97.643804946963769</v>
      </c>
      <c r="S1571">
        <f t="shared" si="454"/>
        <v>0.32753761730828113</v>
      </c>
      <c r="T1571">
        <f t="shared" si="437"/>
        <v>55.131675463424308</v>
      </c>
    </row>
    <row r="1572" spans="1:20" x14ac:dyDescent="0.3">
      <c r="A1572">
        <f t="shared" si="438"/>
        <v>2065.7998668895584</v>
      </c>
      <c r="B1572">
        <f t="shared" si="455"/>
        <v>328.78226025405263</v>
      </c>
      <c r="C1572" t="str">
        <f t="shared" si="439"/>
        <v>75.9414688407166-563.730682084336i</v>
      </c>
      <c r="D1572" t="str">
        <f t="shared" si="440"/>
        <v>15.3559959988852-96.8772530422349i</v>
      </c>
      <c r="E1572" t="str">
        <f t="shared" si="441"/>
        <v>162.396484830719-1.14753144260618i</v>
      </c>
      <c r="F1572" t="str">
        <f t="shared" si="442"/>
        <v>17.459434739279-454.294421478197i</v>
      </c>
      <c r="G1572" t="str">
        <f t="shared" si="443"/>
        <v>0.999998584138273-0.0011898990385935i</v>
      </c>
      <c r="H1572" t="str">
        <f t="shared" si="444"/>
        <v>91.0111125836497+1.12966737792331i</v>
      </c>
      <c r="I1572" t="str">
        <f t="shared" si="445"/>
        <v>5.47422050909262-107.614799137672i</v>
      </c>
      <c r="K1572" t="str">
        <f t="shared" si="446"/>
        <v>0.142817696170067-0.00231808317522132i</v>
      </c>
      <c r="L1572" t="str">
        <f t="shared" si="447"/>
        <v>0.0015-30.2546248558459i</v>
      </c>
      <c r="M1572" t="str">
        <f t="shared" si="448"/>
        <v>0.0135-12.4121537870137i</v>
      </c>
      <c r="N1572">
        <f t="shared" si="449"/>
        <v>97.67225940622599</v>
      </c>
      <c r="O1572">
        <f t="shared" si="450"/>
        <v>55.09954006116633</v>
      </c>
      <c r="P1572" s="3">
        <f t="shared" si="451"/>
        <v>55.09954006116633</v>
      </c>
      <c r="Q1572" s="3">
        <f t="shared" si="452"/>
        <v>-82.32774059377401</v>
      </c>
      <c r="R1572">
        <f t="shared" si="453"/>
        <v>97.67225940622599</v>
      </c>
      <c r="S1572">
        <f t="shared" si="454"/>
        <v>0.32878226025405261</v>
      </c>
      <c r="T1572">
        <f t="shared" si="437"/>
        <v>55.09954006116633</v>
      </c>
    </row>
    <row r="1573" spans="1:20" x14ac:dyDescent="0.3">
      <c r="A1573">
        <f t="shared" si="438"/>
        <v>2073.6499063837387</v>
      </c>
      <c r="B1573">
        <f t="shared" si="455"/>
        <v>330.03163284301803</v>
      </c>
      <c r="C1573" t="str">
        <f t="shared" si="439"/>
        <v>75.9409915983994-561.611495486201i</v>
      </c>
      <c r="D1573" t="str">
        <f t="shared" si="440"/>
        <v>15.3559940648411-96.5109868328i</v>
      </c>
      <c r="E1573" t="str">
        <f t="shared" si="441"/>
        <v>162.395930239326-1.15186091019188i</v>
      </c>
      <c r="F1573" t="str">
        <f t="shared" si="442"/>
        <v>17.459434551049-452.574795445225i</v>
      </c>
      <c r="G1573" t="str">
        <f t="shared" si="443"/>
        <v>0.999998573357294-0.0011944206420631i</v>
      </c>
      <c r="H1573" t="str">
        <f t="shared" si="444"/>
        <v>91.0111972060515+1.13396028137014i</v>
      </c>
      <c r="I1573" t="str">
        <f t="shared" si="445"/>
        <v>5.47422497448711-107.207158446769i</v>
      </c>
      <c r="K1573" t="str">
        <f t="shared" si="446"/>
        <v>0.142817395893386-0.00232688675814069i</v>
      </c>
      <c r="L1573" t="str">
        <f t="shared" si="447"/>
        <v>0.0015-30.1400925043295i</v>
      </c>
      <c r="M1573" t="str">
        <f t="shared" si="448"/>
        <v>0.0135-12.3651661556223i</v>
      </c>
      <c r="N1573">
        <f t="shared" si="449"/>
        <v>97.700815360781206</v>
      </c>
      <c r="O1573">
        <f t="shared" si="450"/>
        <v>55.067410648950784</v>
      </c>
      <c r="P1573" s="3">
        <f t="shared" si="451"/>
        <v>55.067410648950784</v>
      </c>
      <c r="Q1573" s="3">
        <f t="shared" si="452"/>
        <v>-82.299184639218794</v>
      </c>
      <c r="R1573">
        <f t="shared" si="453"/>
        <v>97.700815360781206</v>
      </c>
      <c r="S1573">
        <f t="shared" si="454"/>
        <v>0.33003163284301801</v>
      </c>
      <c r="T1573">
        <f t="shared" si="437"/>
        <v>55.067410648950784</v>
      </c>
    </row>
    <row r="1574" spans="1:20" x14ac:dyDescent="0.3">
      <c r="A1574">
        <f t="shared" si="438"/>
        <v>2081.5297760279968</v>
      </c>
      <c r="B1574">
        <f t="shared" si="455"/>
        <v>331.28575304782152</v>
      </c>
      <c r="C1574" t="str">
        <f t="shared" si="439"/>
        <v>75.9405107378288-559.500387543395i</v>
      </c>
      <c r="D1574" t="str">
        <f t="shared" si="440"/>
        <v>15.355992116071-96.1461089661913i</v>
      </c>
      <c r="E1574" t="str">
        <f t="shared" si="441"/>
        <v>162.395371450329-1.15620647460805i</v>
      </c>
      <c r="F1574" t="str">
        <f t="shared" si="442"/>
        <v>17.4594343613856-450.861679852622i</v>
      </c>
      <c r="G1574" t="str">
        <f t="shared" si="443"/>
        <v>0.999998562494225-0.00119895942747855i</v>
      </c>
      <c r="H1574" t="str">
        <f t="shared" si="444"/>
        <v>91.0112824729021+1.13826949976554i</v>
      </c>
      <c r="I1574" t="str">
        <f t="shared" si="445"/>
        <v>5.47422947388715-106.801059966908i</v>
      </c>
      <c r="K1574" t="str">
        <f t="shared" si="446"/>
        <v>0.142817093331607-0.00233572373595763i</v>
      </c>
      <c r="L1574" t="str">
        <f t="shared" si="447"/>
        <v>0.0015-30.0259937281625i</v>
      </c>
      <c r="M1574" t="str">
        <f t="shared" si="448"/>
        <v>0.0135-12.3183564012974i</v>
      </c>
      <c r="N1574">
        <f t="shared" si="449"/>
        <v>97.729473123096199</v>
      </c>
      <c r="O1574">
        <f t="shared" si="450"/>
        <v>55.035287269922335</v>
      </c>
      <c r="P1574" s="3">
        <f t="shared" si="451"/>
        <v>55.035287269922335</v>
      </c>
      <c r="Q1574" s="3">
        <f t="shared" si="452"/>
        <v>-82.270526876903801</v>
      </c>
      <c r="R1574">
        <f t="shared" si="453"/>
        <v>97.729473123096199</v>
      </c>
      <c r="S1574">
        <f t="shared" si="454"/>
        <v>0.33128575304782154</v>
      </c>
      <c r="T1574">
        <f t="shared" si="437"/>
        <v>55.035287269922335</v>
      </c>
    </row>
    <row r="1575" spans="1:20" x14ac:dyDescent="0.3">
      <c r="A1575">
        <f t="shared" si="438"/>
        <v>2089.4395891769036</v>
      </c>
      <c r="B1575">
        <f t="shared" si="455"/>
        <v>332.54463890940326</v>
      </c>
      <c r="C1575" t="str">
        <f t="shared" si="439"/>
        <v>75.9400262316927-557.397327883364i</v>
      </c>
      <c r="D1575" t="str">
        <f t="shared" si="440"/>
        <v>15.3559901524625-95.7826141935175i</v>
      </c>
      <c r="E1575" t="str">
        <f t="shared" si="441"/>
        <v>162.394808432155-1.16056819298434i</v>
      </c>
      <c r="F1575" t="str">
        <f t="shared" si="442"/>
        <v>17.4594341702782-449.155050056647i</v>
      </c>
      <c r="G1575" t="str">
        <f t="shared" si="443"/>
        <v>0.999998551548439-0.00120351546012953i</v>
      </c>
      <c r="H1575" t="str">
        <f t="shared" si="444"/>
        <v>91.0113683891091+1.1425950951282i</v>
      </c>
      <c r="I1575" t="str">
        <f t="shared" si="445"/>
        <v>5.47423400755176-106.396497856225i</v>
      </c>
      <c r="K1575" t="str">
        <f t="shared" si="446"/>
        <v>0.142816788467352-0.0023445942349013i</v>
      </c>
      <c r="L1575" t="str">
        <f t="shared" si="447"/>
        <v>0.0015-29.9123268859956i</v>
      </c>
      <c r="M1575" t="str">
        <f t="shared" si="448"/>
        <v>0.0135-12.2717238506649i</v>
      </c>
      <c r="N1575">
        <f t="shared" si="449"/>
        <v>97.758233006036306</v>
      </c>
      <c r="O1575">
        <f t="shared" si="450"/>
        <v>55.003169967518488</v>
      </c>
      <c r="P1575" s="3">
        <f t="shared" si="451"/>
        <v>55.003169967518488</v>
      </c>
      <c r="Q1575" s="3">
        <f t="shared" si="452"/>
        <v>-82.241766993963694</v>
      </c>
      <c r="R1575">
        <f t="shared" si="453"/>
        <v>97.758233006036306</v>
      </c>
      <c r="S1575">
        <f t="shared" si="454"/>
        <v>0.33254463890940328</v>
      </c>
      <c r="T1575">
        <f t="shared" si="437"/>
        <v>55.003169967518488</v>
      </c>
    </row>
    <row r="1576" spans="1:20" x14ac:dyDescent="0.3">
      <c r="A1576">
        <f t="shared" si="438"/>
        <v>2097.3794596157759</v>
      </c>
      <c r="B1576">
        <f t="shared" si="455"/>
        <v>333.80830853725899</v>
      </c>
      <c r="C1576" t="str">
        <f t="shared" si="439"/>
        <v>75.9395380524728-555.302286249243i</v>
      </c>
      <c r="D1576" t="str">
        <f t="shared" si="440"/>
        <v>15.3559881739027-95.4204972857818i</v>
      </c>
      <c r="E1576" t="str">
        <f t="shared" si="441"/>
        <v>162.394241152989-1.16494612262139i</v>
      </c>
      <c r="F1576" t="str">
        <f t="shared" si="442"/>
        <v>17.4594339777155-447.454881506853i</v>
      </c>
      <c r="G1576" t="str">
        <f t="shared" si="443"/>
        <v>0.999998540519308-0.00120808880555383i</v>
      </c>
      <c r="H1576" t="str">
        <f t="shared" si="444"/>
        <v>91.0114549596197+1.14693712971281i</v>
      </c>
      <c r="I1576" t="str">
        <f t="shared" si="445"/>
        <v>5.47423857574193-105.99346629496i</v>
      </c>
      <c r="K1576" t="str">
        <f t="shared" si="446"/>
        <v>0.142816481283108-0.00235349838167281i</v>
      </c>
      <c r="L1576" t="str">
        <f t="shared" si="447"/>
        <v>0.0015-29.7990903426934i</v>
      </c>
      <c r="M1576" t="str">
        <f t="shared" si="448"/>
        <v>0.0135-12.2252678328999i</v>
      </c>
      <c r="N1576">
        <f t="shared" si="449"/>
        <v>97.787095322859798</v>
      </c>
      <c r="O1576">
        <f t="shared" si="450"/>
        <v>54.971058785470007</v>
      </c>
      <c r="P1576" s="3">
        <f t="shared" si="451"/>
        <v>54.971058785470007</v>
      </c>
      <c r="Q1576" s="3">
        <f t="shared" si="452"/>
        <v>-82.212904677140202</v>
      </c>
      <c r="R1576">
        <f t="shared" si="453"/>
        <v>97.787095322859798</v>
      </c>
      <c r="S1576">
        <f t="shared" si="454"/>
        <v>0.33380830853725901</v>
      </c>
      <c r="T1576">
        <f t="shared" si="437"/>
        <v>54.971058785470007</v>
      </c>
    </row>
    <row r="1577" spans="1:20" x14ac:dyDescent="0.3">
      <c r="A1577">
        <f t="shared" si="438"/>
        <v>2105.3495015623157</v>
      </c>
      <c r="B1577">
        <f t="shared" si="455"/>
        <v>335.07678010970056</v>
      </c>
      <c r="C1577" t="str">
        <f t="shared" si="439"/>
        <v>75.9390461724474-553.215232499499i</v>
      </c>
      <c r="D1577" t="str">
        <f t="shared" si="440"/>
        <v>15.3559861802778-95.0597530338104i</v>
      </c>
      <c r="E1577" t="str">
        <f t="shared" si="441"/>
        <v>162.393669580783-1.16934032099135i</v>
      </c>
      <c r="F1577" t="str">
        <f t="shared" si="442"/>
        <v>17.4594337836865-445.761149745749i</v>
      </c>
      <c r="G1577" t="str">
        <f t="shared" si="443"/>
        <v>0.999998529406196-0.00121267952953827i</v>
      </c>
      <c r="H1577" t="str">
        <f t="shared" si="444"/>
        <v>91.0115421894174+1.1512956660108i</v>
      </c>
      <c r="I1577" t="str">
        <f t="shared" si="445"/>
        <v>5.47424317872061-105.591959485371i</v>
      </c>
      <c r="K1577" t="str">
        <f t="shared" si="446"/>
        <v>0.142816171761231-0.00236243630344696i</v>
      </c>
      <c r="L1577" t="str">
        <f t="shared" si="447"/>
        <v>0.0015-29.6862824693101i</v>
      </c>
      <c r="M1577" t="str">
        <f t="shared" si="448"/>
        <v>0.0135-12.1789876797169i</v>
      </c>
      <c r="N1577">
        <f t="shared" si="449"/>
        <v>97.816060387210612</v>
      </c>
      <c r="O1577">
        <f t="shared" si="450"/>
        <v>54.938953767803909</v>
      </c>
      <c r="P1577" s="3">
        <f t="shared" si="451"/>
        <v>54.938953767803909</v>
      </c>
      <c r="Q1577" s="3">
        <f t="shared" si="452"/>
        <v>-82.183939612789388</v>
      </c>
      <c r="R1577">
        <f t="shared" si="453"/>
        <v>97.816060387210612</v>
      </c>
      <c r="S1577">
        <f t="shared" si="454"/>
        <v>0.33507678010970054</v>
      </c>
      <c r="T1577">
        <f t="shared" si="437"/>
        <v>54.938953767803909</v>
      </c>
    </row>
    <row r="1578" spans="1:20" x14ac:dyDescent="0.3">
      <c r="A1578">
        <f t="shared" si="438"/>
        <v>2113.3498296682524</v>
      </c>
      <c r="B1578">
        <f t="shared" si="455"/>
        <v>336.35007187411742</v>
      </c>
      <c r="C1578" t="str">
        <f t="shared" si="439"/>
        <v>75.9385505636888-551.136136607467i</v>
      </c>
      <c r="D1578" t="str">
        <f t="shared" si="440"/>
        <v>15.3559841714733-94.7003762481747i</v>
      </c>
      <c r="E1578" t="str">
        <f t="shared" si="441"/>
        <v>162.393093683252-1.17375084573828i</v>
      </c>
      <c r="F1578" t="str">
        <f t="shared" si="442"/>
        <v>17.4594335881802-444.073830408435i</v>
      </c>
      <c r="G1578" t="str">
        <f t="shared" si="443"/>
        <v>0.999998518208464-0.00121728769811963i</v>
      </c>
      <c r="H1578" t="str">
        <f t="shared" si="444"/>
        <v>91.0116300835229+1.15567076675133i</v>
      </c>
      <c r="I1578" t="str">
        <f t="shared" si="445"/>
        <v>5.47424781675271-105.191971651646i</v>
      </c>
      <c r="K1578" t="str">
        <f t="shared" si="446"/>
        <v>0.142815859883944-0.00237140812787399i</v>
      </c>
      <c r="L1578" t="str">
        <f t="shared" si="447"/>
        <v>0.0015-29.5739016430664i</v>
      </c>
      <c r="M1578" t="str">
        <f t="shared" si="448"/>
        <v>0.0135-12.1328827253606i</v>
      </c>
      <c r="N1578">
        <f t="shared" si="449"/>
        <v>97.84512851311176</v>
      </c>
      <c r="O1578">
        <f t="shared" si="450"/>
        <v>54.906854958844633</v>
      </c>
      <c r="P1578" s="3">
        <f t="shared" si="451"/>
        <v>54.906854958844633</v>
      </c>
      <c r="Q1578" s="3">
        <f t="shared" si="452"/>
        <v>-82.15487148688824</v>
      </c>
      <c r="R1578">
        <f t="shared" si="453"/>
        <v>97.84512851311176</v>
      </c>
      <c r="S1578">
        <f t="shared" si="454"/>
        <v>0.33635007187411742</v>
      </c>
      <c r="T1578">
        <f t="shared" si="437"/>
        <v>54.906854958844633</v>
      </c>
    </row>
    <row r="1579" spans="1:20" x14ac:dyDescent="0.3">
      <c r="A1579">
        <f t="shared" si="438"/>
        <v>2121.3805590209918</v>
      </c>
      <c r="B1579">
        <f t="shared" si="455"/>
        <v>337.62820214723905</v>
      </c>
      <c r="C1579" t="str">
        <f t="shared" si="439"/>
        <v>75.9380511980558-549.064968660905i</v>
      </c>
      <c r="D1579" t="str">
        <f t="shared" si="440"/>
        <v>15.3559821473732-94.342361759117i</v>
      </c>
      <c r="E1579" t="str">
        <f t="shared" si="441"/>
        <v>162.392513427871-1.17817775467776i</v>
      </c>
      <c r="F1579" t="str">
        <f t="shared" si="442"/>
        <v>17.4594333911852-442.392899222252i</v>
      </c>
      <c r="G1579" t="str">
        <f t="shared" si="443"/>
        <v>0.999998506925468-0.00122191337758562i</v>
      </c>
      <c r="H1579" t="str">
        <f t="shared" si="444"/>
        <v>91.0117186469966+1.16006249490225i</v>
      </c>
      <c r="I1579" t="str">
        <f t="shared" si="445"/>
        <v>5.47425249010524-104.793497039828i</v>
      </c>
      <c r="K1579" t="str">
        <f t="shared" si="446"/>
        <v>0.142815545633333-0.00238041398308127i</v>
      </c>
      <c r="L1579" t="str">
        <f t="shared" si="447"/>
        <v>0.0015-29.4619462473265i</v>
      </c>
      <c r="M1579" t="str">
        <f t="shared" si="448"/>
        <v>0.0135-12.0869523065955i</v>
      </c>
      <c r="N1579">
        <f t="shared" si="449"/>
        <v>97.874300014958038</v>
      </c>
      <c r="O1579">
        <f t="shared" si="450"/>
        <v>54.874762403215655</v>
      </c>
      <c r="P1579" s="3">
        <f t="shared" si="451"/>
        <v>54.874762403215655</v>
      </c>
      <c r="Q1579" s="3">
        <f t="shared" si="452"/>
        <v>-82.125699985041962</v>
      </c>
      <c r="R1579">
        <f t="shared" si="453"/>
        <v>97.874300014958038</v>
      </c>
      <c r="S1579">
        <f t="shared" si="454"/>
        <v>0.33762820214723904</v>
      </c>
      <c r="T1579">
        <f t="shared" si="437"/>
        <v>54.874762403215655</v>
      </c>
    </row>
    <row r="1580" spans="1:20" x14ac:dyDescent="0.3">
      <c r="A1580">
        <f t="shared" si="438"/>
        <v>2129.4418051452717</v>
      </c>
      <c r="B1580">
        <f t="shared" si="455"/>
        <v>338.91118931539859</v>
      </c>
      <c r="C1580" t="str">
        <f t="shared" si="439"/>
        <v>75.937548047199-547.001698861562i</v>
      </c>
      <c r="D1580" t="str">
        <f t="shared" si="440"/>
        <v>15.3559801078613-93.9857044164775i</v>
      </c>
      <c r="E1580" t="str">
        <f t="shared" si="441"/>
        <v>162.391928781868-1.18262110579711i</v>
      </c>
      <c r="F1580" t="str">
        <f t="shared" si="442"/>
        <v>17.4594331926902-440.718332006444i</v>
      </c>
      <c r="G1580" t="str">
        <f t="shared" si="443"/>
        <v>0.999998495556559-0.00122655663447582i</v>
      </c>
      <c r="H1580" t="str">
        <f t="shared" si="444"/>
        <v>91.0118078849373+1.16447091367092i</v>
      </c>
      <c r="I1580" t="str">
        <f t="shared" si="445"/>
        <v>5.47425719904724-104.396529917728i</v>
      </c>
      <c r="K1580" t="str">
        <f t="shared" si="446"/>
        <v>0.142815228991348-0.00238945399767501i</v>
      </c>
      <c r="L1580" t="str">
        <f t="shared" si="447"/>
        <v>0.0015-29.3504146715746i</v>
      </c>
      <c r="M1580" t="str">
        <f t="shared" si="448"/>
        <v>0.0135-12.0411957626973i</v>
      </c>
      <c r="N1580">
        <f t="shared" si="449"/>
        <v>97.903575207509789</v>
      </c>
      <c r="O1580">
        <f t="shared" si="450"/>
        <v>54.842676145841097</v>
      </c>
      <c r="P1580" s="3">
        <f t="shared" si="451"/>
        <v>54.842676145841097</v>
      </c>
      <c r="Q1580" s="3">
        <f t="shared" si="452"/>
        <v>-82.096424792490211</v>
      </c>
      <c r="R1580">
        <f t="shared" si="453"/>
        <v>97.903575207509789</v>
      </c>
      <c r="S1580">
        <f t="shared" si="454"/>
        <v>0.3389111893153986</v>
      </c>
      <c r="T1580">
        <f t="shared" ref="T1580:T1643" si="456">P1580</f>
        <v>54.842676145841097</v>
      </c>
    </row>
    <row r="1581" spans="1:20" x14ac:dyDescent="0.3">
      <c r="A1581">
        <f t="shared" ref="A1581:A1644" si="457">2*PI()*B1581</f>
        <v>2137.5336840048235</v>
      </c>
      <c r="B1581">
        <f t="shared" si="455"/>
        <v>340.1990518347971</v>
      </c>
      <c r="C1581" t="str">
        <f t="shared" ref="C1581:C1644" si="458">IMPRODUCT(D1581,E1581,$C$40,,K1581,$C$41)</f>
        <v>75.9370410825591-544.946297524801i</v>
      </c>
      <c r="D1581" t="str">
        <f t="shared" ref="D1581:D1644" si="459">IMDIV(IMPRODUCT($C$37,$C$38,COMPLEX(1,A1581/$C$38)),IMSUM(-1*A1581*A1581/$C$39,COMPLEX(0,1*A1581)))</f>
        <v>15.3559780528202-93.6303990896191i</v>
      </c>
      <c r="E1581" t="str">
        <f t="shared" ref="E1581:E1644" si="460">IMDIV(IMPRODUCT(IMSUM(F1581,G1581),$C$29,H1581),IMSUM(1,I1581))</f>
        <v>162.39133971224-1.18708095725626i</v>
      </c>
      <c r="F1581" t="str">
        <f t="shared" ref="F1581:F1644" si="461">IMDIV(IMPRODUCT($C$14,$C$15,COMPLEX(1,A1581/$C$15)),IMSUM(-1*A1581*A1581/$C$16,COMPLEX(0,A1581)))</f>
        <v>17.4594329926838-439.050104671797i</v>
      </c>
      <c r="G1581" t="str">
        <f t="shared" ref="G1581:G1644" si="462">IMDIV(1,COMPLEX(1,A1581*$C$9*$C$10))</f>
        <v>0.999998484101082-0.00123121753558262i</v>
      </c>
      <c r="H1581" t="str">
        <f t="shared" ref="H1581:H1644" si="463">IMDIV($C$3,IMSUM(K1581,COMPLEX(0,$C$28*A1581)))</f>
        <v>91.0118978024825+1.16889608650514i</v>
      </c>
      <c r="I1581" t="str">
        <f t="shared" ref="I1581:I1644" si="464">IMPRODUCT(F1581,$C$29,H1581,$C$31)</f>
        <v>5.47426194384978-104.001064574839i</v>
      </c>
      <c r="K1581" t="str">
        <f t="shared" ref="K1581:K1644" si="465">IF($C$26&lt;=0,IMDIV(1,IMSUM(IMDIV(1,L1581),1/$C$18)),IMDIV(1,IMSUM(IMDIV(1,L1581),1/$C$18,IMDIV(1,M1581))))</f>
        <v>0.142814909939802-0.00239852830074201i</v>
      </c>
      <c r="L1581" t="str">
        <f t="shared" ref="L1581:L1644" si="466">IMSUM($C$21/$C$22,IMDIV(1,COMPLEX(0,$C$20*$C$22*A1581)))</f>
        <v>0.0015-29.2393053113913i</v>
      </c>
      <c r="M1581" t="str">
        <f t="shared" ref="M1581:M1644" si="467">IMSUM($C$25/$C$26,IMDIV(1,COMPLEX(0,$C$24*$C$26*A1581)))</f>
        <v>0.0135-11.9956124354426i</v>
      </c>
      <c r="N1581">
        <f t="shared" ref="N1581:N1644" si="468">ABS(R1581)</f>
        <v>97.932954405884928</v>
      </c>
      <c r="O1581">
        <f t="shared" ref="O1581:O1644" si="469">ABS(P1581)</f>
        <v>54.810596231948388</v>
      </c>
      <c r="P1581" s="3">
        <f t="shared" ref="P1581:P1644" si="470">20*LOG10(IMABS(C1581))</f>
        <v>54.810596231948388</v>
      </c>
      <c r="Q1581" s="3">
        <f t="shared" ref="Q1581:Q1644" si="471">IMARGUMENT(C1581)*180/PI()</f>
        <v>-82.067045594115072</v>
      </c>
      <c r="R1581">
        <f t="shared" ref="R1581:R1644" si="472">IF(Q1581&lt;0,Q1581+180,Q1581-180)</f>
        <v>97.932954405884928</v>
      </c>
      <c r="S1581">
        <f t="shared" ref="S1581:S1644" si="473">B1581/1000</f>
        <v>0.34019905183479709</v>
      </c>
      <c r="T1581">
        <f t="shared" si="456"/>
        <v>54.810596231948388</v>
      </c>
    </row>
    <row r="1582" spans="1:20" x14ac:dyDescent="0.3">
      <c r="A1582">
        <f t="shared" si="457"/>
        <v>2145.6563120040423</v>
      </c>
      <c r="B1582">
        <f t="shared" ref="B1582:B1645" si="474">B1581*(1+B$42)</f>
        <v>341.49180823176937</v>
      </c>
      <c r="C1582" t="str">
        <f t="shared" si="458"/>
        <v>75.9365302753602-542.898735079095i</v>
      </c>
      <c r="D1582" t="str">
        <f t="shared" si="459"/>
        <v>15.3559759821316-93.2764406673538i</v>
      </c>
      <c r="E1582" t="str">
        <f t="shared" si="460"/>
        <v>162.390746185726-1.19155736738655i</v>
      </c>
      <c r="F1582" t="str">
        <f t="shared" si="461"/>
        <v>17.4594327911544-437.388193220302i</v>
      </c>
      <c r="G1582" t="str">
        <f t="shared" si="462"/>
        <v>0.999998472558378-0.00123589614795223i</v>
      </c>
      <c r="H1582" t="str">
        <f t="shared" si="463"/>
        <v>91.0119884048077+1.17333807709409i</v>
      </c>
      <c r="I1582" t="str">
        <f t="shared" si="464"/>
        <v>5.47426672478593-103.607095322262i</v>
      </c>
      <c r="K1582" t="str">
        <f t="shared" si="465"/>
        <v>0.142814588460372-0.00240763702185139i</v>
      </c>
      <c r="L1582" t="str">
        <f t="shared" si="466"/>
        <v>0.0015-29.1286165684312i</v>
      </c>
      <c r="M1582" t="str">
        <f t="shared" si="467"/>
        <v>0.0135-11.9502016691i</v>
      </c>
      <c r="N1582">
        <f t="shared" si="468"/>
        <v>97.962437925552322</v>
      </c>
      <c r="O1582">
        <f t="shared" si="469"/>
        <v>54.778522707068717</v>
      </c>
      <c r="P1582" s="3">
        <f t="shared" si="470"/>
        <v>54.778522707068717</v>
      </c>
      <c r="Q1582" s="3">
        <f t="shared" si="471"/>
        <v>-82.037562074447678</v>
      </c>
      <c r="R1582">
        <f t="shared" si="472"/>
        <v>97.962437925552322</v>
      </c>
      <c r="S1582">
        <f t="shared" si="473"/>
        <v>0.34149180823176939</v>
      </c>
      <c r="T1582">
        <f t="shared" si="456"/>
        <v>54.778522707068717</v>
      </c>
    </row>
    <row r="1583" spans="1:20" x14ac:dyDescent="0.3">
      <c r="A1583">
        <f t="shared" si="457"/>
        <v>2153.8098059896574</v>
      </c>
      <c r="B1583">
        <f t="shared" si="474"/>
        <v>342.7894771030501</v>
      </c>
      <c r="C1583" t="str">
        <f t="shared" si="458"/>
        <v>75.9360155966142-540.858982065655i</v>
      </c>
      <c r="D1583" t="str">
        <f t="shared" si="459"/>
        <v>15.3559738956765-92.9238240578694i</v>
      </c>
      <c r="E1583" t="str">
        <f t="shared" si="460"/>
        <v>162.390148168825-1.19605039469183i</v>
      </c>
      <c r="F1583" t="str">
        <f t="shared" si="461"/>
        <v>17.4594325880905-435.732573744803i</v>
      </c>
      <c r="G1583" t="str">
        <f t="shared" si="462"/>
        <v>0.999998460927784-0.00124059253888559i</v>
      </c>
      <c r="H1583" t="str">
        <f t="shared" si="463"/>
        <v>91.0120796971289+1.17779694936922i</v>
      </c>
      <c r="I1583" t="str">
        <f t="shared" si="464"/>
        <v>5.47427154213089-103.214616492617i</v>
      </c>
      <c r="K1583" t="str">
        <f t="shared" si="465"/>
        <v>0.142814264534594-0.00241678029105626i</v>
      </c>
      <c r="L1583" t="str">
        <f t="shared" si="466"/>
        <v>0.0015-29.0183468503997i</v>
      </c>
      <c r="M1583" t="str">
        <f t="shared" si="467"/>
        <v>0.0135-11.9049628104204i</v>
      </c>
      <c r="N1583">
        <f t="shared" si="468"/>
        <v>97.992026082324358</v>
      </c>
      <c r="O1583">
        <f t="shared" si="469"/>
        <v>54.746455617039651</v>
      </c>
      <c r="P1583" s="3">
        <f t="shared" si="470"/>
        <v>54.746455617039651</v>
      </c>
      <c r="Q1583" s="3">
        <f t="shared" si="471"/>
        <v>-82.007973917675642</v>
      </c>
      <c r="R1583">
        <f t="shared" si="472"/>
        <v>97.992026082324358</v>
      </c>
      <c r="S1583">
        <f t="shared" si="473"/>
        <v>0.34278947710305008</v>
      </c>
      <c r="T1583">
        <f t="shared" si="456"/>
        <v>54.746455617039651</v>
      </c>
    </row>
    <row r="1584" spans="1:20" x14ac:dyDescent="0.3">
      <c r="A1584">
        <f t="shared" si="457"/>
        <v>2161.9942832524184</v>
      </c>
      <c r="B1584">
        <f t="shared" si="474"/>
        <v>344.09207711604171</v>
      </c>
      <c r="C1584" t="str">
        <f t="shared" si="458"/>
        <v>75.935497017113-538.827009137982i</v>
      </c>
      <c r="D1584" t="str">
        <f t="shared" si="459"/>
        <v>15.3559717933348-92.5725441886563i</v>
      </c>
      <c r="E1584" t="str">
        <f t="shared" si="460"/>
        <v>162.389545627787-1.20056009784834i</v>
      </c>
      <c r="F1584" t="str">
        <f t="shared" si="461"/>
        <v>17.4594323834804-434.083222428661i</v>
      </c>
      <c r="G1584" t="str">
        <f t="shared" si="462"/>
        <v>0.999998449208629-0.00124530677593939i</v>
      </c>
      <c r="H1584" t="str">
        <f t="shared" si="463"/>
        <v>91.0121716847028+1.18227276750525i</v>
      </c>
      <c r="I1584" t="str">
        <f t="shared" si="464"/>
        <v>5.47427639616206-102.823622439966i</v>
      </c>
      <c r="K1584" t="str">
        <f t="shared" si="465"/>
        <v>0.142813938143862-0.00242595823889563i</v>
      </c>
      <c r="L1584" t="str">
        <f t="shared" si="466"/>
        <v>0.0015-28.9084945710298i</v>
      </c>
      <c r="M1584" t="str">
        <f t="shared" si="467"/>
        <v>0.0135-11.8598952086276i</v>
      </c>
      <c r="N1584">
        <f t="shared" si="468"/>
        <v>98.021719192349096</v>
      </c>
      <c r="O1584">
        <f t="shared" si="469"/>
        <v>54.714395008006505</v>
      </c>
      <c r="P1584" s="3">
        <f t="shared" si="470"/>
        <v>54.714395008006505</v>
      </c>
      <c r="Q1584" s="3">
        <f t="shared" si="471"/>
        <v>-81.978280807650904</v>
      </c>
      <c r="R1584">
        <f t="shared" si="472"/>
        <v>98.021719192349096</v>
      </c>
      <c r="S1584">
        <f t="shared" si="473"/>
        <v>0.34409207711604173</v>
      </c>
      <c r="T1584">
        <f t="shared" si="456"/>
        <v>54.714395008006505</v>
      </c>
    </row>
    <row r="1585" spans="1:20" x14ac:dyDescent="0.3">
      <c r="A1585">
        <f t="shared" si="457"/>
        <v>2170.2098615287778</v>
      </c>
      <c r="B1585">
        <f t="shared" si="474"/>
        <v>345.39962700908268</v>
      </c>
      <c r="C1585" t="str">
        <f t="shared" si="458"/>
        <v>75.9349745074331-536.802787061454i</v>
      </c>
      <c r="D1585" t="str">
        <f t="shared" si="459"/>
        <v>15.3559696749855-92.2225960064338i</v>
      </c>
      <c r="E1585" t="str">
        <f t="shared" si="460"/>
        <v>162.38893852861-1.2050865357045i</v>
      </c>
      <c r="F1585" t="str">
        <f t="shared" si="461"/>
        <v>17.4594321773123-432.440115545402i</v>
      </c>
      <c r="G1585" t="str">
        <f t="shared" si="462"/>
        <v>0.999998437400239-0.001250038926927i</v>
      </c>
      <c r="H1585" t="str">
        <f t="shared" si="463"/>
        <v>91.0122643728243+1.18676559592096i</v>
      </c>
      <c r="I1585" t="str">
        <f t="shared" si="464"/>
        <v>5.47428128715877-102.43410753973i</v>
      </c>
      <c r="K1585" t="str">
        <f t="shared" si="465"/>
        <v>0.142813609269432-0.00243517099639593i</v>
      </c>
      <c r="L1585" t="str">
        <f t="shared" si="466"/>
        <v>0.0015-28.7990581500596i</v>
      </c>
      <c r="M1585" t="str">
        <f t="shared" si="467"/>
        <v>0.0135-11.8149982154091i</v>
      </c>
      <c r="N1585">
        <f t="shared" si="468"/>
        <v>98.051517572103378</v>
      </c>
      <c r="O1585">
        <f t="shared" si="469"/>
        <v>54.682340926424303</v>
      </c>
      <c r="P1585" s="3">
        <f t="shared" si="470"/>
        <v>54.682340926424303</v>
      </c>
      <c r="Q1585" s="3">
        <f t="shared" si="471"/>
        <v>-81.948482427896622</v>
      </c>
      <c r="R1585">
        <f t="shared" si="472"/>
        <v>98.051517572103378</v>
      </c>
      <c r="S1585">
        <f t="shared" si="473"/>
        <v>0.34539962700908267</v>
      </c>
      <c r="T1585">
        <f t="shared" si="456"/>
        <v>54.682340926424303</v>
      </c>
    </row>
    <row r="1586" spans="1:20" x14ac:dyDescent="0.3">
      <c r="A1586">
        <f t="shared" si="457"/>
        <v>2178.456659002587</v>
      </c>
      <c r="B1586">
        <f t="shared" si="474"/>
        <v>346.71214559171722</v>
      </c>
      <c r="C1586" t="str">
        <f t="shared" si="458"/>
        <v>75.934448037931-534.786286712915i</v>
      </c>
      <c r="D1586" t="str">
        <f t="shared" si="459"/>
        <v>15.3559675405068-91.8739744770785i</v>
      </c>
      <c r="E1586" t="str">
        <f t="shared" si="460"/>
        <v>162.388326837043-1.2096297672815i</v>
      </c>
      <c r="F1586" t="str">
        <f t="shared" si="461"/>
        <v>17.4594319695743-430.803229458381i</v>
      </c>
      <c r="G1586" t="str">
        <f t="shared" si="462"/>
        <v>0.999998425501936-0.00125478905991943i</v>
      </c>
      <c r="H1586" t="str">
        <f t="shared" si="463"/>
        <v>91.012357766829+1.19127549928028i</v>
      </c>
      <c r="I1586" t="str">
        <f t="shared" si="464"/>
        <v>5.47428621540256-102.046066188605i</v>
      </c>
      <c r="K1586" t="str">
        <f t="shared" si="465"/>
        <v>0.142813277892417-0.00244441869507304i</v>
      </c>
      <c r="L1586" t="str">
        <f t="shared" si="466"/>
        <v>0.0015-28.6900360132094i</v>
      </c>
      <c r="M1586" t="str">
        <f t="shared" si="467"/>
        <v>0.0135-11.7702711849064i</v>
      </c>
      <c r="N1586">
        <f t="shared" si="468"/>
        <v>98.081421538384475</v>
      </c>
      <c r="O1586">
        <f t="shared" si="469"/>
        <v>54.650293419059608</v>
      </c>
      <c r="P1586" s="3">
        <f t="shared" si="470"/>
        <v>54.650293419059608</v>
      </c>
      <c r="Q1586" s="3">
        <f t="shared" si="471"/>
        <v>-81.918578461615525</v>
      </c>
      <c r="R1586">
        <f t="shared" si="472"/>
        <v>98.081421538384475</v>
      </c>
      <c r="S1586">
        <f t="shared" si="473"/>
        <v>0.3467121455917172</v>
      </c>
      <c r="T1586">
        <f t="shared" si="456"/>
        <v>54.650293419059608</v>
      </c>
    </row>
    <row r="1587" spans="1:20" x14ac:dyDescent="0.3">
      <c r="A1587">
        <f t="shared" si="457"/>
        <v>2186.7347943067971</v>
      </c>
      <c r="B1587">
        <f t="shared" si="474"/>
        <v>348.02965174496575</v>
      </c>
      <c r="C1587" t="str">
        <f t="shared" si="458"/>
        <v>75.9339175787389-532.777479080218i</v>
      </c>
      <c r="D1587" t="str">
        <f t="shared" si="459"/>
        <v>15.3559653897757-91.5266745855509i</v>
      </c>
      <c r="E1587" t="str">
        <f t="shared" si="460"/>
        <v>162.387710518578-1.21418985177284i</v>
      </c>
      <c r="F1587" t="str">
        <f t="shared" si="461"/>
        <v>17.4594317602545-429.172540620444i</v>
      </c>
      <c r="G1587" t="str">
        <f t="shared" si="462"/>
        <v>0.999998413513034-0.0012595572432464i</v>
      </c>
      <c r="H1587" t="str">
        <f t="shared" si="463"/>
        <v>91.0124518720945+1.19580254249313i</v>
      </c>
      <c r="I1587" t="str">
        <f t="shared" si="464"/>
        <v>5.47429118117721-101.659492804489i</v>
      </c>
      <c r="K1587" t="str">
        <f t="shared" si="465"/>
        <v>0.142812943993784-0.0024537014669338i</v>
      </c>
      <c r="L1587" t="str">
        <f t="shared" si="466"/>
        <v>0.0015-28.5814265921591i</v>
      </c>
      <c r="M1587" t="str">
        <f t="shared" si="467"/>
        <v>0.0135-11.7257134737063i</v>
      </c>
      <c r="N1587">
        <f t="shared" si="468"/>
        <v>98.111431408302892</v>
      </c>
      <c r="O1587">
        <f t="shared" si="469"/>
        <v>54.618252532991754</v>
      </c>
      <c r="P1587" s="3">
        <f t="shared" si="470"/>
        <v>54.618252532991754</v>
      </c>
      <c r="Q1587" s="3">
        <f t="shared" si="471"/>
        <v>-81.888568591697108</v>
      </c>
      <c r="R1587">
        <f t="shared" si="472"/>
        <v>98.111431408302892</v>
      </c>
      <c r="S1587">
        <f t="shared" si="473"/>
        <v>0.34802965174496575</v>
      </c>
      <c r="T1587">
        <f t="shared" si="456"/>
        <v>54.618252532991754</v>
      </c>
    </row>
    <row r="1588" spans="1:20" x14ac:dyDescent="0.3">
      <c r="A1588">
        <f t="shared" si="457"/>
        <v>2195.0443865251627</v>
      </c>
      <c r="B1588">
        <f t="shared" si="474"/>
        <v>349.35216442159663</v>
      </c>
      <c r="C1588" t="str">
        <f t="shared" si="458"/>
        <v>75.9333830997696-530.776335261846i</v>
      </c>
      <c r="D1588" t="str">
        <f t="shared" si="459"/>
        <v>15.3559632226688-91.1806913358242i</v>
      </c>
      <c r="E1588" t="str">
        <f t="shared" si="460"/>
        <v>162.387089538451-1.21876684854484i</v>
      </c>
      <c r="F1588" t="str">
        <f t="shared" si="461"/>
        <v>17.459431549341-427.548025573584i</v>
      </c>
      <c r="G1588" t="str">
        <f t="shared" si="462"/>
        <v>0.999998401432843-0.00126434354549719i</v>
      </c>
      <c r="H1588" t="str">
        <f t="shared" si="463"/>
        <v>91.0125466940381+1.20034679071631i</v>
      </c>
      <c r="I1588" t="str">
        <f t="shared" si="464"/>
        <v>5.47429618476853-101.274381826394i</v>
      </c>
      <c r="K1588" t="str">
        <f t="shared" si="465"/>
        <v>0.142812607554358-0.00246301944447787i</v>
      </c>
      <c r="L1588" t="str">
        <f t="shared" si="466"/>
        <v>0.0015-28.473228324526i</v>
      </c>
      <c r="M1588" t="str">
        <f t="shared" si="467"/>
        <v>0.0135-11.6813244408312i</v>
      </c>
      <c r="N1588">
        <f t="shared" si="468"/>
        <v>98.141547499274267</v>
      </c>
      <c r="O1588">
        <f t="shared" si="469"/>
        <v>54.58621831561522</v>
      </c>
      <c r="P1588" s="3">
        <f t="shared" si="470"/>
        <v>54.58621831561522</v>
      </c>
      <c r="Q1588" s="3">
        <f t="shared" si="471"/>
        <v>-81.858452500725733</v>
      </c>
      <c r="R1588">
        <f t="shared" si="472"/>
        <v>98.141547499274267</v>
      </c>
      <c r="S1588">
        <f t="shared" si="473"/>
        <v>0.34935216442159661</v>
      </c>
      <c r="T1588">
        <f t="shared" si="456"/>
        <v>54.58621831561522</v>
      </c>
    </row>
    <row r="1589" spans="1:20" x14ac:dyDescent="0.3">
      <c r="A1589">
        <f t="shared" si="457"/>
        <v>2203.3855551939587</v>
      </c>
      <c r="B1589">
        <f t="shared" si="474"/>
        <v>350.67970264639871</v>
      </c>
      <c r="C1589" t="str">
        <f t="shared" si="458"/>
        <v>75.9328445707088-528.782826466488i</v>
      </c>
      <c r="D1589" t="str">
        <f t="shared" si="459"/>
        <v>15.355961039061-90.8360197508109i</v>
      </c>
      <c r="E1589" t="str">
        <f t="shared" si="460"/>
        <v>162.386463861645-1.22336081713651i</v>
      </c>
      <c r="F1589" t="str">
        <f t="shared" si="461"/>
        <v>17.4594313368214-425.929660948604i</v>
      </c>
      <c r="G1589" t="str">
        <f t="shared" si="462"/>
        <v>0.99999838926067-0.00126914803552177i</v>
      </c>
      <c r="H1589" t="str">
        <f t="shared" si="463"/>
        <v>91.0126422381185+1.20490830935459i</v>
      </c>
      <c r="I1589" t="str">
        <f t="shared" si="464"/>
        <v>5.47430122646451-100.89072771437i</v>
      </c>
      <c r="K1589" t="str">
        <f t="shared" si="465"/>
        <v>0.142812268554818-0.00247237276069959i</v>
      </c>
      <c r="L1589" t="str">
        <f t="shared" si="466"/>
        <v>0.0015-28.3654396538414i</v>
      </c>
      <c r="M1589" t="str">
        <f t="shared" si="467"/>
        <v>0.0135-11.6371034477298i</v>
      </c>
      <c r="N1589">
        <f t="shared" si="468"/>
        <v>98.171770129011179</v>
      </c>
      <c r="O1589">
        <f t="shared" si="469"/>
        <v>54.554190814641274</v>
      </c>
      <c r="P1589" s="3">
        <f t="shared" si="470"/>
        <v>54.554190814641274</v>
      </c>
      <c r="Q1589" s="3">
        <f t="shared" si="471"/>
        <v>-81.828229870988821</v>
      </c>
      <c r="R1589">
        <f t="shared" si="472"/>
        <v>98.171770129011179</v>
      </c>
      <c r="S1589">
        <f t="shared" si="473"/>
        <v>0.35067970264639869</v>
      </c>
      <c r="T1589">
        <f t="shared" si="456"/>
        <v>54.554190814641274</v>
      </c>
    </row>
    <row r="1590" spans="1:20" x14ac:dyDescent="0.3">
      <c r="A1590">
        <f t="shared" si="457"/>
        <v>2211.7584203036959</v>
      </c>
      <c r="B1590">
        <f t="shared" si="474"/>
        <v>352.01228551645505</v>
      </c>
      <c r="C1590" t="str">
        <f t="shared" si="458"/>
        <v>75.9323019610163-526.796924012594i</v>
      </c>
      <c r="D1590" t="str">
        <f t="shared" si="459"/>
        <v>15.355958838827-90.4926548722934i</v>
      </c>
      <c r="E1590" t="str">
        <f t="shared" si="460"/>
        <v>162.385833452875-1.22797181725944i</v>
      </c>
      <c r="F1590" t="str">
        <f t="shared" si="461"/>
        <v>17.4594311226836-424.317423464788i</v>
      </c>
      <c r="G1590" t="str">
        <f t="shared" si="462"/>
        <v>0.999998376995811-0.00127397078243166i</v>
      </c>
      <c r="H1590" t="str">
        <f t="shared" si="463"/>
        <v>91.0127385098361+1.20948716406153i</v>
      </c>
      <c r="I1590" t="str">
        <f t="shared" si="464"/>
        <v>5.47430630655539-100.508524949426i</v>
      </c>
      <c r="K1590" t="str">
        <f t="shared" si="465"/>
        <v>0.142811926975696-0.00248176154908963i</v>
      </c>
      <c r="L1590" t="str">
        <f t="shared" si="466"/>
        <v>0.0015-28.2580590295292i</v>
      </c>
      <c r="M1590" t="str">
        <f t="shared" si="467"/>
        <v>0.0135-11.5930498582684i</v>
      </c>
      <c r="N1590">
        <f t="shared" si="468"/>
        <v>98.202099615515465</v>
      </c>
      <c r="O1590">
        <f t="shared" si="469"/>
        <v>54.522170078099265</v>
      </c>
      <c r="P1590" s="3">
        <f t="shared" si="470"/>
        <v>54.522170078099265</v>
      </c>
      <c r="Q1590" s="3">
        <f t="shared" si="471"/>
        <v>-81.797900384484535</v>
      </c>
      <c r="R1590">
        <f t="shared" si="472"/>
        <v>98.202099615515465</v>
      </c>
      <c r="S1590">
        <f t="shared" si="473"/>
        <v>0.35201228551645503</v>
      </c>
      <c r="T1590">
        <f t="shared" si="456"/>
        <v>54.522170078099265</v>
      </c>
    </row>
    <row r="1591" spans="1:20" x14ac:dyDescent="0.3">
      <c r="A1591">
        <f t="shared" si="457"/>
        <v>2220.1631023008499</v>
      </c>
      <c r="B1591">
        <f t="shared" si="474"/>
        <v>353.34993220141757</v>
      </c>
      <c r="C1591" t="str">
        <f t="shared" si="458"/>
        <v>75.9317552399248-524.818599328014i</v>
      </c>
      <c r="D1591" t="str">
        <f t="shared" si="459"/>
        <v>15.3559566218401-90.1505917608512i</v>
      </c>
      <c r="E1591" t="str">
        <f t="shared" si="460"/>
        <v>162.385198276604-1.23259990879834i</v>
      </c>
      <c r="F1591" t="str">
        <f t="shared" si="461"/>
        <v>17.4594309069153-422.71128992956i</v>
      </c>
      <c r="G1591" t="str">
        <f t="shared" si="462"/>
        <v>0.999998364637564-0.001278811855601i</v>
      </c>
      <c r="H1591" t="str">
        <f t="shared" si="463"/>
        <v>91.012835514734+1.2140834207405i</v>
      </c>
      <c r="I1591" t="str">
        <f t="shared" si="464"/>
        <v>5.47431142533368-100.127768033448i</v>
      </c>
      <c r="K1591" t="str">
        <f t="shared" si="465"/>
        <v>0.142811582797375-0.00249118594363684i</v>
      </c>
      <c r="L1591" t="str">
        <f t="shared" si="466"/>
        <v>0.0015-28.151084906883i</v>
      </c>
      <c r="M1591" t="str">
        <f t="shared" si="467"/>
        <v>0.0135-11.5491630387212i</v>
      </c>
      <c r="N1591">
        <f t="shared" si="468"/>
        <v>98.232536277069556</v>
      </c>
      <c r="O1591">
        <f t="shared" si="469"/>
        <v>54.490156154339289</v>
      </c>
      <c r="P1591" s="3">
        <f t="shared" si="470"/>
        <v>54.490156154339289</v>
      </c>
      <c r="Q1591" s="3">
        <f t="shared" si="471"/>
        <v>-81.767463722930444</v>
      </c>
      <c r="R1591">
        <f t="shared" si="472"/>
        <v>98.232536277069556</v>
      </c>
      <c r="S1591">
        <f t="shared" si="473"/>
        <v>0.35334993220141758</v>
      </c>
      <c r="T1591">
        <f t="shared" si="456"/>
        <v>54.490156154339289</v>
      </c>
    </row>
    <row r="1592" spans="1:20" x14ac:dyDescent="0.3">
      <c r="A1592">
        <f t="shared" si="457"/>
        <v>2228.5997220895933</v>
      </c>
      <c r="B1592">
        <f t="shared" si="474"/>
        <v>354.69266194378298</v>
      </c>
      <c r="C1592" t="str">
        <f t="shared" si="458"/>
        <v>75.9312043764372-522.847823949544i</v>
      </c>
      <c r="D1592" t="str">
        <f t="shared" si="459"/>
        <v>15.3559543879728-89.8098254957895i</v>
      </c>
      <c r="E1592" t="str">
        <f t="shared" si="460"/>
        <v>162.384558297027-1.23724515181072i</v>
      </c>
      <c r="F1592" t="str">
        <f t="shared" si="461"/>
        <v>17.4594306895041-421.111237238147i</v>
      </c>
      <c r="G1592" t="str">
        <f t="shared" si="462"/>
        <v>0.999998352185215-0.00128367132466754i</v>
      </c>
      <c r="H1592" t="str">
        <f t="shared" si="463"/>
        <v>91.0129332583963+1.21869714554553i</v>
      </c>
      <c r="I1592" t="str">
        <f t="shared" si="464"/>
        <v>5.47431658309395-99.74845148912i</v>
      </c>
      <c r="K1592" t="str">
        <f t="shared" si="465"/>
        <v>0.142811236000091-0.00250064607882997i</v>
      </c>
      <c r="L1592" t="str">
        <f t="shared" si="466"/>
        <v>0.0015-28.0445157470442i</v>
      </c>
      <c r="M1592" t="str">
        <f t="shared" si="467"/>
        <v>0.0135-11.5054423577617i</v>
      </c>
      <c r="N1592">
        <f t="shared" si="468"/>
        <v>98.263080432228435</v>
      </c>
      <c r="O1592">
        <f t="shared" si="469"/>
        <v>54.458149092033239</v>
      </c>
      <c r="P1592" s="3">
        <f t="shared" si="470"/>
        <v>54.458149092033239</v>
      </c>
      <c r="Q1592" s="3">
        <f t="shared" si="471"/>
        <v>-81.736919567771565</v>
      </c>
      <c r="R1592">
        <f t="shared" si="472"/>
        <v>98.263080432228435</v>
      </c>
      <c r="S1592">
        <f t="shared" si="473"/>
        <v>0.35469266194378296</v>
      </c>
      <c r="T1592">
        <f t="shared" si="456"/>
        <v>54.458149092033239</v>
      </c>
    </row>
    <row r="1593" spans="1:20" x14ac:dyDescent="0.3">
      <c r="A1593">
        <f t="shared" si="457"/>
        <v>2237.0684010335335</v>
      </c>
      <c r="B1593">
        <f t="shared" si="474"/>
        <v>356.04049405916936</v>
      </c>
      <c r="C1593" t="str">
        <f t="shared" si="458"/>
        <v>75.9306493393232-520.884569522529i</v>
      </c>
      <c r="D1593" t="str">
        <f t="shared" si="459"/>
        <v>15.3559521370964-89.4703511750697i</v>
      </c>
      <c r="E1593" t="str">
        <f t="shared" si="460"/>
        <v>162.383913478074-1.24190760652693i</v>
      </c>
      <c r="F1593" t="str">
        <f t="shared" si="461"/>
        <v>17.4594304704373-419.517242373254i</v>
      </c>
      <c r="G1593" t="str">
        <f t="shared" si="462"/>
        <v>0.999998339638049-0.00128854925953361i</v>
      </c>
      <c r="H1593" t="str">
        <f t="shared" si="463"/>
        <v>91.0130317464501+1.22332840488243i</v>
      </c>
      <c r="I1593" t="str">
        <f t="shared" si="464"/>
        <v>5.4743217801331-99.370569859847i</v>
      </c>
      <c r="K1593" t="str">
        <f t="shared" si="465"/>
        <v>0.142810886563929-0.0025101420896596i</v>
      </c>
      <c r="L1593" t="str">
        <f t="shared" si="466"/>
        <v>0.0015-27.9383500169797i</v>
      </c>
      <c r="M1593" t="str">
        <f t="shared" si="467"/>
        <v>0.0135-11.4618871864532i</v>
      </c>
      <c r="N1593">
        <f t="shared" si="468"/>
        <v>98.293732399810921</v>
      </c>
      <c r="O1593">
        <f t="shared" si="469"/>
        <v>54.42614894017683</v>
      </c>
      <c r="P1593" s="3">
        <f t="shared" si="470"/>
        <v>54.42614894017683</v>
      </c>
      <c r="Q1593" s="3">
        <f t="shared" si="471"/>
        <v>-81.706267600189079</v>
      </c>
      <c r="R1593">
        <f t="shared" si="472"/>
        <v>98.293732399810921</v>
      </c>
      <c r="S1593">
        <f t="shared" si="473"/>
        <v>0.35604049405916938</v>
      </c>
      <c r="T1593">
        <f t="shared" si="456"/>
        <v>54.42614894017683</v>
      </c>
    </row>
    <row r="1594" spans="1:20" x14ac:dyDescent="0.3">
      <c r="A1594">
        <f t="shared" si="457"/>
        <v>2245.5692609574612</v>
      </c>
      <c r="B1594">
        <f t="shared" si="474"/>
        <v>357.39344793659421</v>
      </c>
      <c r="C1594" t="str">
        <f t="shared" si="458"/>
        <v>75.930090097122-518.928807800462i</v>
      </c>
      <c r="D1594" t="str">
        <f t="shared" si="459"/>
        <v>15.3559498690815-89.1321639152377i</v>
      </c>
      <c r="E1594" t="str">
        <f t="shared" si="460"/>
        <v>162.38326378341-1.24658733335045i</v>
      </c>
      <c r="F1594" t="str">
        <f t="shared" si="461"/>
        <v>17.4594302497025-417.92928240473i</v>
      </c>
      <c r="G1594" t="str">
        <f t="shared" si="462"/>
        <v>0.999998326995344-0.00129344573036715i</v>
      </c>
      <c r="H1594" t="str">
        <f t="shared" si="463"/>
        <v>91.0131309845654+1.2279772654096i</v>
      </c>
      <c r="I1594" t="str">
        <f t="shared" si="464"/>
        <v>5.47432701675033-98.994117709676i</v>
      </c>
      <c r="K1594" t="str">
        <f t="shared" si="465"/>
        <v>0.142810534468823-0.0025196741116198i</v>
      </c>
      <c r="L1594" t="str">
        <f t="shared" si="466"/>
        <v>0.0015-27.8325861894597i</v>
      </c>
      <c r="M1594" t="str">
        <f t="shared" si="467"/>
        <v>0.0135-11.4184968982399i</v>
      </c>
      <c r="N1594">
        <f t="shared" si="468"/>
        <v>98.324492498891388</v>
      </c>
      <c r="O1594">
        <f t="shared" si="469"/>
        <v>54.394155748091535</v>
      </c>
      <c r="P1594" s="3">
        <f t="shared" si="470"/>
        <v>54.394155748091535</v>
      </c>
      <c r="Q1594" s="3">
        <f t="shared" si="471"/>
        <v>-81.675507501108612</v>
      </c>
      <c r="R1594">
        <f t="shared" si="472"/>
        <v>98.324492498891388</v>
      </c>
      <c r="S1594">
        <f t="shared" si="473"/>
        <v>0.35739344793659422</v>
      </c>
      <c r="T1594">
        <f t="shared" si="456"/>
        <v>54.394155748091535</v>
      </c>
    </row>
    <row r="1595" spans="1:20" x14ac:dyDescent="0.3">
      <c r="A1595">
        <f t="shared" si="457"/>
        <v>2254.1024241490995</v>
      </c>
      <c r="B1595">
        <f t="shared" si="474"/>
        <v>358.75154303875325</v>
      </c>
      <c r="C1595" t="str">
        <f t="shared" si="458"/>
        <v>75.9295266181356-516.98051064456i</v>
      </c>
      <c r="D1595" t="str">
        <f t="shared" si="459"/>
        <v>15.3559475837976-88.7952588513548i</v>
      </c>
      <c r="E1595" t="str">
        <f t="shared" si="460"/>
        <v>162.382609176428-1.25128439285748i</v>
      </c>
      <c r="F1595" t="str">
        <f t="shared" si="461"/>
        <v>17.4594300272869-416.347334489239i</v>
      </c>
      <c r="G1595" t="str">
        <f t="shared" si="462"/>
        <v>0.999998314256372-0.00129836080760273i</v>
      </c>
      <c r="H1595" t="str">
        <f t="shared" si="463"/>
        <v>91.0132309784564+1.2326437940391i</v>
      </c>
      <c r="I1595" t="str">
        <f t="shared" si="464"/>
        <v>5.47433229324714-98.6190896232189i</v>
      </c>
      <c r="K1595" t="str">
        <f t="shared" si="465"/>
        <v>0.142810179694553-0.00252924228071002i</v>
      </c>
      <c r="L1595" t="str">
        <f t="shared" si="466"/>
        <v>0.0015-27.7272227430362i</v>
      </c>
      <c r="M1595" t="str">
        <f t="shared" si="467"/>
        <v>0.0135-11.3752708689379i</v>
      </c>
      <c r="N1595">
        <f t="shared" si="468"/>
        <v>98.35536104879084</v>
      </c>
      <c r="O1595">
        <f t="shared" si="469"/>
        <v>54.362169565426093</v>
      </c>
      <c r="P1595" s="3">
        <f t="shared" si="470"/>
        <v>54.362169565426093</v>
      </c>
      <c r="Q1595" s="3">
        <f t="shared" si="471"/>
        <v>-81.64463895120916</v>
      </c>
      <c r="R1595">
        <f t="shared" si="472"/>
        <v>98.35536104879084</v>
      </c>
      <c r="S1595">
        <f t="shared" si="473"/>
        <v>0.35875154303875323</v>
      </c>
      <c r="T1595">
        <f t="shared" si="456"/>
        <v>54.362169565426093</v>
      </c>
    </row>
    <row r="1596" spans="1:20" x14ac:dyDescent="0.3">
      <c r="A1596">
        <f t="shared" si="457"/>
        <v>2262.6680133608661</v>
      </c>
      <c r="B1596">
        <f t="shared" si="474"/>
        <v>360.11479890230055</v>
      </c>
      <c r="C1596" t="str">
        <f t="shared" si="458"/>
        <v>75.9289588704317-515.039650023382i</v>
      </c>
      <c r="D1596" t="str">
        <f t="shared" si="459"/>
        <v>15.3559452811132-88.4596311369268i</v>
      </c>
      <c r="E1596" t="str">
        <f t="shared" si="460"/>
        <v>162.381949620253-1.25599884579754i</v>
      </c>
      <c r="F1596" t="str">
        <f t="shared" si="461"/>
        <v>17.4594298031778-414.771375869927i</v>
      </c>
      <c r="G1596" t="str">
        <f t="shared" si="462"/>
        <v>0.9999983014204-0.00130329456194254i</v>
      </c>
      <c r="H1596" t="str">
        <f t="shared" si="463"/>
        <v>91.0133317338793+1.23732805793753i</v>
      </c>
      <c r="I1596" t="str">
        <f t="shared" si="464"/>
        <v>5.47433760992723-98.2454802055706i</v>
      </c>
      <c r="K1596" t="str">
        <f t="shared" si="465"/>
        <v>0.142809822220748-0.00253884673343687i</v>
      </c>
      <c r="L1596" t="str">
        <f t="shared" si="466"/>
        <v>0.0015-27.6222581620205i</v>
      </c>
      <c r="M1596" t="str">
        <f t="shared" si="467"/>
        <v>0.0135-11.3322084767264i</v>
      </c>
      <c r="N1596">
        <f t="shared" si="468"/>
        <v>98.386338369068184</v>
      </c>
      <c r="O1596">
        <f t="shared" si="469"/>
        <v>54.33019044215871</v>
      </c>
      <c r="P1596" s="3">
        <f t="shared" si="470"/>
        <v>54.33019044215871</v>
      </c>
      <c r="Q1596" s="3">
        <f t="shared" si="471"/>
        <v>-81.613661630931816</v>
      </c>
      <c r="R1596">
        <f t="shared" si="472"/>
        <v>98.386338369068184</v>
      </c>
      <c r="S1596">
        <f t="shared" si="473"/>
        <v>0.36011479890230053</v>
      </c>
      <c r="T1596">
        <f t="shared" si="456"/>
        <v>54.33019044215871</v>
      </c>
    </row>
    <row r="1597" spans="1:20" x14ac:dyDescent="0.3">
      <c r="A1597">
        <f t="shared" si="457"/>
        <v>2271.2661518116374</v>
      </c>
      <c r="B1597">
        <f t="shared" si="474"/>
        <v>361.48323513812932</v>
      </c>
      <c r="C1597" t="str">
        <f t="shared" si="458"/>
        <v>75.9283868218395-513.10619801241i</v>
      </c>
      <c r="D1597" t="str">
        <f t="shared" si="459"/>
        <v>15.3559429608959-88.1252759438346i</v>
      </c>
      <c r="E1597" t="str">
        <f t="shared" si="460"/>
        <v>162.381285077737-1.26073075309309i</v>
      </c>
      <c r="F1597" t="str">
        <f t="shared" si="461"/>
        <v>17.4594295773622-413.201383876102i</v>
      </c>
      <c r="G1597" t="str">
        <f t="shared" si="462"/>
        <v>0.999998288486689-0.0013082470643574i</v>
      </c>
      <c r="H1597" t="str">
        <f t="shared" si="463"/>
        <v>91.0134332566346+1.24203012452706i</v>
      </c>
      <c r="I1597" t="str">
        <f t="shared" si="464"/>
        <v>5.47434296709666-97.8732840822356i</v>
      </c>
      <c r="K1597" t="str">
        <f t="shared" si="465"/>
        <v>0.142809462026881-0.00254848760681594i</v>
      </c>
      <c r="L1597" t="str">
        <f t="shared" si="466"/>
        <v>0.0015-27.517690936462i</v>
      </c>
      <c r="M1597" t="str">
        <f t="shared" si="467"/>
        <v>0.0135-11.2893091021382i</v>
      </c>
      <c r="N1597">
        <f t="shared" si="468"/>
        <v>98.417424779511251</v>
      </c>
      <c r="O1597">
        <f t="shared" si="469"/>
        <v>54.298218428598616</v>
      </c>
      <c r="P1597" s="3">
        <f t="shared" si="470"/>
        <v>54.298218428598616</v>
      </c>
      <c r="Q1597" s="3">
        <f t="shared" si="471"/>
        <v>-81.582575220488749</v>
      </c>
      <c r="R1597">
        <f t="shared" si="472"/>
        <v>98.417424779511251</v>
      </c>
      <c r="S1597">
        <f t="shared" si="473"/>
        <v>0.3614832351381293</v>
      </c>
      <c r="T1597">
        <f t="shared" si="456"/>
        <v>54.298218428598616</v>
      </c>
    </row>
    <row r="1598" spans="1:20" x14ac:dyDescent="0.3">
      <c r="A1598">
        <f t="shared" si="457"/>
        <v>2279.896963188522</v>
      </c>
      <c r="B1598">
        <f t="shared" si="474"/>
        <v>362.85687143165421</v>
      </c>
      <c r="C1598" t="str">
        <f t="shared" si="458"/>
        <v>75.9278104399471-511.180126793639i</v>
      </c>
      <c r="D1598" t="str">
        <f t="shared" si="459"/>
        <v>15.3559406230123-87.7921884622648i</v>
      </c>
      <c r="E1598" t="str">
        <f t="shared" si="460"/>
        <v>162.380615511455-1.26548017583956i</v>
      </c>
      <c r="F1598" t="str">
        <f t="shared" si="461"/>
        <v>17.4594293498272-411.637335922902i</v>
      </c>
      <c r="G1598" t="str">
        <f t="shared" si="462"/>
        <v>0.999998275454496-0.00131321838608782i</v>
      </c>
      <c r="H1598" t="str">
        <f t="shared" si="463"/>
        <v>91.0135355525683+1.24675006148639i</v>
      </c>
      <c r="I1598" t="str">
        <f t="shared" si="464"/>
        <v>5.4743483650639-97.5024958990499i</v>
      </c>
      <c r="K1598" t="str">
        <f t="shared" si="465"/>
        <v>0.142809099092268-0.00255816503837361i</v>
      </c>
      <c r="L1598" t="str">
        <f t="shared" si="466"/>
        <v>0.0015-27.4135195621259i</v>
      </c>
      <c r="M1598" t="str">
        <f t="shared" si="467"/>
        <v>0.0135-11.2465721280516i</v>
      </c>
      <c r="N1598">
        <f t="shared" si="468"/>
        <v>98.448620600127754</v>
      </c>
      <c r="O1598">
        <f t="shared" si="469"/>
        <v>54.266253575387758</v>
      </c>
      <c r="P1598" s="3">
        <f t="shared" si="470"/>
        <v>54.266253575387758</v>
      </c>
      <c r="Q1598" s="3">
        <f t="shared" si="471"/>
        <v>-81.551379399872246</v>
      </c>
      <c r="R1598">
        <f t="shared" si="472"/>
        <v>98.448620600127754</v>
      </c>
      <c r="S1598">
        <f t="shared" si="473"/>
        <v>0.36285687143165424</v>
      </c>
      <c r="T1598">
        <f t="shared" si="456"/>
        <v>54.266253575387758</v>
      </c>
    </row>
    <row r="1599" spans="1:20" x14ac:dyDescent="0.3">
      <c r="A1599">
        <f t="shared" si="457"/>
        <v>2288.5605716486384</v>
      </c>
      <c r="B1599">
        <f t="shared" si="474"/>
        <v>364.23572754309453</v>
      </c>
      <c r="C1599" t="str">
        <f t="shared" si="458"/>
        <v>75.927229692101-509.2614086552i</v>
      </c>
      <c r="D1599" t="str">
        <f t="shared" si="459"/>
        <v>15.3559382673275-87.4603639006399i</v>
      </c>
      <c r="E1599" t="str">
        <f t="shared" si="460"/>
        <v>162.379940883707-1.27024717530549i</v>
      </c>
      <c r="F1599" t="str">
        <f t="shared" si="461"/>
        <v>17.4594291205596-410.07920951097i</v>
      </c>
      <c r="G1599" t="str">
        <f t="shared" si="462"/>
        <v>0.999998262323071-0.00131820859864497i</v>
      </c>
      <c r="H1599" t="str">
        <f t="shared" si="463"/>
        <v>91.0136386275679+1.25148793675168i</v>
      </c>
      <c r="I1599" t="str">
        <f t="shared" si="464"/>
        <v>5.47435380413952-97.1331103220997i</v>
      </c>
      <c r="K1599" t="str">
        <f t="shared" si="465"/>
        <v>0.142808733396072-0.00256787916614892i</v>
      </c>
      <c r="L1599" t="str">
        <f t="shared" si="466"/>
        <v>0.0015-27.3097425404721i</v>
      </c>
      <c r="M1599" t="str">
        <f t="shared" si="467"/>
        <v>0.0135-11.2039969396809i</v>
      </c>
      <c r="N1599">
        <f t="shared" si="468"/>
        <v>98.479926151135928</v>
      </c>
      <c r="O1599">
        <f t="shared" si="469"/>
        <v>54.234295933503006</v>
      </c>
      <c r="P1599" s="3">
        <f t="shared" si="470"/>
        <v>54.234295933503006</v>
      </c>
      <c r="Q1599" s="3">
        <f t="shared" si="471"/>
        <v>-81.520073848864072</v>
      </c>
      <c r="R1599">
        <f t="shared" si="472"/>
        <v>98.479926151135928</v>
      </c>
      <c r="S1599">
        <f t="shared" si="473"/>
        <v>0.36423572754309452</v>
      </c>
      <c r="T1599">
        <f t="shared" si="456"/>
        <v>54.234295933503006</v>
      </c>
    </row>
    <row r="1600" spans="1:20" x14ac:dyDescent="0.3">
      <c r="A1600">
        <f t="shared" si="457"/>
        <v>2297.2571018209032</v>
      </c>
      <c r="B1600">
        <f t="shared" si="474"/>
        <v>365.61982330775828</v>
      </c>
      <c r="C1600" t="str">
        <f t="shared" si="458"/>
        <v>75.926644545406-507.35001599094i</v>
      </c>
      <c r="D1600" t="str">
        <f t="shared" si="459"/>
        <v>15.3559358937064-87.129797485551i</v>
      </c>
      <c r="E1600" t="str">
        <f t="shared" si="460"/>
        <v>162.379261156515-1.27503181293243i</v>
      </c>
      <c r="F1600" t="str">
        <f t="shared" si="461"/>
        <v>17.4594288895463-408.526982226137i</v>
      </c>
      <c r="G1600" t="str">
        <f t="shared" si="462"/>
        <v>0.999998249091657-0.00132321777381174i</v>
      </c>
      <c r="H1600" t="str">
        <f t="shared" si="463"/>
        <v>91.0137424875697+1.25624381851768i</v>
      </c>
      <c r="I1600" t="str">
        <f t="shared" si="464"/>
        <v>5.47435928463682-96.7651220376532i</v>
      </c>
      <c r="K1600" t="str">
        <f t="shared" si="465"/>
        <v>0.142808364917292-0.00257763012869538i</v>
      </c>
      <c r="L1600" t="str">
        <f t="shared" si="466"/>
        <v>0.0015-27.2063583786333i</v>
      </c>
      <c r="M1600" t="str">
        <f t="shared" si="467"/>
        <v>0.0135-11.1615829245675i</v>
      </c>
      <c r="N1600">
        <f t="shared" si="468"/>
        <v>98.511341752955616</v>
      </c>
      <c r="O1600">
        <f t="shared" si="469"/>
        <v>54.202345554257683</v>
      </c>
      <c r="P1600" s="3">
        <f t="shared" si="470"/>
        <v>54.202345554257683</v>
      </c>
      <c r="Q1600" s="3">
        <f t="shared" si="471"/>
        <v>-81.488658247044384</v>
      </c>
      <c r="R1600">
        <f t="shared" si="472"/>
        <v>98.511341752955616</v>
      </c>
      <c r="S1600">
        <f t="shared" si="473"/>
        <v>0.36561982330775827</v>
      </c>
      <c r="T1600">
        <f t="shared" si="456"/>
        <v>54.202345554257683</v>
      </c>
    </row>
    <row r="1601" spans="1:20" x14ac:dyDescent="0.3">
      <c r="A1601">
        <f t="shared" si="457"/>
        <v>2305.9866788078225</v>
      </c>
      <c r="B1601">
        <f t="shared" si="474"/>
        <v>367.00917863632776</v>
      </c>
      <c r="C1601" t="str">
        <f t="shared" si="458"/>
        <v>75.9260549667198-505.445921300031i</v>
      </c>
      <c r="D1601" t="str">
        <f t="shared" si="459"/>
        <v>15.3559335020122-86.8004844616867i</v>
      </c>
      <c r="E1601" t="str">
        <f t="shared" si="460"/>
        <v>162.378576291618-1.27983415033506i</v>
      </c>
      <c r="F1601" t="str">
        <f t="shared" si="461"/>
        <v>17.4594286567739-406.98063173909i</v>
      </c>
      <c r="G1601" t="str">
        <f t="shared" si="462"/>
        <v>0.999998235759494-0.00132824598364381i</v>
      </c>
      <c r="H1601" t="str">
        <f t="shared" si="463"/>
        <v>91.0138471385517+1.26101777523849i</v>
      </c>
      <c r="I1601" t="str">
        <f t="shared" si="464"/>
        <v>5.47436480687115-96.3985257520745i</v>
      </c>
      <c r="K1601" t="str">
        <f t="shared" si="465"/>
        <v>0.142807993634773-0.00258741806508277i</v>
      </c>
      <c r="L1601" t="str">
        <f t="shared" si="466"/>
        <v>0.0015-27.1033655893936i</v>
      </c>
      <c r="M1601" t="str">
        <f t="shared" si="467"/>
        <v>0.0135-11.1193294725717i</v>
      </c>
      <c r="N1601">
        <f t="shared" si="468"/>
        <v>98.542867726198367</v>
      </c>
      <c r="O1601">
        <f t="shared" si="469"/>
        <v>54.170402489303413</v>
      </c>
      <c r="P1601" s="3">
        <f t="shared" si="470"/>
        <v>54.170402489303413</v>
      </c>
      <c r="Q1601" s="3">
        <f t="shared" si="471"/>
        <v>-81.457132273801633</v>
      </c>
      <c r="R1601">
        <f t="shared" si="472"/>
        <v>98.542867726198367</v>
      </c>
      <c r="S1601">
        <f t="shared" si="473"/>
        <v>0.36700917863632776</v>
      </c>
      <c r="T1601">
        <f t="shared" si="456"/>
        <v>54.170402489303413</v>
      </c>
    </row>
    <row r="1602" spans="1:20" x14ac:dyDescent="0.3">
      <c r="A1602">
        <f t="shared" si="457"/>
        <v>2314.7494281872923</v>
      </c>
      <c r="B1602">
        <f t="shared" si="474"/>
        <v>368.40381351514583</v>
      </c>
      <c r="C1602" t="str">
        <f t="shared" si="458"/>
        <v>75.9254609226538-503.549097186582i</v>
      </c>
      <c r="D1602" t="str">
        <f t="shared" si="459"/>
        <v>15.3559310921073-86.4724200917672i</v>
      </c>
      <c r="E1602" t="str">
        <f t="shared" si="460"/>
        <v>162.377886250475-1.28465424930102i</v>
      </c>
      <c r="F1602" t="str">
        <f t="shared" si="461"/>
        <v>17.4594284222291-405.44013580506i</v>
      </c>
      <c r="G1602" t="str">
        <f t="shared" si="462"/>
        <v>0.999998222325815-0.00133329330047058i</v>
      </c>
      <c r="H1602" t="str">
        <f t="shared" si="463"/>
        <v>91.0139525865396+1.26580987562872i</v>
      </c>
      <c r="I1602" t="str">
        <f t="shared" si="464"/>
        <v>5.47437037116044-96.0333161917551i</v>
      </c>
      <c r="K1602" t="str">
        <f t="shared" si="465"/>
        <v>0.142807619527196-0.00259724311489903i</v>
      </c>
      <c r="L1602" t="str">
        <f t="shared" si="466"/>
        <v>0.0015-27.0007626911672i</v>
      </c>
      <c r="M1602" t="str">
        <f t="shared" si="467"/>
        <v>0.0135-11.0772359758635i</v>
      </c>
      <c r="N1602">
        <f t="shared" si="468"/>
        <v>98.574504391658053</v>
      </c>
      <c r="O1602">
        <f t="shared" si="469"/>
        <v>54.138466790632165</v>
      </c>
      <c r="P1602" s="3">
        <f t="shared" si="470"/>
        <v>54.138466790632165</v>
      </c>
      <c r="Q1602" s="3">
        <f t="shared" si="471"/>
        <v>-81.425495608341947</v>
      </c>
      <c r="R1602">
        <f t="shared" si="472"/>
        <v>98.574504391658053</v>
      </c>
      <c r="S1602">
        <f t="shared" si="473"/>
        <v>0.36840381351514584</v>
      </c>
      <c r="T1602">
        <f t="shared" si="456"/>
        <v>54.138466790632165</v>
      </c>
    </row>
    <row r="1603" spans="1:20" x14ac:dyDescent="0.3">
      <c r="A1603">
        <f t="shared" si="457"/>
        <v>2323.5454760144044</v>
      </c>
      <c r="B1603">
        <f t="shared" si="474"/>
        <v>369.80374800650338</v>
      </c>
      <c r="C1603" t="str">
        <f t="shared" si="458"/>
        <v>75.9248623795704-501.659516359226i</v>
      </c>
      <c r="D1603" t="str">
        <f t="shared" si="459"/>
        <v>15.3559286638531-86.1455996564744i</v>
      </c>
      <c r="E1603" t="str">
        <f t="shared" si="460"/>
        <v>162.377190994259-1.28949217179091i</v>
      </c>
      <c r="F1603" t="str">
        <f t="shared" si="461"/>
        <v>17.4594281858984-403.905472263494i</v>
      </c>
      <c r="G1603" t="str">
        <f t="shared" si="462"/>
        <v>0.999998208789846-0.00133835979689635i</v>
      </c>
      <c r="H1603" t="str">
        <f t="shared" si="463"/>
        <v>91.0140588376051+1.27062018866451i</v>
      </c>
      <c r="I1603" t="str">
        <f t="shared" si="464"/>
        <v>5.47437597782511-95.6694881030345i</v>
      </c>
      <c r="K1603" t="str">
        <f t="shared" si="465"/>
        <v>0.14280724257308-0.00260710541825218i</v>
      </c>
      <c r="L1603" t="str">
        <f t="shared" si="466"/>
        <v>0.0015-26.8985482079768i</v>
      </c>
      <c r="M1603" t="str">
        <f t="shared" si="467"/>
        <v>0.0135-11.0353018289136i</v>
      </c>
      <c r="N1603">
        <f t="shared" si="468"/>
        <v>98.606252070301309</v>
      </c>
      <c r="O1603">
        <f t="shared" si="469"/>
        <v>54.106538510577792</v>
      </c>
      <c r="P1603" s="3">
        <f t="shared" si="470"/>
        <v>54.106538510577792</v>
      </c>
      <c r="Q1603" s="3">
        <f t="shared" si="471"/>
        <v>-81.393747929698691</v>
      </c>
      <c r="R1603">
        <f t="shared" si="472"/>
        <v>98.606252070301309</v>
      </c>
      <c r="S1603">
        <f t="shared" si="473"/>
        <v>0.3698037480065034</v>
      </c>
      <c r="T1603">
        <f t="shared" si="456"/>
        <v>54.106538510577792</v>
      </c>
    </row>
    <row r="1604" spans="1:20" x14ac:dyDescent="0.3">
      <c r="A1604">
        <f t="shared" si="457"/>
        <v>2332.3749488232593</v>
      </c>
      <c r="B1604">
        <f t="shared" si="474"/>
        <v>371.20900224892813</v>
      </c>
      <c r="C1604" t="str">
        <f t="shared" si="458"/>
        <v>75.9242593035831-499.77715163075i</v>
      </c>
      <c r="D1604" t="str">
        <f t="shared" si="459"/>
        <v>15.3559262171099-85.8200184543844i</v>
      </c>
      <c r="E1604" t="str">
        <f t="shared" si="460"/>
        <v>162.376490483857-1.29434797993831i</v>
      </c>
      <c r="F1604" t="str">
        <f t="shared" si="461"/>
        <v>17.4594279477682-402.376619037742i</v>
      </c>
      <c r="G1604" t="str">
        <f t="shared" si="462"/>
        <v>0.999998195150808-0.00134344554580122i</v>
      </c>
      <c r="H1604" t="str">
        <f t="shared" si="463"/>
        <v>91.0141658978641+1.27544878358434i</v>
      </c>
      <c r="I1604" t="str">
        <f t="shared" si="464"/>
        <v>5.47438162718781-95.3070362521232i</v>
      </c>
      <c r="K1604" t="str">
        <f t="shared" si="465"/>
        <v>0.142806862750784-0.00261700511577202i</v>
      </c>
      <c r="L1604" t="str">
        <f t="shared" si="466"/>
        <v>0.0015-26.796720669433i</v>
      </c>
      <c r="M1604" t="str">
        <f t="shared" si="467"/>
        <v>0.0135-10.9935264284853i</v>
      </c>
      <c r="N1604">
        <f t="shared" si="468"/>
        <v>98.638111083257584</v>
      </c>
      <c r="O1604">
        <f t="shared" si="469"/>
        <v>54.074617701818212</v>
      </c>
      <c r="P1604" s="3">
        <f t="shared" si="470"/>
        <v>54.074617701818212</v>
      </c>
      <c r="Q1604" s="3">
        <f t="shared" si="471"/>
        <v>-81.361888916742416</v>
      </c>
      <c r="R1604">
        <f t="shared" si="472"/>
        <v>98.638111083257584</v>
      </c>
      <c r="S1604">
        <f t="shared" si="473"/>
        <v>0.37120900224892811</v>
      </c>
      <c r="T1604">
        <f t="shared" si="456"/>
        <v>54.074617701818212</v>
      </c>
    </row>
    <row r="1605" spans="1:20" x14ac:dyDescent="0.3">
      <c r="A1605">
        <f t="shared" si="457"/>
        <v>2341.2379736287876</v>
      </c>
      <c r="B1605">
        <f t="shared" si="474"/>
        <v>372.61959645747407</v>
      </c>
      <c r="C1605" t="str">
        <f t="shared" si="458"/>
        <v>75.9236516605488-497.901975917673i</v>
      </c>
      <c r="D1605" t="str">
        <f t="shared" si="459"/>
        <v>15.3559237517368-85.4956718019008i</v>
      </c>
      <c r="E1605" t="str">
        <f t="shared" si="460"/>
        <v>162.375784679864-1.29922173604969i</v>
      </c>
      <c r="F1605" t="str">
        <f t="shared" si="461"/>
        <v>17.4594277078247-400.853554134739i</v>
      </c>
      <c r="G1605" t="str">
        <f t="shared" si="462"/>
        <v>0.999998181407917-0.00134855062034224i</v>
      </c>
      <c r="H1605" t="str">
        <f t="shared" si="463"/>
        <v>91.0142737734817+1.28029572989019i</v>
      </c>
      <c r="I1605" t="str">
        <f t="shared" si="464"/>
        <v>5.4743873195738-94.9459554250326i</v>
      </c>
      <c r="K1605" t="str">
        <f t="shared" si="465"/>
        <v>0.142806480038499-0.00262694234861205i</v>
      </c>
      <c r="L1605" t="str">
        <f t="shared" si="466"/>
        <v>0.0015-26.6952786107123i</v>
      </c>
      <c r="M1605" t="str">
        <f t="shared" si="467"/>
        <v>0.0135-10.9519091736256i</v>
      </c>
      <c r="N1605">
        <f t="shared" si="468"/>
        <v>98.670081751808922</v>
      </c>
      <c r="O1605">
        <f t="shared" si="469"/>
        <v>54.042704417376761</v>
      </c>
      <c r="P1605" s="3">
        <f t="shared" si="470"/>
        <v>54.042704417376761</v>
      </c>
      <c r="Q1605" s="3">
        <f t="shared" si="471"/>
        <v>-81.329918248191078</v>
      </c>
      <c r="R1605">
        <f t="shared" si="472"/>
        <v>98.670081751808922</v>
      </c>
      <c r="S1605">
        <f t="shared" si="473"/>
        <v>0.37261959645747406</v>
      </c>
      <c r="T1605">
        <f t="shared" si="456"/>
        <v>54.042704417376761</v>
      </c>
    </row>
    <row r="1606" spans="1:20" x14ac:dyDescent="0.3">
      <c r="A1606">
        <f t="shared" si="457"/>
        <v>2350.1346779285773</v>
      </c>
      <c r="B1606">
        <f t="shared" si="474"/>
        <v>374.03555092401251</v>
      </c>
      <c r="C1606" t="str">
        <f t="shared" si="458"/>
        <v>75.923039416076-496.033962239896i</v>
      </c>
      <c r="D1606" t="str">
        <f t="shared" si="459"/>
        <v>15.3559212675922-85.1725550331859i</v>
      </c>
      <c r="E1606" t="str">
        <f t="shared" si="460"/>
        <v>162.37507354259-1.3041135026044i</v>
      </c>
      <c r="F1606" t="str">
        <f t="shared" si="461"/>
        <v>17.4594274660542-399.336255644683i</v>
      </c>
      <c r="G1606" t="str">
        <f t="shared" si="462"/>
        <v>0.999998167560382-0.00135367509395444i</v>
      </c>
      <c r="H1606" t="str">
        <f t="shared" si="463"/>
        <v>91.0143824706682+1.28516109734854i</v>
      </c>
      <c r="I1606" t="str">
        <f t="shared" si="464"/>
        <v>5.47439305531079-94.586240427494i</v>
      </c>
      <c r="K1606" t="str">
        <f t="shared" si="465"/>
        <v>0.142806094414253-0.00263691725845146i</v>
      </c>
      <c r="L1606" t="str">
        <f t="shared" si="466"/>
        <v>0.0015-26.5942205725367i</v>
      </c>
      <c r="M1606" t="str">
        <f t="shared" si="467"/>
        <v>0.0135-10.9104494656561i</v>
      </c>
      <c r="N1606">
        <f t="shared" si="468"/>
        <v>98.702164397380457</v>
      </c>
      <c r="O1606">
        <f t="shared" si="469"/>
        <v>54.010798710624755</v>
      </c>
      <c r="P1606" s="3">
        <f t="shared" si="470"/>
        <v>54.010798710624755</v>
      </c>
      <c r="Q1606" s="3">
        <f t="shared" si="471"/>
        <v>-81.297835602619543</v>
      </c>
      <c r="R1606">
        <f t="shared" si="472"/>
        <v>98.702164397380457</v>
      </c>
      <c r="S1606">
        <f t="shared" si="473"/>
        <v>0.37403555092401253</v>
      </c>
      <c r="T1606">
        <f t="shared" si="456"/>
        <v>54.010798710624755</v>
      </c>
    </row>
    <row r="1607" spans="1:20" x14ac:dyDescent="0.3">
      <c r="A1607">
        <f t="shared" si="457"/>
        <v>2359.065189704706</v>
      </c>
      <c r="B1607">
        <f t="shared" si="474"/>
        <v>375.45688601752374</v>
      </c>
      <c r="C1607" t="str">
        <f t="shared" si="458"/>
        <v>75.9224225355114-494.173083720272i</v>
      </c>
      <c r="D1607" t="str">
        <f t="shared" si="459"/>
        <v>15.355918764533-84.8506635000947i</v>
      </c>
      <c r="E1607" t="str">
        <f t="shared" si="460"/>
        <v>162.374357032045-1.30902334225461i</v>
      </c>
      <c r="F1607" t="str">
        <f t="shared" si="461"/>
        <v>17.4594272224428-397.824701740726i</v>
      </c>
      <c r="G1607" t="str">
        <f t="shared" si="462"/>
        <v>0.999998153607406-0.00135881904035187i</v>
      </c>
      <c r="H1607" t="str">
        <f t="shared" si="463"/>
        <v>91.0144919956813+1.29004495599129i</v>
      </c>
      <c r="I1607" t="str">
        <f t="shared" si="464"/>
        <v>5.47439883472895-94.2278860848872i</v>
      </c>
      <c r="K1607" t="str">
        <f t="shared" si="465"/>
        <v>0.142805705855907-0.00264692998749689i</v>
      </c>
      <c r="L1607" t="str">
        <f t="shared" si="466"/>
        <v>0.0015-26.4935451011523i</v>
      </c>
      <c r="M1607" t="str">
        <f t="shared" si="467"/>
        <v>0.0135-10.869146708165i</v>
      </c>
      <c r="N1607">
        <f t="shared" si="468"/>
        <v>98.734359341529498</v>
      </c>
      <c r="O1607">
        <f t="shared" si="469"/>
        <v>53.978900635282599</v>
      </c>
      <c r="P1607" s="3">
        <f t="shared" si="470"/>
        <v>53.978900635282599</v>
      </c>
      <c r="Q1607" s="3">
        <f t="shared" si="471"/>
        <v>-81.265640658470502</v>
      </c>
      <c r="R1607">
        <f t="shared" si="472"/>
        <v>98.734359341529498</v>
      </c>
      <c r="S1607">
        <f t="shared" si="473"/>
        <v>0.37545688601752375</v>
      </c>
      <c r="T1607">
        <f t="shared" si="456"/>
        <v>53.978900635282599</v>
      </c>
    </row>
    <row r="1608" spans="1:20" x14ac:dyDescent="0.3">
      <c r="A1608">
        <f t="shared" si="457"/>
        <v>2368.0296374255836</v>
      </c>
      <c r="B1608">
        <f t="shared" si="474"/>
        <v>376.88362218439033</v>
      </c>
      <c r="C1608" t="str">
        <f t="shared" si="458"/>
        <v>75.9218009839484-492.319313584252i</v>
      </c>
      <c r="D1608" t="str">
        <f t="shared" si="459"/>
        <v>15.3559162424153-84.5299925721076i</v>
      </c>
      <c r="E1608" t="str">
        <f t="shared" si="460"/>
        <v>162.373635107952-1.31395131782527i</v>
      </c>
      <c r="F1608" t="str">
        <f t="shared" si="461"/>
        <v>17.4594269769765-396.31887067866i</v>
      </c>
      <c r="G1608" t="str">
        <f t="shared" si="462"/>
        <v>0.999998139548187-0.00136398253352864i</v>
      </c>
      <c r="H1608" t="str">
        <f t="shared" si="463"/>
        <v>91.0146023548276+1.2949473761168i</v>
      </c>
      <c r="I1608" t="str">
        <f t="shared" si="464"/>
        <v>5.47440465816102-93.8708872421673i</v>
      </c>
      <c r="K1608" t="str">
        <f t="shared" si="465"/>
        <v>0.142805314341152-0.0026569806784842i</v>
      </c>
      <c r="L1608" t="str">
        <f t="shared" si="466"/>
        <v>0.0015-26.3932507483087i</v>
      </c>
      <c r="M1608" t="str">
        <f t="shared" si="467"/>
        <v>0.0135-10.8280003069984i</v>
      </c>
      <c r="N1608">
        <f t="shared" si="468"/>
        <v>98.766666905935793</v>
      </c>
      <c r="O1608">
        <f t="shared" si="469"/>
        <v>53.947010245422227</v>
      </c>
      <c r="P1608" s="3">
        <f t="shared" si="470"/>
        <v>53.947010245422227</v>
      </c>
      <c r="Q1608" s="3">
        <f t="shared" si="471"/>
        <v>-81.233333094064207</v>
      </c>
      <c r="R1608">
        <f t="shared" si="472"/>
        <v>98.766666905935793</v>
      </c>
      <c r="S1608">
        <f t="shared" si="473"/>
        <v>0.37688362218439031</v>
      </c>
      <c r="T1608">
        <f t="shared" si="456"/>
        <v>53.947010245422227</v>
      </c>
    </row>
    <row r="1609" spans="1:20" x14ac:dyDescent="0.3">
      <c r="A1609">
        <f t="shared" si="457"/>
        <v>2377.0281500478013</v>
      </c>
      <c r="B1609">
        <f t="shared" si="474"/>
        <v>378.31577994869104</v>
      </c>
      <c r="C1609" t="str">
        <f t="shared" si="458"/>
        <v>75.9211747262151-490.472625159465i</v>
      </c>
      <c r="D1609" t="str">
        <f t="shared" si="459"/>
        <v>15.3559137010937-84.210537636263i</v>
      </c>
      <c r="E1609" t="str">
        <f t="shared" si="460"/>
        <v>162.372907729729-1.31889749231379i</v>
      </c>
      <c r="F1609" t="str">
        <f t="shared" si="461"/>
        <v>17.459426729641-394.818740796595i</v>
      </c>
      <c r="G1609" t="str">
        <f t="shared" si="462"/>
        <v>0.999998125381915-0.00136916564776003i</v>
      </c>
      <c r="H1609" t="str">
        <f t="shared" si="463"/>
        <v>91.0147135544611+1.29986842829101i</v>
      </c>
      <c r="I1609" t="str">
        <f t="shared" si="464"/>
        <v>5.47441052594221-93.5152387637862i</v>
      </c>
      <c r="K1609" t="str">
        <f t="shared" si="465"/>
        <v>0.142804919847511-0.00266706947468064i</v>
      </c>
      <c r="L1609" t="str">
        <f t="shared" si="466"/>
        <v>0.0015-26.293336071238i</v>
      </c>
      <c r="M1609" t="str">
        <f t="shared" si="467"/>
        <v>0.0135-10.7870096702515i</v>
      </c>
      <c r="N1609">
        <f t="shared" si="468"/>
        <v>98.799087412390449</v>
      </c>
      <c r="O1609">
        <f t="shared" si="469"/>
        <v>53.915127595468391</v>
      </c>
      <c r="P1609" s="3">
        <f t="shared" si="470"/>
        <v>53.915127595468391</v>
      </c>
      <c r="Q1609" s="3">
        <f t="shared" si="471"/>
        <v>-81.200912587609551</v>
      </c>
      <c r="R1609">
        <f t="shared" si="472"/>
        <v>98.799087412390449</v>
      </c>
      <c r="S1609">
        <f t="shared" si="473"/>
        <v>0.37831577994869103</v>
      </c>
      <c r="T1609">
        <f t="shared" si="456"/>
        <v>53.915127595468391</v>
      </c>
    </row>
    <row r="1610" spans="1:20" x14ac:dyDescent="0.3">
      <c r="A1610">
        <f t="shared" si="457"/>
        <v>2386.0608570179829</v>
      </c>
      <c r="B1610">
        <f t="shared" si="474"/>
        <v>379.75337991249609</v>
      </c>
      <c r="C1610" t="str">
        <f t="shared" si="458"/>
        <v>75.9205437268843-488.632991875376i</v>
      </c>
      <c r="D1610" t="str">
        <f t="shared" si="459"/>
        <v>15.3559111404224-83.8922940970929i</v>
      </c>
      <c r="E1610" t="str">
        <f t="shared" si="460"/>
        <v>162.3721748565-1.32386192889039i</v>
      </c>
      <c r="F1610" t="str">
        <f t="shared" si="461"/>
        <v>17.4594264804223-393.324290514662i</v>
      </c>
      <c r="G1610" t="str">
        <f t="shared" si="462"/>
        <v>0.999998111107775-0.00137436845760356i</v>
      </c>
      <c r="H1610" t="str">
        <f t="shared" si="463"/>
        <v>91.0148256009836+1.30480818334832i</v>
      </c>
      <c r="I1610" t="str">
        <f t="shared" si="464"/>
        <v>5.47441643841037-93.1609355336227i</v>
      </c>
      <c r="K1610" t="str">
        <f t="shared" si="465"/>
        <v>0.142804522352337-0.00267719651988651i</v>
      </c>
      <c r="L1610" t="str">
        <f t="shared" si="466"/>
        <v>0.0015-26.193799632634i</v>
      </c>
      <c r="M1610" t="str">
        <f t="shared" si="467"/>
        <v>0.0135-10.7461742082601i</v>
      </c>
      <c r="N1610">
        <f t="shared" si="468"/>
        <v>98.831621182785966</v>
      </c>
      <c r="O1610">
        <f t="shared" si="469"/>
        <v>53.883252740201229</v>
      </c>
      <c r="P1610" s="3">
        <f t="shared" si="470"/>
        <v>53.883252740201229</v>
      </c>
      <c r="Q1610" s="3">
        <f t="shared" si="471"/>
        <v>-81.168378817214034</v>
      </c>
      <c r="R1610">
        <f t="shared" si="472"/>
        <v>98.831621182785966</v>
      </c>
      <c r="S1610">
        <f t="shared" si="473"/>
        <v>0.37975337991249608</v>
      </c>
      <c r="T1610">
        <f t="shared" si="456"/>
        <v>53.883252740201229</v>
      </c>
    </row>
    <row r="1611" spans="1:20" x14ac:dyDescent="0.3">
      <c r="A1611">
        <f t="shared" si="457"/>
        <v>2395.1278882746515</v>
      </c>
      <c r="B1611">
        <f t="shared" si="474"/>
        <v>381.19644275616361</v>
      </c>
      <c r="C1611" t="str">
        <f t="shared" si="458"/>
        <v>75.9199079502605-486.800387262863i</v>
      </c>
      <c r="D1611" t="str">
        <f t="shared" si="459"/>
        <v>15.3559085602539-83.5752573765547i</v>
      </c>
      <c r="E1611" t="str">
        <f t="shared" si="460"/>
        <v>162.371436447085-1.3288446908977i</v>
      </c>
      <c r="F1611" t="str">
        <f t="shared" si="461"/>
        <v>17.4594262293058-391.835498334692i</v>
      </c>
      <c r="G1611" t="str">
        <f t="shared" si="462"/>
        <v>0.999998096724946-0.0013795910379i</v>
      </c>
      <c r="H1611" t="str">
        <f t="shared" si="463"/>
        <v>91.0149385008466+1.30976671239267i</v>
      </c>
      <c r="I1611" t="str">
        <f t="shared" si="464"/>
        <v>5.4744223959058-92.8079724549075i</v>
      </c>
      <c r="K1611" t="str">
        <f t="shared" si="465"/>
        <v>0.14280412183281-0.00268736195843712i</v>
      </c>
      <c r="L1611" t="str">
        <f t="shared" si="466"/>
        <v>0.0015-26.0946400006316i</v>
      </c>
      <c r="M1611" t="str">
        <f t="shared" si="467"/>
        <v>0.0135-10.7054933335925i</v>
      </c>
      <c r="N1611">
        <f t="shared" si="468"/>
        <v>98.864268539104813</v>
      </c>
      <c r="O1611">
        <f t="shared" si="469"/>
        <v>53.851385734757429</v>
      </c>
      <c r="P1611" s="3">
        <f t="shared" si="470"/>
        <v>53.851385734757429</v>
      </c>
      <c r="Q1611" s="3">
        <f t="shared" si="471"/>
        <v>-81.135731460895187</v>
      </c>
      <c r="R1611">
        <f t="shared" si="472"/>
        <v>98.864268539104813</v>
      </c>
      <c r="S1611">
        <f t="shared" si="473"/>
        <v>0.3811964427561636</v>
      </c>
      <c r="T1611">
        <f t="shared" si="456"/>
        <v>53.851385734757429</v>
      </c>
    </row>
    <row r="1612" spans="1:20" x14ac:dyDescent="0.3">
      <c r="A1612">
        <f t="shared" si="457"/>
        <v>2404.2293742500951</v>
      </c>
      <c r="B1612">
        <f t="shared" si="474"/>
        <v>382.64498923863704</v>
      </c>
      <c r="C1612" t="str">
        <f t="shared" si="458"/>
        <v>75.9192673603844-484.974784953869i</v>
      </c>
      <c r="D1612" t="str">
        <f t="shared" si="459"/>
        <v>15.3559059604396-83.2594229139667i</v>
      </c>
      <c r="E1612" t="str">
        <f t="shared" si="460"/>
        <v>162.370692460004-1.33384584185069i</v>
      </c>
      <c r="F1612" t="str">
        <f t="shared" si="461"/>
        <v>17.4594259762772-390.352342839907i</v>
      </c>
      <c r="G1612" t="str">
        <f t="shared" si="462"/>
        <v>0.9999980822326-0.00138483346377449i</v>
      </c>
      <c r="H1612" t="str">
        <f t="shared" si="463"/>
        <v>91.0150522605503+1.31474408679862i</v>
      </c>
      <c r="I1612" t="str">
        <f t="shared" si="464"/>
        <v>5.47442839877152-92.4563444501489i</v>
      </c>
      <c r="K1612" t="str">
        <f t="shared" si="465"/>
        <v>0.142803718265937-0.00269756593520474i</v>
      </c>
      <c r="L1612" t="str">
        <f t="shared" si="466"/>
        <v>0.0015-25.9958557487862i</v>
      </c>
      <c r="M1612" t="str">
        <f t="shared" si="467"/>
        <v>0.0135-10.6649664610405i</v>
      </c>
      <c r="N1612">
        <f t="shared" si="468"/>
        <v>98.89702980340877</v>
      </c>
      <c r="O1612">
        <f t="shared" si="469"/>
        <v>53.819526634632723</v>
      </c>
      <c r="P1612" s="3">
        <f t="shared" si="470"/>
        <v>53.819526634632723</v>
      </c>
      <c r="Q1612" s="3">
        <f t="shared" si="471"/>
        <v>-81.10297019659123</v>
      </c>
      <c r="R1612">
        <f t="shared" si="472"/>
        <v>98.89702980340877</v>
      </c>
      <c r="S1612">
        <f t="shared" si="473"/>
        <v>0.38264498923863705</v>
      </c>
      <c r="T1612">
        <f t="shared" si="456"/>
        <v>53.819526634632723</v>
      </c>
    </row>
    <row r="1613" spans="1:20" x14ac:dyDescent="0.3">
      <c r="A1613">
        <f t="shared" si="457"/>
        <v>2413.3654458722458</v>
      </c>
      <c r="B1613">
        <f t="shared" si="474"/>
        <v>384.09904019774388</v>
      </c>
      <c r="C1613" t="str">
        <f t="shared" si="458"/>
        <v>75.9186219210294-483.156158680993i</v>
      </c>
      <c r="D1613" t="str">
        <f t="shared" si="459"/>
        <v>15.3559033408302-82.9447861659424i</v>
      </c>
      <c r="E1613" t="str">
        <f t="shared" si="460"/>
        <v>162.369942853467-1.3388654454367i</v>
      </c>
      <c r="F1613" t="str">
        <f t="shared" si="461"/>
        <v>17.4594257213221-388.874802694621i</v>
      </c>
      <c r="G1613" t="str">
        <f t="shared" si="462"/>
        <v>0.999998067629903-0.00139009581063764i</v>
      </c>
      <c r="H1613" t="str">
        <f t="shared" si="463"/>
        <v>91.0151668866444+1.31974037821229i</v>
      </c>
      <c r="I1613" t="str">
        <f t="shared" si="464"/>
        <v>5.47443444735315-92.106046461062i</v>
      </c>
      <c r="K1613" t="str">
        <f t="shared" si="465"/>
        <v>0.142803311628551-0.00270780859560045i</v>
      </c>
      <c r="L1613" t="str">
        <f t="shared" si="466"/>
        <v>0.0015-25.8974454560532i</v>
      </c>
      <c r="M1613" t="str">
        <f t="shared" si="467"/>
        <v>0.0135-10.6245930076116i</v>
      </c>
      <c r="N1613">
        <f t="shared" si="468"/>
        <v>98.9299052978281</v>
      </c>
      <c r="O1613">
        <f t="shared" si="469"/>
        <v>53.787675495683196</v>
      </c>
      <c r="P1613" s="3">
        <f t="shared" si="470"/>
        <v>53.787675495683196</v>
      </c>
      <c r="Q1613" s="3">
        <f t="shared" si="471"/>
        <v>-81.0700947021719</v>
      </c>
      <c r="R1613">
        <f t="shared" si="472"/>
        <v>98.9299052978281</v>
      </c>
      <c r="S1613">
        <f t="shared" si="473"/>
        <v>0.38409904019774388</v>
      </c>
      <c r="T1613">
        <f t="shared" si="456"/>
        <v>53.787675495683196</v>
      </c>
    </row>
    <row r="1614" spans="1:20" x14ac:dyDescent="0.3">
      <c r="A1614">
        <f t="shared" si="457"/>
        <v>2422.5362345665599</v>
      </c>
      <c r="B1614">
        <f t="shared" si="474"/>
        <v>385.55861655049529</v>
      </c>
      <c r="C1614" t="str">
        <f t="shared" si="458"/>
        <v>75.9179715956984-481.344482277131i</v>
      </c>
      <c r="D1614" t="str">
        <f t="shared" si="459"/>
        <v>15.3559007012748-82.6313426063242i</v>
      </c>
      <c r="E1614" t="str">
        <f t="shared" si="460"/>
        <v>162.369187585378-1.34390356551516i</v>
      </c>
      <c r="F1614" t="str">
        <f t="shared" si="461"/>
        <v>17.4594254644256-387.402856643921i</v>
      </c>
      <c r="G1614" t="str">
        <f t="shared" si="462"/>
        <v>0.999998052916016-0.00139537815418659i</v>
      </c>
      <c r="H1614" t="str">
        <f t="shared" si="463"/>
        <v>91.0152823857285+1.32475565855244i</v>
      </c>
      <c r="I1614" t="str">
        <f t="shared" si="464"/>
        <v>5.47444054199882-91.7570734484934i</v>
      </c>
      <c r="K1614" t="str">
        <f t="shared" si="465"/>
        <v>0.142802901897309-0.00271809008557607i</v>
      </c>
      <c r="L1614" t="str">
        <f t="shared" si="466"/>
        <v>0.0015-25.7994077067675i</v>
      </c>
      <c r="M1614" t="str">
        <f t="shared" si="467"/>
        <v>0.0135-10.58437239252i</v>
      </c>
      <c r="N1614">
        <f t="shared" si="468"/>
        <v>98.962895344549949</v>
      </c>
      <c r="O1614">
        <f t="shared" si="469"/>
        <v>53.75583237412755</v>
      </c>
      <c r="P1614" s="3">
        <f t="shared" si="470"/>
        <v>53.75583237412755</v>
      </c>
      <c r="Q1614" s="3">
        <f t="shared" si="471"/>
        <v>-81.037104655450051</v>
      </c>
      <c r="R1614">
        <f t="shared" si="472"/>
        <v>98.962895344549949</v>
      </c>
      <c r="S1614">
        <f t="shared" si="473"/>
        <v>0.38555861655049528</v>
      </c>
      <c r="T1614">
        <f t="shared" si="456"/>
        <v>53.75583237412755</v>
      </c>
    </row>
    <row r="1615" spans="1:20" x14ac:dyDescent="0.3">
      <c r="A1615">
        <f t="shared" si="457"/>
        <v>2431.7418722579127</v>
      </c>
      <c r="B1615">
        <f t="shared" si="474"/>
        <v>387.02373929338717</v>
      </c>
      <c r="C1615" t="str">
        <f t="shared" si="458"/>
        <v>75.9173163476232-479.539729675082i</v>
      </c>
      <c r="D1615" t="str">
        <f t="shared" si="459"/>
        <v>15.3558980416216-82.319087726119i</v>
      </c>
      <c r="E1615" t="str">
        <f t="shared" si="460"/>
        <v>162.36842661333-1.34896026611748i</v>
      </c>
      <c r="F1615" t="str">
        <f t="shared" si="461"/>
        <v>17.4594252055729-385.936483513369i</v>
      </c>
      <c r="G1615" t="str">
        <f t="shared" si="462"/>
        <v>0.999998038090091-0.00140068057040608i</v>
      </c>
      <c r="H1615" t="str">
        <f t="shared" si="463"/>
        <v>91.015398764453+1.32979000001155i</v>
      </c>
      <c r="I1615" t="str">
        <f t="shared" si="464"/>
        <v>5.47444668305942-91.4094203923509i</v>
      </c>
      <c r="K1615" t="str">
        <f t="shared" si="465"/>
        <v>0.14280248904869-0.0027284105516261i</v>
      </c>
      <c r="L1615" t="str">
        <f t="shared" si="466"/>
        <v>0.0015-25.7017410906231i</v>
      </c>
      <c r="M1615" t="str">
        <f t="shared" si="467"/>
        <v>0.0135-10.5443040371787i</v>
      </c>
      <c r="N1615">
        <f t="shared" si="468"/>
        <v>98.996000265807382</v>
      </c>
      <c r="O1615">
        <f t="shared" si="469"/>
        <v>53.723997326548655</v>
      </c>
      <c r="P1615" s="3">
        <f t="shared" si="470"/>
        <v>53.723997326548655</v>
      </c>
      <c r="Q1615" s="3">
        <f t="shared" si="471"/>
        <v>-81.003999734192618</v>
      </c>
      <c r="R1615">
        <f t="shared" si="472"/>
        <v>98.996000265807382</v>
      </c>
      <c r="S1615">
        <f t="shared" si="473"/>
        <v>0.38702373929338718</v>
      </c>
      <c r="T1615">
        <f t="shared" si="456"/>
        <v>53.723997326548655</v>
      </c>
    </row>
    <row r="1616" spans="1:20" x14ac:dyDescent="0.3">
      <c r="A1616">
        <f t="shared" si="457"/>
        <v>2440.9824913724929</v>
      </c>
      <c r="B1616">
        <f t="shared" si="474"/>
        <v>388.49442950270202</v>
      </c>
      <c r="C1616" t="str">
        <f t="shared" si="458"/>
        <v>75.9166561397624-477.741874907196i</v>
      </c>
      <c r="D1616" t="str">
        <f t="shared" si="459"/>
        <v>15.3558953617175-82.0080170334332i</v>
      </c>
      <c r="E1616" t="str">
        <f t="shared" si="460"/>
        <v>162.367659894606-1.35403561144712i</v>
      </c>
      <c r="F1616" t="str">
        <f t="shared" si="461"/>
        <v>17.4594249447493-384.475662208695i</v>
      </c>
      <c r="G1616" t="str">
        <f t="shared" si="462"/>
        <v>0.999998023151275-0.00140600313556956i</v>
      </c>
      <c r="H1616" t="str">
        <f t="shared" si="463"/>
        <v>91.0155160295186+1.33484347505679i</v>
      </c>
      <c r="I1616" t="str">
        <f t="shared" si="464"/>
        <v>5.47445287088853-91.0630822915299i</v>
      </c>
      <c r="K1616" t="str">
        <f t="shared" si="465"/>
        <v>0.142802073058995-0.0027387701407896i</v>
      </c>
      <c r="L1616" t="str">
        <f t="shared" si="466"/>
        <v>0.0015-25.604444202653i</v>
      </c>
      <c r="M1616" t="str">
        <f t="shared" si="467"/>
        <v>0.0135-10.504387365191i</v>
      </c>
      <c r="N1616">
        <f t="shared" si="468"/>
        <v>99.02922038386761</v>
      </c>
      <c r="O1616">
        <f t="shared" si="469"/>
        <v>53.692170409895851</v>
      </c>
      <c r="P1616" s="3">
        <f t="shared" si="470"/>
        <v>53.692170409895851</v>
      </c>
      <c r="Q1616" s="3">
        <f t="shared" si="471"/>
        <v>-80.97077961613239</v>
      </c>
      <c r="R1616">
        <f t="shared" si="472"/>
        <v>99.02922038386761</v>
      </c>
      <c r="S1616">
        <f t="shared" si="473"/>
        <v>0.38849442950270202</v>
      </c>
      <c r="T1616">
        <f t="shared" si="456"/>
        <v>53.692170409895851</v>
      </c>
    </row>
    <row r="1617" spans="1:20" x14ac:dyDescent="0.3">
      <c r="A1617">
        <f t="shared" si="457"/>
        <v>2450.2582248397084</v>
      </c>
      <c r="B1617">
        <f t="shared" si="474"/>
        <v>389.97070833481229</v>
      </c>
      <c r="C1617" t="str">
        <f t="shared" si="458"/>
        <v>75.9159909348003-475.950892104984i</v>
      </c>
      <c r="D1617" t="str">
        <f t="shared" si="459"/>
        <v>15.3558926614084-81.6981260534083i</v>
      </c>
      <c r="E1617" t="str">
        <f t="shared" si="460"/>
        <v>162.366887386175-1.35912966587929i</v>
      </c>
      <c r="F1617" t="str">
        <f t="shared" si="461"/>
        <v>17.4594246819396-383.020371715493i</v>
      </c>
      <c r="G1617" t="str">
        <f t="shared" si="462"/>
        <v>0.999998008098709-0.0014113459262403i</v>
      </c>
      <c r="H1617" t="str">
        <f t="shared" si="463"/>
        <v>91.0156341876772+1.33991615643116i</v>
      </c>
      <c r="I1617" t="str">
        <f t="shared" si="464"/>
        <v>5.47445910584237-90.7180541638419i</v>
      </c>
      <c r="K1617" t="str">
        <f t="shared" si="465"/>
        <v>0.142801653904345-0.00274916900065222i</v>
      </c>
      <c r="L1617" t="str">
        <f t="shared" si="466"/>
        <v>0.0015-25.5075156432089i</v>
      </c>
      <c r="M1617" t="str">
        <f t="shared" si="467"/>
        <v>0.0135-10.4646218023421i</v>
      </c>
      <c r="N1617">
        <f t="shared" si="468"/>
        <v>99.062556021020555</v>
      </c>
      <c r="O1617">
        <f t="shared" si="469"/>
        <v>53.660351681486553</v>
      </c>
      <c r="P1617" s="3">
        <f t="shared" si="470"/>
        <v>53.660351681486553</v>
      </c>
      <c r="Q1617" s="3">
        <f t="shared" si="471"/>
        <v>-80.937443978979445</v>
      </c>
      <c r="R1617">
        <f t="shared" si="472"/>
        <v>99.062556021020555</v>
      </c>
      <c r="S1617">
        <f t="shared" si="473"/>
        <v>0.38997070833481229</v>
      </c>
      <c r="T1617">
        <f t="shared" si="456"/>
        <v>53.660351681486553</v>
      </c>
    </row>
    <row r="1618" spans="1:20" x14ac:dyDescent="0.3">
      <c r="A1618">
        <f t="shared" si="457"/>
        <v>2459.5692060940992</v>
      </c>
      <c r="B1618">
        <f t="shared" si="474"/>
        <v>391.45259702648457</v>
      </c>
      <c r="C1618" t="str">
        <f t="shared" si="458"/>
        <v>75.9153206951422-474.16675549874i</v>
      </c>
      <c r="D1618" t="str">
        <f t="shared" si="459"/>
        <v>15.3558899405389-81.3894103281565i</v>
      </c>
      <c r="E1618" t="str">
        <f t="shared" si="460"/>
        <v>162.366109044684-1.36424249396063i</v>
      </c>
      <c r="F1618" t="str">
        <f t="shared" si="461"/>
        <v>17.4594244171288-381.570591098923i</v>
      </c>
      <c r="G1618" t="str">
        <f t="shared" si="462"/>
        <v>0.999997992931526-0.00141670901927248i</v>
      </c>
      <c r="H1618" t="str">
        <f t="shared" si="463"/>
        <v>91.0157532457315+1.34500811715439i</v>
      </c>
      <c r="I1618" t="str">
        <f t="shared" si="464"/>
        <v>5.47446538827987-90.3743310459428i</v>
      </c>
      <c r="K1618" t="str">
        <f t="shared" si="465"/>
        <v>0.142801231560681-0.00275960727934799i</v>
      </c>
      <c r="L1618" t="str">
        <f t="shared" si="466"/>
        <v>0.0015-25.4109540179407i</v>
      </c>
      <c r="M1618" t="str">
        <f t="shared" si="467"/>
        <v>0.0135-10.425006776591i</v>
      </c>
      <c r="N1618">
        <f t="shared" si="468"/>
        <v>99.096007499566994</v>
      </c>
      <c r="O1618">
        <f t="shared" si="469"/>
        <v>53.628541199008026</v>
      </c>
      <c r="P1618" s="3">
        <f t="shared" si="470"/>
        <v>53.628541199008026</v>
      </c>
      <c r="Q1618" s="3">
        <f t="shared" si="471"/>
        <v>-80.903992500433006</v>
      </c>
      <c r="R1618">
        <f t="shared" si="472"/>
        <v>99.096007499566994</v>
      </c>
      <c r="S1618">
        <f t="shared" si="473"/>
        <v>0.39145259702648455</v>
      </c>
      <c r="T1618">
        <f t="shared" si="456"/>
        <v>53.628541199008026</v>
      </c>
    </row>
    <row r="1619" spans="1:20" x14ac:dyDescent="0.3">
      <c r="A1619">
        <f t="shared" si="457"/>
        <v>2468.9155690772568</v>
      </c>
      <c r="B1619">
        <f t="shared" si="474"/>
        <v>392.94011689518521</v>
      </c>
      <c r="C1619" t="str">
        <f t="shared" si="458"/>
        <v>75.9146453829164-472.389439417186i</v>
      </c>
      <c r="D1619" t="str">
        <f t="shared" si="459"/>
        <v>15.3558871989526-81.081865416696i</v>
      </c>
      <c r="E1619" t="str">
        <f t="shared" si="460"/>
        <v>162.365324826467-1.36937416040929i</v>
      </c>
      <c r="F1619" t="str">
        <f t="shared" si="461"/>
        <v>17.4594241503016-380.126299503402i</v>
      </c>
      <c r="G1619" t="str">
        <f t="shared" si="462"/>
        <v>0.999997977648855-0.0014220924918123i</v>
      </c>
      <c r="H1619" t="str">
        <f t="shared" si="463"/>
        <v>91.0158732105366+1.35011943052415i</v>
      </c>
      <c r="I1619" t="str">
        <f t="shared" si="464"/>
        <v>5.47447171856266-90.0319079932611i</v>
      </c>
      <c r="K1619" t="str">
        <f t="shared" si="465"/>
        <v>0.14280080600376-0.00277008512556138i</v>
      </c>
      <c r="L1619" t="str">
        <f t="shared" si="466"/>
        <v>0.0015-25.3147579377771i</v>
      </c>
      <c r="M1619" t="str">
        <f t="shared" si="467"/>
        <v>0.0135-10.3855417180624i</v>
      </c>
      <c r="N1619">
        <f t="shared" si="468"/>
        <v>99.129575141806797</v>
      </c>
      <c r="O1619">
        <f t="shared" si="469"/>
        <v>53.596739020519628</v>
      </c>
      <c r="P1619" s="3">
        <f t="shared" si="470"/>
        <v>53.596739020519628</v>
      </c>
      <c r="Q1619" s="3">
        <f t="shared" si="471"/>
        <v>-80.870424858193203</v>
      </c>
      <c r="R1619">
        <f t="shared" si="472"/>
        <v>99.129575141806797</v>
      </c>
      <c r="S1619">
        <f t="shared" si="473"/>
        <v>0.39294011689518521</v>
      </c>
      <c r="T1619">
        <f t="shared" si="456"/>
        <v>53.596739020519628</v>
      </c>
    </row>
    <row r="1620" spans="1:20" x14ac:dyDescent="0.3">
      <c r="A1620">
        <f t="shared" si="457"/>
        <v>2478.2974482397503</v>
      </c>
      <c r="B1620">
        <f t="shared" si="474"/>
        <v>394.43328933938693</v>
      </c>
      <c r="C1620" t="str">
        <f t="shared" si="458"/>
        <v>75.9139649599656-470.618918287087i</v>
      </c>
      <c r="D1620" t="str">
        <f t="shared" si="459"/>
        <v>15.3558844364915-80.7754868948878i</v>
      </c>
      <c r="E1620" t="str">
        <f t="shared" si="460"/>
        <v>162.364534687534-1.37452473011492i</v>
      </c>
      <c r="F1620" t="str">
        <f t="shared" si="461"/>
        <v>17.4594238814427-378.687476152312i</v>
      </c>
      <c r="G1620" t="str">
        <f t="shared" si="462"/>
        <v>0.999997962249815-0.00142749642129908i</v>
      </c>
      <c r="H1620" t="str">
        <f t="shared" si="463"/>
        <v>91.0159940890003+1.35525017011711i</v>
      </c>
      <c r="I1620" t="str">
        <f t="shared" si="464"/>
        <v>5.4744780970553-89.6907800799285i</v>
      </c>
      <c r="K1620" t="str">
        <f t="shared" si="465"/>
        <v>0.142800377209155-0.00278060268852923i</v>
      </c>
      <c r="L1620" t="str">
        <f t="shared" si="466"/>
        <v>0.0015-25.2189260189053i</v>
      </c>
      <c r="M1620" t="str">
        <f t="shared" si="467"/>
        <v>0.0135-10.3462260590381i</v>
      </c>
      <c r="N1620">
        <f t="shared" si="468"/>
        <v>99.16325927002633</v>
      </c>
      <c r="O1620">
        <f t="shared" si="469"/>
        <v>53.564945204454318</v>
      </c>
      <c r="P1620" s="3">
        <f t="shared" si="470"/>
        <v>53.564945204454318</v>
      </c>
      <c r="Q1620" s="3">
        <f t="shared" si="471"/>
        <v>-80.83674072997367</v>
      </c>
      <c r="R1620">
        <f t="shared" si="472"/>
        <v>99.16325927002633</v>
      </c>
      <c r="S1620">
        <f t="shared" si="473"/>
        <v>0.39443328933938693</v>
      </c>
      <c r="T1620">
        <f t="shared" si="456"/>
        <v>53.564945204454318</v>
      </c>
    </row>
    <row r="1621" spans="1:20" x14ac:dyDescent="0.3">
      <c r="A1621">
        <f t="shared" si="457"/>
        <v>2487.7149785430615</v>
      </c>
      <c r="B1621">
        <f t="shared" si="474"/>
        <v>395.9321358388766</v>
      </c>
      <c r="C1621" t="str">
        <f t="shared" si="458"/>
        <v>75.9132793878537-468.85516663289i</v>
      </c>
      <c r="D1621" t="str">
        <f t="shared" si="459"/>
        <v>15.3558816529969-80.4702703553716i</v>
      </c>
      <c r="E1621" t="str">
        <f t="shared" si="460"/>
        <v>162.363738583572-1.37969426813795i</v>
      </c>
      <c r="F1621" t="str">
        <f t="shared" si="461"/>
        <v>17.4594236105366-377.254100347694i</v>
      </c>
      <c r="G1621" t="str">
        <f t="shared" si="462"/>
        <v>0.99999794673352-0.00143292088546634i</v>
      </c>
      <c r="H1621" t="str">
        <f t="shared" si="463"/>
        <v>91.0161158880824+1.36040040978986i</v>
      </c>
      <c r="I1621" t="str">
        <f t="shared" si="464"/>
        <v>5.47448452412495-89.3509423987063i</v>
      </c>
      <c r="K1621" t="str">
        <f t="shared" si="465"/>
        <v>0.142799945152254-0.00279116011804266i</v>
      </c>
      <c r="L1621" t="str">
        <f t="shared" si="466"/>
        <v>0.0015-25.1234568827508i</v>
      </c>
      <c r="M1621" t="str">
        <f t="shared" si="467"/>
        <v>0.0135-10.3070592339491i</v>
      </c>
      <c r="N1621">
        <f t="shared" si="468"/>
        <v>99.19706020648708</v>
      </c>
      <c r="O1621">
        <f t="shared" si="469"/>
        <v>53.533159809620784</v>
      </c>
      <c r="P1621" s="3">
        <f t="shared" si="470"/>
        <v>53.533159809620784</v>
      </c>
      <c r="Q1621" s="3">
        <f t="shared" si="471"/>
        <v>-80.80293979351292</v>
      </c>
      <c r="R1621">
        <f t="shared" si="472"/>
        <v>99.19706020648708</v>
      </c>
      <c r="S1621">
        <f t="shared" si="473"/>
        <v>0.3959321358388766</v>
      </c>
      <c r="T1621">
        <f t="shared" si="456"/>
        <v>53.533159809620784</v>
      </c>
    </row>
    <row r="1622" spans="1:20" x14ac:dyDescent="0.3">
      <c r="A1622">
        <f t="shared" si="457"/>
        <v>2497.1682954615253</v>
      </c>
      <c r="B1622">
        <f t="shared" si="474"/>
        <v>397.43667795506434</v>
      </c>
      <c r="C1622" t="str">
        <f t="shared" si="458"/>
        <v>75.9125886278562-467.098159076352i</v>
      </c>
      <c r="D1622" t="str">
        <f t="shared" si="459"/>
        <v>15.3558788483085-80.1662114075024i</v>
      </c>
      <c r="E1622" t="str">
        <f t="shared" si="460"/>
        <v>162.362936469942-1.38488283970973i</v>
      </c>
      <c r="F1622" t="str">
        <f t="shared" si="461"/>
        <v>17.4594233375676-375.826151469957i</v>
      </c>
      <c r="G1622" t="str">
        <f t="shared" si="462"/>
        <v>0.999997931099078-0.00143836596234302i</v>
      </c>
      <c r="H1622" t="str">
        <f t="shared" si="463"/>
        <v>91.016238614796+1.3655702236801i</v>
      </c>
      <c r="I1622" t="str">
        <f t="shared" si="464"/>
        <v>5.47449100014158-89.0123900609171i</v>
      </c>
      <c r="K1622" t="str">
        <f t="shared" si="465"/>
        <v>0.142799509808258-0.00280175756444903i</v>
      </c>
      <c r="L1622" t="str">
        <f t="shared" si="466"/>
        <v>0.0015-25.0283491559582i</v>
      </c>
      <c r="M1622" t="str">
        <f t="shared" si="467"/>
        <v>0.0135-10.2680406793675i</v>
      </c>
      <c r="N1622">
        <f t="shared" si="468"/>
        <v>99.230978273412674</v>
      </c>
      <c r="O1622">
        <f t="shared" si="469"/>
        <v>53.50138289520519</v>
      </c>
      <c r="P1622" s="3">
        <f t="shared" si="470"/>
        <v>53.50138289520519</v>
      </c>
      <c r="Q1622" s="3">
        <f t="shared" si="471"/>
        <v>-80.769021726587326</v>
      </c>
      <c r="R1622">
        <f t="shared" si="472"/>
        <v>99.230978273412674</v>
      </c>
      <c r="S1622">
        <f t="shared" si="473"/>
        <v>0.39743667795506432</v>
      </c>
      <c r="T1622">
        <f t="shared" si="456"/>
        <v>53.50138289520519</v>
      </c>
    </row>
    <row r="1623" spans="1:20" x14ac:dyDescent="0.3">
      <c r="A1623">
        <f t="shared" si="457"/>
        <v>2506.6575349842792</v>
      </c>
      <c r="B1623">
        <f t="shared" si="474"/>
        <v>398.94693733129361</v>
      </c>
      <c r="C1623" t="str">
        <f t="shared" si="458"/>
        <v>75.9118926409629-465.347870336188i</v>
      </c>
      <c r="D1623" t="str">
        <f t="shared" si="459"/>
        <v>15.3558760222651-79.8633056772884i</v>
      </c>
      <c r="E1623" t="str">
        <f t="shared" si="460"/>
        <v>162.362128301677-1.39009051023248i</v>
      </c>
      <c r="F1623" t="str">
        <f t="shared" si="461"/>
        <v>17.4594230625203-374.403608977578i</v>
      </c>
      <c r="G1623" t="str">
        <f t="shared" si="462"/>
        <v>0.999997915345589-0.00144383173025449i</v>
      </c>
      <c r="H1623" t="str">
        <f t="shared" si="463"/>
        <v>91.0163622762071+1.3707596862077i</v>
      </c>
      <c r="I1623" t="str">
        <f t="shared" si="464"/>
        <v>5.47449752547813-88.6751181963734i</v>
      </c>
      <c r="K1623" t="str">
        <f t="shared" si="465"/>
        <v>0.142799071152181-0.00281239517865404i</v>
      </c>
      <c r="L1623" t="str">
        <f t="shared" si="466"/>
        <v>0.0015-24.9336014703708i</v>
      </c>
      <c r="M1623" t="str">
        <f t="shared" si="467"/>
        <v>0.0135-10.2291698339983i</v>
      </c>
      <c r="N1623">
        <f t="shared" si="468"/>
        <v>99.265013792976461</v>
      </c>
      <c r="O1623">
        <f t="shared" si="469"/>
        <v>53.469614520773341</v>
      </c>
      <c r="P1623" s="3">
        <f t="shared" si="470"/>
        <v>53.469614520773341</v>
      </c>
      <c r="Q1623" s="3">
        <f t="shared" si="471"/>
        <v>-80.734986207023539</v>
      </c>
      <c r="R1623">
        <f t="shared" si="472"/>
        <v>99.265013792976461</v>
      </c>
      <c r="S1623">
        <f t="shared" si="473"/>
        <v>0.39894693733129361</v>
      </c>
      <c r="T1623">
        <f t="shared" si="456"/>
        <v>53.469614520773341</v>
      </c>
    </row>
    <row r="1624" spans="1:20" x14ac:dyDescent="0.3">
      <c r="A1624">
        <f t="shared" si="457"/>
        <v>2516.1828336172193</v>
      </c>
      <c r="B1624">
        <f t="shared" si="474"/>
        <v>400.46293569315253</v>
      </c>
      <c r="C1624" t="str">
        <f t="shared" si="458"/>
        <v>75.9111913878722-463.604275227684i</v>
      </c>
      <c r="D1624" t="str">
        <f t="shared" si="459"/>
        <v>15.3558731747039-79.5615488073261i</v>
      </c>
      <c r="E1624" t="str">
        <f t="shared" si="460"/>
        <v>162.36131403348-1.3953173452788i</v>
      </c>
      <c r="F1624" t="str">
        <f t="shared" si="461"/>
        <v>17.4594227853786-372.986452406804i</v>
      </c>
      <c r="G1624" t="str">
        <f t="shared" si="462"/>
        <v>0.999997899472146-0.00144931826782373i</v>
      </c>
      <c r="H1624" t="str">
        <f t="shared" si="463"/>
        <v>91.0164868794362+1.37596887207572i</v>
      </c>
      <c r="I1624" t="str">
        <f t="shared" si="464"/>
        <v>5.47450410051017-88.3391219533073i</v>
      </c>
      <c r="K1624" t="str">
        <f t="shared" si="465"/>
        <v>0.142798629158846-0.00282307311212346i</v>
      </c>
      <c r="L1624" t="str">
        <f t="shared" si="466"/>
        <v>0.0015-24.8392124630113i</v>
      </c>
      <c r="M1624" t="str">
        <f t="shared" si="467"/>
        <v>0.0135-10.1904461386713i</v>
      </c>
      <c r="N1624">
        <f t="shared" si="468"/>
        <v>99.29916708728895</v>
      </c>
      <c r="O1624">
        <f t="shared" si="469"/>
        <v>53.437854746272166</v>
      </c>
      <c r="P1624" s="3">
        <f t="shared" si="470"/>
        <v>53.437854746272166</v>
      </c>
      <c r="Q1624" s="3">
        <f t="shared" si="471"/>
        <v>-80.70083291271105</v>
      </c>
      <c r="R1624">
        <f t="shared" si="472"/>
        <v>99.29916708728895</v>
      </c>
      <c r="S1624">
        <f t="shared" si="473"/>
        <v>0.40046293569315256</v>
      </c>
      <c r="T1624">
        <f t="shared" si="456"/>
        <v>53.437854746272166</v>
      </c>
    </row>
    <row r="1625" spans="1:20" x14ac:dyDescent="0.3">
      <c r="A1625">
        <f t="shared" si="457"/>
        <v>2525.7443283849652</v>
      </c>
      <c r="B1625">
        <f t="shared" si="474"/>
        <v>401.98469484878655</v>
      </c>
      <c r="C1625" t="str">
        <f t="shared" si="458"/>
        <v>75.9104848289922-461.867348662351i</v>
      </c>
      <c r="D1625" t="str">
        <f t="shared" si="459"/>
        <v>15.3558703054612-79.2609364567392i</v>
      </c>
      <c r="E1625" t="str">
        <f t="shared" si="460"/>
        <v>162.360493619721-1.40056341059152i</v>
      </c>
      <c r="F1625" t="str">
        <f t="shared" si="461"/>
        <v>17.4594225061265-371.574661371361i</v>
      </c>
      <c r="G1625" t="str">
        <f t="shared" si="462"/>
        <v>0.999997883477837-0.00145482565397248i</v>
      </c>
      <c r="H1625" t="str">
        <f t="shared" si="463"/>
        <v>91.016612431658+1.38119785627156i</v>
      </c>
      <c r="I1625" t="str">
        <f t="shared" si="464"/>
        <v>5.47451072561624-88.0043964983017i</v>
      </c>
      <c r="K1625" t="str">
        <f t="shared" si="465"/>
        <v>0.142798183802885-0.00283379151688529i</v>
      </c>
      <c r="L1625" t="str">
        <f t="shared" si="466"/>
        <v>0.0015-24.7451807760623i</v>
      </c>
      <c r="M1625" t="str">
        <f t="shared" si="467"/>
        <v>0.0135-10.1518690363333i</v>
      </c>
      <c r="N1625">
        <f t="shared" si="468"/>
        <v>99.333438478384977</v>
      </c>
      <c r="O1625">
        <f t="shared" si="469"/>
        <v>53.406103632031886</v>
      </c>
      <c r="P1625" s="3">
        <f t="shared" si="470"/>
        <v>53.406103632031886</v>
      </c>
      <c r="Q1625" s="3">
        <f t="shared" si="471"/>
        <v>-80.666561521615023</v>
      </c>
      <c r="R1625">
        <f t="shared" si="472"/>
        <v>99.333438478384977</v>
      </c>
      <c r="S1625">
        <f t="shared" si="473"/>
        <v>0.40198469484878657</v>
      </c>
      <c r="T1625">
        <f t="shared" si="456"/>
        <v>53.406103632031886</v>
      </c>
    </row>
    <row r="1626" spans="1:20" x14ac:dyDescent="0.3">
      <c r="A1626">
        <f t="shared" si="457"/>
        <v>2535.3421568328281</v>
      </c>
      <c r="B1626">
        <f t="shared" si="474"/>
        <v>403.51223668921193</v>
      </c>
      <c r="C1626" t="str">
        <f t="shared" si="458"/>
        <v>75.909772924438-460.137065647564i</v>
      </c>
      <c r="D1626" t="str">
        <f t="shared" si="459"/>
        <v>15.355867414372-78.961464301116i</v>
      </c>
      <c r="E1626" t="str">
        <f t="shared" si="460"/>
        <v>162.359667014437-1.40582877208357i</v>
      </c>
      <c r="F1626" t="str">
        <f t="shared" si="461"/>
        <v>17.4594222247482-370.168215562164i</v>
      </c>
      <c r="G1626" t="str">
        <f t="shared" si="462"/>
        <v>0.99999786736174-0.00146035396792232i</v>
      </c>
      <c r="H1626" t="str">
        <f t="shared" si="463"/>
        <v>91.0167389401018+1.38644671406801i</v>
      </c>
      <c r="I1626" t="str">
        <f t="shared" si="464"/>
        <v>5.47451740117784-87.6709370162206i</v>
      </c>
      <c r="K1626" t="str">
        <f t="shared" si="465"/>
        <v>0.142797735058738-0.00284455054553174i</v>
      </c>
      <c r="L1626" t="str">
        <f t="shared" si="466"/>
        <v>0.0015-24.6515050568463i</v>
      </c>
      <c r="M1626" t="str">
        <f t="shared" si="467"/>
        <v>0.0135-10.1134379720395i</v>
      </c>
      <c r="N1626">
        <f t="shared" si="468"/>
        <v>99.367828288210731</v>
      </c>
      <c r="O1626">
        <f t="shared" si="469"/>
        <v>53.374361238767996</v>
      </c>
      <c r="P1626" s="3">
        <f t="shared" si="470"/>
        <v>53.374361238767996</v>
      </c>
      <c r="Q1626" s="3">
        <f t="shared" si="471"/>
        <v>-80.632171711789269</v>
      </c>
      <c r="R1626">
        <f t="shared" si="472"/>
        <v>99.367828288210731</v>
      </c>
      <c r="S1626">
        <f t="shared" si="473"/>
        <v>0.40351223668921193</v>
      </c>
      <c r="T1626">
        <f t="shared" si="456"/>
        <v>53.374361238767996</v>
      </c>
    </row>
    <row r="1627" spans="1:20" x14ac:dyDescent="0.3">
      <c r="A1627">
        <f t="shared" si="457"/>
        <v>2544.9764570287925</v>
      </c>
      <c r="B1627">
        <f t="shared" si="474"/>
        <v>405.04558318863093</v>
      </c>
      <c r="C1627" t="str">
        <f t="shared" si="458"/>
        <v>75.9090556340254-458.41340128618i</v>
      </c>
      <c r="D1627" t="str">
        <f t="shared" si="459"/>
        <v>15.3558645012698-78.6631280324463i</v>
      </c>
      <c r="E1627" t="str">
        <f t="shared" si="460"/>
        <v>162.358834171322-1.41111349583743i</v>
      </c>
      <c r="F1627" t="str">
        <f t="shared" si="461"/>
        <v>17.4594219412274-368.767094747017i</v>
      </c>
      <c r="G1627" t="str">
        <f t="shared" si="462"/>
        <v>0.999997851122929-0.00146590328919584i</v>
      </c>
      <c r="H1627" t="str">
        <f t="shared" si="463"/>
        <v>91.0168664120518+1.39171552102435i</v>
      </c>
      <c r="I1627" t="str">
        <f t="shared" si="464"/>
        <v>5.47452412757929-87.3387387101388i</v>
      </c>
      <c r="K1627" t="str">
        <f t="shared" si="465"/>
        <v>0.142797282900651-0.00285535035122114i</v>
      </c>
      <c r="L1627" t="str">
        <f t="shared" si="466"/>
        <v>0.0015-24.5581839578066i</v>
      </c>
      <c r="M1627" t="str">
        <f t="shared" si="467"/>
        <v>0.0135-10.0751523929463i</v>
      </c>
      <c r="N1627">
        <f t="shared" si="468"/>
        <v>99.402336838610452</v>
      </c>
      <c r="O1627">
        <f t="shared" si="469"/>
        <v>53.342627627582708</v>
      </c>
      <c r="P1627" s="3">
        <f t="shared" si="470"/>
        <v>53.342627627582708</v>
      </c>
      <c r="Q1627" s="3">
        <f t="shared" si="471"/>
        <v>-80.597663161389548</v>
      </c>
      <c r="R1627">
        <f t="shared" si="472"/>
        <v>99.402336838610452</v>
      </c>
      <c r="S1627">
        <f t="shared" si="473"/>
        <v>0.40504558318863093</v>
      </c>
      <c r="T1627">
        <f t="shared" si="456"/>
        <v>53.342627627582708</v>
      </c>
    </row>
    <row r="1628" spans="1:20" x14ac:dyDescent="0.3">
      <c r="A1628">
        <f t="shared" si="457"/>
        <v>2554.647367565502</v>
      </c>
      <c r="B1628">
        <f t="shared" si="474"/>
        <v>406.58475640474774</v>
      </c>
      <c r="C1628" t="str">
        <f t="shared" si="458"/>
        <v>75.9083329172762-456.696330776214i</v>
      </c>
      <c r="D1628" t="str">
        <f t="shared" si="459"/>
        <v>15.3558615659871-78.3659233590601i</v>
      </c>
      <c r="E1628" t="str">
        <f t="shared" si="460"/>
        <v>162.357995043737-1.41641764810551i</v>
      </c>
      <c r="F1628" t="str">
        <f t="shared" si="461"/>
        <v>17.4594216555477-367.371278770324i</v>
      </c>
      <c r="G1628" t="str">
        <f t="shared" si="462"/>
        <v>0.999997834760469-0.00147147369761781i</v>
      </c>
      <c r="H1628" t="str">
        <f t="shared" si="463"/>
        <v>91.0169948548476+1.39700435298741i</v>
      </c>
      <c r="I1628" t="str">
        <f t="shared" si="464"/>
        <v>5.47453090520777-87.0077968012728i</v>
      </c>
      <c r="K1628" t="str">
        <f t="shared" si="465"/>
        <v>0.142796827302675-0.00286619108767997i</v>
      </c>
      <c r="L1628" t="str">
        <f t="shared" si="466"/>
        <v>0.0015-24.465216136488i</v>
      </c>
      <c r="M1628" t="str">
        <f t="shared" si="467"/>
        <v>0.0135-10.0370117483027i</v>
      </c>
      <c r="N1628">
        <f t="shared" si="468"/>
        <v>99.436964451313344</v>
      </c>
      <c r="O1628">
        <f t="shared" si="469"/>
        <v>53.310902859967499</v>
      </c>
      <c r="P1628" s="3">
        <f t="shared" si="470"/>
        <v>53.310902859967499</v>
      </c>
      <c r="Q1628" s="3">
        <f t="shared" si="471"/>
        <v>-80.563035548686656</v>
      </c>
      <c r="R1628">
        <f t="shared" si="472"/>
        <v>99.436964451313344</v>
      </c>
      <c r="S1628">
        <f t="shared" si="473"/>
        <v>0.40658475640474773</v>
      </c>
      <c r="T1628">
        <f t="shared" si="456"/>
        <v>53.310902859967499</v>
      </c>
    </row>
    <row r="1629" spans="1:20" x14ac:dyDescent="0.3">
      <c r="A1629">
        <f t="shared" si="457"/>
        <v>2564.3550275622515</v>
      </c>
      <c r="B1629">
        <f t="shared" si="474"/>
        <v>408.12977847908581</v>
      </c>
      <c r="C1629" t="str">
        <f t="shared" si="458"/>
        <v>75.9076047334091-454.985829410448i</v>
      </c>
      <c r="D1629" t="str">
        <f t="shared" si="459"/>
        <v>15.355858608355-78.0698460055659i</v>
      </c>
      <c r="E1629" t="str">
        <f t="shared" si="460"/>
        <v>162.357149584696-1.42174129530916i</v>
      </c>
      <c r="F1629" t="str">
        <f t="shared" si="461"/>
        <v>17.4594213676927-365.980747552805i</v>
      </c>
      <c r="G1629" t="str">
        <f t="shared" si="462"/>
        <v>0.999997818273418-0.00147706527331626i</v>
      </c>
      <c r="H1629" t="str">
        <f t="shared" si="463"/>
        <v>91.0171242758853+1.40231328609272i</v>
      </c>
      <c r="I1629" t="str">
        <f t="shared" si="464"/>
        <v>5.47453773445354-86.6781065289144i</v>
      </c>
      <c r="K1629" t="str">
        <f t="shared" si="465"/>
        <v>0.142796368238663-0.00287707290920486i</v>
      </c>
      <c r="L1629" t="str">
        <f t="shared" si="466"/>
        <v>0.0015-24.372600255517i</v>
      </c>
      <c r="M1629" t="str">
        <f t="shared" si="467"/>
        <v>0.0135-9.99901548944285i</v>
      </c>
      <c r="N1629">
        <f t="shared" si="468"/>
        <v>99.471711447920001</v>
      </c>
      <c r="O1629">
        <f t="shared" si="469"/>
        <v>53.279186997804374</v>
      </c>
      <c r="P1629" s="3">
        <f t="shared" si="470"/>
        <v>53.279186997804374</v>
      </c>
      <c r="Q1629" s="3">
        <f t="shared" si="471"/>
        <v>-80.528288552079999</v>
      </c>
      <c r="R1629">
        <f t="shared" si="472"/>
        <v>99.471711447920001</v>
      </c>
      <c r="S1629">
        <f t="shared" si="473"/>
        <v>0.40812977847908583</v>
      </c>
      <c r="T1629">
        <f t="shared" si="456"/>
        <v>53.279186997804374</v>
      </c>
    </row>
    <row r="1630" spans="1:20" x14ac:dyDescent="0.3">
      <c r="A1630">
        <f t="shared" si="457"/>
        <v>2574.099576666988</v>
      </c>
      <c r="B1630">
        <f t="shared" si="474"/>
        <v>409.68067163730638</v>
      </c>
      <c r="C1630" t="str">
        <f t="shared" si="458"/>
        <v>75.9068710413415-453.281872576093i</v>
      </c>
      <c r="D1630" t="str">
        <f t="shared" si="459"/>
        <v>15.3558556282033-77.7748917127889i</v>
      </c>
      <c r="E1630" t="str">
        <f t="shared" si="460"/>
        <v>162.356297746871-1.42708450403879i</v>
      </c>
      <c r="F1630" t="str">
        <f t="shared" si="461"/>
        <v>17.4594210776458-364.595481091201i</v>
      </c>
      <c r="G1630" t="str">
        <f t="shared" si="462"/>
        <v>0.999997801660829-0.00148267809672369i</v>
      </c>
      <c r="H1630" t="str">
        <f t="shared" si="463"/>
        <v>91.0172546826173+1.40764239676557i</v>
      </c>
      <c r="I1630" t="str">
        <f t="shared" si="464"/>
        <v>5.47454461570975-86.3496631503601i</v>
      </c>
      <c r="K1630" t="str">
        <f t="shared" si="465"/>
        <v>0.14279590568227-0.00288799597066458i</v>
      </c>
      <c r="L1630" t="str">
        <f t="shared" si="466"/>
        <v>0.0015-24.2803349825832i</v>
      </c>
      <c r="M1630" t="str">
        <f t="shared" si="467"/>
        <v>0.0135-9.96116306977767i</v>
      </c>
      <c r="N1630">
        <f t="shared" si="468"/>
        <v>99.506578149888853</v>
      </c>
      <c r="O1630">
        <f t="shared" si="469"/>
        <v>53.247480103368183</v>
      </c>
      <c r="P1630" s="3">
        <f t="shared" si="470"/>
        <v>53.247480103368183</v>
      </c>
      <c r="Q1630" s="3">
        <f t="shared" si="471"/>
        <v>-80.493421850111147</v>
      </c>
      <c r="R1630">
        <f t="shared" si="472"/>
        <v>99.506578149888853</v>
      </c>
      <c r="S1630">
        <f t="shared" si="473"/>
        <v>0.40968067163730637</v>
      </c>
      <c r="T1630">
        <f t="shared" si="456"/>
        <v>53.247480103368183</v>
      </c>
    </row>
    <row r="1631" spans="1:20" x14ac:dyDescent="0.3">
      <c r="A1631">
        <f t="shared" si="457"/>
        <v>2583.8811550583227</v>
      </c>
      <c r="B1631">
        <f t="shared" si="474"/>
        <v>411.23745818952813</v>
      </c>
      <c r="C1631" t="str">
        <f t="shared" si="458"/>
        <v>75.9061317996873-451.584435754435i</v>
      </c>
      <c r="D1631" t="str">
        <f t="shared" si="459"/>
        <v>15.3558526253607-77.4810562377104i</v>
      </c>
      <c r="E1631" t="str">
        <f t="shared" si="460"/>
        <v>162.355439482585-1.43244734105346i</v>
      </c>
      <c r="F1631" t="str">
        <f t="shared" si="461"/>
        <v>17.4594207853905-363.215459457992i</v>
      </c>
      <c r="G1631" t="str">
        <f t="shared" si="462"/>
        <v>0.999997784921744-0.00148831224857819i</v>
      </c>
      <c r="H1631" t="str">
        <f t="shared" si="463"/>
        <v>91.0173860825522+1.41299176172215i</v>
      </c>
      <c r="I1631" t="str">
        <f t="shared" si="464"/>
        <v>5.47455154937264-86.0224619408436i</v>
      </c>
      <c r="K1631" t="str">
        <f t="shared" si="465"/>
        <v>0.142795439606952-0.0028989604275021i</v>
      </c>
      <c r="L1631" t="str">
        <f t="shared" si="466"/>
        <v>0.0015-24.1884189904196i</v>
      </c>
      <c r="M1631" t="str">
        <f t="shared" si="467"/>
        <v>0.0135-9.92345394478748i</v>
      </c>
      <c r="N1631">
        <f t="shared" si="468"/>
        <v>99.541564878522422</v>
      </c>
      <c r="O1631">
        <f t="shared" si="469"/>
        <v>53.215782239328405</v>
      </c>
      <c r="P1631" s="3">
        <f t="shared" si="470"/>
        <v>53.215782239328405</v>
      </c>
      <c r="Q1631" s="3">
        <f t="shared" si="471"/>
        <v>-80.458435121477578</v>
      </c>
      <c r="R1631">
        <f t="shared" si="472"/>
        <v>99.541564878522422</v>
      </c>
      <c r="S1631">
        <f t="shared" si="473"/>
        <v>0.41123745818952812</v>
      </c>
      <c r="T1631">
        <f t="shared" si="456"/>
        <v>53.215782239328405</v>
      </c>
    </row>
    <row r="1632" spans="1:20" x14ac:dyDescent="0.3">
      <c r="A1632">
        <f t="shared" si="457"/>
        <v>2593.6999034475443</v>
      </c>
      <c r="B1632">
        <f t="shared" si="474"/>
        <v>412.80016053064833</v>
      </c>
      <c r="C1632" t="str">
        <f t="shared" si="458"/>
        <v>75.9053869667513-449.893494520469i</v>
      </c>
      <c r="D1632" t="str">
        <f t="shared" si="459"/>
        <v>15.3558495996543-77.1883353534055i</v>
      </c>
      <c r="E1632" t="str">
        <f t="shared" si="460"/>
        <v>162.354574743812-1.43782987328073i</v>
      </c>
      <c r="F1632" t="str">
        <f t="shared" si="461"/>
        <v>17.4594204909098-361.840662801099i</v>
      </c>
      <c r="G1632" t="str">
        <f t="shared" si="462"/>
        <v>0.999997768055201-0.00149396780992466i</v>
      </c>
      <c r="H1632" t="str">
        <f t="shared" si="463"/>
        <v>91.0175184832561+1.41836145797066i</v>
      </c>
      <c r="I1632" t="str">
        <f t="shared" si="464"/>
        <v>5.47455853584135-85.6964981934662i</v>
      </c>
      <c r="K1632" t="str">
        <f t="shared" si="465"/>
        <v>0.142794969985963-0.00290996643573659i</v>
      </c>
      <c r="L1632" t="str">
        <f t="shared" si="466"/>
        <v>0.0015-24.0968509567838i</v>
      </c>
      <c r="M1632" t="str">
        <f t="shared" si="467"/>
        <v>0.0135-9.88588757201389i</v>
      </c>
      <c r="N1632">
        <f t="shared" si="468"/>
        <v>99.576671954953184</v>
      </c>
      <c r="O1632">
        <f t="shared" si="469"/>
        <v>53.184093468750966</v>
      </c>
      <c r="P1632" s="3">
        <f t="shared" si="470"/>
        <v>53.184093468750966</v>
      </c>
      <c r="Q1632" s="3">
        <f t="shared" si="471"/>
        <v>-80.423328045046816</v>
      </c>
      <c r="R1632">
        <f t="shared" si="472"/>
        <v>99.576671954953184</v>
      </c>
      <c r="S1632">
        <f t="shared" si="473"/>
        <v>0.41280016053064833</v>
      </c>
      <c r="T1632">
        <f t="shared" si="456"/>
        <v>53.184093468750966</v>
      </c>
    </row>
    <row r="1633" spans="1:20" x14ac:dyDescent="0.3">
      <c r="A1633">
        <f t="shared" si="457"/>
        <v>2603.5559630806447</v>
      </c>
      <c r="B1633">
        <f t="shared" si="474"/>
        <v>414.3688011406648</v>
      </c>
      <c r="C1633" t="str">
        <f t="shared" si="458"/>
        <v>75.9046365005314-448.209024542565i</v>
      </c>
      <c r="D1633" t="str">
        <f t="shared" si="459"/>
        <v>15.35584655091-76.8967248489833i</v>
      </c>
      <c r="E1633" t="str">
        <f t="shared" si="460"/>
        <v>162.353703482177-1.44323216781632i</v>
      </c>
      <c r="F1633" t="str">
        <f t="shared" si="461"/>
        <v>17.4594201941867-360.471071343613i</v>
      </c>
      <c r="G1633" t="str">
        <f t="shared" si="462"/>
        <v>0.99999775106023-0.00149964486211589i</v>
      </c>
      <c r="H1633" t="str">
        <f t="shared" si="463"/>
        <v>91.0176518923528+1.42375156281235i</v>
      </c>
      <c r="I1633" t="str">
        <f t="shared" si="464"/>
        <v>5.47456557551807-85.3717672191321i</v>
      </c>
      <c r="K1633" t="str">
        <f t="shared" si="465"/>
        <v>0.142794496792354-0.00292101415196536i</v>
      </c>
      <c r="L1633" t="str">
        <f t="shared" si="466"/>
        <v>0.0015-24.0056295644389i</v>
      </c>
      <c r="M1633" t="str">
        <f t="shared" si="467"/>
        <v>0.0135-9.84846341105188i</v>
      </c>
      <c r="N1633">
        <f t="shared" si="468"/>
        <v>99.611899700129598</v>
      </c>
      <c r="O1633">
        <f t="shared" si="469"/>
        <v>53.152413855100335</v>
      </c>
      <c r="P1633" s="3">
        <f t="shared" si="470"/>
        <v>53.152413855100335</v>
      </c>
      <c r="Q1633" s="3">
        <f t="shared" si="471"/>
        <v>-80.388100299870402</v>
      </c>
      <c r="R1633">
        <f t="shared" si="472"/>
        <v>99.611899700129598</v>
      </c>
      <c r="S1633">
        <f t="shared" si="473"/>
        <v>0.41436880114066482</v>
      </c>
      <c r="T1633">
        <f t="shared" si="456"/>
        <v>53.152413855100335</v>
      </c>
    </row>
    <row r="1634" spans="1:20" x14ac:dyDescent="0.3">
      <c r="A1634">
        <f t="shared" si="457"/>
        <v>2613.4494757403513</v>
      </c>
      <c r="B1634">
        <f t="shared" si="474"/>
        <v>415.94340258499932</v>
      </c>
      <c r="C1634" t="str">
        <f t="shared" si="458"/>
        <v>75.903880358712-446.531001582089i</v>
      </c>
      <c r="D1634" t="str">
        <f t="shared" si="459"/>
        <v>15.3558434789524-76.606220529526i</v>
      </c>
      <c r="E1634" t="str">
        <f t="shared" si="460"/>
        <v>162.352825648945-1.44865429192342i</v>
      </c>
      <c r="F1634" t="str">
        <f t="shared" si="461"/>
        <v>17.4594198952043-359.1066653835i</v>
      </c>
      <c r="G1634" t="str">
        <f t="shared" si="462"/>
        <v>0.999997733935852-0.0015053434868138i</v>
      </c>
      <c r="H1634" t="str">
        <f t="shared" si="463"/>
        <v>91.0177863175248+1.42916215384282i</v>
      </c>
      <c r="I1634" t="str">
        <f t="shared" si="464"/>
        <v>5.47457266880825-85.0482643464793i</v>
      </c>
      <c r="K1634" t="str">
        <f t="shared" si="465"/>
        <v>0.142794019998971-0.00293210373336612i</v>
      </c>
      <c r="L1634" t="str">
        <f t="shared" si="466"/>
        <v>0.0015-23.9147535011346i</v>
      </c>
      <c r="M1634" t="str">
        <f t="shared" si="467"/>
        <v>0.0135-9.81118092354238i</v>
      </c>
      <c r="N1634">
        <f t="shared" si="468"/>
        <v>99.647248434801952</v>
      </c>
      <c r="O1634">
        <f t="shared" si="469"/>
        <v>53.120743462240974</v>
      </c>
      <c r="P1634" s="3">
        <f t="shared" si="470"/>
        <v>53.120743462240974</v>
      </c>
      <c r="Q1634" s="3">
        <f t="shared" si="471"/>
        <v>-80.352751565198048</v>
      </c>
      <c r="R1634">
        <f t="shared" si="472"/>
        <v>99.647248434801952</v>
      </c>
      <c r="S1634">
        <f t="shared" si="473"/>
        <v>0.41594340258499934</v>
      </c>
      <c r="T1634">
        <f t="shared" si="456"/>
        <v>53.120743462240974</v>
      </c>
    </row>
    <row r="1635" spans="1:20" x14ac:dyDescent="0.3">
      <c r="A1635">
        <f t="shared" si="457"/>
        <v>2623.380583748165</v>
      </c>
      <c r="B1635">
        <f t="shared" si="474"/>
        <v>417.52398751482235</v>
      </c>
      <c r="C1635" t="str">
        <f t="shared" si="458"/>
        <v>75.9031184986674-444.85940149309i</v>
      </c>
      <c r="D1635" t="str">
        <f t="shared" si="459"/>
        <v>15.3558403836048-76.3168182160288i</v>
      </c>
      <c r="E1635" t="str">
        <f t="shared" si="460"/>
        <v>162.35194119503-1.454096313033i</v>
      </c>
      <c r="F1635" t="str">
        <f t="shared" si="461"/>
        <v>17.4594195939453-357.747425293322i</v>
      </c>
      <c r="G1635" t="str">
        <f t="shared" si="462"/>
        <v>0.999997716681082-0.00151106376599058i</v>
      </c>
      <c r="H1635" t="str">
        <f t="shared" si="463"/>
        <v>91.0179217665122+1.43459330895286i</v>
      </c>
      <c r="I1635" t="str">
        <f t="shared" si="464"/>
        <v>5.47457981612015-84.7259849218116i</v>
      </c>
      <c r="K1635" t="str">
        <f t="shared" si="465"/>
        <v>0.142793539578455-0.00294323533769861i</v>
      </c>
      <c r="L1635" t="str">
        <f t="shared" si="466"/>
        <v>0.0015-23.8242214595882i</v>
      </c>
      <c r="M1635" t="str">
        <f t="shared" si="467"/>
        <v>0.0135-9.77403957316442i</v>
      </c>
      <c r="N1635">
        <f t="shared" si="468"/>
        <v>99.682718479507841</v>
      </c>
      <c r="O1635">
        <f t="shared" si="469"/>
        <v>53.089082354439931</v>
      </c>
      <c r="P1635" s="3">
        <f t="shared" si="470"/>
        <v>53.089082354439931</v>
      </c>
      <c r="Q1635" s="3">
        <f t="shared" si="471"/>
        <v>-80.317281520492159</v>
      </c>
      <c r="R1635">
        <f t="shared" si="472"/>
        <v>99.682718479507841</v>
      </c>
      <c r="S1635">
        <f t="shared" si="473"/>
        <v>0.41752398751482234</v>
      </c>
      <c r="T1635">
        <f t="shared" si="456"/>
        <v>53.089082354439931</v>
      </c>
    </row>
    <row r="1636" spans="1:20" x14ac:dyDescent="0.3">
      <c r="A1636">
        <f t="shared" si="457"/>
        <v>2633.3494299664076</v>
      </c>
      <c r="B1636">
        <f t="shared" si="474"/>
        <v>419.11057866737866</v>
      </c>
      <c r="C1636" t="str">
        <f t="shared" si="458"/>
        <v>75.9023508774543-443.194200221926i</v>
      </c>
      <c r="D1636" t="str">
        <f t="shared" si="459"/>
        <v>15.3558372646892-76.0285137453399i</v>
      </c>
      <c r="E1636" t="str">
        <f t="shared" si="460"/>
        <v>162.351050070982-1.4595582987429i</v>
      </c>
      <c r="F1636" t="str">
        <f t="shared" si="461"/>
        <v>17.4594192903925-356.393331519955i</v>
      </c>
      <c r="G1636" t="str">
        <f t="shared" si="462"/>
        <v>0.999997699294927-0.00151680578192986i</v>
      </c>
      <c r="H1636" t="str">
        <f t="shared" si="463"/>
        <v>91.0180582471141+1.44004510632987i</v>
      </c>
      <c r="I1636" t="str">
        <f t="shared" si="464"/>
        <v>5.47458701786534-84.4049243090328i</v>
      </c>
      <c r="K1636" t="str">
        <f t="shared" si="465"/>
        <v>0.14279305550324-0.00295440912330715i</v>
      </c>
      <c r="L1636" t="str">
        <f t="shared" si="466"/>
        <v>0.0015-23.7340321374658i</v>
      </c>
      <c r="M1636" t="str">
        <f t="shared" si="467"/>
        <v>0.0135-9.73703882562699i</v>
      </c>
      <c r="N1636">
        <f t="shared" si="468"/>
        <v>99.718310154557443</v>
      </c>
      <c r="O1636">
        <f t="shared" si="469"/>
        <v>53.057430596368185</v>
      </c>
      <c r="P1636" s="3">
        <f t="shared" si="470"/>
        <v>53.057430596368185</v>
      </c>
      <c r="Q1636" s="3">
        <f t="shared" si="471"/>
        <v>-80.281689845442557</v>
      </c>
      <c r="R1636">
        <f t="shared" si="472"/>
        <v>99.718310154557443</v>
      </c>
      <c r="S1636">
        <f t="shared" si="473"/>
        <v>0.41911057866737866</v>
      </c>
      <c r="T1636">
        <f t="shared" si="456"/>
        <v>53.057430596368185</v>
      </c>
    </row>
    <row r="1637" spans="1:20" x14ac:dyDescent="0.3">
      <c r="A1637">
        <f t="shared" si="457"/>
        <v>2643.35615780028</v>
      </c>
      <c r="B1637">
        <f t="shared" si="474"/>
        <v>420.70319886631472</v>
      </c>
      <c r="C1637" t="str">
        <f t="shared" si="458"/>
        <v>75.9015774518101-441.535373806913i</v>
      </c>
      <c r="D1637" t="str">
        <f t="shared" si="459"/>
        <v>15.355834122026-75.7413029700996i</v>
      </c>
      <c r="E1637" t="str">
        <f t="shared" si="460"/>
        <v>162.350152226991-1.4650403168176i</v>
      </c>
      <c r="F1637" t="str">
        <f t="shared" si="461"/>
        <v>17.4594189845282-355.044364584305i</v>
      </c>
      <c r="G1637" t="str">
        <f t="shared" si="462"/>
        <v>0.999997681776386-0.00152256961722794i</v>
      </c>
      <c r="H1637" t="str">
        <f t="shared" si="463"/>
        <v>91.0181957671905+1.44551762445882i</v>
      </c>
      <c r="I1637" t="str">
        <f t="shared" si="464"/>
        <v>5.47459427445845-84.085077889581i</v>
      </c>
      <c r="K1637" t="str">
        <f t="shared" si="465"/>
        <v>0.142792567745548-0.00296562524912224i</v>
      </c>
      <c r="L1637" t="str">
        <f t="shared" si="466"/>
        <v>0.0015-23.6441842373638i</v>
      </c>
      <c r="M1637" t="str">
        <f t="shared" si="467"/>
        <v>0.0135-9.70017814866208i</v>
      </c>
      <c r="N1637">
        <f t="shared" si="468"/>
        <v>99.754023780018926</v>
      </c>
      <c r="O1637">
        <f t="shared" si="469"/>
        <v>53.025788253102554</v>
      </c>
      <c r="P1637" s="3">
        <f t="shared" si="470"/>
        <v>53.025788253102554</v>
      </c>
      <c r="Q1637" s="3">
        <f t="shared" si="471"/>
        <v>-80.245976219981074</v>
      </c>
      <c r="R1637">
        <f t="shared" si="472"/>
        <v>99.754023780018926</v>
      </c>
      <c r="S1637">
        <f t="shared" si="473"/>
        <v>0.42070319886631474</v>
      </c>
      <c r="T1637">
        <f t="shared" si="456"/>
        <v>53.025788253102554</v>
      </c>
    </row>
    <row r="1638" spans="1:20" x14ac:dyDescent="0.3">
      <c r="A1638">
        <f t="shared" si="457"/>
        <v>2653.4009111999212</v>
      </c>
      <c r="B1638">
        <f t="shared" si="474"/>
        <v>422.30187102200671</v>
      </c>
      <c r="C1638" t="str">
        <f t="shared" si="458"/>
        <v>75.9007981781559-439.882898378009i</v>
      </c>
      <c r="D1638" t="str">
        <f t="shared" si="459"/>
        <v>15.3558309554346-75.4551817586816i</v>
      </c>
      <c r="E1638" t="str">
        <f t="shared" si="460"/>
        <v>162.349247612884-1.47054243518835i</v>
      </c>
      <c r="F1638" t="str">
        <f t="shared" si="461"/>
        <v>17.4594186763351-353.70050508103i</v>
      </c>
      <c r="G1638" t="str">
        <f t="shared" si="462"/>
        <v>0.999997664124453-0.00152835535479491i</v>
      </c>
      <c r="H1638" t="str">
        <f t="shared" si="463"/>
        <v>91.0183343346593+1.4510109421234i</v>
      </c>
      <c r="I1638" t="str">
        <f t="shared" si="464"/>
        <v>5.47460158631728-83.7664410623589i</v>
      </c>
      <c r="K1638" t="str">
        <f t="shared" si="465"/>
        <v>0.142792076277394-0.00297688387466288i</v>
      </c>
      <c r="L1638" t="str">
        <f t="shared" si="466"/>
        <v>0.0015-23.55467646679i</v>
      </c>
      <c r="M1638" t="str">
        <f t="shared" si="467"/>
        <v>0.0135-9.66345701201642i</v>
      </c>
      <c r="N1638">
        <f t="shared" si="468"/>
        <v>99.789859675703468</v>
      </c>
      <c r="O1638">
        <f t="shared" si="469"/>
        <v>52.99415539012805</v>
      </c>
      <c r="P1638" s="3">
        <f t="shared" si="470"/>
        <v>52.99415539012805</v>
      </c>
      <c r="Q1638" s="3">
        <f t="shared" si="471"/>
        <v>-80.210140324296532</v>
      </c>
      <c r="R1638">
        <f t="shared" si="472"/>
        <v>99.789859675703468</v>
      </c>
      <c r="S1638">
        <f t="shared" si="473"/>
        <v>0.42230187102200673</v>
      </c>
      <c r="T1638">
        <f t="shared" si="456"/>
        <v>52.99415539012805</v>
      </c>
    </row>
    <row r="1639" spans="1:20" x14ac:dyDescent="0.3">
      <c r="A1639">
        <f t="shared" si="457"/>
        <v>2663.4838346624811</v>
      </c>
      <c r="B1639">
        <f t="shared" si="474"/>
        <v>423.90661813189035</v>
      </c>
      <c r="C1639" t="str">
        <f t="shared" si="458"/>
        <v>75.9000130125861-438.236750156439i</v>
      </c>
      <c r="D1639" t="str">
        <f t="shared" si="459"/>
        <v>15.3558277647326-75.1701459951334i</v>
      </c>
      <c r="E1639" t="str">
        <f t="shared" si="460"/>
        <v>162.348336178119-1.476064721952i</v>
      </c>
      <c r="F1639" t="str">
        <f t="shared" si="461"/>
        <v>17.4594183657951-352.361733678258i</v>
      </c>
      <c r="G1639" t="str">
        <f t="shared" si="462"/>
        <v>0.999997646338111-0.00153416307785592i</v>
      </c>
      <c r="H1639" t="str">
        <f t="shared" si="463"/>
        <v>91.0184739575001+1.45652513840727i</v>
      </c>
      <c r="I1639" t="str">
        <f t="shared" si="464"/>
        <v>5.47460895386278-83.4490092436706i</v>
      </c>
      <c r="K1639" t="str">
        <f t="shared" si="465"/>
        <v>0.142791581070578-0.00298818516003857i</v>
      </c>
      <c r="L1639" t="str">
        <f t="shared" si="466"/>
        <v>0.0015-23.4655075381451i</v>
      </c>
      <c r="M1639" t="str">
        <f t="shared" si="467"/>
        <v>0.0135-9.62687488744411i</v>
      </c>
      <c r="N1639">
        <f t="shared" si="468"/>
        <v>99.825818161149925</v>
      </c>
      <c r="O1639">
        <f t="shared" si="469"/>
        <v>52.962532073339275</v>
      </c>
      <c r="P1639" s="3">
        <f t="shared" si="470"/>
        <v>52.962532073339275</v>
      </c>
      <c r="Q1639" s="3">
        <f t="shared" si="471"/>
        <v>-80.174181838850075</v>
      </c>
      <c r="R1639">
        <f t="shared" si="472"/>
        <v>99.825818161149925</v>
      </c>
      <c r="S1639">
        <f t="shared" si="473"/>
        <v>0.42390661813189034</v>
      </c>
      <c r="T1639">
        <f t="shared" si="456"/>
        <v>52.962532073339275</v>
      </c>
    </row>
    <row r="1640" spans="1:20" x14ac:dyDescent="0.3">
      <c r="A1640">
        <f t="shared" si="457"/>
        <v>2673.6050732341987</v>
      </c>
      <c r="B1640">
        <f t="shared" si="474"/>
        <v>425.51746328079156</v>
      </c>
      <c r="C1640" t="str">
        <f t="shared" si="458"/>
        <v>75.8992219108721-436.596905454363i</v>
      </c>
      <c r="D1640" t="str">
        <f t="shared" si="459"/>
        <v>15.3558245497365-74.8861915791169i</v>
      </c>
      <c r="E1640" t="str">
        <f t="shared" si="460"/>
        <v>162.347417871783-1.48160724537112i</v>
      </c>
      <c r="F1640" t="str">
        <f t="shared" si="461"/>
        <v>17.4594180528906-351.028031117315i</v>
      </c>
      <c r="G1640" t="str">
        <f t="shared" si="462"/>
        <v>0.999997628416336-0.00153999286995231i</v>
      </c>
      <c r="H1640" t="str">
        <f t="shared" si="463"/>
        <v>91.0186146437525+1.46206029269501i</v>
      </c>
      <c r="I1640" t="str">
        <f t="shared" si="464"/>
        <v>5.47461637751914-83.1327778671546i</v>
      </c>
      <c r="K1640" t="str">
        <f t="shared" si="465"/>
        <v>0.142791082096688-0.00299952926595127i</v>
      </c>
      <c r="L1640" t="str">
        <f t="shared" si="466"/>
        <v>0.0015-23.376676168704i</v>
      </c>
      <c r="M1640" t="str">
        <f t="shared" si="467"/>
        <v>0.0135-9.59043124869905i</v>
      </c>
      <c r="N1640">
        <f t="shared" si="468"/>
        <v>99.861899555609952</v>
      </c>
      <c r="O1640">
        <f t="shared" si="469"/>
        <v>52.930918369042487</v>
      </c>
      <c r="P1640" s="3">
        <f t="shared" si="470"/>
        <v>52.930918369042487</v>
      </c>
      <c r="Q1640" s="3">
        <f t="shared" si="471"/>
        <v>-80.138100444390048</v>
      </c>
      <c r="R1640">
        <f t="shared" si="472"/>
        <v>99.861899555609952</v>
      </c>
      <c r="S1640">
        <f t="shared" si="473"/>
        <v>0.42551746328079154</v>
      </c>
      <c r="T1640">
        <f t="shared" si="456"/>
        <v>52.930918369042487</v>
      </c>
    </row>
    <row r="1641" spans="1:20" x14ac:dyDescent="0.3">
      <c r="A1641">
        <f t="shared" si="457"/>
        <v>2683.7647725124884</v>
      </c>
      <c r="B1641">
        <f t="shared" si="474"/>
        <v>427.13442964125858</v>
      </c>
      <c r="C1641" t="str">
        <f t="shared" si="458"/>
        <v>75.8984248284599-434.963340674544i</v>
      </c>
      <c r="D1641" t="str">
        <f t="shared" si="459"/>
        <v>15.3558213102615-74.6033144258497i</v>
      </c>
      <c r="E1641" t="str">
        <f t="shared" si="460"/>
        <v>162.346492642595-1.48717007387344i</v>
      </c>
      <c r="F1641" t="str">
        <f t="shared" si="461"/>
        <v>17.4594177376035-349.69937821244i</v>
      </c>
      <c r="G1641" t="str">
        <f t="shared" si="462"/>
        <v>0.999997610358098-0.00154584481494282i</v>
      </c>
      <c r="H1641" t="str">
        <f t="shared" si="463"/>
        <v>91.0187564015182+1.4676164846735i</v>
      </c>
      <c r="I1641" t="str">
        <f t="shared" si="464"/>
        <v>5.47462385771381-82.8177423837183i</v>
      </c>
      <c r="K1641" t="str">
        <f t="shared" si="465"/>
        <v>0.142790579327095-0.00301091635369763i</v>
      </c>
      <c r="L1641" t="str">
        <f t="shared" si="466"/>
        <v>0.0015-23.2881810805977i</v>
      </c>
      <c r="M1641" t="str">
        <f t="shared" si="467"/>
        <v>0.0135-9.55412557152728i</v>
      </c>
      <c r="N1641">
        <f t="shared" si="468"/>
        <v>99.898104178032341</v>
      </c>
      <c r="O1641">
        <f t="shared" si="469"/>
        <v>52.89931434395767</v>
      </c>
      <c r="P1641" s="3">
        <f t="shared" si="470"/>
        <v>52.89931434395767</v>
      </c>
      <c r="Q1641" s="3">
        <f t="shared" si="471"/>
        <v>-80.101895821967659</v>
      </c>
      <c r="R1641">
        <f t="shared" si="472"/>
        <v>99.898104178032341</v>
      </c>
      <c r="S1641">
        <f t="shared" si="473"/>
        <v>0.42713442964125858</v>
      </c>
      <c r="T1641">
        <f t="shared" si="456"/>
        <v>52.89931434395767</v>
      </c>
    </row>
    <row r="1642" spans="1:20" x14ac:dyDescent="0.3">
      <c r="A1642">
        <f t="shared" si="457"/>
        <v>2693.9630786480361</v>
      </c>
      <c r="B1642">
        <f t="shared" si="474"/>
        <v>428.75754047389535</v>
      </c>
      <c r="C1642" t="str">
        <f t="shared" si="458"/>
        <v>75.8976217204616-433.336032309987i</v>
      </c>
      <c r="D1642" t="str">
        <f t="shared" si="459"/>
        <v>15.355818046121-74.321510466046i</v>
      </c>
      <c r="E1642" t="str">
        <f t="shared" si="460"/>
        <v>162.345560438895-1.49275327605148i</v>
      </c>
      <c r="F1642" t="str">
        <f t="shared" si="461"/>
        <v>17.4594174199157-348.375755850516i</v>
      </c>
      <c r="G1642" t="str">
        <f t="shared" si="462"/>
        <v>0.999997592162357-0.00155171899700486i</v>
      </c>
      <c r="H1642" t="str">
        <f t="shared" si="463"/>
        <v>91.0188992389603+1.4731937943329i</v>
      </c>
      <c r="I1642" t="str">
        <f t="shared" si="464"/>
        <v>5.47463139487747-82.5038982614726i</v>
      </c>
      <c r="K1642" t="str">
        <f t="shared" si="465"/>
        <v>0.142790072732953-0.00302234658517096i</v>
      </c>
      <c r="L1642" t="str">
        <f t="shared" si="466"/>
        <v>0.0015-23.2000210007947i</v>
      </c>
      <c r="M1642" t="str">
        <f t="shared" si="467"/>
        <v>0.0135-9.5179573336594i</v>
      </c>
      <c r="N1642">
        <f t="shared" si="468"/>
        <v>99.934432347047107</v>
      </c>
      <c r="O1642">
        <f t="shared" si="469"/>
        <v>52.867720065220006</v>
      </c>
      <c r="P1642" s="3">
        <f t="shared" si="470"/>
        <v>52.867720065220006</v>
      </c>
      <c r="Q1642" s="3">
        <f t="shared" si="471"/>
        <v>-80.065567652952893</v>
      </c>
      <c r="R1642">
        <f t="shared" si="472"/>
        <v>99.934432347047107</v>
      </c>
      <c r="S1642">
        <f t="shared" si="473"/>
        <v>0.42875754047389536</v>
      </c>
      <c r="T1642">
        <f t="shared" si="456"/>
        <v>52.867720065220006</v>
      </c>
    </row>
    <row r="1643" spans="1:20" x14ac:dyDescent="0.3">
      <c r="A1643">
        <f t="shared" si="457"/>
        <v>2704.2001383468987</v>
      </c>
      <c r="B1643">
        <f t="shared" si="474"/>
        <v>430.38681912769619</v>
      </c>
      <c r="C1643" t="str">
        <f t="shared" si="458"/>
        <v>75.8968125416615-431.714956943627i</v>
      </c>
      <c r="D1643" t="str">
        <f t="shared" si="459"/>
        <v>15.3558147571273-74.0407756458584i</v>
      </c>
      <c r="E1643" t="str">
        <f t="shared" si="460"/>
        <v>162.34462120865-1.49835692066217i</v>
      </c>
      <c r="F1643" t="str">
        <f t="shared" si="461"/>
        <v>17.4594170998089-347.057144990791i</v>
      </c>
      <c r="G1643" t="str">
        <f t="shared" si="462"/>
        <v>0.999997573828066-0.00155761550063563i</v>
      </c>
      <c r="H1643" t="str">
        <f t="shared" si="463"/>
        <v>91.019043164304+1.47879230196791i</v>
      </c>
      <c r="I1643" t="str">
        <f t="shared" si="464"/>
        <v>5.4746389894441-82.1912409856662i</v>
      </c>
      <c r="K1643" t="str">
        <f t="shared" si="465"/>
        <v>0.142789562285198-0.00303382012286338i</v>
      </c>
      <c r="L1643" t="str">
        <f t="shared" si="466"/>
        <v>0.0015-23.1121946610826i</v>
      </c>
      <c r="M1643" t="str">
        <f t="shared" si="467"/>
        <v>0.0135-9.48192601480312i</v>
      </c>
      <c r="N1643">
        <f t="shared" si="468"/>
        <v>99.970884380950153</v>
      </c>
      <c r="O1643">
        <f t="shared" si="469"/>
        <v>52.83613560038237</v>
      </c>
      <c r="P1643" s="3">
        <f t="shared" si="470"/>
        <v>52.83613560038237</v>
      </c>
      <c r="Q1643" s="3">
        <f t="shared" si="471"/>
        <v>-80.029115619049847</v>
      </c>
      <c r="R1643">
        <f t="shared" si="472"/>
        <v>99.970884380950153</v>
      </c>
      <c r="S1643">
        <f t="shared" si="473"/>
        <v>0.43038681912769616</v>
      </c>
      <c r="T1643">
        <f t="shared" si="456"/>
        <v>52.83613560038237</v>
      </c>
    </row>
    <row r="1644" spans="1:20" x14ac:dyDescent="0.3">
      <c r="A1644">
        <f t="shared" si="457"/>
        <v>2714.4760988726171</v>
      </c>
      <c r="B1644">
        <f t="shared" si="474"/>
        <v>432.02228904038145</v>
      </c>
      <c r="C1644" t="str">
        <f t="shared" si="458"/>
        <v>75.8959972465089-430.100091247963i</v>
      </c>
      <c r="D1644" t="str">
        <f t="shared" si="459"/>
        <v>15.3558114430913-73.7611059268189i</v>
      </c>
      <c r="E1644" t="str">
        <f t="shared" si="460"/>
        <v>162.343674899444-1.5039810766262i</v>
      </c>
      <c r="F1644" t="str">
        <f t="shared" si="461"/>
        <v>17.4594167772647-345.743526664605i</v>
      </c>
      <c r="G1644" t="str">
        <f t="shared" si="462"/>
        <v>0.99999755535417-0.00156353441065341i</v>
      </c>
      <c r="H1644" t="str">
        <f t="shared" si="463"/>
        <v>91.0191881858373+1.48441208817885i</v>
      </c>
      <c r="I1644" t="str">
        <f t="shared" si="464"/>
        <v>5.47464664185097-81.8797660586212i</v>
      </c>
      <c r="K1644" t="str">
        <f t="shared" si="465"/>
        <v>0.142789047954545-0.00304533712986781i</v>
      </c>
      <c r="L1644" t="str">
        <f t="shared" si="466"/>
        <v>0.0015-23.02470079805i</v>
      </c>
      <c r="M1644" t="str">
        <f t="shared" si="467"/>
        <v>0.0135-9.4460310966359i</v>
      </c>
      <c r="N1644">
        <f t="shared" si="468"/>
        <v>100.00746059768723</v>
      </c>
      <c r="O1644">
        <f t="shared" si="469"/>
        <v>52.804561017416567</v>
      </c>
      <c r="P1644" s="3">
        <f t="shared" si="470"/>
        <v>52.804561017416567</v>
      </c>
      <c r="Q1644" s="3">
        <f t="shared" si="471"/>
        <v>-79.992539402312772</v>
      </c>
      <c r="R1644">
        <f t="shared" si="472"/>
        <v>100.00746059768723</v>
      </c>
      <c r="S1644">
        <f t="shared" si="473"/>
        <v>0.43202228904038142</v>
      </c>
      <c r="T1644">
        <f t="shared" ref="T1644:T1707" si="475">P1644</f>
        <v>52.804561017416567</v>
      </c>
    </row>
    <row r="1645" spans="1:20" x14ac:dyDescent="0.3">
      <c r="A1645">
        <f t="shared" ref="A1645:A1708" si="476">2*PI()*B1645</f>
        <v>2724.7911080483332</v>
      </c>
      <c r="B1645">
        <f t="shared" si="474"/>
        <v>433.66397373873491</v>
      </c>
      <c r="C1645" t="str">
        <f t="shared" ref="C1645:C1708" si="477">IMPRODUCT(D1645,E1645,$C$40,,K1645,$C$41)</f>
        <v>75.8951757891134-428.491411984736i</v>
      </c>
      <c r="D1645" t="str">
        <f t="shared" ref="D1645:D1708" si="478">IMDIV(IMPRODUCT($C$37,$C$38,COMPLEX(1,A1645/$C$38)),IMSUM(-1*A1645*A1645/$C$39,COMPLEX(0,1*A1645)))</f>
        <v>15.3558081038221-73.4824972857821i</v>
      </c>
      <c r="E1645" t="str">
        <f t="shared" ref="E1645:E1708" si="479">IMDIV(IMPRODUCT(IMSUM(F1645,G1645),$C$29,H1645),IMSUM(1,I1645))</f>
        <v>162.342721458476-1.50962581302762i</v>
      </c>
      <c r="F1645" t="str">
        <f t="shared" ref="F1645:F1708" si="480">IMDIV(IMPRODUCT($C$14,$C$15,COMPLEX(1,A1645/$C$15)),IMSUM(-1*A1645*A1645/$C$16,COMPLEX(0,A1645)))</f>
        <v>17.4594164522645-344.434881975117i</v>
      </c>
      <c r="G1645" t="str">
        <f t="shared" ref="G1645:G1708" si="481">IMDIV(1,COMPLEX(1,A1645*$C$9*$C$10))</f>
        <v>0.999997536739607-0.00156947581219871i</v>
      </c>
      <c r="H1645" t="str">
        <f t="shared" ref="H1645:H1708" si="482">IMDIV($C$3,IMSUM(K1645,COMPLEX(0,$C$28*A1645)))</f>
        <v>91.0193343119109+1.49005323387286i</v>
      </c>
      <c r="I1645" t="str">
        <f t="shared" ref="I1645:I1708" si="483">IMPRODUCT(F1645,$C$29,H1645,$C$31)</f>
        <v>5.47465435253862-81.5694689996678i</v>
      </c>
      <c r="K1645" t="str">
        <f t="shared" ref="K1645:K1708" si="484">IF($C$26&lt;=0,IMDIV(1,IMSUM(IMDIV(1,L1645),1/$C$18)),IMDIV(1,IMSUM(IMDIV(1,L1645),1/$C$18,IMDIV(1,M1645))))</f>
        <v>0.142788529711488-0.00305689776988016i</v>
      </c>
      <c r="L1645" t="str">
        <f t="shared" ref="L1645:L1708" si="485">IMSUM($C$21/$C$22,IMDIV(1,COMPLEX(0,$C$20*$C$22*A1645)))</f>
        <v>0.0015-22.9375381530684i</v>
      </c>
      <c r="M1645" t="str">
        <f t="shared" ref="M1645:M1708" si="486">IMSUM($C$25/$C$26,IMDIV(1,COMPLEX(0,$C$24*$C$26*A1645)))</f>
        <v>0.0135-9.41027206279727i</v>
      </c>
      <c r="N1645">
        <f t="shared" ref="N1645:N1708" si="487">ABS(R1645)</f>
        <v>100.04416131483724</v>
      </c>
      <c r="O1645">
        <f t="shared" ref="O1645:O1708" si="488">ABS(P1645)</f>
        <v>52.772996384715555</v>
      </c>
      <c r="P1645" s="3">
        <f t="shared" ref="P1645:P1708" si="489">20*LOG10(IMABS(C1645))</f>
        <v>52.772996384715555</v>
      </c>
      <c r="Q1645" s="3">
        <f t="shared" ref="Q1645:Q1708" si="490">IMARGUMENT(C1645)*180/PI()</f>
        <v>-79.95583868516276</v>
      </c>
      <c r="R1645">
        <f t="shared" ref="R1645:R1708" si="491">IF(Q1645&lt;0,Q1645+180,Q1645-180)</f>
        <v>100.04416131483724</v>
      </c>
      <c r="S1645">
        <f t="shared" ref="S1645:S1708" si="492">B1645/1000</f>
        <v>0.43366397373873489</v>
      </c>
      <c r="T1645">
        <f t="shared" si="475"/>
        <v>52.772996384715555</v>
      </c>
    </row>
    <row r="1646" spans="1:20" x14ac:dyDescent="0.3">
      <c r="A1646">
        <f t="shared" si="476"/>
        <v>2735.1453142589171</v>
      </c>
      <c r="B1646">
        <f t="shared" ref="B1646:B1709" si="493">B1645*(1+B$42)</f>
        <v>435.31189683894212</v>
      </c>
      <c r="C1646" t="str">
        <f t="shared" si="477"/>
        <v>75.8943481232493-426.888896004599i</v>
      </c>
      <c r="D1646" t="str">
        <f t="shared" si="478"/>
        <v>15.3558047391277-73.2049457148655i</v>
      </c>
      <c r="E1646" t="str">
        <f t="shared" si="479"/>
        <v>162.341760832566-1.51529119911367i</v>
      </c>
      <c r="F1646" t="str">
        <f t="shared" si="480"/>
        <v>17.4594161247896-343.131192097032i</v>
      </c>
      <c r="G1646" t="str">
        <f t="shared" si="481"/>
        <v>0.999997517983305-0.00157543979073557i</v>
      </c>
      <c r="H1646" t="str">
        <f t="shared" si="482"/>
        <v>91.0194815509403+1.49571582026515i</v>
      </c>
      <c r="I1646" t="str">
        <f t="shared" si="483"/>
        <v>5.47466212195108-81.2603453450805i</v>
      </c>
      <c r="K1646" t="str">
        <f t="shared" si="484"/>
        <v>0.142788007526295-0.00306850220720138i</v>
      </c>
      <c r="L1646" t="str">
        <f t="shared" si="485"/>
        <v>0.0015-22.8507054722737i</v>
      </c>
      <c r="M1646" t="str">
        <f t="shared" si="486"/>
        <v>0.0135-9.3746483988815i</v>
      </c>
      <c r="N1646">
        <f t="shared" si="487"/>
        <v>100.08098684959664</v>
      </c>
      <c r="O1646">
        <f t="shared" si="488"/>
        <v>52.741441771095424</v>
      </c>
      <c r="P1646" s="3">
        <f t="shared" si="489"/>
        <v>52.741441771095424</v>
      </c>
      <c r="Q1646" s="3">
        <f t="shared" si="490"/>
        <v>-79.919013150403359</v>
      </c>
      <c r="R1646">
        <f t="shared" si="491"/>
        <v>100.08098684959664</v>
      </c>
      <c r="S1646">
        <f t="shared" si="492"/>
        <v>0.43531189683894211</v>
      </c>
      <c r="T1646">
        <f t="shared" si="475"/>
        <v>52.741441771095424</v>
      </c>
    </row>
    <row r="1647" spans="1:20" x14ac:dyDescent="0.3">
      <c r="A1647">
        <f t="shared" si="476"/>
        <v>2745.538866453101</v>
      </c>
      <c r="B1647">
        <f t="shared" si="493"/>
        <v>436.96608204693013</v>
      </c>
      <c r="C1647" t="str">
        <f t="shared" si="477"/>
        <v>75.8935142023482-425.292520246772i</v>
      </c>
      <c r="D1647" t="str">
        <f t="shared" si="478"/>
        <v>15.3558013488146-72.928447221394i</v>
      </c>
      <c r="E1647" t="str">
        <f t="shared" si="479"/>
        <v>162.340792968141-1.5209773042939i</v>
      </c>
      <c r="F1647" t="str">
        <f t="shared" si="480"/>
        <v>17.4594157948212-341.832438276336i</v>
      </c>
      <c r="G1647" t="str">
        <f t="shared" si="481"/>
        <v>0.999997499084185-0.00158142643205273i</v>
      </c>
      <c r="H1647" t="str">
        <f t="shared" si="482"/>
        <v>91.0196299114037+1.50139992888003i</v>
      </c>
      <c r="I1647" t="str">
        <f t="shared" si="483"/>
        <v>5.47466995053563-80.952390648014i</v>
      </c>
      <c r="K1647" t="str">
        <f t="shared" si="484"/>
        <v>0.142787481369011-0.00308015060673959i</v>
      </c>
      <c r="L1647" t="str">
        <f t="shared" si="485"/>
        <v>0.0015-22.7642015065488i</v>
      </c>
      <c r="M1647" t="str">
        <f t="shared" si="486"/>
        <v>0.0135-9.33915959243028i</v>
      </c>
      <c r="N1647">
        <f t="shared" si="487"/>
        <v>100.11793751876245</v>
      </c>
      <c r="O1647">
        <f t="shared" si="488"/>
        <v>52.709897245797023</v>
      </c>
      <c r="P1647" s="3">
        <f t="shared" si="489"/>
        <v>52.709897245797023</v>
      </c>
      <c r="Q1647" s="3">
        <f t="shared" si="490"/>
        <v>-79.882062481237554</v>
      </c>
      <c r="R1647">
        <f t="shared" si="491"/>
        <v>100.11793751876245</v>
      </c>
      <c r="S1647">
        <f t="shared" si="492"/>
        <v>0.4369660820469301</v>
      </c>
      <c r="T1647">
        <f t="shared" si="475"/>
        <v>52.709897245797023</v>
      </c>
    </row>
    <row r="1648" spans="1:20" x14ac:dyDescent="0.3">
      <c r="A1648">
        <f t="shared" si="476"/>
        <v>2755.971914145623</v>
      </c>
      <c r="B1648">
        <f t="shared" si="493"/>
        <v>438.62655315870848</v>
      </c>
      <c r="C1648" t="str">
        <f t="shared" si="477"/>
        <v>75.8926739794965-423.702261738712i</v>
      </c>
      <c r="D1648" t="str">
        <f t="shared" si="478"/>
        <v>15.3557979326876-72.6529978278405i</v>
      </c>
      <c r="E1648" t="str">
        <f t="shared" si="479"/>
        <v>162.339817811239-1.52668419813982i</v>
      </c>
      <c r="F1648" t="str">
        <f t="shared" si="480"/>
        <v>17.4594154623403-340.538601830019i</v>
      </c>
      <c r="G1648" t="str">
        <f t="shared" si="481"/>
        <v>0.99999748004116-0.00158743582226487i</v>
      </c>
      <c r="H1648" t="str">
        <f t="shared" si="482"/>
        <v>91.0197794018452+1.50710564155227i</v>
      </c>
      <c r="I1648" t="str">
        <f t="shared" si="483"/>
        <v>5.47467783874311-80.6456004784387i</v>
      </c>
      <c r="K1648" t="str">
        <f t="shared" si="484"/>
        <v>0.142786951209452-0.00309184313401222i</v>
      </c>
      <c r="L1648" t="str">
        <f t="shared" si="485"/>
        <v>0.0015-22.6780250115051i</v>
      </c>
      <c r="M1648" t="str">
        <f t="shared" si="486"/>
        <v>0.0135-9.30380513292519i</v>
      </c>
      <c r="N1648">
        <f t="shared" si="487"/>
        <v>100.15501363871554</v>
      </c>
      <c r="O1648">
        <f t="shared" si="488"/>
        <v>52.678362878487931</v>
      </c>
      <c r="P1648" s="3">
        <f t="shared" si="489"/>
        <v>52.678362878487931</v>
      </c>
      <c r="Q1648" s="3">
        <f t="shared" si="490"/>
        <v>-79.844986361284455</v>
      </c>
      <c r="R1648">
        <f t="shared" si="491"/>
        <v>100.15501363871554</v>
      </c>
      <c r="S1648">
        <f t="shared" si="492"/>
        <v>0.43862655315870847</v>
      </c>
      <c r="T1648">
        <f t="shared" si="475"/>
        <v>52.678362878487931</v>
      </c>
    </row>
    <row r="1649" spans="1:20" x14ac:dyDescent="0.3">
      <c r="A1649">
        <f t="shared" si="476"/>
        <v>2766.4446074193761</v>
      </c>
      <c r="B1649">
        <f t="shared" si="493"/>
        <v>440.29333406071157</v>
      </c>
      <c r="C1649" t="str">
        <f t="shared" si="477"/>
        <v>75.8918274074371-422.118097595791i</v>
      </c>
      <c r="D1649" t="str">
        <f t="shared" si="478"/>
        <v>15.3557944905503-72.3785935717697i</v>
      </c>
      <c r="E1649" t="str">
        <f t="shared" si="479"/>
        <v>162.338835307506-1.53241195038456i</v>
      </c>
      <c r="F1649" t="str">
        <f t="shared" si="480"/>
        <v>17.4594151273277-339.249664145806i</v>
      </c>
      <c r="G1649" t="str">
        <f t="shared" si="481"/>
        <v>0.999997460853133-0.00159346804781389i</v>
      </c>
      <c r="H1649" t="str">
        <f t="shared" si="482"/>
        <v>91.0199300308727+1.51283304042805i</v>
      </c>
      <c r="I1649" t="str">
        <f t="shared" si="483"/>
        <v>5.47468578702757-80.3399704230758i</v>
      </c>
      <c r="K1649" t="str">
        <f t="shared" si="484"/>
        <v>0.142786417017207-0.003103579955148i</v>
      </c>
      <c r="L1649" t="str">
        <f t="shared" si="485"/>
        <v>0.0015-22.5921747474647i</v>
      </c>
      <c r="M1649" t="str">
        <f t="shared" si="486"/>
        <v>0.0135-9.26858451178037i</v>
      </c>
      <c r="N1649">
        <f t="shared" si="487"/>
        <v>100.19221552540411</v>
      </c>
      <c r="O1649">
        <f t="shared" si="488"/>
        <v>52.646838739264481</v>
      </c>
      <c r="P1649" s="3">
        <f t="shared" si="489"/>
        <v>52.646838739264481</v>
      </c>
      <c r="Q1649" s="3">
        <f t="shared" si="490"/>
        <v>-79.807784474595891</v>
      </c>
      <c r="R1649">
        <f t="shared" si="491"/>
        <v>100.19221552540411</v>
      </c>
      <c r="S1649">
        <f t="shared" si="492"/>
        <v>0.44029333406071158</v>
      </c>
      <c r="T1649">
        <f t="shared" si="475"/>
        <v>52.646838739264481</v>
      </c>
    </row>
    <row r="1650" spans="1:20" x14ac:dyDescent="0.3">
      <c r="A1650">
        <f t="shared" si="476"/>
        <v>2776.9570969275701</v>
      </c>
      <c r="B1650">
        <f t="shared" si="493"/>
        <v>441.9664487301423</v>
      </c>
      <c r="C1650" t="str">
        <f t="shared" si="477"/>
        <v>75.89097443856-420.540005020941i</v>
      </c>
      <c r="D1650" t="str">
        <f t="shared" si="478"/>
        <v>15.3557910222046-72.1052305057814i</v>
      </c>
      <c r="E1650" t="str">
        <f t="shared" si="479"/>
        <v>162.337845402187-1.5381606309219i</v>
      </c>
      <c r="F1650" t="str">
        <f t="shared" si="480"/>
        <v>17.4594147897642-337.9656066819i</v>
      </c>
      <c r="G1650" t="str">
        <f t="shared" si="481"/>
        <v>0.999997441519001-0.00159952319547011i</v>
      </c>
      <c r="H1650" t="str">
        <f t="shared" si="482"/>
        <v>91.0200818071612+1.5185822079664i</v>
      </c>
      <c r="I1650" t="str">
        <f t="shared" si="483"/>
        <v>5.47469379584676-80.0354960853379i</v>
      </c>
      <c r="K1650" t="str">
        <f t="shared" si="484"/>
        <v>0.142785878761632-0.00311536123688922i</v>
      </c>
      <c r="L1650" t="str">
        <f t="shared" si="485"/>
        <v>0.0015-22.5066494794429i</v>
      </c>
      <c r="M1650" t="str">
        <f t="shared" si="486"/>
        <v>0.0135-9.23349722233555i</v>
      </c>
      <c r="N1650">
        <f t="shared" si="487"/>
        <v>100.22954349432617</v>
      </c>
      <c r="O1650">
        <f t="shared" si="488"/>
        <v>52.615324898653164</v>
      </c>
      <c r="P1650" s="3">
        <f t="shared" si="489"/>
        <v>52.615324898653164</v>
      </c>
      <c r="Q1650" s="3">
        <f t="shared" si="490"/>
        <v>-79.770456505673835</v>
      </c>
      <c r="R1650">
        <f t="shared" si="491"/>
        <v>100.22954349432617</v>
      </c>
      <c r="S1650">
        <f t="shared" si="492"/>
        <v>0.44196644873014229</v>
      </c>
      <c r="T1650">
        <f t="shared" si="475"/>
        <v>52.615324898653164</v>
      </c>
    </row>
    <row r="1651" spans="1:20" x14ac:dyDescent="0.3">
      <c r="A1651">
        <f t="shared" si="476"/>
        <v>2787.5095338958949</v>
      </c>
      <c r="B1651">
        <f t="shared" si="493"/>
        <v>443.64592123531685</v>
      </c>
      <c r="C1651" t="str">
        <f t="shared" si="477"/>
        <v>75.8901150249068-418.967961304356i</v>
      </c>
      <c r="D1651" t="str">
        <f t="shared" si="478"/>
        <v>15.355787527451-71.8329046974527i</v>
      </c>
      <c r="E1651" t="str">
        <f t="shared" si="479"/>
        <v>162.336848040134-1.54393030980615i</v>
      </c>
      <c r="F1651" t="str">
        <f t="shared" si="480"/>
        <v>17.4594144496304-336.686410966701i</v>
      </c>
      <c r="G1651" t="str">
        <f t="shared" si="481"/>
        <v>0.999997422037651-0.00160560135233354i</v>
      </c>
      <c r="H1651" t="str">
        <f t="shared" si="482"/>
        <v>91.0202347394518+1.52435322694031i</v>
      </c>
      <c r="I1651" t="str">
        <f t="shared" si="483"/>
        <v>5.47470186566189-79.7321730852615i</v>
      </c>
      <c r="K1651" t="str">
        <f t="shared" si="484"/>
        <v>0.142785336411851-0.00312718714659387i</v>
      </c>
      <c r="L1651" t="str">
        <f t="shared" si="485"/>
        <v>0.0015-22.4214479771298i</v>
      </c>
      <c r="M1651" t="str">
        <f t="shared" si="486"/>
        <v>0.0135-9.19854275984809i</v>
      </c>
      <c r="N1651">
        <f t="shared" si="487"/>
        <v>100.26699786051256</v>
      </c>
      <c r="O1651">
        <f t="shared" si="488"/>
        <v>52.583821427613074</v>
      </c>
      <c r="P1651" s="3">
        <f t="shared" si="489"/>
        <v>52.583821427613074</v>
      </c>
      <c r="Q1651" s="3">
        <f t="shared" si="490"/>
        <v>-79.733002139487439</v>
      </c>
      <c r="R1651">
        <f t="shared" si="491"/>
        <v>100.26699786051256</v>
      </c>
      <c r="S1651">
        <f t="shared" si="492"/>
        <v>0.44364592123531688</v>
      </c>
      <c r="T1651">
        <f t="shared" si="475"/>
        <v>52.583821427613074</v>
      </c>
    </row>
    <row r="1652" spans="1:20" x14ac:dyDescent="0.3">
      <c r="A1652">
        <f t="shared" si="476"/>
        <v>2798.1020701246994</v>
      </c>
      <c r="B1652">
        <f t="shared" si="493"/>
        <v>445.33177573601108</v>
      </c>
      <c r="C1652" t="str">
        <f t="shared" si="477"/>
        <v>75.8892491181646-417.401943823148i</v>
      </c>
      <c r="D1652" t="str">
        <f t="shared" si="478"/>
        <v>15.3557840060883-71.5616122292817i</v>
      </c>
      <c r="E1652" t="str">
        <f t="shared" si="479"/>
        <v>162.335843165794-1.54972105725163i</v>
      </c>
      <c r="F1652" t="str">
        <f t="shared" si="480"/>
        <v>17.4594141069066-335.412058598548i</v>
      </c>
      <c r="G1652" t="str">
        <f t="shared" si="481"/>
        <v>0.999997402407963-0.0016117026058351i</v>
      </c>
      <c r="H1652" t="str">
        <f t="shared" si="482"/>
        <v>91.0203888365499+1.53014618043774i</v>
      </c>
      <c r="I1652" t="str">
        <f t="shared" si="483"/>
        <v>5.47470999693743-79.429997059444i</v>
      </c>
      <c r="K1652" t="str">
        <f t="shared" si="484"/>
        <v>0.142784789936757-0.00313905785223757i</v>
      </c>
      <c r="L1652" t="str">
        <f t="shared" si="485"/>
        <v>0.0015-22.3365690148732i</v>
      </c>
      <c r="M1652" t="str">
        <f t="shared" si="486"/>
        <v>0.0135-9.16372062148648i</v>
      </c>
      <c r="N1652">
        <f t="shared" si="487"/>
        <v>100.30457893850944</v>
      </c>
      <c r="O1652">
        <f t="shared" si="488"/>
        <v>52.552328397537487</v>
      </c>
      <c r="P1652" s="3">
        <f t="shared" si="489"/>
        <v>52.552328397537487</v>
      </c>
      <c r="Q1652" s="3">
        <f t="shared" si="490"/>
        <v>-79.695421061490563</v>
      </c>
      <c r="R1652">
        <f t="shared" si="491"/>
        <v>100.30457893850944</v>
      </c>
      <c r="S1652">
        <f t="shared" si="492"/>
        <v>0.44533177573601107</v>
      </c>
      <c r="T1652">
        <f t="shared" si="475"/>
        <v>52.552328397537487</v>
      </c>
    </row>
    <row r="1653" spans="1:20" x14ac:dyDescent="0.3">
      <c r="A1653">
        <f t="shared" si="476"/>
        <v>2808.7348579911736</v>
      </c>
      <c r="B1653">
        <f t="shared" si="493"/>
        <v>447.02403648380795</v>
      </c>
      <c r="C1653" t="str">
        <f t="shared" si="477"/>
        <v>75.8883766696648-415.841930041022i</v>
      </c>
      <c r="D1653" t="str">
        <f t="shared" si="478"/>
        <v>15.3557804579142-71.2913491986325i</v>
      </c>
      <c r="E1653" t="str">
        <f t="shared" si="479"/>
        <v>162.33483072321-1.55553294363175i</v>
      </c>
      <c r="F1653" t="str">
        <f t="shared" si="480"/>
        <v>17.4594137615732-334.142531245456i</v>
      </c>
      <c r="G1653" t="str">
        <f t="shared" si="481"/>
        <v>0.999997382628806-0.00161782704373794i</v>
      </c>
      <c r="H1653" t="str">
        <f t="shared" si="482"/>
        <v>91.0205441073305+1.53596115186312i</v>
      </c>
      <c r="I1653" t="str">
        <f t="shared" si="483"/>
        <v>5.47471819014167-79.1289636609847i</v>
      </c>
      <c r="K1653" t="str">
        <f t="shared" si="484"/>
        <v>0.142784239305004-0.00315097352241599i</v>
      </c>
      <c r="L1653" t="str">
        <f t="shared" si="485"/>
        <v>0.0015-22.2520113716609i</v>
      </c>
      <c r="M1653" t="str">
        <f t="shared" si="486"/>
        <v>0.0135-9.12903030632241i</v>
      </c>
      <c r="N1653">
        <f t="shared" si="487"/>
        <v>100.34228704236072</v>
      </c>
      <c r="O1653">
        <f t="shared" si="488"/>
        <v>52.520845880255692</v>
      </c>
      <c r="P1653" s="3">
        <f t="shared" si="489"/>
        <v>52.520845880255692</v>
      </c>
      <c r="Q1653" s="3">
        <f t="shared" si="490"/>
        <v>-79.657712957639276</v>
      </c>
      <c r="R1653">
        <f t="shared" si="491"/>
        <v>100.34228704236072</v>
      </c>
      <c r="S1653">
        <f t="shared" si="492"/>
        <v>0.44702403648380795</v>
      </c>
      <c r="T1653">
        <f t="shared" si="475"/>
        <v>52.520845880255692</v>
      </c>
    </row>
    <row r="1654" spans="1:20" x14ac:dyDescent="0.3">
      <c r="A1654">
        <f t="shared" si="476"/>
        <v>2819.40805045154</v>
      </c>
      <c r="B1654">
        <f t="shared" si="493"/>
        <v>448.72272782244642</v>
      </c>
      <c r="C1654" t="str">
        <f t="shared" si="477"/>
        <v>75.8874976303782-414.287897507949i</v>
      </c>
      <c r="D1654" t="str">
        <f t="shared" si="478"/>
        <v>15.3557768827243-71.0221117176768i</v>
      </c>
      <c r="E1654" t="str">
        <f t="shared" si="479"/>
        <v>162.333810656019-1.5613660394785i</v>
      </c>
      <c r="F1654" t="str">
        <f t="shared" si="480"/>
        <v>17.4594134136103-332.877810644847i</v>
      </c>
      <c r="G1654" t="str">
        <f t="shared" si="481"/>
        <v>0.999997362699043-0.00162397475413862i</v>
      </c>
      <c r="H1654" t="str">
        <f t="shared" si="482"/>
        <v>91.0207005607353+1.54179822493838i</v>
      </c>
      <c r="I1654" t="str">
        <f t="shared" si="483"/>
        <v>5.47472644574635-78.8290685594193i</v>
      </c>
      <c r="K1654" t="str">
        <f t="shared" si="484"/>
        <v>0.142783684485009-0.00316293432634675i</v>
      </c>
      <c r="L1654" t="str">
        <f t="shared" si="485"/>
        <v>0.0015-22.1677738311027i</v>
      </c>
      <c r="M1654" t="str">
        <f t="shared" si="486"/>
        <v>0.0135-9.0944713153242i</v>
      </c>
      <c r="N1654">
        <f t="shared" si="487"/>
        <v>100.38012248559004</v>
      </c>
      <c r="O1654">
        <f t="shared" si="488"/>
        <v>52.489373948034874</v>
      </c>
      <c r="P1654" s="3">
        <f t="shared" si="489"/>
        <v>52.489373948034874</v>
      </c>
      <c r="Q1654" s="3">
        <f t="shared" si="490"/>
        <v>-79.619877514409964</v>
      </c>
      <c r="R1654">
        <f t="shared" si="491"/>
        <v>100.38012248559004</v>
      </c>
      <c r="S1654">
        <f t="shared" si="492"/>
        <v>0.44872272782244643</v>
      </c>
      <c r="T1654">
        <f t="shared" si="475"/>
        <v>52.489373948034874</v>
      </c>
    </row>
    <row r="1655" spans="1:20" x14ac:dyDescent="0.3">
      <c r="A1655">
        <f t="shared" si="476"/>
        <v>2830.1218010432558</v>
      </c>
      <c r="B1655">
        <f t="shared" si="493"/>
        <v>450.4278741881717</v>
      </c>
      <c r="C1655" t="str">
        <f t="shared" si="477"/>
        <v>75.8866119509135-412.739823859837i</v>
      </c>
      <c r="D1655" t="str">
        <f t="shared" si="478"/>
        <v>15.3557732803129-70.7538959133397i</v>
      </c>
      <c r="E1655" t="str">
        <f t="shared" si="479"/>
        <v>162.332782907445-1.56722041548195i</v>
      </c>
      <c r="F1655" t="str">
        <f t="shared" si="480"/>
        <v>17.4594130629979-331.617878603291i</v>
      </c>
      <c r="G1655" t="str">
        <f t="shared" si="481"/>
        <v>0.999997342617526-0.00163014582546846i</v>
      </c>
      <c r="H1655" t="str">
        <f t="shared" si="482"/>
        <v>91.020858205775+1.54765748370427i</v>
      </c>
      <c r="I1655" t="str">
        <f t="shared" si="483"/>
        <v>5.4747347642269-78.5303074406587i</v>
      </c>
      <c r="K1655" t="str">
        <f t="shared" si="484"/>
        <v>0.142783125444949-0.00317494043387181i</v>
      </c>
      <c r="L1655" t="str">
        <f t="shared" si="485"/>
        <v>0.0015-22.0838551814134i</v>
      </c>
      <c r="M1655" t="str">
        <f t="shared" si="486"/>
        <v>0.0135-9.06004315134907i</v>
      </c>
      <c r="N1655">
        <f t="shared" si="487"/>
        <v>100.41808558118296</v>
      </c>
      <c r="O1655">
        <f t="shared" si="488"/>
        <v>52.457912673581752</v>
      </c>
      <c r="P1655" s="3">
        <f t="shared" si="489"/>
        <v>52.457912673581752</v>
      </c>
      <c r="Q1655" s="3">
        <f t="shared" si="490"/>
        <v>-79.581914418817036</v>
      </c>
      <c r="R1655">
        <f t="shared" si="491"/>
        <v>100.41808558118296</v>
      </c>
      <c r="S1655">
        <f t="shared" si="492"/>
        <v>0.45042787418817171</v>
      </c>
      <c r="T1655">
        <f t="shared" si="475"/>
        <v>52.457912673581752</v>
      </c>
    </row>
    <row r="1656" spans="1:20" x14ac:dyDescent="0.3">
      <c r="A1656">
        <f t="shared" si="476"/>
        <v>2840.8762638872199</v>
      </c>
      <c r="B1656">
        <f t="shared" si="493"/>
        <v>452.13950011008677</v>
      </c>
      <c r="C1656" t="str">
        <f t="shared" si="477"/>
        <v>75.8857195815212-411.19768681824i</v>
      </c>
      <c r="D1656" t="str">
        <f t="shared" si="478"/>
        <v>15.3557696504731-70.4866979272437i</v>
      </c>
      <c r="E1656" t="str">
        <f t="shared" si="479"/>
        <v>162.331747420303-1.57309614248983i</v>
      </c>
      <c r="F1656" t="str">
        <f t="shared" si="480"/>
        <v>17.4594127097158-330.362716996243i</v>
      </c>
      <c r="G1656" t="str">
        <f t="shared" si="481"/>
        <v>0.999997322383101-0.00163634034649474i</v>
      </c>
      <c r="H1656" t="str">
        <f t="shared" si="482"/>
        <v>91.0210170515266+1.55353901252139i</v>
      </c>
      <c r="I1656" t="str">
        <f t="shared" si="483"/>
        <v>5.47474314606216-78.2326760069249i</v>
      </c>
      <c r="K1656" t="str">
        <f t="shared" si="484"/>
        <v>0.142782562152763-0.0031869920154594i</v>
      </c>
      <c r="L1656" t="str">
        <f t="shared" si="485"/>
        <v>0.0015-22.0002542153949i</v>
      </c>
      <c r="M1656" t="str">
        <f t="shared" si="486"/>
        <v>0.0135-9.02574531913632i</v>
      </c>
      <c r="N1656">
        <f t="shared" si="487"/>
        <v>100.45617664156889</v>
      </c>
      <c r="O1656">
        <f t="shared" si="488"/>
        <v>52.426462130045223</v>
      </c>
      <c r="P1656" s="3">
        <f t="shared" si="489"/>
        <v>52.426462130045223</v>
      </c>
      <c r="Q1656" s="3">
        <f t="shared" si="490"/>
        <v>-79.543823358431112</v>
      </c>
      <c r="R1656">
        <f t="shared" si="491"/>
        <v>100.45617664156889</v>
      </c>
      <c r="S1656">
        <f t="shared" si="492"/>
        <v>0.45213950011008675</v>
      </c>
      <c r="T1656">
        <f t="shared" si="475"/>
        <v>52.426462130045223</v>
      </c>
    </row>
    <row r="1657" spans="1:20" x14ac:dyDescent="0.3">
      <c r="A1657">
        <f t="shared" si="476"/>
        <v>2851.6715936899918</v>
      </c>
      <c r="B1657">
        <f t="shared" si="493"/>
        <v>453.85763021050514</v>
      </c>
      <c r="C1657" t="str">
        <f t="shared" si="477"/>
        <v>75.8848204720759-409.661464189976i</v>
      </c>
      <c r="D1657" t="str">
        <f t="shared" si="478"/>
        <v>15.3557659929957-70.2205139156523i</v>
      </c>
      <c r="E1657" t="str">
        <f t="shared" si="479"/>
        <v>162.330704136988-1.57899329150645i</v>
      </c>
      <c r="F1657" t="str">
        <f t="shared" si="480"/>
        <v>17.4594123537436-329.11230776778i</v>
      </c>
      <c r="G1657" t="str">
        <f t="shared" si="481"/>
        <v>0.999997301994603-0.00164255840632204i</v>
      </c>
      <c r="H1657" t="str">
        <f t="shared" si="482"/>
        <v>91.0211771071401+1.55944289607168i</v>
      </c>
      <c r="I1657" t="str">
        <f t="shared" si="483"/>
        <v>5.47475159173489-77.9361699766933i</v>
      </c>
      <c r="K1657" t="str">
        <f t="shared" si="484"/>
        <v>0.142781994576141-0.00319908924220625i</v>
      </c>
      <c r="L1657" t="str">
        <f t="shared" si="485"/>
        <v>0.0015-21.9169697304192i</v>
      </c>
      <c r="M1657" t="str">
        <f t="shared" si="486"/>
        <v>0.0135-8.99157732530018i</v>
      </c>
      <c r="N1657">
        <f t="shared" si="487"/>
        <v>100.49439597860216</v>
      </c>
      <c r="O1657">
        <f t="shared" si="488"/>
        <v>52.395022391016809</v>
      </c>
      <c r="P1657" s="3">
        <f t="shared" si="489"/>
        <v>52.395022391016809</v>
      </c>
      <c r="Q1657" s="3">
        <f t="shared" si="490"/>
        <v>-79.505604021397843</v>
      </c>
      <c r="R1657">
        <f t="shared" si="491"/>
        <v>100.49439597860216</v>
      </c>
      <c r="S1657">
        <f t="shared" si="492"/>
        <v>0.45385763021050513</v>
      </c>
      <c r="T1657">
        <f t="shared" si="475"/>
        <v>52.395022391016809</v>
      </c>
    </row>
    <row r="1658" spans="1:20" x14ac:dyDescent="0.3">
      <c r="A1658">
        <f t="shared" si="476"/>
        <v>2862.5079457460138</v>
      </c>
      <c r="B1658">
        <f t="shared" si="493"/>
        <v>455.58228920530507</v>
      </c>
      <c r="C1658" t="str">
        <f t="shared" si="477"/>
        <v>75.8839145720913-408.131133866876i</v>
      </c>
      <c r="D1658" t="str">
        <f t="shared" si="478"/>
        <v>15.3557623076705-69.9553400494155i</v>
      </c>
      <c r="E1658" t="str">
        <f t="shared" si="479"/>
        <v>162.32965299948-1.58491193369253i</v>
      </c>
      <c r="F1658" t="str">
        <f t="shared" si="480"/>
        <v>17.4594119950609-327.866632930346i</v>
      </c>
      <c r="G1658" t="str">
        <f t="shared" si="481"/>
        <v>0.999997281450858-0.00164880009439343i</v>
      </c>
      <c r="H1658" t="str">
        <f t="shared" si="482"/>
        <v>91.0213383818309+1.56536921935939i</v>
      </c>
      <c r="I1658" t="str">
        <f t="shared" si="483"/>
        <v>5.47476010173127-77.6407850846256i</v>
      </c>
      <c r="K1658" t="str">
        <f t="shared" si="484"/>
        <v>0.142781422682535-0.00321123228583992i</v>
      </c>
      <c r="L1658" t="str">
        <f t="shared" si="485"/>
        <v>0.0015-21.8340005284113i</v>
      </c>
      <c r="M1658" t="str">
        <f t="shared" si="486"/>
        <v>0.0135-8.95753867832255i</v>
      </c>
      <c r="N1658">
        <f t="shared" si="487"/>
        <v>100.53274390354406</v>
      </c>
      <c r="O1658">
        <f t="shared" si="488"/>
        <v>52.36359353053399</v>
      </c>
      <c r="P1658" s="3">
        <f t="shared" si="489"/>
        <v>52.36359353053399</v>
      </c>
      <c r="Q1658" s="3">
        <f t="shared" si="490"/>
        <v>-79.467256096455941</v>
      </c>
      <c r="R1658">
        <f t="shared" si="491"/>
        <v>100.53274390354406</v>
      </c>
      <c r="S1658">
        <f t="shared" si="492"/>
        <v>0.45558228920530508</v>
      </c>
      <c r="T1658">
        <f t="shared" si="475"/>
        <v>52.36359353053399</v>
      </c>
    </row>
    <row r="1659" spans="1:20" x14ac:dyDescent="0.3">
      <c r="A1659">
        <f t="shared" si="476"/>
        <v>2873.3854759398487</v>
      </c>
      <c r="B1659">
        <f t="shared" si="493"/>
        <v>457.31350190428526</v>
      </c>
      <c r="C1659" t="str">
        <f t="shared" si="477"/>
        <v>75.8830018307034-406.606673825409i</v>
      </c>
      <c r="D1659" t="str">
        <f t="shared" si="478"/>
        <v>15.3557585942853-69.6911725139147i</v>
      </c>
      <c r="E1659" t="str">
        <f t="shared" si="479"/>
        <v>162.328593949336-1.59085214036415i</v>
      </c>
      <c r="F1659" t="str">
        <f t="shared" si="480"/>
        <v>17.4594116336471-326.625674564491i</v>
      </c>
      <c r="G1659" t="str">
        <f t="shared" si="481"/>
        <v>0.999997260750686-0.00165506550049189i</v>
      </c>
      <c r="H1659" t="str">
        <f t="shared" si="482"/>
        <v>91.0215008848887+1.5713180677125i</v>
      </c>
      <c r="I1659" t="str">
        <f t="shared" si="483"/>
        <v>5.47476867654142-77.346517081515i</v>
      </c>
      <c r="K1659" t="str">
        <f t="shared" si="484"/>
        <v>0.142780846439144-0.00322342131872069i</v>
      </c>
      <c r="L1659" t="str">
        <f t="shared" si="485"/>
        <v>0.0015-21.7513454158311i</v>
      </c>
      <c r="M1659" t="str">
        <f t="shared" si="486"/>
        <v>0.0135-8.92362888854612i</v>
      </c>
      <c r="N1659">
        <f t="shared" si="487"/>
        <v>100.57122072704357</v>
      </c>
      <c r="O1659">
        <f t="shared" si="488"/>
        <v>52.332175623080886</v>
      </c>
      <c r="P1659" s="3">
        <f t="shared" si="489"/>
        <v>52.332175623080886</v>
      </c>
      <c r="Q1659" s="3">
        <f t="shared" si="490"/>
        <v>-79.428779272956433</v>
      </c>
      <c r="R1659">
        <f t="shared" si="491"/>
        <v>100.57122072704357</v>
      </c>
      <c r="S1659">
        <f t="shared" si="492"/>
        <v>0.45731350190428527</v>
      </c>
      <c r="T1659">
        <f t="shared" si="475"/>
        <v>52.332175623080886</v>
      </c>
    </row>
    <row r="1660" spans="1:20" x14ac:dyDescent="0.3">
      <c r="A1660">
        <f t="shared" si="476"/>
        <v>2884.3043407484206</v>
      </c>
      <c r="B1660">
        <f t="shared" si="493"/>
        <v>459.05129321152157</v>
      </c>
      <c r="C1660" t="str">
        <f t="shared" si="477"/>
        <v>75.8820821966773-405.088062126398i</v>
      </c>
      <c r="D1660" t="str">
        <f t="shared" si="478"/>
        <v>15.3557548526266-69.4280075090077i</v>
      </c>
      <c r="E1660" t="str">
        <f t="shared" si="479"/>
        <v>162.327526927689-1.59681398299217i</v>
      </c>
      <c r="F1660" t="str">
        <f t="shared" si="480"/>
        <v>17.4594112694813-325.389414818612i</v>
      </c>
      <c r="G1660" t="str">
        <f t="shared" si="481"/>
        <v>0.999997239892894-0.00166135471474148i</v>
      </c>
      <c r="H1660" t="str">
        <f t="shared" si="482"/>
        <v>91.0216646256716+1.57728952678393i</v>
      </c>
      <c r="I1660" t="str">
        <f t="shared" si="483"/>
        <v>5.4747773166591-77.0533617342192i</v>
      </c>
      <c r="K1660" t="str">
        <f t="shared" si="484"/>
        <v>0.142780265812922-0.0032356565138441i</v>
      </c>
      <c r="L1660" t="str">
        <f t="shared" si="485"/>
        <v>0.0015-21.6690032036572i</v>
      </c>
      <c r="M1660" t="str">
        <f t="shared" si="486"/>
        <v>0.0135-8.8898474681671i</v>
      </c>
      <c r="N1660">
        <f t="shared" si="487"/>
        <v>100.60982675911876</v>
      </c>
      <c r="O1660">
        <f t="shared" si="488"/>
        <v>52.300768743590723</v>
      </c>
      <c r="P1660" s="3">
        <f t="shared" si="489"/>
        <v>52.300768743590723</v>
      </c>
      <c r="Q1660" s="3">
        <f t="shared" si="490"/>
        <v>-79.390173240881239</v>
      </c>
      <c r="R1660">
        <f t="shared" si="491"/>
        <v>100.60982675911876</v>
      </c>
      <c r="S1660">
        <f t="shared" si="492"/>
        <v>0.45905129321152155</v>
      </c>
      <c r="T1660">
        <f t="shared" si="475"/>
        <v>52.300768743590723</v>
      </c>
    </row>
    <row r="1661" spans="1:20" x14ac:dyDescent="0.3">
      <c r="A1661">
        <f t="shared" si="476"/>
        <v>2895.2646972432644</v>
      </c>
      <c r="B1661">
        <f t="shared" si="493"/>
        <v>460.79568812572535</v>
      </c>
      <c r="C1661" t="str">
        <f t="shared" si="477"/>
        <v>75.8811556184003-403.57527691469i</v>
      </c>
      <c r="D1661" t="str">
        <f t="shared" si="478"/>
        <v>15.3557510824792-69.1658412489739i</v>
      </c>
      <c r="E1661" t="str">
        <f t="shared" si="479"/>
        <v>162.326451875243-1.60279753320173i</v>
      </c>
      <c r="F1661" t="str">
        <f t="shared" si="480"/>
        <v>17.4594109025427-324.157835908697i</v>
      </c>
      <c r="G1661" t="str">
        <f t="shared" si="481"/>
        <v>0.999997218876282-0.00166766782760867i</v>
      </c>
      <c r="H1661" t="str">
        <f t="shared" si="482"/>
        <v>91.0218296136087+1.58328368255257i</v>
      </c>
      <c r="I1661" t="str">
        <f t="shared" si="483"/>
        <v>5.47478602258171-76.7613148256015i</v>
      </c>
      <c r="K1661" t="str">
        <f t="shared" si="484"/>
        <v>0.142779680770573-0.00324793804484269i</v>
      </c>
      <c r="L1661" t="str">
        <f t="shared" si="485"/>
        <v>0.0015-21.5869727073692i</v>
      </c>
      <c r="M1661" t="str">
        <f t="shared" si="486"/>
        <v>0.0135-8.85619393122843i</v>
      </c>
      <c r="N1661">
        <f t="shared" si="487"/>
        <v>100.64856230913743</v>
      </c>
      <c r="O1661">
        <f t="shared" si="488"/>
        <v>52.269372967447445</v>
      </c>
      <c r="P1661" s="3">
        <f t="shared" si="489"/>
        <v>52.269372967447445</v>
      </c>
      <c r="Q1661" s="3">
        <f t="shared" si="490"/>
        <v>-79.351437690862568</v>
      </c>
      <c r="R1661">
        <f t="shared" si="491"/>
        <v>100.64856230913743</v>
      </c>
      <c r="S1661">
        <f t="shared" si="492"/>
        <v>0.46079568812572536</v>
      </c>
      <c r="T1661">
        <f t="shared" si="475"/>
        <v>52.269372967447445</v>
      </c>
    </row>
    <row r="1662" spans="1:20" x14ac:dyDescent="0.3">
      <c r="A1662">
        <f t="shared" si="476"/>
        <v>2906.2667030927892</v>
      </c>
      <c r="B1662">
        <f t="shared" si="493"/>
        <v>462.54671174060314</v>
      </c>
      <c r="C1662" t="str">
        <f t="shared" si="477"/>
        <v>75.8802220438779-402.068296418836i</v>
      </c>
      <c r="D1662" t="str">
        <f t="shared" si="478"/>
        <v>15.355747283626-68.9046699624596i</v>
      </c>
      <c r="E1662" t="str">
        <f t="shared" si="479"/>
        <v>162.325368732274-1.60880286277125i</v>
      </c>
      <c r="F1662" t="str">
        <f t="shared" si="480"/>
        <v>17.45941053281-322.930920118069i</v>
      </c>
      <c r="G1662" t="str">
        <f t="shared" si="481"/>
        <v>0.999997197699642-0.00167400492990369i</v>
      </c>
      <c r="H1662" t="str">
        <f t="shared" si="482"/>
        <v>91.0219958582028+1.58930062132488i</v>
      </c>
      <c r="I1662" t="str">
        <f t="shared" si="483"/>
        <v>5.4747947948106-76.4703721544719i</v>
      </c>
      <c r="K1662" t="str">
        <f t="shared" si="484"/>
        <v>0.142779091278546-0.00326026608598862i</v>
      </c>
      <c r="L1662" t="str">
        <f t="shared" si="485"/>
        <v>0.0015-21.5052527469309i</v>
      </c>
      <c r="M1662" t="str">
        <f t="shared" si="486"/>
        <v>0.0135-8.82266779361266i</v>
      </c>
      <c r="N1662">
        <f t="shared" si="487"/>
        <v>100.68742768579764</v>
      </c>
      <c r="O1662">
        <f t="shared" si="488"/>
        <v>52.237988370487344</v>
      </c>
      <c r="P1662" s="3">
        <f t="shared" si="489"/>
        <v>52.237988370487344</v>
      </c>
      <c r="Q1662" s="3">
        <f t="shared" si="490"/>
        <v>-79.312572314202356</v>
      </c>
      <c r="R1662">
        <f t="shared" si="491"/>
        <v>100.68742768579764</v>
      </c>
      <c r="S1662">
        <f t="shared" si="492"/>
        <v>0.46254671174060313</v>
      </c>
      <c r="T1662">
        <f t="shared" si="475"/>
        <v>52.237988370487344</v>
      </c>
    </row>
    <row r="1663" spans="1:20" x14ac:dyDescent="0.3">
      <c r="A1663">
        <f t="shared" si="476"/>
        <v>2917.310516564542</v>
      </c>
      <c r="B1663">
        <f t="shared" si="493"/>
        <v>464.30438924521746</v>
      </c>
      <c r="C1663" t="str">
        <f t="shared" si="477"/>
        <v>75.8792814207351-400.56709895079i</v>
      </c>
      <c r="D1663" t="str">
        <f t="shared" si="478"/>
        <v>15.3557434558486-68.6444898924249i</v>
      </c>
      <c r="E1663" t="str">
        <f t="shared" si="479"/>
        <v>162.324277438624-1.61483004363192i</v>
      </c>
      <c r="F1663" t="str">
        <f t="shared" si="480"/>
        <v>17.459410160262-321.708649797134i</v>
      </c>
      <c r="G1663" t="str">
        <f t="shared" si="481"/>
        <v>0.999997176361754-0.00168036611278176i</v>
      </c>
      <c r="H1663" t="str">
        <f t="shared" si="482"/>
        <v>91.0221633690281+1.59534042973588i</v>
      </c>
      <c r="I1663" t="str">
        <f t="shared" si="483"/>
        <v>5.47480363385092-76.1805295355251i</v>
      </c>
      <c r="K1663" t="str">
        <f t="shared" si="484"/>
        <v>0.142778497303037-0.00327264081219561i</v>
      </c>
      <c r="L1663" t="str">
        <f t="shared" si="485"/>
        <v>0.0015-21.4238421467731i</v>
      </c>
      <c r="M1663" t="str">
        <f t="shared" si="486"/>
        <v>0.0135-8.78926857303515i</v>
      </c>
      <c r="N1663">
        <f t="shared" si="487"/>
        <v>100.72642319710837</v>
      </c>
      <c r="O1663">
        <f t="shared" si="488"/>
        <v>52.206615029001206</v>
      </c>
      <c r="P1663" s="3">
        <f t="shared" si="489"/>
        <v>52.206615029001206</v>
      </c>
      <c r="Q1663" s="3">
        <f t="shared" si="490"/>
        <v>-79.273576802891625</v>
      </c>
      <c r="R1663">
        <f t="shared" si="491"/>
        <v>100.72642319710837</v>
      </c>
      <c r="S1663">
        <f t="shared" si="492"/>
        <v>0.46430438924521744</v>
      </c>
      <c r="T1663">
        <f t="shared" si="475"/>
        <v>52.206615029001206</v>
      </c>
    </row>
    <row r="1664" spans="1:20" x14ac:dyDescent="0.3">
      <c r="A1664">
        <f t="shared" si="476"/>
        <v>2928.3962965274873</v>
      </c>
      <c r="B1664">
        <f t="shared" si="493"/>
        <v>466.06874592434929</v>
      </c>
      <c r="C1664" t="str">
        <f t="shared" si="477"/>
        <v>75.8783336962101-399.071662905577i</v>
      </c>
      <c r="D1664" t="str">
        <f t="shared" si="478"/>
        <v>15.3557395989268-68.385297296088i</v>
      </c>
      <c r="E1664" t="str">
        <f t="shared" si="479"/>
        <v>162.323177933697-1.62087914786681i</v>
      </c>
      <c r="F1664" t="str">
        <f t="shared" si="480"/>
        <v>17.4594097848772-320.491007363121i</v>
      </c>
      <c r="G1664" t="str">
        <f t="shared" si="481"/>
        <v>0.999997154861391-0.00168675146774445i</v>
      </c>
      <c r="H1664" t="str">
        <f t="shared" si="482"/>
        <v>91.0223321557326+1.6014031947505i</v>
      </c>
      <c r="I1664" t="str">
        <f t="shared" si="483"/>
        <v>5.47481254021165-75.8917827992802i</v>
      </c>
      <c r="K1664" t="str">
        <f t="shared" si="484"/>
        <v>0.142777898809985-0.0032850623990212i</v>
      </c>
      <c r="L1664" t="str">
        <f t="shared" si="485"/>
        <v>0.0015-21.3427397357772i</v>
      </c>
      <c r="M1664" t="str">
        <f t="shared" si="486"/>
        <v>0.0135-8.7559957890368i</v>
      </c>
      <c r="N1664">
        <f t="shared" si="487"/>
        <v>100.76554915036969</v>
      </c>
      <c r="O1664">
        <f t="shared" si="488"/>
        <v>52.175253019735656</v>
      </c>
      <c r="P1664" s="3">
        <f t="shared" si="489"/>
        <v>52.175253019735656</v>
      </c>
      <c r="Q1664" s="3">
        <f t="shared" si="490"/>
        <v>-79.234450849630306</v>
      </c>
      <c r="R1664">
        <f t="shared" si="491"/>
        <v>100.76554915036969</v>
      </c>
      <c r="S1664">
        <f t="shared" si="492"/>
        <v>0.46606874592434927</v>
      </c>
      <c r="T1664">
        <f t="shared" si="475"/>
        <v>52.175253019735656</v>
      </c>
    </row>
    <row r="1665" spans="1:20" x14ac:dyDescent="0.3">
      <c r="A1665">
        <f t="shared" si="476"/>
        <v>2939.5242024542918</v>
      </c>
      <c r="B1665">
        <f t="shared" si="493"/>
        <v>467.83980715886184</v>
      </c>
      <c r="C1665" t="str">
        <f t="shared" si="477"/>
        <v>75.8773788171537-397.581966761006i</v>
      </c>
      <c r="D1665" t="str">
        <f t="shared" si="478"/>
        <v>15.3557357126386-68.1270884448728i</v>
      </c>
      <c r="E1665" t="str">
        <f t="shared" si="479"/>
        <v>162.322070156459-1.62695024771024i</v>
      </c>
      <c r="F1665" t="str">
        <f t="shared" si="480"/>
        <v>17.4594094066342-319.277975299837i</v>
      </c>
      <c r="G1665" t="str">
        <f t="shared" si="481"/>
        <v>0.999997133197316-0.00169316108664101i</v>
      </c>
      <c r="H1665" t="str">
        <f t="shared" si="482"/>
        <v>91.0225022280361+1.60748900366478i</v>
      </c>
      <c r="I1665" t="str">
        <f t="shared" si="483"/>
        <v>5.47482151440564-75.6041277920204i</v>
      </c>
      <c r="K1665" t="str">
        <f t="shared" si="484"/>
        <v>0.142777295765073-0.00329753102266899i</v>
      </c>
      <c r="L1665" t="str">
        <f t="shared" si="485"/>
        <v>0.0015-21.2619443472576i</v>
      </c>
      <c r="M1665" t="str">
        <f t="shared" si="486"/>
        <v>0.0135-8.72284896297752i</v>
      </c>
      <c r="N1665">
        <f t="shared" si="487"/>
        <v>100.80480585215248</v>
      </c>
      <c r="O1665">
        <f t="shared" si="488"/>
        <v>52.143902419895525</v>
      </c>
      <c r="P1665" s="3">
        <f t="shared" si="489"/>
        <v>52.143902419895525</v>
      </c>
      <c r="Q1665" s="3">
        <f t="shared" si="490"/>
        <v>-79.195194147847516</v>
      </c>
      <c r="R1665">
        <f t="shared" si="491"/>
        <v>100.80480585215248</v>
      </c>
      <c r="S1665">
        <f t="shared" si="492"/>
        <v>0.46783980715886186</v>
      </c>
      <c r="T1665">
        <f t="shared" si="475"/>
        <v>52.143902419895525</v>
      </c>
    </row>
    <row r="1666" spans="1:20" x14ac:dyDescent="0.3">
      <c r="A1666">
        <f t="shared" si="476"/>
        <v>2950.6943944236182</v>
      </c>
      <c r="B1666">
        <f t="shared" si="493"/>
        <v>469.61759842606551</v>
      </c>
      <c r="C1666" t="str">
        <f t="shared" si="477"/>
        <v>75.8764167300272-396.097989077343i</v>
      </c>
      <c r="D1666" t="str">
        <f t="shared" si="478"/>
        <v>15.3557317967604-67.8698596243542i</v>
      </c>
      <c r="E1666" t="str">
        <f t="shared" si="479"/>
        <v>162.320954045435-1.63304341554674i</v>
      </c>
      <c r="F1666" t="str">
        <f t="shared" si="480"/>
        <v>17.4594090255111-318.069536157407i</v>
      </c>
      <c r="G1666" t="str">
        <f t="shared" si="481"/>
        <v>0.999997111368282-0.00169959506166962i</v>
      </c>
      <c r="H1666" t="str">
        <f t="shared" si="482"/>
        <v>91.0226735957333+1.61359794410722i</v>
      </c>
      <c r="I1666" t="str">
        <f t="shared" si="483"/>
        <v>5.47483055694957-75.3175603757338i</v>
      </c>
      <c r="K1666" t="str">
        <f t="shared" si="484"/>
        <v>0.142776688133723-0.00331004685999085i</v>
      </c>
      <c r="L1666" t="str">
        <f t="shared" si="485"/>
        <v>0.0015-21.1814548189456i</v>
      </c>
      <c r="M1666" t="str">
        <f t="shared" si="486"/>
        <v>0.0135-8.68982761802898i</v>
      </c>
      <c r="N1666">
        <f t="shared" si="487"/>
        <v>100.84419360827876</v>
      </c>
      <c r="O1666">
        <f t="shared" si="488"/>
        <v>52.11256330714523</v>
      </c>
      <c r="P1666" s="3">
        <f t="shared" si="489"/>
        <v>52.11256330714523</v>
      </c>
      <c r="Q1666" s="3">
        <f t="shared" si="490"/>
        <v>-79.155806391721242</v>
      </c>
      <c r="R1666">
        <f t="shared" si="491"/>
        <v>100.84419360827876</v>
      </c>
      <c r="S1666">
        <f t="shared" si="492"/>
        <v>0.46961759842606549</v>
      </c>
      <c r="T1666">
        <f t="shared" si="475"/>
        <v>52.11256330714523</v>
      </c>
    </row>
    <row r="1667" spans="1:20" x14ac:dyDescent="0.3">
      <c r="A1667">
        <f t="shared" si="476"/>
        <v>2961.9070331224275</v>
      </c>
      <c r="B1667">
        <f t="shared" si="493"/>
        <v>471.40214530008456</v>
      </c>
      <c r="C1667" t="str">
        <f t="shared" si="477"/>
        <v>75.8754473808977-394.619708497002i</v>
      </c>
      <c r="D1667" t="str">
        <f t="shared" si="478"/>
        <v>15.3557278510671-67.6136071342055i</v>
      </c>
      <c r="E1667" t="str">
        <f t="shared" si="479"/>
        <v>162.319829538706-1.63915872391093i</v>
      </c>
      <c r="F1667" t="str">
        <f t="shared" si="480"/>
        <v>17.4594086414859-316.865672552029i</v>
      </c>
      <c r="G1667" t="str">
        <f t="shared" si="481"/>
        <v>0.999997089373033-0.00170605348537879i</v>
      </c>
      <c r="H1667" t="str">
        <f t="shared" si="482"/>
        <v>91.0228462686948+1.61973010404005i</v>
      </c>
      <c r="I1667" t="str">
        <f t="shared" si="483"/>
        <v>5.47483966836423-75.0320764280553i</v>
      </c>
      <c r="K1667" t="str">
        <f t="shared" si="484"/>
        <v>0.142776075881093-0.00332261008848915i</v>
      </c>
      <c r="L1667" t="str">
        <f t="shared" si="485"/>
        <v>0.0015-21.1012699929724i</v>
      </c>
      <c r="M1667" t="str">
        <f t="shared" si="486"/>
        <v>0.0135-8.65693127916811i</v>
      </c>
      <c r="N1667">
        <f t="shared" si="487"/>
        <v>100.88371272380103</v>
      </c>
      <c r="O1667">
        <f t="shared" si="488"/>
        <v>52.081235759610607</v>
      </c>
      <c r="P1667" s="3">
        <f t="shared" si="489"/>
        <v>52.081235759610607</v>
      </c>
      <c r="Q1667" s="3">
        <f t="shared" si="490"/>
        <v>-79.116287276198975</v>
      </c>
      <c r="R1667">
        <f t="shared" si="491"/>
        <v>100.88371272380103</v>
      </c>
      <c r="S1667">
        <f t="shared" si="492"/>
        <v>0.47140214530008456</v>
      </c>
      <c r="T1667">
        <f t="shared" si="475"/>
        <v>52.081235759610607</v>
      </c>
    </row>
    <row r="1668" spans="1:20" x14ac:dyDescent="0.3">
      <c r="A1668">
        <f t="shared" si="476"/>
        <v>2973.1622798482931</v>
      </c>
      <c r="B1668">
        <f t="shared" si="493"/>
        <v>473.19347345222491</v>
      </c>
      <c r="C1668" t="str">
        <f t="shared" si="477"/>
        <v>75.8744707154336-393.147103744227i</v>
      </c>
      <c r="D1668" t="str">
        <f t="shared" si="478"/>
        <v>15.3557238753316-67.3583272881447i</v>
      </c>
      <c r="E1668" t="str">
        <f t="shared" si="479"/>
        <v>162.318696573898-1.64529624548551i</v>
      </c>
      <c r="F1668" t="str">
        <f t="shared" si="480"/>
        <v>17.4594082545366-315.66636716572i</v>
      </c>
      <c r="G1668" t="str">
        <f t="shared" si="481"/>
        <v>0.999997067210304-0.00171253645066863i</v>
      </c>
      <c r="H1668" t="str">
        <f t="shared" si="482"/>
        <v>91.0230202568658+1.6258855717604i</v>
      </c>
      <c r="I1668" t="str">
        <f t="shared" si="483"/>
        <v>5.47484884917429-74.747671842205i</v>
      </c>
      <c r="K1668" t="str">
        <f t="shared" si="484"/>
        <v>0.142775458972078-0.00333522088631886i</v>
      </c>
      <c r="L1668" t="str">
        <f t="shared" si="485"/>
        <v>0.0015-21.0213887158521i</v>
      </c>
      <c r="M1668" t="str">
        <f t="shared" si="486"/>
        <v>0.0135-8.62415947317012i</v>
      </c>
      <c r="N1668">
        <f t="shared" si="487"/>
        <v>100.92336350298164</v>
      </c>
      <c r="O1668">
        <f t="shared" si="488"/>
        <v>52.049919855880404</v>
      </c>
      <c r="P1668" s="3">
        <f t="shared" si="489"/>
        <v>52.049919855880404</v>
      </c>
      <c r="Q1668" s="3">
        <f t="shared" si="490"/>
        <v>-79.076636497018356</v>
      </c>
      <c r="R1668">
        <f t="shared" si="491"/>
        <v>100.92336350298164</v>
      </c>
      <c r="S1668">
        <f t="shared" si="492"/>
        <v>0.4731934734522249</v>
      </c>
      <c r="T1668">
        <f t="shared" si="475"/>
        <v>52.049919855880404</v>
      </c>
    </row>
    <row r="1669" spans="1:20" x14ac:dyDescent="0.3">
      <c r="A1669">
        <f t="shared" si="476"/>
        <v>2984.4602965117165</v>
      </c>
      <c r="B1669">
        <f t="shared" si="493"/>
        <v>474.99160865134337</v>
      </c>
      <c r="C1669" t="str">
        <f t="shared" si="477"/>
        <v>75.8734866789089-391.68015362482i</v>
      </c>
      <c r="D1669" t="str">
        <f t="shared" si="478"/>
        <v>15.3557198693252-67.104016413881i</v>
      </c>
      <c r="E1669" t="str">
        <f t="shared" si="479"/>
        <v>162.317555088194-1.65145605310178i</v>
      </c>
      <c r="F1669" t="str">
        <f t="shared" si="480"/>
        <v>17.459407864641-314.471602746068i</v>
      </c>
      <c r="G1669" t="str">
        <f t="shared" si="481"/>
        <v>0.999997044878819-0.00171904405079225i</v>
      </c>
      <c r="H1669" t="str">
        <f t="shared" si="482"/>
        <v>91.0231955702654+1.63206443590169i</v>
      </c>
      <c r="I1669" t="str">
        <f t="shared" si="483"/>
        <v>5.47485809990835-74.4643425269284i</v>
      </c>
      <c r="K1669" t="str">
        <f t="shared" si="484"/>
        <v>0.14277483737131-0.00334787943229005i</v>
      </c>
      <c r="L1669" t="str">
        <f t="shared" si="485"/>
        <v>0.0015-20.9418098384659i</v>
      </c>
      <c r="M1669" t="str">
        <f t="shared" si="486"/>
        <v>0.0135-8.5915117286014i</v>
      </c>
      <c r="N1669">
        <f t="shared" si="487"/>
        <v>100.9631462492722</v>
      </c>
      <c r="O1669">
        <f t="shared" si="488"/>
        <v>52.018615675008853</v>
      </c>
      <c r="P1669" s="3">
        <f t="shared" si="489"/>
        <v>52.018615675008853</v>
      </c>
      <c r="Q1669" s="3">
        <f t="shared" si="490"/>
        <v>-79.036853750727801</v>
      </c>
      <c r="R1669">
        <f t="shared" si="491"/>
        <v>100.9631462492722</v>
      </c>
      <c r="S1669">
        <f t="shared" si="492"/>
        <v>0.47499160865134338</v>
      </c>
      <c r="T1669">
        <f t="shared" si="475"/>
        <v>52.018615675008853</v>
      </c>
    </row>
    <row r="1670" spans="1:20" x14ac:dyDescent="0.3">
      <c r="A1670">
        <f t="shared" si="476"/>
        <v>2995.8012456384613</v>
      </c>
      <c r="B1670">
        <f t="shared" si="493"/>
        <v>476.79657676421851</v>
      </c>
      <c r="C1670" t="str">
        <f t="shared" si="477"/>
        <v>75.8724952161905-390.218837025788i</v>
      </c>
      <c r="D1670" t="str">
        <f t="shared" si="478"/>
        <v>15.3557158328174-66.8506708530638i</v>
      </c>
      <c r="E1670" t="str">
        <f t="shared" si="479"/>
        <v>162.316405018315-1.65763821973752i</v>
      </c>
      <c r="F1670" t="str">
        <f t="shared" si="480"/>
        <v>17.4594074717765-313.281362105989i</v>
      </c>
      <c r="G1670" t="str">
        <f t="shared" si="481"/>
        <v>0.999997022377293-0.00172557637935704i</v>
      </c>
      <c r="H1670" t="str">
        <f t="shared" si="482"/>
        <v>91.0233722189922+1.63826678543487i</v>
      </c>
      <c r="I1670" t="str">
        <f t="shared" si="483"/>
        <v>5.47486742109916-74.1820844064426i</v>
      </c>
      <c r="K1670" t="str">
        <f t="shared" si="484"/>
        <v>0.142774211043148-0.00336058590586981i</v>
      </c>
      <c r="L1670" t="str">
        <f t="shared" si="485"/>
        <v>0.0015-20.8625322160449i</v>
      </c>
      <c r="M1670" t="str">
        <f t="shared" si="486"/>
        <v>0.0135-8.55898757581331i</v>
      </c>
      <c r="N1670">
        <f t="shared" si="487"/>
        <v>101.00306126529226</v>
      </c>
      <c r="O1670">
        <f t="shared" si="488"/>
        <v>51.987323296516394</v>
      </c>
      <c r="P1670" s="3">
        <f t="shared" si="489"/>
        <v>51.987323296516394</v>
      </c>
      <c r="Q1670" s="3">
        <f t="shared" si="490"/>
        <v>-78.99693873470774</v>
      </c>
      <c r="R1670">
        <f t="shared" si="491"/>
        <v>101.00306126529226</v>
      </c>
      <c r="S1670">
        <f t="shared" si="492"/>
        <v>0.47679657676421849</v>
      </c>
      <c r="T1670">
        <f t="shared" si="475"/>
        <v>51.987323296516394</v>
      </c>
    </row>
    <row r="1671" spans="1:20" x14ac:dyDescent="0.3">
      <c r="A1671">
        <f t="shared" si="476"/>
        <v>3007.1852903718877</v>
      </c>
      <c r="B1671">
        <f t="shared" si="493"/>
        <v>478.60840375592255</v>
      </c>
      <c r="C1671" t="str">
        <f t="shared" si="477"/>
        <v>75.8714962717446-388.763132915078i</v>
      </c>
      <c r="D1671" t="str">
        <f t="shared" si="478"/>
        <v>15.355711765576-66.5982869612274i</v>
      </c>
      <c r="E1671" t="str">
        <f t="shared" si="479"/>
        <v>162.315246300532-1.66384281851741i</v>
      </c>
      <c r="F1671" t="str">
        <f t="shared" si="480"/>
        <v>17.4594070759206-312.095628123469i</v>
      </c>
      <c r="G1671" t="str">
        <f t="shared" si="481"/>
        <v>0.999996999704431-0.00173213353032606i</v>
      </c>
      <c r="H1671" t="str">
        <f t="shared" si="482"/>
        <v>91.0235502132198+1.64449270966973i</v>
      </c>
      <c r="I1671" t="str">
        <f t="shared" si="483"/>
        <v>5.47487681328347-73.9008934203715i</v>
      </c>
      <c r="K1671" t="str">
        <f t="shared" si="484"/>
        <v>0.142773579951684-0.00337334048718475i</v>
      </c>
      <c r="L1671" t="str">
        <f t="shared" si="485"/>
        <v>0.0015-20.783554708154i</v>
      </c>
      <c r="M1671" t="str">
        <f t="shared" si="486"/>
        <v>0.0135-8.52658654693493i</v>
      </c>
      <c r="N1671">
        <f t="shared" si="487"/>
        <v>101.0431088528085</v>
      </c>
      <c r="O1671">
        <f t="shared" si="488"/>
        <v>51.956042800392211</v>
      </c>
      <c r="P1671" s="3">
        <f t="shared" si="489"/>
        <v>51.956042800392211</v>
      </c>
      <c r="Q1671" s="3">
        <f t="shared" si="490"/>
        <v>-78.956891147191499</v>
      </c>
      <c r="R1671">
        <f t="shared" si="491"/>
        <v>101.0431088528085</v>
      </c>
      <c r="S1671">
        <f t="shared" si="492"/>
        <v>0.47860840375592256</v>
      </c>
      <c r="T1671">
        <f t="shared" si="475"/>
        <v>51.956042800392211</v>
      </c>
    </row>
    <row r="1672" spans="1:20" x14ac:dyDescent="0.3">
      <c r="A1672">
        <f t="shared" si="476"/>
        <v>3018.6125944753012</v>
      </c>
      <c r="B1672">
        <f t="shared" si="493"/>
        <v>480.42711569019508</v>
      </c>
      <c r="C1672" t="str">
        <f t="shared" si="477"/>
        <v>75.8704897896268-387.31302034124i</v>
      </c>
      <c r="D1672" t="str">
        <f t="shared" si="478"/>
        <v>15.355707667367-66.3468611077411i</v>
      </c>
      <c r="E1672" t="str">
        <f t="shared" si="479"/>
        <v>162.314078870647-1.67006992271076i</v>
      </c>
      <c r="F1672" t="str">
        <f t="shared" si="480"/>
        <v>17.4594066770505-310.914383741327i</v>
      </c>
      <c r="G1672" t="str">
        <f t="shared" si="481"/>
        <v>0.99999697685893-0.00173871559801935i</v>
      </c>
      <c r="H1672" t="str">
        <f t="shared" si="482"/>
        <v>91.0237295632001+1.65074229825615i</v>
      </c>
      <c r="I1672" t="str">
        <f t="shared" si="483"/>
        <v>5.47488627700214-73.6207655236911i</v>
      </c>
      <c r="K1672" t="str">
        <f t="shared" si="484"/>
        <v>0.142772944060737-0.00338614335702306i</v>
      </c>
      <c r="L1672" t="str">
        <f t="shared" si="485"/>
        <v>0.0015-20.704876178675i</v>
      </c>
      <c r="M1672" t="str">
        <f t="shared" si="486"/>
        <v>0.0135-8.49430817586665i</v>
      </c>
      <c r="N1672">
        <f t="shared" si="487"/>
        <v>101.08328931271311</v>
      </c>
      <c r="O1672">
        <f t="shared" si="488"/>
        <v>51.924774267095337</v>
      </c>
      <c r="P1672" s="3">
        <f t="shared" si="489"/>
        <v>51.924774267095337</v>
      </c>
      <c r="Q1672" s="3">
        <f t="shared" si="490"/>
        <v>-78.916710687286894</v>
      </c>
      <c r="R1672">
        <f t="shared" si="491"/>
        <v>101.08328931271311</v>
      </c>
      <c r="S1672">
        <f t="shared" si="492"/>
        <v>0.48042711569019508</v>
      </c>
      <c r="T1672">
        <f t="shared" si="475"/>
        <v>51.924774267095337</v>
      </c>
    </row>
    <row r="1673" spans="1:20" x14ac:dyDescent="0.3">
      <c r="A1673">
        <f t="shared" si="476"/>
        <v>3030.0833223343075</v>
      </c>
      <c r="B1673">
        <f t="shared" si="493"/>
        <v>482.25273872981785</v>
      </c>
      <c r="C1673" t="str">
        <f t="shared" si="477"/>
        <v>75.869475713486-385.86847843316i</v>
      </c>
      <c r="D1673" t="str">
        <f t="shared" si="478"/>
        <v>15.3557035379547-66.096389675755i</v>
      </c>
      <c r="E1673" t="str">
        <f t="shared" si="479"/>
        <v>162.312902664007-1.67631960573191i</v>
      </c>
      <c r="F1673" t="str">
        <f t="shared" si="480"/>
        <v>17.4594062751432-309.737611966966i</v>
      </c>
      <c r="G1673" t="str">
        <f t="shared" si="481"/>
        <v>0.999996953839474-0.00174532267711532i</v>
      </c>
      <c r="H1673" t="str">
        <f t="shared" si="482"/>
        <v>91.0239102792624+1.65701564118545i</v>
      </c>
      <c r="I1673" t="str">
        <f t="shared" si="483"/>
        <v>5.47489581280008-73.3416966866698i</v>
      </c>
      <c r="K1673" t="str">
        <f t="shared" si="484"/>
        <v>0.142772303333853-0.00339899469683691i</v>
      </c>
      <c r="L1673" t="str">
        <f t="shared" si="485"/>
        <v>0.0015-20.626495495791i</v>
      </c>
      <c r="M1673" t="str">
        <f t="shared" si="486"/>
        <v>0.0135-8.46215199827323i</v>
      </c>
      <c r="N1673">
        <f t="shared" si="487"/>
        <v>101.1236029450022</v>
      </c>
      <c r="O1673">
        <f t="shared" si="488"/>
        <v>51.893517777557079</v>
      </c>
      <c r="P1673" s="3">
        <f t="shared" si="489"/>
        <v>51.893517777557079</v>
      </c>
      <c r="Q1673" s="3">
        <f t="shared" si="490"/>
        <v>-78.876397054997796</v>
      </c>
      <c r="R1673">
        <f t="shared" si="491"/>
        <v>101.1236029450022</v>
      </c>
      <c r="S1673">
        <f t="shared" si="492"/>
        <v>0.48225273872981783</v>
      </c>
      <c r="T1673">
        <f t="shared" si="475"/>
        <v>51.893517777557079</v>
      </c>
    </row>
    <row r="1674" spans="1:20" x14ac:dyDescent="0.3">
      <c r="A1674">
        <f t="shared" si="476"/>
        <v>3041.5976389591779</v>
      </c>
      <c r="B1674">
        <f t="shared" si="493"/>
        <v>484.08529913699118</v>
      </c>
      <c r="C1674" t="str">
        <f t="shared" si="477"/>
        <v>75.8684539865522-384.429486399719i</v>
      </c>
      <c r="D1674" t="str">
        <f t="shared" si="478"/>
        <v>15.3556993771014-65.8468690621495i</v>
      </c>
      <c r="E1674" t="str">
        <f t="shared" si="479"/>
        <v>162.311717615483-1.6825919411383i</v>
      </c>
      <c r="F1674" t="str">
        <f t="shared" si="480"/>
        <v>17.4594058701757-308.565295872129i</v>
      </c>
      <c r="G1674" t="str">
        <f t="shared" si="481"/>
        <v>0.999996930644738-0.00175195486265211i</v>
      </c>
      <c r="H1674" t="str">
        <f t="shared" si="482"/>
        <v>91.0240923718156+1.66331282879172i</v>
      </c>
      <c r="I1674" t="str">
        <f t="shared" si="483"/>
        <v>5.4749054212265-73.0636828948118i</v>
      </c>
      <c r="K1674" t="str">
        <f t="shared" si="484"/>
        <v>0.1427716577343-0.00341189468874467i</v>
      </c>
      <c r="L1674" t="str">
        <f t="shared" si="485"/>
        <v>0.0015-20.5484115319695i</v>
      </c>
      <c r="M1674" t="str">
        <f t="shared" si="486"/>
        <v>0.0135-8.43011755157723i</v>
      </c>
      <c r="N1674">
        <f t="shared" si="487"/>
        <v>101.16405004875377</v>
      </c>
      <c r="O1674">
        <f t="shared" si="488"/>
        <v>51.86227341318186</v>
      </c>
      <c r="P1674" s="3">
        <f t="shared" si="489"/>
        <v>51.86227341318186</v>
      </c>
      <c r="Q1674" s="3">
        <f t="shared" si="490"/>
        <v>-78.835949951246235</v>
      </c>
      <c r="R1674">
        <f t="shared" si="491"/>
        <v>101.16405004875377</v>
      </c>
      <c r="S1674">
        <f t="shared" si="492"/>
        <v>0.48408529913699117</v>
      </c>
      <c r="T1674">
        <f t="shared" si="475"/>
        <v>51.86227341318186</v>
      </c>
    </row>
    <row r="1675" spans="1:20" x14ac:dyDescent="0.3">
      <c r="A1675">
        <f t="shared" si="476"/>
        <v>3053.1557099872225</v>
      </c>
      <c r="B1675">
        <f t="shared" si="493"/>
        <v>485.92482327371175</v>
      </c>
      <c r="C1675" t="str">
        <f t="shared" si="477"/>
        <v>75.8674245516454-382.99602352953i</v>
      </c>
      <c r="D1675" t="str">
        <f t="shared" si="478"/>
        <v>15.3556951845679-65.5982956774825i</v>
      </c>
      <c r="E1675" t="str">
        <f t="shared" si="479"/>
        <v>162.310523659483-1.68888700263002i</v>
      </c>
      <c r="F1675" t="str">
        <f t="shared" si="480"/>
        <v>17.4594054621246-307.397418592655i</v>
      </c>
      <c r="G1675" t="str">
        <f t="shared" si="481"/>
        <v>0.999996907273389-0.00175861225002892i</v>
      </c>
      <c r="H1675" t="str">
        <f t="shared" si="482"/>
        <v>91.0242758513471+1.66963395175301i</v>
      </c>
      <c r="I1675" t="str">
        <f t="shared" si="483"/>
        <v>5.47491510283463-72.7867201487975i</v>
      </c>
      <c r="K1675" t="str">
        <f t="shared" si="484"/>
        <v>0.14277100722507-0.00342484351553309i</v>
      </c>
      <c r="L1675" t="str">
        <f t="shared" si="485"/>
        <v>0.0015-20.4706231639465i</v>
      </c>
      <c r="M1675" t="str">
        <f t="shared" si="486"/>
        <v>0.0135-8.39820437495239i</v>
      </c>
      <c r="N1675">
        <f t="shared" si="487"/>
        <v>101.20463092210618</v>
      </c>
      <c r="O1675">
        <f t="shared" si="488"/>
        <v>51.831041255849769</v>
      </c>
      <c r="P1675" s="3">
        <f t="shared" si="489"/>
        <v>51.831041255849769</v>
      </c>
      <c r="Q1675" s="3">
        <f t="shared" si="490"/>
        <v>-78.795369077893824</v>
      </c>
      <c r="R1675">
        <f t="shared" si="491"/>
        <v>101.20463092210618</v>
      </c>
      <c r="S1675">
        <f t="shared" si="492"/>
        <v>0.48592482327371173</v>
      </c>
      <c r="T1675">
        <f t="shared" si="475"/>
        <v>51.831041255849769</v>
      </c>
    </row>
    <row r="1676" spans="1:20" x14ac:dyDescent="0.3">
      <c r="A1676">
        <f t="shared" si="476"/>
        <v>3064.7577016851742</v>
      </c>
      <c r="B1676">
        <f t="shared" si="493"/>
        <v>487.77133760215185</v>
      </c>
      <c r="C1676" t="str">
        <f t="shared" si="477"/>
        <v>75.8663873511611-381.568069190607i</v>
      </c>
      <c r="D1676" t="str">
        <f t="shared" si="478"/>
        <v>15.3556909601129-65.350665945938i</v>
      </c>
      <c r="E1676" t="str">
        <f t="shared" si="479"/>
        <v>162.309320729939-1.69520486404884i</v>
      </c>
      <c r="F1676" t="str">
        <f t="shared" si="480"/>
        <v>17.4594050509664-306.233963328238i</v>
      </c>
      <c r="G1676" t="str">
        <f t="shared" si="481"/>
        <v>0.999996883724081-0.00176529493500742i</v>
      </c>
      <c r="H1676" t="str">
        <f t="shared" si="482"/>
        <v>91.024460728426+1.67597910109283i</v>
      </c>
      <c r="I1676" t="str">
        <f t="shared" si="483"/>
        <v>5.47492485818209-72.5108044644286i</v>
      </c>
      <c r="K1676" t="str">
        <f t="shared" si="484"/>
        <v>0.142770351768871-0.00343784136065967i</v>
      </c>
      <c r="L1676" t="str">
        <f t="shared" si="485"/>
        <v>0.0015-20.3931292727102i</v>
      </c>
      <c r="M1676" t="str">
        <f t="shared" si="486"/>
        <v>0.0135-8.366412009317i</v>
      </c>
      <c r="N1676">
        <f t="shared" si="487"/>
        <v>101.24534586223527</v>
      </c>
      <c r="O1676">
        <f t="shared" si="488"/>
        <v>51.79982138791754</v>
      </c>
      <c r="P1676" s="3">
        <f t="shared" si="489"/>
        <v>51.79982138791754</v>
      </c>
      <c r="Q1676" s="3">
        <f t="shared" si="490"/>
        <v>-78.754654137764732</v>
      </c>
      <c r="R1676">
        <f t="shared" si="491"/>
        <v>101.24534586223527</v>
      </c>
      <c r="S1676">
        <f t="shared" si="492"/>
        <v>0.48777133760215186</v>
      </c>
      <c r="T1676">
        <f t="shared" si="475"/>
        <v>51.79982138791754</v>
      </c>
    </row>
    <row r="1677" spans="1:20" x14ac:dyDescent="0.3">
      <c r="A1677">
        <f t="shared" si="476"/>
        <v>3076.403780951578</v>
      </c>
      <c r="B1677">
        <f t="shared" si="493"/>
        <v>489.62486868504004</v>
      </c>
      <c r="C1677" t="str">
        <f t="shared" si="477"/>
        <v>75.8653423270759-380.145602830093i</v>
      </c>
      <c r="D1677" t="str">
        <f t="shared" si="478"/>
        <v>15.3556867034933-65.1039763052745i</v>
      </c>
      <c r="E1677" t="str">
        <f t="shared" si="479"/>
        <v>162.308108760307-1.70154559937713i</v>
      </c>
      <c r="F1677" t="str">
        <f t="shared" si="480"/>
        <v>17.4594046366775-305.074913342182i</v>
      </c>
      <c r="G1677" t="str">
        <f t="shared" si="481"/>
        <v>0.99999685999546-0.00177200301371313i</v>
      </c>
      <c r="H1677" t="str">
        <f t="shared" si="482"/>
        <v>91.0246470136993+1.68234836818125i</v>
      </c>
      <c r="I1677" t="str">
        <f t="shared" si="483"/>
        <v>5.47493468783055-72.2359318725667i</v>
      </c>
      <c r="K1677" t="str">
        <f t="shared" si="484"/>
        <v>0.142769691328133-0.00345088840825486i</v>
      </c>
      <c r="L1677" t="str">
        <f t="shared" si="485"/>
        <v>0.0015-20.315928743485i</v>
      </c>
      <c r="M1677" t="str">
        <f t="shared" si="486"/>
        <v>0.0135-8.33473999732714i</v>
      </c>
      <c r="N1677">
        <f t="shared" si="487"/>
        <v>101.28619516533233</v>
      </c>
      <c r="O1677">
        <f t="shared" si="488"/>
        <v>51.76861389222077</v>
      </c>
      <c r="P1677" s="3">
        <f t="shared" si="489"/>
        <v>51.76861389222077</v>
      </c>
      <c r="Q1677" s="3">
        <f t="shared" si="490"/>
        <v>-78.71380483466767</v>
      </c>
      <c r="R1677">
        <f t="shared" si="491"/>
        <v>101.28619516533233</v>
      </c>
      <c r="S1677">
        <f t="shared" si="492"/>
        <v>0.48962486868504002</v>
      </c>
      <c r="T1677">
        <f t="shared" si="475"/>
        <v>51.76861389222077</v>
      </c>
    </row>
    <row r="1678" spans="1:20" x14ac:dyDescent="0.3">
      <c r="A1678">
        <f t="shared" si="476"/>
        <v>3088.0941153191939</v>
      </c>
      <c r="B1678">
        <f t="shared" si="493"/>
        <v>491.4854431860432</v>
      </c>
      <c r="C1678" t="str">
        <f t="shared" si="477"/>
        <v>75.8642894209404-378.728603973941i</v>
      </c>
      <c r="D1678" t="str">
        <f t="shared" si="478"/>
        <v>15.3556824144645-64.8582232067749i</v>
      </c>
      <c r="E1678" t="str">
        <f t="shared" si="479"/>
        <v>162.306887683561-1.70790928273666i</v>
      </c>
      <c r="F1678" t="str">
        <f t="shared" si="480"/>
        <v>17.459404219234-303.920251961165i</v>
      </c>
      <c r="G1678" t="str">
        <f t="shared" si="481"/>
        <v>0.999996836086159-0.00177873658263676i</v>
      </c>
      <c r="H1678" t="str">
        <f t="shared" si="482"/>
        <v>91.0248347178975+1.68874184473646i</v>
      </c>
      <c r="I1678" t="str">
        <f t="shared" si="483"/>
        <v>5.47494459234613-71.962098419081i</v>
      </c>
      <c r="K1678" t="str">
        <f t="shared" si="484"/>
        <v>0.142769025864998-0.00346398484312448i</v>
      </c>
      <c r="L1678" t="str">
        <f t="shared" si="485"/>
        <v>0.0015-20.2390204657153i</v>
      </c>
      <c r="M1678" t="str">
        <f t="shared" si="486"/>
        <v>0.0135-8.30318788337033i</v>
      </c>
      <c r="N1678">
        <f t="shared" si="487"/>
        <v>101.32717912658138</v>
      </c>
      <c r="O1678">
        <f t="shared" si="488"/>
        <v>51.73741885207513</v>
      </c>
      <c r="P1678" s="3">
        <f t="shared" si="489"/>
        <v>51.73741885207513</v>
      </c>
      <c r="Q1678" s="3">
        <f t="shared" si="490"/>
        <v>-78.672820873418615</v>
      </c>
      <c r="R1678">
        <f t="shared" si="491"/>
        <v>101.32717912658138</v>
      </c>
      <c r="S1678">
        <f t="shared" si="492"/>
        <v>0.4914854431860432</v>
      </c>
      <c r="T1678">
        <f t="shared" si="475"/>
        <v>51.73741885207513</v>
      </c>
    </row>
    <row r="1679" spans="1:20" x14ac:dyDescent="0.3">
      <c r="A1679">
        <f t="shared" si="476"/>
        <v>3099.8288729574069</v>
      </c>
      <c r="B1679">
        <f t="shared" si="493"/>
        <v>493.35308787015015</v>
      </c>
      <c r="C1679" t="str">
        <f t="shared" si="477"/>
        <v>75.8632285738752-377.317052226632i</v>
      </c>
      <c r="D1679" t="str">
        <f t="shared" si="478"/>
        <v>15.3556780927794-64.6134031151932i</v>
      </c>
      <c r="E1679" t="str">
        <f t="shared" si="479"/>
        <v>162.305657432194-1.71429598838797i</v>
      </c>
      <c r="F1679" t="str">
        <f t="shared" si="480"/>
        <v>17.459403798612-302.769962574993i</v>
      </c>
      <c r="G1679" t="str">
        <f t="shared" si="481"/>
        <v>0.999996811994804-0.00178549573863563i</v>
      </c>
      <c r="H1679" t="str">
        <f t="shared" si="482"/>
        <v>91.0250238518316+1.69515962282591i</v>
      </c>
      <c r="I1679" t="str">
        <f t="shared" si="483"/>
        <v>5.47495457229919-71.6893001647874i</v>
      </c>
      <c r="K1679" t="str">
        <f t="shared" si="484"/>
        <v>0.142768355341323-0.00347713085075182i</v>
      </c>
      <c r="L1679" t="str">
        <f t="shared" si="485"/>
        <v>0.0015-20.1624033330497i</v>
      </c>
      <c r="M1679" t="str">
        <f t="shared" si="486"/>
        <v>0.0135-8.27175521355883i</v>
      </c>
      <c r="N1679">
        <f t="shared" si="487"/>
        <v>101.36829804013581</v>
      </c>
      <c r="O1679">
        <f t="shared" si="488"/>
        <v>51.706236351278314</v>
      </c>
      <c r="P1679" s="3">
        <f t="shared" si="489"/>
        <v>51.706236351278314</v>
      </c>
      <c r="Q1679" s="3">
        <f t="shared" si="490"/>
        <v>-78.631701959864188</v>
      </c>
      <c r="R1679">
        <f t="shared" si="491"/>
        <v>101.36829804013581</v>
      </c>
      <c r="S1679">
        <f t="shared" si="492"/>
        <v>0.49335308787015014</v>
      </c>
      <c r="T1679">
        <f t="shared" si="475"/>
        <v>51.706236351278314</v>
      </c>
    </row>
    <row r="1680" spans="1:20" x14ac:dyDescent="0.3">
      <c r="A1680">
        <f t="shared" si="476"/>
        <v>3111.6082226746453</v>
      </c>
      <c r="B1680">
        <f t="shared" si="493"/>
        <v>495.22782960405675</v>
      </c>
      <c r="C1680" t="str">
        <f t="shared" si="477"/>
        <v>75.8621597265718-375.910927270876i</v>
      </c>
      <c r="D1680" t="str">
        <f t="shared" si="478"/>
        <v>15.3556737381895-64.369512508706i</v>
      </c>
      <c r="E1680" t="str">
        <f t="shared" si="479"/>
        <v>162.304417938213-1.7207057907289i</v>
      </c>
      <c r="F1680" t="str">
        <f t="shared" si="480"/>
        <v>17.4594033747871-301.624028636369i</v>
      </c>
      <c r="G1680" t="str">
        <f t="shared" si="481"/>
        <v>0.999996787720008-0.00179228057893506i</v>
      </c>
      <c r="H1680" t="str">
        <f t="shared" si="482"/>
        <v>91.0252144263965+1.7016017948678i</v>
      </c>
      <c r="I1680" t="str">
        <f t="shared" si="483"/>
        <v>5.4749646282645-71.4175331853954i</v>
      </c>
      <c r="K1680" t="str">
        <f t="shared" si="484"/>
        <v>0.142767679718674-0.00349032661730009i</v>
      </c>
      <c r="L1680" t="str">
        <f t="shared" si="485"/>
        <v>0.0015-20.086076243325i</v>
      </c>
      <c r="M1680" t="str">
        <f t="shared" si="486"/>
        <v>0.0135-8.2404415357231i</v>
      </c>
      <c r="N1680">
        <f t="shared" si="487"/>
        <v>101.4095521990959</v>
      </c>
      <c r="O1680">
        <f t="shared" si="488"/>
        <v>51.67506647411156</v>
      </c>
      <c r="P1680" s="3">
        <f t="shared" si="489"/>
        <v>51.67506647411156</v>
      </c>
      <c r="Q1680" s="3">
        <f t="shared" si="490"/>
        <v>-78.590447800904101</v>
      </c>
      <c r="R1680">
        <f t="shared" si="491"/>
        <v>101.4095521990959</v>
      </c>
      <c r="S1680">
        <f t="shared" si="492"/>
        <v>0.49522782960405676</v>
      </c>
      <c r="T1680">
        <f t="shared" si="475"/>
        <v>51.67506647411156</v>
      </c>
    </row>
    <row r="1681" spans="1:20" x14ac:dyDescent="0.3">
      <c r="A1681">
        <f t="shared" si="476"/>
        <v>3123.4323339208086</v>
      </c>
      <c r="B1681">
        <f t="shared" si="493"/>
        <v>497.10969535655215</v>
      </c>
      <c r="C1681" t="str">
        <f t="shared" si="477"/>
        <v>75.8610828192883-374.51020886732i</v>
      </c>
      <c r="D1681" t="str">
        <f t="shared" si="478"/>
        <v>15.3556693504445-64.1265478788606i</v>
      </c>
      <c r="E1681" t="str">
        <f t="shared" si="479"/>
        <v>162.303169133133-1.72713876429392i</v>
      </c>
      <c r="F1681" t="str">
        <f t="shared" si="480"/>
        <v>17.4594029477351-300.482433660648i</v>
      </c>
      <c r="G1681" t="str">
        <f t="shared" si="481"/>
        <v>0.999996763260373-0.00179909120112976i</v>
      </c>
      <c r="H1681" t="str">
        <f t="shared" si="482"/>
        <v>91.0254064525679+1.70806845363224i</v>
      </c>
      <c r="I1681" t="str">
        <f t="shared" si="483"/>
        <v>5.4749747608211-71.1467935714476i</v>
      </c>
      <c r="K1681" t="str">
        <f t="shared" si="484"/>
        <v>0.142766998958329-0.00350357232961459i</v>
      </c>
      <c r="L1681" t="str">
        <f t="shared" si="485"/>
        <v>0.0015-20.0100380985506i</v>
      </c>
      <c r="M1681" t="str">
        <f t="shared" si="486"/>
        <v>0.0135-8.20924639940532i</v>
      </c>
      <c r="N1681">
        <f t="shared" si="487"/>
        <v>101.45094189548524</v>
      </c>
      <c r="O1681">
        <f t="shared" si="488"/>
        <v>51.643909305341367</v>
      </c>
      <c r="P1681" s="3">
        <f t="shared" si="489"/>
        <v>51.643909305341367</v>
      </c>
      <c r="Q1681" s="3">
        <f t="shared" si="490"/>
        <v>-78.549058104514756</v>
      </c>
      <c r="R1681">
        <f t="shared" si="491"/>
        <v>101.45094189548524</v>
      </c>
      <c r="S1681">
        <f t="shared" si="492"/>
        <v>0.49710969535655214</v>
      </c>
      <c r="T1681">
        <f t="shared" si="475"/>
        <v>51.643909305341367</v>
      </c>
    </row>
    <row r="1682" spans="1:20" x14ac:dyDescent="0.3">
      <c r="A1682">
        <f t="shared" si="476"/>
        <v>3135.3013767897078</v>
      </c>
      <c r="B1682">
        <f t="shared" si="493"/>
        <v>498.99871219890707</v>
      </c>
      <c r="C1682" t="str">
        <f t="shared" si="477"/>
        <v>75.8599977918443-373.114876854255i</v>
      </c>
      <c r="D1682" t="str">
        <f t="shared" si="478"/>
        <v>15.3556649292918-63.8845057305243i</v>
      </c>
      <c r="E1682" t="str">
        <f t="shared" si="479"/>
        <v>162.301910947979-1.73359498375278i</v>
      </c>
      <c r="F1682" t="str">
        <f t="shared" si="480"/>
        <v>17.4594025174314-299.345161225603i</v>
      </c>
      <c r="G1682" t="str">
        <f t="shared" si="481"/>
        <v>0.999996738614494-0.00180592770318523i</v>
      </c>
      <c r="H1682" t="str">
        <f t="shared" si="482"/>
        <v>91.0255999414066+1.71455969224275i</v>
      </c>
      <c r="I1682" t="str">
        <f t="shared" si="483"/>
        <v>5.4749849705525-70.8770774282668i</v>
      </c>
      <c r="K1682" t="str">
        <f t="shared" si="484"/>
        <v>0.142766313021271-0.00351686817522509i</v>
      </c>
      <c r="L1682" t="str">
        <f t="shared" si="485"/>
        <v>0.0015-19.934287804892i</v>
      </c>
      <c r="M1682" t="str">
        <f t="shared" si="486"/>
        <v>0.0135-8.17816935585308i</v>
      </c>
      <c r="N1682">
        <f t="shared" si="487"/>
        <v>101.49246742022694</v>
      </c>
      <c r="O1682">
        <f t="shared" si="488"/>
        <v>51.612764930221047</v>
      </c>
      <c r="P1682" s="3">
        <f t="shared" si="489"/>
        <v>51.612764930221047</v>
      </c>
      <c r="Q1682" s="3">
        <f t="shared" si="490"/>
        <v>-78.507532579773056</v>
      </c>
      <c r="R1682">
        <f t="shared" si="491"/>
        <v>101.49246742022694</v>
      </c>
      <c r="S1682">
        <f t="shared" si="492"/>
        <v>0.49899871219890707</v>
      </c>
      <c r="T1682">
        <f t="shared" si="475"/>
        <v>51.612764930221047</v>
      </c>
    </row>
    <row r="1683" spans="1:20" x14ac:dyDescent="0.3">
      <c r="A1683">
        <f t="shared" si="476"/>
        <v>3147.2155220215086</v>
      </c>
      <c r="B1683">
        <f t="shared" si="493"/>
        <v>500.8949073052629</v>
      </c>
      <c r="C1683" t="str">
        <f t="shared" si="477"/>
        <v>75.8589045836181-371.724911147319i</v>
      </c>
      <c r="D1683" t="str">
        <f t="shared" si="478"/>
        <v>15.355660474477-63.6433825818349i</v>
      </c>
      <c r="E1683" t="str">
        <f t="shared" si="479"/>
        <v>162.30064331328-1.74007452390962i</v>
      </c>
      <c r="F1683" t="str">
        <f t="shared" si="480"/>
        <v>17.4594020838512-298.212194971188i</v>
      </c>
      <c r="G1683" t="str">
        <f t="shared" si="481"/>
        <v>0.999996713780952-0.00181279018343918i</v>
      </c>
      <c r="H1683" t="str">
        <f t="shared" si="482"/>
        <v>91.0257949040584+1.72107560417763i</v>
      </c>
      <c r="I1683" t="str">
        <f t="shared" si="483"/>
        <v>5.47499525804675-70.6083808758993i</v>
      </c>
      <c r="K1683" t="str">
        <f t="shared" si="484"/>
        <v>0.142765621868186-0.0035302143423482i</v>
      </c>
      <c r="L1683" t="str">
        <f t="shared" si="485"/>
        <v>0.0015-19.8588242726559i</v>
      </c>
      <c r="M1683" t="str">
        <f t="shared" si="486"/>
        <v>0.0135-8.14720995801265i</v>
      </c>
      <c r="N1683">
        <f t="shared" si="487"/>
        <v>101.53412906311999</v>
      </c>
      <c r="O1683">
        <f t="shared" si="488"/>
        <v>51.581633434492211</v>
      </c>
      <c r="P1683" s="3">
        <f t="shared" si="489"/>
        <v>51.581633434492211</v>
      </c>
      <c r="Q1683" s="3">
        <f t="shared" si="490"/>
        <v>-78.465870936880009</v>
      </c>
      <c r="R1683">
        <f t="shared" si="491"/>
        <v>101.53412906311999</v>
      </c>
      <c r="S1683">
        <f t="shared" si="492"/>
        <v>0.50089490730526287</v>
      </c>
      <c r="T1683">
        <f t="shared" si="475"/>
        <v>51.581633434492211</v>
      </c>
    </row>
    <row r="1684" spans="1:20" x14ac:dyDescent="0.3">
      <c r="A1684">
        <f t="shared" si="476"/>
        <v>3159.1749410051902</v>
      </c>
      <c r="B1684">
        <f t="shared" si="493"/>
        <v>502.79830795302291</v>
      </c>
      <c r="C1684" t="str">
        <f t="shared" si="477"/>
        <v>75.8578031335461-370.340291739211i</v>
      </c>
      <c r="D1684" t="str">
        <f t="shared" si="478"/>
        <v>15.3556559857439-63.4031749641503i</v>
      </c>
      <c r="E1684" t="str">
        <f t="shared" si="479"/>
        <v>162.299366159061-1.74657745970136i</v>
      </c>
      <c r="F1684" t="str">
        <f t="shared" si="480"/>
        <v>17.4594016469696-297.083518599303i</v>
      </c>
      <c r="G1684" t="str">
        <f t="shared" si="481"/>
        <v>0.999996688758317-0.00181967874060294i</v>
      </c>
      <c r="H1684" t="str">
        <f t="shared" si="482"/>
        <v>91.0259913517527+1.72761628327117i</v>
      </c>
      <c r="I1684" t="str">
        <f t="shared" si="483"/>
        <v>5.47500562389624-70.3407000490576i</v>
      </c>
      <c r="K1684" t="str">
        <f t="shared" si="484"/>
        <v>0.142764925459465-0.00354361101988953i</v>
      </c>
      <c r="L1684" t="str">
        <f t="shared" si="485"/>
        <v>0.0015-19.783646416274i</v>
      </c>
      <c r="M1684" t="str">
        <f t="shared" si="486"/>
        <v>0.0135-8.1163677605227i</v>
      </c>
      <c r="N1684">
        <f t="shared" si="487"/>
        <v>101.57592711281553</v>
      </c>
      <c r="O1684">
        <f t="shared" si="488"/>
        <v>51.550514904386461</v>
      </c>
      <c r="P1684" s="3">
        <f t="shared" si="489"/>
        <v>51.550514904386461</v>
      </c>
      <c r="Q1684" s="3">
        <f t="shared" si="490"/>
        <v>-78.424072887184465</v>
      </c>
      <c r="R1684">
        <f t="shared" si="491"/>
        <v>101.57592711281553</v>
      </c>
      <c r="S1684">
        <f t="shared" si="492"/>
        <v>0.50279830795302294</v>
      </c>
      <c r="T1684">
        <f t="shared" si="475"/>
        <v>51.550514904386461</v>
      </c>
    </row>
    <row r="1685" spans="1:20" x14ac:dyDescent="0.3">
      <c r="A1685">
        <f t="shared" si="476"/>
        <v>3171.1798057810101</v>
      </c>
      <c r="B1685">
        <f t="shared" si="493"/>
        <v>504.70894152324439</v>
      </c>
      <c r="C1685" t="str">
        <f t="shared" si="477"/>
        <v>75.8566933801182-368.960998699407i</v>
      </c>
      <c r="D1685" t="str">
        <f t="shared" si="478"/>
        <v>15.3556514628343-63.1638794219983i</v>
      </c>
      <c r="E1685" t="str">
        <f t="shared" si="479"/>
        <v>162.298079414849-1.75310386619724i</v>
      </c>
      <c r="F1685" t="str">
        <f t="shared" si="480"/>
        <v>17.4594012067613-295.959115873559i</v>
      </c>
      <c r="G1685" t="str">
        <f t="shared" si="481"/>
        <v>0.99999666354515-0.00182659347376287i</v>
      </c>
      <c r="H1685" t="str">
        <f t="shared" si="482"/>
        <v>91.0261892958055+1.73418182371515i</v>
      </c>
      <c r="I1685" t="str">
        <f t="shared" si="483"/>
        <v>5.47501606869794-70.0740310970662i</v>
      </c>
      <c r="K1685" t="str">
        <f t="shared" si="484"/>
        <v>0.142764223755197-0.00355705839744616i</v>
      </c>
      <c r="L1685" t="str">
        <f t="shared" si="485"/>
        <v>0.0015-19.7087531542877i</v>
      </c>
      <c r="M1685" t="str">
        <f t="shared" si="486"/>
        <v>0.0135-8.08564231970781i</v>
      </c>
      <c r="N1685">
        <f t="shared" si="487"/>
        <v>101.6178618567923</v>
      </c>
      <c r="O1685">
        <f t="shared" si="488"/>
        <v>51.519409426627114</v>
      </c>
      <c r="P1685" s="3">
        <f t="shared" si="489"/>
        <v>51.519409426627114</v>
      </c>
      <c r="Q1685" s="3">
        <f t="shared" si="490"/>
        <v>-78.382138143207698</v>
      </c>
      <c r="R1685">
        <f t="shared" si="491"/>
        <v>101.6178618567923</v>
      </c>
      <c r="S1685">
        <f t="shared" si="492"/>
        <v>0.50470894152324441</v>
      </c>
      <c r="T1685">
        <f t="shared" si="475"/>
        <v>51.519409426627114</v>
      </c>
    </row>
    <row r="1686" spans="1:20" x14ac:dyDescent="0.3">
      <c r="A1686">
        <f t="shared" si="476"/>
        <v>3183.2302890429783</v>
      </c>
      <c r="B1686">
        <f t="shared" si="493"/>
        <v>506.62683550103276</v>
      </c>
      <c r="C1686" t="str">
        <f t="shared" si="477"/>
        <v>75.8555752613747-367.587012173862i</v>
      </c>
      <c r="D1686" t="str">
        <f t="shared" si="478"/>
        <v>15.355646905488-62.9254925130274i</v>
      </c>
      <c r="E1686" t="str">
        <f t="shared" si="479"/>
        <v>162.296783009661-1.75965381859703i</v>
      </c>
      <c r="F1686" t="str">
        <f t="shared" si="480"/>
        <v>17.4594007632011-294.838970619044i</v>
      </c>
      <c r="G1686" t="str">
        <f t="shared" si="481"/>
        <v>0.99999663814-0.0018335344823818i</v>
      </c>
      <c r="H1686" t="str">
        <f t="shared" si="482"/>
        <v>91.0263887476177+1.74077232006007i</v>
      </c>
      <c r="I1686" t="str">
        <f t="shared" si="483"/>
        <v>5.47502659305332-69.808370183805i</v>
      </c>
      <c r="K1686" t="str">
        <f t="shared" si="484"/>
        <v>0.142763516715171-0.00357055666530882i</v>
      </c>
      <c r="L1686" t="str">
        <f t="shared" si="485"/>
        <v>0.0015-19.6341434093323i</v>
      </c>
      <c r="M1686" t="str">
        <f t="shared" si="486"/>
        <v>0.0135-8.05503319357222i</v>
      </c>
      <c r="N1686">
        <f t="shared" si="487"/>
        <v>101.65993358133237</v>
      </c>
      <c r="O1686">
        <f t="shared" si="488"/>
        <v>51.488317088430463</v>
      </c>
      <c r="P1686" s="3">
        <f t="shared" si="489"/>
        <v>51.488317088430463</v>
      </c>
      <c r="Q1686" s="3">
        <f t="shared" si="490"/>
        <v>-78.340066418667632</v>
      </c>
      <c r="R1686">
        <f t="shared" si="491"/>
        <v>101.65993358133237</v>
      </c>
      <c r="S1686">
        <f t="shared" si="492"/>
        <v>0.50662683550103271</v>
      </c>
      <c r="T1686">
        <f t="shared" si="475"/>
        <v>51.488317088430463</v>
      </c>
    </row>
    <row r="1687" spans="1:20" x14ac:dyDescent="0.3">
      <c r="A1687">
        <f t="shared" si="476"/>
        <v>3195.3265641413414</v>
      </c>
      <c r="B1687">
        <f t="shared" si="493"/>
        <v>508.55201747593668</v>
      </c>
      <c r="C1687" t="str">
        <f t="shared" si="477"/>
        <v>75.8544487149029-366.218312384735i</v>
      </c>
      <c r="D1687" t="str">
        <f t="shared" si="478"/>
        <v>15.3556423134427-62.6880108079571i</v>
      </c>
      <c r="E1687" t="str">
        <f t="shared" si="479"/>
        <v>162.295476872009-1.76622739223026i</v>
      </c>
      <c r="F1687" t="str">
        <f t="shared" si="480"/>
        <v>17.4594003162634-293.723066722095i</v>
      </c>
      <c r="G1687" t="str">
        <f t="shared" si="481"/>
        <v>0.999996612541405-0.00184050186630043i</v>
      </c>
      <c r="H1687" t="str">
        <f t="shared" si="482"/>
        <v>91.0265897186788+1.74738786721671i</v>
      </c>
      <c r="I1687" t="str">
        <f t="shared" si="483"/>
        <v>5.47503719756851-69.5437134876565i</v>
      </c>
      <c r="K1687" t="str">
        <f t="shared" si="484"/>
        <v>0.142762804298869-0.00358410601446437i</v>
      </c>
      <c r="L1687" t="str">
        <f t="shared" si="485"/>
        <v>0.0015-19.5598161081214i</v>
      </c>
      <c r="M1687" t="str">
        <f t="shared" si="486"/>
        <v>0.0135-8.02453994179341i</v>
      </c>
      <c r="N1687">
        <f t="shared" si="487"/>
        <v>101.70214257149622</v>
      </c>
      <c r="O1687">
        <f t="shared" si="488"/>
        <v>51.45723797750766</v>
      </c>
      <c r="P1687" s="3">
        <f t="shared" si="489"/>
        <v>51.45723797750766</v>
      </c>
      <c r="Q1687" s="3">
        <f t="shared" si="490"/>
        <v>-78.297857428503775</v>
      </c>
      <c r="R1687">
        <f t="shared" si="491"/>
        <v>101.70214257149622</v>
      </c>
      <c r="S1687">
        <f t="shared" si="492"/>
        <v>0.5085520174759367</v>
      </c>
      <c r="T1687">
        <f t="shared" si="475"/>
        <v>51.45723797750766</v>
      </c>
    </row>
    <row r="1688" spans="1:20" x14ac:dyDescent="0.3">
      <c r="A1688">
        <f t="shared" si="476"/>
        <v>3207.4688050850787</v>
      </c>
      <c r="B1688">
        <f t="shared" si="493"/>
        <v>510.48451514234523</v>
      </c>
      <c r="C1688" t="str">
        <f t="shared" si="477"/>
        <v>75.8533136778334-364.854879630079i</v>
      </c>
      <c r="D1688" t="str">
        <f t="shared" si="478"/>
        <v>15.3556376864344-62.4514308905282i</v>
      </c>
      <c r="E1688" t="str">
        <f t="shared" si="479"/>
        <v>162.294160929885-1.77282466255469i</v>
      </c>
      <c r="F1688" t="str">
        <f t="shared" si="480"/>
        <v>17.4593998659227-292.611388130057i</v>
      </c>
      <c r="G1688" t="str">
        <f t="shared" si="481"/>
        <v>0.999996586747893-0.00184749572573881i</v>
      </c>
      <c r="H1688" t="str">
        <f t="shared" si="482"/>
        <v>91.0267922205654+1.75402856045734i</v>
      </c>
      <c r="I1688" t="str">
        <f t="shared" si="483"/>
        <v>5.47504788285429-69.2800572014481i</v>
      </c>
      <c r="K1688" t="str">
        <f t="shared" si="484"/>
        <v>0.142762086465467-0.00359770663659803i</v>
      </c>
      <c r="L1688" t="str">
        <f t="shared" si="485"/>
        <v>0.0015-19.4857701814319i</v>
      </c>
      <c r="M1688" t="str">
        <f t="shared" si="486"/>
        <v>0.0135-7.99416212571568i</v>
      </c>
      <c r="N1688">
        <f t="shared" si="487"/>
        <v>101.74448911109837</v>
      </c>
      <c r="O1688">
        <f t="shared" si="488"/>
        <v>51.426172182065699</v>
      </c>
      <c r="P1688" s="3">
        <f t="shared" si="489"/>
        <v>51.426172182065699</v>
      </c>
      <c r="Q1688" s="3">
        <f t="shared" si="490"/>
        <v>-78.255510888901625</v>
      </c>
      <c r="R1688">
        <f t="shared" si="491"/>
        <v>101.74448911109837</v>
      </c>
      <c r="S1688">
        <f t="shared" si="492"/>
        <v>0.51048451514234527</v>
      </c>
      <c r="T1688">
        <f t="shared" si="475"/>
        <v>51.426172182065699</v>
      </c>
    </row>
    <row r="1689" spans="1:20" x14ac:dyDescent="0.3">
      <c r="A1689">
        <f t="shared" si="476"/>
        <v>3219.6571865444021</v>
      </c>
      <c r="B1689">
        <f t="shared" si="493"/>
        <v>512.4243562998862</v>
      </c>
      <c r="C1689" t="str">
        <f t="shared" si="477"/>
        <v>75.8521700868394-363.496694283589i</v>
      </c>
      <c r="D1689" t="str">
        <f t="shared" si="478"/>
        <v>15.3556330241968-62.2157493574542i</v>
      </c>
      <c r="E1689" t="str">
        <f t="shared" si="479"/>
        <v>162.29283511077-1.77944570515518i</v>
      </c>
      <c r="F1689" t="str">
        <f t="shared" si="480"/>
        <v>17.4593994121529-291.503918851063i</v>
      </c>
      <c r="G1689" t="str">
        <f t="shared" si="481"/>
        <v>0.999996560757979-0.00185451616129773i</v>
      </c>
      <c r="H1689" t="str">
        <f t="shared" si="482"/>
        <v>91.0269962649416+1.76069449541721i</v>
      </c>
      <c r="I1689" t="str">
        <f t="shared" si="483"/>
        <v>5.47505864952597-69.017397532399i</v>
      </c>
      <c r="K1689" t="str">
        <f t="shared" si="484"/>
        <v>0.142761363173833-0.0036113587240958i</v>
      </c>
      <c r="L1689" t="str">
        <f t="shared" si="485"/>
        <v>0.0015-19.4120045640884i</v>
      </c>
      <c r="M1689" t="str">
        <f t="shared" si="486"/>
        <v>0.0135-7.96389930834395i</v>
      </c>
      <c r="N1689">
        <f t="shared" si="487"/>
        <v>101.78697348268176</v>
      </c>
      <c r="O1689">
        <f t="shared" si="488"/>
        <v>51.395119790809616</v>
      </c>
      <c r="P1689" s="3">
        <f t="shared" si="489"/>
        <v>51.395119790809616</v>
      </c>
      <c r="Q1689" s="3">
        <f t="shared" si="490"/>
        <v>-78.213026517318241</v>
      </c>
      <c r="R1689">
        <f t="shared" si="491"/>
        <v>101.78697348268176</v>
      </c>
      <c r="S1689">
        <f t="shared" si="492"/>
        <v>0.51242435629988625</v>
      </c>
      <c r="T1689">
        <f t="shared" si="475"/>
        <v>51.395119790809616</v>
      </c>
    </row>
    <row r="1690" spans="1:20" x14ac:dyDescent="0.3">
      <c r="A1690">
        <f t="shared" si="476"/>
        <v>3231.8918838532713</v>
      </c>
      <c r="B1690">
        <f t="shared" si="493"/>
        <v>514.37156885382581</v>
      </c>
      <c r="C1690" t="str">
        <f t="shared" si="477"/>
        <v>75.8510178781294-362.143736794288i</v>
      </c>
      <c r="D1690" t="str">
        <f t="shared" si="478"/>
        <v>15.3556283264617-61.9809628183719i</v>
      </c>
      <c r="E1690" t="str">
        <f t="shared" si="479"/>
        <v>162.291499341622-1.78609059574256i</v>
      </c>
      <c r="F1690" t="str">
        <f t="shared" si="480"/>
        <v>17.4593989549278-290.400642953792i</v>
      </c>
      <c r="G1690" t="str">
        <f t="shared" si="481"/>
        <v>0.999996534570168-0.00186156327396022i</v>
      </c>
      <c r="H1690" t="str">
        <f t="shared" si="482"/>
        <v>91.0272018635622+1.76738576809591i</v>
      </c>
      <c r="I1690" t="str">
        <f t="shared" si="483"/>
        <v>5.47506949820367-68.7557307020648i</v>
      </c>
      <c r="K1690" t="str">
        <f t="shared" si="484"/>
        <v>0.142760634382521-0.00362506247004675i</v>
      </c>
      <c r="L1690" t="str">
        <f t="shared" si="485"/>
        <v>0.0015-19.3385181949476i</v>
      </c>
      <c r="M1690" t="str">
        <f t="shared" si="486"/>
        <v>0.0135-7.93375105433746i</v>
      </c>
      <c r="N1690">
        <f t="shared" si="487"/>
        <v>101.82959596749259</v>
      </c>
      <c r="O1690">
        <f t="shared" si="488"/>
        <v>51.364080892943363</v>
      </c>
      <c r="P1690" s="3">
        <f t="shared" si="489"/>
        <v>51.364080892943363</v>
      </c>
      <c r="Q1690" s="3">
        <f t="shared" si="490"/>
        <v>-78.170404032507406</v>
      </c>
      <c r="R1690">
        <f t="shared" si="491"/>
        <v>101.82959596749259</v>
      </c>
      <c r="S1690">
        <f t="shared" si="492"/>
        <v>0.51437156885382584</v>
      </c>
      <c r="T1690">
        <f t="shared" si="475"/>
        <v>51.364080892943363</v>
      </c>
    </row>
    <row r="1691" spans="1:20" x14ac:dyDescent="0.3">
      <c r="A1691">
        <f t="shared" si="476"/>
        <v>3244.1730730119139</v>
      </c>
      <c r="B1691">
        <f t="shared" si="493"/>
        <v>516.32618081547037</v>
      </c>
      <c r="C1691" t="str">
        <f t="shared" si="477"/>
        <v>75.8498569874512-360.795987686276i</v>
      </c>
      <c r="D1691" t="str">
        <f t="shared" si="478"/>
        <v>15.355623592959-61.7470678957932i</v>
      </c>
      <c r="E1691" t="str">
        <f t="shared" si="479"/>
        <v>162.290153548878-1.79275941015232i</v>
      </c>
      <c r="F1691" t="str">
        <f t="shared" si="480"/>
        <v>17.4593984942213-289.301544567253i</v>
      </c>
      <c r="G1691" t="str">
        <f t="shared" si="481"/>
        <v>0.999996508182952-0.00186863716509297i</v>
      </c>
      <c r="H1691" t="str">
        <f t="shared" si="482"/>
        <v>91.0274090282684+1.77410247485862i</v>
      </c>
      <c r="I1691" t="str">
        <f t="shared" si="483"/>
        <v>5.47508042951207-68.4950529462828i</v>
      </c>
      <c r="K1691" t="str">
        <f t="shared" si="484"/>
        <v>0.142759900049776-0.00363881806824534i</v>
      </c>
      <c r="L1691" t="str">
        <f t="shared" si="485"/>
        <v>0.0015-19.2653100168835i</v>
      </c>
      <c r="M1691" t="str">
        <f t="shared" si="486"/>
        <v>0.0135-7.90371693000345i</v>
      </c>
      <c r="N1691">
        <f t="shared" si="487"/>
        <v>101.87235684545497</v>
      </c>
      <c r="O1691">
        <f t="shared" si="488"/>
        <v>51.333055578172029</v>
      </c>
      <c r="P1691" s="3">
        <f t="shared" si="489"/>
        <v>51.333055578172029</v>
      </c>
      <c r="Q1691" s="3">
        <f t="shared" si="490"/>
        <v>-78.127643154545027</v>
      </c>
      <c r="R1691">
        <f t="shared" si="491"/>
        <v>101.87235684545497</v>
      </c>
      <c r="S1691">
        <f t="shared" si="492"/>
        <v>0.51632618081547033</v>
      </c>
      <c r="T1691">
        <f t="shared" si="475"/>
        <v>51.333055578172029</v>
      </c>
    </row>
    <row r="1692" spans="1:20" x14ac:dyDescent="0.3">
      <c r="A1692">
        <f t="shared" si="476"/>
        <v>3256.5009306893589</v>
      </c>
      <c r="B1692">
        <f t="shared" si="493"/>
        <v>518.28822030256913</v>
      </c>
      <c r="C1692" t="str">
        <f t="shared" si="477"/>
        <v>75.8486873500781-359.453427558408i</v>
      </c>
      <c r="D1692" t="str">
        <f t="shared" si="478"/>
        <v>15.3556188234162-61.5140612250556i</v>
      </c>
      <c r="E1692" t="str">
        <f t="shared" si="479"/>
        <v>162.288797658446-1.79945222434285i</v>
      </c>
      <c r="F1692" t="str">
        <f t="shared" si="480"/>
        <v>17.4593980300068-288.206607880544i</v>
      </c>
      <c r="G1692" t="str">
        <f t="shared" si="481"/>
        <v>0.999996481594815-0.00187573793644777i</v>
      </c>
      <c r="H1692" t="str">
        <f t="shared" si="482"/>
        <v>91.0276177709956+1.78084471243785i</v>
      </c>
      <c r="I1692" t="str">
        <f t="shared" si="483"/>
        <v>5.47509144408085-68.2353605151201i</v>
      </c>
      <c r="K1692" t="str">
        <f t="shared" si="484"/>
        <v>0.142759160133521-0.00365262571319391i</v>
      </c>
      <c r="L1692" t="str">
        <f t="shared" si="485"/>
        <v>0.0015-19.1923789767717i</v>
      </c>
      <c r="M1692" t="str">
        <f t="shared" si="486"/>
        <v>0.0135-7.87379650329096i</v>
      </c>
      <c r="N1692">
        <f t="shared" si="487"/>
        <v>101.91525639514472</v>
      </c>
      <c r="O1692">
        <f t="shared" si="488"/>
        <v>51.302043936702319</v>
      </c>
      <c r="P1692" s="3">
        <f t="shared" si="489"/>
        <v>51.302043936702319</v>
      </c>
      <c r="Q1692" s="3">
        <f t="shared" si="490"/>
        <v>-78.084743604855277</v>
      </c>
      <c r="R1692">
        <f t="shared" si="491"/>
        <v>101.91525639514472</v>
      </c>
      <c r="S1692">
        <f t="shared" si="492"/>
        <v>0.51828822030256916</v>
      </c>
      <c r="T1692">
        <f t="shared" si="475"/>
        <v>51.302043936702319</v>
      </c>
    </row>
    <row r="1693" spans="1:20" x14ac:dyDescent="0.3">
      <c r="A1693">
        <f t="shared" si="476"/>
        <v>3268.8756342259785</v>
      </c>
      <c r="B1693">
        <f t="shared" si="493"/>
        <v>520.2577155397189</v>
      </c>
      <c r="C1693" t="str">
        <f t="shared" si="477"/>
        <v>75.8475089008148-358.116037084053i</v>
      </c>
      <c r="D1693" t="str">
        <f t="shared" si="478"/>
        <v>15.355614017559-61.2819394542749i</v>
      </c>
      <c r="E1693" t="str">
        <f t="shared" si="479"/>
        <v>162.287431595705-1.80616911439485i</v>
      </c>
      <c r="F1693" t="str">
        <f t="shared" si="480"/>
        <v>17.4593975622575-287.115817142634i</v>
      </c>
      <c r="G1693" t="str">
        <f t="shared" si="481"/>
        <v>0.999996454804224-0.001882865690163i</v>
      </c>
      <c r="H1693" t="str">
        <f t="shared" si="482"/>
        <v>91.0278281037677+1.78761257793452i</v>
      </c>
      <c r="I1693" t="str">
        <f t="shared" si="483"/>
        <v>5.4751025425443-67.9766496728167i</v>
      </c>
      <c r="K1693" t="str">
        <f t="shared" si="484"/>
        <v>0.142758414591364-0.00366648560010493i</v>
      </c>
      <c r="L1693" t="str">
        <f t="shared" si="485"/>
        <v>0.0015-19.1197240254749i</v>
      </c>
      <c r="M1693" t="str">
        <f t="shared" si="486"/>
        <v>0.0135-7.84398934378459i</v>
      </c>
      <c r="N1693">
        <f t="shared" si="487"/>
        <v>101.95829489376354</v>
      </c>
      <c r="O1693">
        <f t="shared" si="488"/>
        <v>51.271046059244924</v>
      </c>
      <c r="P1693" s="3">
        <f t="shared" si="489"/>
        <v>51.271046059244924</v>
      </c>
      <c r="Q1693" s="3">
        <f t="shared" si="490"/>
        <v>-78.041705106236464</v>
      </c>
      <c r="R1693">
        <f t="shared" si="491"/>
        <v>101.95829489376354</v>
      </c>
      <c r="S1693">
        <f t="shared" si="492"/>
        <v>0.52025771553971889</v>
      </c>
      <c r="T1693">
        <f t="shared" si="475"/>
        <v>51.271046059244924</v>
      </c>
    </row>
    <row r="1694" spans="1:20" x14ac:dyDescent="0.3">
      <c r="A1694">
        <f t="shared" si="476"/>
        <v>3281.2973616360377</v>
      </c>
      <c r="B1694">
        <f t="shared" si="493"/>
        <v>522.2346948587699</v>
      </c>
      <c r="C1694" t="str">
        <f t="shared" si="477"/>
        <v>75.8463215739894-356.783797010783i</v>
      </c>
      <c r="D1694" t="str">
        <f t="shared" si="478"/>
        <v>15.3556091751109-61.0506992442961i</v>
      </c>
      <c r="E1694" t="str">
        <f t="shared" si="479"/>
        <v>162.286055285497-1.81291015650917i</v>
      </c>
      <c r="F1694" t="str">
        <f t="shared" si="480"/>
        <v>17.4593970909467-286.029156662132i</v>
      </c>
      <c r="G1694" t="str">
        <f t="shared" si="481"/>
        <v>0.99999642780964-0.00189002052876513i</v>
      </c>
      <c r="H1694" t="str">
        <f t="shared" si="482"/>
        <v>91.0280400387014+1.7944061688195i</v>
      </c>
      <c r="I1694" t="str">
        <f t="shared" si="483"/>
        <v>5.47511372554168-67.7189166977341i</v>
      </c>
      <c r="K1694" t="str">
        <f t="shared" si="484"/>
        <v>0.142757663380591-0.00368039792490337i</v>
      </c>
      <c r="L1694" t="str">
        <f t="shared" si="485"/>
        <v>0.0015-19.0473441178272i</v>
      </c>
      <c r="M1694" t="str">
        <f t="shared" si="486"/>
        <v>0.0135-7.81429502269835i</v>
      </c>
      <c r="N1694">
        <f t="shared" si="487"/>
        <v>102.00147261711292</v>
      </c>
      <c r="O1694">
        <f t="shared" si="488"/>
        <v>51.240062037015292</v>
      </c>
      <c r="P1694" s="3">
        <f t="shared" si="489"/>
        <v>51.240062037015292</v>
      </c>
      <c r="Q1694" s="3">
        <f t="shared" si="490"/>
        <v>-77.998527382887076</v>
      </c>
      <c r="R1694">
        <f t="shared" si="491"/>
        <v>102.00147261711292</v>
      </c>
      <c r="S1694">
        <f t="shared" si="492"/>
        <v>0.52223469485876994</v>
      </c>
      <c r="T1694">
        <f t="shared" si="475"/>
        <v>51.240062037015292</v>
      </c>
    </row>
    <row r="1695" spans="1:20" x14ac:dyDescent="0.3">
      <c r="A1695">
        <f t="shared" si="476"/>
        <v>3293.7662916102545</v>
      </c>
      <c r="B1695">
        <f t="shared" si="493"/>
        <v>524.21918669923321</v>
      </c>
      <c r="C1695" t="str">
        <f t="shared" si="477"/>
        <v>75.8451253034532-355.456688160118i</v>
      </c>
      <c r="D1695" t="str">
        <f t="shared" si="478"/>
        <v>15.3556042957935-60.8203372686459i</v>
      </c>
      <c r="E1695" t="str">
        <f t="shared" si="479"/>
        <v>162.284668652129-1.81967542700616i</v>
      </c>
      <c r="F1695" t="str">
        <f t="shared" si="480"/>
        <v>17.4593966160471-284.946610807063i</v>
      </c>
      <c r="G1695" t="str">
        <f t="shared" si="481"/>
        <v>0.999996400609509-0.00189720255517009i</v>
      </c>
      <c r="H1695" t="str">
        <f t="shared" si="482"/>
        <v>91.0282535880045+1.80122558293504i</v>
      </c>
      <c r="I1695" t="str">
        <f t="shared" si="483"/>
        <v>5.47512499371699-67.4621578822999i</v>
      </c>
      <c r="K1695" t="str">
        <f t="shared" si="484"/>
        <v>0.142756906458166-0.00369436288422918i</v>
      </c>
      <c r="L1695" t="str">
        <f t="shared" si="485"/>
        <v>0.0015-18.9752382126192i</v>
      </c>
      <c r="M1695" t="str">
        <f t="shared" si="486"/>
        <v>0.0135-7.78471311286942i</v>
      </c>
      <c r="N1695">
        <f t="shared" si="487"/>
        <v>102.04478983956758</v>
      </c>
      <c r="O1695">
        <f t="shared" si="488"/>
        <v>51.209091961735531</v>
      </c>
      <c r="P1695" s="3">
        <f t="shared" si="489"/>
        <v>51.209091961735531</v>
      </c>
      <c r="Q1695" s="3">
        <f t="shared" si="490"/>
        <v>-77.955210160432415</v>
      </c>
      <c r="R1695">
        <f t="shared" si="491"/>
        <v>102.04478983956758</v>
      </c>
      <c r="S1695">
        <f t="shared" si="492"/>
        <v>0.52421918669923318</v>
      </c>
      <c r="T1695">
        <f t="shared" si="475"/>
        <v>51.209091961735531</v>
      </c>
    </row>
    <row r="1696" spans="1:20" x14ac:dyDescent="0.3">
      <c r="A1696">
        <f t="shared" si="476"/>
        <v>3306.2826035183734</v>
      </c>
      <c r="B1696">
        <f t="shared" si="493"/>
        <v>526.21121960869027</v>
      </c>
      <c r="C1696" t="str">
        <f t="shared" si="477"/>
        <v>75.8439200225734-354.13469142723i</v>
      </c>
      <c r="D1696" t="str">
        <f t="shared" si="478"/>
        <v>15.3555993793259-60.5908502134842i</v>
      </c>
      <c r="E1696" t="str">
        <f t="shared" si="479"/>
        <v>162.283271619365-1.8264650023236i</v>
      </c>
      <c r="F1696" t="str">
        <f t="shared" si="480"/>
        <v>17.4593961375315-283.868164004639i</v>
      </c>
      <c r="G1696" t="str">
        <f t="shared" si="481"/>
        <v>0.999996373202265-0.00190441187268486i</v>
      </c>
      <c r="H1696" t="str">
        <f t="shared" si="482"/>
        <v>91.0284687639789+1.80807091849613i</v>
      </c>
      <c r="I1696" t="str">
        <f t="shared" si="483"/>
        <v>5.47513634771919-67.2063695329553i</v>
      </c>
      <c r="K1696" t="str">
        <f t="shared" si="484"/>
        <v>0.142756143780726-0.0037083806754395i</v>
      </c>
      <c r="L1696" t="str">
        <f t="shared" si="485"/>
        <v>0.0015-18.9034052725834i</v>
      </c>
      <c r="M1696" t="str">
        <f t="shared" si="486"/>
        <v>0.0135-7.75524318875214i</v>
      </c>
      <c r="N1696">
        <f t="shared" si="487"/>
        <v>102.08824683404862</v>
      </c>
      <c r="O1696">
        <f t="shared" si="488"/>
        <v>51.178135925635395</v>
      </c>
      <c r="P1696" s="3">
        <f t="shared" si="489"/>
        <v>51.178135925635395</v>
      </c>
      <c r="Q1696" s="3">
        <f t="shared" si="490"/>
        <v>-77.911753165951382</v>
      </c>
      <c r="R1696">
        <f t="shared" si="491"/>
        <v>102.08824683404862</v>
      </c>
      <c r="S1696">
        <f t="shared" si="492"/>
        <v>0.52621121960869022</v>
      </c>
      <c r="T1696">
        <f t="shared" si="475"/>
        <v>51.178135925635395</v>
      </c>
    </row>
    <row r="1697" spans="1:20" x14ac:dyDescent="0.3">
      <c r="A1697">
        <f t="shared" si="476"/>
        <v>3318.8464774117433</v>
      </c>
      <c r="B1697">
        <f t="shared" si="493"/>
        <v>528.21082224320332</v>
      </c>
      <c r="C1697" t="str">
        <f t="shared" si="477"/>
        <v>75.8427056642323-352.817787780679i</v>
      </c>
      <c r="D1697" t="str">
        <f t="shared" si="478"/>
        <v>15.3555944254253-60.3622347775573i</v>
      </c>
      <c r="E1697" t="str">
        <f t="shared" si="479"/>
        <v>162.281864110426-1.83327895901589i</v>
      </c>
      <c r="F1697" t="str">
        <f t="shared" si="480"/>
        <v>17.4593956553722-282.793800741042i</v>
      </c>
      <c r="G1697" t="str">
        <f t="shared" si="481"/>
        <v>0.999996345586333-0.00191164858500891i</v>
      </c>
      <c r="H1697" t="str">
        <f t="shared" si="482"/>
        <v>91.0286855790208+1.81494227409205i</v>
      </c>
      <c r="I1697" t="str">
        <f t="shared" si="483"/>
        <v>5.47514778820224-66.9515479701032i</v>
      </c>
      <c r="K1697" t="str">
        <f t="shared" si="484"/>
        <v>0.142755375304579-0.00372245149661122i</v>
      </c>
      <c r="L1697" t="str">
        <f t="shared" si="485"/>
        <v>0.0015-18.8318442643788i</v>
      </c>
      <c r="M1697" t="str">
        <f t="shared" si="486"/>
        <v>0.0135-7.7258848264118i</v>
      </c>
      <c r="N1697">
        <f t="shared" si="487"/>
        <v>102.13184387199651</v>
      </c>
      <c r="O1697">
        <f t="shared" si="488"/>
        <v>51.147194021453942</v>
      </c>
      <c r="P1697" s="3">
        <f t="shared" si="489"/>
        <v>51.147194021453942</v>
      </c>
      <c r="Q1697" s="3">
        <f t="shared" si="490"/>
        <v>-77.868156128003491</v>
      </c>
      <c r="R1697">
        <f t="shared" si="491"/>
        <v>102.13184387199651</v>
      </c>
      <c r="S1697">
        <f t="shared" si="492"/>
        <v>0.52821082224320337</v>
      </c>
      <c r="T1697">
        <f t="shared" si="475"/>
        <v>51.147194021453942</v>
      </c>
    </row>
    <row r="1698" spans="1:20" x14ac:dyDescent="0.3">
      <c r="A1698">
        <f t="shared" si="476"/>
        <v>3331.4580940259079</v>
      </c>
      <c r="B1698">
        <f t="shared" si="493"/>
        <v>530.21802336772748</v>
      </c>
      <c r="C1698" t="str">
        <f t="shared" si="477"/>
        <v>75.8414821608254-351.505958262137i</v>
      </c>
      <c r="D1698" t="str">
        <f t="shared" si="478"/>
        <v>15.3555894338067-60.1344876721497i</v>
      </c>
      <c r="E1698" t="str">
        <f t="shared" si="479"/>
        <v>162.280446047985-1.8401173737521i</v>
      </c>
      <c r="F1698" t="str">
        <f t="shared" si="480"/>
        <v>17.4593951695416-281.723505561195i</v>
      </c>
      <c r="G1698" t="str">
        <f t="shared" si="481"/>
        <v>0.999996317760121-0.00191891279623568i</v>
      </c>
      <c r="H1698" t="str">
        <f t="shared" si="482"/>
        <v>91.0289040456199+1.82183974868764i</v>
      </c>
      <c r="I1698" t="str">
        <f t="shared" si="483"/>
        <v>5.47515931582504-66.697689528053i</v>
      </c>
      <c r="K1698" t="str">
        <f t="shared" si="484"/>
        <v>0.142754600985704-0.00373657554654324i</v>
      </c>
      <c r="L1698" t="str">
        <f t="shared" si="485"/>
        <v>0.0015-18.7605541585762i</v>
      </c>
      <c r="M1698" t="str">
        <f t="shared" si="486"/>
        <v>0.0135-7.69663760351845i</v>
      </c>
      <c r="N1698">
        <f t="shared" si="487"/>
        <v>102.17558122334431</v>
      </c>
      <c r="O1698">
        <f t="shared" si="488"/>
        <v>51.116266342440888</v>
      </c>
      <c r="P1698" s="3">
        <f t="shared" si="489"/>
        <v>51.116266342440888</v>
      </c>
      <c r="Q1698" s="3">
        <f t="shared" si="490"/>
        <v>-77.824418776655691</v>
      </c>
      <c r="R1698">
        <f t="shared" si="491"/>
        <v>102.17558122334431</v>
      </c>
      <c r="S1698">
        <f t="shared" si="492"/>
        <v>0.5302180233677275</v>
      </c>
      <c r="T1698">
        <f t="shared" si="475"/>
        <v>51.116266342440888</v>
      </c>
    </row>
    <row r="1699" spans="1:20" x14ac:dyDescent="0.3">
      <c r="A1699">
        <f t="shared" si="476"/>
        <v>3344.1176347832065</v>
      </c>
      <c r="B1699">
        <f t="shared" si="493"/>
        <v>532.23285185652492</v>
      </c>
      <c r="C1699" t="str">
        <f t="shared" si="477"/>
        <v>75.8402494442545-350.1991839861i</v>
      </c>
      <c r="D1699" t="str">
        <f t="shared" si="478"/>
        <v>15.3555844041831-59.9076056210374i</v>
      </c>
      <c r="E1699" t="str">
        <f t="shared" si="479"/>
        <v>162.279017354159-1.8469803233147i</v>
      </c>
      <c r="F1699" t="str">
        <f t="shared" si="480"/>
        <v>17.4593946800117-280.657263068544i</v>
      </c>
      <c r="G1699" t="str">
        <f t="shared" si="481"/>
        <v>0.999996289722031-0.00192620461085408i</v>
      </c>
      <c r="H1699" t="str">
        <f t="shared" si="482"/>
        <v>91.0291241763615+1.82876344162487i</v>
      </c>
      <c r="I1699" t="str">
        <f t="shared" si="483"/>
        <v>5.47517093125153-66.4447905549696i</v>
      </c>
      <c r="K1699" t="str">
        <f t="shared" si="484"/>
        <v>0.142753820779746-0.00375075302475897i</v>
      </c>
      <c r="L1699" t="str">
        <f t="shared" si="485"/>
        <v>0.0015-18.6895339296435i</v>
      </c>
      <c r="M1699" t="str">
        <f t="shared" si="486"/>
        <v>0.0135-7.66750109934094i</v>
      </c>
      <c r="N1699">
        <f t="shared" si="487"/>
        <v>102.21945915649005</v>
      </c>
      <c r="O1699">
        <f t="shared" si="488"/>
        <v>51.085352982357612</v>
      </c>
      <c r="P1699" s="3">
        <f t="shared" si="489"/>
        <v>51.085352982357612</v>
      </c>
      <c r="Q1699" s="3">
        <f t="shared" si="490"/>
        <v>-77.780540843509954</v>
      </c>
      <c r="R1699">
        <f t="shared" si="491"/>
        <v>102.21945915649005</v>
      </c>
      <c r="S1699">
        <f t="shared" si="492"/>
        <v>0.53223285185652491</v>
      </c>
      <c r="T1699">
        <f t="shared" si="475"/>
        <v>51.085352982357612</v>
      </c>
    </row>
    <row r="1700" spans="1:20" x14ac:dyDescent="0.3">
      <c r="A1700">
        <f t="shared" si="476"/>
        <v>3356.8252817953826</v>
      </c>
      <c r="B1700">
        <f t="shared" si="493"/>
        <v>534.25533669357969</v>
      </c>
      <c r="C1700" t="str">
        <f t="shared" si="477"/>
        <v>75.8390074459265-348.897446139636i</v>
      </c>
      <c r="D1700" t="str">
        <f t="shared" si="478"/>
        <v>15.355579336265-59.6815853604403i</v>
      </c>
      <c r="E1700" t="str">
        <f t="shared" si="479"/>
        <v>162.277577950515-1.85386788459808i</v>
      </c>
      <c r="F1700" t="str">
        <f t="shared" si="480"/>
        <v>17.4593941867543-279.595057924831i</v>
      </c>
      <c r="G1700" t="str">
        <f t="shared" si="481"/>
        <v>0.999996261470448-0.00193352413375i</v>
      </c>
      <c r="H1700" t="str">
        <f t="shared" si="482"/>
        <v>91.0293459839272+1.83571345262424i</v>
      </c>
      <c r="I1700" t="str">
        <f t="shared" si="483"/>
        <v>5.4751826351507-66.1928474128198i</v>
      </c>
      <c r="K1700" t="str">
        <f t="shared" si="484"/>
        <v>0.142753034642014-0.00376498413150862i</v>
      </c>
      <c r="L1700" t="str">
        <f t="shared" si="485"/>
        <v>0.0015-18.618782555931i</v>
      </c>
      <c r="M1700" t="str">
        <f t="shared" si="486"/>
        <v>0.0135-7.63847489474091i</v>
      </c>
      <c r="N1700">
        <f t="shared" si="487"/>
        <v>102.26347793826881</v>
      </c>
      <c r="O1700">
        <f t="shared" si="488"/>
        <v>51.054454035478997</v>
      </c>
      <c r="P1700" s="3">
        <f t="shared" si="489"/>
        <v>51.054454035478997</v>
      </c>
      <c r="Q1700" s="3">
        <f t="shared" si="490"/>
        <v>-77.736522061731193</v>
      </c>
      <c r="R1700">
        <f t="shared" si="491"/>
        <v>102.26347793826881</v>
      </c>
      <c r="S1700">
        <f t="shared" si="492"/>
        <v>0.53425533669357972</v>
      </c>
      <c r="T1700">
        <f t="shared" si="475"/>
        <v>51.054454035478997</v>
      </c>
    </row>
    <row r="1701" spans="1:20" x14ac:dyDescent="0.3">
      <c r="A1701">
        <f t="shared" si="476"/>
        <v>3369.5812178662054</v>
      </c>
      <c r="B1701">
        <f t="shared" si="493"/>
        <v>536.28550697301534</v>
      </c>
      <c r="C1701" t="str">
        <f t="shared" si="477"/>
        <v>75.837756096749-347.600725982085i</v>
      </c>
      <c r="D1701" t="str">
        <f t="shared" si="478"/>
        <v>15.355574229761-59.4564236389748i</v>
      </c>
      <c r="E1701" t="str">
        <f t="shared" si="479"/>
        <v>162.276127758054-1.86078013460675i</v>
      </c>
      <c r="F1701" t="str">
        <f t="shared" si="480"/>
        <v>17.4593936897411-278.536874849877i</v>
      </c>
      <c r="G1701" t="str">
        <f t="shared" si="481"/>
        <v>0.999996233003746-0.00194087147020783i</v>
      </c>
      <c r="H1701" t="str">
        <f t="shared" si="482"/>
        <v>91.0295694810952+1.84268988178617i</v>
      </c>
      <c r="I1701" t="str">
        <f t="shared" si="483"/>
        <v>5.47519442819666-65.9418564773202i</v>
      </c>
      <c r="K1701" t="str">
        <f t="shared" si="484"/>
        <v>0.142752242527479-0.00377926906777165i</v>
      </c>
      <c r="L1701" t="str">
        <f t="shared" si="485"/>
        <v>0.0015-18.5482990196563i</v>
      </c>
      <c r="M1701" t="str">
        <f t="shared" si="486"/>
        <v>0.0135-7.60955857216669i</v>
      </c>
      <c r="N1701">
        <f t="shared" si="487"/>
        <v>102.30763783392554</v>
      </c>
      <c r="O1701">
        <f t="shared" si="488"/>
        <v>51.023569596594072</v>
      </c>
      <c r="P1701" s="3">
        <f t="shared" si="489"/>
        <v>51.023569596594072</v>
      </c>
      <c r="Q1701" s="3">
        <f t="shared" si="490"/>
        <v>-77.69236216607446</v>
      </c>
      <c r="R1701">
        <f t="shared" si="491"/>
        <v>102.30763783392554</v>
      </c>
      <c r="S1701">
        <f t="shared" si="492"/>
        <v>0.53628550697301536</v>
      </c>
      <c r="T1701">
        <f t="shared" si="475"/>
        <v>51.023569596594072</v>
      </c>
    </row>
    <row r="1702" spans="1:20" x14ac:dyDescent="0.3">
      <c r="A1702">
        <f t="shared" si="476"/>
        <v>3382.3856264940969</v>
      </c>
      <c r="B1702">
        <f t="shared" si="493"/>
        <v>538.32339189951279</v>
      </c>
      <c r="C1702" t="str">
        <f t="shared" si="477"/>
        <v>75.8364953271284-346.309004844822i</v>
      </c>
      <c r="D1702" t="str">
        <f t="shared" si="478"/>
        <v>15.3555690843772-59.2321172176086i</v>
      </c>
      <c r="E1702" t="str">
        <f t="shared" si="479"/>
        <v>162.27466669722-1.86771715045404i</v>
      </c>
      <c r="F1702" t="str">
        <f t="shared" si="480"/>
        <v>17.4593931889434-277.482698621366i</v>
      </c>
      <c r="G1702" t="str">
        <f t="shared" si="481"/>
        <v>0.999996204320288-0.00194824672591196i</v>
      </c>
      <c r="H1702" t="str">
        <f t="shared" si="482"/>
        <v>91.0297946807405+1.84969282959259i</v>
      </c>
      <c r="I1702" t="str">
        <f t="shared" si="483"/>
        <v>5.47520631106863-65.6918141378861i</v>
      </c>
      <c r="K1702" t="str">
        <f t="shared" si="484"/>
        <v>0.142751444390772-0.00379360803525927i</v>
      </c>
      <c r="L1702" t="str">
        <f t="shared" si="485"/>
        <v>0.0015-18.4780823068901i</v>
      </c>
      <c r="M1702" t="str">
        <f t="shared" si="486"/>
        <v>0.0135-7.58075171564721i</v>
      </c>
      <c r="N1702">
        <f t="shared" si="487"/>
        <v>102.35193910708614</v>
      </c>
      <c r="O1702">
        <f t="shared" si="488"/>
        <v>50.992699761008083</v>
      </c>
      <c r="P1702" s="3">
        <f t="shared" si="489"/>
        <v>50.992699761008083</v>
      </c>
      <c r="Q1702" s="3">
        <f t="shared" si="490"/>
        <v>-77.648060892913861</v>
      </c>
      <c r="R1702">
        <f t="shared" si="491"/>
        <v>102.35193910708614</v>
      </c>
      <c r="S1702">
        <f t="shared" si="492"/>
        <v>0.53832339189951284</v>
      </c>
      <c r="T1702">
        <f t="shared" si="475"/>
        <v>50.992699761008083</v>
      </c>
    </row>
    <row r="1703" spans="1:20" x14ac:dyDescent="0.3">
      <c r="A1703">
        <f t="shared" si="476"/>
        <v>3395.2386918747748</v>
      </c>
      <c r="B1703">
        <f t="shared" si="493"/>
        <v>540.36902078873095</v>
      </c>
      <c r="C1703" t="str">
        <f t="shared" si="477"/>
        <v>75.8352250669648-345.022264130959i</v>
      </c>
      <c r="D1703" t="str">
        <f t="shared" si="478"/>
        <v>15.3555638998177-59.0086628696126i</v>
      </c>
      <c r="E1703" t="str">
        <f t="shared" si="479"/>
        <v>162.273194687887-1.87467900936064i</v>
      </c>
      <c r="F1703" t="str">
        <f t="shared" si="480"/>
        <v>17.4593926843325-276.432514074618i</v>
      </c>
      <c r="G1703" t="str">
        <f t="shared" si="481"/>
        <v>0.999996175418423-0.00195565000694828i</v>
      </c>
      <c r="H1703" t="str">
        <f t="shared" si="482"/>
        <v>91.0300215958369+1.8567223969082i</v>
      </c>
      <c r="I1703" t="str">
        <f t="shared" si="483"/>
        <v>5.47521828445099-65.442716797578i</v>
      </c>
      <c r="K1703" t="str">
        <f t="shared" si="484"/>
        <v>0.14275064018618-0.00380800123641664i</v>
      </c>
      <c r="L1703" t="str">
        <f t="shared" si="485"/>
        <v>0.0015-18.4081314075415i</v>
      </c>
      <c r="M1703" t="str">
        <f t="shared" si="486"/>
        <v>0.0135-7.55205391078625i</v>
      </c>
      <c r="N1703">
        <f t="shared" si="487"/>
        <v>102.39638201972973</v>
      </c>
      <c r="O1703">
        <f t="shared" si="488"/>
        <v>50.961844624543133</v>
      </c>
      <c r="P1703" s="3">
        <f t="shared" si="489"/>
        <v>50.961844624543133</v>
      </c>
      <c r="Q1703" s="3">
        <f t="shared" si="490"/>
        <v>-77.603617980270272</v>
      </c>
      <c r="R1703">
        <f t="shared" si="491"/>
        <v>102.39638201972973</v>
      </c>
      <c r="S1703">
        <f t="shared" si="492"/>
        <v>0.54036902078873095</v>
      </c>
      <c r="T1703">
        <f t="shared" si="475"/>
        <v>50.961844624543133</v>
      </c>
    </row>
    <row r="1704" spans="1:20" x14ac:dyDescent="0.3">
      <c r="A1704">
        <f t="shared" si="476"/>
        <v>3408.140598903899</v>
      </c>
      <c r="B1704">
        <f t="shared" si="493"/>
        <v>542.42242306772812</v>
      </c>
      <c r="C1704" t="str">
        <f t="shared" si="477"/>
        <v>75.8339452456489-343.740485315082i</v>
      </c>
      <c r="D1704" t="str">
        <f t="shared" si="478"/>
        <v>15.3555586757842-58.7860573805147i</v>
      </c>
      <c r="E1704" t="str">
        <f t="shared" si="479"/>
        <v>162.271711649358-1.88166578865236i</v>
      </c>
      <c r="F1704" t="str">
        <f t="shared" si="480"/>
        <v>17.4593921758792-275.386306102374i</v>
      </c>
      <c r="G1704" t="str">
        <f t="shared" si="481"/>
        <v>0.999996146296488-0.00196308141980573i</v>
      </c>
      <c r="H1704" t="str">
        <f t="shared" si="482"/>
        <v>91.0302502394566+1.86377868498221i</v>
      </c>
      <c r="I1704" t="str">
        <f t="shared" si="483"/>
        <v>5.47523034903335-65.1945608730501i</v>
      </c>
      <c r="K1704" t="str">
        <f t="shared" si="484"/>
        <v>0.142749829867645-0.00382244887442564i</v>
      </c>
      <c r="L1704" t="str">
        <f t="shared" si="485"/>
        <v>0.0015-18.3384453153431i</v>
      </c>
      <c r="M1704" t="str">
        <f t="shared" si="486"/>
        <v>0.0135-7.52346474475617i</v>
      </c>
      <c r="N1704">
        <f t="shared" si="487"/>
        <v>102.44096683215993</v>
      </c>
      <c r="O1704">
        <f t="shared" si="488"/>
        <v>50.931004283539501</v>
      </c>
      <c r="P1704" s="3">
        <f t="shared" si="489"/>
        <v>50.931004283539501</v>
      </c>
      <c r="Q1704" s="3">
        <f t="shared" si="490"/>
        <v>-77.55903316784007</v>
      </c>
      <c r="R1704">
        <f t="shared" si="491"/>
        <v>102.44096683215993</v>
      </c>
      <c r="S1704">
        <f t="shared" si="492"/>
        <v>0.54242242306772814</v>
      </c>
      <c r="T1704">
        <f t="shared" si="475"/>
        <v>50.931004283539501</v>
      </c>
    </row>
    <row r="1705" spans="1:20" x14ac:dyDescent="0.3">
      <c r="A1705">
        <f t="shared" si="476"/>
        <v>3421.0915331797337</v>
      </c>
      <c r="B1705">
        <f t="shared" si="493"/>
        <v>544.48362827538551</v>
      </c>
      <c r="C1705" t="str">
        <f t="shared" si="477"/>
        <v>75.8326557920577-342.463649942989i</v>
      </c>
      <c r="D1705" t="str">
        <f t="shared" si="478"/>
        <v>15.3555534119762-58.5642975480545i</v>
      </c>
      <c r="E1705" t="str">
        <f t="shared" si="479"/>
        <v>162.270217500363-1.88867756575932i</v>
      </c>
      <c r="F1705" t="str">
        <f t="shared" si="480"/>
        <v>17.4593916635544-274.344059654582i</v>
      </c>
      <c r="G1705" t="str">
        <f t="shared" si="481"/>
        <v>0.999996116952808-0.00197054107137784i</v>
      </c>
      <c r="H1705" t="str">
        <f t="shared" si="482"/>
        <v>91.0304806247728+1.87086179544958i</v>
      </c>
      <c r="I1705" t="str">
        <f t="shared" si="483"/>
        <v>5.47524250551069-64.9473427945007i</v>
      </c>
      <c r="K1705" t="str">
        <f t="shared" si="484"/>
        <v>0.142749013388758-0.00383695115320684i</v>
      </c>
      <c r="L1705" t="str">
        <f t="shared" si="485"/>
        <v>0.0015-18.2690230278374i</v>
      </c>
      <c r="M1705" t="str">
        <f t="shared" si="486"/>
        <v>0.0135-7.49498380629223i</v>
      </c>
      <c r="N1705">
        <f t="shared" si="487"/>
        <v>102.48569380297576</v>
      </c>
      <c r="O1705">
        <f t="shared" si="488"/>
        <v>50.900178834857073</v>
      </c>
      <c r="P1705" s="3">
        <f t="shared" si="489"/>
        <v>50.900178834857073</v>
      </c>
      <c r="Q1705" s="3">
        <f t="shared" si="490"/>
        <v>-77.51430619702424</v>
      </c>
      <c r="R1705">
        <f t="shared" si="491"/>
        <v>102.48569380297576</v>
      </c>
      <c r="S1705">
        <f t="shared" si="492"/>
        <v>0.54448362827538554</v>
      </c>
      <c r="T1705">
        <f t="shared" si="475"/>
        <v>50.900178834857073</v>
      </c>
    </row>
    <row r="1706" spans="1:20" x14ac:dyDescent="0.3">
      <c r="A1706">
        <f t="shared" si="476"/>
        <v>3434.091681005817</v>
      </c>
      <c r="B1706">
        <f t="shared" si="493"/>
        <v>546.55266606283203</v>
      </c>
      <c r="C1706" t="str">
        <f t="shared" si="477"/>
        <v>75.8313566345548-341.19173963142i</v>
      </c>
      <c r="D1706" t="str">
        <f t="shared" si="478"/>
        <v>15.3555481080909-58.3433801821358i</v>
      </c>
      <c r="E1706" t="str">
        <f t="shared" si="479"/>
        <v>162.268712159056-1.89571441821352i</v>
      </c>
      <c r="F1706" t="str">
        <f t="shared" si="480"/>
        <v>17.4593911473286-273.305759738177i</v>
      </c>
      <c r="G1706" t="str">
        <f t="shared" si="481"/>
        <v>0.999996087385694-0.00197802906896424i</v>
      </c>
      <c r="H1706" t="str">
        <f t="shared" si="482"/>
        <v>91.0307127650582+1.8779718303326i</v>
      </c>
      <c r="I1706" t="str">
        <f t="shared" si="483"/>
        <v>5.47525475458317-64.7010590056187i</v>
      </c>
      <c r="K1706" t="str">
        <f t="shared" si="484"/>
        <v>0.142748190702761-0.00385150827742232i</v>
      </c>
      <c r="L1706" t="str">
        <f t="shared" si="485"/>
        <v>0.0015-18.1998635463612i</v>
      </c>
      <c r="M1706" t="str">
        <f t="shared" si="486"/>
        <v>0.0135-7.46661068568664i</v>
      </c>
      <c r="N1706">
        <f t="shared" si="487"/>
        <v>102.53056318904325</v>
      </c>
      <c r="O1706">
        <f t="shared" si="488"/>
        <v>50.869368375876448</v>
      </c>
      <c r="P1706" s="3">
        <f t="shared" si="489"/>
        <v>50.869368375876448</v>
      </c>
      <c r="Q1706" s="3">
        <f t="shared" si="490"/>
        <v>-77.469436810956751</v>
      </c>
      <c r="R1706">
        <f t="shared" si="491"/>
        <v>102.53056318904325</v>
      </c>
      <c r="S1706">
        <f t="shared" si="492"/>
        <v>0.54655266606283204</v>
      </c>
      <c r="T1706">
        <f t="shared" si="475"/>
        <v>50.869368375876448</v>
      </c>
    </row>
    <row r="1707" spans="1:20" x14ac:dyDescent="0.3">
      <c r="A1707">
        <f t="shared" si="476"/>
        <v>3447.1412293936392</v>
      </c>
      <c r="B1707">
        <f t="shared" si="493"/>
        <v>548.6295661938708</v>
      </c>
      <c r="C1707" t="str">
        <f t="shared" si="477"/>
        <v>75.830047700981-339.924736067789i</v>
      </c>
      <c r="D1707" t="str">
        <f t="shared" si="478"/>
        <v>15.3555427638233-58.1233021047825i</v>
      </c>
      <c r="E1707" t="str">
        <f t="shared" si="479"/>
        <v>162.267195543004-1.90277642364766i</v>
      </c>
      <c r="F1707" t="str">
        <f t="shared" si="480"/>
        <v>17.459390627172-272.271391416865i</v>
      </c>
      <c r="G1707" t="str">
        <f t="shared" si="481"/>
        <v>0.999996057593444-0.0019855455202722i</v>
      </c>
      <c r="H1707" t="str">
        <f t="shared" si="482"/>
        <v>91.0309466736866+1.88510889204233i</v>
      </c>
      <c r="I1707" t="str">
        <f t="shared" si="483"/>
        <v>5.47526709695628-64.4557059635324i</v>
      </c>
      <c r="K1707" t="str">
        <f t="shared" si="484"/>
        <v>0.142747361762542-0.0038661204524779i</v>
      </c>
      <c r="L1707" t="str">
        <f t="shared" si="485"/>
        <v>0.0015-18.1309658760323i</v>
      </c>
      <c r="M1707" t="str">
        <f t="shared" si="486"/>
        <v>0.0135-7.43834497478247i</v>
      </c>
      <c r="N1707">
        <f t="shared" si="487"/>
        <v>102.57557524546529</v>
      </c>
      <c r="O1707">
        <f t="shared" si="488"/>
        <v>50.83857300450002</v>
      </c>
      <c r="P1707" s="3">
        <f t="shared" si="489"/>
        <v>50.83857300450002</v>
      </c>
      <c r="Q1707" s="3">
        <f t="shared" si="490"/>
        <v>-77.424424754534712</v>
      </c>
      <c r="R1707">
        <f t="shared" si="491"/>
        <v>102.57557524546529</v>
      </c>
      <c r="S1707">
        <f t="shared" si="492"/>
        <v>0.54862956619387082</v>
      </c>
      <c r="T1707">
        <f t="shared" si="475"/>
        <v>50.83857300450002</v>
      </c>
    </row>
    <row r="1708" spans="1:20" x14ac:dyDescent="0.3">
      <c r="A1708">
        <f t="shared" si="476"/>
        <v>3460.2403660653354</v>
      </c>
      <c r="B1708">
        <f t="shared" si="493"/>
        <v>550.71435854540755</v>
      </c>
      <c r="C1708" t="str">
        <f t="shared" si="477"/>
        <v>75.8287289186545-338.662621009916i</v>
      </c>
      <c r="D1708" t="str">
        <f t="shared" si="478"/>
        <v>15.3555373788657-57.9040601500909i</v>
      </c>
      <c r="E1708" t="str">
        <f t="shared" si="479"/>
        <v>162.265667569191-1.90986365979281i</v>
      </c>
      <c r="F1708" t="str">
        <f t="shared" si="480"/>
        <v>17.4593901030548-271.240939810911i</v>
      </c>
      <c r="G1708" t="str">
        <f t="shared" si="481"/>
        <v>0.999996027574346-0.00199309053341821i</v>
      </c>
      <c r="H1708" t="str">
        <f t="shared" si="482"/>
        <v>91.0311823641336+1.89227308338014i</v>
      </c>
      <c r="I1708" t="str">
        <f t="shared" si="483"/>
        <v>5.47527953334093-64.2112801387597i</v>
      </c>
      <c r="K1708" t="str">
        <f t="shared" si="484"/>
        <v>0.142746526520633-0.00388078788452569i</v>
      </c>
      <c r="L1708" t="str">
        <f t="shared" si="485"/>
        <v>0.0015-18.0623290257345i</v>
      </c>
      <c r="M1708" t="str">
        <f t="shared" si="486"/>
        <v>0.0135-7.410186266968i</v>
      </c>
      <c r="N1708">
        <f t="shared" si="487"/>
        <v>102.62073022555288</v>
      </c>
      <c r="O1708">
        <f t="shared" si="488"/>
        <v>50.807792819153114</v>
      </c>
      <c r="P1708" s="3">
        <f t="shared" si="489"/>
        <v>50.807792819153114</v>
      </c>
      <c r="Q1708" s="3">
        <f t="shared" si="490"/>
        <v>-77.379269774447124</v>
      </c>
      <c r="R1708">
        <f t="shared" si="491"/>
        <v>102.62073022555288</v>
      </c>
      <c r="S1708">
        <f t="shared" si="492"/>
        <v>0.55071435854540751</v>
      </c>
      <c r="T1708">
        <f t="shared" ref="T1708:T1771" si="494">P1708</f>
        <v>50.807792819153114</v>
      </c>
    </row>
    <row r="1709" spans="1:20" x14ac:dyDescent="0.3">
      <c r="A1709">
        <f t="shared" ref="A1709:A1772" si="495">2*PI()*B1709</f>
        <v>3473.3892794563835</v>
      </c>
      <c r="B1709">
        <f t="shared" si="493"/>
        <v>552.80707310788011</v>
      </c>
      <c r="C1709" t="str">
        <f t="shared" ref="C1709:C1772" si="496">IMPRODUCT(D1709,E1709,$C$40,,K1709,$C$41)</f>
        <v>75.8274002143684-337.405376285775i</v>
      </c>
      <c r="D1709" t="str">
        <f t="shared" ref="D1709:D1772" si="497">IMDIV(IMPRODUCT($C$37,$C$38,COMPLEX(1,A1709/$C$38)),IMSUM(-1*A1709*A1709/$C$39,COMPLEX(0,1*A1709)))</f>
        <v>15.3555319529086-57.685651164186i</v>
      </c>
      <c r="E1709" t="str">
        <f t="shared" ref="E1709:E1772" si="498">IMDIV(IMPRODUCT(IMSUM(F1709,G1709),$C$29,H1709),IMSUM(1,I1709))</f>
        <v>162.264128154013-1.91697620447755i</v>
      </c>
      <c r="F1709" t="str">
        <f t="shared" ref="F1709:F1772" si="499">IMDIV(IMPRODUCT($C$14,$C$15,COMPLEX(1,A1709/$C$15)),IMSUM(-1*A1709*A1709/$C$16,COMPLEX(0,A1709)))</f>
        <v>17.4593895749467-270.214390096924i</v>
      </c>
      <c r="G1709" t="str">
        <f t="shared" ref="G1709:G1772" si="500">IMDIV(1,COMPLEX(1,A1709*$C$9*$C$10))</f>
        <v>0.99999599732667-0.00200066421692952i</v>
      </c>
      <c r="H1709" t="str">
        <f t="shared" ref="H1709:H1772" si="501">IMDIV($C$3,IMSUM(K1709,COMPLEX(0,$C$28*A1709)))</f>
        <v>91.0314198499783+1.89946450753916i</v>
      </c>
      <c r="I1709" t="str">
        <f t="shared" ref="I1709:I1772" si="502">IMPRODUCT(F1709,$C$29,H1709,$C$31)</f>
        <v>5.47529206445343-63.9677780151578i</v>
      </c>
      <c r="K1709" t="str">
        <f t="shared" ref="K1709:K1772" si="503">IF($C$26&lt;=0,IMDIV(1,IMSUM(IMDIV(1,L1709),1/$C$18)),IMDIV(1,IMSUM(IMDIV(1,L1709),1/$C$18,IMDIV(1,M1709))))</f>
        <v>0.142745684929206-0.00389551078046641i</v>
      </c>
      <c r="L1709" t="str">
        <f t="shared" ref="L1709:L1772" si="504">IMSUM($C$21/$C$22,IMDIV(1,COMPLEX(0,$C$20*$C$22*A1709)))</f>
        <v>0.0015-17.9939520081037i</v>
      </c>
      <c r="M1709" t="str">
        <f t="shared" ref="M1709:M1772" si="505">IMSUM($C$25/$C$26,IMDIV(1,COMPLEX(0,$C$24*$C$26*A1709)))</f>
        <v>0.0135-7.38213415717074i</v>
      </c>
      <c r="N1709">
        <f t="shared" ref="N1709:N1772" si="506">ABS(R1709)</f>
        <v>102.66602838079494</v>
      </c>
      <c r="O1709">
        <f t="shared" ref="O1709:O1772" si="507">ABS(P1709)</f>
        <v>50.777027918785393</v>
      </c>
      <c r="P1709" s="3">
        <f t="shared" ref="P1709:P1772" si="508">20*LOG10(IMABS(C1709))</f>
        <v>50.777027918785393</v>
      </c>
      <c r="Q1709" s="3">
        <f t="shared" ref="Q1709:Q1772" si="509">IMARGUMENT(C1709)*180/PI()</f>
        <v>-77.333971619205059</v>
      </c>
      <c r="R1709">
        <f t="shared" ref="R1709:R1772" si="510">IF(Q1709&lt;0,Q1709+180,Q1709-180)</f>
        <v>102.66602838079494</v>
      </c>
      <c r="S1709">
        <f t="shared" ref="S1709:S1772" si="511">B1709/1000</f>
        <v>0.55280707310788013</v>
      </c>
      <c r="T1709">
        <f t="shared" si="494"/>
        <v>50.777027918785393</v>
      </c>
    </row>
    <row r="1710" spans="1:20" x14ac:dyDescent="0.3">
      <c r="A1710">
        <f t="shared" si="495"/>
        <v>3486.5881587183185</v>
      </c>
      <c r="B1710">
        <f t="shared" ref="B1710:B1773" si="512">B1709*(1+B$42)</f>
        <v>554.90773998569011</v>
      </c>
      <c r="C1710" t="str">
        <f t="shared" si="496"/>
        <v>75.8260615143821-336.152983793212i</v>
      </c>
      <c r="D1710" t="str">
        <f t="shared" si="497"/>
        <v>15.3555264856397-57.4680720051742i</v>
      </c>
      <c r="E1710" t="str">
        <f t="shared" si="498"/>
        <v>162.262577213271-1.92411413562556i</v>
      </c>
      <c r="F1710" t="str">
        <f t="shared" si="499"/>
        <v>17.4593890428174-269.191727507638i</v>
      </c>
      <c r="G1710" t="str">
        <f t="shared" si="500"/>
        <v>0.999995966848677-0.00200826667974567i</v>
      </c>
      <c r="H1710" t="str">
        <f t="shared" si="501"/>
        <v>91.0316591449032+1.90668326810584i</v>
      </c>
      <c r="I1710" t="str">
        <f t="shared" si="502"/>
        <v>5.47530469101557-63.7251960898699i</v>
      </c>
      <c r="K1710" t="str">
        <f t="shared" si="503"/>
        <v>0.142744836940071-0.00391028934795197i</v>
      </c>
      <c r="L1710" t="str">
        <f t="shared" si="504"/>
        <v>0.0015-17.9258338395135i</v>
      </c>
      <c r="M1710" t="str">
        <f t="shared" si="505"/>
        <v>0.0135-7.35418824185173i</v>
      </c>
      <c r="N1710">
        <f t="shared" si="506"/>
        <v>102.71146996082845</v>
      </c>
      <c r="O1710">
        <f t="shared" si="507"/>
        <v>50.746278402871461</v>
      </c>
      <c r="P1710" s="3">
        <f t="shared" si="508"/>
        <v>50.746278402871461</v>
      </c>
      <c r="Q1710" s="3">
        <f t="shared" si="509"/>
        <v>-77.288530039171548</v>
      </c>
      <c r="R1710">
        <f t="shared" si="510"/>
        <v>102.71146996082845</v>
      </c>
      <c r="S1710">
        <f t="shared" si="511"/>
        <v>0.5549077399856901</v>
      </c>
      <c r="T1710">
        <f t="shared" si="494"/>
        <v>50.746278402871461</v>
      </c>
    </row>
    <row r="1711" spans="1:20" x14ac:dyDescent="0.3">
      <c r="A1711">
        <f t="shared" si="495"/>
        <v>3499.8371937214479</v>
      </c>
      <c r="B1711">
        <f t="shared" si="512"/>
        <v>557.01638939763575</v>
      </c>
      <c r="C1711" t="str">
        <f t="shared" si="496"/>
        <v>75.8247127444218-334.905425499693i</v>
      </c>
      <c r="D1711" t="str">
        <f t="shared" si="497"/>
        <v>15.3555209767445-57.2513195431003i</v>
      </c>
      <c r="E1711" t="str">
        <f t="shared" si="498"/>
        <v>162.261014662167-1.93127753125359i</v>
      </c>
      <c r="F1711" t="str">
        <f t="shared" si="499"/>
        <v>17.4593885066363-268.172937331711i</v>
      </c>
      <c r="G1711" t="str">
        <f t="shared" si="500"/>
        <v>0.999995936138613-0.00201589803122009i</v>
      </c>
      <c r="H1711" t="str">
        <f t="shared" si="501"/>
        <v>91.0319002626951+1.91392946906142i</v>
      </c>
      <c r="I1711" t="str">
        <f t="shared" si="502"/>
        <v>5.47531741375469-63.4835308732784i</v>
      </c>
      <c r="K1711" t="str">
        <f t="shared" si="503"/>
        <v>0.142743982504674-0.00392512379538784i</v>
      </c>
      <c r="L1711" t="str">
        <f t="shared" si="504"/>
        <v>0.0015-17.8579735400613i</v>
      </c>
      <c r="M1711" t="str">
        <f t="shared" si="505"/>
        <v>0.0135-7.32634811899953i</v>
      </c>
      <c r="N1711">
        <f t="shared" si="506"/>
        <v>102.75705521340831</v>
      </c>
      <c r="O1711">
        <f t="shared" si="507"/>
        <v>50.715544371412221</v>
      </c>
      <c r="P1711" s="3">
        <f t="shared" si="508"/>
        <v>50.715544371412221</v>
      </c>
      <c r="Q1711" s="3">
        <f t="shared" si="509"/>
        <v>-77.242944786591693</v>
      </c>
      <c r="R1711">
        <f t="shared" si="510"/>
        <v>102.75705521340831</v>
      </c>
      <c r="S1711">
        <f t="shared" si="511"/>
        <v>0.55701638939763576</v>
      </c>
      <c r="T1711">
        <f t="shared" si="494"/>
        <v>50.715544371412221</v>
      </c>
    </row>
    <row r="1712" spans="1:20" x14ac:dyDescent="0.3">
      <c r="A1712">
        <f t="shared" si="495"/>
        <v>3513.1365750575897</v>
      </c>
      <c r="B1712">
        <f t="shared" si="512"/>
        <v>559.13305167734677</v>
      </c>
      <c r="C1712" t="str">
        <f t="shared" si="496"/>
        <v>75.8233538296786-333.662683442055i</v>
      </c>
      <c r="D1712" t="str">
        <f t="shared" si="497"/>
        <v>15.3555154259062-57.0353906599006i</v>
      </c>
      <c r="E1712" t="str">
        <f t="shared" si="498"/>
        <v>162.259440415307-1.93846646947033i</v>
      </c>
      <c r="F1712" t="str">
        <f t="shared" si="499"/>
        <v>17.4593879663725-267.158004913504i</v>
      </c>
      <c r="G1712" t="str">
        <f t="shared" si="500"/>
        <v>0.999995905194711-0.00202355838112168i</v>
      </c>
      <c r="H1712" t="str">
        <f t="shared" si="501"/>
        <v>91.032143217245+1.9212032147834i</v>
      </c>
      <c r="I1712" t="str">
        <f t="shared" si="502"/>
        <v>5.47533023340355-63.2427788889516i</v>
      </c>
      <c r="K1712" t="str">
        <f t="shared" si="503"/>
        <v>0.142743121574095-0.00394001433193558i</v>
      </c>
      <c r="L1712" t="str">
        <f t="shared" si="504"/>
        <v>0.0015-17.7903701335538i</v>
      </c>
      <c r="M1712" t="str">
        <f t="shared" si="505"/>
        <v>0.0135-7.29861338812463i</v>
      </c>
      <c r="N1712">
        <f t="shared" si="506"/>
        <v>102.80278438437675</v>
      </c>
      <c r="O1712">
        <f t="shared" si="507"/>
        <v>50.684825924936227</v>
      </c>
      <c r="P1712" s="3">
        <f t="shared" si="508"/>
        <v>50.684825924936227</v>
      </c>
      <c r="Q1712" s="3">
        <f t="shared" si="509"/>
        <v>-77.19721561562325</v>
      </c>
      <c r="R1712">
        <f t="shared" si="510"/>
        <v>102.80278438437675</v>
      </c>
      <c r="S1712">
        <f t="shared" si="511"/>
        <v>0.55913305167734673</v>
      </c>
      <c r="T1712">
        <f t="shared" si="494"/>
        <v>50.684825924936227</v>
      </c>
    </row>
    <row r="1713" spans="1:20" x14ac:dyDescent="0.3">
      <c r="A1713">
        <f t="shared" si="495"/>
        <v>3526.4864940428083</v>
      </c>
      <c r="B1713">
        <f t="shared" si="512"/>
        <v>561.2577572737207</v>
      </c>
      <c r="C1713" t="str">
        <f t="shared" si="496"/>
        <v>75.8219846947974-332.424739726212i</v>
      </c>
      <c r="D1713" t="str">
        <f t="shared" si="497"/>
        <v>15.3555098328055-56.8202822493591i</v>
      </c>
      <c r="E1713" t="str">
        <f t="shared" si="498"/>
        <v>162.257854386686-1.94568102847364i</v>
      </c>
      <c r="F1713" t="str">
        <f t="shared" si="499"/>
        <v>17.4593874219949-266.146915652871i</v>
      </c>
      <c r="G1713" t="str">
        <f t="shared" si="500"/>
        <v>0.99999587401519-0.00203124783963635i</v>
      </c>
      <c r="H1713" t="str">
        <f t="shared" si="501"/>
        <v>91.0323880225525+1.92850461004717i</v>
      </c>
      <c r="I1713" t="str">
        <f t="shared" si="502"/>
        <v>5.47534315070066-63.002936673596i</v>
      </c>
      <c r="K1713" t="str">
        <f t="shared" si="503"/>
        <v>0.14274225409904-0.00395496116751518i</v>
      </c>
      <c r="L1713" t="str">
        <f t="shared" si="504"/>
        <v>0.0015-17.7230226474933i</v>
      </c>
      <c r="M1713" t="str">
        <f t="shared" si="505"/>
        <v>0.0135-7.27098365025364i</v>
      </c>
      <c r="N1713">
        <f t="shared" si="506"/>
        <v>102.8486577176327</v>
      </c>
      <c r="O1713">
        <f t="shared" si="507"/>
        <v>50.654123164499836</v>
      </c>
      <c r="P1713" s="3">
        <f t="shared" si="508"/>
        <v>50.654123164499836</v>
      </c>
      <c r="Q1713" s="3">
        <f t="shared" si="509"/>
        <v>-77.151342282367295</v>
      </c>
      <c r="R1713">
        <f t="shared" si="510"/>
        <v>102.8486577176327</v>
      </c>
      <c r="S1713">
        <f t="shared" si="511"/>
        <v>0.56125775727372074</v>
      </c>
      <c r="T1713">
        <f t="shared" si="494"/>
        <v>50.654123164499836</v>
      </c>
    </row>
    <row r="1714" spans="1:20" x14ac:dyDescent="0.3">
      <c r="A1714">
        <f t="shared" si="495"/>
        <v>3539.8871427201711</v>
      </c>
      <c r="B1714">
        <f t="shared" si="512"/>
        <v>563.39053675136086</v>
      </c>
      <c r="C1714" t="str">
        <f t="shared" si="496"/>
        <v>75.8206052638809-331.191576526932i</v>
      </c>
      <c r="D1714" t="str">
        <f t="shared" si="497"/>
        <v>15.3555041971206-56.6059912170624i</v>
      </c>
      <c r="E1714" t="str">
        <f t="shared" si="498"/>
        <v>162.256256489692-1.95292128654962i</v>
      </c>
      <c r="F1714" t="str">
        <f t="shared" si="499"/>
        <v>17.4593868734723-265.139655004956i</v>
      </c>
      <c r="G1714" t="str">
        <f t="shared" si="500"/>
        <v>0.999995842598257-0.00203896651736863i</v>
      </c>
      <c r="H1714" t="str">
        <f t="shared" si="501"/>
        <v>91.0326346927203+1.93583376002733i</v>
      </c>
      <c r="I1714" t="str">
        <f t="shared" si="502"/>
        <v>5.47535616638998-62.7640007770044i</v>
      </c>
      <c r="K1714" t="str">
        <f t="shared" si="503"/>
        <v>0.142741380029848-0.00396996451280763i</v>
      </c>
      <c r="L1714" t="str">
        <f t="shared" si="504"/>
        <v>0.0015-17.6559301130637i</v>
      </c>
      <c r="M1714" t="str">
        <f t="shared" si="505"/>
        <v>0.0135-7.24345850792354i</v>
      </c>
      <c r="N1714">
        <f t="shared" si="506"/>
        <v>102.89467545510075</v>
      </c>
      <c r="O1714">
        <f t="shared" si="507"/>
        <v>50.623436191689152</v>
      </c>
      <c r="P1714" s="3">
        <f t="shared" si="508"/>
        <v>50.623436191689152</v>
      </c>
      <c r="Q1714" s="3">
        <f t="shared" si="509"/>
        <v>-77.105324544899247</v>
      </c>
      <c r="R1714">
        <f t="shared" si="510"/>
        <v>102.89467545510075</v>
      </c>
      <c r="S1714">
        <f t="shared" si="511"/>
        <v>0.56339053675136086</v>
      </c>
      <c r="T1714">
        <f t="shared" si="494"/>
        <v>50.623436191689152</v>
      </c>
    </row>
    <row r="1715" spans="1:20" x14ac:dyDescent="0.3">
      <c r="A1715">
        <f t="shared" si="495"/>
        <v>3553.3387138625076</v>
      </c>
      <c r="B1715">
        <f t="shared" si="512"/>
        <v>565.53142079101599</v>
      </c>
      <c r="C1715" t="str">
        <f t="shared" si="496"/>
        <v>75.8192154604811-329.963176087558i</v>
      </c>
      <c r="D1715" t="str">
        <f t="shared" si="497"/>
        <v>15.3554985185272-56.3925144803551i</v>
      </c>
      <c r="E1715" t="str">
        <f t="shared" si="498"/>
        <v>162.254646637104-1.96018732207011i</v>
      </c>
      <c r="F1715" t="str">
        <f t="shared" si="499"/>
        <v>17.4593863207729-264.136208479974i</v>
      </c>
      <c r="G1715" t="str">
        <f t="shared" si="500"/>
        <v>0.999995810942104-0.00204671452534324i</v>
      </c>
      <c r="H1715" t="str">
        <f t="shared" si="501"/>
        <v>91.0328832419619+1.94319077029955i</v>
      </c>
      <c r="I1715" t="str">
        <f t="shared" si="502"/>
        <v>5.47536928122126-62.5259677620083i</v>
      </c>
      <c r="K1715" t="str">
        <f t="shared" si="503"/>
        <v>0.142740499316477-0.00398502457925742i</v>
      </c>
      <c r="L1715" t="str">
        <f t="shared" si="504"/>
        <v>0.0015-17.5890915651162i</v>
      </c>
      <c r="M1715" t="str">
        <f t="shared" si="505"/>
        <v>0.0135-7.21603756517588i</v>
      </c>
      <c r="N1715">
        <f t="shared" si="506"/>
        <v>102.94083783669988</v>
      </c>
      <c r="O1715">
        <f t="shared" si="507"/>
        <v>50.592765108620448</v>
      </c>
      <c r="P1715" s="3">
        <f t="shared" si="508"/>
        <v>50.592765108620448</v>
      </c>
      <c r="Q1715" s="3">
        <f t="shared" si="509"/>
        <v>-77.059162163300115</v>
      </c>
      <c r="R1715">
        <f t="shared" si="510"/>
        <v>102.94083783669988</v>
      </c>
      <c r="S1715">
        <f t="shared" si="511"/>
        <v>0.56553142079101604</v>
      </c>
      <c r="T1715">
        <f t="shared" si="494"/>
        <v>50.592765108620448</v>
      </c>
    </row>
    <row r="1716" spans="1:20" x14ac:dyDescent="0.3">
      <c r="A1716">
        <f t="shared" si="495"/>
        <v>3566.841400975185</v>
      </c>
      <c r="B1716">
        <f t="shared" si="512"/>
        <v>567.68044019002184</v>
      </c>
      <c r="C1716" t="str">
        <f t="shared" si="496"/>
        <v>75.8178152075979-328.739520719751i</v>
      </c>
      <c r="D1716" t="str">
        <f t="shared" si="497"/>
        <v>15.3554927966987-56.179848968296i</v>
      </c>
      <c r="E1716" t="str">
        <f t="shared" si="498"/>
        <v>162.253024741079-1.96747921349041i</v>
      </c>
      <c r="F1716" t="str">
        <f t="shared" si="499"/>
        <v>17.4593857638651-263.136561643011i</v>
      </c>
      <c r="G1716" t="str">
        <f t="shared" si="500"/>
        <v>0.999995779044908-0.00205449197500674i</v>
      </c>
      <c r="H1716" t="str">
        <f t="shared" si="501"/>
        <v>91.0331336845979+1.95057574684182i</v>
      </c>
      <c r="I1716" t="str">
        <f t="shared" si="502"/>
        <v>5.47538249595001-62.2888342044275i</v>
      </c>
      <c r="K1716" t="str">
        <f t="shared" si="503"/>
        <v>0.142739611908509-0.00400014157907496i</v>
      </c>
      <c r="L1716" t="str">
        <f t="shared" si="504"/>
        <v>0.0015-17.522506042156i</v>
      </c>
      <c r="M1716" t="str">
        <f t="shared" si="505"/>
        <v>0.0135-7.18872042755121i</v>
      </c>
      <c r="N1716">
        <f t="shared" si="506"/>
        <v>102.98714510031253</v>
      </c>
      <c r="O1716">
        <f t="shared" si="507"/>
        <v>50.562110017941109</v>
      </c>
      <c r="P1716" s="3">
        <f t="shared" si="508"/>
        <v>50.562110017941109</v>
      </c>
      <c r="Q1716" s="3">
        <f t="shared" si="509"/>
        <v>-77.012854899687468</v>
      </c>
      <c r="R1716">
        <f t="shared" si="510"/>
        <v>102.98714510031253</v>
      </c>
      <c r="S1716">
        <f t="shared" si="511"/>
        <v>0.56768044019002184</v>
      </c>
      <c r="T1716">
        <f t="shared" si="494"/>
        <v>50.562110017941109</v>
      </c>
    </row>
    <row r="1717" spans="1:20" x14ac:dyDescent="0.3">
      <c r="A1717">
        <f t="shared" si="495"/>
        <v>3580.395398298891</v>
      </c>
      <c r="B1717">
        <f t="shared" si="512"/>
        <v>569.83762586274395</v>
      </c>
      <c r="C1717" t="str">
        <f t="shared" si="496"/>
        <v>75.8164044276755-327.520592803245i</v>
      </c>
      <c r="D1717" t="str">
        <f t="shared" si="497"/>
        <v>15.3554870313061-55.9679916216136i</v>
      </c>
      <c r="E1717" t="str">
        <f t="shared" si="498"/>
        <v>162.251390713154-1.97479703934805i</v>
      </c>
      <c r="F1717" t="str">
        <f t="shared" si="499"/>
        <v>17.4593852027169-262.140700113812i</v>
      </c>
      <c r="G1717" t="str">
        <f t="shared" si="500"/>
        <v>0.999995746904836-0.00206229897822904i</v>
      </c>
      <c r="H1717" t="str">
        <f t="shared" si="501"/>
        <v>91.0333860350574+1.95798879603607i</v>
      </c>
      <c r="I1717" t="str">
        <f t="shared" si="502"/>
        <v>5.47539581133739-62.05259669302i</v>
      </c>
      <c r="K1717" t="str">
        <f t="shared" si="503"/>
        <v>0.142738717755146-0.00401531572523906i</v>
      </c>
      <c r="L1717" t="str">
        <f t="shared" si="504"/>
        <v>0.0015-17.456172586328i</v>
      </c>
      <c r="M1717" t="str">
        <f t="shared" si="505"/>
        <v>0.0135-7.16150670208327i</v>
      </c>
      <c r="N1717">
        <f t="shared" si="506"/>
        <v>103.03359748175241</v>
      </c>
      <c r="O1717">
        <f t="shared" si="507"/>
        <v>50.531471022830857</v>
      </c>
      <c r="P1717" s="3">
        <f t="shared" si="508"/>
        <v>50.531471022830857</v>
      </c>
      <c r="Q1717" s="3">
        <f t="shared" si="509"/>
        <v>-76.966402518247591</v>
      </c>
      <c r="R1717">
        <f t="shared" si="510"/>
        <v>103.03359748175241</v>
      </c>
      <c r="S1717">
        <f t="shared" si="511"/>
        <v>0.569837625862744</v>
      </c>
      <c r="T1717">
        <f t="shared" si="494"/>
        <v>50.531471022830857</v>
      </c>
    </row>
    <row r="1718" spans="1:20" x14ac:dyDescent="0.3">
      <c r="A1718">
        <f t="shared" si="495"/>
        <v>3594.0009008124271</v>
      </c>
      <c r="B1718">
        <f t="shared" si="512"/>
        <v>572.00300884102239</v>
      </c>
      <c r="C1718" t="str">
        <f t="shared" si="496"/>
        <v>75.8149830425962-326.306374785576i</v>
      </c>
      <c r="D1718" t="str">
        <f t="shared" si="497"/>
        <v>15.3554812220176-55.7569393926614i</v>
      </c>
      <c r="E1718" t="str">
        <f t="shared" si="498"/>
        <v>162.249744464242-1.98214087826002i</v>
      </c>
      <c r="F1718" t="str">
        <f t="shared" si="499"/>
        <v>17.4593846372958-261.148609566572i</v>
      </c>
      <c r="G1718" t="str">
        <f t="shared" si="500"/>
        <v>0.999995714520036-0.0020701356473051i</v>
      </c>
      <c r="H1718" t="str">
        <f t="shared" si="501"/>
        <v>91.0336403078803+1.96543002466976i</v>
      </c>
      <c r="I1718" t="str">
        <f t="shared" si="502"/>
        <v>5.47540922815035-61.8172518294338i</v>
      </c>
      <c r="K1718" t="str">
        <f t="shared" si="503"/>
        <v>0.142737816805204-0.00403054723149941i</v>
      </c>
      <c r="L1718" t="str">
        <f t="shared" si="504"/>
        <v>0.0015-17.3900902434031i</v>
      </c>
      <c r="M1718" t="str">
        <f t="shared" si="505"/>
        <v>0.0135-7.13439599729355i</v>
      </c>
      <c r="N1718">
        <f t="shared" si="506"/>
        <v>103.08019521473285</v>
      </c>
      <c r="O1718">
        <f t="shared" si="507"/>
        <v>50.500848227002244</v>
      </c>
      <c r="P1718" s="3">
        <f t="shared" si="508"/>
        <v>50.500848227002244</v>
      </c>
      <c r="Q1718" s="3">
        <f t="shared" si="509"/>
        <v>-76.919804785267146</v>
      </c>
      <c r="R1718">
        <f t="shared" si="510"/>
        <v>103.08019521473285</v>
      </c>
      <c r="S1718">
        <f t="shared" si="511"/>
        <v>0.5720030088410224</v>
      </c>
      <c r="T1718">
        <f t="shared" si="494"/>
        <v>50.500848227002244</v>
      </c>
    </row>
    <row r="1719" spans="1:20" x14ac:dyDescent="0.3">
      <c r="A1719">
        <f t="shared" si="495"/>
        <v>3607.6581042355137</v>
      </c>
      <c r="B1719">
        <f t="shared" si="512"/>
        <v>574.17662027461824</v>
      </c>
      <c r="C1719" t="str">
        <f t="shared" si="496"/>
        <v>75.8135509736792-325.096849181844i</v>
      </c>
      <c r="D1719" t="str">
        <f t="shared" si="497"/>
        <v>15.3554753684991-55.5466892453756i</v>
      </c>
      <c r="E1719" t="str">
        <f t="shared" si="498"/>
        <v>162.248085904629-1.98951080892151i</v>
      </c>
      <c r="F1719" t="str">
        <f t="shared" si="499"/>
        <v>17.4593840675694-260.160275729738i</v>
      </c>
      <c r="G1719" t="str">
        <f t="shared" si="500"/>
        <v>0.999995681888647-0.00207800209495648i</v>
      </c>
      <c r="H1719" t="str">
        <f t="shared" si="501"/>
        <v>91.033896517718+1.97289953993746i</v>
      </c>
      <c r="I1719" t="str">
        <f t="shared" si="502"/>
        <v>5.47542274716183-61.5827962281594i</v>
      </c>
      <c r="K1719" t="str">
        <f t="shared" si="503"/>
        <v>0.142736909007112-0.00404583631237915i</v>
      </c>
      <c r="L1719" t="str">
        <f t="shared" si="504"/>
        <v>0.0015-17.3242580627646i</v>
      </c>
      <c r="M1719" t="str">
        <f t="shared" si="505"/>
        <v>0.0135-7.10738792318546i</v>
      </c>
      <c r="N1719">
        <f t="shared" si="506"/>
        <v>103.12693853083449</v>
      </c>
      <c r="O1719">
        <f t="shared" si="507"/>
        <v>50.470241734701901</v>
      </c>
      <c r="P1719" s="3">
        <f t="shared" si="508"/>
        <v>50.470241734701901</v>
      </c>
      <c r="Q1719" s="3">
        <f t="shared" si="509"/>
        <v>-76.873061469165506</v>
      </c>
      <c r="R1719">
        <f t="shared" si="510"/>
        <v>103.12693853083449</v>
      </c>
      <c r="S1719">
        <f t="shared" si="511"/>
        <v>0.57417662027461824</v>
      </c>
      <c r="T1719">
        <f t="shared" si="494"/>
        <v>50.470241734701901</v>
      </c>
    </row>
    <row r="1720" spans="1:20" x14ac:dyDescent="0.3">
      <c r="A1720">
        <f t="shared" si="495"/>
        <v>3621.367205031609</v>
      </c>
      <c r="B1720">
        <f t="shared" si="512"/>
        <v>576.35849143166183</v>
      </c>
      <c r="C1720" t="str">
        <f t="shared" si="496"/>
        <v>75.8121081416746-323.891998574439i</v>
      </c>
      <c r="D1720" t="str">
        <f t="shared" si="497"/>
        <v>15.3554694704138-55.3372381552296i</v>
      </c>
      <c r="E1720" t="str">
        <f t="shared" si="498"/>
        <v>162.246414943963-1.99690691010263i</v>
      </c>
      <c r="F1720" t="str">
        <f t="shared" si="499"/>
        <v>17.4593834935048-259.175684385794i</v>
      </c>
      <c r="G1720" t="str">
        <f t="shared" si="500"/>
        <v>0.999995649008791-0.00208589843433297i</v>
      </c>
      <c r="H1720" t="str">
        <f t="shared" si="501"/>
        <v>91.0341546793327+1.9803974494423i</v>
      </c>
      <c r="I1720" t="str">
        <f t="shared" si="502"/>
        <v>5.4754363691505-61.3492265164782i</v>
      </c>
      <c r="K1720" t="str">
        <f t="shared" si="503"/>
        <v>0.14273599430891-0.00406118318317724i</v>
      </c>
      <c r="L1720" t="str">
        <f t="shared" si="504"/>
        <v>0.0015-17.2586750973945i</v>
      </c>
      <c r="M1720" t="str">
        <f t="shared" si="505"/>
        <v>0.0135-7.08048209123874i</v>
      </c>
      <c r="N1720">
        <f t="shared" si="506"/>
        <v>103.17382765947326</v>
      </c>
      <c r="O1720">
        <f t="shared" si="507"/>
        <v>50.43965165071085</v>
      </c>
      <c r="P1720" s="3">
        <f t="shared" si="508"/>
        <v>50.43965165071085</v>
      </c>
      <c r="Q1720" s="3">
        <f t="shared" si="509"/>
        <v>-76.826172340526739</v>
      </c>
      <c r="R1720">
        <f t="shared" si="510"/>
        <v>103.17382765947326</v>
      </c>
      <c r="S1720">
        <f t="shared" si="511"/>
        <v>0.57635849143166185</v>
      </c>
      <c r="T1720">
        <f t="shared" si="494"/>
        <v>50.43965165071085</v>
      </c>
    </row>
    <row r="1721" spans="1:20" x14ac:dyDescent="0.3">
      <c r="A1721">
        <f t="shared" si="495"/>
        <v>3635.1284004107292</v>
      </c>
      <c r="B1721">
        <f t="shared" si="512"/>
        <v>578.54865369910215</v>
      </c>
      <c r="C1721" t="str">
        <f t="shared" si="496"/>
        <v>75.810654466762-322.691805612814i</v>
      </c>
      <c r="D1721" t="str">
        <f t="shared" si="497"/>
        <v>15.3554635274225-55.1285831091923i</v>
      </c>
      <c r="E1721" t="str">
        <f t="shared" si="498"/>
        <v>162.24473149126-2.00432926064774i</v>
      </c>
      <c r="F1721" t="str">
        <f t="shared" si="499"/>
        <v>17.4593829150691-258.194821371063i</v>
      </c>
      <c r="G1721" t="str">
        <f t="shared" si="500"/>
        <v>0.999995615878574-0.00209382477901426i</v>
      </c>
      <c r="H1721" t="str">
        <f t="shared" si="501"/>
        <v>91.0344148075995+1.98792386119762i</v>
      </c>
      <c r="I1721" t="str">
        <f t="shared" si="502"/>
        <v>5.47545009490109-61.1165393344159i</v>
      </c>
      <c r="K1721" t="str">
        <f t="shared" si="503"/>
        <v>0.142735072658245-0.0040765880599711i</v>
      </c>
      <c r="L1721" t="str">
        <f t="shared" si="504"/>
        <v>0.0015-17.1933404038598i</v>
      </c>
      <c r="M1721" t="str">
        <f t="shared" si="505"/>
        <v>0.0135-7.05367811440404i</v>
      </c>
      <c r="N1721">
        <f t="shared" si="506"/>
        <v>103.22086282786721</v>
      </c>
      <c r="O1721">
        <f t="shared" si="507"/>
        <v>50.409078080345964</v>
      </c>
      <c r="P1721" s="3">
        <f t="shared" si="508"/>
        <v>50.409078080345964</v>
      </c>
      <c r="Q1721" s="3">
        <f t="shared" si="509"/>
        <v>-76.779137172132792</v>
      </c>
      <c r="R1721">
        <f t="shared" si="510"/>
        <v>103.22086282786721</v>
      </c>
      <c r="S1721">
        <f t="shared" si="511"/>
        <v>0.57854865369910213</v>
      </c>
      <c r="T1721">
        <f t="shared" si="494"/>
        <v>50.409078080345964</v>
      </c>
    </row>
    <row r="1722" spans="1:20" x14ac:dyDescent="0.3">
      <c r="A1722">
        <f t="shared" si="495"/>
        <v>3648.9418883322901</v>
      </c>
      <c r="B1722">
        <f t="shared" si="512"/>
        <v>580.74713858315874</v>
      </c>
      <c r="C1722" t="str">
        <f t="shared" si="496"/>
        <v>75.8091898685433-321.496253013207i</v>
      </c>
      <c r="D1722" t="str">
        <f t="shared" si="497"/>
        <v>15.3554575391832-54.9207211056833i</v>
      </c>
      <c r="E1722" t="str">
        <f t="shared" si="498"/>
        <v>162.243035454892-2.01177793947196i</v>
      </c>
      <c r="F1722" t="str">
        <f t="shared" si="499"/>
        <v>17.4593823322291-257.217672575502i</v>
      </c>
      <c r="G1722" t="str">
        <f t="shared" si="500"/>
        <v>0.999995582496092-0.00210178124301153i</v>
      </c>
      <c r="H1722" t="str">
        <f t="shared" si="501"/>
        <v>91.0346769175076+1.9954788836286i</v>
      </c>
      <c r="I1722" t="str">
        <f t="shared" si="502"/>
        <v>5.47546392520433-60.8847313346946i</v>
      </c>
      <c r="K1722" t="str">
        <f t="shared" si="503"/>
        <v>0.142734144002367-0.00409205115961902i</v>
      </c>
      <c r="L1722" t="str">
        <f t="shared" si="504"/>
        <v>0.0015-17.1282530422991i</v>
      </c>
      <c r="M1722" t="str">
        <f t="shared" si="505"/>
        <v>0.0135-7.02697560709706i</v>
      </c>
      <c r="N1722">
        <f t="shared" si="506"/>
        <v>103.26804426100409</v>
      </c>
      <c r="O1722">
        <f t="shared" si="507"/>
        <v>50.37852112946009</v>
      </c>
      <c r="P1722" s="3">
        <f t="shared" si="508"/>
        <v>50.37852112946009</v>
      </c>
      <c r="Q1722" s="3">
        <f t="shared" si="509"/>
        <v>-76.731955738995907</v>
      </c>
      <c r="R1722">
        <f t="shared" si="510"/>
        <v>103.26804426100409</v>
      </c>
      <c r="S1722">
        <f t="shared" si="511"/>
        <v>0.58074713858315874</v>
      </c>
      <c r="T1722">
        <f t="shared" si="494"/>
        <v>50.37852112946009</v>
      </c>
    </row>
    <row r="1723" spans="1:20" x14ac:dyDescent="0.3">
      <c r="A1723">
        <f t="shared" si="495"/>
        <v>3662.8078675079528</v>
      </c>
      <c r="B1723">
        <f t="shared" si="512"/>
        <v>582.95397770977479</v>
      </c>
      <c r="C1723" t="str">
        <f t="shared" si="496"/>
        <v>75.8077142660435-320.305323558407i</v>
      </c>
      <c r="D1723" t="str">
        <f t="shared" si="497"/>
        <v>15.3554515053517-54.7136491545305i</v>
      </c>
      <c r="E1723" t="str">
        <f t="shared" si="498"/>
        <v>162.241326742586-2.01925302555989i</v>
      </c>
      <c r="F1723" t="str">
        <f t="shared" si="499"/>
        <v>17.459381744951-256.244223942496i</v>
      </c>
      <c r="G1723" t="str">
        <f t="shared" si="500"/>
        <v>0.999995548859423-0.00210976794076909i</v>
      </c>
      <c r="H1723" t="str">
        <f t="shared" si="501"/>
        <v>91.0349410241596+2.00306262557366i</v>
      </c>
      <c r="I1723" t="str">
        <f t="shared" si="502"/>
        <v>5.47547786085682-60.6537991826822i</v>
      </c>
      <c r="K1723" t="str">
        <f t="shared" si="503"/>
        <v>0.142733208288129-0.0041075726997627i</v>
      </c>
      <c r="L1723" t="str">
        <f t="shared" si="504"/>
        <v>0.0015-17.0634120764087i</v>
      </c>
      <c r="M1723" t="str">
        <f t="shared" si="505"/>
        <v>0.0135-7.00037418519332i</v>
      </c>
      <c r="N1723">
        <f t="shared" si="506"/>
        <v>103.31537218160848</v>
      </c>
      <c r="O1723">
        <f t="shared" si="507"/>
        <v>50.347980904443126</v>
      </c>
      <c r="P1723" s="3">
        <f t="shared" si="508"/>
        <v>50.347980904443126</v>
      </c>
      <c r="Q1723" s="3">
        <f t="shared" si="509"/>
        <v>-76.684627818391519</v>
      </c>
      <c r="R1723">
        <f t="shared" si="510"/>
        <v>103.31537218160848</v>
      </c>
      <c r="S1723">
        <f t="shared" si="511"/>
        <v>0.58295397770977475</v>
      </c>
      <c r="T1723">
        <f t="shared" si="494"/>
        <v>50.347980904443126</v>
      </c>
    </row>
    <row r="1724" spans="1:20" x14ac:dyDescent="0.3">
      <c r="A1724">
        <f t="shared" si="495"/>
        <v>3676.7265374044832</v>
      </c>
      <c r="B1724">
        <f t="shared" si="512"/>
        <v>585.16920282507192</v>
      </c>
      <c r="C1724" t="str">
        <f t="shared" si="496"/>
        <v>75.8062275777001-319.119000097499i</v>
      </c>
      <c r="D1724" t="str">
        <f t="shared" si="497"/>
        <v>15.3554454255806-54.507364276927i</v>
      </c>
      <c r="E1724" t="str">
        <f t="shared" si="498"/>
        <v>162.239605261419-2.02675459796271i</v>
      </c>
      <c r="F1724" t="str">
        <f t="shared" si="499"/>
        <v>17.4593811532012-255.27446146866i</v>
      </c>
      <c r="G1724" t="str">
        <f t="shared" si="500"/>
        <v>0.999995514966633-0.00211778498716605i</v>
      </c>
      <c r="H1724" t="str">
        <f t="shared" si="501"/>
        <v>91.0352071427739+2.01067519628626i</v>
      </c>
      <c r="I1724" t="str">
        <f t="shared" si="502"/>
        <v>5.47549190266143-60.4237395563474i</v>
      </c>
      <c r="K1724" t="str">
        <f t="shared" si="503"/>
        <v>0.142732265461981-0.00412315289882978i</v>
      </c>
      <c r="L1724" t="str">
        <f t="shared" si="504"/>
        <v>0.0015-16.9988165734297i</v>
      </c>
      <c r="M1724" t="str">
        <f t="shared" si="505"/>
        <v>0.0135-6.97387346602242i</v>
      </c>
      <c r="N1724">
        <f t="shared" si="506"/>
        <v>103.3628468101074</v>
      </c>
      <c r="O1724">
        <f t="shared" si="507"/>
        <v>50.317457512222674</v>
      </c>
      <c r="P1724" s="3">
        <f t="shared" si="508"/>
        <v>50.317457512222674</v>
      </c>
      <c r="Q1724" s="3">
        <f t="shared" si="509"/>
        <v>-76.637153189892601</v>
      </c>
      <c r="R1724">
        <f t="shared" si="510"/>
        <v>103.3628468101074</v>
      </c>
      <c r="S1724">
        <f t="shared" si="511"/>
        <v>0.5851692028250719</v>
      </c>
      <c r="T1724">
        <f t="shared" si="494"/>
        <v>50.317457512222674</v>
      </c>
    </row>
    <row r="1725" spans="1:20" x14ac:dyDescent="0.3">
      <c r="A1725">
        <f t="shared" si="495"/>
        <v>3690.6980982466207</v>
      </c>
      <c r="B1725">
        <f t="shared" si="512"/>
        <v>587.39284579580726</v>
      </c>
      <c r="C1725" t="str">
        <f t="shared" si="496"/>
        <v>75.8047297213676-317.937265545617i</v>
      </c>
      <c r="D1725" t="str">
        <f t="shared" si="497"/>
        <v>15.3554392995204-54.3018635053877i</v>
      </c>
      <c r="E1725" t="str">
        <f t="shared" si="498"/>
        <v>162.237870917817-2.03428273579651i</v>
      </c>
      <c r="F1725" t="str">
        <f t="shared" si="499"/>
        <v>17.4593805569456-254.308371203635i</v>
      </c>
      <c r="G1725" t="str">
        <f t="shared" si="500"/>
        <v>0.999995480815769-0.00212583249751793i</v>
      </c>
      <c r="H1725" t="str">
        <f t="shared" si="501"/>
        <v>91.0354752886846+2.01831670543626i</v>
      </c>
      <c r="I1725" t="str">
        <f t="shared" si="502"/>
        <v>5.47550605142699-60.1945491462096i</v>
      </c>
      <c r="K1725" t="str">
        <f t="shared" si="503"/>
        <v>0.142731315469969-0.00413879197603627i</v>
      </c>
      <c r="L1725" t="str">
        <f t="shared" si="504"/>
        <v>0.0015-16.934465604134i</v>
      </c>
      <c r="M1725" t="str">
        <f t="shared" si="505"/>
        <v>0.0135-6.94747306836266i</v>
      </c>
      <c r="N1725">
        <f t="shared" si="506"/>
        <v>103.4104683645982</v>
      </c>
      <c r="O1725">
        <f t="shared" si="507"/>
        <v>50.286951060264741</v>
      </c>
      <c r="P1725" s="3">
        <f t="shared" si="508"/>
        <v>50.286951060264741</v>
      </c>
      <c r="Q1725" s="3">
        <f t="shared" si="509"/>
        <v>-76.589531635401798</v>
      </c>
      <c r="R1725">
        <f t="shared" si="510"/>
        <v>103.4104683645982</v>
      </c>
      <c r="S1725">
        <f t="shared" si="511"/>
        <v>0.58739284579580731</v>
      </c>
      <c r="T1725">
        <f t="shared" si="494"/>
        <v>50.286951060264741</v>
      </c>
    </row>
    <row r="1726" spans="1:20" x14ac:dyDescent="0.3">
      <c r="A1726">
        <f t="shared" si="495"/>
        <v>3704.7227510199577</v>
      </c>
      <c r="B1726">
        <f t="shared" si="512"/>
        <v>589.62493860983136</v>
      </c>
      <c r="C1726" t="str">
        <f t="shared" si="496"/>
        <v>75.8032206143053-316.760102883691i</v>
      </c>
      <c r="D1726" t="str">
        <f t="shared" si="497"/>
        <v>15.3554331268186-54.0971438837077i</v>
      </c>
      <c r="E1726" t="str">
        <f t="shared" si="498"/>
        <v>162.236123617545-2.04183751823951i</v>
      </c>
      <c r="F1726" t="str">
        <f t="shared" si="499"/>
        <v>17.4593799561499-253.345939249887i</v>
      </c>
      <c r="G1726" t="str">
        <f t="shared" si="500"/>
        <v>0.999995446404869-0.00213391058757839i</v>
      </c>
      <c r="H1726" t="str">
        <f t="shared" si="501"/>
        <v>91.0357454773431+2.02598726311175i</v>
      </c>
      <c r="I1726" t="str">
        <f t="shared" si="502"/>
        <v>5.47552030796858-59.9662246552925i</v>
      </c>
      <c r="K1726" t="str">
        <f t="shared" si="503"/>
        <v>0.142730358257731-0.00415449015138922i</v>
      </c>
      <c r="L1726" t="str">
        <f t="shared" si="504"/>
        <v>0.0015-16.8703582428113i</v>
      </c>
      <c r="M1726" t="str">
        <f t="shared" si="505"/>
        <v>0.0135-6.92117261243541i</v>
      </c>
      <c r="N1726">
        <f t="shared" si="506"/>
        <v>103.45823706081346</v>
      </c>
      <c r="O1726">
        <f t="shared" si="507"/>
        <v>50.256461656574189</v>
      </c>
      <c r="P1726" s="3">
        <f t="shared" si="508"/>
        <v>50.256461656574189</v>
      </c>
      <c r="Q1726" s="3">
        <f t="shared" si="509"/>
        <v>-76.54176293918654</v>
      </c>
      <c r="R1726">
        <f t="shared" si="510"/>
        <v>103.45823706081346</v>
      </c>
      <c r="S1726">
        <f t="shared" si="511"/>
        <v>0.58962493860983134</v>
      </c>
      <c r="T1726">
        <f t="shared" si="494"/>
        <v>50.256461656574189</v>
      </c>
    </row>
    <row r="1727" spans="1:20" x14ac:dyDescent="0.3">
      <c r="A1727">
        <f t="shared" si="495"/>
        <v>3718.8006974738337</v>
      </c>
      <c r="B1727">
        <f t="shared" si="512"/>
        <v>591.86551337654873</v>
      </c>
      <c r="C1727" t="str">
        <f t="shared" si="496"/>
        <v>75.8017001731786-315.587495158203i</v>
      </c>
      <c r="D1727" t="str">
        <f t="shared" si="497"/>
        <v>15.3554269071202-53.8932024669186i</v>
      </c>
      <c r="E1727" t="str">
        <f t="shared" si="498"/>
        <v>162.234363265707-2.04941902452991i</v>
      </c>
      <c r="F1727" t="str">
        <f t="shared" si="499"/>
        <v>17.4593793507795-252.387151762511i</v>
      </c>
      <c r="G1727" t="str">
        <f t="shared" si="500"/>
        <v>0.999995411731951-0.00214201937354078i</v>
      </c>
      <c r="H1727" t="str">
        <f t="shared" si="501"/>
        <v>91.0360177243184+2.03368697982053i</v>
      </c>
      <c r="I1727" t="str">
        <f t="shared" si="502"/>
        <v>5.4755346731075-59.738762799077i</v>
      </c>
      <c r="K1727" t="str">
        <f t="shared" si="503"/>
        <v>0.142729393770494-0.00417024764568919i</v>
      </c>
      <c r="L1727" t="str">
        <f t="shared" si="504"/>
        <v>0.0015-16.8064935672557i</v>
      </c>
      <c r="M1727" t="str">
        <f t="shared" si="505"/>
        <v>0.0135-6.89497171989975i</v>
      </c>
      <c r="N1727">
        <f t="shared" si="506"/>
        <v>103.50615311208777</v>
      </c>
      <c r="O1727">
        <f t="shared" si="507"/>
        <v>50.225989409695487</v>
      </c>
      <c r="P1727" s="3">
        <f t="shared" si="508"/>
        <v>50.225989409695487</v>
      </c>
      <c r="Q1727" s="3">
        <f t="shared" si="509"/>
        <v>-76.493846887912227</v>
      </c>
      <c r="R1727">
        <f t="shared" si="510"/>
        <v>103.50615311208777</v>
      </c>
      <c r="S1727">
        <f t="shared" si="511"/>
        <v>0.59186551337654869</v>
      </c>
      <c r="T1727">
        <f t="shared" si="494"/>
        <v>50.225989409695487</v>
      </c>
    </row>
    <row r="1728" spans="1:20" x14ac:dyDescent="0.3">
      <c r="A1728">
        <f t="shared" si="495"/>
        <v>3732.9321401242346</v>
      </c>
      <c r="B1728">
        <f t="shared" si="512"/>
        <v>594.11460232737966</v>
      </c>
      <c r="C1728" t="str">
        <f t="shared" si="496"/>
        <v>75.8001683140531-314.419425480943i</v>
      </c>
      <c r="D1728" t="str">
        <f t="shared" si="497"/>
        <v>15.3554206400674-53.6900363212467i</v>
      </c>
      <c r="E1728" t="str">
        <f t="shared" si="498"/>
        <v>162.232589766742-2.05702733396367i</v>
      </c>
      <c r="F1728" t="str">
        <f t="shared" si="499"/>
        <v>17.4593787407996-251.431994949026i</v>
      </c>
      <c r="G1728" t="str">
        <f t="shared" si="500"/>
        <v>0.999995376795021-0.00215015897203994i</v>
      </c>
      <c r="H1728" t="str">
        <f t="shared" si="501"/>
        <v>91.0362920452986+2.04141596649168i</v>
      </c>
      <c r="I1728" t="str">
        <f t="shared" si="502"/>
        <v>5.47554914767127-59.5121603054525i</v>
      </c>
      <c r="K1728" t="str">
        <f t="shared" si="503"/>
        <v>0.142728421953071-0.00418606468053265i</v>
      </c>
      <c r="L1728" t="str">
        <f t="shared" si="504"/>
        <v>0.0015-16.7428706587525i</v>
      </c>
      <c r="M1728" t="str">
        <f t="shared" si="505"/>
        <v>0.0135-6.86887001384716i</v>
      </c>
      <c r="N1728">
        <f t="shared" si="506"/>
        <v>103.55421672932307</v>
      </c>
      <c r="O1728">
        <f t="shared" si="507"/>
        <v>50.195534428713337</v>
      </c>
      <c r="P1728" s="3">
        <f t="shared" si="508"/>
        <v>50.195534428713337</v>
      </c>
      <c r="Q1728" s="3">
        <f t="shared" si="509"/>
        <v>-76.445783270676927</v>
      </c>
      <c r="R1728">
        <f t="shared" si="510"/>
        <v>103.55421672932307</v>
      </c>
      <c r="S1728">
        <f t="shared" si="511"/>
        <v>0.59411460232737967</v>
      </c>
      <c r="T1728">
        <f t="shared" si="494"/>
        <v>50.195534428713337</v>
      </c>
    </row>
    <row r="1729" spans="1:20" x14ac:dyDescent="0.3">
      <c r="A1729">
        <f t="shared" si="495"/>
        <v>3747.1172822567064</v>
      </c>
      <c r="B1729">
        <f t="shared" si="512"/>
        <v>596.37223781622367</v>
      </c>
      <c r="C1729" t="str">
        <f t="shared" si="496"/>
        <v>75.7986249523907-313.255877028762i</v>
      </c>
      <c r="D1729" t="str">
        <f t="shared" si="497"/>
        <v>15.3554143252996-53.4876425240709i</v>
      </c>
      <c r="E1729" t="str">
        <f t="shared" si="498"/>
        <v>162.230803024418-2.06466252589174i</v>
      </c>
      <c r="F1729" t="str">
        <f t="shared" si="499"/>
        <v>17.459378126175-250.480455069179i</v>
      </c>
      <c r="G1729" t="str">
        <f t="shared" si="500"/>
        <v>0.999995341592068-0.00215832950015376i</v>
      </c>
      <c r="H1729" t="str">
        <f t="shared" si="501"/>
        <v>91.0365684560908+2.0491743344773i</v>
      </c>
      <c r="I1729" t="str">
        <f t="shared" si="502"/>
        <v>5.47556373249372-59.2864139146705i</v>
      </c>
      <c r="K1729" t="str">
        <f t="shared" si="503"/>
        <v>0.142727442749859-0.00420194147831476i</v>
      </c>
      <c r="L1729" t="str">
        <f t="shared" si="504"/>
        <v>0.0015-16.6794886020646i</v>
      </c>
      <c r="M1729" t="str">
        <f t="shared" si="505"/>
        <v>0.0135-6.84286711879571i</v>
      </c>
      <c r="N1729">
        <f t="shared" si="506"/>
        <v>103.60242812095407</v>
      </c>
      <c r="O1729">
        <f t="shared" si="507"/>
        <v>50.165096823253108</v>
      </c>
      <c r="P1729" s="3">
        <f t="shared" si="508"/>
        <v>50.165096823253108</v>
      </c>
      <c r="Q1729" s="3">
        <f t="shared" si="509"/>
        <v>-76.397571879045927</v>
      </c>
      <c r="R1729">
        <f t="shared" si="510"/>
        <v>103.60242812095407</v>
      </c>
      <c r="S1729">
        <f t="shared" si="511"/>
        <v>0.59637223781622373</v>
      </c>
      <c r="T1729">
        <f t="shared" si="494"/>
        <v>50.165096823253108</v>
      </c>
    </row>
    <row r="1730" spans="1:20" x14ac:dyDescent="0.3">
      <c r="A1730">
        <f t="shared" si="495"/>
        <v>3761.3563279292825</v>
      </c>
      <c r="B1730">
        <f t="shared" si="512"/>
        <v>598.63845231992536</v>
      </c>
      <c r="C1730" t="str">
        <f t="shared" si="496"/>
        <v>75.7970700030444-312.096833043322i</v>
      </c>
      <c r="D1730" t="str">
        <f t="shared" si="497"/>
        <v>15.3554079624536-53.2860181638807i</v>
      </c>
      <c r="E1730" t="str">
        <f t="shared" si="498"/>
        <v>162.229002941827-2.07232467971788i</v>
      </c>
      <c r="F1730" t="str">
        <f t="shared" si="499"/>
        <v>17.4593775068705-249.532518434752i</v>
      </c>
      <c r="G1730" t="str">
        <f t="shared" si="500"/>
        <v>0.999995306121067-0.00216653107540496i</v>
      </c>
      <c r="H1730" t="str">
        <f t="shared" si="501"/>
        <v>91.0368469726243+2.05696219555408i</v>
      </c>
      <c r="I1730" t="str">
        <f t="shared" si="502"/>
        <v>5.47557842841517-59.0615203792998i</v>
      </c>
      <c r="K1730" t="str">
        <f t="shared" si="503"/>
        <v>0.142726456104832-0.00421787826223167i</v>
      </c>
      <c r="L1730" t="str">
        <f t="shared" si="504"/>
        <v>0.0015-16.61634648542i</v>
      </c>
      <c r="M1730" t="str">
        <f t="shared" si="505"/>
        <v>0.0135-6.81696266068513i</v>
      </c>
      <c r="N1730">
        <f t="shared" si="506"/>
        <v>103.65078749291369</v>
      </c>
      <c r="O1730">
        <f t="shared" si="507"/>
        <v>50.134676703481219</v>
      </c>
      <c r="P1730" s="3">
        <f t="shared" si="508"/>
        <v>50.134676703481219</v>
      </c>
      <c r="Q1730" s="3">
        <f t="shared" si="509"/>
        <v>-76.349212507086307</v>
      </c>
      <c r="R1730">
        <f t="shared" si="510"/>
        <v>103.65078749291369</v>
      </c>
      <c r="S1730">
        <f t="shared" si="511"/>
        <v>0.59863845231992541</v>
      </c>
      <c r="T1730">
        <f t="shared" si="494"/>
        <v>50.134676703481219</v>
      </c>
    </row>
    <row r="1731" spans="1:20" x14ac:dyDescent="0.3">
      <c r="A1731">
        <f t="shared" si="495"/>
        <v>3775.6494819754139</v>
      </c>
      <c r="B1731">
        <f t="shared" si="512"/>
        <v>600.91327843874114</v>
      </c>
      <c r="C1731" t="str">
        <f t="shared" si="496"/>
        <v>75.7955033802587-310.942276830864i</v>
      </c>
      <c r="D1731" t="str">
        <f t="shared" si="497"/>
        <v>15.3554015511635-53.0851603402336i</v>
      </c>
      <c r="E1731" t="str">
        <f t="shared" si="498"/>
        <v>162.227189421385-2.08001387489628i</v>
      </c>
      <c r="F1731" t="str">
        <f t="shared" si="499"/>
        <v>17.4593768828504-248.588171409356i</v>
      </c>
      <c r="G1731" t="str">
        <f t="shared" si="500"/>
        <v>0.999995270379976-0.0021747638157627i</v>
      </c>
      <c r="H1731" t="str">
        <f t="shared" si="501"/>
        <v>91.037127610948+2.06477966192484i</v>
      </c>
      <c r="I1731" t="str">
        <f t="shared" si="502"/>
        <v>5.47559323628217-58.8374764641754i</v>
      </c>
      <c r="K1731" t="str">
        <f t="shared" si="503"/>
        <v>0.142725461961544-0.00423387525628323i</v>
      </c>
      <c r="L1731" t="str">
        <f t="shared" si="504"/>
        <v>0.0015-16.5534434004981i</v>
      </c>
      <c r="M1731" t="str">
        <f t="shared" si="505"/>
        <v>0.0135-6.79115626687102i</v>
      </c>
      <c r="N1731">
        <f t="shared" si="506"/>
        <v>103.69929504859827</v>
      </c>
      <c r="O1731">
        <f t="shared" si="507"/>
        <v>50.104274180105925</v>
      </c>
      <c r="P1731" s="3">
        <f t="shared" si="508"/>
        <v>50.104274180105925</v>
      </c>
      <c r="Q1731" s="3">
        <f t="shared" si="509"/>
        <v>-76.300704951401727</v>
      </c>
      <c r="R1731">
        <f t="shared" si="510"/>
        <v>103.69929504859827</v>
      </c>
      <c r="S1731">
        <f t="shared" si="511"/>
        <v>0.60091327843874109</v>
      </c>
      <c r="T1731">
        <f t="shared" si="494"/>
        <v>50.104274180105925</v>
      </c>
    </row>
    <row r="1732" spans="1:20" x14ac:dyDescent="0.3">
      <c r="A1732">
        <f t="shared" si="495"/>
        <v>3789.9969500069205</v>
      </c>
      <c r="B1732">
        <f t="shared" si="512"/>
        <v>603.19674889680834</v>
      </c>
      <c r="C1732" t="str">
        <f t="shared" si="496"/>
        <v>75.7939249976576-309.79219176195i</v>
      </c>
      <c r="D1732" t="str">
        <f t="shared" si="497"/>
        <v>15.3553950910604-52.8850661637141i</v>
      </c>
      <c r="E1732" t="str">
        <f t="shared" si="498"/>
        <v>162.22536236482-2.08773019092868i</v>
      </c>
      <c r="F1732" t="str">
        <f t="shared" si="499"/>
        <v>17.4593762540787-247.647400408241i</v>
      </c>
      <c r="G1732" t="str">
        <f t="shared" si="500"/>
        <v>0.99999523436674-0.00218302783964433i</v>
      </c>
      <c r="H1732" t="str">
        <f t="shared" si="501"/>
        <v>91.0374103872348+2.07262684622035i</v>
      </c>
      <c r="I1732" t="str">
        <f t="shared" si="502"/>
        <v>5.47560815694782-58.6142789463556i</v>
      </c>
      <c r="K1732" t="str">
        <f t="shared" si="503"/>
        <v>0.14272446026312-0.00424993268527549i</v>
      </c>
      <c r="L1732" t="str">
        <f t="shared" si="504"/>
        <v>0.0015-16.4907784424169i</v>
      </c>
      <c r="M1732" t="str">
        <f t="shared" si="505"/>
        <v>0.0135-6.76544756611976i</v>
      </c>
      <c r="N1732">
        <f t="shared" si="506"/>
        <v>103.7479509888316</v>
      </c>
      <c r="O1732">
        <f t="shared" si="507"/>
        <v>50.073889364377294</v>
      </c>
      <c r="P1732" s="3">
        <f t="shared" si="508"/>
        <v>50.073889364377294</v>
      </c>
      <c r="Q1732" s="3">
        <f t="shared" si="509"/>
        <v>-76.252049011168396</v>
      </c>
      <c r="R1732">
        <f t="shared" si="510"/>
        <v>103.7479509888316</v>
      </c>
      <c r="S1732">
        <f t="shared" si="511"/>
        <v>0.6031967488968083</v>
      </c>
      <c r="T1732">
        <f t="shared" si="494"/>
        <v>50.073889364377294</v>
      </c>
    </row>
    <row r="1733" spans="1:20" x14ac:dyDescent="0.3">
      <c r="A1733">
        <f t="shared" si="495"/>
        <v>3804.3989384169467</v>
      </c>
      <c r="B1733">
        <f t="shared" si="512"/>
        <v>605.4888965426162</v>
      </c>
      <c r="C1733" t="str">
        <f t="shared" si="496"/>
        <v>75.7923347682501-308.646561271244i</v>
      </c>
      <c r="D1733" t="str">
        <f t="shared" si="497"/>
        <v>15.3553885817727-52.6857327558923i</v>
      </c>
      <c r="E1733" t="str">
        <f t="shared" si="498"/>
        <v>162.223521673178-2.09547370736188i</v>
      </c>
      <c r="F1733" t="str">
        <f t="shared" si="499"/>
        <v>17.4593756205194-246.710191898102i</v>
      </c>
      <c r="G1733" t="str">
        <f t="shared" si="500"/>
        <v>0.999995198079286-0.00219132326591705i</v>
      </c>
      <c r="H1733" t="str">
        <f t="shared" si="501"/>
        <v>91.0376953177794+2.08050386150074i</v>
      </c>
      <c r="I1733" t="str">
        <f t="shared" si="502"/>
        <v>5.47562319127168-58.3919246150745i</v>
      </c>
      <c r="K1733" t="str">
        <f t="shared" si="503"/>
        <v>0.142723450952258-0.00426605077482314i</v>
      </c>
      <c r="L1733" t="str">
        <f t="shared" si="504"/>
        <v>0.0015-16.42835070972i</v>
      </c>
      <c r="M1733" t="str">
        <f t="shared" si="505"/>
        <v>0.0135-6.73983618860307i</v>
      </c>
      <c r="N1733">
        <f t="shared" si="506"/>
        <v>103.79675551183026</v>
      </c>
      <c r="O1733">
        <f t="shared" si="507"/>
        <v>50.043522368088247</v>
      </c>
      <c r="P1733" s="3">
        <f t="shared" si="508"/>
        <v>50.043522368088247</v>
      </c>
      <c r="Q1733" s="3">
        <f t="shared" si="509"/>
        <v>-76.203244488169744</v>
      </c>
      <c r="R1733">
        <f t="shared" si="510"/>
        <v>103.79675551183026</v>
      </c>
      <c r="S1733">
        <f t="shared" si="511"/>
        <v>0.60548889654261617</v>
      </c>
      <c r="T1733">
        <f t="shared" si="494"/>
        <v>50.043522368088247</v>
      </c>
    </row>
    <row r="1734" spans="1:20" x14ac:dyDescent="0.3">
      <c r="A1734">
        <f t="shared" si="495"/>
        <v>3818.8556543829309</v>
      </c>
      <c r="B1734">
        <f t="shared" si="512"/>
        <v>607.78975434947813</v>
      </c>
      <c r="C1734" t="str">
        <f t="shared" si="496"/>
        <v>75.7907326044169-307.505368857241i</v>
      </c>
      <c r="D1734" t="str">
        <f t="shared" si="497"/>
        <v>15.3553820229261-52.4871572492816i</v>
      </c>
      <c r="E1734" t="str">
        <f t="shared" si="498"/>
        <v>162.221667246808-2.10324450378562i</v>
      </c>
      <c r="F1734" t="str">
        <f t="shared" si="499"/>
        <v>17.4593749821359-245.776532396879i</v>
      </c>
      <c r="G1734" t="str">
        <f t="shared" si="500"/>
        <v>0.999995161515526-0.00219965021389966i</v>
      </c>
      <c r="H1734" t="str">
        <f t="shared" si="501"/>
        <v>91.0379824190024+2.08841082125744i</v>
      </c>
      <c r="I1734" t="str">
        <f t="shared" si="502"/>
        <v>5.47563834011994-58.1704102716958i</v>
      </c>
      <c r="K1734" t="str">
        <f t="shared" si="503"/>
        <v>0.14272243397122-0.00428222975135234i</v>
      </c>
      <c r="L1734" t="str">
        <f t="shared" si="504"/>
        <v>0.0015-16.3661593043634i</v>
      </c>
      <c r="M1734" t="str">
        <f t="shared" si="505"/>
        <v>0.0135-6.71432176589269i</v>
      </c>
      <c r="N1734">
        <f t="shared" si="506"/>
        <v>103.84570881316741</v>
      </c>
      <c r="O1734">
        <f t="shared" si="507"/>
        <v>50.013173303574064</v>
      </c>
      <c r="P1734" s="3">
        <f t="shared" si="508"/>
        <v>50.013173303574064</v>
      </c>
      <c r="Q1734" s="3">
        <f t="shared" si="509"/>
        <v>-76.154291186832594</v>
      </c>
      <c r="R1734">
        <f t="shared" si="510"/>
        <v>103.84570881316741</v>
      </c>
      <c r="S1734">
        <f t="shared" si="511"/>
        <v>0.60778975434947813</v>
      </c>
      <c r="T1734">
        <f t="shared" si="494"/>
        <v>50.013173303574064</v>
      </c>
    </row>
    <row r="1735" spans="1:20" x14ac:dyDescent="0.3">
      <c r="A1735">
        <f t="shared" si="495"/>
        <v>3833.3673058695858</v>
      </c>
      <c r="B1735">
        <f t="shared" si="512"/>
        <v>610.09935541600612</v>
      </c>
      <c r="C1735" t="str">
        <f t="shared" si="496"/>
        <v>75.7891184179118-306.368598082055i</v>
      </c>
      <c r="D1735" t="str">
        <f t="shared" si="497"/>
        <v>15.3553754141431-52.2893367872981i</v>
      </c>
      <c r="E1735" t="str">
        <f t="shared" si="498"/>
        <v>162.219798985366-2.11104265982926i</v>
      </c>
      <c r="F1735" t="str">
        <f t="shared" si="499"/>
        <v>17.4593743388916-244.846408473565i</v>
      </c>
      <c r="G1735" t="str">
        <f t="shared" si="500"/>
        <v>0.999995124673355-0.00220800880336425i</v>
      </c>
      <c r="H1735" t="str">
        <f t="shared" si="501"/>
        <v>91.0382717074487+2.09634783941454i</v>
      </c>
      <c r="I1735" t="str">
        <f t="shared" si="502"/>
        <v>5.47565360436533-57.9497327296661i</v>
      </c>
      <c r="K1735" t="str">
        <f t="shared" si="503"/>
        <v>0.142721409261834-0.00429846984210295i</v>
      </c>
      <c r="L1735" t="str">
        <f t="shared" si="504"/>
        <v>0.0015-16.3042033317029i</v>
      </c>
      <c r="M1735" t="str">
        <f t="shared" si="505"/>
        <v>0.0135-6.68890393095504i</v>
      </c>
      <c r="N1735">
        <f t="shared" si="506"/>
        <v>103.89481108573686</v>
      </c>
      <c r="O1735">
        <f t="shared" si="507"/>
        <v>49.982842283713467</v>
      </c>
      <c r="P1735" s="3">
        <f t="shared" si="508"/>
        <v>49.982842283713467</v>
      </c>
      <c r="Q1735" s="3">
        <f t="shared" si="509"/>
        <v>-76.105188914263138</v>
      </c>
      <c r="R1735">
        <f t="shared" si="510"/>
        <v>103.89481108573686</v>
      </c>
      <c r="S1735">
        <f t="shared" si="511"/>
        <v>0.61009935541600613</v>
      </c>
      <c r="T1735">
        <f t="shared" si="494"/>
        <v>49.982842283713467</v>
      </c>
    </row>
    <row r="1736" spans="1:20" x14ac:dyDescent="0.3">
      <c r="A1736">
        <f t="shared" si="495"/>
        <v>3847.9341016318908</v>
      </c>
      <c r="B1736">
        <f t="shared" si="512"/>
        <v>612.41773296658698</v>
      </c>
      <c r="C1736" t="str">
        <f t="shared" si="496"/>
        <v>75.7874921198564-305.236232571165i</v>
      </c>
      <c r="D1736" t="str">
        <f t="shared" si="497"/>
        <v>15.3553687550437-52.0922685242198i</v>
      </c>
      <c r="E1736" t="str">
        <f t="shared" si="498"/>
        <v>162.217916787806-2.11886825515974i</v>
      </c>
      <c r="F1736" t="str">
        <f t="shared" si="499"/>
        <v>17.4593736907493-243.919806748018i</v>
      </c>
      <c r="G1736" t="str">
        <f t="shared" si="500"/>
        <v>0.999995087550656-0.00221639915453791i</v>
      </c>
      <c r="H1736" t="str">
        <f t="shared" si="501"/>
        <v>91.0385631997897+2.10431503033064i</v>
      </c>
      <c r="I1736" t="str">
        <f t="shared" si="502"/>
        <v>5.47566898488723-57.7298888144711i</v>
      </c>
      <c r="K1736" t="str">
        <f t="shared" si="503"/>
        <v>0.142720376765488-0.00431477127513131i</v>
      </c>
      <c r="L1736" t="str">
        <f t="shared" si="504"/>
        <v>0.0015-16.2424819004811i</v>
      </c>
      <c r="M1736" t="str">
        <f t="shared" si="505"/>
        <v>0.0135-6.66358231814608i</v>
      </c>
      <c r="N1736">
        <f t="shared" si="506"/>
        <v>103.94406251971721</v>
      </c>
      <c r="O1736">
        <f t="shared" si="507"/>
        <v>49.952529421928489</v>
      </c>
      <c r="P1736" s="3">
        <f t="shared" si="508"/>
        <v>49.952529421928489</v>
      </c>
      <c r="Q1736" s="3">
        <f t="shared" si="509"/>
        <v>-76.055937480282793</v>
      </c>
      <c r="R1736">
        <f t="shared" si="510"/>
        <v>103.94406251971721</v>
      </c>
      <c r="S1736">
        <f t="shared" si="511"/>
        <v>0.61241773296658697</v>
      </c>
      <c r="T1736">
        <f t="shared" si="494"/>
        <v>49.952529421928489</v>
      </c>
    </row>
    <row r="1737" spans="1:20" x14ac:dyDescent="0.3">
      <c r="A1737">
        <f t="shared" si="495"/>
        <v>3862.5562512180923</v>
      </c>
      <c r="B1737">
        <f t="shared" si="512"/>
        <v>614.74492035186006</v>
      </c>
      <c r="C1737" t="str">
        <f t="shared" si="496"/>
        <v>75.7858536207358-304.10825601318i</v>
      </c>
      <c r="D1737" t="str">
        <f t="shared" si="497"/>
        <v>15.3553620452449-51.8959496251445i</v>
      </c>
      <c r="E1737" t="str">
        <f t="shared" si="498"/>
        <v>162.216020552378-2.12672136947832i</v>
      </c>
      <c r="F1737" t="str">
        <f t="shared" si="499"/>
        <v>17.4593730376718-242.996713890758i</v>
      </c>
      <c r="G1737" t="str">
        <f t="shared" si="500"/>
        <v>0.99999505014529-0.00222482138810448i</v>
      </c>
      <c r="H1737" t="str">
        <f t="shared" si="501"/>
        <v>91.038856912824+2.11231250880048i</v>
      </c>
      <c r="I1737" t="str">
        <f t="shared" si="502"/>
        <v>5.47568448257177-57.5108753635868i</v>
      </c>
      <c r="K1737" t="str">
        <f t="shared" si="503"/>
        <v>0.142719336423127-0.00433113427931277i</v>
      </c>
      <c r="L1737" t="str">
        <f t="shared" si="504"/>
        <v>0.0015-16.1809941228144i</v>
      </c>
      <c r="M1737" t="str">
        <f t="shared" si="505"/>
        <v>0.0135-6.63835656320589i</v>
      </c>
      <c r="N1737">
        <f t="shared" si="506"/>
        <v>103.99346330253526</v>
      </c>
      <c r="O1737">
        <f t="shared" si="507"/>
        <v>49.92223483218482</v>
      </c>
      <c r="P1737" s="3">
        <f t="shared" si="508"/>
        <v>49.92223483218482</v>
      </c>
      <c r="Q1737" s="3">
        <f t="shared" si="509"/>
        <v>-76.006536697464739</v>
      </c>
      <c r="R1737">
        <f t="shared" si="510"/>
        <v>103.99346330253526</v>
      </c>
      <c r="S1737">
        <f t="shared" si="511"/>
        <v>0.61474492035186001</v>
      </c>
      <c r="T1737">
        <f t="shared" si="494"/>
        <v>49.92223483218482</v>
      </c>
    </row>
    <row r="1738" spans="1:20" x14ac:dyDescent="0.3">
      <c r="A1738">
        <f t="shared" si="495"/>
        <v>3877.2339649727205</v>
      </c>
      <c r="B1738">
        <f t="shared" si="512"/>
        <v>617.0809510491971</v>
      </c>
      <c r="C1738" t="str">
        <f t="shared" si="496"/>
        <v>75.7842028303926-302.9846521596i</v>
      </c>
      <c r="D1738" t="str">
        <f t="shared" si="497"/>
        <v>15.3553552843607-51.7003772659503i</v>
      </c>
      <c r="E1738" t="str">
        <f t="shared" si="498"/>
        <v>162.214110176621-2.13460208251816i</v>
      </c>
      <c r="F1738" t="str">
        <f t="shared" si="499"/>
        <v>17.4593723796216-242.077116622785i</v>
      </c>
      <c r="G1738" t="str">
        <f t="shared" si="500"/>
        <v>0.999995012455106-0.00223327562520629i</v>
      </c>
      <c r="H1738" t="str">
        <f t="shared" si="501"/>
        <v>91.0391528634788+2.12034039005653i</v>
      </c>
      <c r="I1738" t="str">
        <f t="shared" si="502"/>
        <v>5.47570009831183-57.2926892264372i</v>
      </c>
      <c r="K1738" t="str">
        <f t="shared" si="503"/>
        <v>0.14271828817525-0.00434755908434413i</v>
      </c>
      <c r="L1738" t="str">
        <f t="shared" si="504"/>
        <v>0.0015-16.1197391141805i</v>
      </c>
      <c r="M1738" t="str">
        <f t="shared" si="505"/>
        <v>0.0135-6.61322630325355i</v>
      </c>
      <c r="N1738">
        <f t="shared" si="506"/>
        <v>104.04301361882924</v>
      </c>
      <c r="O1738">
        <f t="shared" si="507"/>
        <v>49.891958628991908</v>
      </c>
      <c r="P1738" s="3">
        <f t="shared" si="508"/>
        <v>49.891958628991908</v>
      </c>
      <c r="Q1738" s="3">
        <f t="shared" si="509"/>
        <v>-75.956986381170765</v>
      </c>
      <c r="R1738">
        <f t="shared" si="510"/>
        <v>104.04301361882924</v>
      </c>
      <c r="S1738">
        <f t="shared" si="511"/>
        <v>0.61708095104919714</v>
      </c>
      <c r="T1738">
        <f t="shared" si="494"/>
        <v>49.891958628991908</v>
      </c>
    </row>
    <row r="1739" spans="1:20" x14ac:dyDescent="0.3">
      <c r="A1739">
        <f t="shared" si="495"/>
        <v>3891.9674540396172</v>
      </c>
      <c r="B1739">
        <f t="shared" si="512"/>
        <v>619.42585866318404</v>
      </c>
      <c r="C1739" t="str">
        <f t="shared" si="496"/>
        <v>75.7825396580251-301.865404824586i</v>
      </c>
      <c r="D1739" t="str">
        <f t="shared" si="497"/>
        <v>15.3553484720021-51.5055486332542i</v>
      </c>
      <c r="E1739" t="str">
        <f t="shared" si="498"/>
        <v>162.212185557361-2.14251047404144i</v>
      </c>
      <c r="F1739" t="str">
        <f t="shared" si="499"/>
        <v>17.4593717165607-241.161001715384i</v>
      </c>
      <c r="G1739" t="str">
        <f t="shared" si="500"/>
        <v>0.999994974477936-0.00224176198744587i</v>
      </c>
      <c r="H1739" t="str">
        <f t="shared" si="501"/>
        <v>91.0394510688091+2.12839878977081i</v>
      </c>
      <c r="I1739" t="str">
        <f t="shared" si="502"/>
        <v>5.47571583300703-57.0753272643467i</v>
      </c>
      <c r="K1739" t="str">
        <f t="shared" si="503"/>
        <v>0.142717231961908-0.00436404592074645i</v>
      </c>
      <c r="L1739" t="str">
        <f t="shared" si="504"/>
        <v>0.0015-16.0587159934056i</v>
      </c>
      <c r="M1739" t="str">
        <f t="shared" si="505"/>
        <v>0.0135-6.58819117678178i</v>
      </c>
      <c r="N1739">
        <f t="shared" si="506"/>
        <v>104.09271365041201</v>
      </c>
      <c r="O1739">
        <f t="shared" si="507"/>
        <v>49.861700927403334</v>
      </c>
      <c r="P1739" s="3">
        <f t="shared" si="508"/>
        <v>49.861700927403334</v>
      </c>
      <c r="Q1739" s="3">
        <f t="shared" si="509"/>
        <v>-75.907286349587991</v>
      </c>
      <c r="R1739">
        <f t="shared" si="510"/>
        <v>104.09271365041201</v>
      </c>
      <c r="S1739">
        <f t="shared" si="511"/>
        <v>0.619425858663184</v>
      </c>
      <c r="T1739">
        <f t="shared" si="494"/>
        <v>49.861700927403334</v>
      </c>
    </row>
    <row r="1740" spans="1:20" x14ac:dyDescent="0.3">
      <c r="A1740">
        <f t="shared" si="495"/>
        <v>3906.7569303649675</v>
      </c>
      <c r="B1740">
        <f t="shared" si="512"/>
        <v>621.77967692610412</v>
      </c>
      <c r="C1740" t="str">
        <f t="shared" si="496"/>
        <v>75.7808640121807-300.750497884715i</v>
      </c>
      <c r="D1740" t="str">
        <f t="shared" si="497"/>
        <v>15.3553416077773-51.311460924372i</v>
      </c>
      <c r="E1740" t="str">
        <f t="shared" si="498"/>
        <v>162.210246590706-2.15044662383651i</v>
      </c>
      <c r="F1740" t="str">
        <f t="shared" si="499"/>
        <v>17.4593710484511-240.248355989933i</v>
      </c>
      <c r="G1740" t="str">
        <f t="shared" si="500"/>
        <v>0.999994936211593-0.00225028059688772i</v>
      </c>
      <c r="H1740" t="str">
        <f t="shared" si="501"/>
        <v>91.0397515460023+2.13648782405653i</v>
      </c>
      <c r="I1740" t="str">
        <f t="shared" si="502"/>
        <v>5.47573168756403-56.8587863504966i</v>
      </c>
      <c r="K1740" t="str">
        <f t="shared" si="503"/>
        <v>0.142716167722696-0.00438059501986744i</v>
      </c>
      <c r="L1740" t="str">
        <f t="shared" si="504"/>
        <v>0.0015-15.9979238826515i</v>
      </c>
      <c r="M1740" t="str">
        <f t="shared" si="505"/>
        <v>0.0135-6.56325082365189i</v>
      </c>
      <c r="N1740">
        <f t="shared" si="506"/>
        <v>104.14256357623398</v>
      </c>
      <c r="O1740">
        <f t="shared" si="507"/>
        <v>49.831461843016641</v>
      </c>
      <c r="P1740" s="3">
        <f t="shared" si="508"/>
        <v>49.831461843016641</v>
      </c>
      <c r="Q1740" s="3">
        <f t="shared" si="509"/>
        <v>-75.857436423766018</v>
      </c>
      <c r="R1740">
        <f t="shared" si="510"/>
        <v>104.14256357623398</v>
      </c>
      <c r="S1740">
        <f t="shared" si="511"/>
        <v>0.62177967692610414</v>
      </c>
      <c r="T1740">
        <f t="shared" si="494"/>
        <v>49.831461843016641</v>
      </c>
    </row>
    <row r="1741" spans="1:20" x14ac:dyDescent="0.3">
      <c r="A1741">
        <f t="shared" si="495"/>
        <v>3921.6026067003545</v>
      </c>
      <c r="B1741">
        <f t="shared" si="512"/>
        <v>624.14243969842335</v>
      </c>
      <c r="C1741" t="str">
        <f t="shared" si="496"/>
        <v>75.7791758007538-299.639915278753i</v>
      </c>
      <c r="D1741" t="str">
        <f t="shared" si="497"/>
        <v>15.3553346912915-51.1181113472778i</v>
      </c>
      <c r="E1741" t="str">
        <f t="shared" si="498"/>
        <v>162.208293172039-2.15841061171505i</v>
      </c>
      <c r="F1741" t="str">
        <f t="shared" si="499"/>
        <v>17.4593703752542-239.339166317718i</v>
      </c>
      <c r="G1741" t="str">
        <f t="shared" si="500"/>
        <v>0.999994897653877-0.00225883157606006i</v>
      </c>
      <c r="H1741" t="str">
        <f t="shared" si="501"/>
        <v>91.040054312375+2.1446076094697i</v>
      </c>
      <c r="I1741" t="str">
        <f t="shared" si="502"/>
        <v>5.47574766289622-56.6430633698787i</v>
      </c>
      <c r="K1741" t="str">
        <f t="shared" si="503"/>
        <v>0.142715095396756-0.00439720661388409i</v>
      </c>
      <c r="L1741" t="str">
        <f t="shared" si="504"/>
        <v>0.0015-15.9373619074034i</v>
      </c>
      <c r="M1741" t="str">
        <f t="shared" si="505"/>
        <v>0.0135-6.53840488508856i</v>
      </c>
      <c r="N1741">
        <f t="shared" si="506"/>
        <v>104.19256357234583</v>
      </c>
      <c r="O1741">
        <f t="shared" si="507"/>
        <v>49.801241491973656</v>
      </c>
      <c r="P1741" s="3">
        <f t="shared" si="508"/>
        <v>49.801241491973656</v>
      </c>
      <c r="Q1741" s="3">
        <f t="shared" si="509"/>
        <v>-75.807436427654167</v>
      </c>
      <c r="R1741">
        <f t="shared" si="510"/>
        <v>104.19256357234583</v>
      </c>
      <c r="S1741">
        <f t="shared" si="511"/>
        <v>0.62414243969842331</v>
      </c>
      <c r="T1741">
        <f t="shared" si="494"/>
        <v>49.801241491973656</v>
      </c>
    </row>
    <row r="1742" spans="1:20" x14ac:dyDescent="0.3">
      <c r="A1742">
        <f t="shared" si="495"/>
        <v>3936.5046966058162</v>
      </c>
      <c r="B1742">
        <f t="shared" si="512"/>
        <v>626.51418096927739</v>
      </c>
      <c r="C1742" t="str">
        <f t="shared" si="496"/>
        <v>75.7774749309815-298.533641007422i</v>
      </c>
      <c r="D1742" t="str">
        <f t="shared" si="497"/>
        <v>15.3553277221468-50.9254971205636i</v>
      </c>
      <c r="E1742" t="str">
        <f t="shared" si="498"/>
        <v>162.20632519602-2.1664025175092i</v>
      </c>
      <c r="F1742" t="str">
        <f t="shared" si="499"/>
        <v>17.4593696969313-238.433419619738i</v>
      </c>
      <c r="G1742" t="str">
        <f t="shared" si="500"/>
        <v>0.999994858802568-0.0022674150479566i</v>
      </c>
      <c r="H1742" t="str">
        <f t="shared" si="501"/>
        <v>91.0403593853763+2.15275826301089i</v>
      </c>
      <c r="I1742" t="str">
        <f t="shared" si="502"/>
        <v>5.47576375992398-56.4281552192506i</v>
      </c>
      <c r="K1742" t="str">
        <f t="shared" si="503"/>
        <v>0.14271401492277-0.00441388093580528i</v>
      </c>
      <c r="L1742" t="str">
        <f t="shared" si="504"/>
        <v>0.0015-15.8770291964568i</v>
      </c>
      <c r="M1742" t="str">
        <f t="shared" si="505"/>
        <v>0.0135-6.51365300367459i</v>
      </c>
      <c r="N1742">
        <f t="shared" si="506"/>
        <v>104.24271381186097</v>
      </c>
      <c r="O1742">
        <f t="shared" si="507"/>
        <v>49.771039990960517</v>
      </c>
      <c r="P1742" s="3">
        <f t="shared" si="508"/>
        <v>49.771039990960517</v>
      </c>
      <c r="Q1742" s="3">
        <f t="shared" si="509"/>
        <v>-75.757286188139034</v>
      </c>
      <c r="R1742">
        <f t="shared" si="510"/>
        <v>104.24271381186097</v>
      </c>
      <c r="S1742">
        <f t="shared" si="511"/>
        <v>0.62651418096927736</v>
      </c>
      <c r="T1742">
        <f t="shared" si="494"/>
        <v>49.771039990960517</v>
      </c>
    </row>
    <row r="1743" spans="1:20" x14ac:dyDescent="0.3">
      <c r="A1743">
        <f t="shared" si="495"/>
        <v>3951.4634144529182</v>
      </c>
      <c r="B1743">
        <f t="shared" si="512"/>
        <v>628.89493485696062</v>
      </c>
      <c r="C1743" t="str">
        <f t="shared" si="496"/>
        <v>75.7757613094361-297.431659133157i</v>
      </c>
      <c r="D1743" t="str">
        <f t="shared" si="497"/>
        <v>15.3553206999424-50.7336154734001i</v>
      </c>
      <c r="E1743" t="str">
        <f t="shared" si="498"/>
        <v>162.204342556572-2.17442242106846i</v>
      </c>
      <c r="F1743" t="str">
        <f t="shared" si="499"/>
        <v>17.4593690134435-237.531102866525i</v>
      </c>
      <c r="G1743" t="str">
        <f t="shared" si="500"/>
        <v>0.999994819655432-0.00227603113603827i</v>
      </c>
      <c r="H1743" t="str">
        <f t="shared" si="501"/>
        <v>91.0406667825888+2.16093990212697i</v>
      </c>
      <c r="I1743" t="str">
        <f t="shared" si="502"/>
        <v>5.4757799795748-56.214058807093i</v>
      </c>
      <c r="K1743" t="str">
        <f t="shared" si="503"/>
        <v>0.142712926238956-0.0044306182194743i</v>
      </c>
      <c r="L1743" t="str">
        <f t="shared" si="504"/>
        <v>0.0015-15.8169248819056i</v>
      </c>
      <c r="M1743" t="str">
        <f t="shared" si="505"/>
        <v>0.0135-6.48899482334588i</v>
      </c>
      <c r="N1743">
        <f t="shared" si="506"/>
        <v>104.29301446491748</v>
      </c>
      <c r="O1743">
        <f t="shared" si="507"/>
        <v>49.740857457207369</v>
      </c>
      <c r="P1743" s="3">
        <f t="shared" si="508"/>
        <v>49.740857457207369</v>
      </c>
      <c r="Q1743" s="3">
        <f t="shared" si="509"/>
        <v>-75.706985535082524</v>
      </c>
      <c r="R1743">
        <f t="shared" si="510"/>
        <v>104.29301446491748</v>
      </c>
      <c r="S1743">
        <f t="shared" si="511"/>
        <v>0.62889493485696057</v>
      </c>
      <c r="T1743">
        <f t="shared" si="494"/>
        <v>49.740857457207369</v>
      </c>
    </row>
    <row r="1744" spans="1:20" x14ac:dyDescent="0.3">
      <c r="A1744">
        <f t="shared" si="495"/>
        <v>3966.4789754278395</v>
      </c>
      <c r="B1744">
        <f t="shared" si="512"/>
        <v>631.28473560941711</v>
      </c>
      <c r="C1744" t="str">
        <f t="shared" si="496"/>
        <v>75.7740348420242-296.333953779884i</v>
      </c>
      <c r="D1744" t="str">
        <f t="shared" si="497"/>
        <v>15.3553136242744-50.5424636454957i</v>
      </c>
      <c r="E1744" t="str">
        <f t="shared" si="498"/>
        <v>162.202345146886-2.18247040225675i</v>
      </c>
      <c r="F1744" t="str">
        <f t="shared" si="499"/>
        <v>17.4593683247513-236.632203077948i</v>
      </c>
      <c r="G1744" t="str">
        <f t="shared" si="500"/>
        <v>0.999994780210215-0.00228467996423505i</v>
      </c>
      <c r="H1744" t="str">
        <f t="shared" si="501"/>
        <v>91.0409765217299+2.16915264471287i</v>
      </c>
      <c r="I1744" t="str">
        <f t="shared" si="502"/>
        <v>5.47579632278323-56.0007710535629i</v>
      </c>
      <c r="K1744" t="str">
        <f t="shared" si="503"/>
        <v>0.142711829283065-0.00444741869957159i</v>
      </c>
      <c r="L1744" t="str">
        <f t="shared" si="504"/>
        <v>0.0015-15.7570480991289i</v>
      </c>
      <c r="M1744" t="str">
        <f t="shared" si="505"/>
        <v>0.0135-6.46442998938621i</v>
      </c>
      <c r="N1744">
        <f t="shared" si="506"/>
        <v>104.34346569864043</v>
      </c>
      <c r="O1744">
        <f t="shared" si="507"/>
        <v>49.710694008488659</v>
      </c>
      <c r="P1744" s="3">
        <f t="shared" si="508"/>
        <v>49.710694008488659</v>
      </c>
      <c r="Q1744" s="3">
        <f t="shared" si="509"/>
        <v>-75.656534301359571</v>
      </c>
      <c r="R1744">
        <f t="shared" si="510"/>
        <v>104.34346569864043</v>
      </c>
      <c r="S1744">
        <f t="shared" si="511"/>
        <v>0.63128473560941711</v>
      </c>
      <c r="T1744">
        <f t="shared" si="494"/>
        <v>49.710694008488659</v>
      </c>
    </row>
    <row r="1745" spans="1:20" x14ac:dyDescent="0.3">
      <c r="A1745">
        <f t="shared" si="495"/>
        <v>3981.5515955344654</v>
      </c>
      <c r="B1745">
        <f t="shared" si="512"/>
        <v>633.68361760473294</v>
      </c>
      <c r="C1745" t="str">
        <f t="shared" si="496"/>
        <v>75.7722954339793-295.240509132786i</v>
      </c>
      <c r="D1745" t="str">
        <f t="shared" si="497"/>
        <v>15.3553064947357-50.3520388870577i</v>
      </c>
      <c r="E1745" t="str">
        <f t="shared" si="498"/>
        <v>162.200332859409-2.19054654094953i</v>
      </c>
      <c r="F1745" t="str">
        <f t="shared" si="499"/>
        <v>17.4593676308152-235.73670732303i</v>
      </c>
      <c r="G1745" t="str">
        <f t="shared" si="500"/>
        <v>0.999994740464648-0.0022933616569477i</v>
      </c>
      <c r="H1745" t="str">
        <f t="shared" si="501"/>
        <v>91.041288620651+2.17739660911312i</v>
      </c>
      <c r="I1745" t="str">
        <f t="shared" si="502"/>
        <v>5.4758127904909-55.78828889045i</v>
      </c>
      <c r="K1745" t="str">
        <f t="shared" si="503"/>
        <v>0.14271072399238-0.00446428261161717i</v>
      </c>
      <c r="L1745" t="str">
        <f t="shared" si="504"/>
        <v>0.0015-15.6973979867792i</v>
      </c>
      <c r="M1745" t="str">
        <f t="shared" si="505"/>
        <v>0.0135-6.43995814842222i</v>
      </c>
      <c r="N1745">
        <f t="shared" si="506"/>
        <v>104.39406767710311</v>
      </c>
      <c r="O1745">
        <f t="shared" si="507"/>
        <v>49.680549763122848</v>
      </c>
      <c r="P1745" s="3">
        <f t="shared" si="508"/>
        <v>49.680549763122848</v>
      </c>
      <c r="Q1745" s="3">
        <f t="shared" si="509"/>
        <v>-75.605932322896891</v>
      </c>
      <c r="R1745">
        <f t="shared" si="510"/>
        <v>104.39406767710311</v>
      </c>
      <c r="S1745">
        <f t="shared" si="511"/>
        <v>0.63368361760473291</v>
      </c>
      <c r="T1745">
        <f t="shared" si="494"/>
        <v>49.680549763122848</v>
      </c>
    </row>
    <row r="1746" spans="1:20" x14ac:dyDescent="0.3">
      <c r="A1746">
        <f t="shared" si="495"/>
        <v>3996.6814915974965</v>
      </c>
      <c r="B1746">
        <f t="shared" si="512"/>
        <v>636.09161535163094</v>
      </c>
      <c r="C1746" t="str">
        <f t="shared" si="496"/>
        <v>75.77054298986-294.151309438071i</v>
      </c>
      <c r="D1746" t="str">
        <f t="shared" si="497"/>
        <v>15.3552993109162-50.1623384587525i</v>
      </c>
      <c r="E1746" t="str">
        <f t="shared" si="498"/>
        <v>162.198305585843-2.19865091703047i</v>
      </c>
      <c r="F1746" t="str">
        <f t="shared" si="499"/>
        <v>17.4593669315952-234.844602719766i</v>
      </c>
      <c r="G1746" t="str">
        <f t="shared" si="500"/>
        <v>0.999994700416444-0.00230207633904959i</v>
      </c>
      <c r="H1746" t="str">
        <f t="shared" si="501"/>
        <v>91.0416030973398+2.18567191412371i</v>
      </c>
      <c r="I1746" t="str">
        <f t="shared" si="502"/>
        <v>5.47582938364659-55.576609261133i</v>
      </c>
      <c r="K1746" t="str">
        <f t="shared" si="503"/>
        <v>0.14270961030371-0.0044812101919733i</v>
      </c>
      <c r="L1746" t="str">
        <f t="shared" si="504"/>
        <v>0.0015-15.6379736867694i</v>
      </c>
      <c r="M1746" t="str">
        <f t="shared" si="505"/>
        <v>0.0135-6.41557894841824i</v>
      </c>
      <c r="N1746">
        <f t="shared" si="506"/>
        <v>104.44482056128913</v>
      </c>
      <c r="O1746">
        <f t="shared" si="507"/>
        <v>49.650424839972345</v>
      </c>
      <c r="P1746" s="3">
        <f t="shared" si="508"/>
        <v>49.650424839972345</v>
      </c>
      <c r="Q1746" s="3">
        <f t="shared" si="509"/>
        <v>-75.555179438710866</v>
      </c>
      <c r="R1746">
        <f t="shared" si="510"/>
        <v>104.44482056128913</v>
      </c>
      <c r="S1746">
        <f t="shared" si="511"/>
        <v>0.63609161535163095</v>
      </c>
      <c r="T1746">
        <f t="shared" si="494"/>
        <v>49.650424839972345</v>
      </c>
    </row>
    <row r="1747" spans="1:20" x14ac:dyDescent="0.3">
      <c r="A1747">
        <f t="shared" si="495"/>
        <v>4011.8688812655669</v>
      </c>
      <c r="B1747">
        <f t="shared" si="512"/>
        <v>638.50876348996712</v>
      </c>
      <c r="C1747" t="str">
        <f t="shared" si="496"/>
        <v>75.768777413545-293.066339002744i</v>
      </c>
      <c r="D1747" t="str">
        <f t="shared" si="497"/>
        <v>15.3552920724028-49.973359631666i</v>
      </c>
      <c r="E1747" t="str">
        <f t="shared" si="498"/>
        <v>162.196263217142-2.20678361038834i</v>
      </c>
      <c r="F1747" t="str">
        <f t="shared" si="499"/>
        <v>17.4593662270511-233.955876434931i</v>
      </c>
      <c r="G1747" t="str">
        <f t="shared" si="500"/>
        <v>0.999994660063298-0.00231082413588846i</v>
      </c>
      <c r="H1747" t="str">
        <f t="shared" si="501"/>
        <v>91.0419199699226+2.19397867899385i</v>
      </c>
      <c r="I1747" t="str">
        <f t="shared" si="502"/>
        <v>5.47584610320643-55.3657291205362i</v>
      </c>
      <c r="K1747" t="str">
        <f t="shared" si="503"/>
        <v>0.142708488153385-0.00449820167784709i</v>
      </c>
      <c r="L1747" t="str">
        <f t="shared" si="504"/>
        <v>0.0015-15.5787743442612i</v>
      </c>
      <c r="M1747" t="str">
        <f t="shared" si="505"/>
        <v>0.0135-6.39129203867128i</v>
      </c>
      <c r="N1747">
        <f t="shared" si="506"/>
        <v>104.49572450905362</v>
      </c>
      <c r="O1747">
        <f t="shared" si="507"/>
        <v>49.62031935844329</v>
      </c>
      <c r="P1747" s="3">
        <f t="shared" si="508"/>
        <v>49.62031935844329</v>
      </c>
      <c r="Q1747" s="3">
        <f t="shared" si="509"/>
        <v>-75.504275490946384</v>
      </c>
      <c r="R1747">
        <f t="shared" si="510"/>
        <v>104.49572450905362</v>
      </c>
      <c r="S1747">
        <f t="shared" si="511"/>
        <v>0.6385087634899671</v>
      </c>
      <c r="T1747">
        <f t="shared" si="494"/>
        <v>49.62031935844329</v>
      </c>
    </row>
    <row r="1748" spans="1:20" x14ac:dyDescent="0.3">
      <c r="A1748">
        <f t="shared" si="495"/>
        <v>4027.1139830143766</v>
      </c>
      <c r="B1748">
        <f t="shared" si="512"/>
        <v>640.93509679122906</v>
      </c>
      <c r="C1748" t="str">
        <f t="shared" si="496"/>
        <v>75.766998608226-291.985582194378i</v>
      </c>
      <c r="D1748" t="str">
        <f t="shared" si="497"/>
        <v>15.355284778779-49.7850996872645i</v>
      </c>
      <c r="E1748" t="str">
        <f t="shared" si="498"/>
        <v>162.194205643503-2.21494470091418i</v>
      </c>
      <c r="F1748" t="str">
        <f t="shared" si="499"/>
        <v>17.4593655171423-233.070515683898i</v>
      </c>
      <c r="G1748" t="str">
        <f t="shared" si="500"/>
        <v>0.999994619402889-0.00231960517328823i</v>
      </c>
      <c r="H1748" t="str">
        <f t="shared" si="501"/>
        <v>91.0422392566628+2.20231702342768i</v>
      </c>
      <c r="I1748" t="str">
        <f t="shared" si="502"/>
        <v>5.47586295013377-55.1556454350835i</v>
      </c>
      <c r="K1748" t="str">
        <f t="shared" si="503"/>
        <v>0.142707357477257-0.00451525730729318i</v>
      </c>
      <c r="L1748" t="str">
        <f t="shared" si="504"/>
        <v>0.0015-15.5197991076522i</v>
      </c>
      <c r="M1748" t="str">
        <f t="shared" si="505"/>
        <v>0.0135-6.367097069806i</v>
      </c>
      <c r="N1748">
        <f t="shared" si="506"/>
        <v>104.54677967508367</v>
      </c>
      <c r="O1748">
        <f t="shared" si="507"/>
        <v>49.590233438485321</v>
      </c>
      <c r="P1748" s="3">
        <f t="shared" si="508"/>
        <v>49.590233438485321</v>
      </c>
      <c r="Q1748" s="3">
        <f t="shared" si="509"/>
        <v>-75.45322032491633</v>
      </c>
      <c r="R1748">
        <f t="shared" si="510"/>
        <v>104.54677967508367</v>
      </c>
      <c r="S1748">
        <f t="shared" si="511"/>
        <v>0.64093509679122906</v>
      </c>
      <c r="T1748">
        <f t="shared" si="494"/>
        <v>49.590233438485321</v>
      </c>
    </row>
    <row r="1749" spans="1:20" x14ac:dyDescent="0.3">
      <c r="A1749">
        <f t="shared" si="495"/>
        <v>4042.4170161498314</v>
      </c>
      <c r="B1749">
        <f t="shared" si="512"/>
        <v>643.37065015903579</v>
      </c>
      <c r="C1749" t="str">
        <f t="shared" si="496"/>
        <v>75.7652064764089-290.909023440889i</v>
      </c>
      <c r="D1749" t="str">
        <f t="shared" si="497"/>
        <v>15.3552774296255-49.5975559173555i</v>
      </c>
      <c r="E1749" t="str">
        <f t="shared" si="498"/>
        <v>162.192132754366-2.22313426849777i</v>
      </c>
      <c r="F1749" t="str">
        <f t="shared" si="499"/>
        <v>17.4593648018281-232.188507730456i</v>
      </c>
      <c r="G1749" t="str">
        <f t="shared" si="500"/>
        <v>0.999994578432878-0.00232841957755083i</v>
      </c>
      <c r="H1749" t="str">
        <f t="shared" si="501"/>
        <v>91.0425609759631+2.21068706758591i</v>
      </c>
      <c r="I1749" t="str">
        <f t="shared" si="502"/>
        <v>5.47587992539931-54.9463551826569i</v>
      </c>
      <c r="K1749" t="str">
        <f t="shared" si="503"/>
        <v>0.142706218210693-0.00453237731921615i</v>
      </c>
      <c r="L1749" t="str">
        <f t="shared" si="504"/>
        <v>0.0015-15.4610471285636i</v>
      </c>
      <c r="M1749" t="str">
        <f t="shared" si="505"/>
        <v>0.0135-6.3429936937697i</v>
      </c>
      <c r="N1749">
        <f t="shared" si="506"/>
        <v>104.5979862108603</v>
      </c>
      <c r="O1749">
        <f t="shared" si="507"/>
        <v>49.560167200591422</v>
      </c>
      <c r="P1749" s="3">
        <f t="shared" si="508"/>
        <v>49.560167200591422</v>
      </c>
      <c r="Q1749" s="3">
        <f t="shared" si="509"/>
        <v>-75.402013789139701</v>
      </c>
      <c r="R1749">
        <f t="shared" si="510"/>
        <v>104.5979862108603</v>
      </c>
      <c r="S1749">
        <f t="shared" si="511"/>
        <v>0.64337065015903583</v>
      </c>
      <c r="T1749">
        <f t="shared" si="494"/>
        <v>49.560167200591422</v>
      </c>
    </row>
    <row r="1750" spans="1:20" x14ac:dyDescent="0.3">
      <c r="A1750">
        <f t="shared" si="495"/>
        <v>4057.7782008112008</v>
      </c>
      <c r="B1750">
        <f t="shared" si="512"/>
        <v>645.81545862964015</v>
      </c>
      <c r="C1750" t="str">
        <f t="shared" si="496"/>
        <v>75.7634009198998-289.836647230297i</v>
      </c>
      <c r="D1750" t="str">
        <f t="shared" si="497"/>
        <v>15.3552700245193-49.4107256240487i</v>
      </c>
      <c r="E1750" t="str">
        <f t="shared" si="498"/>
        <v>162.190044438402-2.23135239302418i</v>
      </c>
      <c r="F1750" t="str">
        <f t="shared" si="499"/>
        <v>17.4593640810672-231.309839886623i</v>
      </c>
      <c r="G1750" t="str">
        <f t="shared" si="500"/>
        <v>0.999994537150905-0.00233726747545799i</v>
      </c>
      <c r="H1750" t="str">
        <f t="shared" si="501"/>
        <v>91.0428851463672+2.21908893208775i</v>
      </c>
      <c r="I1750" t="str">
        <f t="shared" si="502"/>
        <v>5.47589702998115-54.737855352552i</v>
      </c>
      <c r="K1750" t="str">
        <f t="shared" si="503"/>
        <v>0.142705070288572-0.00454956195337331i</v>
      </c>
      <c r="L1750" t="str">
        <f t="shared" si="504"/>
        <v>0.0015-15.4025175618287i</v>
      </c>
      <c r="M1750" t="str">
        <f t="shared" si="505"/>
        <v>0.0135-6.31898156382713i</v>
      </c>
      <c r="N1750">
        <f t="shared" si="506"/>
        <v>104.64934426461772</v>
      </c>
      <c r="O1750">
        <f t="shared" si="507"/>
        <v>49.530120765797179</v>
      </c>
      <c r="P1750" s="3">
        <f t="shared" si="508"/>
        <v>49.530120765797179</v>
      </c>
      <c r="Q1750" s="3">
        <f t="shared" si="509"/>
        <v>-75.350655735382276</v>
      </c>
      <c r="R1750">
        <f t="shared" si="510"/>
        <v>104.64934426461772</v>
      </c>
      <c r="S1750">
        <f t="shared" si="511"/>
        <v>0.64581545862964018</v>
      </c>
      <c r="T1750">
        <f t="shared" si="494"/>
        <v>49.530120765797179</v>
      </c>
    </row>
    <row r="1751" spans="1:20" x14ac:dyDescent="0.3">
      <c r="A1751">
        <f t="shared" si="495"/>
        <v>4073.1977579742838</v>
      </c>
      <c r="B1751">
        <f t="shared" si="512"/>
        <v>648.26955737243281</v>
      </c>
      <c r="C1751" t="str">
        <f t="shared" si="496"/>
        <v>75.7615818398111-288.768438110519i</v>
      </c>
      <c r="D1751" t="str">
        <f t="shared" si="497"/>
        <v>15.3552625630346-49.2246061197176i</v>
      </c>
      <c r="E1751" t="str">
        <f t="shared" si="498"/>
        <v>162.187940583519-2.23959915437096i</v>
      </c>
      <c r="F1751" t="str">
        <f t="shared" si="499"/>
        <v>17.4593633548181-230.434499512468i</v>
      </c>
      <c r="G1751" t="str">
        <f t="shared" si="500"/>
        <v>0.999994495554598-0.00234614899427306i</v>
      </c>
      <c r="H1751" t="str">
        <f t="shared" si="501"/>
        <v>91.0432117865605+2.22752273801258i</v>
      </c>
      <c r="I1751" t="str">
        <f t="shared" si="502"/>
        <v>5.47591426486487-54.5301429454356i</v>
      </c>
      <c r="K1751" t="str">
        <f t="shared" si="503"/>
        <v>0.142703913645281-0.00456681145037725i</v>
      </c>
      <c r="L1751" t="str">
        <f t="shared" si="504"/>
        <v>0.0015-15.3442095654798i</v>
      </c>
      <c r="M1751" t="str">
        <f t="shared" si="505"/>
        <v>0.0135-6.29506033455583i</v>
      </c>
      <c r="N1751">
        <f t="shared" si="506"/>
        <v>104.70085398130503</v>
      </c>
      <c r="O1751">
        <f t="shared" si="507"/>
        <v>49.500094255681006</v>
      </c>
      <c r="P1751" s="3">
        <f t="shared" si="508"/>
        <v>49.500094255681006</v>
      </c>
      <c r="Q1751" s="3">
        <f t="shared" si="509"/>
        <v>-75.299146018694969</v>
      </c>
      <c r="R1751">
        <f t="shared" si="510"/>
        <v>104.70085398130503</v>
      </c>
      <c r="S1751">
        <f t="shared" si="511"/>
        <v>0.64826955737243286</v>
      </c>
      <c r="T1751">
        <f t="shared" si="494"/>
        <v>49.500094255681006</v>
      </c>
    </row>
    <row r="1752" spans="1:20" x14ac:dyDescent="0.3">
      <c r="A1752">
        <f t="shared" si="495"/>
        <v>4088.6759094545864</v>
      </c>
      <c r="B1752">
        <f t="shared" si="512"/>
        <v>650.73298169044813</v>
      </c>
      <c r="C1752" t="str">
        <f t="shared" si="496"/>
        <v>75.7597491365514-287.704380689131i</v>
      </c>
      <c r="D1752" t="str">
        <f t="shared" si="497"/>
        <v>15.3552550447423-49.0391947269601i</v>
      </c>
      <c r="E1752" t="str">
        <f t="shared" si="498"/>
        <v>162.185821076851-2.2478746324046i</v>
      </c>
      <c r="F1752" t="str">
        <f t="shared" si="499"/>
        <v>17.4593626230391-229.562474015924i</v>
      </c>
      <c r="G1752" t="str">
        <f t="shared" si="500"/>
        <v>0.999994453641561-0.00235506426174285i</v>
      </c>
      <c r="H1752" t="str">
        <f t="shared" si="501"/>
        <v>91.0435409153704+2.23598860690173i</v>
      </c>
      <c r="I1752" t="str">
        <f t="shared" si="502"/>
        <v>5.47593163104358-54.3232149733008i</v>
      </c>
      <c r="K1752" t="str">
        <f t="shared" si="503"/>
        <v>0.142702748214713-0.00458412605169845i</v>
      </c>
      <c r="L1752" t="str">
        <f t="shared" si="504"/>
        <v>0.0015-15.286122300737i</v>
      </c>
      <c r="M1752" t="str">
        <f t="shared" si="505"/>
        <v>0.0135-6.27122966184083i</v>
      </c>
      <c r="N1752">
        <f t="shared" si="506"/>
        <v>104.75251550254573</v>
      </c>
      <c r="O1752">
        <f t="shared" si="507"/>
        <v>49.470087792363373</v>
      </c>
      <c r="P1752" s="3">
        <f t="shared" si="508"/>
        <v>49.470087792363373</v>
      </c>
      <c r="Q1752" s="3">
        <f t="shared" si="509"/>
        <v>-75.247484497454266</v>
      </c>
      <c r="R1752">
        <f t="shared" si="510"/>
        <v>104.75251550254573</v>
      </c>
      <c r="S1752">
        <f t="shared" si="511"/>
        <v>0.65073298169044813</v>
      </c>
      <c r="T1752">
        <f t="shared" si="494"/>
        <v>49.470087792363373</v>
      </c>
    </row>
    <row r="1753" spans="1:20" x14ac:dyDescent="0.3">
      <c r="A1753">
        <f t="shared" si="495"/>
        <v>4104.2128779105133</v>
      </c>
      <c r="B1753">
        <f t="shared" si="512"/>
        <v>653.2057670208718</v>
      </c>
      <c r="C1753" t="str">
        <f t="shared" si="496"/>
        <v>75.757902709818-286.64445963314i</v>
      </c>
      <c r="D1753" t="str">
        <f t="shared" si="497"/>
        <v>15.3552474692098-48.854488778561i</v>
      </c>
      <c r="E1753" t="str">
        <f t="shared" si="498"/>
        <v>162.183685804748-2.25617890697678i</v>
      </c>
      <c r="F1753" t="str">
        <f t="shared" si="499"/>
        <v>17.4593618856882-228.693750852614i</v>
      </c>
      <c r="G1753" t="str">
        <f t="shared" si="500"/>
        <v>0.999994411409383-0.00236401340609949i</v>
      </c>
      <c r="H1753" t="str">
        <f t="shared" si="501"/>
        <v>91.0438725517681+2.24448666076022i</v>
      </c>
      <c r="I1753" t="str">
        <f t="shared" si="502"/>
        <v>5.47594912951795-54.1170684594265i</v>
      </c>
      <c r="K1753" t="str">
        <f t="shared" si="503"/>
        <v>0.142701573930262-0.00460150599966789i</v>
      </c>
      <c r="L1753" t="str">
        <f t="shared" si="504"/>
        <v>0.0015-15.2282549319954i</v>
      </c>
      <c r="M1753" t="str">
        <f t="shared" si="505"/>
        <v>0.0135-6.24748920286993i</v>
      </c>
      <c r="N1753">
        <f t="shared" si="506"/>
        <v>104.80432896659761</v>
      </c>
      <c r="O1753">
        <f t="shared" si="507"/>
        <v>49.440101498506181</v>
      </c>
      <c r="P1753" s="3">
        <f t="shared" si="508"/>
        <v>49.440101498506181</v>
      </c>
      <c r="Q1753" s="3">
        <f t="shared" si="509"/>
        <v>-75.195671033402391</v>
      </c>
      <c r="R1753">
        <f t="shared" si="510"/>
        <v>104.80432896659761</v>
      </c>
      <c r="S1753">
        <f t="shared" si="511"/>
        <v>0.65320576702087185</v>
      </c>
      <c r="T1753">
        <f t="shared" si="494"/>
        <v>49.440101498506181</v>
      </c>
    </row>
    <row r="1754" spans="1:20" x14ac:dyDescent="0.3">
      <c r="A1754">
        <f t="shared" si="495"/>
        <v>4119.8088868465738</v>
      </c>
      <c r="B1754">
        <f t="shared" si="512"/>
        <v>655.68794893555116</v>
      </c>
      <c r="C1754" t="str">
        <f t="shared" si="496"/>
        <v>75.7560424585989-285.588659668774i</v>
      </c>
      <c r="D1754" t="str">
        <f t="shared" si="497"/>
        <v>15.3552398360014-48.6704856174524i</v>
      </c>
      <c r="E1754" t="str">
        <f t="shared" si="498"/>
        <v>162.181534652785-2.26451205792152i</v>
      </c>
      <c r="F1754" t="str">
        <f t="shared" si="499"/>
        <v>17.4593611427227-227.82831752566i</v>
      </c>
      <c r="G1754" t="str">
        <f t="shared" si="500"/>
        <v>0.999994368855635-0.0023729965560622i</v>
      </c>
      <c r="H1754" t="str">
        <f t="shared" si="501"/>
        <v>91.0442067148705+2.25301702205869i</v>
      </c>
      <c r="I1754" t="str">
        <f t="shared" si="502"/>
        <v>5.47596676129629-53.9117004383321i</v>
      </c>
      <c r="K1754" t="str">
        <f t="shared" si="503"/>
        <v>0.142700390724818-0.00461895153747973i</v>
      </c>
      <c r="L1754" t="str">
        <f t="shared" si="504"/>
        <v>0.0015-15.1706066268135i</v>
      </c>
      <c r="M1754" t="str">
        <f t="shared" si="505"/>
        <v>0.0135-6.22383861612865i</v>
      </c>
      <c r="N1754">
        <f t="shared" si="506"/>
        <v>104.8562945083128</v>
      </c>
      <c r="O1754">
        <f t="shared" si="507"/>
        <v>49.410135497312659</v>
      </c>
      <c r="P1754" s="3">
        <f t="shared" si="508"/>
        <v>49.410135497312659</v>
      </c>
      <c r="Q1754" s="3">
        <f t="shared" si="509"/>
        <v>-75.1437054916872</v>
      </c>
      <c r="R1754">
        <f t="shared" si="510"/>
        <v>104.8562945083128</v>
      </c>
      <c r="S1754">
        <f t="shared" si="511"/>
        <v>0.65568794893555116</v>
      </c>
      <c r="T1754">
        <f t="shared" si="494"/>
        <v>49.410135497312659</v>
      </c>
    </row>
    <row r="1755" spans="1:20" x14ac:dyDescent="0.3">
      <c r="A1755">
        <f t="shared" si="495"/>
        <v>4135.4641606165906</v>
      </c>
      <c r="B1755">
        <f t="shared" si="512"/>
        <v>658.17956314150626</v>
      </c>
      <c r="C1755" t="str">
        <f t="shared" si="496"/>
        <v>75.7541682811653-284.536965581253i</v>
      </c>
      <c r="D1755" t="str">
        <f t="shared" si="497"/>
        <v>15.3552321446781-48.4871825966765i</v>
      </c>
      <c r="E1755" t="str">
        <f t="shared" si="498"/>
        <v>162.179367505746-2.27287416505119i</v>
      </c>
      <c r="F1755" t="str">
        <f t="shared" si="499"/>
        <v>17.4593603941001-226.966161585514i</v>
      </c>
      <c r="G1755" t="str">
        <f t="shared" si="500"/>
        <v>0.999994325977867-0.00238201384083922i</v>
      </c>
      <c r="H1755" t="str">
        <f t="shared" si="501"/>
        <v>91.0445434239388+2.26157981373496i</v>
      </c>
      <c r="I1755" t="str">
        <f t="shared" si="502"/>
        <v>5.47598452739458-53.707107955736i</v>
      </c>
      <c r="K1755" t="str">
        <f t="shared" si="503"/>
        <v>0.142699198530767-0.00463646290919386i</v>
      </c>
      <c r="L1755" t="str">
        <f t="shared" si="504"/>
        <v>0.0015-15.1131765559011i</v>
      </c>
      <c r="M1755" t="str">
        <f t="shared" si="505"/>
        <v>0.0135-6.20027756139534i</v>
      </c>
      <c r="N1755">
        <f t="shared" si="506"/>
        <v>104.90841225909733</v>
      </c>
      <c r="O1755">
        <f t="shared" si="507"/>
        <v>49.380189912526674</v>
      </c>
      <c r="P1755" s="3">
        <f t="shared" si="508"/>
        <v>49.380189912526674</v>
      </c>
      <c r="Q1755" s="3">
        <f t="shared" si="509"/>
        <v>-75.091587740902668</v>
      </c>
      <c r="R1755">
        <f t="shared" si="510"/>
        <v>104.90841225909733</v>
      </c>
      <c r="S1755">
        <f t="shared" si="511"/>
        <v>0.65817956314150627</v>
      </c>
      <c r="T1755">
        <f t="shared" si="494"/>
        <v>49.380189912526674</v>
      </c>
    </row>
    <row r="1756" spans="1:20" x14ac:dyDescent="0.3">
      <c r="A1756">
        <f t="shared" si="495"/>
        <v>4151.1789244269339</v>
      </c>
      <c r="B1756">
        <f t="shared" si="512"/>
        <v>660.680645481444</v>
      </c>
      <c r="C1756" t="str">
        <f t="shared" si="496"/>
        <v>75.7522800750638-283.489362214558i</v>
      </c>
      <c r="D1756" t="str">
        <f t="shared" si="497"/>
        <v>15.3552243947974-48.304577079347i</v>
      </c>
      <c r="E1756" t="str">
        <f t="shared" si="498"/>
        <v>162.177184247621-2.2812653081533i</v>
      </c>
      <c r="F1756" t="str">
        <f t="shared" si="499"/>
        <v>17.4593596397772-226.107270629774i</v>
      </c>
      <c r="G1756" t="str">
        <f t="shared" si="500"/>
        <v>0.999994282773613-0.00239106539012961i</v>
      </c>
      <c r="H1756" t="str">
        <f t="shared" si="501"/>
        <v>91.0448826983821+2.27017515919601i</v>
      </c>
      <c r="I1756" t="str">
        <f t="shared" si="502"/>
        <v>5.47600242883656-53.5032880685138i</v>
      </c>
      <c r="K1756" t="str">
        <f t="shared" si="503"/>
        <v>0.142697997279984-0.00465404035973856i</v>
      </c>
      <c r="L1756" t="str">
        <f t="shared" si="504"/>
        <v>0.0015-15.0559638931073i</v>
      </c>
      <c r="M1756" t="str">
        <f t="shared" si="505"/>
        <v>0.0135-6.17680569973635i</v>
      </c>
      <c r="N1756">
        <f t="shared" si="506"/>
        <v>104.96068234687017</v>
      </c>
      <c r="O1756">
        <f t="shared" si="507"/>
        <v>49.350264868431744</v>
      </c>
      <c r="P1756" s="3">
        <f t="shared" si="508"/>
        <v>49.350264868431744</v>
      </c>
      <c r="Q1756" s="3">
        <f t="shared" si="509"/>
        <v>-75.039317653129828</v>
      </c>
      <c r="R1756">
        <f t="shared" si="510"/>
        <v>104.96068234687017</v>
      </c>
      <c r="S1756">
        <f t="shared" si="511"/>
        <v>0.66068064548144401</v>
      </c>
      <c r="T1756">
        <f t="shared" si="494"/>
        <v>49.350264868431744</v>
      </c>
    </row>
    <row r="1757" spans="1:20" x14ac:dyDescent="0.3">
      <c r="A1757">
        <f t="shared" si="495"/>
        <v>4166.9534043397571</v>
      </c>
      <c r="B1757">
        <f t="shared" si="512"/>
        <v>663.19123193427356</v>
      </c>
      <c r="C1757" t="str">
        <f t="shared" si="496"/>
        <v>75.7503777371161-282.445834471221i</v>
      </c>
      <c r="D1757" t="str">
        <f t="shared" si="497"/>
        <v>15.3552165859136-48.1226664386113i</v>
      </c>
      <c r="E1757" t="str">
        <f t="shared" si="498"/>
        <v>162.174984761605-2.28968556698663i</v>
      </c>
      <c r="F1757" t="str">
        <f t="shared" si="499"/>
        <v>17.4593588797105-225.251632303004i</v>
      </c>
      <c r="G1757" t="str">
        <f t="shared" si="500"/>
        <v>0.999994239240387-0.00240015133412518i</v>
      </c>
      <c r="H1757" t="str">
        <f t="shared" si="501"/>
        <v>91.0452245577581+2.27880318231976i</v>
      </c>
      <c r="I1757" t="str">
        <f t="shared" si="502"/>
        <v>5.47602046665379-53.3002378446549i</v>
      </c>
      <c r="K1757" t="str">
        <f t="shared" si="503"/>
        <v>0.142696786903829-0.00467168413491317i</v>
      </c>
      <c r="L1757" t="str">
        <f t="shared" si="504"/>
        <v>0.0015-14.9989678154088i</v>
      </c>
      <c r="M1757" t="str">
        <f t="shared" si="505"/>
        <v>0.0135-6.15342269350101i</v>
      </c>
      <c r="N1757">
        <f t="shared" si="506"/>
        <v>105.01310489602272</v>
      </c>
      <c r="O1757">
        <f t="shared" si="507"/>
        <v>49.320360489850756</v>
      </c>
      <c r="P1757" s="3">
        <f t="shared" si="508"/>
        <v>49.320360489850756</v>
      </c>
      <c r="Q1757" s="3">
        <f t="shared" si="509"/>
        <v>-74.986895103977275</v>
      </c>
      <c r="R1757">
        <f t="shared" si="510"/>
        <v>105.01310489602272</v>
      </c>
      <c r="S1757">
        <f t="shared" si="511"/>
        <v>0.66319123193427354</v>
      </c>
      <c r="T1757">
        <f t="shared" si="494"/>
        <v>49.320360489850756</v>
      </c>
    </row>
    <row r="1758" spans="1:20" x14ac:dyDescent="0.3">
      <c r="A1758">
        <f t="shared" si="495"/>
        <v>4182.7878272762482</v>
      </c>
      <c r="B1758">
        <f t="shared" si="512"/>
        <v>665.71135861562379</v>
      </c>
      <c r="C1758" t="str">
        <f t="shared" si="496"/>
        <v>75.7484611634142-281.406367312103i</v>
      </c>
      <c r="D1758" t="str">
        <f t="shared" si="497"/>
        <v>15.3552087175777-47.9414480576127i</v>
      </c>
      <c r="E1758" t="str">
        <f t="shared" si="498"/>
        <v>162.172768930092-2.29813502127796i</v>
      </c>
      <c r="F1758" t="str">
        <f t="shared" si="499"/>
        <v>17.4593581138565-224.399234296559i</v>
      </c>
      <c r="G1758" t="str">
        <f t="shared" si="500"/>
        <v>0.999994195375683-0.00240927180351225i</v>
      </c>
      <c r="H1758" t="str">
        <f t="shared" si="501"/>
        <v>91.0455690217727+2.28746400745674i</v>
      </c>
      <c r="I1758" t="str">
        <f t="shared" si="502"/>
        <v>5.47603864188569-53.0979543632201i</v>
      </c>
      <c r="K1758" t="str">
        <f t="shared" si="503"/>
        <v>0.142695567333146-0.00468939448139055i</v>
      </c>
      <c r="L1758" t="str">
        <f t="shared" si="504"/>
        <v>0.0015-14.9421875028977i</v>
      </c>
      <c r="M1758" t="str">
        <f t="shared" si="505"/>
        <v>0.0135-6.13012820631701i</v>
      </c>
      <c r="N1758">
        <f t="shared" si="506"/>
        <v>105.06568002737777</v>
      </c>
      <c r="O1758">
        <f t="shared" si="507"/>
        <v>49.29047690214523</v>
      </c>
      <c r="P1758" s="3">
        <f t="shared" si="508"/>
        <v>49.29047690214523</v>
      </c>
      <c r="Q1758" s="3">
        <f t="shared" si="509"/>
        <v>-74.934319972622234</v>
      </c>
      <c r="R1758">
        <f t="shared" si="510"/>
        <v>105.06568002737777</v>
      </c>
      <c r="S1758">
        <f t="shared" si="511"/>
        <v>0.6657113586156238</v>
      </c>
      <c r="T1758">
        <f t="shared" si="494"/>
        <v>49.29047690214523</v>
      </c>
    </row>
    <row r="1759" spans="1:20" x14ac:dyDescent="0.3">
      <c r="A1759">
        <f t="shared" si="495"/>
        <v>4198.6824210198974</v>
      </c>
      <c r="B1759">
        <f t="shared" si="512"/>
        <v>668.24106177836313</v>
      </c>
      <c r="C1759" t="str">
        <f t="shared" si="496"/>
        <v>75.7465302493101-280.370945756169i</v>
      </c>
      <c r="D1759" t="str">
        <f t="shared" si="497"/>
        <v>15.3552007893369-47.7609193294529i</v>
      </c>
      <c r="E1759" t="str">
        <f t="shared" si="498"/>
        <v>162.170536634666-2.30661375071777i</v>
      </c>
      <c r="F1759" t="str">
        <f t="shared" si="499"/>
        <v>17.459357342171-223.550064348408i</v>
      </c>
      <c r="G1759" t="str">
        <f t="shared" si="500"/>
        <v>0.999994151176978-0.00241842692947363i</v>
      </c>
      <c r="H1759" t="str">
        <f t="shared" si="501"/>
        <v>91.0459161102834+2.29615775943214i</v>
      </c>
      <c r="I1759" t="str">
        <f t="shared" si="502"/>
        <v>5.47605695557965-52.8964347143012i</v>
      </c>
      <c r="K1759" t="str">
        <f t="shared" si="503"/>
        <v>0.142694338498256-0.00470717164671998i</v>
      </c>
      <c r="L1759" t="str">
        <f t="shared" si="504"/>
        <v>0.0015-14.8856221387704i</v>
      </c>
      <c r="M1759" t="str">
        <f t="shared" si="505"/>
        <v>0.0135-6.1069219030853i</v>
      </c>
      <c r="N1759">
        <f t="shared" si="506"/>
        <v>105.11840785814736</v>
      </c>
      <c r="O1759">
        <f t="shared" si="507"/>
        <v>49.260614231214255</v>
      </c>
      <c r="P1759" s="3">
        <f t="shared" si="508"/>
        <v>49.260614231214255</v>
      </c>
      <c r="Q1759" s="3">
        <f t="shared" si="509"/>
        <v>-74.881592141852636</v>
      </c>
      <c r="R1759">
        <f t="shared" si="510"/>
        <v>105.11840785814736</v>
      </c>
      <c r="S1759">
        <f t="shared" si="511"/>
        <v>0.66824106177836318</v>
      </c>
      <c r="T1759">
        <f t="shared" si="494"/>
        <v>49.260614231214255</v>
      </c>
    </row>
    <row r="1760" spans="1:20" x14ac:dyDescent="0.3">
      <c r="A1760">
        <f t="shared" si="495"/>
        <v>4214.6374142197728</v>
      </c>
      <c r="B1760">
        <f t="shared" si="512"/>
        <v>670.78037781312094</v>
      </c>
      <c r="C1760" t="str">
        <f t="shared" si="496"/>
        <v>75.7445848894174-279.339554880276i</v>
      </c>
      <c r="D1760" t="str">
        <f t="shared" si="497"/>
        <v>15.3551928007352-47.5810776571542i</v>
      </c>
      <c r="E1760" t="str">
        <f t="shared" si="498"/>
        <v>162.168287756104-2.31512183495749i</v>
      </c>
      <c r="F1760" t="str">
        <f t="shared" si="499"/>
        <v>17.4593565646096-222.704110242956i</v>
      </c>
      <c r="G1760" t="str">
        <f t="shared" si="500"/>
        <v>0.999994106641728-0.00242761684369047i</v>
      </c>
      <c r="H1760" t="str">
        <f t="shared" si="501"/>
        <v>91.0462658432985+2.30488456354747i</v>
      </c>
      <c r="I1760" t="str">
        <f t="shared" si="502"/>
        <v>5.47607540879103-52.6956759989774i</v>
      </c>
      <c r="K1760" t="str">
        <f t="shared" si="503"/>
        <v>0.142693100328955-0.00472501587932965i</v>
      </c>
      <c r="L1760" t="str">
        <f t="shared" si="504"/>
        <v>0.0015-14.829270909315i</v>
      </c>
      <c r="M1760" t="str">
        <f t="shared" si="505"/>
        <v>0.0135-6.0838034499754i</v>
      </c>
      <c r="N1760">
        <f t="shared" si="506"/>
        <v>105.17128850189231</v>
      </c>
      <c r="O1760">
        <f t="shared" si="507"/>
        <v>49.230772603494003</v>
      </c>
      <c r="P1760" s="3">
        <f t="shared" si="508"/>
        <v>49.230772603494003</v>
      </c>
      <c r="Q1760" s="3">
        <f t="shared" si="509"/>
        <v>-74.828711498107694</v>
      </c>
      <c r="R1760">
        <f t="shared" si="510"/>
        <v>105.17128850189231</v>
      </c>
      <c r="S1760">
        <f t="shared" si="511"/>
        <v>0.67078037781312094</v>
      </c>
      <c r="T1760">
        <f t="shared" si="494"/>
        <v>49.230772603494003</v>
      </c>
    </row>
    <row r="1761" spans="1:20" x14ac:dyDescent="0.3">
      <c r="A1761">
        <f t="shared" si="495"/>
        <v>4230.6530363938082</v>
      </c>
      <c r="B1761">
        <f t="shared" si="512"/>
        <v>673.3293432488108</v>
      </c>
      <c r="C1761" t="str">
        <f t="shared" si="496"/>
        <v>75.7426249776043-278.312179818945i</v>
      </c>
      <c r="D1761" t="str">
        <f t="shared" si="497"/>
        <v>15.3551847513133-47.4019204536222i</v>
      </c>
      <c r="E1761" t="str">
        <f t="shared" si="498"/>
        <v>162.166022174361-2.32365935360444i</v>
      </c>
      <c r="F1761" t="str">
        <f t="shared" si="499"/>
        <v>17.4593557811276-221.861359810867i</v>
      </c>
      <c r="G1761" t="str">
        <f t="shared" si="500"/>
        <v>0.999994061767372-0.00243684167834414i</v>
      </c>
      <c r="H1761" t="str">
        <f t="shared" si="501"/>
        <v>91.0466182409791+2.3136445455824i</v>
      </c>
      <c r="I1761" t="str">
        <f t="shared" si="502"/>
        <v>5.47609400258319-52.4956753292738i</v>
      </c>
      <c r="K1761" t="str">
        <f t="shared" si="503"/>
        <v>0.14269185275451-0.00474292742852923i</v>
      </c>
      <c r="L1761" t="str">
        <f t="shared" si="504"/>
        <v>0.0015-14.7731330039002i</v>
      </c>
      <c r="M1761" t="str">
        <f t="shared" si="505"/>
        <v>0.0135-6.06077251442058i</v>
      </c>
      <c r="N1761">
        <f t="shared" si="506"/>
        <v>105.22432206848048</v>
      </c>
      <c r="O1761">
        <f t="shared" si="507"/>
        <v>49.200952145956471</v>
      </c>
      <c r="P1761" s="3">
        <f t="shared" si="508"/>
        <v>49.200952145956471</v>
      </c>
      <c r="Q1761" s="3">
        <f t="shared" si="509"/>
        <v>-74.775677931519525</v>
      </c>
      <c r="R1761">
        <f t="shared" si="510"/>
        <v>105.22432206848048</v>
      </c>
      <c r="S1761">
        <f t="shared" si="511"/>
        <v>0.67332934324881077</v>
      </c>
      <c r="T1761">
        <f t="shared" si="494"/>
        <v>49.200952145956471</v>
      </c>
    </row>
    <row r="1762" spans="1:20" x14ac:dyDescent="0.3">
      <c r="A1762">
        <f t="shared" si="495"/>
        <v>4246.7295179321045</v>
      </c>
      <c r="B1762">
        <f t="shared" si="512"/>
        <v>675.88799475315625</v>
      </c>
      <c r="C1762" t="str">
        <f t="shared" si="496"/>
        <v>75.7406504069872-277.288805764162i</v>
      </c>
      <c r="D1762" t="str">
        <f t="shared" si="497"/>
        <v>15.355176640608-47.2234451416091i</v>
      </c>
      <c r="E1762" t="str">
        <f t="shared" si="498"/>
        <v>162.163739768577-2.33222638621924i</v>
      </c>
      <c r="F1762" t="str">
        <f t="shared" si="499"/>
        <v>17.4593549916799-221.021800928895i</v>
      </c>
      <c r="G1762" t="str">
        <f t="shared" si="500"/>
        <v>0.999994016551327-0.00244610156611814i</v>
      </c>
      <c r="H1762" t="str">
        <f t="shared" si="501"/>
        <v>91.0469733236405+2.32243783179668i</v>
      </c>
      <c r="I1762" t="str">
        <f t="shared" si="502"/>
        <v>5.47611273802767-52.2964298281215i</v>
      </c>
      <c r="K1762" t="str">
        <f t="shared" si="503"/>
        <v>0.142690595703654-0.00476090654451264i</v>
      </c>
      <c r="L1762" t="str">
        <f t="shared" si="504"/>
        <v>0.0015-14.7172076149633i</v>
      </c>
      <c r="M1762" t="str">
        <f t="shared" si="505"/>
        <v>0.0135-6.03782876511317i</v>
      </c>
      <c r="N1762">
        <f t="shared" si="506"/>
        <v>105.27750866404368</v>
      </c>
      <c r="O1762">
        <f t="shared" si="507"/>
        <v>49.171152986109057</v>
      </c>
      <c r="P1762" s="3">
        <f t="shared" si="508"/>
        <v>49.171152986109057</v>
      </c>
      <c r="Q1762" s="3">
        <f t="shared" si="509"/>
        <v>-74.72249133595632</v>
      </c>
      <c r="R1762">
        <f t="shared" si="510"/>
        <v>105.27750866404368</v>
      </c>
      <c r="S1762">
        <f t="shared" si="511"/>
        <v>0.6758879947531562</v>
      </c>
      <c r="T1762">
        <f t="shared" si="494"/>
        <v>49.171152986109057</v>
      </c>
    </row>
    <row r="1763" spans="1:20" x14ac:dyDescent="0.3">
      <c r="A1763">
        <f t="shared" si="495"/>
        <v>4262.867090100247</v>
      </c>
      <c r="B1763">
        <f t="shared" si="512"/>
        <v>678.45636913321823</v>
      </c>
      <c r="C1763" t="str">
        <f t="shared" si="496"/>
        <v>75.7386610699285-276.26941796514i</v>
      </c>
      <c r="D1763" t="str">
        <f t="shared" si="497"/>
        <v>15.3551684681529-47.0456491536756i</v>
      </c>
      <c r="E1763" t="str">
        <f t="shared" si="498"/>
        <v>162.161440417061-2.34082301231096i</v>
      </c>
      <c r="F1763" t="str">
        <f t="shared" si="499"/>
        <v>17.4593541962211-220.185421519702i</v>
      </c>
      <c r="G1763" t="str">
        <f t="shared" si="500"/>
        <v>0.99999397099099-0.00245539664020002i</v>
      </c>
      <c r="H1763" t="str">
        <f t="shared" si="501"/>
        <v>91.0473311117521+2.33126454893188i</v>
      </c>
      <c r="I1763" t="str">
        <f t="shared" si="502"/>
        <v>5.47613161620411-52.0979366293137i</v>
      </c>
      <c r="K1763" t="str">
        <f t="shared" si="503"/>
        <v>0.142689329104584-0.0047789534783606i</v>
      </c>
      <c r="L1763" t="str">
        <f t="shared" si="504"/>
        <v>0.0015-14.661493937999i</v>
      </c>
      <c r="M1763" t="str">
        <f t="shared" si="505"/>
        <v>0.0135-6.01497187199956i</v>
      </c>
      <c r="N1763">
        <f t="shared" si="506"/>
        <v>105.33084839093731</v>
      </c>
      <c r="O1763">
        <f t="shared" si="507"/>
        <v>49.141375251993004</v>
      </c>
      <c r="P1763" s="3">
        <f t="shared" si="508"/>
        <v>49.141375251993004</v>
      </c>
      <c r="Q1763" s="3">
        <f t="shared" si="509"/>
        <v>-74.669151609062695</v>
      </c>
      <c r="R1763">
        <f t="shared" si="510"/>
        <v>105.33084839093731</v>
      </c>
      <c r="S1763">
        <f t="shared" si="511"/>
        <v>0.67845636913321827</v>
      </c>
      <c r="T1763">
        <f t="shared" si="494"/>
        <v>49.141375251993004</v>
      </c>
    </row>
    <row r="1764" spans="1:20" x14ac:dyDescent="0.3">
      <c r="A1764">
        <f t="shared" si="495"/>
        <v>4279.0659850426273</v>
      </c>
      <c r="B1764">
        <f t="shared" si="512"/>
        <v>681.03450333592446</v>
      </c>
      <c r="C1764" t="str">
        <f t="shared" si="496"/>
        <v>75.7366568580294-275.254001728119i</v>
      </c>
      <c r="D1764" t="str">
        <f t="shared" si="497"/>
        <v>15.355160233478-46.8685299321552i</v>
      </c>
      <c r="E1764" t="str">
        <f t="shared" si="498"/>
        <v>162.159123997293-2.34944931133387i</v>
      </c>
      <c r="F1764" t="str">
        <f t="shared" si="499"/>
        <v>17.4593533947053-219.35220955169i</v>
      </c>
      <c r="G1764" t="str">
        <f t="shared" si="500"/>
        <v>0.999993925083742-0.00246472703428326i</v>
      </c>
      <c r="H1764" t="str">
        <f t="shared" si="501"/>
        <v>91.0476916259409+2.34012482421342i</v>
      </c>
      <c r="I1764" t="str">
        <f t="shared" si="502"/>
        <v>5.47615063820047-51.900192877467i</v>
      </c>
      <c r="K1764" t="str">
        <f t="shared" si="503"/>
        <v>0.142688052884954-0.00479706848204338i</v>
      </c>
      <c r="L1764" t="str">
        <f t="shared" si="504"/>
        <v>0.0015-14.6059911715471i</v>
      </c>
      <c r="M1764" t="str">
        <f t="shared" si="505"/>
        <v>0.0135-5.99220150627574i</v>
      </c>
      <c r="N1764">
        <f t="shared" si="506"/>
        <v>105.38434134769662</v>
      </c>
      <c r="O1764">
        <f t="shared" si="507"/>
        <v>49.111619072182748</v>
      </c>
      <c r="P1764" s="3">
        <f t="shared" si="508"/>
        <v>49.111619072182748</v>
      </c>
      <c r="Q1764" s="3">
        <f t="shared" si="509"/>
        <v>-74.615658652303381</v>
      </c>
      <c r="R1764">
        <f t="shared" si="510"/>
        <v>105.38434134769662</v>
      </c>
      <c r="S1764">
        <f t="shared" si="511"/>
        <v>0.68103450333592441</v>
      </c>
      <c r="T1764">
        <f t="shared" si="494"/>
        <v>49.111619072182748</v>
      </c>
    </row>
    <row r="1765" spans="1:20" x14ac:dyDescent="0.3">
      <c r="A1765">
        <f t="shared" si="495"/>
        <v>4295.3264357857897</v>
      </c>
      <c r="B1765">
        <f t="shared" si="512"/>
        <v>683.62243444860098</v>
      </c>
      <c r="C1765" t="str">
        <f t="shared" si="496"/>
        <v>75.7346376621249-274.242542416139i</v>
      </c>
      <c r="D1765" t="str">
        <f t="shared" si="497"/>
        <v>15.3551519361096-46.6920849291164i</v>
      </c>
      <c r="E1765" t="str">
        <f t="shared" si="498"/>
        <v>162.156790385917-2.35810536268289i</v>
      </c>
      <c r="F1765" t="str">
        <f t="shared" si="499"/>
        <v>17.4593525870866-218.522153038823i</v>
      </c>
      <c r="G1765" t="str">
        <f t="shared" si="500"/>
        <v>0.99999387882694-0.00247409288256921i</v>
      </c>
      <c r="H1765" t="str">
        <f t="shared" si="501"/>
        <v>91.0480548869914+2.34901878535229i</v>
      </c>
      <c r="I1765" t="str">
        <f t="shared" si="502"/>
        <v>5.47616980511305-51.7031957279786i</v>
      </c>
      <c r="K1765" t="str">
        <f t="shared" si="503"/>
        <v>0.142686766971872-0.00481525180842337i</v>
      </c>
      <c r="L1765" t="str">
        <f t="shared" si="504"/>
        <v>0.0015-14.5506985171818i</v>
      </c>
      <c r="M1765" t="str">
        <f t="shared" si="505"/>
        <v>0.0135-5.96951734038226i</v>
      </c>
      <c r="N1765">
        <f t="shared" si="506"/>
        <v>105.437987628995</v>
      </c>
      <c r="O1765">
        <f t="shared" si="507"/>
        <v>49.081884575784443</v>
      </c>
      <c r="P1765" s="3">
        <f t="shared" si="508"/>
        <v>49.081884575784443</v>
      </c>
      <c r="Q1765" s="3">
        <f t="shared" si="509"/>
        <v>-74.562012371004997</v>
      </c>
      <c r="R1765">
        <f t="shared" si="510"/>
        <v>105.437987628995</v>
      </c>
      <c r="S1765">
        <f t="shared" si="511"/>
        <v>0.68362243444860094</v>
      </c>
      <c r="T1765">
        <f t="shared" si="494"/>
        <v>49.081884575784443</v>
      </c>
    </row>
    <row r="1766" spans="1:20" x14ac:dyDescent="0.3">
      <c r="A1766">
        <f t="shared" si="495"/>
        <v>4311.6486762417753</v>
      </c>
      <c r="B1766">
        <f t="shared" si="512"/>
        <v>686.22019969950566</v>
      </c>
      <c r="C1766" t="str">
        <f t="shared" si="496"/>
        <v>75.7326033722818-273.23502544884i</v>
      </c>
      <c r="D1766" t="str">
        <f t="shared" si="497"/>
        <v>15.3551435755704-46.5163116063264i</v>
      </c>
      <c r="E1766" t="str">
        <f t="shared" si="498"/>
        <v>162.154439458735-2.36679124568988i</v>
      </c>
      <c r="F1766" t="str">
        <f t="shared" si="499"/>
        <v>17.4593517733183-217.695240040461i</v>
      </c>
      <c r="G1766" t="str">
        <f t="shared" si="500"/>
        <v>0.999993832217922-0.00248349431976903i</v>
      </c>
      <c r="H1766" t="str">
        <f t="shared" si="501"/>
        <v>91.0484209158447+2.3579465605468i</v>
      </c>
      <c r="I1766" t="str">
        <f t="shared" si="502"/>
        <v>5.47618911804628-51.5069423469856i</v>
      </c>
      <c r="K1766" t="str">
        <f t="shared" si="503"/>
        <v>0.1426854712919-0.00483350371125762i</v>
      </c>
      <c r="L1766" t="str">
        <f t="shared" si="504"/>
        <v>0.0015-14.4956151794997i</v>
      </c>
      <c r="M1766" t="str">
        <f t="shared" si="505"/>
        <v>0.0135-5.94691904799988i</v>
      </c>
      <c r="N1766">
        <f t="shared" si="506"/>
        <v>105.49178732560112</v>
      </c>
      <c r="O1766">
        <f t="shared" si="507"/>
        <v>49.052171892435261</v>
      </c>
      <c r="P1766" s="3">
        <f t="shared" si="508"/>
        <v>49.052171892435261</v>
      </c>
      <c r="Q1766" s="3">
        <f t="shared" si="509"/>
        <v>-74.508212674398877</v>
      </c>
      <c r="R1766">
        <f t="shared" si="510"/>
        <v>105.49178732560112</v>
      </c>
      <c r="S1766">
        <f t="shared" si="511"/>
        <v>0.68622019969950565</v>
      </c>
      <c r="T1766">
        <f t="shared" si="494"/>
        <v>49.052171892435261</v>
      </c>
    </row>
    <row r="1767" spans="1:20" x14ac:dyDescent="0.3">
      <c r="A1767">
        <f t="shared" si="495"/>
        <v>4328.0329412114943</v>
      </c>
      <c r="B1767">
        <f t="shared" si="512"/>
        <v>688.82783645836378</v>
      </c>
      <c r="C1767" t="str">
        <f t="shared" si="496"/>
        <v>75.73055387779-272.231436302235i</v>
      </c>
      <c r="D1767" t="str">
        <f t="shared" si="497"/>
        <v>15.3551351513796-46.341207435215i</v>
      </c>
      <c r="E1767" t="str">
        <f t="shared" si="498"/>
        <v>162.152071090703-2.37550703961947i</v>
      </c>
      <c r="F1767" t="str">
        <f t="shared" si="499"/>
        <v>17.4593509533538-216.871458661182i</v>
      </c>
      <c r="G1767" t="str">
        <f t="shared" si="500"/>
        <v>0.999993785254008-0.0024929314811056i</v>
      </c>
      <c r="H1767" t="str">
        <f t="shared" si="501"/>
        <v>91.0487897336041+2.36690827848484i</v>
      </c>
      <c r="I1767" t="str">
        <f t="shared" si="502"/>
        <v>5.47620857811331-51.3114299113252i</v>
      </c>
      <c r="K1767" t="str">
        <f t="shared" si="503"/>
        <v>0.142684165771043-0.00485182444520079i</v>
      </c>
      <c r="L1767" t="str">
        <f t="shared" si="504"/>
        <v>0.0015-14.4407403661085i</v>
      </c>
      <c r="M1767" t="str">
        <f t="shared" si="505"/>
        <v>0.0135-5.92440630404451i</v>
      </c>
      <c r="N1767">
        <f t="shared" si="506"/>
        <v>105.54574052433598</v>
      </c>
      <c r="O1767">
        <f t="shared" si="507"/>
        <v>49.022481152301708</v>
      </c>
      <c r="P1767" s="3">
        <f t="shared" si="508"/>
        <v>49.022481152301708</v>
      </c>
      <c r="Q1767" s="3">
        <f t="shared" si="509"/>
        <v>-74.454259475664017</v>
      </c>
      <c r="R1767">
        <f t="shared" si="510"/>
        <v>105.54574052433598</v>
      </c>
      <c r="S1767">
        <f t="shared" si="511"/>
        <v>0.68882783645836376</v>
      </c>
      <c r="T1767">
        <f t="shared" si="494"/>
        <v>49.022481152301708</v>
      </c>
    </row>
    <row r="1768" spans="1:20" x14ac:dyDescent="0.3">
      <c r="A1768">
        <f t="shared" si="495"/>
        <v>4344.4794663880984</v>
      </c>
      <c r="B1768">
        <f t="shared" si="512"/>
        <v>691.44538223690563</v>
      </c>
      <c r="C1768" t="str">
        <f t="shared" si="496"/>
        <v>75.7284890671609-271.231760508509i</v>
      </c>
      <c r="D1768" t="str">
        <f t="shared" si="497"/>
        <v>15.3551266630527-46.1667698968372i</v>
      </c>
      <c r="E1768" t="str">
        <f t="shared" si="498"/>
        <v>162.149685155929-2.38425282366503i</v>
      </c>
      <c r="F1768" t="str">
        <f t="shared" si="499"/>
        <v>17.4593501271457-216.050797050613i</v>
      </c>
      <c r="G1768" t="str">
        <f t="shared" si="500"/>
        <v>0.999993737932493-0.00250240450231549i</v>
      </c>
      <c r="H1768" t="str">
        <f t="shared" si="501"/>
        <v>91.0491613615333+2.3759040683454i</v>
      </c>
      <c r="I1768" t="str">
        <f t="shared" si="502"/>
        <v>5.47622818643561-51.116655608493i</v>
      </c>
      <c r="K1768" t="str">
        <f t="shared" si="503"/>
        <v>0.142682850334749-0.00487021426580748i</v>
      </c>
      <c r="L1768" t="str">
        <f t="shared" si="504"/>
        <v>0.0015-14.3860732876155i</v>
      </c>
      <c r="M1768" t="str">
        <f t="shared" si="505"/>
        <v>0.0135-5.90197878466278i</v>
      </c>
      <c r="N1768">
        <f t="shared" si="506"/>
        <v>105.59984730803004</v>
      </c>
      <c r="O1768">
        <f t="shared" si="507"/>
        <v>48.992812486078705</v>
      </c>
      <c r="P1768" s="3">
        <f t="shared" si="508"/>
        <v>48.992812486078705</v>
      </c>
      <c r="Q1768" s="3">
        <f t="shared" si="509"/>
        <v>-74.400152691969964</v>
      </c>
      <c r="R1768">
        <f t="shared" si="510"/>
        <v>105.59984730803004</v>
      </c>
      <c r="S1768">
        <f t="shared" si="511"/>
        <v>0.69144538223690566</v>
      </c>
      <c r="T1768">
        <f t="shared" si="494"/>
        <v>48.992812486078705</v>
      </c>
    </row>
    <row r="1769" spans="1:20" x14ac:dyDescent="0.3">
      <c r="A1769">
        <f t="shared" si="495"/>
        <v>4360.9884883603736</v>
      </c>
      <c r="B1769">
        <f t="shared" si="512"/>
        <v>694.07287468940592</v>
      </c>
      <c r="C1769" t="str">
        <f t="shared" si="496"/>
        <v>75.7264088281198-270.2359836558i</v>
      </c>
      <c r="D1769" t="str">
        <f t="shared" si="497"/>
        <v>15.3551181101014-45.9929964818381i</v>
      </c>
      <c r="E1769" t="str">
        <f t="shared" si="498"/>
        <v>162.147281527662-2.3930286769441i</v>
      </c>
      <c r="F1769" t="str">
        <f t="shared" si="499"/>
        <v>17.4593492946466-215.233243403262i</v>
      </c>
      <c r="G1769" t="str">
        <f t="shared" si="500"/>
        <v>0.999993690250657-0.00251191351965089i</v>
      </c>
      <c r="H1769" t="str">
        <f t="shared" si="501"/>
        <v>91.0495358210572+2.38493405980059i</v>
      </c>
      <c r="I1769" t="str">
        <f t="shared" si="502"/>
        <v>5.47624794414322-50.922616636603i</v>
      </c>
      <c r="K1769" t="str">
        <f t="shared" si="503"/>
        <v>0.142681524907906-0.00488867342953507i</v>
      </c>
      <c r="L1769" t="str">
        <f t="shared" si="504"/>
        <v>0.0015-14.3316131576166i</v>
      </c>
      <c r="M1769" t="str">
        <f t="shared" si="505"/>
        <v>0.0135-5.8796361672273i</v>
      </c>
      <c r="N1769">
        <f t="shared" si="506"/>
        <v>105.6541077554797</v>
      </c>
      <c r="O1769">
        <f t="shared" si="507"/>
        <v>48.963166024988041</v>
      </c>
      <c r="P1769" s="3">
        <f t="shared" si="508"/>
        <v>48.963166024988041</v>
      </c>
      <c r="Q1769" s="3">
        <f t="shared" si="509"/>
        <v>-74.3458922445203</v>
      </c>
      <c r="R1769">
        <f t="shared" si="510"/>
        <v>105.6541077554797</v>
      </c>
      <c r="S1769">
        <f t="shared" si="511"/>
        <v>0.69407287468940593</v>
      </c>
      <c r="T1769">
        <f t="shared" si="494"/>
        <v>48.963166024988041</v>
      </c>
    </row>
    <row r="1770" spans="1:20" x14ac:dyDescent="0.3">
      <c r="A1770">
        <f t="shared" si="495"/>
        <v>4377.5602446161429</v>
      </c>
      <c r="B1770">
        <f t="shared" si="512"/>
        <v>696.71035161322573</v>
      </c>
      <c r="C1770" t="str">
        <f t="shared" si="496"/>
        <v>75.7243130476015-269.244091387989i</v>
      </c>
      <c r="D1770" t="str">
        <f t="shared" si="497"/>
        <v>15.3551094920337-45.8198846904162i</v>
      </c>
      <c r="E1770" t="str">
        <f t="shared" si="498"/>
        <v>162.144860078292-2.40183467849461i</v>
      </c>
      <c r="F1770" t="str">
        <f t="shared" si="499"/>
        <v>17.4593484558086-214.418785958344i</v>
      </c>
      <c r="G1770" t="str">
        <f t="shared" si="500"/>
        <v>0.999993642205755-0.00252145866988156i</v>
      </c>
      <c r="H1770" t="str">
        <f t="shared" si="501"/>
        <v>91.0499131337658+2.3939983830176i</v>
      </c>
      <c r="I1770" t="str">
        <f t="shared" si="502"/>
        <v>5.47626785237487-50.7293102043472i</v>
      </c>
      <c r="K1770" t="str">
        <f t="shared" si="503"/>
        <v>0.142680189414834-0.00490720219374636i</v>
      </c>
      <c r="L1770" t="str">
        <f t="shared" si="504"/>
        <v>0.0015-14.2773591926844i</v>
      </c>
      <c r="M1770" t="str">
        <f t="shared" si="505"/>
        <v>0.0135-5.85737813033204i</v>
      </c>
      <c r="N1770">
        <f t="shared" si="506"/>
        <v>105.70852194140419</v>
      </c>
      <c r="O1770">
        <f t="shared" si="507"/>
        <v>48.933541900776973</v>
      </c>
      <c r="P1770" s="3">
        <f t="shared" si="508"/>
        <v>48.933541900776973</v>
      </c>
      <c r="Q1770" s="3">
        <f t="shared" si="509"/>
        <v>-74.291478058595814</v>
      </c>
      <c r="R1770">
        <f t="shared" si="510"/>
        <v>105.70852194140419</v>
      </c>
      <c r="S1770">
        <f t="shared" si="511"/>
        <v>0.6967103516132257</v>
      </c>
      <c r="T1770">
        <f t="shared" si="494"/>
        <v>48.933541900776973</v>
      </c>
    </row>
    <row r="1771" spans="1:20" x14ac:dyDescent="0.3">
      <c r="A1771">
        <f t="shared" si="495"/>
        <v>4394.1949735456847</v>
      </c>
      <c r="B1771">
        <f t="shared" si="512"/>
        <v>699.35785094935602</v>
      </c>
      <c r="C1771" t="str">
        <f t="shared" si="496"/>
        <v>75.7222016117464-268.256069404487i</v>
      </c>
      <c r="D1771" t="str">
        <f t="shared" si="497"/>
        <v>15.3551008083542-45.6474320322873i</v>
      </c>
      <c r="E1771" t="str">
        <f t="shared" si="498"/>
        <v>162.142420679341-2.41067090726992i</v>
      </c>
      <c r="F1771" t="str">
        <f t="shared" si="499"/>
        <v>17.4593476105834-213.607412999616i</v>
      </c>
      <c r="G1771" t="str">
        <f t="shared" si="500"/>
        <v>0.999993593795022-0.00253104009029681i</v>
      </c>
      <c r="H1771" t="str">
        <f t="shared" si="501"/>
        <v>91.050293321414+2.40309716866058i</v>
      </c>
      <c r="I1771" t="str">
        <f t="shared" si="502"/>
        <v>5.47628791227799-50.5367335309566i</v>
      </c>
      <c r="K1771" t="str">
        <f t="shared" si="503"/>
        <v>0.142678843779282-0.00492580081671215i</v>
      </c>
      <c r="L1771" t="str">
        <f t="shared" si="504"/>
        <v>0.0015-14.2233106123574i</v>
      </c>
      <c r="M1771" t="str">
        <f t="shared" si="505"/>
        <v>0.0135-5.83520435378765i</v>
      </c>
      <c r="N1771">
        <f t="shared" si="506"/>
        <v>105.76308993640211</v>
      </c>
      <c r="O1771">
        <f t="shared" si="507"/>
        <v>48.903940245716669</v>
      </c>
      <c r="P1771" s="3">
        <f t="shared" si="508"/>
        <v>48.903940245716669</v>
      </c>
      <c r="Q1771" s="3">
        <f t="shared" si="509"/>
        <v>-74.23691006359789</v>
      </c>
      <c r="R1771">
        <f t="shared" si="510"/>
        <v>105.76308993640211</v>
      </c>
      <c r="S1771">
        <f t="shared" si="511"/>
        <v>0.69935785094935599</v>
      </c>
      <c r="T1771">
        <f t="shared" si="494"/>
        <v>48.903940245716669</v>
      </c>
    </row>
    <row r="1772" spans="1:20" x14ac:dyDescent="0.3">
      <c r="A1772">
        <f t="shared" si="495"/>
        <v>4410.8929144451586</v>
      </c>
      <c r="B1772">
        <f t="shared" si="512"/>
        <v>702.01541078296361</v>
      </c>
      <c r="C1772" t="str">
        <f t="shared" si="496"/>
        <v>75.720074405894-267.271903460041i</v>
      </c>
      <c r="D1772" t="str">
        <f t="shared" si="497"/>
        <v>15.3550920585631-45.4756360266492i</v>
      </c>
      <c r="E1772" t="str">
        <f t="shared" si="498"/>
        <v>162.139963201463-2.41953744213526i</v>
      </c>
      <c r="F1772" t="str">
        <f t="shared" si="499"/>
        <v>17.4593467589223-212.799112855204i</v>
      </c>
      <c r="G1772" t="str">
        <f t="shared" si="500"/>
        <v>0.999993545015673-0.0025406579187075i</v>
      </c>
      <c r="H1772" t="str">
        <f t="shared" si="501"/>
        <v>91.0506764059208+2.4122305478924i</v>
      </c>
      <c r="I1772" t="str">
        <f t="shared" si="502"/>
        <v>5.4763081250086-50.344883846158i</v>
      </c>
      <c r="K1772" t="str">
        <f t="shared" si="503"/>
        <v>0.142677487924428-0.00494446955761394i</v>
      </c>
      <c r="L1772" t="str">
        <f t="shared" si="504"/>
        <v>0.0015-14.1694666391287i</v>
      </c>
      <c r="M1772" t="str">
        <f t="shared" si="505"/>
        <v>0.0135-5.81311451861692i</v>
      </c>
      <c r="N1772">
        <f t="shared" si="506"/>
        <v>105.81781180690679</v>
      </c>
      <c r="O1772">
        <f t="shared" si="507"/>
        <v>48.874361192601164</v>
      </c>
      <c r="P1772" s="3">
        <f t="shared" si="508"/>
        <v>48.874361192601164</v>
      </c>
      <c r="Q1772" s="3">
        <f t="shared" si="509"/>
        <v>-74.182188193093211</v>
      </c>
      <c r="R1772">
        <f t="shared" si="510"/>
        <v>105.81781180690679</v>
      </c>
      <c r="S1772">
        <f t="shared" si="511"/>
        <v>0.70201541078296359</v>
      </c>
      <c r="T1772">
        <f t="shared" ref="T1772:T1835" si="513">P1772</f>
        <v>48.874361192601164</v>
      </c>
    </row>
    <row r="1773" spans="1:20" x14ac:dyDescent="0.3">
      <c r="A1773">
        <f t="shared" ref="A1773:A1836" si="514">2*PI()*B1773</f>
        <v>4427.6543075200507</v>
      </c>
      <c r="B1773">
        <f t="shared" si="512"/>
        <v>704.68306934393888</v>
      </c>
      <c r="C1773" t="str">
        <f t="shared" ref="C1773:C1836" si="515">IMPRODUCT(D1773,E1773,$C$40,,K1773,$C$41)</f>
        <v>75.7179313145795-266.291579364502i</v>
      </c>
      <c r="D1773" t="str">
        <f t="shared" ref="D1773:D1836" si="516">IMDIV(IMPRODUCT($C$37,$C$38,COMPLEX(1,A1773/$C$38)),IMSUM(-1*A1773*A1773/$C$39,COMPLEX(0,1*A1773)))</f>
        <v>15.3550832421575-45.3044942021456i</v>
      </c>
      <c r="E1773" t="str">
        <f t="shared" ref="E1773:E1836" si="517">IMDIV(IMPRODUCT(IMSUM(F1773,G1773),$C$29,H1773),IMSUM(1,I1773))</f>
        <v>162.137487514433-2.42843436186253i</v>
      </c>
      <c r="F1773" t="str">
        <f t="shared" ref="F1773:F1836" si="518">IMDIV(IMPRODUCT($C$14,$C$15,COMPLEX(1,A1773/$C$15)),IMSUM(-1*A1773*A1773/$C$16,COMPLEX(0,A1773)))</f>
        <v>17.4593459007764-211.99387389744i</v>
      </c>
      <c r="G1773" t="str">
        <f t="shared" ref="G1773:G1836" si="519">IMDIV(1,COMPLEX(1,A1773*$C$9*$C$10))</f>
        <v>0.999993495864902-0.00255031229344796i</v>
      </c>
      <c r="H1773" t="str">
        <f t="shared" ref="H1773:H1836" si="520">IMDIV($C$3,IMSUM(K1773,COMPLEX(0,$C$28*A1773)))</f>
        <v>91.0510624093745+2.42139865237678i</v>
      </c>
      <c r="I1773" t="str">
        <f t="shared" ref="I1773:I1836" si="521">IMPRODUCT(F1773,$C$29,H1773,$C$31)</f>
        <v>5.47632849173171-50.1537583901382i</v>
      </c>
      <c r="K1773" t="str">
        <f t="shared" ref="K1773:K1836" si="522">IF($C$26&lt;=0,IMDIV(1,IMSUM(IMDIV(1,L1773),1/$C$18)),IMDIV(1,IMSUM(IMDIV(1,L1773),1/$C$18,IMDIV(1,M1773))))</f>
        <v>0.142676121772868-0.00496320867654656i</v>
      </c>
      <c r="L1773" t="str">
        <f t="shared" ref="L1773:L1836" si="523">IMSUM($C$21/$C$22,IMDIV(1,COMPLEX(0,$C$20*$C$22*A1773)))</f>
        <v>0.0015-14.1158264984347i</v>
      </c>
      <c r="M1773" t="str">
        <f t="shared" ref="M1773:M1836" si="524">IMSUM($C$25/$C$26,IMDIV(1,COMPLEX(0,$C$24*$C$26*A1773)))</f>
        <v>0.0135-5.79110830705013i</v>
      </c>
      <c r="N1773">
        <f t="shared" ref="N1773:N1836" si="525">ABS(R1773)</f>
        <v>105.87268761514376</v>
      </c>
      <c r="O1773">
        <f t="shared" ref="O1773:O1836" si="526">ABS(P1773)</f>
        <v>48.844804874745087</v>
      </c>
      <c r="P1773" s="3">
        <f t="shared" ref="P1773:P1836" si="527">20*LOG10(IMABS(C1773))</f>
        <v>48.844804874745087</v>
      </c>
      <c r="Q1773" s="3">
        <f t="shared" ref="Q1773:Q1836" si="528">IMARGUMENT(C1773)*180/PI()</f>
        <v>-74.127312384856239</v>
      </c>
      <c r="R1773">
        <f t="shared" ref="R1773:R1836" si="529">IF(Q1773&lt;0,Q1773+180,Q1773-180)</f>
        <v>105.87268761514376</v>
      </c>
      <c r="S1773">
        <f t="shared" ref="S1773:S1836" si="530">B1773/1000</f>
        <v>0.70468306934393887</v>
      </c>
      <c r="T1773">
        <f t="shared" si="513"/>
        <v>48.844804874745087</v>
      </c>
    </row>
    <row r="1774" spans="1:20" x14ac:dyDescent="0.3">
      <c r="A1774">
        <f t="shared" si="514"/>
        <v>4444.4793938886269</v>
      </c>
      <c r="B1774">
        <f t="shared" ref="B1774:B1837" si="531">B1773*(1+B$42)</f>
        <v>707.36086500744591</v>
      </c>
      <c r="C1774" t="str">
        <f t="shared" si="515"/>
        <v>75.715772221524-265.315082982632i</v>
      </c>
      <c r="D1774" t="str">
        <f t="shared" si="516"/>
        <v>15.35507435863-45.1340040968305i</v>
      </c>
      <c r="E1774" t="str">
        <f t="shared" si="517"/>
        <v>162.134993487147-2.43736174512642i</v>
      </c>
      <c r="F1774" t="str">
        <f t="shared" si="518"/>
        <v>17.4593450360963-211.19168454269i</v>
      </c>
      <c r="G1774" t="str">
        <f t="shared" si="519"/>
        <v>0.99999344633988-0.00256000335337801i</v>
      </c>
      <c r="H1774" t="str">
        <f t="shared" si="520"/>
        <v>91.0514513540321+2.43060161428023i</v>
      </c>
      <c r="I1774" t="str">
        <f t="shared" si="521"/>
        <v>5.47634901362126-49.9633544135018i</v>
      </c>
      <c r="K1774" t="str">
        <f t="shared" si="522"/>
        <v>0.142674745246615-0.00498201843452099i</v>
      </c>
      <c r="L1774" t="str">
        <f t="shared" si="523"/>
        <v>0.0015-14.0623894186438i</v>
      </c>
      <c r="M1774" t="str">
        <f t="shared" si="524"/>
        <v>0.0135-5.76918540252056i</v>
      </c>
      <c r="N1774">
        <f t="shared" si="525"/>
        <v>105.92771741908503</v>
      </c>
      <c r="O1774">
        <f t="shared" si="526"/>
        <v>48.815271425982381</v>
      </c>
      <c r="P1774" s="3">
        <f t="shared" si="527"/>
        <v>48.815271425982381</v>
      </c>
      <c r="Q1774" s="3">
        <f t="shared" si="528"/>
        <v>-74.072282580914973</v>
      </c>
      <c r="R1774">
        <f t="shared" si="529"/>
        <v>105.92771741908503</v>
      </c>
      <c r="S1774">
        <f t="shared" si="530"/>
        <v>0.70736086500744588</v>
      </c>
      <c r="T1774">
        <f t="shared" si="513"/>
        <v>48.815271425982381</v>
      </c>
    </row>
    <row r="1775" spans="1:20" x14ac:dyDescent="0.3">
      <c r="A1775">
        <f t="shared" si="514"/>
        <v>4461.3684155854035</v>
      </c>
      <c r="B1775">
        <f t="shared" si="531"/>
        <v>710.0488362944742</v>
      </c>
      <c r="C1775" t="str">
        <f t="shared" si="515"/>
        <v>75.7135970096383-264.342400233899i</v>
      </c>
      <c r="D1775" t="str">
        <f t="shared" si="516"/>
        <v>15.3550654074699-44.9641632581334i</v>
      </c>
      <c r="E1775" t="str">
        <f t="shared" si="517"/>
        <v>162.132480987614-2.4463196704995i</v>
      </c>
      <c r="F1775" t="str">
        <f t="shared" si="518"/>
        <v>17.4593441648322-210.39253325119i</v>
      </c>
      <c r="G1775" t="str">
        <f t="shared" si="519"/>
        <v>0.999993396437758-0.00256973123788496i</v>
      </c>
      <c r="H1775" t="str">
        <f t="shared" si="520"/>
        <v>91.051843262318+2.43983956627367i</v>
      </c>
      <c r="I1775" t="str">
        <f t="shared" si="521"/>
        <v>5.47636969185988-49.7736691772309i</v>
      </c>
      <c r="K1775" t="str">
        <f t="shared" si="522"/>
        <v>0.142673358267098-0.00500089909346669i</v>
      </c>
      <c r="L1775" t="str">
        <f t="shared" si="523"/>
        <v>0.0015-14.0091546310459i</v>
      </c>
      <c r="M1775" t="str">
        <f t="shared" si="524"/>
        <v>0.0135-5.74734548965983i</v>
      </c>
      <c r="N1775">
        <f t="shared" si="525"/>
        <v>105.98290127240639</v>
      </c>
      <c r="O1775">
        <f t="shared" si="526"/>
        <v>48.785760980664776</v>
      </c>
      <c r="P1775" s="3">
        <f t="shared" si="527"/>
        <v>48.785760980664776</v>
      </c>
      <c r="Q1775" s="3">
        <f t="shared" si="528"/>
        <v>-74.017098727593606</v>
      </c>
      <c r="R1775">
        <f t="shared" si="529"/>
        <v>105.98290127240639</v>
      </c>
      <c r="S1775">
        <f t="shared" si="530"/>
        <v>0.71004883629447424</v>
      </c>
      <c r="T1775">
        <f t="shared" si="513"/>
        <v>48.785760980664776</v>
      </c>
    </row>
    <row r="1776" spans="1:20" x14ac:dyDescent="0.3">
      <c r="A1776">
        <f t="shared" si="514"/>
        <v>4478.3216155646287</v>
      </c>
      <c r="B1776">
        <f t="shared" si="531"/>
        <v>712.74702187239325</v>
      </c>
      <c r="C1776" t="str">
        <f t="shared" si="515"/>
        <v>75.7114055610076-263.373517092256i</v>
      </c>
      <c r="D1776" t="str">
        <f t="shared" si="516"/>
        <v>15.3550563881623-44.794969242823i</v>
      </c>
      <c r="E1776" t="str">
        <f t="shared" si="517"/>
        <v>162.129949882952-2.45530821644749i</v>
      </c>
      <c r="F1776" t="str">
        <f t="shared" si="518"/>
        <v>17.459343286934-209.596408526881i</v>
      </c>
      <c r="G1776" t="str">
        <f t="shared" si="519"/>
        <v>0.999993346155664-0.0025794960868856i</v>
      </c>
      <c r="H1776" t="str">
        <f t="shared" si="520"/>
        <v>91.0522381568316+2.44911264153484i</v>
      </c>
      <c r="I1776" t="str">
        <f t="shared" si="521"/>
        <v>5.47639052763956-49.5846999526496i</v>
      </c>
      <c r="K1776" t="str">
        <f t="shared" si="522"/>
        <v>0.142671960755149-0.00501985091623461i</v>
      </c>
      <c r="L1776" t="str">
        <f t="shared" si="523"/>
        <v>0.0015-13.9561213698405i</v>
      </c>
      <c r="M1776" t="str">
        <f t="shared" si="524"/>
        <v>0.0135-5.72558825429351i</v>
      </c>
      <c r="N1776">
        <f t="shared" si="525"/>
        <v>106.03823922444187</v>
      </c>
      <c r="O1776">
        <f t="shared" si="526"/>
        <v>48.756273673659436</v>
      </c>
      <c r="P1776" s="3">
        <f t="shared" si="527"/>
        <v>48.756273673659436</v>
      </c>
      <c r="Q1776" s="3">
        <f t="shared" si="528"/>
        <v>-73.961760775558133</v>
      </c>
      <c r="R1776">
        <f t="shared" si="529"/>
        <v>106.03823922444187</v>
      </c>
      <c r="S1776">
        <f t="shared" si="530"/>
        <v>0.71274702187239325</v>
      </c>
      <c r="T1776">
        <f t="shared" si="513"/>
        <v>48.756273673659436</v>
      </c>
    </row>
    <row r="1777" spans="1:20" x14ac:dyDescent="0.3">
      <c r="A1777">
        <f t="shared" si="514"/>
        <v>4495.3392377037744</v>
      </c>
      <c r="B1777">
        <f t="shared" si="531"/>
        <v>715.45546055550835</v>
      </c>
      <c r="C1777" t="str">
        <f t="shared" si="515"/>
        <v>75.7091977568921-262.408419585951i</v>
      </c>
      <c r="D1777" t="str">
        <f t="shared" si="516"/>
        <v>15.3550473001884-44.6264196169731i</v>
      </c>
      <c r="E1777" t="str">
        <f t="shared" si="517"/>
        <v>162.127400039382-2.46432746132513i</v>
      </c>
      <c r="F1777" t="str">
        <f t="shared" si="518"/>
        <v>17.4593424023513-208.803298917241i</v>
      </c>
      <c r="G1777" t="str">
        <f t="shared" si="519"/>
        <v>0.999993295490705-0.0025892980408282i</v>
      </c>
      <c r="H1777" t="str">
        <f t="shared" si="520"/>
        <v>91.0526360603423+2.45842097374984i</v>
      </c>
      <c r="I1777" t="str">
        <f t="shared" si="521"/>
        <v>5.47641152216119-49.3964440213803i</v>
      </c>
      <c r="K1777" t="str">
        <f t="shared" si="522"/>
        <v>0.142670552631007-0.00503887416659957i</v>
      </c>
      <c r="L1777" t="str">
        <f t="shared" si="523"/>
        <v>0.0015-13.9032888721264i</v>
      </c>
      <c r="M1777" t="str">
        <f t="shared" si="524"/>
        <v>0.0135-5.70391338343647i</v>
      </c>
      <c r="N1777">
        <f t="shared" si="525"/>
        <v>106.0937313201393</v>
      </c>
      <c r="O1777">
        <f t="shared" si="526"/>
        <v>48.726809640347646</v>
      </c>
      <c r="P1777" s="3">
        <f t="shared" si="527"/>
        <v>48.726809640347646</v>
      </c>
      <c r="Q1777" s="3">
        <f t="shared" si="528"/>
        <v>-73.906268679860702</v>
      </c>
      <c r="R1777">
        <f t="shared" si="529"/>
        <v>106.0937313201393</v>
      </c>
      <c r="S1777">
        <f t="shared" si="530"/>
        <v>0.71545546055550835</v>
      </c>
      <c r="T1777">
        <f t="shared" si="513"/>
        <v>48.726809640347646</v>
      </c>
    </row>
    <row r="1778" spans="1:20" x14ac:dyDescent="0.3">
      <c r="A1778">
        <f t="shared" si="514"/>
        <v>4512.4215268070484</v>
      </c>
      <c r="B1778">
        <f t="shared" si="531"/>
        <v>718.17419130561927</v>
      </c>
      <c r="C1778" t="str">
        <f t="shared" si="515"/>
        <v>75.7069734777217-261.447093797314i</v>
      </c>
      <c r="D1778" t="str">
        <f t="shared" si="516"/>
        <v>15.3550381430255-44.4585119559267i</v>
      </c>
      <c r="E1778" t="str">
        <f t="shared" si="517"/>
        <v>162.124831322225-2.473377483371i</v>
      </c>
      <c r="F1778" t="str">
        <f t="shared" si="518"/>
        <v>17.4593415110329-208.013193013121i</v>
      </c>
      <c r="G1778" t="str">
        <f t="shared" si="519"/>
        <v>0.999993244439966-0.00259913724069458i</v>
      </c>
      <c r="H1778" t="str">
        <f t="shared" si="520"/>
        <v>91.0530369957939+2.4677646971154i</v>
      </c>
      <c r="I1778" t="str">
        <f t="shared" si="521"/>
        <v>5.47643267663483-49.2088986753066i</v>
      </c>
      <c r="K1778" t="str">
        <f t="shared" si="522"/>
        <v>0.14266913381431-0.0050579691092632i</v>
      </c>
      <c r="L1778" t="str">
        <f t="shared" si="523"/>
        <v>0.0015-13.8506563778904i</v>
      </c>
      <c r="M1778" t="str">
        <f t="shared" si="524"/>
        <v>0.0135-5.68232056528837i</v>
      </c>
      <c r="N1778">
        <f t="shared" si="525"/>
        <v>106.14937760001609</v>
      </c>
      <c r="O1778">
        <f t="shared" si="526"/>
        <v>48.697369016622709</v>
      </c>
      <c r="P1778" s="3">
        <f t="shared" si="527"/>
        <v>48.697369016622709</v>
      </c>
      <c r="Q1778" s="3">
        <f t="shared" si="528"/>
        <v>-73.850622399983905</v>
      </c>
      <c r="R1778">
        <f t="shared" si="529"/>
        <v>106.14937760001609</v>
      </c>
      <c r="S1778">
        <f t="shared" si="530"/>
        <v>0.71817419130561932</v>
      </c>
      <c r="T1778">
        <f t="shared" si="513"/>
        <v>48.697369016622709</v>
      </c>
    </row>
    <row r="1779" spans="1:20" x14ac:dyDescent="0.3">
      <c r="A1779">
        <f t="shared" si="514"/>
        <v>4529.5687286089151</v>
      </c>
      <c r="B1779">
        <f t="shared" si="531"/>
        <v>720.9032532325806</v>
      </c>
      <c r="C1779" t="str">
        <f t="shared" si="515"/>
        <v>75.7047326030891-260.489525862554i</v>
      </c>
      <c r="D1779" t="str">
        <f t="shared" si="516"/>
        <v>15.355028916147-44.2912438442618i</v>
      </c>
      <c r="E1779" t="str">
        <f t="shared" si="517"/>
        <v>162.122243595893-2.4824583607028i</v>
      </c>
      <c r="F1779" t="str">
        <f t="shared" si="518"/>
        <v>17.4593406129278-207.226079448583i</v>
      </c>
      <c r="G1779" t="str">
        <f t="shared" si="519"/>
        <v>0.99999319300051-0.00260901382800205i</v>
      </c>
      <c r="H1779" t="str">
        <f t="shared" si="520"/>
        <v>91.0534409863052+2.47714394634057i</v>
      </c>
      <c r="I1779" t="str">
        <f t="shared" si="521"/>
        <v>5.47645399227982-49.0220612165348i</v>
      </c>
      <c r="K1779" t="str">
        <f t="shared" si="522"/>
        <v>0.142667704224091-0.00507713600985633i</v>
      </c>
      <c r="L1779" t="str">
        <f t="shared" si="523"/>
        <v>0.0015-13.7982231299964i</v>
      </c>
      <c r="M1779" t="str">
        <f t="shared" si="524"/>
        <v>0.0135-5.66080948922929i</v>
      </c>
      <c r="N1779">
        <f t="shared" si="525"/>
        <v>106.20517810011391</v>
      </c>
      <c r="O1779">
        <f t="shared" si="526"/>
        <v>48.667951938887903</v>
      </c>
      <c r="P1779" s="3">
        <f t="shared" si="527"/>
        <v>48.667951938887903</v>
      </c>
      <c r="Q1779" s="3">
        <f t="shared" si="528"/>
        <v>-73.794821899886088</v>
      </c>
      <c r="R1779">
        <f t="shared" si="529"/>
        <v>106.20517810011391</v>
      </c>
      <c r="S1779">
        <f t="shared" si="530"/>
        <v>0.72090325323258064</v>
      </c>
      <c r="T1779">
        <f t="shared" si="513"/>
        <v>48.667951938887903</v>
      </c>
    </row>
    <row r="1780" spans="1:20" x14ac:dyDescent="0.3">
      <c r="A1780">
        <f t="shared" si="514"/>
        <v>4546.7810897776289</v>
      </c>
      <c r="B1780">
        <f t="shared" si="531"/>
        <v>723.64268559486447</v>
      </c>
      <c r="C1780" t="str">
        <f t="shared" si="515"/>
        <v>75.7024750117461-259.535701971558i</v>
      </c>
      <c r="D1780" t="str">
        <f t="shared" si="516"/>
        <v>15.3550196190223-44.1246128757563i</v>
      </c>
      <c r="E1780" t="str">
        <f t="shared" si="517"/>
        <v>162.119636723889-2.49157017131279i</v>
      </c>
      <c r="F1780" t="str">
        <f t="shared" si="518"/>
        <v>17.4593397079842-206.441946900732i</v>
      </c>
      <c r="G1780" t="str">
        <f t="shared" si="519"/>
        <v>0.999993141169376-0.00261892794480552i</v>
      </c>
      <c r="H1780" t="str">
        <f t="shared" si="520"/>
        <v>91.0538480551717+2.48655885664893i</v>
      </c>
      <c r="I1780" t="str">
        <f t="shared" si="521"/>
        <v>5.47647547032476-48.8359289573536i</v>
      </c>
      <c r="K1780" t="str">
        <f t="shared" si="522"/>
        <v>0.142666263778773-0.00509637513494182i</v>
      </c>
      <c r="L1780" t="str">
        <f t="shared" si="523"/>
        <v>0.0015-13.7459883741745i</v>
      </c>
      <c r="M1780" t="str">
        <f t="shared" si="524"/>
        <v>0.0135-5.63937984581519i</v>
      </c>
      <c r="N1780">
        <f t="shared" si="525"/>
        <v>106.26113285195376</v>
      </c>
      <c r="O1780">
        <f t="shared" si="526"/>
        <v>48.638558544054575</v>
      </c>
      <c r="P1780" s="3">
        <f t="shared" si="527"/>
        <v>48.638558544054575</v>
      </c>
      <c r="Q1780" s="3">
        <f t="shared" si="528"/>
        <v>-73.738867148046239</v>
      </c>
      <c r="R1780">
        <f t="shared" si="529"/>
        <v>106.26113285195376</v>
      </c>
      <c r="S1780">
        <f t="shared" si="530"/>
        <v>0.72364268559486444</v>
      </c>
      <c r="T1780">
        <f t="shared" si="513"/>
        <v>48.638558544054575</v>
      </c>
    </row>
    <row r="1781" spans="1:20" x14ac:dyDescent="0.3">
      <c r="A1781">
        <f t="shared" si="514"/>
        <v>4564.0588579187843</v>
      </c>
      <c r="B1781">
        <f t="shared" si="531"/>
        <v>726.39252780012498</v>
      </c>
      <c r="C1781" t="str">
        <f t="shared" si="515"/>
        <v>75.7002005815931-258.585608367679i</v>
      </c>
      <c r="D1781" t="str">
        <f t="shared" si="516"/>
        <v>15.3550102511165-43.9586166533535i</v>
      </c>
      <c r="E1781" t="str">
        <f t="shared" si="517"/>
        <v>162.117010568796-2.5007129930625i</v>
      </c>
      <c r="F1781" t="str">
        <f t="shared" si="518"/>
        <v>17.4593387961501-205.66078408956i</v>
      </c>
      <c r="G1781" t="str">
        <f t="shared" si="519"/>
        <v>0.999993088943583-0.0026288797336995i</v>
      </c>
      <c r="H1781" t="str">
        <f t="shared" si="520"/>
        <v>91.054258225868+2.49600956378051i</v>
      </c>
      <c r="I1781" t="str">
        <f t="shared" si="521"/>
        <v>5.47649711200777-48.6504992201981i</v>
      </c>
      <c r="K1781" t="str">
        <f t="shared" si="522"/>
        <v>0.142664812396163-0.00511568675201716i</v>
      </c>
      <c r="L1781" t="str">
        <f t="shared" si="523"/>
        <v>0.0015-13.6939513590103i</v>
      </c>
      <c r="M1781" t="str">
        <f t="shared" si="524"/>
        <v>0.0135-5.61803132677345i</v>
      </c>
      <c r="N1781">
        <f t="shared" si="525"/>
        <v>106.31724188249029</v>
      </c>
      <c r="O1781">
        <f t="shared" si="526"/>
        <v>48.609188969539701</v>
      </c>
      <c r="P1781" s="3">
        <f t="shared" si="527"/>
        <v>48.609188969539701</v>
      </c>
      <c r="Q1781" s="3">
        <f t="shared" si="528"/>
        <v>-73.682758117509707</v>
      </c>
      <c r="R1781">
        <f t="shared" si="529"/>
        <v>106.31724188249029</v>
      </c>
      <c r="S1781">
        <f t="shared" si="530"/>
        <v>0.72639252780012498</v>
      </c>
      <c r="T1781">
        <f t="shared" si="513"/>
        <v>48.609188969539701</v>
      </c>
    </row>
    <row r="1782" spans="1:20" x14ac:dyDescent="0.3">
      <c r="A1782">
        <f t="shared" si="514"/>
        <v>4581.4022815788758</v>
      </c>
      <c r="B1782">
        <f t="shared" si="531"/>
        <v>729.15281940576551</v>
      </c>
      <c r="C1782" t="str">
        <f t="shared" si="515"/>
        <v>75.6979091896832-257.639231347549i</v>
      </c>
      <c r="D1782" t="str">
        <f t="shared" si="516"/>
        <v>15.355000811891-43.7932527891272i</v>
      </c>
      <c r="E1782" t="str">
        <f t="shared" si="517"/>
        <v>162.114364992276-2.50988690367799i</v>
      </c>
      <c r="F1782" t="str">
        <f t="shared" si="518"/>
        <v>17.459337877373-204.882579777774i</v>
      </c>
      <c r="G1782" t="str">
        <f t="shared" si="519"/>
        <v>0.999993036320125-0.00263886933782016i</v>
      </c>
      <c r="H1782" t="str">
        <f t="shared" si="520"/>
        <v>91.0546715220455+2.50549620399365i</v>
      </c>
      <c r="I1782" t="str">
        <f t="shared" si="521"/>
        <v>5.47651891857619-48.465769337607i</v>
      </c>
      <c r="K1782" t="str">
        <f t="shared" si="522"/>
        <v>0.142663349993453-0.00513507112951717i</v>
      </c>
      <c r="L1782" t="str">
        <f t="shared" si="523"/>
        <v>0.0015-13.6421113359338i</v>
      </c>
      <c r="M1782" t="str">
        <f t="shared" si="524"/>
        <v>0.0135-5.59676362499847i</v>
      </c>
      <c r="N1782">
        <f t="shared" si="525"/>
        <v>106.37350521406746</v>
      </c>
      <c r="O1782">
        <f t="shared" si="526"/>
        <v>48.579843353264245</v>
      </c>
      <c r="P1782" s="3">
        <f t="shared" si="527"/>
        <v>48.579843353264245</v>
      </c>
      <c r="Q1782" s="3">
        <f t="shared" si="528"/>
        <v>-73.626494785932536</v>
      </c>
      <c r="R1782">
        <f t="shared" si="529"/>
        <v>106.37350521406746</v>
      </c>
      <c r="S1782">
        <f t="shared" si="530"/>
        <v>0.72915281940576548</v>
      </c>
      <c r="T1782">
        <f t="shared" si="513"/>
        <v>48.579843353264245</v>
      </c>
    </row>
    <row r="1783" spans="1:20" x14ac:dyDescent="0.3">
      <c r="A1783">
        <f t="shared" si="514"/>
        <v>4598.8116102488757</v>
      </c>
      <c r="B1783">
        <f t="shared" si="531"/>
        <v>731.92360011950746</v>
      </c>
      <c r="C1783" t="str">
        <f t="shared" si="515"/>
        <v>75.6956007122083-256.696557260871i</v>
      </c>
      <c r="D1783" t="str">
        <f t="shared" si="516"/>
        <v>15.3549913008027-43.6285189042484i</v>
      </c>
      <c r="E1783" t="str">
        <f t="shared" si="517"/>
        <v>162.111699855066-2.51909198074477i</v>
      </c>
      <c r="F1783" t="str">
        <f t="shared" si="518"/>
        <v>17.4593369516-204.107322770647i</v>
      </c>
      <c r="G1783" t="str">
        <f t="shared" si="519"/>
        <v>0.999992983295975-0.00264889690084739i</v>
      </c>
      <c r="H1783" t="str">
        <f t="shared" si="520"/>
        <v>91.055087967538+2.51501891406717i</v>
      </c>
      <c r="I1783" t="str">
        <f t="shared" si="521"/>
        <v>5.47654089128703-48.281736652189i</v>
      </c>
      <c r="K1783" t="str">
        <f t="shared" si="522"/>
        <v>0.142661876487209-0.00515452853681664i</v>
      </c>
      <c r="L1783" t="str">
        <f t="shared" si="523"/>
        <v>0.0015-13.5904675592088i</v>
      </c>
      <c r="M1783" t="str">
        <f t="shared" si="524"/>
        <v>0.0135-5.57557643454719i</v>
      </c>
      <c r="N1783">
        <f t="shared" si="525"/>
        <v>106.42992286437179</v>
      </c>
      <c r="O1783">
        <f t="shared" si="526"/>
        <v>48.550521833650592</v>
      </c>
      <c r="P1783" s="3">
        <f t="shared" si="527"/>
        <v>48.550521833650592</v>
      </c>
      <c r="Q1783" s="3">
        <f t="shared" si="528"/>
        <v>-73.57007713562821</v>
      </c>
      <c r="R1783">
        <f t="shared" si="529"/>
        <v>106.42992286437179</v>
      </c>
      <c r="S1783">
        <f t="shared" si="530"/>
        <v>0.73192360011950741</v>
      </c>
      <c r="T1783">
        <f t="shared" si="513"/>
        <v>48.550521833650592</v>
      </c>
    </row>
    <row r="1784" spans="1:20" x14ac:dyDescent="0.3">
      <c r="A1784">
        <f t="shared" si="514"/>
        <v>4616.2870943678217</v>
      </c>
      <c r="B1784">
        <f t="shared" si="531"/>
        <v>734.70490979996157</v>
      </c>
      <c r="C1784" t="str">
        <f t="shared" si="515"/>
        <v>75.6932750244965-255.757572510205i</v>
      </c>
      <c r="D1784" t="str">
        <f t="shared" si="516"/>
        <v>15.3549817173048-43.46441262895i</v>
      </c>
      <c r="E1784" t="str">
        <f t="shared" si="517"/>
        <v>162.109015016965-2.52832830170273i</v>
      </c>
      <c r="F1784" t="str">
        <f t="shared" si="518"/>
        <v>17.4593360187778-203.335001915844i</v>
      </c>
      <c r="G1784" t="str">
        <f t="shared" si="519"/>
        <v>0.999992929868081-0.00265896256700684i</v>
      </c>
      <c r="H1784" t="str">
        <f t="shared" si="520"/>
        <v>91.0555075863618+2.52457783130239i</v>
      </c>
      <c r="I1784" t="str">
        <f t="shared" si="521"/>
        <v>5.47656303140694-48.0983985165816i</v>
      </c>
      <c r="K1784" t="str">
        <f t="shared" si="522"/>
        <v>0.142660391793368-0.00517405924423303i</v>
      </c>
      <c r="L1784" t="str">
        <f t="shared" si="523"/>
        <v>0.0015-13.5390192859223i</v>
      </c>
      <c r="M1784" t="str">
        <f t="shared" si="524"/>
        <v>0.0135-5.55446945063478i</v>
      </c>
      <c r="N1784">
        <f t="shared" si="525"/>
        <v>106.48649484638796</v>
      </c>
      <c r="O1784">
        <f t="shared" si="526"/>
        <v>48.521224549619859</v>
      </c>
      <c r="P1784" s="3">
        <f t="shared" si="527"/>
        <v>48.521224549619859</v>
      </c>
      <c r="Q1784" s="3">
        <f t="shared" si="528"/>
        <v>-73.513505153612044</v>
      </c>
      <c r="R1784">
        <f t="shared" si="529"/>
        <v>106.48649484638796</v>
      </c>
      <c r="S1784">
        <f t="shared" si="530"/>
        <v>0.73470490979996161</v>
      </c>
      <c r="T1784">
        <f t="shared" si="513"/>
        <v>48.521224549619859</v>
      </c>
    </row>
    <row r="1785" spans="1:20" x14ac:dyDescent="0.3">
      <c r="A1785">
        <f t="shared" si="514"/>
        <v>4633.8289853264196</v>
      </c>
      <c r="B1785">
        <f t="shared" si="531"/>
        <v>737.49678845720143</v>
      </c>
      <c r="C1785" t="str">
        <f t="shared" si="515"/>
        <v>75.6909320010094-254.822263550793i</v>
      </c>
      <c r="D1785" t="str">
        <f t="shared" si="516"/>
        <v>15.354972060846-43.3009316024929i</v>
      </c>
      <c r="E1785" t="str">
        <f t="shared" si="517"/>
        <v>162.106310336838-2.53759594384087i</v>
      </c>
      <c r="F1785" t="str">
        <f t="shared" si="518"/>
        <v>17.4593350788529-202.56560610327i</v>
      </c>
      <c r="G1785" t="str">
        <f t="shared" si="519"/>
        <v>0.999992876033369-0.00266906648107201i</v>
      </c>
      <c r="H1785" t="str">
        <f t="shared" si="520"/>
        <v>91.0559304027143+2.53417309352487i</v>
      </c>
      <c r="I1785" t="str">
        <f t="shared" si="521"/>
        <v>5.47658534021207-47.9157522934128i</v>
      </c>
      <c r="K1785" t="str">
        <f t="shared" si="522"/>
        <v>0.142658895827238-0.00519366352302903i</v>
      </c>
      <c r="L1785" t="str">
        <f t="shared" si="523"/>
        <v>0.0015-13.4877657759736i</v>
      </c>
      <c r="M1785" t="str">
        <f t="shared" si="524"/>
        <v>0.0135-5.53344236963019i</v>
      </c>
      <c r="N1785">
        <f t="shared" si="525"/>
        <v>106.54322116835222</v>
      </c>
      <c r="O1785">
        <f t="shared" si="526"/>
        <v>48.491951640590322</v>
      </c>
      <c r="P1785" s="3">
        <f t="shared" si="527"/>
        <v>48.491951640590322</v>
      </c>
      <c r="Q1785" s="3">
        <f t="shared" si="528"/>
        <v>-73.456778831647782</v>
      </c>
      <c r="R1785">
        <f t="shared" si="529"/>
        <v>106.54322116835222</v>
      </c>
      <c r="S1785">
        <f t="shared" si="530"/>
        <v>0.73749678845720146</v>
      </c>
      <c r="T1785">
        <f t="shared" si="513"/>
        <v>48.491951640590322</v>
      </c>
    </row>
    <row r="1786" spans="1:20" x14ac:dyDescent="0.3">
      <c r="A1786">
        <f t="shared" si="514"/>
        <v>4651.4375354706599</v>
      </c>
      <c r="B1786">
        <f t="shared" si="531"/>
        <v>740.2992762533388</v>
      </c>
      <c r="C1786" t="str">
        <f t="shared" si="515"/>
        <v>75.6885715153316-253.89061689034i</v>
      </c>
      <c r="D1786" t="str">
        <f t="shared" si="516"/>
        <v>15.3549623308709-43.1380734731326i</v>
      </c>
      <c r="E1786" t="str">
        <f t="shared" si="517"/>
        <v>162.103585672607-2.54689498429245i</v>
      </c>
      <c r="F1786" t="str">
        <f t="shared" si="518"/>
        <v>17.459334131771-201.799124264907i</v>
      </c>
      <c r="G1786" t="str">
        <f t="shared" si="519"/>
        <v>0.999992821788742-0.00267920878836636i</v>
      </c>
      <c r="H1786" t="str">
        <f t="shared" si="520"/>
        <v>91.0563564409807+2.54380483908686i</v>
      </c>
      <c r="I1786" t="str">
        <f t="shared" si="521"/>
        <v>5.4766078189885-47.7337953552655i</v>
      </c>
      <c r="K1786" t="str">
        <f t="shared" si="522"/>
        <v>0.142657388503485-0.00521334164541537i</v>
      </c>
      <c r="L1786" t="str">
        <f t="shared" si="523"/>
        <v>0.0015-13.4367062920637i</v>
      </c>
      <c r="M1786" t="str">
        <f t="shared" si="524"/>
        <v>0.0135-5.51249488905178i</v>
      </c>
      <c r="N1786">
        <f t="shared" si="525"/>
        <v>106.60010183370666</v>
      </c>
      <c r="O1786">
        <f t="shared" si="526"/>
        <v>48.462703246474248</v>
      </c>
      <c r="P1786" s="3">
        <f t="shared" si="527"/>
        <v>48.462703246474248</v>
      </c>
      <c r="Q1786" s="3">
        <f t="shared" si="528"/>
        <v>-73.39989816629334</v>
      </c>
      <c r="R1786">
        <f t="shared" si="529"/>
        <v>106.60010183370666</v>
      </c>
      <c r="S1786">
        <f t="shared" si="530"/>
        <v>0.7402992762533388</v>
      </c>
      <c r="T1786">
        <f t="shared" si="513"/>
        <v>48.462703246474248</v>
      </c>
    </row>
    <row r="1787" spans="1:20" x14ac:dyDescent="0.3">
      <c r="A1787">
        <f t="shared" si="514"/>
        <v>4669.1129981054482</v>
      </c>
      <c r="B1787">
        <f t="shared" si="531"/>
        <v>743.11241350310149</v>
      </c>
      <c r="C1787" t="str">
        <f t="shared" si="515"/>
        <v>75.6861934401724-252.962619088831i</v>
      </c>
      <c r="D1787" t="str">
        <f t="shared" si="516"/>
        <v>15.35495252682-42.9758358980849i</v>
      </c>
      <c r="E1787" t="str">
        <f t="shared" si="517"/>
        <v>162.100840881245-2.55622550002895i</v>
      </c>
      <c r="F1787" t="str">
        <f t="shared" si="518"/>
        <v>17.4593331774777-201.035545374658i</v>
      </c>
      <c r="G1787" t="str">
        <f t="shared" si="519"/>
        <v>0.999992767131078-0.00268938963476534i</v>
      </c>
      <c r="H1787" t="str">
        <f t="shared" si="520"/>
        <v>91.0567857257292+2.55347320686886i</v>
      </c>
      <c r="I1787" t="str">
        <f t="shared" si="521"/>
        <v>5.4766304690319-47.5525250846375i</v>
      </c>
      <c r="K1787" t="str">
        <f t="shared" si="522"/>
        <v>0.142655869736138-0.00523309388455333i</v>
      </c>
      <c r="L1787" t="str">
        <f t="shared" si="523"/>
        <v>0.0015-13.3858400996849i</v>
      </c>
      <c r="M1787" t="str">
        <f t="shared" si="524"/>
        <v>0.0135-5.49162670756306i</v>
      </c>
      <c r="N1787">
        <f t="shared" si="525"/>
        <v>106.65713684105371</v>
      </c>
      <c r="O1787">
        <f t="shared" si="526"/>
        <v>48.433479507675926</v>
      </c>
      <c r="P1787" s="3">
        <f t="shared" si="527"/>
        <v>48.433479507675926</v>
      </c>
      <c r="Q1787" s="3">
        <f t="shared" si="528"/>
        <v>-73.342863158946287</v>
      </c>
      <c r="R1787">
        <f t="shared" si="529"/>
        <v>106.65713684105371</v>
      </c>
      <c r="S1787">
        <f t="shared" si="530"/>
        <v>0.74311241350310153</v>
      </c>
      <c r="T1787">
        <f t="shared" si="513"/>
        <v>48.433479507675926</v>
      </c>
    </row>
    <row r="1788" spans="1:20" x14ac:dyDescent="0.3">
      <c r="A1788">
        <f t="shared" si="514"/>
        <v>4686.8556274982493</v>
      </c>
      <c r="B1788">
        <f t="shared" si="531"/>
        <v>745.93624067441328</v>
      </c>
      <c r="C1788" t="str">
        <f t="shared" si="515"/>
        <v>75.6837976473503-252.038256758316i</v>
      </c>
      <c r="D1788" t="str">
        <f t="shared" si="516"/>
        <v>15.3549426481294-42.8142165434923i</v>
      </c>
      <c r="E1788" t="str">
        <f t="shared" si="517"/>
        <v>162.098075818769-2.5655875678557i</v>
      </c>
      <c r="F1788" t="str">
        <f t="shared" si="518"/>
        <v>17.4593322159182-200.274858448182i</v>
      </c>
      <c r="G1788" t="str">
        <f t="shared" si="519"/>
        <v>0.999992712057233-0.0026996091666985i</v>
      </c>
      <c r="H1788" t="str">
        <f t="shared" si="520"/>
        <v>91.0572182817181+2.56317833628211i</v>
      </c>
      <c r="I1788" t="str">
        <f t="shared" si="521"/>
        <v>5.47665329164807-47.3719388739046i</v>
      </c>
      <c r="K1788" t="str">
        <f t="shared" si="522"/>
        <v>0.142654339438575-0.00525292051455757i</v>
      </c>
      <c r="L1788" t="str">
        <f t="shared" si="523"/>
        <v>0.0015-13.3351664671099i</v>
      </c>
      <c r="M1788" t="str">
        <f t="shared" si="524"/>
        <v>0.0135-5.47083752496816i</v>
      </c>
      <c r="N1788">
        <f t="shared" si="525"/>
        <v>106.71432618410897</v>
      </c>
      <c r="O1788">
        <f t="shared" si="526"/>
        <v>48.40428056508842</v>
      </c>
      <c r="P1788" s="3">
        <f t="shared" si="527"/>
        <v>48.40428056508842</v>
      </c>
      <c r="Q1788" s="3">
        <f t="shared" si="528"/>
        <v>-73.28567381589103</v>
      </c>
      <c r="R1788">
        <f t="shared" si="529"/>
        <v>106.71432618410897</v>
      </c>
      <c r="S1788">
        <f t="shared" si="530"/>
        <v>0.74593624067441333</v>
      </c>
      <c r="T1788">
        <f t="shared" si="513"/>
        <v>48.40428056508842</v>
      </c>
    </row>
    <row r="1789" spans="1:20" x14ac:dyDescent="0.3">
      <c r="A1789">
        <f t="shared" si="514"/>
        <v>4704.6656788827431</v>
      </c>
      <c r="B1789">
        <f t="shared" si="531"/>
        <v>748.77079838897612</v>
      </c>
      <c r="C1789" t="str">
        <f t="shared" si="515"/>
        <v>75.6813840077974-251.117516562726i</v>
      </c>
      <c r="D1789" t="str">
        <f t="shared" si="516"/>
        <v>15.354932694231-42.6532130843904i</v>
      </c>
      <c r="E1789" t="str">
        <f t="shared" si="517"/>
        <v>162.09529034024-2.57498126440545i</v>
      </c>
      <c r="F1789" t="str">
        <f t="shared" si="518"/>
        <v>17.459331247037-199.517052542743i</v>
      </c>
      <c r="G1789" t="str">
        <f t="shared" si="519"/>
        <v>0.999992656564038-0.00270986753115164i</v>
      </c>
      <c r="H1789" t="str">
        <f t="shared" si="520"/>
        <v>91.0576541338938+2.57292036727032i</v>
      </c>
      <c r="I1789" t="str">
        <f t="shared" si="521"/>
        <v>5.47667628815261-47.1920341252838i</v>
      </c>
      <c r="K1789" t="str">
        <f t="shared" si="522"/>
        <v>0.142652797523524-0.00527282181049864i</v>
      </c>
      <c r="L1789" t="str">
        <f t="shared" si="523"/>
        <v>0.0015-13.2846846653815i</v>
      </c>
      <c r="M1789" t="str">
        <f t="shared" si="524"/>
        <v>0.0135-5.45012704220777i</v>
      </c>
      <c r="N1789">
        <f t="shared" si="525"/>
        <v>106.77166985165626</v>
      </c>
      <c r="O1789">
        <f t="shared" si="526"/>
        <v>48.375106560091396</v>
      </c>
      <c r="P1789" s="3">
        <f t="shared" si="527"/>
        <v>48.375106560091396</v>
      </c>
      <c r="Q1789" s="3">
        <f t="shared" si="528"/>
        <v>-73.228330148343744</v>
      </c>
      <c r="R1789">
        <f t="shared" si="529"/>
        <v>106.77166985165626</v>
      </c>
      <c r="S1789">
        <f t="shared" si="530"/>
        <v>0.74877079838897609</v>
      </c>
      <c r="T1789">
        <f t="shared" si="513"/>
        <v>48.375106560091396</v>
      </c>
    </row>
    <row r="1790" spans="1:20" x14ac:dyDescent="0.3">
      <c r="A1790">
        <f t="shared" si="514"/>
        <v>4722.5434084624976</v>
      </c>
      <c r="B1790">
        <f t="shared" si="531"/>
        <v>751.61612742285422</v>
      </c>
      <c r="C1790" t="str">
        <f t="shared" si="515"/>
        <v>75.678952391547-250.200385217673i</v>
      </c>
      <c r="D1790" t="str">
        <f t="shared" si="516"/>
        <v>15.3549226645522-42.4928232046744i</v>
      </c>
      <c r="E1790" t="str">
        <f t="shared" si="517"/>
        <v>162.092484299753-2.58440666613383i</v>
      </c>
      <c r="F1790" t="str">
        <f t="shared" si="518"/>
        <v>17.4593302707784-198.762116757047i</v>
      </c>
      <c r="G1790" t="str">
        <f t="shared" si="519"/>
        <v>0.999992600648299-0.00272016487566887i</v>
      </c>
      <c r="H1790" t="str">
        <f t="shared" si="520"/>
        <v>91.0580933073929+2.58269944031185i</v>
      </c>
      <c r="I1790" t="str">
        <f t="shared" si="521"/>
        <v>5.47669945987118-47.0128082507942i</v>
      </c>
      <c r="K1790" t="str">
        <f t="shared" si="522"/>
        <v>0.142651243903057-0.00529279804840573i</v>
      </c>
      <c r="L1790" t="str">
        <f t="shared" si="523"/>
        <v>0.0015-13.2343939683019i</v>
      </c>
      <c r="M1790" t="str">
        <f t="shared" si="524"/>
        <v>0.0135-5.42949496135464i</v>
      </c>
      <c r="N1790">
        <f t="shared" si="525"/>
        <v>106.82916782750006</v>
      </c>
      <c r="O1790">
        <f t="shared" si="526"/>
        <v>48.345957634548157</v>
      </c>
      <c r="P1790" s="3">
        <f t="shared" si="527"/>
        <v>48.345957634548157</v>
      </c>
      <c r="Q1790" s="3">
        <f t="shared" si="528"/>
        <v>-73.170832172499942</v>
      </c>
      <c r="R1790">
        <f t="shared" si="529"/>
        <v>106.82916782750006</v>
      </c>
      <c r="S1790">
        <f t="shared" si="530"/>
        <v>0.75161612742285422</v>
      </c>
      <c r="T1790">
        <f t="shared" si="513"/>
        <v>48.345957634548157</v>
      </c>
    </row>
    <row r="1791" spans="1:20" x14ac:dyDescent="0.3">
      <c r="A1791">
        <f t="shared" si="514"/>
        <v>4740.4890734146547</v>
      </c>
      <c r="B1791">
        <f t="shared" si="531"/>
        <v>754.47226870706106</v>
      </c>
      <c r="C1791" t="str">
        <f t="shared" si="515"/>
        <v>75.6765026677318-249.286849490253i</v>
      </c>
      <c r="D1791" t="str">
        <f t="shared" si="516"/>
        <v>15.3549125585164-42.3330445970662i</v>
      </c>
      <c r="E1791" t="str">
        <f t="shared" si="517"/>
        <v>162.089657550434-2.5938638493131i</v>
      </c>
      <c r="F1791" t="str">
        <f t="shared" si="518"/>
        <v>17.4593292870863-198.01004023109i</v>
      </c>
      <c r="G1791" t="str">
        <f t="shared" si="519"/>
        <v>0.999992544306799-0.00273050134835472i</v>
      </c>
      <c r="H1791" t="str">
        <f t="shared" si="520"/>
        <v>91.0585358275455+2.59251569642184i</v>
      </c>
      <c r="I1791" t="str">
        <f t="shared" si="521"/>
        <v>5.47672280813972-46.8342586722223i</v>
      </c>
      <c r="K1791" t="str">
        <f t="shared" si="522"/>
        <v>0.142649678488582-0.00531284950526933i</v>
      </c>
      <c r="L1791" t="str">
        <f t="shared" si="523"/>
        <v>0.0015-13.1842936524227i</v>
      </c>
      <c r="M1791" t="str">
        <f t="shared" si="524"/>
        <v>0.0135-5.4089409856093i</v>
      </c>
      <c r="N1791">
        <f t="shared" si="525"/>
        <v>106.88682009041983</v>
      </c>
      <c r="O1791">
        <f t="shared" si="526"/>
        <v>48.316833930802865</v>
      </c>
      <c r="P1791" s="3">
        <f t="shared" si="527"/>
        <v>48.316833930802865</v>
      </c>
      <c r="Q1791" s="3">
        <f t="shared" si="528"/>
        <v>-73.113179909580168</v>
      </c>
      <c r="R1791">
        <f t="shared" si="529"/>
        <v>106.88682009041983</v>
      </c>
      <c r="S1791">
        <f t="shared" si="530"/>
        <v>0.75447226870706108</v>
      </c>
      <c r="T1791">
        <f t="shared" si="513"/>
        <v>48.316833930802865</v>
      </c>
    </row>
    <row r="1792" spans="1:20" x14ac:dyDescent="0.3">
      <c r="A1792">
        <f t="shared" si="514"/>
        <v>4758.5029318936304</v>
      </c>
      <c r="B1792">
        <f t="shared" si="531"/>
        <v>757.33926332814792</v>
      </c>
      <c r="C1792" t="str">
        <f t="shared" si="515"/>
        <v>75.674034704577-248.376896198858i</v>
      </c>
      <c r="D1792" t="str">
        <f t="shared" si="516"/>
        <v>15.3549023755421-42.1738749630805i</v>
      </c>
      <c r="E1792" t="str">
        <f t="shared" si="517"/>
        <v>162.086809944436-2.60335289002695i</v>
      </c>
      <c r="F1792" t="str">
        <f t="shared" si="518"/>
        <v>17.459328295904-197.260812145997i</v>
      </c>
      <c r="G1792" t="str">
        <f t="shared" si="519"/>
        <v>0.999992487536297-0.00274087709787633i</v>
      </c>
      <c r="H1792" t="str">
        <f t="shared" si="520"/>
        <v>91.0589817198732+2.60236927715405i</v>
      </c>
      <c r="I1792" t="str">
        <f t="shared" si="521"/>
        <v>5.47674633430411-46.656382821082i</v>
      </c>
      <c r="K1792" t="str">
        <f t="shared" si="522"/>
        <v>0.142648101190844-0.00533297645904377i</v>
      </c>
      <c r="L1792" t="str">
        <f t="shared" si="523"/>
        <v>0.0015-13.134382997034i</v>
      </c>
      <c r="M1792" t="str">
        <f t="shared" si="524"/>
        <v>0.0135-5.38846481929598i</v>
      </c>
      <c r="N1792">
        <f t="shared" si="525"/>
        <v>106.94462661412294</v>
      </c>
      <c r="O1792">
        <f t="shared" si="526"/>
        <v>48.287735591677773</v>
      </c>
      <c r="P1792" s="3">
        <f t="shared" si="527"/>
        <v>48.287735591677773</v>
      </c>
      <c r="Q1792" s="3">
        <f t="shared" si="528"/>
        <v>-73.055373385877061</v>
      </c>
      <c r="R1792">
        <f t="shared" si="529"/>
        <v>106.94462661412294</v>
      </c>
      <c r="S1792">
        <f t="shared" si="530"/>
        <v>0.75733926332814794</v>
      </c>
      <c r="T1792">
        <f t="shared" si="513"/>
        <v>48.287735591677773</v>
      </c>
    </row>
    <row r="1793" spans="1:20" x14ac:dyDescent="0.3">
      <c r="A1793">
        <f t="shared" si="514"/>
        <v>4776.5852430348268</v>
      </c>
      <c r="B1793">
        <f t="shared" si="531"/>
        <v>760.21715252879494</v>
      </c>
      <c r="C1793" t="str">
        <f t="shared" si="515"/>
        <v>75.6715483693935-247.470512212963i</v>
      </c>
      <c r="D1793" t="str">
        <f t="shared" si="516"/>
        <v>15.3548921150439-42.0153120129922i</v>
      </c>
      <c r="E1793" t="str">
        <f t="shared" si="517"/>
        <v>162.083941332926-2.61287386416446i</v>
      </c>
      <c r="F1793" t="str">
        <f t="shared" si="518"/>
        <v>17.4593272971745-196.51442172387i</v>
      </c>
      <c r="G1793" t="str">
        <f t="shared" si="519"/>
        <v>0.999992430333526-0.00275129227346553i</v>
      </c>
      <c r="H1793" t="str">
        <f t="shared" si="520"/>
        <v>91.0594310100943+2.61226032460325i</v>
      </c>
      <c r="I1793" t="str">
        <f t="shared" si="521"/>
        <v>5.47677003972074-46.4791781385801i</v>
      </c>
      <c r="K1793" t="str">
        <f t="shared" si="522"/>
        <v>0.142646511919914-0.00535317918865007i</v>
      </c>
      <c r="L1793" t="str">
        <f t="shared" si="523"/>
        <v>0.0015-13.0846612841542i</v>
      </c>
      <c r="M1793" t="str">
        <f t="shared" si="524"/>
        <v>0.0135-5.36806616785813i</v>
      </c>
      <c r="N1793">
        <f t="shared" si="525"/>
        <v>107.00258736719864</v>
      </c>
      <c r="O1793">
        <f t="shared" si="526"/>
        <v>48.258662760469669</v>
      </c>
      <c r="P1793" s="3">
        <f t="shared" si="527"/>
        <v>48.258662760469669</v>
      </c>
      <c r="Q1793" s="3">
        <f t="shared" si="528"/>
        <v>-72.997412632801357</v>
      </c>
      <c r="R1793">
        <f t="shared" si="529"/>
        <v>107.00258736719864</v>
      </c>
      <c r="S1793">
        <f t="shared" si="530"/>
        <v>0.76021715252879496</v>
      </c>
      <c r="T1793">
        <f t="shared" si="513"/>
        <v>48.258662760469669</v>
      </c>
    </row>
    <row r="1794" spans="1:20" x14ac:dyDescent="0.3">
      <c r="A1794">
        <f t="shared" si="514"/>
        <v>4794.736266958359</v>
      </c>
      <c r="B1794">
        <f t="shared" si="531"/>
        <v>763.10597770840434</v>
      </c>
      <c r="C1794" t="str">
        <f t="shared" si="515"/>
        <v>75.6690435285768-246.567684452962i</v>
      </c>
      <c r="D1794" t="str">
        <f t="shared" si="516"/>
        <v>15.3548817764317-41.8573534658035i</v>
      </c>
      <c r="E1794" t="str">
        <f t="shared" si="517"/>
        <v>162.081051566093-2.62242684741477i</v>
      </c>
      <c r="F1794" t="str">
        <f t="shared" si="518"/>
        <v>17.4593262908404-195.770858227633i</v>
      </c>
      <c r="G1794" t="str">
        <f t="shared" si="519"/>
        <v>0.999992372695195-0.002761747024921i</v>
      </c>
      <c r="H1794" t="str">
        <f t="shared" si="520"/>
        <v>91.059883724122+2.62218898140702i</v>
      </c>
      <c r="I1794" t="str">
        <f t="shared" si="521"/>
        <v>5.4767939257562-46.3026420755781i</v>
      </c>
      <c r="K1794" t="str">
        <f t="shared" si="522"/>
        <v>0.142644910585189-0.00537345797397848i</v>
      </c>
      <c r="L1794" t="str">
        <f t="shared" si="523"/>
        <v>0.0015-13.0351277985198i</v>
      </c>
      <c r="M1794" t="str">
        <f t="shared" si="524"/>
        <v>0.0135-5.34774473785428i</v>
      </c>
      <c r="N1794">
        <f t="shared" si="525"/>
        <v>107.06070231307064</v>
      </c>
      <c r="O1794">
        <f t="shared" si="526"/>
        <v>48.229615580947815</v>
      </c>
      <c r="P1794" s="3">
        <f t="shared" si="527"/>
        <v>48.229615580947815</v>
      </c>
      <c r="Q1794" s="3">
        <f t="shared" si="528"/>
        <v>-72.939297686929365</v>
      </c>
      <c r="R1794">
        <f t="shared" si="529"/>
        <v>107.06070231307064</v>
      </c>
      <c r="S1794">
        <f t="shared" si="530"/>
        <v>0.76310597770840438</v>
      </c>
      <c r="T1794">
        <f t="shared" si="513"/>
        <v>48.229615580947815</v>
      </c>
    </row>
    <row r="1795" spans="1:20" x14ac:dyDescent="0.3">
      <c r="A1795">
        <f t="shared" si="514"/>
        <v>4812.9562647728008</v>
      </c>
      <c r="B1795">
        <f t="shared" si="531"/>
        <v>766.00578042369625</v>
      </c>
      <c r="C1795" t="str">
        <f t="shared" si="515"/>
        <v>75.6665200475928-245.668399889945i</v>
      </c>
      <c r="D1795" t="str">
        <f t="shared" si="516"/>
        <v>15.3548713591107-41.6999970492109i</v>
      </c>
      <c r="E1795" t="str">
        <f t="shared" si="517"/>
        <v>162.078140493129-2.63201191526073i</v>
      </c>
      <c r="F1795" t="str">
        <f t="shared" si="518"/>
        <v>17.4593252768438-195.030110960875i</v>
      </c>
      <c r="G1795" t="str">
        <f t="shared" si="519"/>
        <v>0.999992314617986-0.0027722415026104i</v>
      </c>
      <c r="H1795" t="str">
        <f t="shared" si="520"/>
        <v>91.060339888069+2.63215539074813i</v>
      </c>
      <c r="I1795" t="str">
        <f t="shared" si="521"/>
        <v>5.47681799378764-46.1267720925565i</v>
      </c>
      <c r="K1795" t="str">
        <f t="shared" si="522"/>
        <v>0.142643297095382-0.00539381309589114i</v>
      </c>
      <c r="L1795" t="str">
        <f t="shared" si="523"/>
        <v>0.0015-12.985781827575i</v>
      </c>
      <c r="M1795" t="str">
        <f t="shared" si="524"/>
        <v>0.0135-5.32750023695386i</v>
      </c>
      <c r="N1795">
        <f t="shared" si="525"/>
        <v>107.11897140995016</v>
      </c>
      <c r="O1795">
        <f t="shared" si="526"/>
        <v>48.200594197349716</v>
      </c>
      <c r="P1795" s="3">
        <f t="shared" si="527"/>
        <v>48.200594197349716</v>
      </c>
      <c r="Q1795" s="3">
        <f t="shared" si="528"/>
        <v>-72.881028590049837</v>
      </c>
      <c r="R1795">
        <f t="shared" si="529"/>
        <v>107.11897140995016</v>
      </c>
      <c r="S1795">
        <f t="shared" si="530"/>
        <v>0.76600578042369627</v>
      </c>
      <c r="T1795">
        <f t="shared" si="513"/>
        <v>48.200594197349716</v>
      </c>
    </row>
    <row r="1796" spans="1:20" x14ac:dyDescent="0.3">
      <c r="A1796">
        <f t="shared" si="514"/>
        <v>4831.2454985789373</v>
      </c>
      <c r="B1796">
        <f t="shared" si="531"/>
        <v>768.91660238930626</v>
      </c>
      <c r="C1796" t="str">
        <f t="shared" si="515"/>
        <v>75.6639777909824-244.772645545527i</v>
      </c>
      <c r="D1796" t="str">
        <f t="shared" si="516"/>
        <v>15.354860862482-41.5432404995723i</v>
      </c>
      <c r="E1796" t="str">
        <f t="shared" si="517"/>
        <v>162.075207962231-2.64162914297349i</v>
      </c>
      <c r="F1796" t="str">
        <f t="shared" si="518"/>
        <v>17.4593242551262-194.292169267696i</v>
      </c>
      <c r="G1796" t="str">
        <f t="shared" si="519"/>
        <v>0.999992256098559-0.00278277585747262i</v>
      </c>
      <c r="H1796" t="str">
        <f t="shared" si="520"/>
        <v>91.0607995282457+2.6421596963563i</v>
      </c>
      <c r="I1796" t="str">
        <f t="shared" si="521"/>
        <v>5.47684224520253-45.9515656595763i</v>
      </c>
      <c r="K1796" t="str">
        <f t="shared" si="522"/>
        <v>0.142641671358523-0.00541424483622472i</v>
      </c>
      <c r="L1796" t="str">
        <f t="shared" si="523"/>
        <v>0.0015-12.9366226614615i</v>
      </c>
      <c r="M1796" t="str">
        <f t="shared" si="524"/>
        <v>0.0135-5.3073323739329i</v>
      </c>
      <c r="N1796">
        <f t="shared" si="525"/>
        <v>107.17739461079002</v>
      </c>
      <c r="O1796">
        <f t="shared" si="526"/>
        <v>48.171598754378763</v>
      </c>
      <c r="P1796" s="3">
        <f t="shared" si="527"/>
        <v>48.171598754378763</v>
      </c>
      <c r="Q1796" s="3">
        <f t="shared" si="528"/>
        <v>-72.822605389209983</v>
      </c>
      <c r="R1796">
        <f t="shared" si="529"/>
        <v>107.17739461079002</v>
      </c>
      <c r="S1796">
        <f t="shared" si="530"/>
        <v>0.76891660238930626</v>
      </c>
      <c r="T1796">
        <f t="shared" si="513"/>
        <v>48.171598754378763</v>
      </c>
    </row>
    <row r="1797" spans="1:20" x14ac:dyDescent="0.3">
      <c r="A1797">
        <f t="shared" si="514"/>
        <v>4849.6042314735378</v>
      </c>
      <c r="B1797">
        <f t="shared" si="531"/>
        <v>771.83848547838568</v>
      </c>
      <c r="C1797" t="str">
        <f t="shared" si="515"/>
        <v>75.6614166223488-243.880408491652i</v>
      </c>
      <c r="D1797" t="str">
        <f t="shared" si="516"/>
        <v>15.3548502859418-41.3870815618751i</v>
      </c>
      <c r="E1797" t="str">
        <f t="shared" si="517"/>
        <v>162.072253820598-2.65127860560656i</v>
      </c>
      <c r="F1797" t="str">
        <f t="shared" si="518"/>
        <v>17.4593232256289-193.557022532557i</v>
      </c>
      <c r="G1797" t="str">
        <f t="shared" si="519"/>
        <v>0.999992197133546-0.0027933502410198i</v>
      </c>
      <c r="H1797" t="str">
        <f t="shared" si="520"/>
        <v>91.0612626711641+2.65220204251064i</v>
      </c>
      <c r="I1797" t="str">
        <f t="shared" si="521"/>
        <v>5.47686668139907-45.777020256245i</v>
      </c>
      <c r="K1797" t="str">
        <f t="shared" si="522"/>
        <v>0.142640033281949-0.00543475347779319i</v>
      </c>
      <c r="L1797" t="str">
        <f t="shared" si="523"/>
        <v>0.0015-12.887649593008i</v>
      </c>
      <c r="M1797" t="str">
        <f t="shared" si="524"/>
        <v>0.0135-5.28724085866996i</v>
      </c>
      <c r="N1797">
        <f t="shared" si="525"/>
        <v>107.23597186323626</v>
      </c>
      <c r="O1797">
        <f t="shared" si="526"/>
        <v>48.14262939720065</v>
      </c>
      <c r="P1797" s="3">
        <f t="shared" si="527"/>
        <v>48.14262939720065</v>
      </c>
      <c r="Q1797" s="3">
        <f t="shared" si="528"/>
        <v>-72.764028136763741</v>
      </c>
      <c r="R1797">
        <f t="shared" si="529"/>
        <v>107.23597186323626</v>
      </c>
      <c r="S1797">
        <f t="shared" si="530"/>
        <v>0.77183848547838563</v>
      </c>
      <c r="T1797">
        <f t="shared" si="513"/>
        <v>48.14262939720065</v>
      </c>
    </row>
    <row r="1798" spans="1:20" x14ac:dyDescent="0.3">
      <c r="A1798">
        <f t="shared" si="514"/>
        <v>4868.0327275531372</v>
      </c>
      <c r="B1798">
        <f t="shared" si="531"/>
        <v>774.7714717232036</v>
      </c>
      <c r="C1798" t="str">
        <f t="shared" si="515"/>
        <v>75.6588364043531-242.991675850387i</v>
      </c>
      <c r="D1798" t="str">
        <f t="shared" si="516"/>
        <v>15.354839628882-41.2315179897032i</v>
      </c>
      <c r="E1798" t="str">
        <f t="shared" si="517"/>
        <v>162.069277914416-2.66096037798876i</v>
      </c>
      <c r="F1798" t="str">
        <f t="shared" si="518"/>
        <v>17.4593221882927-192.824660180125i</v>
      </c>
      <c r="G1798" t="str">
        <f t="shared" si="519"/>
        <v>0.999992137719555-0.00280396480533962i</v>
      </c>
      <c r="H1798" t="str">
        <f t="shared" si="520"/>
        <v>91.0617293435406+2.66228257404164i</v>
      </c>
      <c r="I1798" t="str">
        <f t="shared" si="521"/>
        <v>5.47689130378619-45.60313337168i</v>
      </c>
      <c r="K1798" t="str">
        <f t="shared" si="522"/>
        <v>0.142638382772298-0.00545533930439023i</v>
      </c>
      <c r="L1798" t="str">
        <f t="shared" si="523"/>
        <v>0.0015-12.8388619177207i</v>
      </c>
      <c r="M1798" t="str">
        <f t="shared" si="524"/>
        <v>0.0135-5.26722540214184i</v>
      </c>
      <c r="N1798">
        <f t="shared" si="525"/>
        <v>107.29470310958237</v>
      </c>
      <c r="O1798">
        <f t="shared" si="526"/>
        <v>48.113686271439569</v>
      </c>
      <c r="P1798" s="3">
        <f t="shared" si="527"/>
        <v>48.113686271439569</v>
      </c>
      <c r="Q1798" s="3">
        <f t="shared" si="528"/>
        <v>-72.705296890417628</v>
      </c>
      <c r="R1798">
        <f t="shared" si="529"/>
        <v>107.29470310958237</v>
      </c>
      <c r="S1798">
        <f t="shared" si="530"/>
        <v>0.7747714717232036</v>
      </c>
      <c r="T1798">
        <f t="shared" si="513"/>
        <v>48.113686271439569</v>
      </c>
    </row>
    <row r="1799" spans="1:20" x14ac:dyDescent="0.3">
      <c r="A1799">
        <f t="shared" si="514"/>
        <v>4886.5312519178387</v>
      </c>
      <c r="B1799">
        <f t="shared" si="531"/>
        <v>777.71560331575176</v>
      </c>
      <c r="C1799" t="str">
        <f t="shared" si="515"/>
        <v>75.6562369987104-242.106434793757i</v>
      </c>
      <c r="D1799" t="str">
        <f t="shared" si="516"/>
        <v>15.3548288906896-41.0765475452046i</v>
      </c>
      <c r="E1799" t="str">
        <f t="shared" si="517"/>
        <v>162.066280088864-2.67067453471976i</v>
      </c>
      <c r="F1799" t="str">
        <f t="shared" si="518"/>
        <v>17.459321143058-192.095071675122i</v>
      </c>
      <c r="G1799" t="str">
        <f t="shared" si="519"/>
        <v>0.999992077853167-0.00281461970309746i</v>
      </c>
      <c r="H1799" t="str">
        <f t="shared" si="520"/>
        <v>91.0621995722932+2.67240143633326i</v>
      </c>
      <c r="I1799" t="str">
        <f t="shared" si="521"/>
        <v>5.47691611378349-45.4299025044709i</v>
      </c>
      <c r="K1799" t="str">
        <f t="shared" si="522"/>
        <v>0.14263671973551-0.00547600260079221i</v>
      </c>
      <c r="L1799" t="str">
        <f t="shared" si="523"/>
        <v>0.0015-12.7902589337724i</v>
      </c>
      <c r="M1799" t="str">
        <f t="shared" si="524"/>
        <v>0.0135-5.24728571641942i</v>
      </c>
      <c r="N1799">
        <f t="shared" si="525"/>
        <v>107.35358828672095</v>
      </c>
      <c r="O1799">
        <f t="shared" si="526"/>
        <v>48.084769523175581</v>
      </c>
      <c r="P1799" s="3">
        <f t="shared" si="527"/>
        <v>48.084769523175581</v>
      </c>
      <c r="Q1799" s="3">
        <f t="shared" si="528"/>
        <v>-72.646411713279051</v>
      </c>
      <c r="R1799">
        <f t="shared" si="529"/>
        <v>107.35358828672095</v>
      </c>
      <c r="S1799">
        <f t="shared" si="530"/>
        <v>0.77771560331575174</v>
      </c>
      <c r="T1799">
        <f t="shared" si="513"/>
        <v>48.084769523175581</v>
      </c>
    </row>
    <row r="1800" spans="1:20" x14ac:dyDescent="0.3">
      <c r="A1800">
        <f t="shared" si="514"/>
        <v>4905.1000706751265</v>
      </c>
      <c r="B1800">
        <f t="shared" si="531"/>
        <v>780.67092260835159</v>
      </c>
      <c r="C1800" t="str">
        <f t="shared" si="515"/>
        <v>75.6536182661814-241.224672543536i</v>
      </c>
      <c r="D1800" t="str">
        <f t="shared" si="516"/>
        <v>15.354818070747-40.9221679990598i</v>
      </c>
      <c r="E1800" t="str">
        <f t="shared" si="517"/>
        <v>162.0632601881-2.68042115016265i</v>
      </c>
      <c r="F1800" t="str">
        <f t="shared" si="518"/>
        <v>17.4593200898644-191.368246522171i</v>
      </c>
      <c r="G1800" t="str">
        <f t="shared" si="519"/>
        <v>0.999992017530936-0.00282531508753856i</v>
      </c>
      <c r="H1800" t="str">
        <f t="shared" si="520"/>
        <v>91.0626733845467+2.68255877532516i</v>
      </c>
      <c r="I1800" t="str">
        <f t="shared" si="521"/>
        <v>5.47694111282139-45.2573251626445i</v>
      </c>
      <c r="K1800" t="str">
        <f t="shared" si="522"/>
        <v>0.142635044076816-0.00549674365276057i</v>
      </c>
      <c r="L1800" t="str">
        <f t="shared" si="523"/>
        <v>0.0015-12.7418399419928i</v>
      </c>
      <c r="M1800" t="str">
        <f t="shared" si="524"/>
        <v>0.0135-5.22742151466371i</v>
      </c>
      <c r="N1800">
        <f t="shared" si="525"/>
        <v>107.41262732609707</v>
      </c>
      <c r="O1800">
        <f t="shared" si="526"/>
        <v>48.055879298940418</v>
      </c>
      <c r="P1800" s="3">
        <f t="shared" si="527"/>
        <v>48.055879298940418</v>
      </c>
      <c r="Q1800" s="3">
        <f t="shared" si="528"/>
        <v>-72.587372673902934</v>
      </c>
      <c r="R1800">
        <f t="shared" si="529"/>
        <v>107.41262732609707</v>
      </c>
      <c r="S1800">
        <f t="shared" si="530"/>
        <v>0.78067092260835158</v>
      </c>
      <c r="T1800">
        <f t="shared" si="513"/>
        <v>48.055879298940418</v>
      </c>
    </row>
    <row r="1801" spans="1:20" x14ac:dyDescent="0.3">
      <c r="A1801">
        <f t="shared" si="514"/>
        <v>4923.7394509436917</v>
      </c>
      <c r="B1801">
        <f t="shared" si="531"/>
        <v>783.63747211426335</v>
      </c>
      <c r="C1801" t="str">
        <f t="shared" si="515"/>
        <v>75.6509800665692-240.346376371064i</v>
      </c>
      <c r="D1801" t="str">
        <f t="shared" si="516"/>
        <v>15.3548071684321-40.7683771304492i</v>
      </c>
      <c r="E1801" t="str">
        <f t="shared" si="517"/>
        <v>162.060218055256-2.69020029843764i</v>
      </c>
      <c r="F1801" t="str">
        <f t="shared" si="518"/>
        <v>17.4593190286516-190.644174265648i</v>
      </c>
      <c r="G1801" t="str">
        <f t="shared" si="519"/>
        <v>0.999991956749393-0.00283605111249026i</v>
      </c>
      <c r="H1801" t="str">
        <f t="shared" si="520"/>
        <v>91.0631508076326+2.6927547375147i</v>
      </c>
      <c r="I1801" t="str">
        <f t="shared" si="521"/>
        <v>5.47696630234127-45.0853988636291i</v>
      </c>
      <c r="K1801" t="str">
        <f t="shared" si="522"/>
        <v>0.142633355700736-0.00551756274704454i</v>
      </c>
      <c r="L1801" t="str">
        <f t="shared" si="523"/>
        <v>0.0015-12.6936042458585i</v>
      </c>
      <c r="M1801" t="str">
        <f t="shared" si="524"/>
        <v>0.0135-5.20763251112145i</v>
      </c>
      <c r="N1801">
        <f t="shared" si="525"/>
        <v>107.47182015366124</v>
      </c>
      <c r="O1801">
        <f t="shared" si="526"/>
        <v>48.027015745714088</v>
      </c>
      <c r="P1801" s="3">
        <f t="shared" si="527"/>
        <v>48.027015745714088</v>
      </c>
      <c r="Q1801" s="3">
        <f t="shared" si="528"/>
        <v>-72.528179846338759</v>
      </c>
      <c r="R1801">
        <f t="shared" si="529"/>
        <v>107.47182015366124</v>
      </c>
      <c r="S1801">
        <f t="shared" si="530"/>
        <v>0.78363747211426338</v>
      </c>
      <c r="T1801">
        <f t="shared" si="513"/>
        <v>48.027015745714088</v>
      </c>
    </row>
    <row r="1802" spans="1:20" x14ac:dyDescent="0.3">
      <c r="A1802">
        <f t="shared" si="514"/>
        <v>4942.4496608572781</v>
      </c>
      <c r="B1802">
        <f t="shared" si="531"/>
        <v>786.61529450829755</v>
      </c>
      <c r="C1802" t="str">
        <f t="shared" si="515"/>
        <v>75.6483222587123-239.471533597067i</v>
      </c>
      <c r="D1802" t="str">
        <f t="shared" si="516"/>
        <v>15.3547961831178-40.6151727270212i</v>
      </c>
      <c r="E1802" t="str">
        <f t="shared" si="517"/>
        <v>162.057153532443-2.70001205341699i</v>
      </c>
      <c r="F1802" t="str">
        <f t="shared" si="518"/>
        <v>17.4593179593583-189.922844489529i</v>
      </c>
      <c r="G1802" t="str">
        <f t="shared" si="519"/>
        <v>0.999991895505041-0.00284682793236417i</v>
      </c>
      <c r="H1802" t="str">
        <f t="shared" si="520"/>
        <v>91.063631869092+2.7029894699593i</v>
      </c>
      <c r="I1802" t="str">
        <f t="shared" si="521"/>
        <v>5.4769916837955-44.9141211342186i</v>
      </c>
      <c r="K1802" t="str">
        <f t="shared" si="522"/>
        <v>0.142631654511071-0.00553846017138382i</v>
      </c>
      <c r="L1802" t="str">
        <f t="shared" si="523"/>
        <v>0.0015-12.6455511514829i</v>
      </c>
      <c r="M1802" t="str">
        <f t="shared" si="524"/>
        <v>0.0135-5.18791842112118i</v>
      </c>
      <c r="N1802">
        <f t="shared" si="525"/>
        <v>107.53116668982128</v>
      </c>
      <c r="O1802">
        <f t="shared" si="526"/>
        <v>47.998179010921461</v>
      </c>
      <c r="P1802" s="3">
        <f t="shared" si="527"/>
        <v>47.998179010921461</v>
      </c>
      <c r="Q1802" s="3">
        <f t="shared" si="528"/>
        <v>-72.468833310178724</v>
      </c>
      <c r="R1802">
        <f t="shared" si="529"/>
        <v>107.53116668982128</v>
      </c>
      <c r="S1802">
        <f t="shared" si="530"/>
        <v>0.78661529450829759</v>
      </c>
      <c r="T1802">
        <f t="shared" si="513"/>
        <v>47.998179010921461</v>
      </c>
    </row>
    <row r="1803" spans="1:20" x14ac:dyDescent="0.3">
      <c r="A1803">
        <f t="shared" si="514"/>
        <v>4961.2309695685362</v>
      </c>
      <c r="B1803">
        <f t="shared" si="531"/>
        <v>789.60443262742911</v>
      </c>
      <c r="C1803" t="str">
        <f t="shared" si="515"/>
        <v>75.6456447004784-238.600131591456i</v>
      </c>
      <c r="D1803" t="str">
        <f t="shared" si="516"/>
        <v>15.3547851141724-40.4625525848607i</v>
      </c>
      <c r="E1803" t="str">
        <f t="shared" si="517"/>
        <v>162.054066460731-2.70985648871697i</v>
      </c>
      <c r="F1803" t="str">
        <f t="shared" si="518"/>
        <v>17.459316881923-189.204246817244i</v>
      </c>
      <c r="G1803" t="str">
        <f t="shared" si="519"/>
        <v>0.999991833794354-0.00285764570215844i</v>
      </c>
      <c r="H1803" t="str">
        <f t="shared" si="520"/>
        <v>91.0641165966754+2.71326312027846i</v>
      </c>
      <c r="I1803" t="str">
        <f t="shared" si="521"/>
        <v>5.47701725864753-44.743489510537i</v>
      </c>
      <c r="K1803" t="str">
        <f t="shared" si="522"/>
        <v>0.142629940410901-0.00555943621451122i</v>
      </c>
      <c r="L1803" t="str">
        <f t="shared" si="523"/>
        <v>0.0015-12.597679967606i</v>
      </c>
      <c r="M1803" t="str">
        <f t="shared" si="524"/>
        <v>0.0135-5.16827896106912i</v>
      </c>
      <c r="N1803">
        <f t="shared" si="525"/>
        <v>107.59066684939572</v>
      </c>
      <c r="O1803">
        <f t="shared" si="526"/>
        <v>47.969369242427966</v>
      </c>
      <c r="P1803" s="3">
        <f t="shared" si="527"/>
        <v>47.969369242427966</v>
      </c>
      <c r="Q1803" s="3">
        <f t="shared" si="528"/>
        <v>-72.409333150604283</v>
      </c>
      <c r="R1803">
        <f t="shared" si="529"/>
        <v>107.59066684939572</v>
      </c>
      <c r="S1803">
        <f t="shared" si="530"/>
        <v>0.78960443262742908</v>
      </c>
      <c r="T1803">
        <f t="shared" si="513"/>
        <v>47.969369242427966</v>
      </c>
    </row>
    <row r="1804" spans="1:20" x14ac:dyDescent="0.3">
      <c r="A1804">
        <f t="shared" si="514"/>
        <v>4980.0836472528963</v>
      </c>
      <c r="B1804">
        <f t="shared" si="531"/>
        <v>792.60492947141336</v>
      </c>
      <c r="C1804" t="str">
        <f t="shared" si="515"/>
        <v>75.642947248758-237.732157773146i</v>
      </c>
      <c r="D1804" t="str">
        <f t="shared" si="516"/>
        <v>15.3547739609593-40.310514508457i</v>
      </c>
      <c r="E1804" t="str">
        <f t="shared" si="517"/>
        <v>162.050956680152-2.7197336776927i</v>
      </c>
      <c r="F1804" t="str">
        <f t="shared" si="518"/>
        <v>17.4593157962839-188.488370911523i</v>
      </c>
      <c r="G1804" t="str">
        <f t="shared" si="519"/>
        <v>0.999991771613783-0.00286850457745992i</v>
      </c>
      <c r="H1804" t="str">
        <f t="shared" si="520"/>
        <v>91.0646050183458+2.72357583665591i</v>
      </c>
      <c r="I1804" t="str">
        <f t="shared" si="521"/>
        <v>5.47704302837201-44.5735015380025i</v>
      </c>
      <c r="K1804" t="str">
        <f t="shared" si="522"/>
        <v>0.142628213302577-0.0055804911661552i</v>
      </c>
      <c r="L1804" t="str">
        <f t="shared" si="523"/>
        <v>0.0015-12.5499900055848i</v>
      </c>
      <c r="M1804" t="str">
        <f t="shared" si="524"/>
        <v>0.0135-5.14871384844503i</v>
      </c>
      <c r="N1804">
        <f t="shared" si="525"/>
        <v>107.65032054156589</v>
      </c>
      <c r="O1804">
        <f t="shared" si="526"/>
        <v>47.940586588536043</v>
      </c>
      <c r="P1804" s="3">
        <f t="shared" si="527"/>
        <v>47.940586588536043</v>
      </c>
      <c r="Q1804" s="3">
        <f t="shared" si="528"/>
        <v>-72.34967945843411</v>
      </c>
      <c r="R1804">
        <f t="shared" si="529"/>
        <v>107.65032054156589</v>
      </c>
      <c r="S1804">
        <f t="shared" si="530"/>
        <v>0.79260492947141337</v>
      </c>
      <c r="T1804">
        <f t="shared" si="513"/>
        <v>47.940586588536043</v>
      </c>
    </row>
    <row r="1805" spans="1:20" x14ac:dyDescent="0.3">
      <c r="A1805">
        <f t="shared" si="514"/>
        <v>4999.0079651124579</v>
      </c>
      <c r="B1805">
        <f t="shared" si="531"/>
        <v>795.61682820340479</v>
      </c>
      <c r="C1805" t="str">
        <f t="shared" si="515"/>
        <v>75.6402297594598-236.867599609872i</v>
      </c>
      <c r="D1805" t="str">
        <f t="shared" si="516"/>
        <v>15.3547627228371-40.1590563106726i</v>
      </c>
      <c r="E1805" t="str">
        <f t="shared" si="517"/>
        <v>162.047824029694-2.72964369343058i</v>
      </c>
      <c r="F1805" t="str">
        <f t="shared" si="518"/>
        <v>17.4593147023783-187.77520647425i</v>
      </c>
      <c r="G1805" t="str">
        <f t="shared" si="519"/>
        <v>0.999991708959749-0.00287940471444646i</v>
      </c>
      <c r="H1805" t="str">
        <f t="shared" si="520"/>
        <v>91.0650971622807+2.73392776784202i</v>
      </c>
      <c r="I1805" t="str">
        <f t="shared" si="521"/>
        <v>5.47706899445485-44.4041547712934i</v>
      </c>
      <c r="K1805" t="str">
        <f t="shared" si="522"/>
        <v>0.142626473087715-0.00560162531704269i</v>
      </c>
      <c r="L1805" t="str">
        <f t="shared" si="523"/>
        <v>0.0015-12.5024805793831i</v>
      </c>
      <c r="M1805" t="str">
        <f t="shared" si="524"/>
        <v>0.0135-5.1292228017982i</v>
      </c>
      <c r="N1805">
        <f t="shared" si="525"/>
        <v>107.71012766982852</v>
      </c>
      <c r="O1805">
        <f t="shared" si="526"/>
        <v>47.911831197981144</v>
      </c>
      <c r="P1805" s="3">
        <f t="shared" si="527"/>
        <v>47.911831197981144</v>
      </c>
      <c r="Q1805" s="3">
        <f t="shared" si="528"/>
        <v>-72.289872330171477</v>
      </c>
      <c r="R1805">
        <f t="shared" si="529"/>
        <v>107.71012766982852</v>
      </c>
      <c r="S1805">
        <f t="shared" si="530"/>
        <v>0.79561682820340485</v>
      </c>
      <c r="T1805">
        <f t="shared" si="513"/>
        <v>47.911831197981144</v>
      </c>
    </row>
    <row r="1806" spans="1:20" x14ac:dyDescent="0.3">
      <c r="A1806">
        <f t="shared" si="514"/>
        <v>5018.0041953798855</v>
      </c>
      <c r="B1806">
        <f t="shared" si="531"/>
        <v>798.64017215057777</v>
      </c>
      <c r="C1806" t="str">
        <f t="shared" si="515"/>
        <v>75.6374920875067-236.006444618008i</v>
      </c>
      <c r="D1806" t="str">
        <f t="shared" si="516"/>
        <v>15.3547513991596-40.0081758127114i</v>
      </c>
      <c r="E1806" t="str">
        <f t="shared" si="517"/>
        <v>162.044668347296-2.73958660874248i</v>
      </c>
      <c r="F1806" t="str">
        <f t="shared" si="518"/>
        <v>17.4593136001434-187.064743246315i</v>
      </c>
      <c r="G1806" t="str">
        <f t="shared" si="519"/>
        <v>0.999991645828648-0.00289034626988908i</v>
      </c>
      <c r="H1806" t="str">
        <f t="shared" si="520"/>
        <v>91.0655930568714+2.74431906315566i</v>
      </c>
      <c r="I1806" t="str">
        <f t="shared" si="521"/>
        <v>5.47709515839329-44.2354467743111i</v>
      </c>
      <c r="K1806" t="str">
        <f t="shared" si="522"/>
        <v>0.142624719667195-0.00562283895890151i</v>
      </c>
      <c r="L1806" t="str">
        <f t="shared" si="523"/>
        <v>0.0015-12.455151005562i</v>
      </c>
      <c r="M1806" t="str">
        <f t="shared" si="524"/>
        <v>0.0135-5.10980554074336i</v>
      </c>
      <c r="N1806">
        <f t="shared" si="525"/>
        <v>107.77008813194843</v>
      </c>
      <c r="O1806">
        <f t="shared" si="526"/>
        <v>47.883103219928003</v>
      </c>
      <c r="P1806" s="3">
        <f t="shared" si="527"/>
        <v>47.883103219928003</v>
      </c>
      <c r="Q1806" s="3">
        <f t="shared" si="528"/>
        <v>-72.229911868051573</v>
      </c>
      <c r="R1806">
        <f t="shared" si="529"/>
        <v>107.77008813194843</v>
      </c>
      <c r="S1806">
        <f t="shared" si="530"/>
        <v>0.79864017215057781</v>
      </c>
      <c r="T1806">
        <f t="shared" si="513"/>
        <v>47.883103219928003</v>
      </c>
    </row>
    <row r="1807" spans="1:20" x14ac:dyDescent="0.3">
      <c r="A1807">
        <f t="shared" si="514"/>
        <v>5037.0726113223291</v>
      </c>
      <c r="B1807">
        <f t="shared" si="531"/>
        <v>801.67500480474996</v>
      </c>
      <c r="C1807" t="str">
        <f t="shared" si="515"/>
        <v>75.6347340868227-235.148680362363i</v>
      </c>
      <c r="D1807" t="str">
        <f t="shared" si="516"/>
        <v>15.3547399892755-39.8578708440875i</v>
      </c>
      <c r="E1807" t="str">
        <f t="shared" si="517"/>
        <v>162.041489469835-2.7495624961582i</v>
      </c>
      <c r="F1807" t="str">
        <f t="shared" si="518"/>
        <v>17.4593124895158-186.356971007466i</v>
      </c>
      <c r="G1807" t="str">
        <f t="shared" si="519"/>
        <v>0.999991582216847-0.00290132940115432i</v>
      </c>
      <c r="H1807" t="str">
        <f t="shared" si="520"/>
        <v>91.0660927307272+2.75474987248668i</v>
      </c>
      <c r="I1807" t="str">
        <f t="shared" si="521"/>
        <v>5.47712152169605-44.067375120147i</v>
      </c>
      <c r="K1807" t="str">
        <f t="shared" si="522"/>
        <v>0.14262295294115-0.00564413238446318i</v>
      </c>
      <c r="L1807" t="str">
        <f t="shared" si="523"/>
        <v>0.0015-12.4080006032695i</v>
      </c>
      <c r="M1807" t="str">
        <f t="shared" si="524"/>
        <v>0.0135-5.09046178595674i</v>
      </c>
      <c r="N1807">
        <f t="shared" si="525"/>
        <v>107.83020181991068</v>
      </c>
      <c r="O1807">
        <f t="shared" si="526"/>
        <v>47.854402803965705</v>
      </c>
      <c r="P1807" s="3">
        <f t="shared" si="527"/>
        <v>47.854402803965705</v>
      </c>
      <c r="Q1807" s="3">
        <f t="shared" si="528"/>
        <v>-72.169798180089316</v>
      </c>
      <c r="R1807">
        <f t="shared" si="529"/>
        <v>107.83020181991068</v>
      </c>
      <c r="S1807">
        <f t="shared" si="530"/>
        <v>0.80167500480474996</v>
      </c>
      <c r="T1807">
        <f t="shared" si="513"/>
        <v>47.854402803965705</v>
      </c>
    </row>
    <row r="1808" spans="1:20" x14ac:dyDescent="0.3">
      <c r="A1808">
        <f t="shared" si="514"/>
        <v>5056.2134872453535</v>
      </c>
      <c r="B1808">
        <f t="shared" si="531"/>
        <v>804.72136982300799</v>
      </c>
      <c r="C1808" t="str">
        <f t="shared" si="515"/>
        <v>75.6319556103359-234.294294456022i</v>
      </c>
      <c r="D1808" t="str">
        <f t="shared" si="516"/>
        <v>15.3547284925286-39.708139242594i</v>
      </c>
      <c r="E1808" t="str">
        <f t="shared" si="517"/>
        <v>162.038287233133-2.75957142791951i</v>
      </c>
      <c r="F1808" t="str">
        <f t="shared" si="518"/>
        <v>17.4593113704315-185.651879576159i</v>
      </c>
      <c r="G1808" t="str">
        <f t="shared" si="519"/>
        <v>0.999991518120686-0.00291235426620639i</v>
      </c>
      <c r="H1808" t="str">
        <f t="shared" si="520"/>
        <v>91.0665962126752+2.76522034629787i</v>
      </c>
      <c r="I1808" t="str">
        <f t="shared" si="521"/>
        <v>5.47714808588321-43.8999373910454i</v>
      </c>
      <c r="K1808" t="str">
        <f t="shared" si="522"/>
        <v>0.142621172808965-0.00566550588746535i</v>
      </c>
      <c r="L1808" t="str">
        <f t="shared" si="523"/>
        <v>0.0015-12.3610286942315i</v>
      </c>
      <c r="M1808" t="str">
        <f t="shared" si="524"/>
        <v>0.0135-5.07119125917188i</v>
      </c>
      <c r="N1808">
        <f t="shared" si="525"/>
        <v>107.89046861987325</v>
      </c>
      <c r="O1808">
        <f t="shared" si="526"/>
        <v>47.825730100104508</v>
      </c>
      <c r="P1808" s="3">
        <f t="shared" si="527"/>
        <v>47.825730100104508</v>
      </c>
      <c r="Q1808" s="3">
        <f t="shared" si="528"/>
        <v>-72.109531380126754</v>
      </c>
      <c r="R1808">
        <f t="shared" si="529"/>
        <v>107.89046861987325</v>
      </c>
      <c r="S1808">
        <f t="shared" si="530"/>
        <v>0.80472136982300801</v>
      </c>
      <c r="T1808">
        <f t="shared" si="513"/>
        <v>47.825730100104508</v>
      </c>
    </row>
    <row r="1809" spans="1:20" x14ac:dyDescent="0.3">
      <c r="A1809">
        <f t="shared" si="514"/>
        <v>5075.4270984968862</v>
      </c>
      <c r="B1809">
        <f t="shared" si="531"/>
        <v>807.77931102833543</v>
      </c>
      <c r="C1809" t="str">
        <f t="shared" si="515"/>
        <v>75.6291565099672-233.443274560146i</v>
      </c>
      <c r="D1809" t="str">
        <f t="shared" si="516"/>
        <v>15.3547169082579-39.5589788542718i</v>
      </c>
      <c r="E1809" t="str">
        <f t="shared" si="517"/>
        <v>162.035061471943-2.76961347597286i</v>
      </c>
      <c r="F1809" t="str">
        <f t="shared" si="518"/>
        <v>17.459310242826-184.949458809419i</v>
      </c>
      <c r="G1809" t="str">
        <f t="shared" si="519"/>
        <v>0.999991453536477-0.00292342102360953i</v>
      </c>
      <c r="H1809" t="str">
        <f t="shared" si="520"/>
        <v>91.0671035317636+2.77573063562748i</v>
      </c>
      <c r="I1809" t="str">
        <f t="shared" si="521"/>
        <v>5.47717485248663-43.7331311783715i</v>
      </c>
      <c r="K1809" t="str">
        <f t="shared" si="522"/>
        <v>0.142619379169268-0.00568695976265468i</v>
      </c>
      <c r="L1809" t="str">
        <f t="shared" si="523"/>
        <v>0.0015-12.3142346027411i</v>
      </c>
      <c r="M1809" t="str">
        <f t="shared" si="524"/>
        <v>0.0135-5.05199368317581i</v>
      </c>
      <c r="N1809">
        <f t="shared" si="525"/>
        <v>107.95088841211945</v>
      </c>
      <c r="O1809">
        <f t="shared" si="526"/>
        <v>47.797085258770892</v>
      </c>
      <c r="P1809" s="3">
        <f t="shared" si="527"/>
        <v>47.797085258770892</v>
      </c>
      <c r="Q1809" s="3">
        <f t="shared" si="528"/>
        <v>-72.049111587880546</v>
      </c>
      <c r="R1809">
        <f t="shared" si="529"/>
        <v>107.95088841211945</v>
      </c>
      <c r="S1809">
        <f t="shared" si="530"/>
        <v>0.80777931102833544</v>
      </c>
      <c r="T1809">
        <f t="shared" si="513"/>
        <v>47.797085258770892</v>
      </c>
    </row>
    <row r="1810" spans="1:20" x14ac:dyDescent="0.3">
      <c r="A1810">
        <f t="shared" si="514"/>
        <v>5094.7137214711738</v>
      </c>
      <c r="B1810">
        <f t="shared" si="531"/>
        <v>810.84887241024308</v>
      </c>
      <c r="C1810" t="str">
        <f t="shared" si="515"/>
        <v>75.6263366366236-232.595608383789i</v>
      </c>
      <c r="D1810" t="str">
        <f t="shared" si="516"/>
        <v>15.3547052357971-39.4103875333787i</v>
      </c>
      <c r="E1810" t="str">
        <f t="shared" si="517"/>
        <v>162.031812019944-2.77968871196225i</v>
      </c>
      <c r="F1810" t="str">
        <f t="shared" si="518"/>
        <v>17.4593091066347-184.249698602686i</v>
      </c>
      <c r="G1810" t="str">
        <f t="shared" si="519"/>
        <v>0.999991388460503-0.00293452983253022i</v>
      </c>
      <c r="H1810" t="str">
        <f t="shared" si="520"/>
        <v>91.0676147172623+2.78628089209123i</v>
      </c>
      <c r="I1810" t="str">
        <f t="shared" si="521"/>
        <v>5.4772018230499-43.5669540825742i</v>
      </c>
      <c r="K1810" t="str">
        <f t="shared" si="522"/>
        <v>0.142617571919926-0.00570849430578925i</v>
      </c>
      <c r="L1810" t="str">
        <f t="shared" si="523"/>
        <v>0.0015-12.2676176556496i</v>
      </c>
      <c r="M1810" t="str">
        <f t="shared" si="524"/>
        <v>0.0135-5.03286878180495i</v>
      </c>
      <c r="N1810">
        <f t="shared" si="525"/>
        <v>108.01146107101025</v>
      </c>
      <c r="O1810">
        <f t="shared" si="526"/>
        <v>47.768468430803203</v>
      </c>
      <c r="P1810" s="3">
        <f t="shared" si="527"/>
        <v>47.768468430803203</v>
      </c>
      <c r="Q1810" s="3">
        <f t="shared" si="528"/>
        <v>-71.988538928989755</v>
      </c>
      <c r="R1810">
        <f t="shared" si="529"/>
        <v>108.01146107101025</v>
      </c>
      <c r="S1810">
        <f t="shared" si="530"/>
        <v>0.81084887241024306</v>
      </c>
      <c r="T1810">
        <f t="shared" si="513"/>
        <v>47.768468430803203</v>
      </c>
    </row>
    <row r="1811" spans="1:20" x14ac:dyDescent="0.3">
      <c r="A1811">
        <f t="shared" si="514"/>
        <v>5114.0736336127648</v>
      </c>
      <c r="B1811">
        <f t="shared" si="531"/>
        <v>813.93009812540197</v>
      </c>
      <c r="C1811" t="str">
        <f t="shared" si="515"/>
        <v>75.6234958401962-231.751283683725i</v>
      </c>
      <c r="D1811" t="str">
        <f t="shared" si="516"/>
        <v>15.354693474475-39.2623631423585i</v>
      </c>
      <c r="E1811" t="str">
        <f t="shared" si="517"/>
        <v>162.028538709737-2.78979720722234i</v>
      </c>
      <c r="F1811" t="str">
        <f t="shared" si="518"/>
        <v>17.4593079617921-183.552588889673i</v>
      </c>
      <c r="G1811" t="str">
        <f t="shared" si="519"/>
        <v>0.999991322889022-0.00294568085273949i</v>
      </c>
      <c r="H1811" t="str">
        <f t="shared" si="520"/>
        <v>91.0681297986641+2.79687126788446i</v>
      </c>
      <c r="I1811" t="str">
        <f t="shared" si="521"/>
        <v>5.47722899912817-43.4014037131525i</v>
      </c>
      <c r="K1811" t="str">
        <f t="shared" si="522"/>
        <v>0.142615750958041-0.00573010981364118i</v>
      </c>
      <c r="L1811" t="str">
        <f t="shared" si="523"/>
        <v>0.0015-12.2211771823566i</v>
      </c>
      <c r="M1811" t="str">
        <f t="shared" si="524"/>
        <v>0.0135-5.01381627994118i</v>
      </c>
      <c r="N1811">
        <f t="shared" si="525"/>
        <v>108.07218646493679</v>
      </c>
      <c r="O1811">
        <f t="shared" si="526"/>
        <v>47.73987976744759</v>
      </c>
      <c r="P1811" s="3">
        <f t="shared" si="527"/>
        <v>47.73987976744759</v>
      </c>
      <c r="Q1811" s="3">
        <f t="shared" si="528"/>
        <v>-71.927813535063208</v>
      </c>
      <c r="R1811">
        <f t="shared" si="529"/>
        <v>108.07218646493679</v>
      </c>
      <c r="S1811">
        <f t="shared" si="530"/>
        <v>0.81393009812540196</v>
      </c>
      <c r="T1811">
        <f t="shared" si="513"/>
        <v>47.73987976744759</v>
      </c>
    </row>
    <row r="1812" spans="1:20" x14ac:dyDescent="0.3">
      <c r="A1812">
        <f t="shared" si="514"/>
        <v>5133.5071134204936</v>
      </c>
      <c r="B1812">
        <f t="shared" si="531"/>
        <v>817.02303249827855</v>
      </c>
      <c r="C1812" t="str">
        <f t="shared" si="515"/>
        <v>75.6206339695513-230.910288264261i</v>
      </c>
      <c r="D1812" t="str">
        <f t="shared" si="516"/>
        <v>15.3546816236153-39.1149035518102i</v>
      </c>
      <c r="E1812" t="str">
        <f t="shared" si="517"/>
        <v>162.025241372843-2.79993903277166i</v>
      </c>
      <c r="F1812" t="str">
        <f t="shared" si="518"/>
        <v>17.4593068082323-182.858119642223i</v>
      </c>
      <c r="G1812" t="str">
        <f t="shared" si="519"/>
        <v>0.999991256818258-0.00295687424461526i</v>
      </c>
      <c r="H1812" t="str">
        <f t="shared" si="520"/>
        <v>91.0686488056887+2.80750191578471i</v>
      </c>
      <c r="I1812" t="str">
        <f t="shared" si="521"/>
        <v>5.47725638228871-43.236477688622i</v>
      </c>
      <c r="K1812" t="str">
        <f t="shared" si="522"/>
        <v>0.14261391617994-0.00575180658399942i</v>
      </c>
      <c r="L1812" t="str">
        <f t="shared" si="523"/>
        <v>0.0015-12.1749125148004i</v>
      </c>
      <c r="M1812" t="str">
        <f t="shared" si="524"/>
        <v>0.0135-4.99483590350786i</v>
      </c>
      <c r="N1812">
        <f t="shared" si="525"/>
        <v>108.13306445627272</v>
      </c>
      <c r="O1812">
        <f t="shared" si="526"/>
        <v>47.711319420353163</v>
      </c>
      <c r="P1812" s="3">
        <f t="shared" si="527"/>
        <v>47.711319420353163</v>
      </c>
      <c r="Q1812" s="3">
        <f t="shared" si="528"/>
        <v>-71.86693554372728</v>
      </c>
      <c r="R1812">
        <f t="shared" si="529"/>
        <v>108.13306445627272</v>
      </c>
      <c r="S1812">
        <f t="shared" si="530"/>
        <v>0.81702303249827857</v>
      </c>
      <c r="T1812">
        <f t="shared" si="513"/>
        <v>47.711319420353163</v>
      </c>
    </row>
    <row r="1813" spans="1:20" x14ac:dyDescent="0.3">
      <c r="A1813">
        <f t="shared" si="514"/>
        <v>5153.0144404514913</v>
      </c>
      <c r="B1813">
        <f t="shared" si="531"/>
        <v>820.12772002177201</v>
      </c>
      <c r="C1813" t="str">
        <f t="shared" si="515"/>
        <v>75.6177508725232-230.072609977053i</v>
      </c>
      <c r="D1813" t="str">
        <f t="shared" si="516"/>
        <v>15.3546696825364-38.9680066404575i</v>
      </c>
      <c r="E1813" t="str">
        <f t="shared" si="517"/>
        <v>162.021919839689-2.81011425930489i</v>
      </c>
      <c r="F1813" t="str">
        <f t="shared" si="518"/>
        <v>17.4593056458889-182.166280870162i</v>
      </c>
      <c r="G1813" t="str">
        <f t="shared" si="519"/>
        <v>0.999991190244412-0.00296811016914455i</v>
      </c>
      <c r="H1813" t="str">
        <f t="shared" si="520"/>
        <v>91.0691717682815+2.81817298915366i</v>
      </c>
      <c r="I1813" t="str">
        <f t="shared" si="521"/>
        <v>5.47728397411061-43.0721736364793i</v>
      </c>
      <c r="K1813" t="str">
        <f t="shared" si="522"/>
        <v>0.142612067481174-0.00577358491567217i</v>
      </c>
      <c r="L1813" t="str">
        <f t="shared" si="523"/>
        <v>0.0015-12.1288229874481i</v>
      </c>
      <c r="M1813" t="str">
        <f t="shared" si="524"/>
        <v>0.0135-4.97592737946589i</v>
      </c>
      <c r="N1813">
        <f t="shared" si="525"/>
        <v>108.19409490132648</v>
      </c>
      <c r="O1813">
        <f t="shared" si="526"/>
        <v>47.682787541567329</v>
      </c>
      <c r="P1813" s="3">
        <f t="shared" si="527"/>
        <v>47.682787541567329</v>
      </c>
      <c r="Q1813" s="3">
        <f t="shared" si="528"/>
        <v>-71.80590509867352</v>
      </c>
      <c r="R1813">
        <f t="shared" si="529"/>
        <v>108.19409490132648</v>
      </c>
      <c r="S1813">
        <f t="shared" si="530"/>
        <v>0.82012772002177203</v>
      </c>
      <c r="T1813">
        <f t="shared" si="513"/>
        <v>47.682787541567329</v>
      </c>
    </row>
    <row r="1814" spans="1:20" x14ac:dyDescent="0.3">
      <c r="A1814">
        <f t="shared" si="514"/>
        <v>5172.5958953252066</v>
      </c>
      <c r="B1814">
        <f t="shared" si="531"/>
        <v>823.24420535785475</v>
      </c>
      <c r="C1814" t="str">
        <f t="shared" si="515"/>
        <v>75.6148463959139-229.238236720937i</v>
      </c>
      <c r="D1814" t="str">
        <f t="shared" si="516"/>
        <v>15.3546576505517-38.8216702951182i</v>
      </c>
      <c r="E1814" t="str">
        <f t="shared" si="517"/>
        <v>162.018573939614-2.82032295718588i</v>
      </c>
      <c r="F1814" t="str">
        <f t="shared" si="518"/>
        <v>17.4593044746951-181.477062621156i</v>
      </c>
      <c r="G1814" t="str">
        <f t="shared" si="519"/>
        <v>0.999991123163652-0.00297938878792586i</v>
      </c>
      <c r="H1814" t="str">
        <f t="shared" si="520"/>
        <v>91.069698716617+2.82888464193947i</v>
      </c>
      <c r="I1814" t="str">
        <f t="shared" si="521"/>
        <v>5.47731177618502-42.9084891931681i</v>
      </c>
      <c r="K1814" t="str">
        <f t="shared" si="522"/>
        <v>0.14261020475651-0.00579544510848954i</v>
      </c>
      <c r="L1814" t="str">
        <f t="shared" si="523"/>
        <v>0.0015-12.0829079372864i</v>
      </c>
      <c r="M1814" t="str">
        <f t="shared" si="524"/>
        <v>0.0135-4.95709043580981i</v>
      </c>
      <c r="N1814">
        <f t="shared" si="525"/>
        <v>108.25527765029425</v>
      </c>
      <c r="O1814">
        <f t="shared" si="526"/>
        <v>47.654284283531474</v>
      </c>
      <c r="P1814" s="3">
        <f t="shared" si="527"/>
        <v>47.654284283531474</v>
      </c>
      <c r="Q1814" s="3">
        <f t="shared" si="528"/>
        <v>-71.744722349705754</v>
      </c>
      <c r="R1814">
        <f t="shared" si="529"/>
        <v>108.25527765029425</v>
      </c>
      <c r="S1814">
        <f t="shared" si="530"/>
        <v>0.82324420535785481</v>
      </c>
      <c r="T1814">
        <f t="shared" si="513"/>
        <v>47.654284283531474</v>
      </c>
    </row>
    <row r="1815" spans="1:20" x14ac:dyDescent="0.3">
      <c r="A1815">
        <f t="shared" si="514"/>
        <v>5192.2517597274427</v>
      </c>
      <c r="B1815">
        <f t="shared" si="531"/>
        <v>826.37253333821457</v>
      </c>
      <c r="C1815" t="str">
        <f t="shared" si="515"/>
        <v>75.6119203854769-228.407156441728i</v>
      </c>
      <c r="D1815" t="str">
        <f t="shared" si="516"/>
        <v>15.3546455269692-38.6758924106737i</v>
      </c>
      <c r="E1815" t="str">
        <f t="shared" si="517"/>
        <v>162.01520350085-2.83056519644029i</v>
      </c>
      <c r="F1815" t="str">
        <f t="shared" si="518"/>
        <v>17.4593032945835-180.79045498057i</v>
      </c>
      <c r="G1815" t="str">
        <f t="shared" si="519"/>
        <v>0.999991055572119-0.00299071026317148i</v>
      </c>
      <c r="H1815" t="str">
        <f t="shared" si="520"/>
        <v>91.0702296811016+2.83963702867922i</v>
      </c>
      <c r="I1815" t="str">
        <f t="shared" si="521"/>
        <v>5.47733979011539-42.745422004047i</v>
      </c>
      <c r="K1815" t="str">
        <f t="shared" si="522"/>
        <v>0.142608327899923-0.00581738746330619i</v>
      </c>
      <c r="L1815" t="str">
        <f t="shared" si="523"/>
        <v>0.0015-12.0371667038119i</v>
      </c>
      <c r="M1815" t="str">
        <f t="shared" si="524"/>
        <v>0.0135-4.93832480156387i</v>
      </c>
      <c r="N1815">
        <f t="shared" si="525"/>
        <v>108.31661254721172</v>
      </c>
      <c r="O1815">
        <f t="shared" si="526"/>
        <v>47.625809799075334</v>
      </c>
      <c r="P1815" s="3">
        <f t="shared" si="527"/>
        <v>47.625809799075334</v>
      </c>
      <c r="Q1815" s="3">
        <f t="shared" si="528"/>
        <v>-71.683387452788281</v>
      </c>
      <c r="R1815">
        <f t="shared" si="529"/>
        <v>108.31661254721172</v>
      </c>
      <c r="S1815">
        <f t="shared" si="530"/>
        <v>0.82637253333821459</v>
      </c>
      <c r="T1815">
        <f t="shared" si="513"/>
        <v>47.625809799075334</v>
      </c>
    </row>
    <row r="1816" spans="1:20" x14ac:dyDescent="0.3">
      <c r="A1816">
        <f t="shared" si="514"/>
        <v>5211.9823164144073</v>
      </c>
      <c r="B1816">
        <f t="shared" si="531"/>
        <v>829.51274896489986</v>
      </c>
      <c r="C1816" t="str">
        <f t="shared" si="515"/>
        <v>75.608972685923-227.579357132067i</v>
      </c>
      <c r="D1816" t="str">
        <f t="shared" si="516"/>
        <v>15.3546333110918-38.5306708900387i</v>
      </c>
      <c r="E1816" t="str">
        <f t="shared" si="517"/>
        <v>162.011808350531-2.84084104674795i</v>
      </c>
      <c r="F1816" t="str">
        <f t="shared" si="518"/>
        <v>17.4593021054861-180.10644807132i</v>
      </c>
      <c r="G1816" t="str">
        <f t="shared" si="519"/>
        <v>0.999990987465923-0.0030020747577098i</v>
      </c>
      <c r="H1816" t="str">
        <f t="shared" si="520"/>
        <v>91.0707646923727+2.85043030450096i</v>
      </c>
      <c r="I1816" t="str">
        <f t="shared" si="521"/>
        <v>5.47736801751725-42.5829697233524i</v>
      </c>
      <c r="K1816" t="str">
        <f t="shared" si="522"/>
        <v>0.142606436804595-0.00583941228200393i</v>
      </c>
      <c r="L1816" t="str">
        <f t="shared" si="523"/>
        <v>0.0015-11.9915986290216i</v>
      </c>
      <c r="M1816" t="str">
        <f t="shared" si="524"/>
        <v>0.0135-4.9196302067781i</v>
      </c>
      <c r="N1816">
        <f t="shared" si="525"/>
        <v>108.37809942990737</v>
      </c>
      <c r="O1816">
        <f t="shared" si="526"/>
        <v>47.597364241413132</v>
      </c>
      <c r="P1816" s="3">
        <f t="shared" si="527"/>
        <v>47.597364241413132</v>
      </c>
      <c r="Q1816" s="3">
        <f t="shared" si="528"/>
        <v>-71.621900570092635</v>
      </c>
      <c r="R1816">
        <f t="shared" si="529"/>
        <v>108.37809942990737</v>
      </c>
      <c r="S1816">
        <f t="shared" si="530"/>
        <v>0.8295127489648999</v>
      </c>
      <c r="T1816">
        <f t="shared" si="513"/>
        <v>47.597364241413132</v>
      </c>
    </row>
    <row r="1817" spans="1:20" x14ac:dyDescent="0.3">
      <c r="A1817">
        <f t="shared" si="514"/>
        <v>5231.7878492167829</v>
      </c>
      <c r="B1817">
        <f t="shared" si="531"/>
        <v>832.66489741096655</v>
      </c>
      <c r="C1817" t="str">
        <f t="shared" si="515"/>
        <v>75.6060031409047-226.754826831222i</v>
      </c>
      <c r="D1817" t="str">
        <f t="shared" si="516"/>
        <v>15.354621002217-38.3860036441315i</v>
      </c>
      <c r="E1817" t="str">
        <f t="shared" si="517"/>
        <v>162.008388314673-2.85115057743552i</v>
      </c>
      <c r="F1817" t="str">
        <f t="shared" si="518"/>
        <v>17.4593009073346-179.425032053737i</v>
      </c>
      <c r="G1817" t="str">
        <f t="shared" si="519"/>
        <v>0.999990918841147-0.00301348243498766i</v>
      </c>
      <c r="H1817" t="str">
        <f t="shared" si="520"/>
        <v>91.0713037813015+2.86126462512605i</v>
      </c>
      <c r="I1817" t="str">
        <f t="shared" si="521"/>
        <v>5.47739646001849-42.421130014167i</v>
      </c>
      <c r="K1817" t="str">
        <f t="shared" si="522"/>
        <v>0.142604531362907-0.00586151986749416i</v>
      </c>
      <c r="L1817" t="str">
        <f t="shared" si="523"/>
        <v>0.0015-11.9462030574035i</v>
      </c>
      <c r="M1817" t="str">
        <f t="shared" si="524"/>
        <v>0.0135-4.9010063825245i</v>
      </c>
      <c r="N1817">
        <f t="shared" si="525"/>
        <v>108.43973812995429</v>
      </c>
      <c r="O1817">
        <f t="shared" si="526"/>
        <v>47.568947764137747</v>
      </c>
      <c r="P1817" s="3">
        <f t="shared" si="527"/>
        <v>47.568947764137747</v>
      </c>
      <c r="Q1817" s="3">
        <f t="shared" si="528"/>
        <v>-71.560261870045707</v>
      </c>
      <c r="R1817">
        <f t="shared" si="529"/>
        <v>108.43973812995429</v>
      </c>
      <c r="S1817">
        <f t="shared" si="530"/>
        <v>0.8326648974109665</v>
      </c>
      <c r="T1817">
        <f t="shared" si="513"/>
        <v>47.568947764137747</v>
      </c>
    </row>
    <row r="1818" spans="1:20" x14ac:dyDescent="0.3">
      <c r="A1818">
        <f t="shared" si="514"/>
        <v>5251.6686430438067</v>
      </c>
      <c r="B1818">
        <f t="shared" si="531"/>
        <v>835.82902402112825</v>
      </c>
      <c r="C1818" t="str">
        <f t="shared" si="515"/>
        <v>75.6030115930135-225.933553624919i</v>
      </c>
      <c r="D1818" t="str">
        <f t="shared" si="516"/>
        <v>15.3546085996369-38.2418885918432i</v>
      </c>
      <c r="E1818" t="str">
        <f t="shared" si="517"/>
        <v>162.00494321818-2.86149385746857i</v>
      </c>
      <c r="F1818" t="str">
        <f t="shared" si="518"/>
        <v>17.4592997000601-178.746197125423i</v>
      </c>
      <c r="G1818" t="str">
        <f t="shared" si="519"/>
        <v>0.99999084969384-0.00302493345907269i</v>
      </c>
      <c r="H1818" t="str">
        <f t="shared" si="520"/>
        <v>91.0718469789969+2.87214014687164i</v>
      </c>
      <c r="I1818" t="str">
        <f t="shared" si="521"/>
        <v>5.47742511925957-42.2599005483868i</v>
      </c>
      <c r="K1818" t="str">
        <f t="shared" si="522"/>
        <v>0.14260261146643-0.00588371052372067i</v>
      </c>
      <c r="L1818" t="str">
        <f t="shared" si="523"/>
        <v>0.0015-11.900979335927i</v>
      </c>
      <c r="M1818" t="str">
        <f t="shared" si="524"/>
        <v>0.0135-4.88245306089313i</v>
      </c>
      <c r="N1818">
        <f t="shared" si="525"/>
        <v>108.50152847262304</v>
      </c>
      <c r="O1818">
        <f t="shared" si="526"/>
        <v>47.540560521215994</v>
      </c>
      <c r="P1818" s="3">
        <f t="shared" si="527"/>
        <v>47.540560521215994</v>
      </c>
      <c r="Q1818" s="3">
        <f t="shared" si="528"/>
        <v>-71.498471527376964</v>
      </c>
      <c r="R1818">
        <f t="shared" si="529"/>
        <v>108.50152847262304</v>
      </c>
      <c r="S1818">
        <f t="shared" si="530"/>
        <v>0.83582902402112824</v>
      </c>
      <c r="T1818">
        <f t="shared" si="513"/>
        <v>47.540560521215994</v>
      </c>
    </row>
    <row r="1819" spans="1:20" x14ac:dyDescent="0.3">
      <c r="A1819">
        <f t="shared" si="514"/>
        <v>5271.6249838873737</v>
      </c>
      <c r="B1819">
        <f t="shared" si="531"/>
        <v>839.0051743124086</v>
      </c>
      <c r="C1819" t="str">
        <f t="shared" si="515"/>
        <v>75.5999978837752-225.115525645165i</v>
      </c>
      <c r="D1819" t="str">
        <f t="shared" si="516"/>
        <v>15.3545961026384-38.0983236600085i</v>
      </c>
      <c r="E1819" t="str">
        <f t="shared" si="517"/>
        <v>162.001472884833-2.87187095544445i</v>
      </c>
      <c r="F1819" t="str">
        <f t="shared" si="518"/>
        <v>17.4592984835929-178.069933521109i</v>
      </c>
      <c r="G1819" t="str">
        <f t="shared" si="519"/>
        <v>0.999990780020025-0.0030364279946557i</v>
      </c>
      <c r="H1819" t="str">
        <f t="shared" si="520"/>
        <v>91.0723943168042+2.88305702665275i</v>
      </c>
      <c r="I1819" t="str">
        <f t="shared" si="521"/>
        <v>5.47745399689329-42.0992790066853i</v>
      </c>
      <c r="K1819" t="str">
        <f t="shared" si="522"/>
        <v>0.142600677005924-0.00590598455566212i</v>
      </c>
      <c r="L1819" t="str">
        <f t="shared" si="523"/>
        <v>0.0015-11.8559268140336i</v>
      </c>
      <c r="M1819" t="str">
        <f t="shared" si="524"/>
        <v>0.0135-4.86396997498815i</v>
      </c>
      <c r="N1819">
        <f t="shared" si="525"/>
        <v>108.56347027683447</v>
      </c>
      <c r="O1819">
        <f t="shared" si="526"/>
        <v>47.512202666983512</v>
      </c>
      <c r="P1819" s="3">
        <f t="shared" si="527"/>
        <v>47.512202666983512</v>
      </c>
      <c r="Q1819" s="3">
        <f t="shared" si="528"/>
        <v>-71.436529723165535</v>
      </c>
      <c r="R1819">
        <f t="shared" si="529"/>
        <v>108.56347027683447</v>
      </c>
      <c r="S1819">
        <f t="shared" si="530"/>
        <v>0.83900517431240862</v>
      </c>
      <c r="T1819">
        <f t="shared" si="513"/>
        <v>47.512202666983512</v>
      </c>
    </row>
    <row r="1820" spans="1:20" x14ac:dyDescent="0.3">
      <c r="A1820">
        <f t="shared" si="514"/>
        <v>5291.657158826145</v>
      </c>
      <c r="B1820">
        <f t="shared" si="531"/>
        <v>842.19339397479575</v>
      </c>
      <c r="C1820" t="str">
        <f t="shared" si="515"/>
        <v>75.5969618536421-224.300731070068i</v>
      </c>
      <c r="D1820" t="str">
        <f t="shared" si="516"/>
        <v>15.3545835105029-37.9553067833752i</v>
      </c>
      <c r="E1820" t="str">
        <f t="shared" si="517"/>
        <v>161.997977137286-2.88228193958375i</v>
      </c>
      <c r="F1820" t="str">
        <f t="shared" si="518"/>
        <v>17.4592972578633-177.396231512514i</v>
      </c>
      <c r="G1820" t="str">
        <f t="shared" si="519"/>
        <v>0.999990709815693-0.00304796620705297i</v>
      </c>
      <c r="H1820" t="str">
        <f t="shared" si="520"/>
        <v>91.0729458263086+2.8940154219847i</v>
      </c>
      <c r="I1820" t="str">
        <f t="shared" si="521"/>
        <v>5.47748309458522-41.9392630784815i</v>
      </c>
      <c r="K1820" t="str">
        <f t="shared" si="522"/>
        <v>0.142598727871329-0.00592834226933452i</v>
      </c>
      <c r="L1820" t="str">
        <f t="shared" si="523"/>
        <v>0.0015-11.8110448436279i</v>
      </c>
      <c r="M1820" t="str">
        <f t="shared" si="524"/>
        <v>0.0135-4.84555685892424i</v>
      </c>
      <c r="N1820">
        <f t="shared" si="525"/>
        <v>108.62556335511233</v>
      </c>
      <c r="O1820">
        <f t="shared" si="526"/>
        <v>47.48387435613931</v>
      </c>
      <c r="P1820" s="3">
        <f t="shared" si="527"/>
        <v>47.48387435613931</v>
      </c>
      <c r="Q1820" s="3">
        <f t="shared" si="528"/>
        <v>-71.374436644887666</v>
      </c>
      <c r="R1820">
        <f t="shared" si="529"/>
        <v>108.62556335511233</v>
      </c>
      <c r="S1820">
        <f t="shared" si="530"/>
        <v>0.84219339397479576</v>
      </c>
      <c r="T1820">
        <f t="shared" si="513"/>
        <v>47.48387435613931</v>
      </c>
    </row>
    <row r="1821" spans="1:20" x14ac:dyDescent="0.3">
      <c r="A1821">
        <f t="shared" si="514"/>
        <v>5311.7654560296842</v>
      </c>
      <c r="B1821">
        <f t="shared" si="531"/>
        <v>845.39372887189995</v>
      </c>
      <c r="C1821" t="str">
        <f t="shared" si="515"/>
        <v>75.5939033419842-223.489158123659i</v>
      </c>
      <c r="D1821" t="str">
        <f t="shared" si="516"/>
        <v>15.3545708225062-37.8128359045748i</v>
      </c>
      <c r="E1821" t="str">
        <f t="shared" si="517"/>
        <v>161.994455797059-2.89272687772317i</v>
      </c>
      <c r="F1821" t="str">
        <f t="shared" si="518"/>
        <v>17.4592960228004-176.725081408209i</v>
      </c>
      <c r="G1821" t="str">
        <f t="shared" si="519"/>
        <v>0.999990639076804-0.0030595482622087i</v>
      </c>
      <c r="H1821" t="str">
        <f t="shared" si="520"/>
        <v>91.0735015393375+2.90501549098545i</v>
      </c>
      <c r="I1821" t="str">
        <f t="shared" si="521"/>
        <v>5.47751241401357-41.7798504619072i</v>
      </c>
      <c r="K1821" t="str">
        <f t="shared" si="522"/>
        <v>0.142596763951759-0.00595078397179398i</v>
      </c>
      <c r="L1821" t="str">
        <f t="shared" si="523"/>
        <v>0.0015-11.7663327790674i</v>
      </c>
      <c r="M1821" t="str">
        <f t="shared" si="524"/>
        <v>0.0135-4.82721344782252i</v>
      </c>
      <c r="N1821">
        <f t="shared" si="525"/>
        <v>108.68780751353562</v>
      </c>
      <c r="O1821">
        <f t="shared" si="526"/>
        <v>47.45557574374034</v>
      </c>
      <c r="P1821" s="3">
        <f t="shared" si="527"/>
        <v>47.45557574374034</v>
      </c>
      <c r="Q1821" s="3">
        <f t="shared" si="528"/>
        <v>-71.312192486464383</v>
      </c>
      <c r="R1821">
        <f t="shared" si="529"/>
        <v>108.68780751353562</v>
      </c>
      <c r="S1821">
        <f t="shared" si="530"/>
        <v>0.84539372887190001</v>
      </c>
      <c r="T1821">
        <f t="shared" si="513"/>
        <v>47.45557574374034</v>
      </c>
    </row>
    <row r="1822" spans="1:20" x14ac:dyDescent="0.3">
      <c r="A1822">
        <f t="shared" si="514"/>
        <v>5331.9501647625975</v>
      </c>
      <c r="B1822">
        <f t="shared" si="531"/>
        <v>848.60622504161324</v>
      </c>
      <c r="C1822" t="str">
        <f t="shared" si="515"/>
        <v>75.5908221870889-222.680795075731i</v>
      </c>
      <c r="D1822" t="str">
        <f t="shared" si="516"/>
        <v>15.3545580379186-37.6709089740931i</v>
      </c>
      <c r="E1822" t="str">
        <f t="shared" si="517"/>
        <v>161.990908684536-2.90320583730693i</v>
      </c>
      <c r="F1822" t="str">
        <f t="shared" si="518"/>
        <v>17.4592947783334-176.056473553473i</v>
      </c>
      <c r="G1822" t="str">
        <f t="shared" si="519"/>
        <v>0.999990567799289-0.00307117432669736i</v>
      </c>
      <c r="H1822" t="str">
        <f t="shared" si="520"/>
        <v>91.0740614879598+2.9160573923778i</v>
      </c>
      <c r="I1822" t="str">
        <f t="shared" si="521"/>
        <v>5.47754195686937-41.6210388637722i</v>
      </c>
      <c r="K1822" t="str">
        <f t="shared" si="522"/>
        <v>0.142594785135499-0.00597330997113911i</v>
      </c>
      <c r="L1822" t="str">
        <f t="shared" si="523"/>
        <v>0.0015-11.7217899771542i</v>
      </c>
      <c r="M1822" t="str">
        <f t="shared" si="524"/>
        <v>0.0135-4.80893947780687i</v>
      </c>
      <c r="N1822">
        <f t="shared" si="525"/>
        <v>108.75020255169156</v>
      </c>
      <c r="O1822">
        <f t="shared" si="526"/>
        <v>47.427306985196637</v>
      </c>
      <c r="P1822" s="3">
        <f t="shared" si="527"/>
        <v>47.427306985196637</v>
      </c>
      <c r="Q1822" s="3">
        <f t="shared" si="528"/>
        <v>-71.249797448308442</v>
      </c>
      <c r="R1822">
        <f t="shared" si="529"/>
        <v>108.75020255169156</v>
      </c>
      <c r="S1822">
        <f t="shared" si="530"/>
        <v>0.8486062250416132</v>
      </c>
      <c r="T1822">
        <f t="shared" si="513"/>
        <v>47.427306985196637</v>
      </c>
    </row>
    <row r="1823" spans="1:20" x14ac:dyDescent="0.3">
      <c r="A1823">
        <f t="shared" si="514"/>
        <v>5352.2115753886956</v>
      </c>
      <c r="B1823">
        <f t="shared" si="531"/>
        <v>851.83092869677137</v>
      </c>
      <c r="C1823" t="str">
        <f t="shared" si="515"/>
        <v>75.5877182261488-221.875630241639i</v>
      </c>
      <c r="D1823" t="str">
        <f t="shared" si="516"/>
        <v>15.3545451560052-37.5295239502406i</v>
      </c>
      <c r="E1823" t="str">
        <f t="shared" si="517"/>
        <v>161.987335618953-2.91371888537892i</v>
      </c>
      <c r="F1823" t="str">
        <f t="shared" si="518"/>
        <v>17.4592935243908-175.390398330157i</v>
      </c>
      <c r="G1823" t="str">
        <f t="shared" si="519"/>
        <v>0.999990495979045-0.00308284456772605i</v>
      </c>
      <c r="H1823" t="str">
        <f t="shared" si="520"/>
        <v>91.0746257044917+2.92714128549201i</v>
      </c>
      <c r="I1823" t="str">
        <f t="shared" si="521"/>
        <v>5.4775717248567-41.4628259995334i</v>
      </c>
      <c r="K1823" t="str">
        <f t="shared" si="522"/>
        <v>0.142592791309993-0.00599592057651373i</v>
      </c>
      <c r="L1823" t="str">
        <f t="shared" si="523"/>
        <v>0.0015-11.6774157971251i</v>
      </c>
      <c r="M1823" t="str">
        <f t="shared" si="524"/>
        <v>0.0135-4.79073468600006i</v>
      </c>
      <c r="N1823">
        <f t="shared" si="525"/>
        <v>108.81274826262921</v>
      </c>
      <c r="O1823">
        <f t="shared" si="526"/>
        <v>47.399068236264775</v>
      </c>
      <c r="P1823" s="3">
        <f t="shared" si="527"/>
        <v>47.399068236264775</v>
      </c>
      <c r="Q1823" s="3">
        <f t="shared" si="528"/>
        <v>-71.187251737370786</v>
      </c>
      <c r="R1823">
        <f t="shared" si="529"/>
        <v>108.81274826262921</v>
      </c>
      <c r="S1823">
        <f t="shared" si="530"/>
        <v>0.85183092869677135</v>
      </c>
      <c r="T1823">
        <f t="shared" si="513"/>
        <v>47.399068236264775</v>
      </c>
    </row>
    <row r="1824" spans="1:20" x14ac:dyDescent="0.3">
      <c r="A1824">
        <f t="shared" si="514"/>
        <v>5372.5499793751733</v>
      </c>
      <c r="B1824">
        <f t="shared" si="531"/>
        <v>855.06788622581917</v>
      </c>
      <c r="C1824" t="str">
        <f t="shared" si="515"/>
        <v>75.5845912952592-221.073651982149i</v>
      </c>
      <c r="D1824" t="str">
        <f t="shared" si="516"/>
        <v>15.3545321760251-37.3886787991227i</v>
      </c>
      <c r="E1824" t="str">
        <f t="shared" si="517"/>
        <v>161.983736418399-2.92426608857458i</v>
      </c>
      <c r="F1824" t="str">
        <f t="shared" si="518"/>
        <v>17.4592922609003-174.726846156546i</v>
      </c>
      <c r="G1824" t="str">
        <f t="shared" si="519"/>
        <v>0.99999042361194-0.00309455915313698i</v>
      </c>
      <c r="H1824" t="str">
        <f t="shared" si="520"/>
        <v>91.0751942214942+2.9382673302678i</v>
      </c>
      <c r="I1824" t="str">
        <f t="shared" si="521"/>
        <v>5.47760171969244-41.30520959326i</v>
      </c>
      <c r="K1824" t="str">
        <f t="shared" si="522"/>
        <v>0.142590782361845-0.00601861609810926i</v>
      </c>
      <c r="L1824" t="str">
        <f t="shared" si="523"/>
        <v>0.0015-11.6332096006427i</v>
      </c>
      <c r="M1824" t="str">
        <f t="shared" si="524"/>
        <v>0.0135-4.77259881052008i</v>
      </c>
      <c r="N1824">
        <f t="shared" si="525"/>
        <v>108.87544443281141</v>
      </c>
      <c r="O1824">
        <f t="shared" si="526"/>
        <v>47.370859653043183</v>
      </c>
      <c r="P1824" s="3">
        <f t="shared" si="527"/>
        <v>47.370859653043183</v>
      </c>
      <c r="Q1824" s="3">
        <f t="shared" si="528"/>
        <v>-71.124555567188594</v>
      </c>
      <c r="R1824">
        <f t="shared" si="529"/>
        <v>108.87544443281141</v>
      </c>
      <c r="S1824">
        <f t="shared" si="530"/>
        <v>0.8550678862258192</v>
      </c>
      <c r="T1824">
        <f t="shared" si="513"/>
        <v>47.370859653043183</v>
      </c>
    </row>
    <row r="1825" spans="1:20" x14ac:dyDescent="0.3">
      <c r="A1825">
        <f t="shared" si="514"/>
        <v>5392.9656692967983</v>
      </c>
      <c r="B1825">
        <f t="shared" si="531"/>
        <v>858.31714419347725</v>
      </c>
      <c r="C1825" t="str">
        <f t="shared" si="515"/>
        <v>75.5814412294094-220.274848703252i</v>
      </c>
      <c r="D1825" t="str">
        <f t="shared" si="516"/>
        <v>15.3545190972318-37.248371494611i</v>
      </c>
      <c r="E1825" t="str">
        <f t="shared" si="517"/>
        <v>161.98011089981-2.93484751311288i</v>
      </c>
      <c r="F1825" t="str">
        <f t="shared" si="518"/>
        <v>17.4592909877892-174.065807487217i</v>
      </c>
      <c r="G1825" t="str">
        <f t="shared" si="519"/>
        <v>0.999990350693812-0.0031063182514098i</v>
      </c>
      <c r="H1825" t="str">
        <f t="shared" si="520"/>
        <v>91.0757670717793+2.94943568725704i</v>
      </c>
      <c r="I1825" t="str">
        <f t="shared" si="521"/>
        <v>5.47763194310675-41.148187377602i</v>
      </c>
      <c r="K1825" t="str">
        <f t="shared" si="522"/>
        <v>0.142588758176806-0.00604139684716742i</v>
      </c>
      <c r="L1825" t="str">
        <f t="shared" si="523"/>
        <v>0.0015-11.5891707517859i</v>
      </c>
      <c r="M1825" t="str">
        <f t="shared" si="524"/>
        <v>0.0135-4.75453159047628i</v>
      </c>
      <c r="N1825">
        <f t="shared" si="525"/>
        <v>108.93829084206827</v>
      </c>
      <c r="O1825">
        <f t="shared" si="526"/>
        <v>47.342681391965868</v>
      </c>
      <c r="P1825" s="3">
        <f t="shared" si="527"/>
        <v>47.342681391965868</v>
      </c>
      <c r="Q1825" s="3">
        <f t="shared" si="528"/>
        <v>-71.06170915793173</v>
      </c>
      <c r="R1825">
        <f t="shared" si="529"/>
        <v>108.93829084206827</v>
      </c>
      <c r="S1825">
        <f t="shared" si="530"/>
        <v>0.85831714419347727</v>
      </c>
      <c r="T1825">
        <f t="shared" si="513"/>
        <v>47.342681391965868</v>
      </c>
    </row>
    <row r="1826" spans="1:20" x14ac:dyDescent="0.3">
      <c r="A1826">
        <f t="shared" si="514"/>
        <v>5413.4589388401264</v>
      </c>
      <c r="B1826">
        <f t="shared" si="531"/>
        <v>861.5787493414125</v>
      </c>
      <c r="C1826" t="str">
        <f t="shared" si="515"/>
        <v>75.5782678624785-219.479208855995i</v>
      </c>
      <c r="D1826" t="str">
        <f t="shared" si="516"/>
        <v>15.3545059188734-37.108600018314i</v>
      </c>
      <c r="E1826" t="str">
        <f t="shared" si="517"/>
        <v>161.976458878959-2.94546322478752i</v>
      </c>
      <c r="F1826" t="str">
        <f t="shared" si="518"/>
        <v>17.4592897049843-173.407272812906i</v>
      </c>
      <c r="G1826" t="str">
        <f t="shared" si="519"/>
        <v>0.999990277220463-0.00311812203166406i</v>
      </c>
      <c r="H1826" t="str">
        <f t="shared" si="520"/>
        <v>91.0763442884089+2.96064651762591i</v>
      </c>
      <c r="I1826" t="str">
        <f t="shared" si="521"/>
        <v>5.47766239684294-40.9917570937572i</v>
      </c>
      <c r="K1826" t="str">
        <f t="shared" si="522"/>
        <v>0.142586718639772-0.0060642631359826i</v>
      </c>
      <c r="L1826" t="str">
        <f t="shared" si="523"/>
        <v>0.0015-11.5452986170412i</v>
      </c>
      <c r="M1826" t="str">
        <f t="shared" si="524"/>
        <v>0.0135-4.7365327659656i</v>
      </c>
      <c r="N1826">
        <f t="shared" si="525"/>
        <v>109.00128726355059</v>
      </c>
      <c r="O1826">
        <f t="shared" si="526"/>
        <v>47.314533609796783</v>
      </c>
      <c r="P1826" s="3">
        <f t="shared" si="527"/>
        <v>47.314533609796783</v>
      </c>
      <c r="Q1826" s="3">
        <f t="shared" si="528"/>
        <v>-70.998712736449406</v>
      </c>
      <c r="R1826">
        <f t="shared" si="529"/>
        <v>109.00128726355059</v>
      </c>
      <c r="S1826">
        <f t="shared" si="530"/>
        <v>0.86157874934141254</v>
      </c>
      <c r="T1826">
        <f t="shared" si="513"/>
        <v>47.314533609796783</v>
      </c>
    </row>
    <row r="1827" spans="1:20" x14ac:dyDescent="0.3">
      <c r="A1827">
        <f t="shared" si="514"/>
        <v>5434.0300828077188</v>
      </c>
      <c r="B1827">
        <f t="shared" si="531"/>
        <v>864.85274858890989</v>
      </c>
      <c r="C1827" t="str">
        <f t="shared" si="515"/>
        <v>75.5750710272267-218.686720936304i</v>
      </c>
      <c r="D1827" t="str">
        <f t="shared" si="516"/>
        <v>15.3544926401921-36.9693623595478i</v>
      </c>
      <c r="E1827" t="str">
        <f t="shared" si="517"/>
        <v>161.972780170453-2.95611328895889i</v>
      </c>
      <c r="F1827" t="str">
        <f t="shared" si="518"/>
        <v>17.4592884124117-172.751232660371i</v>
      </c>
      <c r="G1827" t="str">
        <f t="shared" si="519"/>
        <v>0.999990203187667-0.00312997066366164i</v>
      </c>
      <c r="H1827" t="str">
        <f t="shared" si="520"/>
        <v>91.0769259046979+2.9718999831574i</v>
      </c>
      <c r="I1827" t="str">
        <f t="shared" si="521"/>
        <v>5.47769308265767-40.8359164914388i</v>
      </c>
      <c r="K1827" t="str">
        <f t="shared" si="522"/>
        <v>0.142584663634776-0.00608721527790457i</v>
      </c>
      <c r="L1827" t="str">
        <f t="shared" si="523"/>
        <v>0.0015-11.501592565293i</v>
      </c>
      <c r="M1827" t="str">
        <f t="shared" si="524"/>
        <v>0.0135-4.71860207806894i</v>
      </c>
      <c r="N1827">
        <f t="shared" si="525"/>
        <v>109.06443346368289</v>
      </c>
      <c r="O1827">
        <f t="shared" si="526"/>
        <v>47.286416463623731</v>
      </c>
      <c r="P1827" s="3">
        <f t="shared" si="527"/>
        <v>47.286416463623731</v>
      </c>
      <c r="Q1827" s="3">
        <f t="shared" si="528"/>
        <v>-70.935566536317111</v>
      </c>
      <c r="R1827">
        <f t="shared" si="529"/>
        <v>109.06443346368289</v>
      </c>
      <c r="S1827">
        <f t="shared" si="530"/>
        <v>0.86485274858890993</v>
      </c>
      <c r="T1827">
        <f t="shared" si="513"/>
        <v>47.286416463623731</v>
      </c>
    </row>
    <row r="1828" spans="1:20" x14ac:dyDescent="0.3">
      <c r="A1828">
        <f t="shared" si="514"/>
        <v>5454.6793971223888</v>
      </c>
      <c r="B1828">
        <f t="shared" si="531"/>
        <v>868.13918903354772</v>
      </c>
      <c r="C1828" t="str">
        <f t="shared" si="515"/>
        <v>75.5718505552915-217.897373484822i</v>
      </c>
      <c r="D1828" t="str">
        <f t="shared" si="516"/>
        <v>15.3544792604243-36.8306565153075i</v>
      </c>
      <c r="E1828" t="str">
        <f t="shared" si="517"/>
        <v>161.969074587729-2.96679777054518i</v>
      </c>
      <c r="F1828" t="str">
        <f t="shared" si="518"/>
        <v>17.4592871099971-172.097677592254i</v>
      </c>
      <c r="G1828" t="str">
        <f t="shared" si="519"/>
        <v>0.999990128591164-0.00314186431780915i</v>
      </c>
      <c r="H1828" t="str">
        <f t="shared" si="520"/>
        <v>91.0775119542151+2.9831962462536i</v>
      </c>
      <c r="I1828" t="str">
        <f t="shared" si="521"/>
        <v>5.47772400232098-40.6806633288428i</v>
      </c>
      <c r="K1828" t="str">
        <f t="shared" si="522"/>
        <v>0.142582593044984-0.0061102535873409i</v>
      </c>
      <c r="L1828" t="str">
        <f t="shared" si="523"/>
        <v>0.0015-11.4580519678153i</v>
      </c>
      <c r="M1828" t="str">
        <f t="shared" si="524"/>
        <v>0.0135-4.70073926884732i</v>
      </c>
      <c r="N1828">
        <f t="shared" si="525"/>
        <v>109.12772920211664</v>
      </c>
      <c r="O1828">
        <f t="shared" si="526"/>
        <v>47.258330110852725</v>
      </c>
      <c r="P1828" s="3">
        <f t="shared" si="527"/>
        <v>47.258330110852725</v>
      </c>
      <c r="Q1828" s="3">
        <f t="shared" si="528"/>
        <v>-70.87227079788336</v>
      </c>
      <c r="R1828">
        <f t="shared" si="529"/>
        <v>109.12772920211664</v>
      </c>
      <c r="S1828">
        <f t="shared" si="530"/>
        <v>0.8681391890335477</v>
      </c>
      <c r="T1828">
        <f t="shared" si="513"/>
        <v>47.258330110852725</v>
      </c>
    </row>
    <row r="1829" spans="1:20" x14ac:dyDescent="0.3">
      <c r="A1829">
        <f t="shared" si="514"/>
        <v>5475.4071788314541</v>
      </c>
      <c r="B1829">
        <f t="shared" si="531"/>
        <v>871.43811795187526</v>
      </c>
      <c r="C1829" t="str">
        <f t="shared" si="515"/>
        <v>75.5686062771787-217.111155086723i</v>
      </c>
      <c r="D1829" t="str">
        <f t="shared" si="516"/>
        <v>15.3544657788007-36.6924804902382i</v>
      </c>
      <c r="E1829" t="str">
        <f t="shared" si="517"/>
        <v>161.965341943046-2.97751673401401i</v>
      </c>
      <c r="F1829" t="str">
        <f t="shared" si="518"/>
        <v>17.4592857976654-171.446598206943i</v>
      </c>
      <c r="G1829" t="str">
        <f t="shared" si="519"/>
        <v>0.999990053426661-0.00315380316516042i</v>
      </c>
      <c r="H1829" t="str">
        <f t="shared" si="520"/>
        <v>91.0781024707873+2.9945354699382i</v>
      </c>
      <c r="I1829" t="str">
        <f t="shared" si="521"/>
        <v>5.47775515761641-40.5259953726157i</v>
      </c>
      <c r="K1829" t="str">
        <f t="shared" si="522"/>
        <v>0.142580506752684-0.00613337837975941i</v>
      </c>
      <c r="L1829" t="str">
        <f t="shared" si="523"/>
        <v>0.0015-11.4146761982619i</v>
      </c>
      <c r="M1829" t="str">
        <f t="shared" si="524"/>
        <v>0.0135-4.68294408133823i</v>
      </c>
      <c r="N1829">
        <f t="shared" si="525"/>
        <v>109.19117423168434</v>
      </c>
      <c r="O1829">
        <f t="shared" si="526"/>
        <v>47.230274709201339</v>
      </c>
      <c r="P1829" s="3">
        <f t="shared" si="527"/>
        <v>47.230274709201339</v>
      </c>
      <c r="Q1829" s="3">
        <f t="shared" si="528"/>
        <v>-70.808825768315657</v>
      </c>
      <c r="R1829">
        <f t="shared" si="529"/>
        <v>109.19117423168434</v>
      </c>
      <c r="S1829">
        <f t="shared" si="530"/>
        <v>0.8714381179518752</v>
      </c>
      <c r="T1829">
        <f t="shared" si="513"/>
        <v>47.230274709201339</v>
      </c>
    </row>
    <row r="1830" spans="1:20" x14ac:dyDescent="0.3">
      <c r="A1830">
        <f t="shared" si="514"/>
        <v>5496.2137261110138</v>
      </c>
      <c r="B1830">
        <f t="shared" si="531"/>
        <v>874.74958280009241</v>
      </c>
      <c r="C1830" t="str">
        <f t="shared" si="515"/>
        <v>75.5653380222563-216.328054371556i</v>
      </c>
      <c r="D1830" t="str">
        <f t="shared" si="516"/>
        <v>15.3544521945459-36.5548322966064i</v>
      </c>
      <c r="E1830" t="str">
        <f t="shared" si="517"/>
        <v>161.961582047481-2.98827024337422i</v>
      </c>
      <c r="F1830" t="str">
        <f t="shared" si="518"/>
        <v>17.4592844753414-170.797985138443i</v>
      </c>
      <c r="G1830" t="str">
        <f t="shared" si="519"/>
        <v>0.999989977689834-0.00316578737741893i</v>
      </c>
      <c r="H1830" t="str">
        <f t="shared" si="520"/>
        <v>91.0786974884983+3.00591781785884i</v>
      </c>
      <c r="I1830" t="str">
        <f t="shared" si="521"/>
        <v>5.47778655034123-40.3719103978225i</v>
      </c>
      <c r="K1830" t="str">
        <f t="shared" si="522"/>
        <v>0.142578404639285-0.00615658997169092i</v>
      </c>
      <c r="L1830" t="str">
        <f t="shared" si="523"/>
        <v>0.0015-11.3714646326579i</v>
      </c>
      <c r="M1830" t="str">
        <f t="shared" si="524"/>
        <v>0.0135-4.66521625955193i</v>
      </c>
      <c r="N1830">
        <f t="shared" si="525"/>
        <v>109.25476829835206</v>
      </c>
      <c r="O1830">
        <f t="shared" si="526"/>
        <v>47.202250416693005</v>
      </c>
      <c r="P1830" s="3">
        <f t="shared" si="527"/>
        <v>47.202250416693005</v>
      </c>
      <c r="Q1830" s="3">
        <f t="shared" si="528"/>
        <v>-70.745231701647938</v>
      </c>
      <c r="R1830">
        <f t="shared" si="529"/>
        <v>109.25476829835206</v>
      </c>
      <c r="S1830">
        <f t="shared" si="530"/>
        <v>0.87474958280009241</v>
      </c>
      <c r="T1830">
        <f t="shared" si="513"/>
        <v>47.202250416693005</v>
      </c>
    </row>
    <row r="1831" spans="1:20" x14ac:dyDescent="0.3">
      <c r="A1831">
        <f t="shared" si="514"/>
        <v>5517.0993382702354</v>
      </c>
      <c r="B1831">
        <f t="shared" si="531"/>
        <v>878.07363121473281</v>
      </c>
      <c r="C1831" t="str">
        <f t="shared" si="515"/>
        <v>75.5620456187528-215.548060013068i</v>
      </c>
      <c r="D1831" t="str">
        <f t="shared" si="516"/>
        <v>15.354438506879-36.4177099542712i</v>
      </c>
      <c r="E1831" t="str">
        <f t="shared" si="517"/>
        <v>161.957794710926-2.99905836216578i</v>
      </c>
      <c r="F1831" t="str">
        <f t="shared" si="518"/>
        <v>17.4592831429489-170.151829056237i</v>
      </c>
      <c r="G1831" t="str">
        <f t="shared" si="519"/>
        <v>0.999989901376325-0.0031778171269403i</v>
      </c>
      <c r="H1831" t="str">
        <f t="shared" si="520"/>
        <v>91.0792970416938+3.01734345428959i</v>
      </c>
      <c r="I1831" t="str">
        <f t="shared" si="521"/>
        <v>5.47781818230635-40.2184061879154i</v>
      </c>
      <c r="K1831" t="str">
        <f t="shared" si="522"/>
        <v>0.142576286585306-0.0061798886807315i</v>
      </c>
      <c r="L1831" t="str">
        <f t="shared" si="523"/>
        <v>0.0015-11.3284166493902i</v>
      </c>
      <c r="M1831" t="str">
        <f t="shared" si="524"/>
        <v>0.0135-4.64755554846776i</v>
      </c>
      <c r="N1831">
        <f t="shared" si="525"/>
        <v>109.31851114117491</v>
      </c>
      <c r="O1831">
        <f t="shared" si="526"/>
        <v>47.174257391650514</v>
      </c>
      <c r="P1831" s="3">
        <f t="shared" si="527"/>
        <v>47.174257391650514</v>
      </c>
      <c r="Q1831" s="3">
        <f t="shared" si="528"/>
        <v>-70.681488858825091</v>
      </c>
      <c r="R1831">
        <f t="shared" si="529"/>
        <v>109.31851114117491</v>
      </c>
      <c r="S1831">
        <f t="shared" si="530"/>
        <v>0.87807363121473281</v>
      </c>
      <c r="T1831">
        <f t="shared" si="513"/>
        <v>47.174257391650514</v>
      </c>
    </row>
    <row r="1832" spans="1:20" x14ac:dyDescent="0.3">
      <c r="A1832">
        <f t="shared" si="514"/>
        <v>5538.0643157556633</v>
      </c>
      <c r="B1832">
        <f t="shared" si="531"/>
        <v>881.41031101334886</v>
      </c>
      <c r="C1832" t="str">
        <f t="shared" si="515"/>
        <v>75.5587288937413-214.771160729026i</v>
      </c>
      <c r="D1832" t="str">
        <f t="shared" si="516"/>
        <v>15.3544247150129-36.2811114906562i</v>
      </c>
      <c r="E1832" t="str">
        <f t="shared" si="517"/>
        <v>161.953979742074-3.00988115345196i</v>
      </c>
      <c r="F1832" t="str">
        <f t="shared" si="518"/>
        <v>17.459281800411-169.508120665151i</v>
      </c>
      <c r="G1832" t="str">
        <f t="shared" si="519"/>
        <v>0.999989824481744-0.00318989258673472i</v>
      </c>
      <c r="H1832" t="str">
        <f t="shared" si="520"/>
        <v>91.0799011649829+3.02881254413339i</v>
      </c>
      <c r="I1832" t="str">
        <f t="shared" si="521"/>
        <v>5.47785005533659-40.0654805347012i</v>
      </c>
      <c r="K1832" t="str">
        <f t="shared" si="522"/>
        <v>0.14257415247037-0.00620327482554506i</v>
      </c>
      <c r="L1832" t="str">
        <f t="shared" si="523"/>
        <v>0.0015-11.2855316291992i</v>
      </c>
      <c r="M1832" t="str">
        <f t="shared" si="524"/>
        <v>0.0135-4.62996169403044i</v>
      </c>
      <c r="N1832">
        <f t="shared" si="525"/>
        <v>109.38240249224941</v>
      </c>
      <c r="O1832">
        <f t="shared" si="526"/>
        <v>47.146295792689259</v>
      </c>
      <c r="P1832" s="3">
        <f t="shared" si="527"/>
        <v>47.146295792689259</v>
      </c>
      <c r="Q1832" s="3">
        <f t="shared" si="528"/>
        <v>-70.617597507750588</v>
      </c>
      <c r="R1832">
        <f t="shared" si="529"/>
        <v>109.38240249224941</v>
      </c>
      <c r="S1832">
        <f t="shared" si="530"/>
        <v>0.88141031101334888</v>
      </c>
      <c r="T1832">
        <f t="shared" si="513"/>
        <v>47.146295792689259</v>
      </c>
    </row>
    <row r="1833" spans="1:20" x14ac:dyDescent="0.3">
      <c r="A1833">
        <f t="shared" si="514"/>
        <v>5559.108960155535</v>
      </c>
      <c r="B1833">
        <f t="shared" si="531"/>
        <v>884.75967019519965</v>
      </c>
      <c r="C1833" t="str">
        <f t="shared" si="515"/>
        <v>75.5553876731419-213.997345281065i</v>
      </c>
      <c r="D1833" t="str">
        <f t="shared" si="516"/>
        <v>15.3544108181544-36.1450349407207i</v>
      </c>
      <c r="E1833" t="str">
        <f t="shared" si="517"/>
        <v>161.950136948422-3.02073867980982i</v>
      </c>
      <c r="F1833" t="str">
        <f t="shared" si="518"/>
        <v>17.4592804476506-168.866850705224i</v>
      </c>
      <c r="G1833" t="str">
        <f t="shared" si="519"/>
        <v>0.999989747001665-0.00320201393046948i</v>
      </c>
      <c r="H1833" t="str">
        <f t="shared" si="520"/>
        <v>91.0805098932364+3.04032525292428i</v>
      </c>
      <c r="I1833" t="str">
        <f t="shared" si="521"/>
        <v>5.47788217127055-39.9131312383088i</v>
      </c>
      <c r="K1833" t="str">
        <f t="shared" si="522"/>
        <v>0.142572002173203-0.00622674872586586i</v>
      </c>
      <c r="L1833" t="str">
        <f t="shared" si="523"/>
        <v>0.0015-11.2428089551696i</v>
      </c>
      <c r="M1833" t="str">
        <f t="shared" si="524"/>
        <v>0.0135-4.61243444314648i</v>
      </c>
      <c r="N1833">
        <f t="shared" si="525"/>
        <v>109.44644207666829</v>
      </c>
      <c r="O1833">
        <f t="shared" si="526"/>
        <v>47.118365778711379</v>
      </c>
      <c r="P1833" s="3">
        <f t="shared" si="527"/>
        <v>47.118365778711379</v>
      </c>
      <c r="Q1833" s="3">
        <f t="shared" si="528"/>
        <v>-70.553557923331709</v>
      </c>
      <c r="R1833">
        <f t="shared" si="529"/>
        <v>109.44644207666829</v>
      </c>
      <c r="S1833">
        <f t="shared" si="530"/>
        <v>0.88475967019519963</v>
      </c>
      <c r="T1833">
        <f t="shared" si="513"/>
        <v>47.118365778711379</v>
      </c>
    </row>
    <row r="1834" spans="1:20" x14ac:dyDescent="0.3">
      <c r="A1834">
        <f t="shared" si="514"/>
        <v>5580.2335742041259</v>
      </c>
      <c r="B1834">
        <f t="shared" si="531"/>
        <v>888.12175694194138</v>
      </c>
      <c r="C1834" t="str">
        <f t="shared" si="515"/>
        <v>75.5520217817122-213.22660247451i</v>
      </c>
      <c r="D1834" t="str">
        <f t="shared" si="516"/>
        <v>15.3543968155047-36.0094783469315i</v>
      </c>
      <c r="E1834" t="str">
        <f t="shared" si="517"/>
        <v>161.946266136266-3.03163100332212i</v>
      </c>
      <c r="F1834" t="str">
        <f t="shared" si="518"/>
        <v>17.4592790845902-168.228009951571i</v>
      </c>
      <c r="G1834" t="str">
        <f t="shared" si="519"/>
        <v>0.999989668931631-0.00321418133247143i</v>
      </c>
      <c r="H1834" t="str">
        <f t="shared" si="520"/>
        <v>91.0811232615945+3.05188174683021i</v>
      </c>
      <c r="I1834" t="str">
        <f t="shared" si="521"/>
        <v>5.47791453196117-39.761356107159i</v>
      </c>
      <c r="K1834" t="str">
        <f t="shared" si="522"/>
        <v>0.142569835571619-0.00625031070250103i</v>
      </c>
      <c r="L1834" t="str">
        <f t="shared" si="523"/>
        <v>0.0015-11.2002480127212i</v>
      </c>
      <c r="M1834" t="str">
        <f t="shared" si="524"/>
        <v>0.0135-4.5949735436805i</v>
      </c>
      <c r="N1834">
        <f t="shared" si="525"/>
        <v>109.51062961247483</v>
      </c>
      <c r="O1834">
        <f t="shared" si="526"/>
        <v>47.090467508898833</v>
      </c>
      <c r="P1834" s="3">
        <f t="shared" si="527"/>
        <v>47.090467508898833</v>
      </c>
      <c r="Q1834" s="3">
        <f t="shared" si="528"/>
        <v>-70.48937038752517</v>
      </c>
      <c r="R1834">
        <f t="shared" si="529"/>
        <v>109.51062961247483</v>
      </c>
      <c r="S1834">
        <f t="shared" si="530"/>
        <v>0.8881217569419414</v>
      </c>
      <c r="T1834">
        <f t="shared" si="513"/>
        <v>47.090467508898833</v>
      </c>
    </row>
    <row r="1835" spans="1:20" x14ac:dyDescent="0.3">
      <c r="A1835">
        <f t="shared" si="514"/>
        <v>5601.4384617861015</v>
      </c>
      <c r="B1835">
        <f t="shared" si="531"/>
        <v>891.49661961832078</v>
      </c>
      <c r="C1835" t="str">
        <f t="shared" si="515"/>
        <v>75.5486310430389-212.458921158209i</v>
      </c>
      <c r="D1835" t="str">
        <f t="shared" si="516"/>
        <v>15.3543827062584-35.8744397592353i</v>
      </c>
      <c r="E1835" t="str">
        <f t="shared" si="517"/>
        <v>161.94236711069-3.04255818556628i</v>
      </c>
      <c r="F1835" t="str">
        <f t="shared" si="518"/>
        <v>17.4592777111508-167.591589214252i</v>
      </c>
      <c r="G1835" t="str">
        <f t="shared" si="519"/>
        <v>0.99998959026715-0.00322639496772948i</v>
      </c>
      <c r="H1835" t="str">
        <f t="shared" si="520"/>
        <v>91.0817413054651+3.0634821926552i</v>
      </c>
      <c r="I1835" t="str">
        <f t="shared" si="521"/>
        <v>5.4779471392752-39.6101529579323i</v>
      </c>
      <c r="K1835" t="str">
        <f t="shared" si="522"/>
        <v>0.142567652542519-0.00627396107733288i</v>
      </c>
      <c r="L1835" t="str">
        <f t="shared" si="523"/>
        <v>0.0015-11.1578481896007i</v>
      </c>
      <c r="M1835" t="str">
        <f t="shared" si="524"/>
        <v>0.0135-4.57757874445158i</v>
      </c>
      <c r="N1835">
        <f t="shared" si="525"/>
        <v>109.57496481061676</v>
      </c>
      <c r="O1835">
        <f t="shared" si="526"/>
        <v>47.062601142706697</v>
      </c>
      <c r="P1835" s="3">
        <f t="shared" si="527"/>
        <v>47.062601142706697</v>
      </c>
      <c r="Q1835" s="3">
        <f t="shared" si="528"/>
        <v>-70.425035189383237</v>
      </c>
      <c r="R1835">
        <f t="shared" si="529"/>
        <v>109.57496481061676</v>
      </c>
      <c r="S1835">
        <f t="shared" si="530"/>
        <v>0.89149661961832083</v>
      </c>
      <c r="T1835">
        <f t="shared" si="513"/>
        <v>47.062601142706697</v>
      </c>
    </row>
    <row r="1836" spans="1:20" x14ac:dyDescent="0.3">
      <c r="A1836">
        <f t="shared" si="514"/>
        <v>5622.7239279408886</v>
      </c>
      <c r="B1836">
        <f t="shared" si="531"/>
        <v>894.88430677287045</v>
      </c>
      <c r="C1836" t="str">
        <f t="shared" si="515"/>
        <v>75.5452152795322-211.694290224359i</v>
      </c>
      <c r="D1836" t="str">
        <f t="shared" si="516"/>
        <v>15.3543684896043-35.7399172350296i</v>
      </c>
      <c r="E1836" t="str">
        <f t="shared" si="517"/>
        <v>161.938439675559-3.05352028760638i</v>
      </c>
      <c r="F1836" t="str">
        <f t="shared" si="518"/>
        <v>17.4592763272537-166.957579338142i</v>
      </c>
      <c r="G1836" t="str">
        <f t="shared" si="519"/>
        <v>0.999989511003695-0.00323865501189718i</v>
      </c>
      <c r="H1836" t="str">
        <f t="shared" si="520"/>
        <v>91.0823640605264+3.07512675784197i</v>
      </c>
      <c r="I1836" t="str">
        <f t="shared" si="521"/>
        <v>5.4779799950939-39.4595196155376i</v>
      </c>
      <c r="K1836" t="str">
        <f t="shared" si="522"/>
        <v>0.142565452961883-0.00629770017332156i</v>
      </c>
      <c r="L1836" t="str">
        <f t="shared" si="523"/>
        <v>0.0015-11.1156088758724i</v>
      </c>
      <c r="M1836" t="str">
        <f t="shared" si="524"/>
        <v>0.0135-4.5602497952297i</v>
      </c>
      <c r="N1836">
        <f t="shared" si="525"/>
        <v>109.63944737490158</v>
      </c>
      <c r="O1836">
        <f t="shared" si="526"/>
        <v>47.034766839856161</v>
      </c>
      <c r="P1836" s="3">
        <f t="shared" si="527"/>
        <v>47.034766839856161</v>
      </c>
      <c r="Q1836" s="3">
        <f t="shared" si="528"/>
        <v>-70.360552625098421</v>
      </c>
      <c r="R1836">
        <f t="shared" si="529"/>
        <v>109.63944737490158</v>
      </c>
      <c r="S1836">
        <f t="shared" si="530"/>
        <v>0.89488430677287045</v>
      </c>
      <c r="T1836">
        <f t="shared" ref="T1836:T1899" si="532">P1836</f>
        <v>47.034766839856161</v>
      </c>
    </row>
    <row r="1837" spans="1:20" x14ac:dyDescent="0.3">
      <c r="A1837">
        <f t="shared" ref="A1837:A1900" si="533">2*PI()*B1837</f>
        <v>5644.0902788670646</v>
      </c>
      <c r="B1837">
        <f t="shared" si="531"/>
        <v>898.28486713860741</v>
      </c>
      <c r="C1837" t="str">
        <f t="shared" ref="C1837:C1900" si="534">IMPRODUCT(D1837,E1837,$C$40,,K1837,$C$41)</f>
        <v>75.5417743124213-210.932698608352i</v>
      </c>
      <c r="D1837" t="str">
        <f t="shared" ref="D1837:D1900" si="535">IMDIV(IMPRODUCT($C$37,$C$38,COMPLEX(1,A1837/$C$38)),IMSUM(-1*A1837*A1837/$C$39,COMPLEX(0,1*A1837)))</f>
        <v>15.354354164725-35.6059088391357i</v>
      </c>
      <c r="E1837" t="str">
        <f t="shared" ref="E1837:E1900" si="536">IMDIV(IMPRODUCT(IMSUM(F1837,G1837),$C$29,H1837),IMSUM(1,I1837))</f>
        <v>161.934483633524-3.06451736998387i</v>
      </c>
      <c r="F1837" t="str">
        <f t="shared" ref="F1837:F1900" si="537">IMDIV(IMPRODUCT($C$14,$C$15,COMPLEX(1,A1837/$C$15)),IMSUM(-1*A1837*A1837/$C$16,COMPLEX(0,A1837)))</f>
        <v>17.4592749328192-166.325971202794i</v>
      </c>
      <c r="G1837" t="str">
        <f t="shared" ref="G1837:G1900" si="538">IMDIV(1,COMPLEX(1,A1837*$C$9*$C$10))</f>
        <v>0.999989431136706-0.00325096164129513i</v>
      </c>
      <c r="H1837" t="str">
        <f t="shared" ref="H1837:H1900" si="539">IMDIV($C$3,IMSUM(K1837,COMPLEX(0,$C$28*A1837)))</f>
        <v>91.082991562731+3.08681561047435i</v>
      </c>
      <c r="I1837" t="str">
        <f t="shared" ref="I1837:I1900" si="540">IMPRODUCT(F1837,$C$29,H1837,$C$31)</f>
        <v>5.47801310131285-39.3094539130809i</v>
      </c>
      <c r="K1837" t="str">
        <f t="shared" ref="K1837:K1900" si="541">IF($C$26&lt;=0,IMDIV(1,IMSUM(IMDIV(1,L1837),1/$C$18)),IMDIV(1,IMSUM(IMDIV(1,L1837),1/$C$18,IMDIV(1,M1837))))</f>
        <v>0.142563236704761-0.00632152831450729i</v>
      </c>
      <c r="L1837" t="str">
        <f t="shared" ref="L1837:L1900" si="542">IMSUM($C$21/$C$22,IMDIV(1,COMPLEX(0,$C$20*$C$22*A1837)))</f>
        <v>0.0015-11.0735294639096i</v>
      </c>
      <c r="M1837" t="str">
        <f t="shared" ref="M1837:M1900" si="543">IMSUM($C$25/$C$26,IMDIV(1,COMPLEX(0,$C$24*$C$26*A1837)))</f>
        <v>0.0135-4.54298644673212i</v>
      </c>
      <c r="N1837">
        <f t="shared" ref="N1837:N1900" si="544">ABS(R1837)</f>
        <v>109.70407700195095</v>
      </c>
      <c r="O1837">
        <f t="shared" ref="O1837:O1900" si="545">ABS(P1837)</f>
        <v>47.006964760328088</v>
      </c>
      <c r="P1837" s="3">
        <f t="shared" ref="P1837:P1900" si="546">20*LOG10(IMABS(C1837))</f>
        <v>47.006964760328088</v>
      </c>
      <c r="Q1837" s="3">
        <f t="shared" ref="Q1837:Q1900" si="547">IMARGUMENT(C1837)*180/PI()</f>
        <v>-70.295922998049051</v>
      </c>
      <c r="R1837">
        <f t="shared" ref="R1837:R1900" si="548">IF(Q1837&lt;0,Q1837+180,Q1837-180)</f>
        <v>109.70407700195095</v>
      </c>
      <c r="S1837">
        <f t="shared" ref="S1837:S1900" si="549">B1837/1000</f>
        <v>0.89828486713860745</v>
      </c>
      <c r="T1837">
        <f t="shared" si="532"/>
        <v>47.006964760328088</v>
      </c>
    </row>
    <row r="1838" spans="1:20" x14ac:dyDescent="0.3">
      <c r="A1838">
        <f t="shared" si="533"/>
        <v>5665.5378219267595</v>
      </c>
      <c r="B1838">
        <f t="shared" ref="B1838:B1901" si="550">B1837*(1+B$42)</f>
        <v>901.6983496337341</v>
      </c>
      <c r="C1838" t="str">
        <f t="shared" si="534"/>
        <v>75.5383079617454-210.174135288603i</v>
      </c>
      <c r="D1838" t="str">
        <f t="shared" si="535"/>
        <v>15.3543397307968-35.4724126437705i</v>
      </c>
      <c r="E1838" t="str">
        <f t="shared" si="536"/>
        <v>161.930498786007-3.07554949270743i</v>
      </c>
      <c r="F1838" t="str">
        <f t="shared" si="537"/>
        <v>17.4592735277672-165.696755722312i</v>
      </c>
      <c r="G1838" t="str">
        <f t="shared" si="538"/>
        <v>0.999989350661587-0.00326331503291359i</v>
      </c>
      <c r="H1838" t="str">
        <f t="shared" si="539"/>
        <v>91.083623848305+3.09854891927985i</v>
      </c>
      <c r="I1838" t="str">
        <f t="shared" si="540"/>
        <v>5.47804645984212-39.1599536918337i</v>
      </c>
      <c r="K1838" t="str">
        <f t="shared" si="541"/>
        <v>0.14256100364527-0.00634544582601308i</v>
      </c>
      <c r="L1838" t="str">
        <f t="shared" si="542"/>
        <v>0.0015-11.0316093483857i</v>
      </c>
      <c r="M1838" t="str">
        <f t="shared" si="543"/>
        <v>0.0135-4.52578845061977i</v>
      </c>
      <c r="N1838">
        <f t="shared" si="544"/>
        <v>109.76885338115532</v>
      </c>
      <c r="O1838">
        <f t="shared" si="545"/>
        <v>46.979195064355821</v>
      </c>
      <c r="P1838" s="3">
        <f t="shared" si="546"/>
        <v>46.979195064355821</v>
      </c>
      <c r="Q1838" s="3">
        <f t="shared" si="547"/>
        <v>-70.231146618844676</v>
      </c>
      <c r="R1838">
        <f t="shared" si="548"/>
        <v>109.76885338115532</v>
      </c>
      <c r="S1838">
        <f t="shared" si="549"/>
        <v>0.90169834963373408</v>
      </c>
      <c r="T1838">
        <f t="shared" si="532"/>
        <v>46.979195064355821</v>
      </c>
    </row>
    <row r="1839" spans="1:20" x14ac:dyDescent="0.3">
      <c r="A1839">
        <f t="shared" si="533"/>
        <v>5687.0668656500811</v>
      </c>
      <c r="B1839">
        <f t="shared" si="550"/>
        <v>905.12480336234228</v>
      </c>
      <c r="C1839" t="str">
        <f t="shared" si="534"/>
        <v>75.5348160463483-209.41858928638i</v>
      </c>
      <c r="D1839" t="str">
        <f t="shared" si="535"/>
        <v>15.3543251869898-35.3394267285186i</v>
      </c>
      <c r="E1839" t="str">
        <f t="shared" si="536"/>
        <v>161.926484933198-3.08661671524367i</v>
      </c>
      <c r="F1839" t="str">
        <f t="shared" si="537"/>
        <v>17.4592721120166-165.06992384522i</v>
      </c>
      <c r="G1839" t="str">
        <f t="shared" si="538"/>
        <v>0.999989269573709-0.00327571536441501i</v>
      </c>
      <c r="H1839" t="str">
        <f t="shared" si="539"/>
        <v>91.0842609537516+3.11032685363204i</v>
      </c>
      <c r="I1839" t="str">
        <f t="shared" si="540"/>
        <v>5.47808007260626-39.0110168012025i</v>
      </c>
      <c r="K1839" t="str">
        <f t="shared" si="541"/>
        <v>0.142558753656585-0.00636945303404697i</v>
      </c>
      <c r="L1839" t="str">
        <f t="shared" si="542"/>
        <v>0.0015-10.9898479262659i</v>
      </c>
      <c r="M1839" t="str">
        <f t="shared" si="543"/>
        <v>0.0135-4.5086555594937i</v>
      </c>
      <c r="N1839">
        <f t="shared" si="544"/>
        <v>109.83377619463005</v>
      </c>
      <c r="O1839">
        <f t="shared" si="545"/>
        <v>46.951457912417929</v>
      </c>
      <c r="P1839" s="3">
        <f t="shared" si="546"/>
        <v>46.951457912417929</v>
      </c>
      <c r="Q1839" s="3">
        <f t="shared" si="547"/>
        <v>-70.166223805369953</v>
      </c>
      <c r="R1839">
        <f t="shared" si="548"/>
        <v>109.83377619463005</v>
      </c>
      <c r="S1839">
        <f t="shared" si="549"/>
        <v>0.90512480336234225</v>
      </c>
      <c r="T1839">
        <f t="shared" si="532"/>
        <v>46.951457912417929</v>
      </c>
    </row>
    <row r="1840" spans="1:20" x14ac:dyDescent="0.3">
      <c r="A1840">
        <f t="shared" si="533"/>
        <v>5708.6777197395513</v>
      </c>
      <c r="B1840">
        <f t="shared" si="550"/>
        <v>908.56427761511918</v>
      </c>
      <c r="C1840" t="str">
        <f t="shared" si="534"/>
        <v>75.531298383871-208.666049665647i</v>
      </c>
      <c r="D1840" t="str">
        <f t="shared" si="535"/>
        <v>15.3543105324677-35.2069491803049i</v>
      </c>
      <c r="E1840" t="str">
        <f t="shared" si="536"/>
        <v>161.922441874053-3.09771909650747i</v>
      </c>
      <c r="F1840" t="str">
        <f t="shared" si="537"/>
        <v>17.4592706854862-164.445466554329i</v>
      </c>
      <c r="G1840" t="str">
        <f t="shared" si="538"/>
        <v>0.999989187868406-0.00328816281413653i</v>
      </c>
      <c r="H1840" t="str">
        <f t="shared" si="539"/>
        <v>91.0849029158542+3.12214958355318i</v>
      </c>
      <c r="I1840" t="str">
        <f t="shared" si="540"/>
        <v>5.47811394154471-38.8626410986978i</v>
      </c>
      <c r="K1840" t="str">
        <f t="shared" si="541"/>
        <v>0.142556486610931-0.00639355026590447i</v>
      </c>
      <c r="L1840" t="str">
        <f t="shared" si="542"/>
        <v>0.0015-10.9482445967981i</v>
      </c>
      <c r="M1840" t="str">
        <f t="shared" si="543"/>
        <v>0.0135-4.49158752689152i</v>
      </c>
      <c r="N1840">
        <f t="shared" si="544"/>
        <v>109.89884511716974</v>
      </c>
      <c r="O1840">
        <f t="shared" si="545"/>
        <v>46.923753465231343</v>
      </c>
      <c r="P1840" s="3">
        <f t="shared" si="546"/>
        <v>46.923753465231343</v>
      </c>
      <c r="Q1840" s="3">
        <f t="shared" si="547"/>
        <v>-70.101154882830258</v>
      </c>
      <c r="R1840">
        <f t="shared" si="548"/>
        <v>109.89884511716974</v>
      </c>
      <c r="S1840">
        <f t="shared" si="549"/>
        <v>0.90856427761511915</v>
      </c>
      <c r="T1840">
        <f t="shared" si="532"/>
        <v>46.923753465231343</v>
      </c>
    </row>
    <row r="1841" spans="1:20" x14ac:dyDescent="0.3">
      <c r="A1841">
        <f t="shared" si="533"/>
        <v>5730.3706950745618</v>
      </c>
      <c r="B1841">
        <f t="shared" si="550"/>
        <v>912.01682187005667</v>
      </c>
      <c r="C1841" t="str">
        <f t="shared" si="534"/>
        <v>75.5277547907459-207.916505532892i</v>
      </c>
      <c r="D1841" t="str">
        <f t="shared" si="535"/>
        <v>15.3542957663879-35.0749780933671i</v>
      </c>
      <c r="E1841" t="str">
        <f t="shared" si="536"/>
        <v>161.918369406283-3.10885669485182i</v>
      </c>
      <c r="F1841" t="str">
        <f t="shared" si="537"/>
        <v>17.4592692480938-163.823374866612i</v>
      </c>
      <c r="G1841" t="str">
        <f t="shared" si="538"/>
        <v>0.999989105540975-0.00330065756109264i</v>
      </c>
      <c r="H1841" t="str">
        <f t="shared" si="539"/>
        <v>91.0855497716764+3.13401727971667i</v>
      </c>
      <c r="I1841" t="str">
        <f t="shared" si="540"/>
        <v>5.47814806861159-38.7148244499034i</v>
      </c>
      <c r="K1841" t="str">
        <f t="shared" si="541"/>
        <v>0.142554202379579-0.00641773784997104i</v>
      </c>
      <c r="L1841" t="str">
        <f t="shared" si="542"/>
        <v>0.0015-10.9067987615043i</v>
      </c>
      <c r="M1841" t="str">
        <f t="shared" si="543"/>
        <v>0.0135-4.47458410728383i</v>
      </c>
      <c r="N1841">
        <f t="shared" si="544"/>
        <v>109.96405981620474</v>
      </c>
      <c r="O1841">
        <f t="shared" si="545"/>
        <v>46.896081883743726</v>
      </c>
      <c r="P1841" s="3">
        <f t="shared" si="546"/>
        <v>46.896081883743726</v>
      </c>
      <c r="Q1841" s="3">
        <f t="shared" si="547"/>
        <v>-70.035940183795262</v>
      </c>
      <c r="R1841">
        <f t="shared" si="548"/>
        <v>109.96405981620474</v>
      </c>
      <c r="S1841">
        <f t="shared" si="549"/>
        <v>0.91201682187005673</v>
      </c>
      <c r="T1841">
        <f t="shared" si="532"/>
        <v>46.896081883743726</v>
      </c>
    </row>
    <row r="1842" spans="1:20" x14ac:dyDescent="0.3">
      <c r="A1842">
        <f t="shared" si="533"/>
        <v>5752.146103715846</v>
      </c>
      <c r="B1842">
        <f t="shared" si="550"/>
        <v>915.48248579316294</v>
      </c>
      <c r="C1842" t="str">
        <f t="shared" si="534"/>
        <v>75.5241850821901-207.169946036969i</v>
      </c>
      <c r="D1842" t="str">
        <f t="shared" si="535"/>
        <v>15.3542808879014-34.9435115692281i</v>
      </c>
      <c r="E1842" t="str">
        <f t="shared" si="536"/>
        <v>161.914267326355-3.12002956805876i</v>
      </c>
      <c r="F1842" t="str">
        <f t="shared" si="537"/>
        <v>17.4592677997566-163.20363983307i</v>
      </c>
      <c r="G1842" t="str">
        <f t="shared" si="538"/>
        <v>0.999989022586681-0.00331319978497763i</v>
      </c>
      <c r="H1842" t="str">
        <f t="shared" si="539"/>
        <v>91.0862015585659+3.14593011344957i</v>
      </c>
      <c r="I1842" t="str">
        <f t="shared" si="540"/>
        <v>5.47818245577598-38.567564728445i</v>
      </c>
      <c r="K1842" t="str">
        <f t="shared" si="541"/>
        <v>0.142551900832836-0.00644201611572442i</v>
      </c>
      <c r="L1842" t="str">
        <f t="shared" si="542"/>
        <v>0.0015-10.8655098241725i</v>
      </c>
      <c r="M1842" t="str">
        <f t="shared" si="543"/>
        <v>0.0135-4.45764505607076i</v>
      </c>
      <c r="N1842">
        <f t="shared" si="544"/>
        <v>110.02941995175659</v>
      </c>
      <c r="O1842">
        <f t="shared" si="545"/>
        <v>46.868443329126421</v>
      </c>
      <c r="P1842" s="3">
        <f t="shared" si="546"/>
        <v>46.868443329126421</v>
      </c>
      <c r="Q1842" s="3">
        <f t="shared" si="547"/>
        <v>-69.970580048243406</v>
      </c>
      <c r="R1842">
        <f t="shared" si="548"/>
        <v>110.02941995175659</v>
      </c>
      <c r="S1842">
        <f t="shared" si="549"/>
        <v>0.91548248579316294</v>
      </c>
      <c r="T1842">
        <f t="shared" si="532"/>
        <v>46.868443329126421</v>
      </c>
    </row>
    <row r="1843" spans="1:20" x14ac:dyDescent="0.3">
      <c r="A1843">
        <f t="shared" si="533"/>
        <v>5774.0042589099658</v>
      </c>
      <c r="B1843">
        <f t="shared" si="550"/>
        <v>918.96131923917699</v>
      </c>
      <c r="C1843" t="str">
        <f t="shared" si="534"/>
        <v>75.5205890721973-206.426360368924i</v>
      </c>
      <c r="D1843" t="str">
        <f t="shared" si="535"/>
        <v>15.3542658961528-34.8125477166687i</v>
      </c>
      <c r="E1843" t="str">
        <f t="shared" si="536"/>
        <v>161.910135429479-3.13123777332807i</v>
      </c>
      <c r="F1843" t="str">
        <f t="shared" si="537"/>
        <v>17.4592663403914-162.586252538605i</v>
      </c>
      <c r="G1843" t="str">
        <f t="shared" si="538"/>
        <v>0.999988939000751-0.00332578966616824i</v>
      </c>
      <c r="H1843" t="str">
        <f t="shared" si="539"/>
        <v>91.0868583141565+3.15788825673527i</v>
      </c>
      <c r="I1843" t="str">
        <f t="shared" si="540"/>
        <v>5.47821710502208-38.4208598159606i</v>
      </c>
      <c r="K1843" t="str">
        <f t="shared" si="541"/>
        <v>0.142549581840039-0.0064663853937371i</v>
      </c>
      <c r="L1843" t="str">
        <f t="shared" si="542"/>
        <v>0.0015-10.8243771908473i</v>
      </c>
      <c r="M1843" t="str">
        <f t="shared" si="543"/>
        <v>0.0135-4.44077012957836i</v>
      </c>
      <c r="N1843">
        <f t="shared" si="544"/>
        <v>110.09492517639454</v>
      </c>
      <c r="O1843">
        <f t="shared" si="545"/>
        <v>46.84083796276645</v>
      </c>
      <c r="P1843" s="3">
        <f t="shared" si="546"/>
        <v>46.84083796276645</v>
      </c>
      <c r="Q1843" s="3">
        <f t="shared" si="547"/>
        <v>-69.90507482360546</v>
      </c>
      <c r="R1843">
        <f t="shared" si="548"/>
        <v>110.09492517639454</v>
      </c>
      <c r="S1843">
        <f t="shared" si="549"/>
        <v>0.91896131923917701</v>
      </c>
      <c r="T1843">
        <f t="shared" si="532"/>
        <v>46.84083796276645</v>
      </c>
    </row>
    <row r="1844" spans="1:20" x14ac:dyDescent="0.3">
      <c r="A1844">
        <f t="shared" si="533"/>
        <v>5795.9454750938248</v>
      </c>
      <c r="B1844">
        <f t="shared" si="550"/>
        <v>922.45337225228593</v>
      </c>
      <c r="C1844" t="str">
        <f t="shared" si="534"/>
        <v>75.516966573533-205.68573776185i</v>
      </c>
      <c r="D1844" t="str">
        <f t="shared" si="535"/>
        <v>15.35425079028-34.6820846517008i</v>
      </c>
      <c r="E1844" t="str">
        <f t="shared" si="536"/>
        <v>161.905973509612-3.14248136726868i</v>
      </c>
      <c r="F1844" t="str">
        <f t="shared" si="537"/>
        <v>17.4592648699144-161.971204101893i</v>
      </c>
      <c r="G1844" t="str">
        <f t="shared" si="538"/>
        <v>0.999988854778374-0.00333842738572625i</v>
      </c>
      <c r="H1844" t="str">
        <f t="shared" si="539"/>
        <v>91.0875200763691+3.1698918822159i</v>
      </c>
      <c r="I1844" t="str">
        <f t="shared" si="540"/>
        <v>5.47825201834925-38.274707602069i</v>
      </c>
      <c r="K1844" t="str">
        <f t="shared" si="541"/>
        <v>0.142547245269549-0.00649084601567874i</v>
      </c>
      <c r="L1844" t="str">
        <f t="shared" si="542"/>
        <v>0.0015-10.7834002698219i</v>
      </c>
      <c r="M1844" t="str">
        <f t="shared" si="543"/>
        <v>0.0135-4.42395908505516i</v>
      </c>
      <c r="N1844">
        <f t="shared" si="544"/>
        <v>110.16057513519091</v>
      </c>
      <c r="O1844">
        <f t="shared" si="545"/>
        <v>46.813265946259662</v>
      </c>
      <c r="P1844" s="3">
        <f t="shared" si="546"/>
        <v>46.813265946259662</v>
      </c>
      <c r="Q1844" s="3">
        <f t="shared" si="547"/>
        <v>-69.839424864809089</v>
      </c>
      <c r="R1844">
        <f t="shared" si="548"/>
        <v>110.16057513519091</v>
      </c>
      <c r="S1844">
        <f t="shared" si="549"/>
        <v>0.92245337225228596</v>
      </c>
      <c r="T1844">
        <f t="shared" si="532"/>
        <v>46.813265946259662</v>
      </c>
    </row>
    <row r="1845" spans="1:20" x14ac:dyDescent="0.3">
      <c r="A1845">
        <f t="shared" si="533"/>
        <v>5817.9700678991812</v>
      </c>
      <c r="B1845">
        <f t="shared" si="550"/>
        <v>925.9586950668446</v>
      </c>
      <c r="C1845" t="str">
        <f t="shared" si="534"/>
        <v>75.5133173977256-204.948067490705i</v>
      </c>
      <c r="D1845" t="str">
        <f t="shared" si="535"/>
        <v>15.3542355694144-34.5521204975394i</v>
      </c>
      <c r="E1845" t="str">
        <f t="shared" si="536"/>
        <v>161.901781359442-3.15376040588692i</v>
      </c>
      <c r="F1845" t="str">
        <f t="shared" si="537"/>
        <v>17.4592633882407-161.358485675255i</v>
      </c>
      <c r="G1845" t="str">
        <f t="shared" si="538"/>
        <v>0.999988769914706-0.00335111312540107i</v>
      </c>
      <c r="H1845" t="str">
        <f t="shared" si="539"/>
        <v>91.0881868834148+3.18194116319491i</v>
      </c>
      <c r="I1845" t="str">
        <f t="shared" si="540"/>
        <v>5.478287197772-38.1291059843403i</v>
      </c>
      <c r="K1845" t="str">
        <f t="shared" si="541"/>
        <v>0.142544890988743-0.00651539831431837i</v>
      </c>
      <c r="L1845" t="str">
        <f t="shared" si="542"/>
        <v>0.0015-10.7425784716297i</v>
      </c>
      <c r="M1845" t="str">
        <f t="shared" si="543"/>
        <v>0.0135-4.40721168066862i</v>
      </c>
      <c r="N1845">
        <f t="shared" si="544"/>
        <v>110.2263694656788</v>
      </c>
      <c r="O1845">
        <f t="shared" si="545"/>
        <v>46.785727441402337</v>
      </c>
      <c r="P1845" s="3">
        <f t="shared" si="546"/>
        <v>46.785727441402337</v>
      </c>
      <c r="Q1845" s="3">
        <f t="shared" si="547"/>
        <v>-69.7736305343212</v>
      </c>
      <c r="R1845">
        <f t="shared" si="548"/>
        <v>110.2263694656788</v>
      </c>
      <c r="S1845">
        <f t="shared" si="549"/>
        <v>0.92595869506684458</v>
      </c>
      <c r="T1845">
        <f t="shared" si="532"/>
        <v>46.785727441402337</v>
      </c>
    </row>
    <row r="1846" spans="1:20" x14ac:dyDescent="0.3">
      <c r="A1846">
        <f t="shared" si="533"/>
        <v>5840.0783541571973</v>
      </c>
      <c r="B1846">
        <f t="shared" si="550"/>
        <v>929.47733810809859</v>
      </c>
      <c r="C1846" t="str">
        <f t="shared" si="534"/>
        <v>75.5096413550641-204.213338872167i</v>
      </c>
      <c r="D1846" t="str">
        <f t="shared" si="535"/>
        <v>15.354220232681-34.4226533845767i</v>
      </c>
      <c r="E1846" t="str">
        <f t="shared" si="536"/>
        <v>161.897558770396-3.16507494457754i</v>
      </c>
      <c r="F1846" t="str">
        <f t="shared" si="537"/>
        <v>17.4592618952848-160.748088444529i</v>
      </c>
      <c r="G1846" t="str">
        <f t="shared" si="538"/>
        <v>0.999988684404863-0.00336384706763231i</v>
      </c>
      <c r="H1846" t="str">
        <f t="shared" si="539"/>
        <v>91.0888587737979+3.19403627363976i</v>
      </c>
      <c r="I1846" t="str">
        <f t="shared" si="540"/>
        <v>5.47832264532031-37.9840528682653i</v>
      </c>
      <c r="K1846" t="str">
        <f t="shared" si="541"/>
        <v>0.142542518864005-0.00654004262352693i</v>
      </c>
      <c r="L1846" t="str">
        <f t="shared" si="542"/>
        <v>0.0015-10.7019112090354i</v>
      </c>
      <c r="M1846" t="str">
        <f t="shared" si="543"/>
        <v>0.0135-4.3905276755017i</v>
      </c>
      <c r="N1846">
        <f t="shared" si="544"/>
        <v>110.29230779780858</v>
      </c>
      <c r="O1846">
        <f t="shared" si="545"/>
        <v>46.758222610183964</v>
      </c>
      <c r="P1846" s="3">
        <f t="shared" si="546"/>
        <v>46.758222610183964</v>
      </c>
      <c r="Q1846" s="3">
        <f t="shared" si="547"/>
        <v>-69.707692202191424</v>
      </c>
      <c r="R1846">
        <f t="shared" si="548"/>
        <v>110.29230779780858</v>
      </c>
      <c r="S1846">
        <f t="shared" si="549"/>
        <v>0.92947733810809863</v>
      </c>
      <c r="T1846">
        <f t="shared" si="532"/>
        <v>46.758222610183964</v>
      </c>
    </row>
    <row r="1847" spans="1:20" x14ac:dyDescent="0.3">
      <c r="A1847">
        <f t="shared" si="533"/>
        <v>5862.2706519029953</v>
      </c>
      <c r="B1847">
        <f t="shared" si="550"/>
        <v>933.00935199290939</v>
      </c>
      <c r="C1847" t="str">
        <f t="shared" si="534"/>
        <v>75.5059382545863-203.48154126446i</v>
      </c>
      <c r="D1847" t="str">
        <f t="shared" si="535"/>
        <v>15.354204779198-34.2936814503544i</v>
      </c>
      <c r="E1847" t="str">
        <f t="shared" si="536"/>
        <v>161.89330553262-3.17642503811223i</v>
      </c>
      <c r="F1847" t="str">
        <f t="shared" si="537"/>
        <v>17.4592603909615-160.140003628947i</v>
      </c>
      <c r="G1847" t="str">
        <f t="shared" si="538"/>
        <v>0.999988598243925-0.00337662939555244i</v>
      </c>
      <c r="H1847" t="str">
        <f t="shared" si="539"/>
        <v>91.0895357863159+3.20617738818432i</v>
      </c>
      <c r="I1847" t="str">
        <f t="shared" si="540"/>
        <v>5.47835836303982-37.8395461672255i</v>
      </c>
      <c r="K1847" t="str">
        <f t="shared" si="541"/>
        <v>0.142540128760723-0.00656477927827951i</v>
      </c>
      <c r="L1847" t="str">
        <f t="shared" si="542"/>
        <v>0.0015-10.6613978970267i</v>
      </c>
      <c r="M1847" t="str">
        <f t="shared" si="543"/>
        <v>0.0135-4.37390682954942i</v>
      </c>
      <c r="N1847">
        <f t="shared" si="544"/>
        <v>110.35838975390499</v>
      </c>
      <c r="O1847">
        <f t="shared" si="545"/>
        <v>46.730751614778931</v>
      </c>
      <c r="P1847" s="3">
        <f t="shared" si="546"/>
        <v>46.730751614778931</v>
      </c>
      <c r="Q1847" s="3">
        <f t="shared" si="547"/>
        <v>-69.641610246095013</v>
      </c>
      <c r="R1847">
        <f t="shared" si="548"/>
        <v>110.35838975390499</v>
      </c>
      <c r="S1847">
        <f t="shared" si="549"/>
        <v>0.93300935199290935</v>
      </c>
      <c r="T1847">
        <f t="shared" si="532"/>
        <v>46.730751614778931</v>
      </c>
    </row>
    <row r="1848" spans="1:20" x14ac:dyDescent="0.3">
      <c r="A1848">
        <f t="shared" si="533"/>
        <v>5884.5472803802268</v>
      </c>
      <c r="B1848">
        <f t="shared" si="550"/>
        <v>936.55478753048249</v>
      </c>
      <c r="C1848" t="str">
        <f t="shared" si="534"/>
        <v>75.5022079040743-202.752664067198i</v>
      </c>
      <c r="D1848" t="str">
        <f t="shared" si="535"/>
        <v>15.3541892080768-34.1652028395372i</v>
      </c>
      <c r="E1848" t="str">
        <f t="shared" si="536"/>
        <v>161.889021434984-3.18781074062942i</v>
      </c>
      <c r="F1848" t="str">
        <f t="shared" si="537"/>
        <v>17.4592588751838-159.534222481002i</v>
      </c>
      <c r="G1848" t="str">
        <f t="shared" si="538"/>
        <v>0.999988511426935-0.00338946029298941i</v>
      </c>
      <c r="H1848" t="str">
        <f t="shared" si="539"/>
        <v>91.0902179600635+3.21836468213161i</v>
      </c>
      <c r="I1848" t="str">
        <f t="shared" si="540"/>
        <v>5.47839435299153-37.6955838024624i</v>
      </c>
      <c r="K1848" t="str">
        <f t="shared" si="541"/>
        <v>0.142537720543278-0.00658960861465779i</v>
      </c>
      <c r="L1848" t="str">
        <f t="shared" si="542"/>
        <v>0.0015-10.6210379528061i</v>
      </c>
      <c r="M1848" t="str">
        <f t="shared" si="543"/>
        <v>0.0135-4.3573489037153i</v>
      </c>
      <c r="N1848">
        <f t="shared" si="544"/>
        <v>110.42461494862461</v>
      </c>
      <c r="O1848">
        <f t="shared" si="545"/>
        <v>46.703314617538709</v>
      </c>
      <c r="P1848" s="3">
        <f t="shared" si="546"/>
        <v>46.703314617538709</v>
      </c>
      <c r="Q1848" s="3">
        <f t="shared" si="547"/>
        <v>-69.575385051375392</v>
      </c>
      <c r="R1848">
        <f t="shared" si="548"/>
        <v>110.42461494862461</v>
      </c>
      <c r="S1848">
        <f t="shared" si="549"/>
        <v>0.93655478753048249</v>
      </c>
      <c r="T1848">
        <f t="shared" si="532"/>
        <v>46.703314617538709</v>
      </c>
    </row>
    <row r="1849" spans="1:20" x14ac:dyDescent="0.3">
      <c r="A1849">
        <f t="shared" si="533"/>
        <v>5906.9085600456719</v>
      </c>
      <c r="B1849">
        <f t="shared" si="550"/>
        <v>940.11369572309832</v>
      </c>
      <c r="C1849" t="str">
        <f t="shared" si="534"/>
        <v>75.4984501100472-202.026696721224i</v>
      </c>
      <c r="D1849" t="str">
        <f t="shared" si="535"/>
        <v>15.3541735184223-34.0372157038861i</v>
      </c>
      <c r="E1849" t="str">
        <f t="shared" si="536"/>
        <v>161.884706265072-3.19923210562382i</v>
      </c>
      <c r="F1849" t="str">
        <f t="shared" si="537"/>
        <v>17.4592573478645-158.930736286329i</v>
      </c>
      <c r="G1849" t="str">
        <f t="shared" si="538"/>
        <v>0.999988423948897-0.00340233994446931i</v>
      </c>
      <c r="H1849" t="str">
        <f t="shared" si="539"/>
        <v>91.090905334436+3.23059833145645i</v>
      </c>
      <c r="I1849" t="str">
        <f t="shared" si="540"/>
        <v>5.47843061725246-37.5521637030494i</v>
      </c>
      <c r="K1849" t="str">
        <f t="shared" si="541"/>
        <v>0.142535294075036-0.00661453096985229i</v>
      </c>
      <c r="L1849" t="str">
        <f t="shared" si="542"/>
        <v>0.0015-10.5808307957821i</v>
      </c>
      <c r="M1849" t="str">
        <f t="shared" si="543"/>
        <v>0.0135-4.34085365980803i</v>
      </c>
      <c r="N1849">
        <f t="shared" si="544"/>
        <v>110.49098298891366</v>
      </c>
      <c r="O1849">
        <f t="shared" si="545"/>
        <v>46.675911780983668</v>
      </c>
      <c r="P1849" s="3">
        <f t="shared" si="546"/>
        <v>46.675911780983668</v>
      </c>
      <c r="Q1849" s="3">
        <f t="shared" si="547"/>
        <v>-69.509017011086343</v>
      </c>
      <c r="R1849">
        <f t="shared" si="548"/>
        <v>110.49098298891366</v>
      </c>
      <c r="S1849">
        <f t="shared" si="549"/>
        <v>0.94011369572309833</v>
      </c>
      <c r="T1849">
        <f t="shared" si="532"/>
        <v>46.675911780983668</v>
      </c>
    </row>
    <row r="1850" spans="1:20" x14ac:dyDescent="0.3">
      <c r="A1850">
        <f t="shared" si="533"/>
        <v>5929.3548125738453</v>
      </c>
      <c r="B1850">
        <f t="shared" si="550"/>
        <v>943.68612776684608</v>
      </c>
      <c r="C1850" t="str">
        <f t="shared" si="534"/>
        <v>75.4946646777557-201.303628708455i</v>
      </c>
      <c r="D1850" t="str">
        <f t="shared" si="535"/>
        <v>15.3541577093321-33.9097182022316i</v>
      </c>
      <c r="E1850" t="str">
        <f t="shared" si="536"/>
        <v>161.880359809183-3.21068918593598i</v>
      </c>
      <c r="F1850" t="str">
        <f t="shared" si="537"/>
        <v>17.4592558089158-158.329536363575i</v>
      </c>
      <c r="G1850" t="str">
        <f t="shared" si="538"/>
        <v>0.999988335804779-0.00341526853521894i</v>
      </c>
      <c r="H1850" t="str">
        <f t="shared" si="539"/>
        <v>91.0915979491275+3.24287851280782i</v>
      </c>
      <c r="I1850" t="str">
        <f t="shared" si="540"/>
        <v>5.47846715791529-37.4092838058591i</v>
      </c>
      <c r="K1850" t="str">
        <f t="shared" si="541"/>
        <v>0.142532849218346-0.00663954668216473i</v>
      </c>
      <c r="L1850" t="str">
        <f t="shared" si="542"/>
        <v>0.0015-10.5407758475613i</v>
      </c>
      <c r="M1850" t="str">
        <f t="shared" si="543"/>
        <v>0.0135-4.32442086053799i</v>
      </c>
      <c r="N1850">
        <f t="shared" si="544"/>
        <v>110.55749347396581</v>
      </c>
      <c r="O1850">
        <f t="shared" si="545"/>
        <v>46.648543267795198</v>
      </c>
      <c r="P1850" s="3">
        <f t="shared" si="546"/>
        <v>46.648543267795198</v>
      </c>
      <c r="Q1850" s="3">
        <f t="shared" si="547"/>
        <v>-69.442506526034194</v>
      </c>
      <c r="R1850">
        <f t="shared" si="548"/>
        <v>110.55749347396581</v>
      </c>
      <c r="S1850">
        <f t="shared" si="549"/>
        <v>0.94368612776684613</v>
      </c>
      <c r="T1850">
        <f t="shared" si="532"/>
        <v>46.648543267795198</v>
      </c>
    </row>
    <row r="1851" spans="1:20" x14ac:dyDescent="0.3">
      <c r="A1851">
        <f t="shared" si="533"/>
        <v>5951.8863608616257</v>
      </c>
      <c r="B1851">
        <f t="shared" si="550"/>
        <v>947.27213505236011</v>
      </c>
      <c r="C1851" t="str">
        <f t="shared" si="534"/>
        <v>75.4908514111742-200.583449551715i</v>
      </c>
      <c r="D1851" t="str">
        <f t="shared" si="535"/>
        <v>15.3541417798976-33.7827085004478i</v>
      </c>
      <c r="E1851" t="str">
        <f t="shared" si="536"/>
        <v>161.875981852315-3.22218203374018i</v>
      </c>
      <c r="F1851" t="str">
        <f t="shared" si="537"/>
        <v>17.4592542582494-157.730614064277i</v>
      </c>
      <c r="G1851" t="str">
        <f t="shared" si="538"/>
        <v>0.999988246989508-0.00342824625116858i</v>
      </c>
      <c r="H1851" t="str">
        <f t="shared" si="539"/>
        <v>91.0922958441377+3.25520540351174i</v>
      </c>
      <c r="I1851" t="str">
        <f t="shared" si="540"/>
        <v>5.47850397708888-37.2669420555368i</v>
      </c>
      <c r="K1851" t="str">
        <f t="shared" si="541"/>
        <v>0.142530385834526-0.00666465609101021i</v>
      </c>
      <c r="L1851" t="str">
        <f t="shared" si="542"/>
        <v>0.0015-10.50087253194i</v>
      </c>
      <c r="M1851" t="str">
        <f t="shared" si="543"/>
        <v>0.0135-4.30805026951384i</v>
      </c>
      <c r="N1851">
        <f t="shared" si="544"/>
        <v>110.62414599518104</v>
      </c>
      <c r="O1851">
        <f t="shared" si="545"/>
        <v>46.621209240806998</v>
      </c>
      <c r="P1851" s="3">
        <f t="shared" si="546"/>
        <v>46.621209240806998</v>
      </c>
      <c r="Q1851" s="3">
        <f t="shared" si="547"/>
        <v>-69.375854004818962</v>
      </c>
      <c r="R1851">
        <f t="shared" si="548"/>
        <v>110.62414599518104</v>
      </c>
      <c r="S1851">
        <f t="shared" si="549"/>
        <v>0.94727213505236008</v>
      </c>
      <c r="T1851">
        <f t="shared" si="532"/>
        <v>46.621209240806998</v>
      </c>
    </row>
    <row r="1852" spans="1:20" x14ac:dyDescent="0.3">
      <c r="A1852">
        <f t="shared" si="533"/>
        <v>5974.5035290329006</v>
      </c>
      <c r="B1852">
        <f t="shared" si="550"/>
        <v>950.87176916555916</v>
      </c>
      <c r="C1852" t="str">
        <f t="shared" si="534"/>
        <v>75.4870101129931-199.86614881458i</v>
      </c>
      <c r="D1852" t="str">
        <f t="shared" si="535"/>
        <v>15.3541257292028-33.6561847714253i</v>
      </c>
      <c r="E1852" t="str">
        <f t="shared" si="536"/>
        <v>161.871572178171-3.23371070053462i</v>
      </c>
      <c r="F1852" t="str">
        <f t="shared" si="537"/>
        <v>17.4592526957754-157.133960772735i</v>
      </c>
      <c r="G1852" t="str">
        <f t="shared" si="538"/>
        <v>0.999988157497975-0.00344127327895455i</v>
      </c>
      <c r="H1852" t="str">
        <f t="shared" si="539"/>
        <v>91.0929990597728+3.26757918157392i</v>
      </c>
      <c r="I1852" t="str">
        <f t="shared" si="540"/>
        <v>5.47854107689805-37.125136404469i</v>
      </c>
      <c r="K1852" t="str">
        <f t="shared" si="541"/>
        <v>0.142527903783858-0.00668985953691978i</v>
      </c>
      <c r="L1852" t="str">
        <f t="shared" si="542"/>
        <v>0.0015-10.4611202748954i</v>
      </c>
      <c r="M1852" t="str">
        <f t="shared" si="543"/>
        <v>0.0135-4.29174165123913i</v>
      </c>
      <c r="N1852">
        <f t="shared" si="544"/>
        <v>110.69094013612379</v>
      </c>
      <c r="O1852">
        <f t="shared" si="545"/>
        <v>46.593909862996895</v>
      </c>
      <c r="P1852" s="3">
        <f t="shared" si="546"/>
        <v>46.593909862996895</v>
      </c>
      <c r="Q1852" s="3">
        <f t="shared" si="547"/>
        <v>-69.309059863876215</v>
      </c>
      <c r="R1852">
        <f t="shared" si="548"/>
        <v>110.69094013612379</v>
      </c>
      <c r="S1852">
        <f t="shared" si="549"/>
        <v>0.95087176916555916</v>
      </c>
      <c r="T1852">
        <f t="shared" si="532"/>
        <v>46.593909862996895</v>
      </c>
    </row>
    <row r="1853" spans="1:20" x14ac:dyDescent="0.3">
      <c r="A1853">
        <f t="shared" si="533"/>
        <v>5997.206642443226</v>
      </c>
      <c r="B1853">
        <f t="shared" si="550"/>
        <v>954.48508188838832</v>
      </c>
      <c r="C1853" t="str">
        <f t="shared" si="534"/>
        <v>75.4831405846144-199.151716101222i</v>
      </c>
      <c r="D1853" t="str">
        <f t="shared" si="535"/>
        <v>15.3541095563248-33.5301451950451i</v>
      </c>
      <c r="E1853" t="str">
        <f t="shared" si="536"/>
        <v>161.867130569147-3.24527523712984i</v>
      </c>
      <c r="F1853" t="str">
        <f t="shared" si="537"/>
        <v>17.4592511214045-156.53956790589i</v>
      </c>
      <c r="G1853" t="str">
        <f t="shared" si="538"/>
        <v>0.99998806732503-0.00345434980592197i</v>
      </c>
      <c r="H1853" t="str">
        <f t="shared" si="539"/>
        <v>91.0937076366449+3.2800000256821i</v>
      </c>
      <c r="I1853" t="str">
        <f t="shared" si="540"/>
        <v>5.47857845948395-36.9838648127536i</v>
      </c>
      <c r="K1853" t="str">
        <f t="shared" si="541"/>
        <v>0.142525402925584-0.00671515736154242i</v>
      </c>
      <c r="L1853" t="str">
        <f t="shared" si="542"/>
        <v>0.0015-10.421518504578i</v>
      </c>
      <c r="M1853" t="str">
        <f t="shared" si="543"/>
        <v>0.0135-4.27549477110891i</v>
      </c>
      <c r="N1853">
        <f t="shared" si="544"/>
        <v>110.75787547248234</v>
      </c>
      <c r="O1853">
        <f t="shared" si="545"/>
        <v>46.566645297478424</v>
      </c>
      <c r="P1853" s="3">
        <f t="shared" si="546"/>
        <v>46.566645297478424</v>
      </c>
      <c r="Q1853" s="3">
        <f t="shared" si="547"/>
        <v>-69.24212452751766</v>
      </c>
      <c r="R1853">
        <f t="shared" si="548"/>
        <v>110.75787547248234</v>
      </c>
      <c r="S1853">
        <f t="shared" si="549"/>
        <v>0.95448508188838832</v>
      </c>
      <c r="T1853">
        <f t="shared" si="532"/>
        <v>46.566645297478424</v>
      </c>
    </row>
    <row r="1854" spans="1:20" x14ac:dyDescent="0.3">
      <c r="A1854">
        <f t="shared" si="533"/>
        <v>6019.9960276845104</v>
      </c>
      <c r="B1854">
        <f t="shared" si="550"/>
        <v>958.11212519956428</v>
      </c>
      <c r="C1854" t="str">
        <f t="shared" si="534"/>
        <v>75.4792426261425-198.440141056242i</v>
      </c>
      <c r="D1854" t="str">
        <f t="shared" si="535"/>
        <v>15.3540932603339-33.4045879581529i</v>
      </c>
      <c r="E1854" t="str">
        <f t="shared" si="536"/>
        <v>161.862656806327-3.25687569363722i</v>
      </c>
      <c r="F1854" t="str">
        <f t="shared" si="537"/>
        <v>17.459249535046-155.947426913201i</v>
      </c>
      <c r="G1854" t="str">
        <f t="shared" si="538"/>
        <v>0.999987976465485-0.00346747602012739i</v>
      </c>
      <c r="H1854" t="str">
        <f t="shared" si="539"/>
        <v>91.0944216156794+3.29246811520907i</v>
      </c>
      <c r="I1854" t="str">
        <f t="shared" si="540"/>
        <v>5.47861612700413-36.8431252481727i</v>
      </c>
      <c r="K1854" t="str">
        <f t="shared" si="541"/>
        <v>0.142522883117892-0.00674054990764748i</v>
      </c>
      <c r="L1854" t="str">
        <f t="shared" si="542"/>
        <v>0.0015-10.382066651303i</v>
      </c>
      <c r="M1854" t="str">
        <f t="shared" si="543"/>
        <v>0.0135-4.25930939540637i</v>
      </c>
      <c r="N1854">
        <f t="shared" si="544"/>
        <v>110.82495157202845</v>
      </c>
      <c r="O1854">
        <f t="shared" si="545"/>
        <v>46.539415707491862</v>
      </c>
      <c r="P1854" s="3">
        <f t="shared" si="546"/>
        <v>46.539415707491862</v>
      </c>
      <c r="Q1854" s="3">
        <f t="shared" si="547"/>
        <v>-69.175048427971547</v>
      </c>
      <c r="R1854">
        <f t="shared" si="548"/>
        <v>110.82495157202845</v>
      </c>
      <c r="S1854">
        <f t="shared" si="549"/>
        <v>0.95811212519956424</v>
      </c>
      <c r="T1854">
        <f t="shared" si="532"/>
        <v>46.539415707491862</v>
      </c>
    </row>
    <row r="1855" spans="1:20" x14ac:dyDescent="0.3">
      <c r="A1855">
        <f t="shared" si="533"/>
        <v>6042.8720125897116</v>
      </c>
      <c r="B1855">
        <f t="shared" si="550"/>
        <v>961.75295127532263</v>
      </c>
      <c r="C1855" t="str">
        <f t="shared" si="534"/>
        <v>75.4753160363793-197.731413364527i</v>
      </c>
      <c r="D1855" t="str">
        <f t="shared" si="535"/>
        <v>15.3540768402932-33.2795112545322i</v>
      </c>
      <c r="E1855" t="str">
        <f t="shared" si="536"/>
        <v>161.858150669484-3.26851211945859i</v>
      </c>
      <c r="F1855" t="str">
        <f t="shared" si="537"/>
        <v>17.4592479366086-155.35752927652i</v>
      </c>
      <c r="G1855" t="str">
        <f t="shared" si="538"/>
        <v>0.999987884914112-0.00348065211034153i</v>
      </c>
      <c r="H1855" t="str">
        <f t="shared" si="539"/>
        <v>91.0951410381142+3.30498363021519i</v>
      </c>
      <c r="I1855" t="str">
        <f t="shared" si="540"/>
        <v>5.47865408163263-36.7029156861614i</v>
      </c>
      <c r="K1855" t="str">
        <f t="shared" si="541"/>
        <v>0.142520344217912-0.00676603751912688i</v>
      </c>
      <c r="L1855" t="str">
        <f t="shared" si="542"/>
        <v>0.0015-10.3427641475424i</v>
      </c>
      <c r="M1855" t="str">
        <f t="shared" si="543"/>
        <v>0.0135-4.24318529129942i</v>
      </c>
      <c r="N1855">
        <f t="shared" si="544"/>
        <v>110.8921679945763</v>
      </c>
      <c r="O1855">
        <f t="shared" si="545"/>
        <v>46.512221256396117</v>
      </c>
      <c r="P1855" s="3">
        <f t="shared" si="546"/>
        <v>46.512221256396117</v>
      </c>
      <c r="Q1855" s="3">
        <f t="shared" si="547"/>
        <v>-69.107832005423703</v>
      </c>
      <c r="R1855">
        <f t="shared" si="548"/>
        <v>110.8921679945763</v>
      </c>
      <c r="S1855">
        <f t="shared" si="549"/>
        <v>0.96175295127532268</v>
      </c>
      <c r="T1855">
        <f t="shared" si="532"/>
        <v>46.512221256396117</v>
      </c>
    </row>
    <row r="1856" spans="1:20" x14ac:dyDescent="0.3">
      <c r="A1856">
        <f t="shared" si="533"/>
        <v>6065.8349262375523</v>
      </c>
      <c r="B1856">
        <f t="shared" si="550"/>
        <v>965.40761249016884</v>
      </c>
      <c r="C1856" t="str">
        <f t="shared" si="534"/>
        <v>75.4713606128163-197.025522751086i</v>
      </c>
      <c r="D1856" t="str">
        <f t="shared" si="535"/>
        <v>15.3540602952585-33.1549132848792i</v>
      </c>
      <c r="E1856" t="str">
        <f t="shared" si="536"/>
        <v>161.853611937069-3.28018456327375i</v>
      </c>
      <c r="F1856" t="str">
        <f t="shared" si="537"/>
        <v>17.4592463260002-154.769866509971i</v>
      </c>
      <c r="G1856" t="str">
        <f t="shared" si="538"/>
        <v>0.999987792665643-0.00349387826605197i</v>
      </c>
      <c r="H1856" t="str">
        <f t="shared" si="539"/>
        <v>91.0958659455013+3.31754675145088i</v>
      </c>
      <c r="I1856" t="str">
        <f t="shared" si="540"/>
        <v>5.47869232555991-36.5632341097789i</v>
      </c>
      <c r="K1856" t="str">
        <f t="shared" si="541"/>
        <v>0.14251778608171-0.00679162054099727i</v>
      </c>
      <c r="L1856" t="str">
        <f t="shared" si="542"/>
        <v>0.0015-10.3036104279163i</v>
      </c>
      <c r="M1856" t="str">
        <f t="shared" si="543"/>
        <v>0.0135-4.22712222683744i</v>
      </c>
      <c r="N1856">
        <f t="shared" si="544"/>
        <v>110.95952429194286</v>
      </c>
      <c r="O1856">
        <f t="shared" si="545"/>
        <v>46.485062107659594</v>
      </c>
      <c r="P1856" s="3">
        <f t="shared" si="546"/>
        <v>46.485062107659594</v>
      </c>
      <c r="Q1856" s="3">
        <f t="shared" si="547"/>
        <v>-69.040475708057144</v>
      </c>
      <c r="R1856">
        <f t="shared" si="548"/>
        <v>110.95952429194286</v>
      </c>
      <c r="S1856">
        <f t="shared" si="549"/>
        <v>0.96540761249016882</v>
      </c>
      <c r="T1856">
        <f t="shared" si="532"/>
        <v>46.485062107659594</v>
      </c>
    </row>
    <row r="1857" spans="1:20" x14ac:dyDescent="0.3">
      <c r="A1857">
        <f t="shared" si="533"/>
        <v>6088.8850989572557</v>
      </c>
      <c r="B1857">
        <f t="shared" si="550"/>
        <v>969.07616141763151</v>
      </c>
      <c r="C1857" t="str">
        <f t="shared" si="534"/>
        <v>75.4673761516272-196.322458980884i</v>
      </c>
      <c r="D1857" t="str">
        <f t="shared" si="535"/>
        <v>15.3540436242788-33.0307922567761i</v>
      </c>
      <c r="E1857" t="str">
        <f t="shared" si="536"/>
        <v>161.849040386205-3.29189307302904i</v>
      </c>
      <c r="F1857" t="str">
        <f t="shared" si="537"/>
        <v>17.4592447031281-154.184430159825i</v>
      </c>
      <c r="G1857" t="str">
        <f t="shared" si="538"/>
        <v>0.999987699714771-0.00350715467746588i</v>
      </c>
      <c r="H1857" t="str">
        <f t="shared" si="539"/>
        <v>91.0965963797134+3.33015766035977i</v>
      </c>
      <c r="I1857" t="str">
        <f t="shared" si="540"/>
        <v>5.47873086099346-36.4240785096806i</v>
      </c>
      <c r="K1857" t="str">
        <f t="shared" si="541"/>
        <v>0.142515208564274-0.00681729931940243i</v>
      </c>
      <c r="L1857" t="str">
        <f t="shared" si="542"/>
        <v>0.0015-10.2646049291854i</v>
      </c>
      <c r="M1857" t="str">
        <f t="shared" si="543"/>
        <v>0.0135-4.21111997094784i</v>
      </c>
      <c r="N1857">
        <f t="shared" si="544"/>
        <v>111.02702000790927</v>
      </c>
      <c r="O1857">
        <f t="shared" si="545"/>
        <v>46.457938424850973</v>
      </c>
      <c r="P1857" s="3">
        <f t="shared" si="546"/>
        <v>46.457938424850973</v>
      </c>
      <c r="Q1857" s="3">
        <f t="shared" si="547"/>
        <v>-68.972979992090728</v>
      </c>
      <c r="R1857">
        <f t="shared" si="548"/>
        <v>111.02702000790927</v>
      </c>
      <c r="S1857">
        <f t="shared" si="549"/>
        <v>0.96907616141763153</v>
      </c>
      <c r="T1857">
        <f t="shared" si="532"/>
        <v>46.457938424850973</v>
      </c>
    </row>
    <row r="1858" spans="1:20" x14ac:dyDescent="0.3">
      <c r="A1858">
        <f t="shared" si="533"/>
        <v>6112.0228623332923</v>
      </c>
      <c r="B1858">
        <f t="shared" si="550"/>
        <v>972.75865083101849</v>
      </c>
      <c r="C1858" t="str">
        <f t="shared" si="534"/>
        <v>75.4633624476617-195.622211858705i</v>
      </c>
      <c r="D1858" t="str">
        <f t="shared" si="535"/>
        <v>15.3540268263955-32.907146384666i</v>
      </c>
      <c r="E1858" t="str">
        <f t="shared" si="536"/>
        <v>161.844435792688-3.30363769592668i</v>
      </c>
      <c r="F1858" t="str">
        <f t="shared" si="537"/>
        <v>17.4592430678992-153.601211804384i</v>
      </c>
      <c r="G1858" t="str">
        <f t="shared" si="538"/>
        <v>0.999987606056148-0.00352048153551271i</v>
      </c>
      <c r="H1858" t="str">
        <f t="shared" si="539"/>
        <v>91.0973323829416+3.34281653908098i</v>
      </c>
      <c r="I1858" t="str">
        <f t="shared" si="540"/>
        <v>5.47876969015756-36.2854468840882i</v>
      </c>
      <c r="K1858" t="str">
        <f t="shared" si="541"/>
        <v>0.142512611519513-0.00684307420161538i</v>
      </c>
      <c r="L1858" t="str">
        <f t="shared" si="542"/>
        <v>0.0015-10.2257470902424i</v>
      </c>
      <c r="M1858" t="str">
        <f t="shared" si="543"/>
        <v>0.0135-4.19517829343281i</v>
      </c>
      <c r="N1858">
        <f t="shared" si="544"/>
        <v>111.09465467818008</v>
      </c>
      <c r="O1858">
        <f t="shared" si="545"/>
        <v>46.430850371630896</v>
      </c>
      <c r="P1858" s="3">
        <f t="shared" si="546"/>
        <v>46.430850371630896</v>
      </c>
      <c r="Q1858" s="3">
        <f t="shared" si="547"/>
        <v>-68.905345321819922</v>
      </c>
      <c r="R1858">
        <f t="shared" si="548"/>
        <v>111.09465467818008</v>
      </c>
      <c r="S1858">
        <f t="shared" si="549"/>
        <v>0.97275865083101853</v>
      </c>
      <c r="T1858">
        <f t="shared" si="532"/>
        <v>46.430850371630896</v>
      </c>
    </row>
    <row r="1859" spans="1:20" x14ac:dyDescent="0.3">
      <c r="A1859">
        <f t="shared" si="533"/>
        <v>6135.2485492101596</v>
      </c>
      <c r="B1859">
        <f t="shared" si="550"/>
        <v>976.45513370417643</v>
      </c>
      <c r="C1859" t="str">
        <f t="shared" si="534"/>
        <v>75.4593192944401-194.924771228986i</v>
      </c>
      <c r="D1859" t="str">
        <f t="shared" si="535"/>
        <v>15.3540099006428-32.7839738898265i</v>
      </c>
      <c r="E1859" t="str">
        <f t="shared" si="536"/>
        <v>161.839797930978-3.31541847841167i</v>
      </c>
      <c r="F1859" t="str">
        <f t="shared" si="537"/>
        <v>17.4592414202193-153.020203053854i</v>
      </c>
      <c r="G1859" t="str">
        <f t="shared" si="538"/>
        <v>0.999987511684385-0.00353385903184698i</v>
      </c>
      <c r="H1859" t="str">
        <f t="shared" si="539"/>
        <v>91.0980739976995+3.35552357045193i</v>
      </c>
      <c r="I1859" t="str">
        <f t="shared" si="540"/>
        <v>5.47880881529336-36.1473372387604i</v>
      </c>
      <c r="K1859" t="str">
        <f t="shared" si="541"/>
        <v>0.142509994800247-0.00686894553604055i</v>
      </c>
      <c r="L1859" t="str">
        <f t="shared" si="542"/>
        <v>0.0015-10.1870363521044i</v>
      </c>
      <c r="M1859" t="str">
        <f t="shared" si="543"/>
        <v>0.0135-4.17929696496593i</v>
      </c>
      <c r="N1859">
        <f t="shared" si="544"/>
        <v>111.16242783034579</v>
      </c>
      <c r="O1859">
        <f t="shared" si="545"/>
        <v>46.403798111742503</v>
      </c>
      <c r="P1859" s="3">
        <f t="shared" si="546"/>
        <v>46.403798111742503</v>
      </c>
      <c r="Q1859" s="3">
        <f t="shared" si="547"/>
        <v>-68.837572169654209</v>
      </c>
      <c r="R1859">
        <f t="shared" si="548"/>
        <v>111.16242783034579</v>
      </c>
      <c r="S1859">
        <f t="shared" si="549"/>
        <v>0.97645513370417647</v>
      </c>
      <c r="T1859">
        <f t="shared" si="532"/>
        <v>46.403798111742503</v>
      </c>
    </row>
    <row r="1860" spans="1:20" x14ac:dyDescent="0.3">
      <c r="A1860">
        <f t="shared" si="533"/>
        <v>6158.5624936971581</v>
      </c>
      <c r="B1860">
        <f t="shared" si="550"/>
        <v>980.1656632122523</v>
      </c>
      <c r="C1860" t="str">
        <f t="shared" si="534"/>
        <v>75.4552464841434-194.230126975659i</v>
      </c>
      <c r="D1860" t="str">
        <f t="shared" si="535"/>
        <v>15.3539928460478-32.6612730003448i</v>
      </c>
      <c r="E1860" t="str">
        <f t="shared" si="536"/>
        <v>161.835126574193-3.32723546616038i</v>
      </c>
      <c r="F1860" t="str">
        <f t="shared" si="537"/>
        <v>17.4592397599933-152.441395550229i</v>
      </c>
      <c r="G1860" t="str">
        <f t="shared" si="538"/>
        <v>0.999987416594052-0.00354728735885102i</v>
      </c>
      <c r="H1860" t="str">
        <f t="shared" si="539"/>
        <v>91.0988212668288+3.36827893801128i</v>
      </c>
      <c r="I1860" t="str">
        <f t="shared" si="540"/>
        <v>5.47884823865929-36.0097475869668i</v>
      </c>
      <c r="K1860" t="str">
        <f t="shared" si="541"/>
        <v>0.142507358258194-0.00689491367221595i</v>
      </c>
      <c r="L1860" t="str">
        <f t="shared" si="542"/>
        <v>0.0015-10.1484721579044i</v>
      </c>
      <c r="M1860" t="str">
        <f t="shared" si="543"/>
        <v>0.0135-4.16347575708899i</v>
      </c>
      <c r="N1860">
        <f t="shared" si="544"/>
        <v>111.23033898384413</v>
      </c>
      <c r="O1860">
        <f t="shared" si="545"/>
        <v>46.376781809002061</v>
      </c>
      <c r="P1860" s="3">
        <f t="shared" si="546"/>
        <v>46.376781809002061</v>
      </c>
      <c r="Q1860" s="3">
        <f t="shared" si="547"/>
        <v>-68.769661016155865</v>
      </c>
      <c r="R1860">
        <f t="shared" si="548"/>
        <v>111.23033898384413</v>
      </c>
      <c r="S1860">
        <f t="shared" si="549"/>
        <v>0.98016566321225229</v>
      </c>
      <c r="T1860">
        <f t="shared" si="532"/>
        <v>46.376781809002061</v>
      </c>
    </row>
    <row r="1861" spans="1:20" x14ac:dyDescent="0.3">
      <c r="A1861">
        <f t="shared" si="533"/>
        <v>6181.9650311732075</v>
      </c>
      <c r="B1861">
        <f t="shared" si="550"/>
        <v>983.89029273245887</v>
      </c>
      <c r="C1861" t="str">
        <f t="shared" si="534"/>
        <v>75.4511438076106-193.538269022007i</v>
      </c>
      <c r="D1861" t="str">
        <f t="shared" si="535"/>
        <v>15.35397566163-32.5390419510917i</v>
      </c>
      <c r="E1861" t="str">
        <f t="shared" si="536"/>
        <v>161.830421494109-3.33908870406895i</v>
      </c>
      <c r="F1861" t="str">
        <f t="shared" si="537"/>
        <v>17.4592380871263-151.864780967168i</v>
      </c>
      <c r="G1861" t="str">
        <f t="shared" si="538"/>
        <v>0.999987320779677-0.00356076670963769i</v>
      </c>
      <c r="H1861" t="str">
        <f t="shared" si="539"/>
        <v>91.099574233496+3.38108282600132i</v>
      </c>
      <c r="I1861" t="str">
        <f t="shared" si="540"/>
        <v>5.47888796253107-35.872675949456i</v>
      </c>
      <c r="K1861" t="str">
        <f t="shared" si="541"/>
        <v>0.142504701743971-0.00692097896081542i</v>
      </c>
      <c r="L1861" t="str">
        <f t="shared" si="542"/>
        <v>0.0015-10.1100539528835i</v>
      </c>
      <c r="M1861" t="str">
        <f t="shared" si="543"/>
        <v>0.0135-4.1477144422086i</v>
      </c>
      <c r="N1861">
        <f t="shared" si="544"/>
        <v>111.2983876499222</v>
      </c>
      <c r="O1861">
        <f t="shared" si="545"/>
        <v>46.349801627290084</v>
      </c>
      <c r="P1861" s="3">
        <f t="shared" si="546"/>
        <v>46.349801627290084</v>
      </c>
      <c r="Q1861" s="3">
        <f t="shared" si="547"/>
        <v>-68.701612350077795</v>
      </c>
      <c r="R1861">
        <f t="shared" si="548"/>
        <v>111.2983876499222</v>
      </c>
      <c r="S1861">
        <f t="shared" si="549"/>
        <v>0.98389029273245887</v>
      </c>
      <c r="T1861">
        <f t="shared" si="532"/>
        <v>46.349801627290084</v>
      </c>
    </row>
    <row r="1862" spans="1:20" x14ac:dyDescent="0.3">
      <c r="A1862">
        <f t="shared" si="533"/>
        <v>6205.4564982916654</v>
      </c>
      <c r="B1862">
        <f t="shared" si="550"/>
        <v>987.62907584484219</v>
      </c>
      <c r="C1862" t="str">
        <f t="shared" si="534"/>
        <v>75.447011054325-192.849187330501i</v>
      </c>
      <c r="D1862" t="str">
        <f t="shared" si="535"/>
        <v>15.3539583464013-32.4172789836967i</v>
      </c>
      <c r="E1862" t="str">
        <f t="shared" si="536"/>
        <v>161.825682461149-3.35097823624012i</v>
      </c>
      <c r="F1862" t="str">
        <f t="shared" si="537"/>
        <v>17.4592364015214-151.290351009876i</v>
      </c>
      <c r="G1862" t="str">
        <f t="shared" si="538"/>
        <v>0.999987224235748-0.0035742972780532i</v>
      </c>
      <c r="H1862" t="str">
        <f t="shared" si="539"/>
        <v>91.1003329412008+3.39393541937115i</v>
      </c>
      <c r="I1862" t="str">
        <f t="shared" si="540"/>
        <v>5.47892798920172-35.7361203544298i</v>
      </c>
      <c r="K1862" t="str">
        <f t="shared" si="541"/>
        <v>0.142502025107077-0.00694714175365079i</v>
      </c>
      <c r="L1862" t="str">
        <f t="shared" si="542"/>
        <v>0.0015-10.0717811843828i</v>
      </c>
      <c r="M1862" t="str">
        <f t="shared" si="543"/>
        <v>0.0135-4.13201279359294i</v>
      </c>
      <c r="N1862">
        <f t="shared" si="544"/>
        <v>111.36657333159812</v>
      </c>
      <c r="O1862">
        <f t="shared" si="545"/>
        <v>46.322857730541536</v>
      </c>
      <c r="P1862" s="3">
        <f t="shared" si="546"/>
        <v>46.322857730541536</v>
      </c>
      <c r="Q1862" s="3">
        <f t="shared" si="547"/>
        <v>-68.633426668401881</v>
      </c>
      <c r="R1862">
        <f t="shared" si="548"/>
        <v>111.36657333159812</v>
      </c>
      <c r="S1862">
        <f t="shared" si="549"/>
        <v>0.98762907584484216</v>
      </c>
      <c r="T1862">
        <f t="shared" si="532"/>
        <v>46.322857730541536</v>
      </c>
    </row>
    <row r="1863" spans="1:20" x14ac:dyDescent="0.3">
      <c r="A1863">
        <f t="shared" si="533"/>
        <v>6229.0372329851743</v>
      </c>
      <c r="B1863">
        <f t="shared" si="550"/>
        <v>991.38206633305265</v>
      </c>
      <c r="C1863" t="str">
        <f t="shared" si="534"/>
        <v>75.4428480124161-192.162871902654i</v>
      </c>
      <c r="D1863" t="str">
        <f t="shared" si="535"/>
        <v>15.3539408993664-32.2959823465221i</v>
      </c>
      <c r="E1863" t="str">
        <f t="shared" si="536"/>
        <v>161.820909244383-3.3629041059723i</v>
      </c>
      <c r="F1863" t="str">
        <f t="shared" si="537"/>
        <v>17.459234703082-150.718097414982i</v>
      </c>
      <c r="G1863" t="str">
        <f t="shared" si="538"/>
        <v>0.99998712695671-0.00358787925867987i</v>
      </c>
      <c r="H1863" t="str">
        <f t="shared" si="539"/>
        <v>91.1010974337729+3.40683690377889i</v>
      </c>
      <c r="I1863" t="str">
        <f t="shared" si="540"/>
        <v>5.47896832098179-35.6000788375121i</v>
      </c>
      <c r="K1863" t="str">
        <f t="shared" si="541"/>
        <v>0.142499328195893-0.00697340240367381i</v>
      </c>
      <c r="L1863" t="str">
        <f t="shared" si="542"/>
        <v>0.0015-10.0336533018358i</v>
      </c>
      <c r="M1863" t="str">
        <f t="shared" si="543"/>
        <v>0.0135-4.11637058536854i</v>
      </c>
      <c r="N1863">
        <f t="shared" si="544"/>
        <v>111.43489552362541</v>
      </c>
      <c r="O1863">
        <f t="shared" si="545"/>
        <v>46.295950282736712</v>
      </c>
      <c r="P1863" s="3">
        <f t="shared" si="546"/>
        <v>46.295950282736712</v>
      </c>
      <c r="Q1863" s="3">
        <f t="shared" si="547"/>
        <v>-68.565104476374586</v>
      </c>
      <c r="R1863">
        <f t="shared" si="548"/>
        <v>111.43489552362541</v>
      </c>
      <c r="S1863">
        <f t="shared" si="549"/>
        <v>0.9913820663330527</v>
      </c>
      <c r="T1863">
        <f t="shared" si="532"/>
        <v>46.295950282736712</v>
      </c>
    </row>
    <row r="1864" spans="1:20" x14ac:dyDescent="0.3">
      <c r="A1864">
        <f t="shared" si="533"/>
        <v>6252.707574470518</v>
      </c>
      <c r="B1864">
        <f t="shared" si="550"/>
        <v>995.14931818511832</v>
      </c>
      <c r="C1864" t="str">
        <f t="shared" si="534"/>
        <v>75.4386544686441-191.479312778859i</v>
      </c>
      <c r="D1864" t="str">
        <f t="shared" si="535"/>
        <v>15.3539233195221-32.1751502946381i</v>
      </c>
      <c r="E1864" t="str">
        <f t="shared" si="536"/>
        <v>161.81610161152-3.37486635574563i</v>
      </c>
      <c r="F1864" t="str">
        <f t="shared" si="537"/>
        <v>17.4592329917102-150.148011950427i</v>
      </c>
      <c r="G1864" t="str">
        <f t="shared" si="538"/>
        <v>0.999987028936966-0.00360151284683891i</v>
      </c>
      <c r="H1864" t="str">
        <f t="shared" si="539"/>
        <v>91.1018677553806+3.41978746559497i</v>
      </c>
      <c r="I1864" t="str">
        <f t="shared" si="540"/>
        <v>5.47900896019961-35.4645494417242i</v>
      </c>
      <c r="K1864" t="str">
        <f t="shared" si="541"/>
        <v>0.142496610857666-0.00699976126497848i</v>
      </c>
      <c r="L1864" t="str">
        <f t="shared" si="542"/>
        <v>0.0015-9.99566975676017i</v>
      </c>
      <c r="M1864" t="str">
        <f t="shared" si="543"/>
        <v>0.0135-4.10078759251698i</v>
      </c>
      <c r="N1864">
        <f t="shared" si="544"/>
        <v>111.50335371245525</v>
      </c>
      <c r="O1864">
        <f t="shared" si="545"/>
        <v>46.269079447891173</v>
      </c>
      <c r="P1864" s="3">
        <f t="shared" si="546"/>
        <v>46.269079447891173</v>
      </c>
      <c r="Q1864" s="3">
        <f t="shared" si="547"/>
        <v>-68.496646287544749</v>
      </c>
      <c r="R1864">
        <f t="shared" si="548"/>
        <v>111.50335371245525</v>
      </c>
      <c r="S1864">
        <f t="shared" si="549"/>
        <v>0.99514931818511831</v>
      </c>
      <c r="T1864">
        <f t="shared" si="532"/>
        <v>46.269079447891173</v>
      </c>
    </row>
    <row r="1865" spans="1:20" x14ac:dyDescent="0.3">
      <c r="A1865">
        <f t="shared" si="533"/>
        <v>6276.467863253506</v>
      </c>
      <c r="B1865">
        <f t="shared" si="550"/>
        <v>998.93088559422176</v>
      </c>
      <c r="C1865" t="str">
        <f t="shared" si="534"/>
        <v>75.4344302084003-190.798500038249i</v>
      </c>
      <c r="D1865" t="str">
        <f t="shared" si="535"/>
        <v>15.3539056058579-32.054781089798i</v>
      </c>
      <c r="E1865" t="str">
        <f t="shared" si="536"/>
        <v>161.811259328906-3.38686502721094i</v>
      </c>
      <c r="F1865" t="str">
        <f t="shared" si="537"/>
        <v>17.4592312673077-149.580086415338i</v>
      </c>
      <c r="G1865" t="str">
        <f t="shared" si="538"/>
        <v>0.999986930170875-0.00361519823859323i</v>
      </c>
      <c r="H1865" t="str">
        <f t="shared" si="539"/>
        <v>91.1026439505283+3.43278729190462i</v>
      </c>
      <c r="I1865" t="str">
        <f t="shared" si="540"/>
        <v>5.47904990920126-35.3295302174533i</v>
      </c>
      <c r="K1865" t="str">
        <f t="shared" si="541"/>
        <v>0.142493872938507-0.00702621869280312i</v>
      </c>
      <c r="L1865" t="str">
        <f t="shared" si="542"/>
        <v>0.0015-9.9578300027497i</v>
      </c>
      <c r="M1865" t="str">
        <f t="shared" si="543"/>
        <v>0.0135-4.08526359087166i</v>
      </c>
      <c r="N1865">
        <f t="shared" si="544"/>
        <v>111.57194737620077</v>
      </c>
      <c r="O1865">
        <f t="shared" si="545"/>
        <v>46.242245390046584</v>
      </c>
      <c r="P1865" s="3">
        <f t="shared" si="546"/>
        <v>46.242245390046584</v>
      </c>
      <c r="Q1865" s="3">
        <f t="shared" si="547"/>
        <v>-68.428052623799232</v>
      </c>
      <c r="R1865">
        <f t="shared" si="548"/>
        <v>111.57194737620077</v>
      </c>
      <c r="S1865">
        <f t="shared" si="549"/>
        <v>0.99893088559422172</v>
      </c>
      <c r="T1865">
        <f t="shared" si="532"/>
        <v>46.242245390046584</v>
      </c>
    </row>
    <row r="1866" spans="1:20" x14ac:dyDescent="0.3">
      <c r="A1866">
        <f t="shared" si="533"/>
        <v>6300.3184411338698</v>
      </c>
      <c r="B1866">
        <f t="shared" si="550"/>
        <v>1002.7268229594798</v>
      </c>
      <c r="C1866" t="str">
        <f t="shared" si="534"/>
        <v>75.430175015696-190.120423798534i</v>
      </c>
      <c r="D1866" t="str">
        <f t="shared" si="535"/>
        <v>15.3538877573554-31.9348730004125i</v>
      </c>
      <c r="E1866" t="str">
        <f t="shared" si="536"/>
        <v>161.806382161517-3.39890016117593i</v>
      </c>
      <c r="F1866" t="str">
        <f t="shared" si="537"/>
        <v>17.4592295297752-149.014312639915i</v>
      </c>
      <c r="G1866" t="str">
        <f t="shared" si="538"/>
        <v>0.999986830652756-0.00362893563075028i</v>
      </c>
      <c r="H1866" t="str">
        <f t="shared" si="539"/>
        <v>91.1034260640609+3.44583657051066i</v>
      </c>
      <c r="I1866" t="str">
        <f t="shared" si="540"/>
        <v>5.47909117035068-35.1950192224261i</v>
      </c>
      <c r="K1866" t="str">
        <f t="shared" si="541"/>
        <v>0.142491114283381-0.00705277504353236i</v>
      </c>
      <c r="L1866" t="str">
        <f t="shared" si="542"/>
        <v>0.0015-9.92013349546691i</v>
      </c>
      <c r="M1866" t="str">
        <f t="shared" si="543"/>
        <v>0.0135-4.06979835711463i</v>
      </c>
      <c r="N1866">
        <f t="shared" si="544"/>
        <v>111.64067598460153</v>
      </c>
      <c r="O1866">
        <f t="shared" si="545"/>
        <v>46.215448273260513</v>
      </c>
      <c r="P1866" s="3">
        <f t="shared" si="546"/>
        <v>46.215448273260513</v>
      </c>
      <c r="Q1866" s="3">
        <f t="shared" si="547"/>
        <v>-68.359324015398471</v>
      </c>
      <c r="R1866">
        <f t="shared" si="548"/>
        <v>111.64067598460153</v>
      </c>
      <c r="S1866">
        <f t="shared" si="549"/>
        <v>1.0027268229594799</v>
      </c>
      <c r="T1866">
        <f t="shared" si="532"/>
        <v>46.215448273260513</v>
      </c>
    </row>
    <row r="1867" spans="1:20" x14ac:dyDescent="0.3">
      <c r="A1867">
        <f t="shared" si="533"/>
        <v>6324.2596512101791</v>
      </c>
      <c r="B1867">
        <f t="shared" si="550"/>
        <v>1006.5371848867259</v>
      </c>
      <c r="C1867" t="str">
        <f t="shared" si="534"/>
        <v>75.4258886731563-189.445074215856i</v>
      </c>
      <c r="D1867" t="str">
        <f t="shared" si="535"/>
        <v>15.3538697729886-31.8154243015254i</v>
      </c>
      <c r="E1867" t="str">
        <f t="shared" si="536"/>
        <v>161.801469872956-3.41097179759294i</v>
      </c>
      <c r="F1867" t="str">
        <f t="shared" si="537"/>
        <v>17.4592277790126-148.450682485311i</v>
      </c>
      <c r="G1867" t="str">
        <f t="shared" si="538"/>
        <v>0.999986730376882-0.00364272522086483i</v>
      </c>
      <c r="H1867" t="str">
        <f t="shared" si="539"/>
        <v>91.1042141411685+3.45893548993653i</v>
      </c>
      <c r="I1867" t="str">
        <f t="shared" si="540"/>
        <v>5.47913274603-35.0610145216814i</v>
      </c>
      <c r="K1867" t="str">
        <f t="shared" si="541"/>
        <v>0.142488334736095-0.00707943067469929i</v>
      </c>
      <c r="L1867" t="str">
        <f t="shared" si="542"/>
        <v>0.0015-9.88257969263489i</v>
      </c>
      <c r="M1867" t="str">
        <f t="shared" si="543"/>
        <v>0.0135-4.05439166877329i</v>
      </c>
      <c r="N1867">
        <f t="shared" si="544"/>
        <v>111.70953899898777</v>
      </c>
      <c r="O1867">
        <f t="shared" si="545"/>
        <v>46.188688261596702</v>
      </c>
      <c r="P1867" s="3">
        <f t="shared" si="546"/>
        <v>46.188688261596702</v>
      </c>
      <c r="Q1867" s="3">
        <f t="shared" si="547"/>
        <v>-68.290461001012233</v>
      </c>
      <c r="R1867">
        <f t="shared" si="548"/>
        <v>111.70953899898777</v>
      </c>
      <c r="S1867">
        <f t="shared" si="549"/>
        <v>1.0065371848867259</v>
      </c>
      <c r="T1867">
        <f t="shared" si="532"/>
        <v>46.188688261596702</v>
      </c>
    </row>
    <row r="1868" spans="1:20" x14ac:dyDescent="0.3">
      <c r="A1868">
        <f t="shared" si="533"/>
        <v>6348.2918378847771</v>
      </c>
      <c r="B1868">
        <f t="shared" si="550"/>
        <v>1010.3620261892954</v>
      </c>
      <c r="C1868" t="str">
        <f t="shared" si="534"/>
        <v>75.4215709620106-188.772441484632i</v>
      </c>
      <c r="D1868" t="str">
        <f t="shared" si="535"/>
        <v>15.3538516517234-31.6964332747886i</v>
      </c>
      <c r="E1868" t="str">
        <f t="shared" si="536"/>
        <v>161.796522225445-3.42307997554615i</v>
      </c>
      <c r="F1868" t="str">
        <f t="shared" si="537"/>
        <v>17.4592260149193-147.889187843516i</v>
      </c>
      <c r="G1868" t="str">
        <f t="shared" si="538"/>
        <v>0.999986629337484-0.00365656720724183i</v>
      </c>
      <c r="H1868" t="str">
        <f t="shared" si="539"/>
        <v>91.1050082273862+3.47208423942886i</v>
      </c>
      <c r="I1868" t="str">
        <f t="shared" si="540"/>
        <v>5.47917463863958-34.9275141875408i</v>
      </c>
      <c r="K1868" t="str">
        <f t="shared" si="541"/>
        <v>0.142485534139294-0.00710618594498743i</v>
      </c>
      <c r="L1868" t="str">
        <f t="shared" si="542"/>
        <v>0.0015-9.84516805402963i</v>
      </c>
      <c r="M1868" t="str">
        <f t="shared" si="543"/>
        <v>0.0135-4.03904330421727i</v>
      </c>
      <c r="N1868">
        <f t="shared" si="544"/>
        <v>111.77853587224567</v>
      </c>
      <c r="O1868">
        <f t="shared" si="545"/>
        <v>46.161965519114858</v>
      </c>
      <c r="P1868" s="3">
        <f t="shared" si="546"/>
        <v>46.161965519114858</v>
      </c>
      <c r="Q1868" s="3">
        <f t="shared" si="547"/>
        <v>-68.221464127754331</v>
      </c>
      <c r="R1868">
        <f t="shared" si="548"/>
        <v>111.77853587224567</v>
      </c>
      <c r="S1868">
        <f t="shared" si="549"/>
        <v>1.0103620261892954</v>
      </c>
      <c r="T1868">
        <f t="shared" si="532"/>
        <v>46.161965519114858</v>
      </c>
    </row>
    <row r="1869" spans="1:20" x14ac:dyDescent="0.3">
      <c r="A1869">
        <f t="shared" si="533"/>
        <v>6372.4153468687391</v>
      </c>
      <c r="B1869">
        <f t="shared" si="550"/>
        <v>1014.2014018888148</v>
      </c>
      <c r="C1869" t="str">
        <f t="shared" si="534"/>
        <v>75.4172216620946-188.102515837416i</v>
      </c>
      <c r="D1869" t="str">
        <f t="shared" si="535"/>
        <v>15.3538333925184-31.5778982084371i</v>
      </c>
      <c r="E1869" t="str">
        <f t="shared" si="536"/>
        <v>161.791538979826-3.43522473323849i</v>
      </c>
      <c r="F1869" t="str">
        <f t="shared" si="537"/>
        <v>17.4592242373938-147.32982063724i</v>
      </c>
      <c r="G1869" t="str">
        <f t="shared" si="538"/>
        <v>0.999986527528749-0.00367046178893923i</v>
      </c>
      <c r="H1869" t="str">
        <f t="shared" si="539"/>
        <v>91.1058083685964+3.48528300896035i</v>
      </c>
      <c r="I1869" t="str">
        <f t="shared" si="540"/>
        <v>5.47921685059801-34.7945162995814i</v>
      </c>
      <c r="K1869" t="str">
        <f t="shared" si="541"/>
        <v>0.142482712334453-0.0071330412142329i</v>
      </c>
      <c r="L1869" t="str">
        <f t="shared" si="542"/>
        <v>0.0015-9.80789804147198i</v>
      </c>
      <c r="M1869" t="str">
        <f t="shared" si="543"/>
        <v>0.0135-4.02375304265518i</v>
      </c>
      <c r="N1869">
        <f t="shared" si="544"/>
        <v>111.84766604878411</v>
      </c>
      <c r="O1869">
        <f t="shared" si="545"/>
        <v>46.135280209861172</v>
      </c>
      <c r="P1869" s="3">
        <f t="shared" si="546"/>
        <v>46.135280209861172</v>
      </c>
      <c r="Q1869" s="3">
        <f t="shared" si="547"/>
        <v>-68.152333951215894</v>
      </c>
      <c r="R1869">
        <f t="shared" si="548"/>
        <v>111.84766604878411</v>
      </c>
      <c r="S1869">
        <f t="shared" si="549"/>
        <v>1.0142014018888148</v>
      </c>
      <c r="T1869">
        <f t="shared" si="532"/>
        <v>46.135280209861172</v>
      </c>
    </row>
    <row r="1870" spans="1:20" x14ac:dyDescent="0.3">
      <c r="A1870">
        <f t="shared" si="533"/>
        <v>6396.6305251868407</v>
      </c>
      <c r="B1870">
        <f t="shared" si="550"/>
        <v>1018.0553672159923</v>
      </c>
      <c r="C1870" t="str">
        <f t="shared" si="534"/>
        <v>75.4128405518308-187.435287544735i</v>
      </c>
      <c r="D1870" t="str">
        <f t="shared" si="535"/>
        <v>15.3538149943235-31.4598173972648i</v>
      </c>
      <c r="E1870" t="str">
        <f t="shared" si="536"/>
        <v>161.786519895553-3.44740610797786i</v>
      </c>
      <c r="F1870" t="str">
        <f t="shared" si="537"/>
        <v>17.4592224463338-146.772572819796i</v>
      </c>
      <c r="G1870" t="str">
        <f t="shared" si="538"/>
        <v>0.999986424944817-0.0036844091657709i</v>
      </c>
      <c r="H1870" t="str">
        <f t="shared" si="539"/>
        <v>91.1066146110354+3.49853198923276i</v>
      </c>
      <c r="I1870" t="str">
        <f t="shared" si="540"/>
        <v>5.47925938434254-34.6620189446091i</v>
      </c>
      <c r="K1870" t="str">
        <f t="shared" si="541"/>
        <v>0.142479869161863-0.00715999684342624i</v>
      </c>
      <c r="L1870" t="str">
        <f t="shared" si="542"/>
        <v>0.0015-9.77076911882052i</v>
      </c>
      <c r="M1870" t="str">
        <f t="shared" si="543"/>
        <v>0.0135-4.00852066413148i</v>
      </c>
      <c r="N1870">
        <f t="shared" si="544"/>
        <v>111.91692896449918</v>
      </c>
      <c r="O1870">
        <f t="shared" si="545"/>
        <v>46.108632497857364</v>
      </c>
      <c r="P1870" s="3">
        <f t="shared" si="546"/>
        <v>46.108632497857364</v>
      </c>
      <c r="Q1870" s="3">
        <f t="shared" si="547"/>
        <v>-68.083071035500822</v>
      </c>
      <c r="R1870">
        <f t="shared" si="548"/>
        <v>111.91692896449918</v>
      </c>
      <c r="S1870">
        <f t="shared" si="549"/>
        <v>1.0180553672159922</v>
      </c>
      <c r="T1870">
        <f t="shared" si="532"/>
        <v>46.108632497857364</v>
      </c>
    </row>
    <row r="1871" spans="1:20" x14ac:dyDescent="0.3">
      <c r="A1871">
        <f t="shared" si="533"/>
        <v>6420.9377211825513</v>
      </c>
      <c r="B1871">
        <f t="shared" si="550"/>
        <v>1021.9239776114131</v>
      </c>
      <c r="C1871" t="str">
        <f t="shared" si="534"/>
        <v>75.4084274082313-186.770746914943i</v>
      </c>
      <c r="D1871" t="str">
        <f t="shared" si="535"/>
        <v>15.3537964560812-31.3421891425997i</v>
      </c>
      <c r="E1871" t="str">
        <f t="shared" si="536"/>
        <v>161.781464730684-3.45962413616456i</v>
      </c>
      <c r="F1871" t="str">
        <f t="shared" si="537"/>
        <v>17.4592206416363-146.217436374987i</v>
      </c>
      <c r="G1871" t="str">
        <f t="shared" si="538"/>
        <v>0.999986321579788-0.00369840953830939i</v>
      </c>
      <c r="H1871" t="str">
        <f t="shared" si="539"/>
        <v>91.1074270012914+3.5118313716795i</v>
      </c>
      <c r="I1871" t="str">
        <f t="shared" si="540"/>
        <v>5.47930224232892-34.5300202166303i</v>
      </c>
      <c r="K1871" t="str">
        <f t="shared" si="541"/>
        <v>0.142477004460629-0.00718705319471451i</v>
      </c>
      <c r="L1871" t="str">
        <f t="shared" si="542"/>
        <v>0.0015-9.733780751963i</v>
      </c>
      <c r="M1871" t="str">
        <f t="shared" si="543"/>
        <v>0.0135-3.9933459495233i</v>
      </c>
      <c r="N1871">
        <f t="shared" si="544"/>
        <v>111.98632404674308</v>
      </c>
      <c r="O1871">
        <f t="shared" si="545"/>
        <v>46.082022547090695</v>
      </c>
      <c r="P1871" s="3">
        <f t="shared" si="546"/>
        <v>46.082022547090695</v>
      </c>
      <c r="Q1871" s="3">
        <f t="shared" si="547"/>
        <v>-68.013675953256922</v>
      </c>
      <c r="R1871">
        <f t="shared" si="548"/>
        <v>111.98632404674308</v>
      </c>
      <c r="S1871">
        <f t="shared" si="549"/>
        <v>1.0219239776114131</v>
      </c>
      <c r="T1871">
        <f t="shared" si="532"/>
        <v>46.082022547090695</v>
      </c>
    </row>
    <row r="1872" spans="1:20" x14ac:dyDescent="0.3">
      <c r="A1872">
        <f t="shared" si="533"/>
        <v>6445.3372845230451</v>
      </c>
      <c r="B1872">
        <f t="shared" si="550"/>
        <v>1025.8072887263365</v>
      </c>
      <c r="C1872" t="str">
        <f t="shared" si="534"/>
        <v>75.403982006889-186.108884294082i</v>
      </c>
      <c r="D1872" t="str">
        <f t="shared" si="535"/>
        <v>15.353777776726-31.2250117522794i</v>
      </c>
      <c r="E1872" t="str">
        <f t="shared" si="536"/>
        <v>161.776373241887-3.47187885327842i</v>
      </c>
      <c r="F1872" t="str">
        <f t="shared" si="537"/>
        <v>17.4592188231974-145.664403316988i</v>
      </c>
      <c r="G1872" t="str">
        <f t="shared" si="538"/>
        <v>0.999986217427713-0.0037124631078889i</v>
      </c>
      <c r="H1872" t="str">
        <f t="shared" si="539"/>
        <v>91.1082455863103+3.52518134846877i</v>
      </c>
      <c r="I1872" t="str">
        <f t="shared" si="540"/>
        <v>5.47934542703178-34.3985182168243i</v>
      </c>
      <c r="K1872" t="str">
        <f t="shared" si="541"/>
        <v>0.142474118068657-0.00721421063140335i</v>
      </c>
      <c r="L1872" t="str">
        <f t="shared" si="542"/>
        <v>0.0015-9.69693240880951i</v>
      </c>
      <c r="M1872" t="str">
        <f t="shared" si="543"/>
        <v>0.0135-3.97822868053724i</v>
      </c>
      <c r="N1872">
        <f t="shared" si="544"/>
        <v>112.05585071429002</v>
      </c>
      <c r="O1872">
        <f t="shared" si="545"/>
        <v>46.055450521503964</v>
      </c>
      <c r="P1872" s="3">
        <f t="shared" si="546"/>
        <v>46.055450521503964</v>
      </c>
      <c r="Q1872" s="3">
        <f t="shared" si="547"/>
        <v>-67.944149285709983</v>
      </c>
      <c r="R1872">
        <f t="shared" si="548"/>
        <v>112.05585071429002</v>
      </c>
      <c r="S1872">
        <f t="shared" si="549"/>
        <v>1.0258072887263365</v>
      </c>
      <c r="T1872">
        <f t="shared" si="532"/>
        <v>46.055450521503964</v>
      </c>
    </row>
    <row r="1873" spans="1:20" x14ac:dyDescent="0.3">
      <c r="A1873">
        <f t="shared" si="533"/>
        <v>6469.8295662042328</v>
      </c>
      <c r="B1873">
        <f t="shared" si="550"/>
        <v>1029.7053564234966</v>
      </c>
      <c r="C1873" t="str">
        <f t="shared" si="534"/>
        <v>75.3995041219648-185.449690065718i</v>
      </c>
      <c r="D1873" t="str">
        <f t="shared" si="535"/>
        <v>15.3537589551839-31.1082835406271i</v>
      </c>
      <c r="E1873" t="str">
        <f t="shared" si="536"/>
        <v>161.771245184422-3.48417029386339i</v>
      </c>
      <c r="F1873" t="str">
        <f t="shared" si="537"/>
        <v>17.4592169909124-145.11346569023i</v>
      </c>
      <c r="G1873" t="str">
        <f t="shared" si="538"/>
        <v>0.999986112482601-0.00372657007660813i</v>
      </c>
      <c r="H1873" t="str">
        <f t="shared" si="539"/>
        <v>91.1090704133977+3.53858211250624i</v>
      </c>
      <c r="I1873" t="str">
        <f t="shared" si="540"/>
        <v>5.47938894094462-34.2675110535165i</v>
      </c>
      <c r="K1873" t="str">
        <f t="shared" si="541"/>
        <v>0.142471209822646-0.00724146951795872i</v>
      </c>
      <c r="L1873" t="str">
        <f t="shared" si="542"/>
        <v>0.0015-9.66022355928424i</v>
      </c>
      <c r="M1873" t="str">
        <f t="shared" si="543"/>
        <v>0.0135-3.96316863970636i</v>
      </c>
      <c r="N1873">
        <f t="shared" si="544"/>
        <v>112.12550837730402</v>
      </c>
      <c r="O1873">
        <f t="shared" si="545"/>
        <v>46.028916584984323</v>
      </c>
      <c r="P1873" s="3">
        <f t="shared" si="546"/>
        <v>46.028916584984323</v>
      </c>
      <c r="Q1873" s="3">
        <f t="shared" si="547"/>
        <v>-67.874491622695984</v>
      </c>
      <c r="R1873">
        <f t="shared" si="548"/>
        <v>112.12550837730402</v>
      </c>
      <c r="S1873">
        <f t="shared" si="549"/>
        <v>1.0297053564234966</v>
      </c>
      <c r="T1873">
        <f t="shared" si="532"/>
        <v>46.028916584984323</v>
      </c>
    </row>
    <row r="1874" spans="1:20" x14ac:dyDescent="0.3">
      <c r="A1874">
        <f t="shared" si="533"/>
        <v>6494.414918555809</v>
      </c>
      <c r="B1874">
        <f t="shared" si="550"/>
        <v>1033.6182367779058</v>
      </c>
      <c r="C1874" t="str">
        <f t="shared" si="534"/>
        <v>75.3949935261867-184.793154650803i</v>
      </c>
      <c r="D1874" t="str">
        <f t="shared" si="535"/>
        <v>15.3537399903729-30.9920028284269i</v>
      </c>
      <c r="E1874" t="str">
        <f t="shared" si="536"/>
        <v>161.766080312147-3.49649849151571i</v>
      </c>
      <c r="F1874" t="str">
        <f t="shared" si="537"/>
        <v>17.459215144676-144.564615569291i</v>
      </c>
      <c r="G1874" t="str">
        <f t="shared" si="538"/>
        <v>0.999986006738413-0.00374073064733319i</v>
      </c>
      <c r="H1874" t="str">
        <f t="shared" si="539"/>
        <v>91.1099015302216+3.55203385743806i</v>
      </c>
      <c r="I1874" t="str">
        <f t="shared" si="540"/>
        <v>5.47943278658013-34.1369968421513i</v>
      </c>
      <c r="K1874" t="str">
        <f t="shared" si="541"/>
        <v>0.14246827955808-0.00726883022000902i</v>
      </c>
      <c r="L1874" t="str">
        <f t="shared" si="542"/>
        <v>0.0015-9.62365367531805i</v>
      </c>
      <c r="M1874" t="str">
        <f t="shared" si="543"/>
        <v>0.0135-3.94816561038689i</v>
      </c>
      <c r="N1874">
        <f t="shared" si="544"/>
        <v>112.19529643730796</v>
      </c>
      <c r="O1874">
        <f t="shared" si="545"/>
        <v>46.002420901353183</v>
      </c>
      <c r="P1874" s="3">
        <f t="shared" si="546"/>
        <v>46.002420901353183</v>
      </c>
      <c r="Q1874" s="3">
        <f t="shared" si="547"/>
        <v>-67.80470356269204</v>
      </c>
      <c r="R1874">
        <f t="shared" si="548"/>
        <v>112.19529643730796</v>
      </c>
      <c r="S1874">
        <f t="shared" si="549"/>
        <v>1.0336182367779059</v>
      </c>
      <c r="T1874">
        <f t="shared" si="532"/>
        <v>46.002420901353183</v>
      </c>
    </row>
    <row r="1875" spans="1:20" x14ac:dyDescent="0.3">
      <c r="A1875">
        <f t="shared" si="533"/>
        <v>6519.0936952463207</v>
      </c>
      <c r="B1875">
        <f t="shared" si="550"/>
        <v>1037.5459860776618</v>
      </c>
      <c r="C1875" t="str">
        <f t="shared" si="534"/>
        <v>75.3904499908452-184.139268507532i</v>
      </c>
      <c r="D1875" t="str">
        <f t="shared" si="535"/>
        <v>15.353720881203-30.8761679429001i</v>
      </c>
      <c r="E1875" t="str">
        <f t="shared" si="536"/>
        <v>161.760878377512-3.50886347886955i</v>
      </c>
      <c r="F1875" t="str">
        <f t="shared" si="537"/>
        <v>17.4592132843821-144.017845058775i</v>
      </c>
      <c r="G1875" t="str">
        <f t="shared" si="538"/>
        <v>0.999985900189064-0.00375494502370046i</v>
      </c>
      <c r="H1875" t="str">
        <f t="shared" si="539"/>
        <v>91.1107389848131+3.56553677765352i</v>
      </c>
      <c r="I1875" t="str">
        <f t="shared" si="540"/>
        <v>5.47947696647002-34.0069737052635i</v>
      </c>
      <c r="K1875" t="str">
        <f t="shared" si="541"/>
        <v>0.142465327109222-0.00729629310434693i</v>
      </c>
      <c r="L1875" t="str">
        <f t="shared" si="542"/>
        <v>0.0015-9.58722223084087i</v>
      </c>
      <c r="M1875" t="str">
        <f t="shared" si="543"/>
        <v>0.0135-3.93321937675522i</v>
      </c>
      <c r="N1875">
        <f t="shared" si="544"/>
        <v>112.26521428715267</v>
      </c>
      <c r="O1875">
        <f t="shared" si="545"/>
        <v>45.975963634355786</v>
      </c>
      <c r="P1875" s="3">
        <f t="shared" si="546"/>
        <v>45.975963634355786</v>
      </c>
      <c r="Q1875" s="3">
        <f t="shared" si="547"/>
        <v>-67.734785712847327</v>
      </c>
      <c r="R1875">
        <f t="shared" si="548"/>
        <v>112.26521428715267</v>
      </c>
      <c r="S1875">
        <f t="shared" si="549"/>
        <v>1.0375459860776619</v>
      </c>
      <c r="T1875">
        <f t="shared" si="532"/>
        <v>45.975963634355786</v>
      </c>
    </row>
    <row r="1876" spans="1:20" x14ac:dyDescent="0.3">
      <c r="A1876">
        <f t="shared" si="533"/>
        <v>6543.8662512882574</v>
      </c>
      <c r="B1876">
        <f t="shared" si="550"/>
        <v>1041.4886608247571</v>
      </c>
      <c r="C1876" t="str">
        <f t="shared" si="534"/>
        <v>75.3858732857751-183.488022131174i</v>
      </c>
      <c r="D1876" t="str">
        <f t="shared" si="535"/>
        <v>15.3537016265755-30.7607772176806i</v>
      </c>
      <c r="E1876" t="str">
        <f t="shared" si="536"/>
        <v>161.755639131548-3.52126528758234i</v>
      </c>
      <c r="F1876" t="str">
        <f t="shared" si="537"/>
        <v>17.4592114099234-143.473146293204i</v>
      </c>
      <c r="G1876" t="str">
        <f t="shared" si="538"/>
        <v>0.999985792828425-0.00376921341011962i</v>
      </c>
      <c r="H1876" t="str">
        <f t="shared" si="539"/>
        <v>91.1115828255744+3.57909106828839i</v>
      </c>
      <c r="I1876" t="str">
        <f t="shared" si="540"/>
        <v>5.47952148316557-33.8774397724541i</v>
      </c>
      <c r="K1876" t="str">
        <f t="shared" si="541"/>
        <v>0.142462352309097-0.00732385853893128i</v>
      </c>
      <c r="L1876" t="str">
        <f t="shared" si="542"/>
        <v>0.0015-9.55092870177413i</v>
      </c>
      <c r="M1876" t="str">
        <f t="shared" si="543"/>
        <v>0.0135-3.91832972380477i</v>
      </c>
      <c r="N1876">
        <f t="shared" si="544"/>
        <v>112.33526131098579</v>
      </c>
      <c r="O1876">
        <f t="shared" si="545"/>
        <v>45.949544947649372</v>
      </c>
      <c r="P1876" s="3">
        <f t="shared" si="546"/>
        <v>45.949544947649372</v>
      </c>
      <c r="Q1876" s="3">
        <f t="shared" si="547"/>
        <v>-67.664738689014214</v>
      </c>
      <c r="R1876">
        <f t="shared" si="548"/>
        <v>112.33526131098579</v>
      </c>
      <c r="S1876">
        <f t="shared" si="549"/>
        <v>1.0414886608247571</v>
      </c>
      <c r="T1876">
        <f t="shared" si="532"/>
        <v>45.949544947649372</v>
      </c>
    </row>
    <row r="1877" spans="1:20" x14ac:dyDescent="0.3">
      <c r="A1877">
        <f t="shared" si="533"/>
        <v>6568.7329430431528</v>
      </c>
      <c r="B1877">
        <f t="shared" si="550"/>
        <v>1045.4463177358912</v>
      </c>
      <c r="C1877" t="str">
        <f t="shared" si="534"/>
        <v>75.3812631793624-182.839406053954i</v>
      </c>
      <c r="D1877" t="str">
        <f t="shared" si="535"/>
        <v>15.3536822253837-30.6458289927914i</v>
      </c>
      <c r="E1877" t="str">
        <f t="shared" si="536"/>
        <v>161.750362323873-3.5337039483219i</v>
      </c>
      <c r="F1877" t="str">
        <f t="shared" si="537"/>
        <v>17.4592095211921-142.930511436903i</v>
      </c>
      <c r="G1877" t="str">
        <f t="shared" si="538"/>
        <v>0.999985684650318-0.00378353601177645i</v>
      </c>
      <c r="H1877" t="str">
        <f t="shared" si="539"/>
        <v>91.1124331012754+3.59269692522738i</v>
      </c>
      <c r="I1877" t="str">
        <f t="shared" si="540"/>
        <v>5.47956633923741-33.7483931803607i</v>
      </c>
      <c r="K1877" t="str">
        <f t="shared" si="541"/>
        <v>0.142459354989493-0.00735152689288906i</v>
      </c>
      <c r="L1877" t="str">
        <f t="shared" si="542"/>
        <v>0.0015-9.51477256602327i</v>
      </c>
      <c r="M1877" t="str">
        <f t="shared" si="543"/>
        <v>0.0135-3.90349643734286i</v>
      </c>
      <c r="N1877">
        <f t="shared" si="544"/>
        <v>112.40543688422244</v>
      </c>
      <c r="O1877">
        <f t="shared" si="545"/>
        <v>45.923165004793695</v>
      </c>
      <c r="P1877" s="3">
        <f t="shared" si="546"/>
        <v>45.923165004793695</v>
      </c>
      <c r="Q1877" s="3">
        <f t="shared" si="547"/>
        <v>-67.594563115777561</v>
      </c>
      <c r="R1877">
        <f t="shared" si="548"/>
        <v>112.40543688422244</v>
      </c>
      <c r="S1877">
        <f t="shared" si="549"/>
        <v>1.0454463177358913</v>
      </c>
      <c r="T1877">
        <f t="shared" si="532"/>
        <v>45.923165004793695</v>
      </c>
    </row>
    <row r="1878" spans="1:20" x14ac:dyDescent="0.3">
      <c r="A1878">
        <f t="shared" si="533"/>
        <v>6593.6941282267171</v>
      </c>
      <c r="B1878">
        <f t="shared" si="550"/>
        <v>1049.4190137432877</v>
      </c>
      <c r="C1878" t="str">
        <f t="shared" si="534"/>
        <v>75.3766194385257-182.193410844885i</v>
      </c>
      <c r="D1878" t="str">
        <f t="shared" si="535"/>
        <v>15.3536626765122-30.5313216146205i</v>
      </c>
      <c r="E1878" t="str">
        <f t="shared" si="536"/>
        <v>161.745047702678-3.54617949075148i</v>
      </c>
      <c r="F1878" t="str">
        <f t="shared" si="537"/>
        <v>17.4592076180796-142.389932683884i</v>
      </c>
      <c r="G1878" t="str">
        <f t="shared" si="538"/>
        <v>0.999985575648519-0.00379791303463587i</v>
      </c>
      <c r="H1878" t="str">
        <f t="shared" si="539"/>
        <v>91.1132898610617+3.60635454510738i</v>
      </c>
      <c r="I1878" t="str">
        <f t="shared" si="540"/>
        <v>5.47961153727596-33.6198320726317i</v>
      </c>
      <c r="K1878" t="str">
        <f t="shared" si="541"/>
        <v>0.142456334980944-0.00737929853651704i</v>
      </c>
      <c r="L1878" t="str">
        <f t="shared" si="542"/>
        <v>0.0015-9.47875330347008i</v>
      </c>
      <c r="M1878" t="str">
        <f t="shared" si="543"/>
        <v>0.0135-3.88871930398771i</v>
      </c>
      <c r="N1878">
        <f t="shared" si="544"/>
        <v>112.47574037351539</v>
      </c>
      <c r="O1878">
        <f t="shared" si="545"/>
        <v>45.896823969239044</v>
      </c>
      <c r="P1878" s="3">
        <f t="shared" si="546"/>
        <v>45.896823969239044</v>
      </c>
      <c r="Q1878" s="3">
        <f t="shared" si="547"/>
        <v>-67.524259626484607</v>
      </c>
      <c r="R1878">
        <f t="shared" si="548"/>
        <v>112.47574037351539</v>
      </c>
      <c r="S1878">
        <f t="shared" si="549"/>
        <v>1.0494190137432877</v>
      </c>
      <c r="T1878">
        <f t="shared" si="532"/>
        <v>45.896823969239044</v>
      </c>
    </row>
    <row r="1879" spans="1:20" x14ac:dyDescent="0.3">
      <c r="A1879">
        <f t="shared" si="533"/>
        <v>6618.7501659139798</v>
      </c>
      <c r="B1879">
        <f t="shared" si="550"/>
        <v>1053.4068059955123</v>
      </c>
      <c r="C1879" t="str">
        <f t="shared" si="534"/>
        <v>75.3719418287164-181.550027109629i</v>
      </c>
      <c r="D1879" t="str">
        <f t="shared" si="535"/>
        <v>15.3536429788373-30.4172534358971i</v>
      </c>
      <c r="E1879" t="str">
        <f t="shared" si="536"/>
        <v>161.739695014729-3.55869194351518i</v>
      </c>
      <c r="F1879" t="str">
        <f t="shared" si="537"/>
        <v>17.4592057004764-141.851402257742i</v>
      </c>
      <c r="G1879" t="str">
        <f t="shared" si="538"/>
        <v>0.999985465816757-0.00381234468544486i</v>
      </c>
      <c r="H1879" t="str">
        <f t="shared" si="539"/>
        <v>91.1141531544547+3.62006412532033i</v>
      </c>
      <c r="I1879" t="str">
        <f t="shared" si="540"/>
        <v>5.47965707989148-33.491754599901i</v>
      </c>
      <c r="K1879" t="str">
        <f t="shared" si="541"/>
        <v>0.142453292112725-0.00740717384128385i</v>
      </c>
      <c r="L1879" t="str">
        <f t="shared" si="542"/>
        <v>0.0015-9.44287039596534i</v>
      </c>
      <c r="M1879" t="str">
        <f t="shared" si="543"/>
        <v>0.0135-3.87399811116528i</v>
      </c>
      <c r="N1879">
        <f t="shared" si="544"/>
        <v>112.54617113672731</v>
      </c>
      <c r="O1879">
        <f t="shared" si="545"/>
        <v>45.870522004315532</v>
      </c>
      <c r="P1879" s="3">
        <f t="shared" si="546"/>
        <v>45.870522004315532</v>
      </c>
      <c r="Q1879" s="3">
        <f t="shared" si="547"/>
        <v>-67.45382886327269</v>
      </c>
      <c r="R1879">
        <f t="shared" si="548"/>
        <v>112.54617113672731</v>
      </c>
      <c r="S1879">
        <f t="shared" si="549"/>
        <v>1.0534068059955124</v>
      </c>
      <c r="T1879">
        <f t="shared" si="532"/>
        <v>45.870522004315532</v>
      </c>
    </row>
    <row r="1880" spans="1:20" x14ac:dyDescent="0.3">
      <c r="A1880">
        <f t="shared" si="533"/>
        <v>6643.9014165444532</v>
      </c>
      <c r="B1880">
        <f t="shared" si="550"/>
        <v>1057.4097518582953</v>
      </c>
      <c r="C1880" t="str">
        <f t="shared" si="534"/>
        <v>75.3672301139116-180.909245490361i</v>
      </c>
      <c r="D1880" t="str">
        <f t="shared" si="535"/>
        <v>15.3536231312268-30.3036228156681i</v>
      </c>
      <c r="E1880" t="str">
        <f t="shared" si="536"/>
        <v>161.734304005365-3.57124133422518i</v>
      </c>
      <c r="F1880" t="str">
        <f t="shared" si="537"/>
        <v>17.4592037682721-141.314912411532i</v>
      </c>
      <c r="G1880" t="str">
        <f t="shared" si="538"/>
        <v>0.999985355148711-0.00382683117173543i</v>
      </c>
      <c r="H1880" t="str">
        <f t="shared" si="539"/>
        <v>91.1150230313544+3.63382586401601i</v>
      </c>
      <c r="I1880" t="str">
        <f t="shared" si="540"/>
        <v>5.47970296971404-33.3641589197581i</v>
      </c>
      <c r="K1880" t="str">
        <f t="shared" si="541"/>
        <v>0.142450226212843-0.0074351531798315i</v>
      </c>
      <c r="L1880" t="str">
        <f t="shared" si="542"/>
        <v>0.0015-9.40712332732157i</v>
      </c>
      <c r="M1880" t="str">
        <f t="shared" si="543"/>
        <v>0.0135-3.85933264710627i</v>
      </c>
      <c r="N1880">
        <f t="shared" si="544"/>
        <v>112.61672852290185</v>
      </c>
      <c r="O1880">
        <f t="shared" si="545"/>
        <v>45.844259273222377</v>
      </c>
      <c r="P1880" s="3">
        <f t="shared" si="546"/>
        <v>45.844259273222377</v>
      </c>
      <c r="Q1880" s="3">
        <f t="shared" si="547"/>
        <v>-67.383271477098148</v>
      </c>
      <c r="R1880">
        <f t="shared" si="548"/>
        <v>112.61672852290185</v>
      </c>
      <c r="S1880">
        <f t="shared" si="549"/>
        <v>1.0574097518582952</v>
      </c>
      <c r="T1880">
        <f t="shared" si="532"/>
        <v>45.844259273222377</v>
      </c>
    </row>
    <row r="1881" spans="1:20" x14ac:dyDescent="0.3">
      <c r="A1881">
        <f t="shared" si="533"/>
        <v>6669.1482419273216</v>
      </c>
      <c r="B1881">
        <f t="shared" si="550"/>
        <v>1061.4279089153567</v>
      </c>
      <c r="C1881" t="str">
        <f t="shared" si="534"/>
        <v>75.3624840566014-180.271056665601i</v>
      </c>
      <c r="D1881" t="str">
        <f t="shared" si="535"/>
        <v>15.3536031325398-30.1904281192739i</v>
      </c>
      <c r="E1881" t="str">
        <f t="shared" si="536"/>
        <v>161.728874418483-3.58382768944433i</v>
      </c>
      <c r="F1881" t="str">
        <f t="shared" si="537"/>
        <v>17.4592018213557-140.780455427668i</v>
      </c>
      <c r="G1881" t="str">
        <f t="shared" si="538"/>
        <v>0.999985243638016-0.00384137270182756i</v>
      </c>
      <c r="H1881" t="str">
        <f t="shared" si="539"/>
        <v>91.1158995420444+3.64763996010534i</v>
      </c>
      <c r="I1881" t="str">
        <f t="shared" si="540"/>
        <v>5.47974920939405-33.2370431967253i</v>
      </c>
      <c r="K1881" t="str">
        <f t="shared" si="541"/>
        <v>0.142447137108025-0.00746323692597751i</v>
      </c>
      <c r="L1881" t="str">
        <f t="shared" si="542"/>
        <v>0.0015-9.371511583305i</v>
      </c>
      <c r="M1881" t="str">
        <f t="shared" si="543"/>
        <v>0.0135-3.84472270084307i</v>
      </c>
      <c r="N1881">
        <f t="shared" si="544"/>
        <v>112.68741187223708</v>
      </c>
      <c r="O1881">
        <f t="shared" si="545"/>
        <v>45.818035939015644</v>
      </c>
      <c r="P1881" s="3">
        <f t="shared" si="546"/>
        <v>45.818035939015644</v>
      </c>
      <c r="Q1881" s="3">
        <f t="shared" si="547"/>
        <v>-67.312588127762922</v>
      </c>
      <c r="R1881">
        <f t="shared" si="548"/>
        <v>112.68741187223708</v>
      </c>
      <c r="S1881">
        <f t="shared" si="549"/>
        <v>1.0614279089153567</v>
      </c>
      <c r="T1881">
        <f t="shared" si="532"/>
        <v>45.818035939015644</v>
      </c>
    </row>
    <row r="1882" spans="1:20" x14ac:dyDescent="0.3">
      <c r="A1882">
        <f t="shared" si="533"/>
        <v>6694.4910052466457</v>
      </c>
      <c r="B1882">
        <f t="shared" si="550"/>
        <v>1065.4613349692352</v>
      </c>
      <c r="C1882" t="str">
        <f t="shared" si="534"/>
        <v>75.357703417789-179.635451350097i</v>
      </c>
      <c r="D1882" t="str">
        <f t="shared" si="535"/>
        <v>15.3535829816268-30.0776677183257i</v>
      </c>
      <c r="E1882" t="str">
        <f t="shared" si="536"/>
        <v>161.723405996547-3.59645103467412i</v>
      </c>
      <c r="F1882" t="str">
        <f t="shared" si="537"/>
        <v>17.459199859615-140.248023617804i</v>
      </c>
      <c r="G1882" t="str">
        <f t="shared" si="538"/>
        <v>0.999985131278253-0.00385596948483225i</v>
      </c>
      <c r="H1882" t="str">
        <f t="shared" si="539"/>
        <v>91.1167827371918+3.66150661326299i</v>
      </c>
      <c r="I1882" t="str">
        <f t="shared" si="540"/>
        <v>5.47979580160196-33.1104056022281i</v>
      </c>
      <c r="K1882" t="str">
        <f t="shared" si="541"/>
        <v>0.142444024623713-0.0074914254547164i</v>
      </c>
      <c r="L1882" t="str">
        <f t="shared" si="542"/>
        <v>0.0015-9.33603465162883i</v>
      </c>
      <c r="M1882" t="str">
        <f t="shared" si="543"/>
        <v>0.0135-3.83016806220669i</v>
      </c>
      <c r="N1882">
        <f t="shared" si="544"/>
        <v>112.75822051605759</v>
      </c>
      <c r="O1882">
        <f t="shared" si="545"/>
        <v>45.791852164598126</v>
      </c>
      <c r="P1882" s="3">
        <f t="shared" si="546"/>
        <v>45.791852164598126</v>
      </c>
      <c r="Q1882" s="3">
        <f t="shared" si="547"/>
        <v>-67.241779483942409</v>
      </c>
      <c r="R1882">
        <f t="shared" si="548"/>
        <v>112.75822051605759</v>
      </c>
      <c r="S1882">
        <f t="shared" si="549"/>
        <v>1.0654613349692352</v>
      </c>
      <c r="T1882">
        <f t="shared" si="532"/>
        <v>45.791852164598126</v>
      </c>
    </row>
    <row r="1883" spans="1:20" x14ac:dyDescent="0.3">
      <c r="A1883">
        <f t="shared" si="533"/>
        <v>6719.930071066583</v>
      </c>
      <c r="B1883">
        <f t="shared" si="550"/>
        <v>1069.5100880421182</v>
      </c>
      <c r="C1883" t="str">
        <f t="shared" si="534"/>
        <v>75.352887956977-179.002420294663i</v>
      </c>
      <c r="D1883" t="str">
        <f t="shared" si="535"/>
        <v>15.3535626773292-29.9653399906817i</v>
      </c>
      <c r="E1883" t="str">
        <f t="shared" si="536"/>
        <v>161.717898480577-3.60911139433834i</v>
      </c>
      <c r="F1883" t="str">
        <f t="shared" si="537"/>
        <v>17.4591978829372-139.71760932273i</v>
      </c>
      <c r="G1883" t="str">
        <f t="shared" si="538"/>
        <v>0.99998501806296-0.00387062173065447i</v>
      </c>
      <c r="H1883" t="str">
        <f t="shared" si="539"/>
        <v>91.1176726678534+3.67542602393073i</v>
      </c>
      <c r="I1883" t="str">
        <f t="shared" si="540"/>
        <v>5.47984274902886-32.9842443145717i</v>
      </c>
      <c r="K1883" t="str">
        <f t="shared" si="541"/>
        <v>0.14244088858405-0.00751971914222162i</v>
      </c>
      <c r="L1883" t="str">
        <f t="shared" si="542"/>
        <v>0.0015-9.30069202194544i</v>
      </c>
      <c r="M1883" t="str">
        <f t="shared" si="543"/>
        <v>0.0135-3.81566852182375i</v>
      </c>
      <c r="N1883">
        <f t="shared" si="544"/>
        <v>112.82915377678853</v>
      </c>
      <c r="O1883">
        <f t="shared" si="545"/>
        <v>45.765708112707138</v>
      </c>
      <c r="P1883" s="3">
        <f t="shared" si="546"/>
        <v>45.765708112707138</v>
      </c>
      <c r="Q1883" s="3">
        <f t="shared" si="547"/>
        <v>-67.17084622321147</v>
      </c>
      <c r="R1883">
        <f t="shared" si="548"/>
        <v>112.82915377678853</v>
      </c>
      <c r="S1883">
        <f t="shared" si="549"/>
        <v>1.0695100880421182</v>
      </c>
      <c r="T1883">
        <f t="shared" si="532"/>
        <v>45.765708112707138</v>
      </c>
    </row>
    <row r="1884" spans="1:20" x14ac:dyDescent="0.3">
      <c r="A1884">
        <f t="shared" si="533"/>
        <v>6745.4658053366365</v>
      </c>
      <c r="B1884">
        <f t="shared" si="550"/>
        <v>1073.5742263766783</v>
      </c>
      <c r="C1884" t="str">
        <f t="shared" si="534"/>
        <v>75.3480374321664-178.371954286033i</v>
      </c>
      <c r="D1884" t="str">
        <f t="shared" si="535"/>
        <v>15.3535422184801-29.8534433204233i</v>
      </c>
      <c r="E1884" t="str">
        <f t="shared" si="536"/>
        <v>161.712351610145-3.62180879176826i</v>
      </c>
      <c r="F1884" t="str">
        <f t="shared" si="537"/>
        <v>17.4591958912083-139.189204912256i</v>
      </c>
      <c r="G1884" t="str">
        <f t="shared" si="538"/>
        <v>0.999984903985621-0.0038853296499962i</v>
      </c>
      <c r="H1884" t="str">
        <f t="shared" si="539"/>
        <v>91.1185693854771+3.68939839332017i</v>
      </c>
      <c r="I1884" t="str">
        <f t="shared" si="540"/>
        <v>5.4798900543863-32.8585575189128i</v>
      </c>
      <c r="K1884" t="str">
        <f t="shared" si="541"/>
        <v>0.142437728811873-0.00754811836584699i</v>
      </c>
      <c r="L1884" t="str">
        <f t="shared" si="542"/>
        <v>0.0015-9.26548318583923i</v>
      </c>
      <c r="M1884" t="str">
        <f t="shared" si="543"/>
        <v>0.0135-3.80122387111352i</v>
      </c>
      <c r="N1884">
        <f t="shared" si="544"/>
        <v>112.900210967932</v>
      </c>
      <c r="O1884">
        <f t="shared" si="545"/>
        <v>45.739603945902971</v>
      </c>
      <c r="P1884" s="3">
        <f t="shared" si="546"/>
        <v>45.739603945902971</v>
      </c>
      <c r="Q1884" s="3">
        <f t="shared" si="547"/>
        <v>-67.099789032068003</v>
      </c>
      <c r="R1884">
        <f t="shared" si="548"/>
        <v>112.900210967932</v>
      </c>
      <c r="S1884">
        <f t="shared" si="549"/>
        <v>1.0735742263766783</v>
      </c>
      <c r="T1884">
        <f t="shared" si="532"/>
        <v>45.739603945902971</v>
      </c>
    </row>
    <row r="1885" spans="1:20" x14ac:dyDescent="0.3">
      <c r="A1885">
        <f t="shared" si="533"/>
        <v>6771.0985753969153</v>
      </c>
      <c r="B1885">
        <f t="shared" si="550"/>
        <v>1077.6538084369097</v>
      </c>
      <c r="C1885" t="str">
        <f t="shared" si="534"/>
        <v>75.3431515998477-177.744044146736i</v>
      </c>
      <c r="D1885" t="str">
        <f t="shared" si="535"/>
        <v>15.3535216039034-29.7419760978327i</v>
      </c>
      <c r="E1885" t="str">
        <f t="shared" si="536"/>
        <v>161.706765123376-3.63454324918761i</v>
      </c>
      <c r="F1885" t="str">
        <f t="shared" si="537"/>
        <v>17.4591938843142-138.662802785105i</v>
      </c>
      <c r="G1885" t="str">
        <f t="shared" si="538"/>
        <v>0.999984789039674-0.00390009345435943i</v>
      </c>
      <c r="H1885" t="str">
        <f t="shared" si="539"/>
        <v>91.1194729419038+3.70342392341587i</v>
      </c>
      <c r="I1885" t="str">
        <f t="shared" si="540"/>
        <v>5.47993772040669-32.7333434072338i</v>
      </c>
      <c r="K1885" t="str">
        <f t="shared" si="541"/>
        <v>0.142434545128705-0.00757662350412877i</v>
      </c>
      <c r="L1885" t="str">
        <f t="shared" si="542"/>
        <v>0.0015-9.23040763681927i</v>
      </c>
      <c r="M1885" t="str">
        <f t="shared" si="543"/>
        <v>0.0135-3.78683390228484i</v>
      </c>
      <c r="N1885">
        <f t="shared" si="544"/>
        <v>112.97139139403964</v>
      </c>
      <c r="O1885">
        <f t="shared" si="545"/>
        <v>45.713539826558033</v>
      </c>
      <c r="P1885" s="3">
        <f t="shared" si="546"/>
        <v>45.713539826558033</v>
      </c>
      <c r="Q1885" s="3">
        <f t="shared" si="547"/>
        <v>-67.028608605960358</v>
      </c>
      <c r="R1885">
        <f t="shared" si="548"/>
        <v>112.97139139403964</v>
      </c>
      <c r="S1885">
        <f t="shared" si="549"/>
        <v>1.0776538084369096</v>
      </c>
      <c r="T1885">
        <f t="shared" si="532"/>
        <v>45.713539826558033</v>
      </c>
    </row>
    <row r="1886" spans="1:20" x14ac:dyDescent="0.3">
      <c r="A1886">
        <f t="shared" si="533"/>
        <v>6796.8287499834241</v>
      </c>
      <c r="B1886">
        <f t="shared" si="550"/>
        <v>1081.74889290897</v>
      </c>
      <c r="C1886" t="str">
        <f t="shared" si="534"/>
        <v>75.3382302149925-177.118680734933i</v>
      </c>
      <c r="D1886" t="str">
        <f t="shared" si="535"/>
        <v>15.3535008324144-29.6309367193691i</v>
      </c>
      <c r="E1886" t="str">
        <f t="shared" si="536"/>
        <v>161.70113875694-3.64731478769796i</v>
      </c>
      <c r="F1886" t="str">
        <f t="shared" si="537"/>
        <v>17.4591918621394-138.138395368807i</v>
      </c>
      <c r="G1886" t="str">
        <f t="shared" si="538"/>
        <v>0.999984673218504-0.0039149133560492i</v>
      </c>
      <c r="H1886" t="str">
        <f t="shared" si="539"/>
        <v>91.1203833893735+3.71750281697847i</v>
      </c>
      <c r="I1886" t="str">
        <f t="shared" si="540"/>
        <v>5.47998574984342-32.6086001783186i</v>
      </c>
      <c r="K1886" t="str">
        <f t="shared" si="541"/>
        <v>0.142431337354741-0.00760523493678698i</v>
      </c>
      <c r="L1886" t="str">
        <f t="shared" si="542"/>
        <v>0.0015-9.1954648703121i</v>
      </c>
      <c r="M1886" t="str">
        <f t="shared" si="543"/>
        <v>0.0135-3.77249840833317i</v>
      </c>
      <c r="N1886">
        <f t="shared" si="544"/>
        <v>113.04269435069043</v>
      </c>
      <c r="O1886">
        <f t="shared" si="545"/>
        <v>45.687515916844355</v>
      </c>
      <c r="P1886" s="3">
        <f t="shared" si="546"/>
        <v>45.687515916844355</v>
      </c>
      <c r="Q1886" s="3">
        <f t="shared" si="547"/>
        <v>-66.957305649309575</v>
      </c>
      <c r="R1886">
        <f t="shared" si="548"/>
        <v>113.04269435069043</v>
      </c>
      <c r="S1886">
        <f t="shared" si="549"/>
        <v>1.08174889290897</v>
      </c>
      <c r="T1886">
        <f t="shared" si="532"/>
        <v>45.687515916844355</v>
      </c>
    </row>
    <row r="1887" spans="1:20" x14ac:dyDescent="0.3">
      <c r="A1887">
        <f t="shared" si="533"/>
        <v>6822.656699233361</v>
      </c>
      <c r="B1887">
        <f t="shared" si="550"/>
        <v>1085.8595387020241</v>
      </c>
      <c r="C1887" t="str">
        <f t="shared" si="534"/>
        <v>75.3332730310478-176.49585494429i</v>
      </c>
      <c r="D1887" t="str">
        <f t="shared" si="535"/>
        <v>15.3534799028189-29.520323587646i</v>
      </c>
      <c r="E1887" t="str">
        <f t="shared" si="536"/>
        <v>161.695472246048-3.66012342726189i</v>
      </c>
      <c r="F1887" t="str">
        <f t="shared" si="537"/>
        <v>17.459189824567-137.615975119581i</v>
      </c>
      <c r="G1887" t="str">
        <f t="shared" si="538"/>
        <v>0.999984556515449-0.00392978956817666i</v>
      </c>
      <c r="H1887" t="str">
        <f t="shared" si="539"/>
        <v>91.1213007805238+3.73163527754748i</v>
      </c>
      <c r="I1887" t="str">
        <f t="shared" si="540"/>
        <v>5.48003414547053-32.4843260377229i</v>
      </c>
      <c r="K1887" t="str">
        <f t="shared" si="541"/>
        <v>0.142428105308846-0.00763395304472734i</v>
      </c>
      <c r="L1887" t="str">
        <f t="shared" si="542"/>
        <v>0.0015-9.16065438365421i</v>
      </c>
      <c r="M1887" t="str">
        <f t="shared" si="543"/>
        <v>0.0135-3.75821718303763i</v>
      </c>
      <c r="N1887">
        <f t="shared" si="544"/>
        <v>113.11411912446572</v>
      </c>
      <c r="O1887">
        <f t="shared" si="545"/>
        <v>45.66153237872242</v>
      </c>
      <c r="P1887" s="3">
        <f t="shared" si="546"/>
        <v>45.66153237872242</v>
      </c>
      <c r="Q1887" s="3">
        <f t="shared" si="547"/>
        <v>-66.885880875534284</v>
      </c>
      <c r="R1887">
        <f t="shared" si="548"/>
        <v>113.11411912446572</v>
      </c>
      <c r="S1887">
        <f t="shared" si="549"/>
        <v>1.085859538702024</v>
      </c>
      <c r="T1887">
        <f t="shared" si="532"/>
        <v>45.66153237872242</v>
      </c>
    </row>
    <row r="1888" spans="1:20" x14ac:dyDescent="0.3">
      <c r="A1888">
        <f t="shared" si="533"/>
        <v>6848.5827946904474</v>
      </c>
      <c r="B1888">
        <f t="shared" si="550"/>
        <v>1089.9858049490917</v>
      </c>
      <c r="C1888" t="str">
        <f t="shared" si="534"/>
        <v>75.3282797999288-175.875557703822i</v>
      </c>
      <c r="D1888" t="str">
        <f t="shared" si="535"/>
        <v>15.3534588139141-29.4101351114078i</v>
      </c>
      <c r="E1888" t="str">
        <f t="shared" si="536"/>
        <v>161.689765324452-3.67296918668869i</v>
      </c>
      <c r="F1888" t="str">
        <f t="shared" si="537"/>
        <v>17.4591877714802-137.095534522237i</v>
      </c>
      <c r="G1888" t="str">
        <f t="shared" si="538"/>
        <v>0.999984438923792-0.00394472230466208i</v>
      </c>
      <c r="H1888" t="str">
        <f t="shared" si="539"/>
        <v>91.1222251683989+3.7458215094447i</v>
      </c>
      <c r="I1888" t="str">
        <f t="shared" si="540"/>
        <v>5.48008291008384-32.3605191977534i</v>
      </c>
      <c r="K1888" t="str">
        <f t="shared" si="541"/>
        <v>0.142424848808535-0.0076627782100426i</v>
      </c>
      <c r="L1888" t="str">
        <f t="shared" si="542"/>
        <v>0.0015-9.12597567608512i</v>
      </c>
      <c r="M1888" t="str">
        <f t="shared" si="543"/>
        <v>0.0135-3.743990020958i</v>
      </c>
      <c r="N1888">
        <f t="shared" si="544"/>
        <v>113.18566499292818</v>
      </c>
      <c r="O1888">
        <f t="shared" si="545"/>
        <v>45.635589373928759</v>
      </c>
      <c r="P1888" s="3">
        <f t="shared" si="546"/>
        <v>45.635589373928759</v>
      </c>
      <c r="Q1888" s="3">
        <f t="shared" si="547"/>
        <v>-66.814335007071818</v>
      </c>
      <c r="R1888">
        <f t="shared" si="548"/>
        <v>113.18566499292818</v>
      </c>
      <c r="S1888">
        <f t="shared" si="549"/>
        <v>1.0899858049490918</v>
      </c>
      <c r="T1888">
        <f t="shared" si="532"/>
        <v>45.635589373928759</v>
      </c>
    </row>
    <row r="1889" spans="1:20" x14ac:dyDescent="0.3">
      <c r="A1889">
        <f t="shared" si="533"/>
        <v>6874.6074093102707</v>
      </c>
      <c r="B1889">
        <f t="shared" si="550"/>
        <v>1094.1277510078983</v>
      </c>
      <c r="C1889" t="str">
        <f t="shared" si="534"/>
        <v>75.3232502720098-175.257779977762i</v>
      </c>
      <c r="D1889" t="str">
        <f t="shared" si="535"/>
        <v>15.3534375644875-29.3003697055074i</v>
      </c>
      <c r="E1889" t="str">
        <f t="shared" si="536"/>
        <v>161.684017724436-3.68585208361762i</v>
      </c>
      <c r="F1889" t="str">
        <f t="shared" si="537"/>
        <v>17.4591857027608-136.577066090059i</v>
      </c>
      <c r="G1889" t="str">
        <f t="shared" si="538"/>
        <v>0.999984320436769-0.00395971178023798i</v>
      </c>
      <c r="H1889" t="str">
        <f t="shared" si="539"/>
        <v>91.123156606447+3.76006171777698i</v>
      </c>
      <c r="I1889" t="str">
        <f t="shared" si="540"/>
        <v>5.48013204650025-32.2371778774372i</v>
      </c>
      <c r="K1889" t="str">
        <f t="shared" si="541"/>
        <v>0.142421567669973-0.00769171081601441i</v>
      </c>
      <c r="L1889" t="str">
        <f t="shared" si="542"/>
        <v>0.0015-9.09142824873993i</v>
      </c>
      <c r="M1889" t="str">
        <f t="shared" si="543"/>
        <v>0.0135-3.72981671743175i</v>
      </c>
      <c r="N1889">
        <f t="shared" si="544"/>
        <v>113.25733122459791</v>
      </c>
      <c r="O1889">
        <f t="shared" si="545"/>
        <v>45.609687063964401</v>
      </c>
      <c r="P1889" s="3">
        <f t="shared" si="546"/>
        <v>45.609687063964401</v>
      </c>
      <c r="Q1889" s="3">
        <f t="shared" si="547"/>
        <v>-66.742668775402095</v>
      </c>
      <c r="R1889">
        <f t="shared" si="548"/>
        <v>113.25733122459791</v>
      </c>
      <c r="S1889">
        <f t="shared" si="549"/>
        <v>1.0941277510078982</v>
      </c>
      <c r="T1889">
        <f t="shared" si="532"/>
        <v>45.609687063964401</v>
      </c>
    </row>
    <row r="1890" spans="1:20" x14ac:dyDescent="0.3">
      <c r="A1890">
        <f t="shared" si="533"/>
        <v>6900.7309174656502</v>
      </c>
      <c r="B1890">
        <f t="shared" si="550"/>
        <v>1098.2854364617283</v>
      </c>
      <c r="C1890" t="str">
        <f t="shared" si="534"/>
        <v>75.3181841961251-174.64251276542i</v>
      </c>
      <c r="D1890" t="str">
        <f t="shared" si="535"/>
        <v>15.353416153318-29.191025790883i</v>
      </c>
      <c r="E1890" t="str">
        <f t="shared" si="536"/>
        <v>161.678229176822-3.69877213450335i</v>
      </c>
      <c r="F1890" t="str">
        <f t="shared" si="537"/>
        <v>17.4591836182899-136.060562364705i</v>
      </c>
      <c r="G1890" t="str">
        <f t="shared" si="538"/>
        <v>0.999984201047562-0.00397475821045215i</v>
      </c>
      <c r="H1890" t="str">
        <f t="shared" si="539"/>
        <v>91.1240951485269+3.77435610843935i</v>
      </c>
      <c r="I1890" t="str">
        <f t="shared" si="540"/>
        <v>5.48018155755831-32.1143003024999i</v>
      </c>
      <c r="K1890" t="str">
        <f t="shared" si="541"/>
        <v>0.14241826170796-0.0077207512471146i</v>
      </c>
      <c r="L1890" t="str">
        <f t="shared" si="542"/>
        <v>0.0015-9.05701160464229i</v>
      </c>
      <c r="M1890" t="str">
        <f t="shared" si="543"/>
        <v>0.0135-3.71569706857119i</v>
      </c>
      <c r="N1890">
        <f t="shared" si="544"/>
        <v>113.32911707893317</v>
      </c>
      <c r="O1890">
        <f t="shared" si="545"/>
        <v>45.583825610083018</v>
      </c>
      <c r="P1890" s="3">
        <f t="shared" si="546"/>
        <v>45.583825610083018</v>
      </c>
      <c r="Q1890" s="3">
        <f t="shared" si="547"/>
        <v>-66.670882921066834</v>
      </c>
      <c r="R1890">
        <f t="shared" si="548"/>
        <v>113.32911707893317</v>
      </c>
      <c r="S1890">
        <f t="shared" si="549"/>
        <v>1.0982854364617283</v>
      </c>
      <c r="T1890">
        <f t="shared" si="532"/>
        <v>45.583825610083018</v>
      </c>
    </row>
    <row r="1891" spans="1:20" x14ac:dyDescent="0.3">
      <c r="A1891">
        <f t="shared" si="533"/>
        <v>6926.9536949520198</v>
      </c>
      <c r="B1891">
        <f t="shared" si="550"/>
        <v>1102.4589211202829</v>
      </c>
      <c r="C1891" t="str">
        <f t="shared" si="534"/>
        <v>75.3130813195525-174.029747101035i</v>
      </c>
      <c r="D1891" t="str">
        <f t="shared" si="535"/>
        <v>15.3533945791748-29.0821017945357i</v>
      </c>
      <c r="E1891" t="str">
        <f t="shared" si="536"/>
        <v>161.672399410958-3.71172935459914i</v>
      </c>
      <c r="F1891" t="str">
        <f t="shared" si="537"/>
        <v>17.4591815179473-135.546015916093i</v>
      </c>
      <c r="G1891" t="str">
        <f t="shared" si="538"/>
        <v>0.999984080749301-0.00398986181167079i</v>
      </c>
      <c r="H1891" t="str">
        <f t="shared" si="539"/>
        <v>91.12504084891+3.78870488811834i</v>
      </c>
      <c r="I1891" t="str">
        <f t="shared" si="540"/>
        <v>5.48023144611823-31.9918847053376i</v>
      </c>
      <c r="K1891" t="str">
        <f t="shared" si="541"/>
        <v>0.142414930735922-0.00774989988900703i</v>
      </c>
      <c r="L1891" t="str">
        <f t="shared" si="542"/>
        <v>0.0015-9.02272524869723i</v>
      </c>
      <c r="M1891" t="str">
        <f t="shared" si="543"/>
        <v>0.0135-3.70163087126039i</v>
      </c>
      <c r="N1891">
        <f t="shared" si="544"/>
        <v>113.40102180630818</v>
      </c>
      <c r="O1891">
        <f t="shared" si="545"/>
        <v>45.558005173278318</v>
      </c>
      <c r="P1891" s="3">
        <f t="shared" si="546"/>
        <v>45.558005173278318</v>
      </c>
      <c r="Q1891" s="3">
        <f t="shared" si="547"/>
        <v>-66.598978193691821</v>
      </c>
      <c r="R1891">
        <f t="shared" si="548"/>
        <v>113.40102180630818</v>
      </c>
      <c r="S1891">
        <f t="shared" si="549"/>
        <v>1.1024589211202829</v>
      </c>
      <c r="T1891">
        <f t="shared" si="532"/>
        <v>45.558005173278318</v>
      </c>
    </row>
    <row r="1892" spans="1:20" x14ac:dyDescent="0.3">
      <c r="A1892">
        <f t="shared" si="533"/>
        <v>6953.2761189928378</v>
      </c>
      <c r="B1892">
        <f t="shared" si="550"/>
        <v>1106.6482650205401</v>
      </c>
      <c r="C1892" t="str">
        <f t="shared" si="534"/>
        <v>75.3079413880108-173.419474053635i</v>
      </c>
      <c r="D1892" t="str">
        <f t="shared" si="535"/>
        <v>15.3533728408179-28.9735961495064i</v>
      </c>
      <c r="E1892" t="str">
        <f t="shared" si="536"/>
        <v>161.666528154714-3.72472375793977i</v>
      </c>
      <c r="F1892" t="str">
        <f t="shared" si="537"/>
        <v>17.4591794016122-135.033419342299i</v>
      </c>
      <c r="G1892" t="str">
        <f t="shared" si="538"/>
        <v>0.999983959535066-0.00400502280108158i</v>
      </c>
      <c r="H1892" t="str">
        <f t="shared" si="539"/>
        <v>91.1259937622844+3.80310826429482i</v>
      </c>
      <c r="I1892" t="str">
        <f t="shared" si="540"/>
        <v>5.48028171506222-31.8699293249936i</v>
      </c>
      <c r="K1892" t="str">
        <f t="shared" si="541"/>
        <v>0.142411574565901-0.00777915712854878i</v>
      </c>
      <c r="L1892" t="str">
        <f t="shared" si="542"/>
        <v>0.0015-8.98856868768404i</v>
      </c>
      <c r="M1892" t="str">
        <f t="shared" si="543"/>
        <v>0.0135-3.68761792315241i</v>
      </c>
      <c r="N1892">
        <f t="shared" si="544"/>
        <v>113.4730446479944</v>
      </c>
      <c r="O1892">
        <f t="shared" si="545"/>
        <v>45.53222591427194</v>
      </c>
      <c r="P1892" s="3">
        <f t="shared" si="546"/>
        <v>45.53222591427194</v>
      </c>
      <c r="Q1892" s="3">
        <f t="shared" si="547"/>
        <v>-66.526955352005601</v>
      </c>
      <c r="R1892">
        <f t="shared" si="548"/>
        <v>113.4730446479944</v>
      </c>
      <c r="S1892">
        <f t="shared" si="549"/>
        <v>1.10664826502054</v>
      </c>
      <c r="T1892">
        <f t="shared" si="532"/>
        <v>45.53222591427194</v>
      </c>
    </row>
    <row r="1893" spans="1:20" x14ac:dyDescent="0.3">
      <c r="A1893">
        <f t="shared" si="533"/>
        <v>6979.6985682450113</v>
      </c>
      <c r="B1893">
        <f t="shared" si="550"/>
        <v>1110.8535284276181</v>
      </c>
      <c r="C1893" t="str">
        <f t="shared" si="534"/>
        <v>75.3027641456546-172.811684726909i</v>
      </c>
      <c r="D1893" t="str">
        <f t="shared" si="535"/>
        <v>15.3533509369979-28.8655072948539i</v>
      </c>
      <c r="E1893" t="str">
        <f t="shared" si="536"/>
        <v>161.660615134488-3.73775535732798i</v>
      </c>
      <c r="F1893" t="str">
        <f t="shared" si="537"/>
        <v>17.459177269163-134.522765269446i</v>
      </c>
      <c r="G1893" t="str">
        <f t="shared" si="538"/>
        <v>0.999983837397883-0.0040202413966968i</v>
      </c>
      <c r="H1893" t="str">
        <f t="shared" si="539"/>
        <v>91.126953943756+3.81756644524721i</v>
      </c>
      <c r="I1893" t="str">
        <f t="shared" si="540"/>
        <v>5.48033236729446-31.7484324071303i</v>
      </c>
      <c r="K1893" t="str">
        <f t="shared" si="541"/>
        <v>0.142408193008547-0.00780852335379187i</v>
      </c>
      <c r="L1893" t="str">
        <f t="shared" si="542"/>
        <v>0.0015-8.95454143024907i</v>
      </c>
      <c r="M1893" t="str">
        <f t="shared" si="543"/>
        <v>0.0135-3.67365802266629i</v>
      </c>
      <c r="N1893">
        <f t="shared" si="544"/>
        <v>113.54518483614051</v>
      </c>
      <c r="O1893">
        <f t="shared" si="545"/>
        <v>45.506487993501743</v>
      </c>
      <c r="P1893" s="3">
        <f t="shared" si="546"/>
        <v>45.506487993501743</v>
      </c>
      <c r="Q1893" s="3">
        <f t="shared" si="547"/>
        <v>-66.454815163859493</v>
      </c>
      <c r="R1893">
        <f t="shared" si="548"/>
        <v>113.54518483614051</v>
      </c>
      <c r="S1893">
        <f t="shared" si="549"/>
        <v>1.1108535284276182</v>
      </c>
      <c r="T1893">
        <f t="shared" si="532"/>
        <v>45.506487993501743</v>
      </c>
    </row>
    <row r="1894" spans="1:20" x14ac:dyDescent="0.3">
      <c r="A1894">
        <f t="shared" si="533"/>
        <v>7006.2214228043422</v>
      </c>
      <c r="B1894">
        <f t="shared" si="550"/>
        <v>1115.0747718356431</v>
      </c>
      <c r="C1894" t="str">
        <f t="shared" si="534"/>
        <v>75.2975493350625-172.206370259049i</v>
      </c>
      <c r="D1894" t="str">
        <f t="shared" si="535"/>
        <v>15.3533288664557-28.7578336756319i</v>
      </c>
      <c r="E1894" t="str">
        <f t="shared" si="536"/>
        <v>161.654660075192-3.75082416431466i</v>
      </c>
      <c r="F1894" t="str">
        <f t="shared" si="537"/>
        <v>17.4591751204771-134.014046351605i</v>
      </c>
      <c r="G1894" t="str">
        <f t="shared" si="538"/>
        <v>0.999983714330723-0.00403551781735643i</v>
      </c>
      <c r="H1894" t="str">
        <f t="shared" si="539"/>
        <v>91.1279214488549+3.8320796400548i</v>
      </c>
      <c r="I1894" t="str">
        <f t="shared" si="540"/>
        <v>5.48038340574155-31.6273922040078i</v>
      </c>
      <c r="K1894" t="str">
        <f t="shared" si="541"/>
        <v>0.142404785873104-0.00783799895398468i</v>
      </c>
      <c r="L1894" t="str">
        <f t="shared" si="542"/>
        <v>0.0015-8.92064298689888i</v>
      </c>
      <c r="M1894" t="str">
        <f t="shared" si="543"/>
        <v>0.0135-3.65975096898415i</v>
      </c>
      <c r="N1894">
        <f t="shared" si="544"/>
        <v>113.61744159375498</v>
      </c>
      <c r="O1894">
        <f t="shared" si="545"/>
        <v>45.480791571108583</v>
      </c>
      <c r="P1894" s="3">
        <f t="shared" si="546"/>
        <v>45.480791571108583</v>
      </c>
      <c r="Q1894" s="3">
        <f t="shared" si="547"/>
        <v>-66.382558406245025</v>
      </c>
      <c r="R1894">
        <f t="shared" si="548"/>
        <v>113.61744159375498</v>
      </c>
      <c r="S1894">
        <f t="shared" si="549"/>
        <v>1.1150747718356431</v>
      </c>
      <c r="T1894">
        <f t="shared" si="532"/>
        <v>45.480791571108583</v>
      </c>
    </row>
    <row r="1895" spans="1:20" x14ac:dyDescent="0.3">
      <c r="A1895">
        <f t="shared" si="533"/>
        <v>7032.8450642109983</v>
      </c>
      <c r="B1895">
        <f t="shared" si="550"/>
        <v>1119.3120559686186</v>
      </c>
      <c r="C1895" t="str">
        <f t="shared" si="534"/>
        <v>75.2922966972384-171.603521822629i</v>
      </c>
      <c r="D1895" t="str">
        <f t="shared" si="535"/>
        <v>15.353306627923-28.6505737428666i</v>
      </c>
      <c r="E1895" t="str">
        <f t="shared" si="536"/>
        <v>161.64866270026-3.76393018918554i</v>
      </c>
      <c r="F1895" t="str">
        <f t="shared" si="537"/>
        <v>17.4591729554304-133.507255270679i</v>
      </c>
      <c r="G1895" t="str">
        <f t="shared" si="538"/>
        <v>0.999983590326506-0.00405085228273138i</v>
      </c>
      <c r="H1895" t="str">
        <f t="shared" si="539"/>
        <v>91.1288963335351+3.84664805860052i</v>
      </c>
      <c r="I1895" t="str">
        <f t="shared" si="540"/>
        <v>5.48043483335214-31.5068069744542i</v>
      </c>
      <c r="K1895" t="str">
        <f t="shared" si="541"/>
        <v>0.142401352967405-0.00786758431957327i</v>
      </c>
      <c r="L1895" t="str">
        <f t="shared" si="542"/>
        <v>0.0015-8.88687286999287i</v>
      </c>
      <c r="M1895" t="str">
        <f t="shared" si="543"/>
        <v>0.0135-3.64589656204836i</v>
      </c>
      <c r="N1895">
        <f t="shared" si="544"/>
        <v>113.68981413468867</v>
      </c>
      <c r="O1895">
        <f t="shared" si="545"/>
        <v>45.455136806924742</v>
      </c>
      <c r="P1895" s="3">
        <f t="shared" si="546"/>
        <v>45.455136806924742</v>
      </c>
      <c r="Q1895" s="3">
        <f t="shared" si="547"/>
        <v>-66.310185865311325</v>
      </c>
      <c r="R1895">
        <f t="shared" si="548"/>
        <v>113.68981413468867</v>
      </c>
      <c r="S1895">
        <f t="shared" si="549"/>
        <v>1.1193120559686185</v>
      </c>
      <c r="T1895">
        <f t="shared" si="532"/>
        <v>45.455136806924742</v>
      </c>
    </row>
    <row r="1896" spans="1:20" x14ac:dyDescent="0.3">
      <c r="A1896">
        <f t="shared" si="533"/>
        <v>7059.5698754550012</v>
      </c>
      <c r="B1896">
        <f t="shared" si="550"/>
        <v>1123.5654417812993</v>
      </c>
      <c r="C1896" t="str">
        <f t="shared" si="534"/>
        <v>75.2870059715943-171.003130624454i</v>
      </c>
      <c r="D1896" t="str">
        <f t="shared" si="535"/>
        <v>15.3532842201214-28.5437259535351i</v>
      </c>
      <c r="E1896" t="str">
        <f t="shared" si="536"/>
        <v>161.642622731633-3.77707344094169i</v>
      </c>
      <c r="F1896" t="str">
        <f t="shared" si="537"/>
        <v>17.4591707738987-133.002384736309i</v>
      </c>
      <c r="G1896" t="str">
        <f t="shared" si="538"/>
        <v>0.999983465378098-0.00406624501332652i</v>
      </c>
      <c r="H1896" t="str">
        <f t="shared" si="539"/>
        <v>91.1298786541801+3.86127191157437i</v>
      </c>
      <c r="I1896" t="str">
        <f t="shared" si="540"/>
        <v>5.48048665309776-31.3866749838446i</v>
      </c>
      <c r="K1896" t="str">
        <f t="shared" si="541"/>
        <v>0.142397894097858-0.0078972798422028i</v>
      </c>
      <c r="L1896" t="str">
        <f t="shared" si="542"/>
        <v>0.0015-8.85323059373667i</v>
      </c>
      <c r="M1896" t="str">
        <f t="shared" si="543"/>
        <v>0.0135-3.63209460255864i</v>
      </c>
      <c r="N1896">
        <f t="shared" si="544"/>
        <v>113.7623016636167</v>
      </c>
      <c r="O1896">
        <f t="shared" si="545"/>
        <v>45.429523860460819</v>
      </c>
      <c r="P1896" s="3">
        <f t="shared" si="546"/>
        <v>45.429523860460819</v>
      </c>
      <c r="Q1896" s="3">
        <f t="shared" si="547"/>
        <v>-66.237698336383303</v>
      </c>
      <c r="R1896">
        <f t="shared" si="548"/>
        <v>113.7623016636167</v>
      </c>
      <c r="S1896">
        <f t="shared" si="549"/>
        <v>1.1235654417812992</v>
      </c>
      <c r="T1896">
        <f t="shared" si="532"/>
        <v>45.429523860460819</v>
      </c>
    </row>
    <row r="1897" spans="1:20" x14ac:dyDescent="0.3">
      <c r="A1897">
        <f t="shared" si="533"/>
        <v>7086.3962409817304</v>
      </c>
      <c r="B1897">
        <f t="shared" si="550"/>
        <v>1127.8349904600684</v>
      </c>
      <c r="C1897" t="str">
        <f t="shared" si="534"/>
        <v>75.2816768959524-170.405187905428i</v>
      </c>
      <c r="D1897" t="str">
        <f t="shared" si="535"/>
        <v>15.3532616417631-28.4372887705423i</v>
      </c>
      <c r="E1897" t="str">
        <f t="shared" si="536"/>
        <v>161.636539889768-3.79025392728474i</v>
      </c>
      <c r="F1897" t="str">
        <f t="shared" si="537"/>
        <v>17.4591685757564-132.49942748576i</v>
      </c>
      <c r="G1897" t="str">
        <f t="shared" si="538"/>
        <v>0.999983339478309-0.00408169623048391i</v>
      </c>
      <c r="H1897" t="str">
        <f t="shared" si="539"/>
        <v>91.1308684676064+3.87595141047665i</v>
      </c>
      <c r="I1897" t="str">
        <f t="shared" si="540"/>
        <v>5.4805388679726-31.2669945040739i</v>
      </c>
      <c r="K1897" t="str">
        <f t="shared" si="541"/>
        <v>0.142394409069436-0.00792708591471907i</v>
      </c>
      <c r="L1897" t="str">
        <f t="shared" si="542"/>
        <v>0.0015-8.81971567417478i</v>
      </c>
      <c r="M1897" t="str">
        <f t="shared" si="543"/>
        <v>0.0135-3.61834489196914i</v>
      </c>
      <c r="N1897">
        <f t="shared" si="544"/>
        <v>113.8349033760242</v>
      </c>
      <c r="O1897">
        <f t="shared" si="545"/>
        <v>45.403952890893436</v>
      </c>
      <c r="P1897" s="3">
        <f t="shared" si="546"/>
        <v>45.403952890893436</v>
      </c>
      <c r="Q1897" s="3">
        <f t="shared" si="547"/>
        <v>-66.165096623975799</v>
      </c>
      <c r="R1897">
        <f t="shared" si="548"/>
        <v>113.8349033760242</v>
      </c>
      <c r="S1897">
        <f t="shared" si="549"/>
        <v>1.1278349904600684</v>
      </c>
      <c r="T1897">
        <f t="shared" si="532"/>
        <v>45.403952890893436</v>
      </c>
    </row>
    <row r="1898" spans="1:20" x14ac:dyDescent="0.3">
      <c r="A1898">
        <f t="shared" si="533"/>
        <v>7113.3245466974613</v>
      </c>
      <c r="B1898">
        <f t="shared" si="550"/>
        <v>1132.1207634238167</v>
      </c>
      <c r="C1898" t="str">
        <f t="shared" si="534"/>
        <v>75.276309206533-169.809684940408i</v>
      </c>
      <c r="D1898" t="str">
        <f t="shared" si="535"/>
        <v>15.3532388915505-28.3312606626995i</v>
      </c>
      <c r="E1898" t="str">
        <f t="shared" si="536"/>
        <v>161.630413893625-3.80347165459866i</v>
      </c>
      <c r="F1898" t="str">
        <f t="shared" si="537"/>
        <v>17.4591663608772-131.998376283822i</v>
      </c>
      <c r="G1898" t="str">
        <f t="shared" si="538"/>
        <v>0.999983212619896-0.00409720615638595i</v>
      </c>
      <c r="H1898" t="str">
        <f t="shared" si="539"/>
        <v>91.1318658310658+3.89068676762092i</v>
      </c>
      <c r="I1898" t="str">
        <f t="shared" si="540"/>
        <v>5.48059148099382-31.1477638135327i</v>
      </c>
      <c r="K1898" t="str">
        <f t="shared" si="541"/>
        <v>0.142390897685668-0.00795700293116957i</v>
      </c>
      <c r="L1898" t="str">
        <f t="shared" si="542"/>
        <v>0.0015-8.78632762918394i</v>
      </c>
      <c r="M1898" t="str">
        <f t="shared" si="543"/>
        <v>0.0135-3.60464723248571i</v>
      </c>
      <c r="N1898">
        <f t="shared" si="544"/>
        <v>113.90761845819074</v>
      </c>
      <c r="O1898">
        <f t="shared" si="545"/>
        <v>45.378424057052243</v>
      </c>
      <c r="P1898" s="3">
        <f t="shared" si="546"/>
        <v>45.378424057052243</v>
      </c>
      <c r="Q1898" s="3">
        <f t="shared" si="547"/>
        <v>-66.09238154180926</v>
      </c>
      <c r="R1898">
        <f t="shared" si="548"/>
        <v>113.90761845819074</v>
      </c>
      <c r="S1898">
        <f t="shared" si="549"/>
        <v>1.1321207634238166</v>
      </c>
      <c r="T1898">
        <f t="shared" si="532"/>
        <v>45.378424057052243</v>
      </c>
    </row>
    <row r="1899" spans="1:20" x14ac:dyDescent="0.3">
      <c r="A1899">
        <f t="shared" si="533"/>
        <v>7140.3551799749112</v>
      </c>
      <c r="B1899">
        <f t="shared" si="550"/>
        <v>1136.4228223248272</v>
      </c>
      <c r="C1899" t="str">
        <f t="shared" si="534"/>
        <v>75.27090263795-169.216613038079i</v>
      </c>
      <c r="D1899" t="str">
        <f t="shared" si="535"/>
        <v>15.3532159681759-28.2256401047017i</v>
      </c>
      <c r="E1899" t="str">
        <f t="shared" si="536"/>
        <v>161.624244460672-3.81672662793319i</v>
      </c>
      <c r="F1899" t="str">
        <f t="shared" si="537"/>
        <v>17.4591641291334-131.499223922704i</v>
      </c>
      <c r="G1899" t="str">
        <f t="shared" si="538"/>
        <v>0.99998308479556-0.00411277501405859i</v>
      </c>
      <c r="H1899" t="str">
        <f t="shared" si="539"/>
        <v>91.1328708022485+3.90547819613739i</v>
      </c>
      <c r="I1899" t="str">
        <f t="shared" si="540"/>
        <v>5.48064449520158-31.0289811970822i</v>
      </c>
      <c r="K1899" t="str">
        <f t="shared" si="541"/>
        <v>0.142387359748629-0.00798703128680514i</v>
      </c>
      <c r="L1899" t="str">
        <f t="shared" si="542"/>
        <v>0.0015-8.75306597846571i</v>
      </c>
      <c r="M1899" t="str">
        <f t="shared" si="543"/>
        <v>0.0135-3.59100142706286i</v>
      </c>
      <c r="N1899">
        <f t="shared" si="544"/>
        <v>113.98044608717514</v>
      </c>
      <c r="O1899">
        <f t="shared" si="545"/>
        <v>45.35293751740771</v>
      </c>
      <c r="P1899" s="3">
        <f t="shared" si="546"/>
        <v>45.35293751740771</v>
      </c>
      <c r="Q1899" s="3">
        <f t="shared" si="547"/>
        <v>-66.019553912824861</v>
      </c>
      <c r="R1899">
        <f t="shared" si="548"/>
        <v>113.98044608717514</v>
      </c>
      <c r="S1899">
        <f t="shared" si="549"/>
        <v>1.1364228223248272</v>
      </c>
      <c r="T1899">
        <f t="shared" si="532"/>
        <v>45.35293751740771</v>
      </c>
    </row>
    <row r="1900" spans="1:20" x14ac:dyDescent="0.3">
      <c r="A1900">
        <f t="shared" si="533"/>
        <v>7167.4885296588163</v>
      </c>
      <c r="B1900">
        <f t="shared" si="550"/>
        <v>1140.7412290496616</v>
      </c>
      <c r="C1900" t="str">
        <f t="shared" si="534"/>
        <v>75.2654569232028-168.625963540804i</v>
      </c>
      <c r="D1900" t="str">
        <f t="shared" si="535"/>
        <v>15.3531928703218-28.1204255771062i</v>
      </c>
      <c r="E1900" t="str">
        <f t="shared" si="536"/>
        <v>161.618031306876-3.83001885098627i</v>
      </c>
      <c r="F1900" t="str">
        <f t="shared" si="537"/>
        <v>17.4591618803966-131.00196322193i</v>
      </c>
      <c r="G1900" t="str">
        <f t="shared" si="538"/>
        <v>0.999982955997946-0.00412840302737449i</v>
      </c>
      <c r="H1900" t="str">
        <f t="shared" si="539"/>
        <v>91.1338834392876+3.92032590997594i</v>
      </c>
      <c r="I1900" t="str">
        <f t="shared" si="540"/>
        <v>5.48069791365935-30.9106449460297i</v>
      </c>
      <c r="K1900" t="str">
        <f t="shared" si="541"/>
        <v>0.142383795058928-0.00801717137808083i</v>
      </c>
      <c r="L1900" t="str">
        <f t="shared" si="542"/>
        <v>0.0015-8.71993024354029i</v>
      </c>
      <c r="M1900" t="str">
        <f t="shared" si="543"/>
        <v>0.0135-3.57740727940114i</v>
      </c>
      <c r="N1900">
        <f t="shared" si="544"/>
        <v>114.05338543080325</v>
      </c>
      <c r="O1900">
        <f t="shared" si="545"/>
        <v>45.327493430057721</v>
      </c>
      <c r="P1900" s="3">
        <f t="shared" si="546"/>
        <v>45.327493430057721</v>
      </c>
      <c r="Q1900" s="3">
        <f t="shared" si="547"/>
        <v>-65.946614569196754</v>
      </c>
      <c r="R1900">
        <f t="shared" si="548"/>
        <v>114.05338543080325</v>
      </c>
      <c r="S1900">
        <f t="shared" si="549"/>
        <v>1.1407412290496615</v>
      </c>
      <c r="T1900">
        <f t="shared" ref="T1900:T1963" si="551">P1900</f>
        <v>45.327493430057721</v>
      </c>
    </row>
    <row r="1901" spans="1:20" x14ac:dyDescent="0.3">
      <c r="A1901">
        <f t="shared" ref="A1901:A1964" si="552">2*PI()*B1901</f>
        <v>7194.724986071521</v>
      </c>
      <c r="B1901">
        <f t="shared" si="550"/>
        <v>1145.0760457200504</v>
      </c>
      <c r="C1901" t="str">
        <f t="shared" ref="C1901:C1964" si="553">IMPRODUCT(D1901,E1901,$C$40,,K1901,$C$41)</f>
        <v>75.2599717936729-168.037727824499i</v>
      </c>
      <c r="D1901" t="str">
        <f t="shared" ref="D1901:D1964" si="554">IMDIV(IMPRODUCT($C$37,$C$38,COMPLEX(1,A1901/$C$38)),IMSUM(-1*A1901*A1901/$C$39,COMPLEX(0,1*A1901)))</f>
        <v>15.3531695966608-28.0156155663109i</v>
      </c>
      <c r="E1901" t="str">
        <f t="shared" ref="E1901:E1964" si="555">IMDIV(IMPRODUCT(IMSUM(F1901,G1901),$C$29,H1901),IMSUM(1,I1901))</f>
        <v>161.611774146709-3.84334832608667i</v>
      </c>
      <c r="F1901" t="str">
        <f t="shared" ref="F1901:F1964" si="556">IMDIV(IMPRODUCT($C$14,$C$15,COMPLEX(1,A1901/$C$15)),IMSUM(-1*A1901*A1901/$C$16,COMPLEX(0,A1901)))</f>
        <v>17.4591596145376-130.506587028235i</v>
      </c>
      <c r="G1901" t="str">
        <f t="shared" ref="G1901:G1964" si="557">IMDIV(1,COMPLEX(1,A1901*$C$9*$C$10))</f>
        <v>0.999982826219644-0.00414409042105626i</v>
      </c>
      <c r="H1901" t="str">
        <f t="shared" ref="H1901:H1964" si="558">IMDIV($C$3,IMSUM(K1901,COMPLEX(0,$C$28*A1901)))</f>
        <v>91.1349038007619+3.93523012390962i</v>
      </c>
      <c r="I1901" t="str">
        <f t="shared" ref="I1901:I1964" si="559">IMPRODUCT(F1901,$C$29,H1901,$C$31)</f>
        <v>5.48075173945416-30.792753358104i</v>
      </c>
      <c r="K1901" t="str">
        <f t="shared" ref="K1901:K1964" si="560">IF($C$26&lt;=0,IMDIV(1,IMSUM(IMDIV(1,L1901),1/$C$18)),IMDIV(1,IMSUM(IMDIV(1,L1901),1/$C$18,IMDIV(1,M1901))))</f>
        <v>0.142380203415698-0.00804742360265753i</v>
      </c>
      <c r="L1901" t="str">
        <f t="shared" ref="L1901:L1964" si="561">IMSUM($C$21/$C$22,IMDIV(1,COMPLEX(0,$C$20*$C$22*A1901)))</f>
        <v>0.0015-8.6869199477389i</v>
      </c>
      <c r="M1901" t="str">
        <f t="shared" ref="M1901:M1964" si="562">IMSUM($C$25/$C$26,IMDIV(1,COMPLEX(0,$C$24*$C$26*A1901)))</f>
        <v>0.0135-3.56386459394416i</v>
      </c>
      <c r="N1901">
        <f t="shared" ref="N1901:N1964" si="563">ABS(R1901)</f>
        <v>114.12643564765469</v>
      </c>
      <c r="O1901">
        <f t="shared" ref="O1901:O1964" si="564">ABS(P1901)</f>
        <v>45.302091952715315</v>
      </c>
      <c r="P1901" s="3">
        <f t="shared" ref="P1901:P1964" si="565">20*LOG10(IMABS(C1901))</f>
        <v>45.302091952715315</v>
      </c>
      <c r="Q1901" s="3">
        <f t="shared" ref="Q1901:Q1964" si="566">IMARGUMENT(C1901)*180/PI()</f>
        <v>-65.873564352345312</v>
      </c>
      <c r="R1901">
        <f t="shared" ref="R1901:R1964" si="567">IF(Q1901&lt;0,Q1901+180,Q1901-180)</f>
        <v>114.12643564765469</v>
      </c>
      <c r="S1901">
        <f t="shared" ref="S1901:S1964" si="568">B1901/1000</f>
        <v>1.1450760457200504</v>
      </c>
      <c r="T1901">
        <f t="shared" si="551"/>
        <v>45.302091952715315</v>
      </c>
    </row>
    <row r="1902" spans="1:20" x14ac:dyDescent="0.3">
      <c r="A1902">
        <f t="shared" si="552"/>
        <v>7222.0649410185924</v>
      </c>
      <c r="B1902">
        <f t="shared" ref="B1902:B1965" si="569">B1901*(1+B$42)</f>
        <v>1149.4273346937866</v>
      </c>
      <c r="C1902" t="str">
        <f t="shared" si="553"/>
        <v>75.2544469791137-167.451897298487i</v>
      </c>
      <c r="D1902" t="str">
        <f t="shared" si="554"/>
        <v>15.3531461458554-27.9112085645315i</v>
      </c>
      <c r="E1902" t="str">
        <f t="shared" si="555"/>
        <v>161.605472693135-3.85671505417628i</v>
      </c>
      <c r="F1902" t="str">
        <f t="shared" si="556"/>
        <v>17.4591573314258-130.013088215467i</v>
      </c>
      <c r="G1902" t="str">
        <f t="shared" si="557"/>
        <v>0.999982695453186-0.00415983742067965i</v>
      </c>
      <c r="H1902" t="str">
        <f t="shared" si="558"/>
        <v>91.1359319456987+3.95019105353758i</v>
      </c>
      <c r="I1902" t="str">
        <f t="shared" si="559"/>
        <v>5.4808059756965-30.6753047374312i</v>
      </c>
      <c r="K1902" t="str">
        <f t="shared" si="560"/>
        <v>0.142376584616587-0.00807778835940301i</v>
      </c>
      <c r="L1902" t="str">
        <f t="shared" si="561"/>
        <v>0.0015-8.65403461619736i</v>
      </c>
      <c r="M1902" t="str">
        <f t="shared" si="562"/>
        <v>0.0135-3.55037317587583i</v>
      </c>
      <c r="N1902">
        <f t="shared" si="563"/>
        <v>114.19959588705147</v>
      </c>
      <c r="O1902">
        <f t="shared" si="564"/>
        <v>45.27673324269518</v>
      </c>
      <c r="P1902" s="3">
        <f t="shared" si="565"/>
        <v>45.27673324269518</v>
      </c>
      <c r="Q1902" s="3">
        <f t="shared" si="566"/>
        <v>-65.800404112948527</v>
      </c>
      <c r="R1902">
        <f t="shared" si="567"/>
        <v>114.19959588705147</v>
      </c>
      <c r="S1902">
        <f t="shared" si="568"/>
        <v>1.1494273346937867</v>
      </c>
      <c r="T1902">
        <f t="shared" si="551"/>
        <v>45.27673324269518</v>
      </c>
    </row>
    <row r="1903" spans="1:20" x14ac:dyDescent="0.3">
      <c r="A1903">
        <f t="shared" si="552"/>
        <v>7249.5087877944634</v>
      </c>
      <c r="B1903">
        <f t="shared" si="569"/>
        <v>1153.7951585656231</v>
      </c>
      <c r="C1903" t="str">
        <f t="shared" si="553"/>
        <v>75.2488822076423-166.868463405366i</v>
      </c>
      <c r="D1903" t="str">
        <f t="shared" si="554"/>
        <v>15.3531225165576-27.807203069781i</v>
      </c>
      <c r="E1903" t="str">
        <f t="shared" si="555"/>
        <v>161.599126657616-3.87011903479244i</v>
      </c>
      <c r="F1903" t="str">
        <f t="shared" si="556"/>
        <v>17.4591550309302-129.521459684476i</v>
      </c>
      <c r="G1903" t="str">
        <f t="shared" si="557"/>
        <v>0.99998256369105-0.00417564425267683i</v>
      </c>
      <c r="H1903" t="str">
        <f t="shared" si="558"/>
        <v>91.1369679335799+3.96520891528869i</v>
      </c>
      <c r="I1903" t="str">
        <f t="shared" si="559"/>
        <v>5.48086062552095-30.5582973945099i</v>
      </c>
      <c r="K1903" t="str">
        <f t="shared" si="560"/>
        <v>0.142372938457743-0.00810826604839306i</v>
      </c>
      <c r="L1903" t="str">
        <f t="shared" si="561"/>
        <v>0.0015-8.62127377584913i</v>
      </c>
      <c r="M1903" t="str">
        <f t="shared" si="562"/>
        <v>0.0135-3.53693283111758i</v>
      </c>
      <c r="N1903">
        <f t="shared" si="563"/>
        <v>114.27286528904608</v>
      </c>
      <c r="O1903">
        <f t="shared" si="564"/>
        <v>45.251417456900825</v>
      </c>
      <c r="P1903" s="3">
        <f t="shared" si="565"/>
        <v>45.251417456900825</v>
      </c>
      <c r="Q1903" s="3">
        <f t="shared" si="566"/>
        <v>-65.727134710953919</v>
      </c>
      <c r="R1903">
        <f t="shared" si="567"/>
        <v>114.27286528904608</v>
      </c>
      <c r="S1903">
        <f t="shared" si="568"/>
        <v>1.153795158565623</v>
      </c>
      <c r="T1903">
        <f t="shared" si="551"/>
        <v>45.251417456900825</v>
      </c>
    </row>
    <row r="1904" spans="1:20" x14ac:dyDescent="0.3">
      <c r="A1904">
        <f t="shared" si="552"/>
        <v>7277.056921188082</v>
      </c>
      <c r="B1904">
        <f t="shared" si="569"/>
        <v>1158.1795801681724</v>
      </c>
      <c r="C1904" t="str">
        <f t="shared" si="553"/>
        <v>75.2432772057378-166.287417620872i</v>
      </c>
      <c r="D1904" t="str">
        <f t="shared" si="554"/>
        <v>15.3530987074095-27.7035975858473i</v>
      </c>
      <c r="E1904" t="str">
        <f t="shared" si="555"/>
        <v>161.592735750105-3.88356026605061i</v>
      </c>
      <c r="F1904" t="str">
        <f t="shared" si="556"/>
        <v>17.4591527129181-129.03169436302i</v>
      </c>
      <c r="G1904" t="str">
        <f t="shared" si="557"/>
        <v>0.999982430925654-0.0041915111443396i</v>
      </c>
      <c r="H1904" t="str">
        <f t="shared" si="558"/>
        <v>91.1380118243414+3.9802839264244i</v>
      </c>
      <c r="I1904" t="str">
        <f t="shared" si="559"/>
        <v>5.48091569208582-30.4417296461868i</v>
      </c>
      <c r="K1904" t="str">
        <f t="shared" si="560"/>
        <v>0.142369264733809-0.00813885707091269i</v>
      </c>
      <c r="L1904" t="str">
        <f t="shared" si="561"/>
        <v>0.0015-8.58863695541853i</v>
      </c>
      <c r="M1904" t="str">
        <f t="shared" si="562"/>
        <v>0.0135-3.52354336632554i</v>
      </c>
      <c r="N1904">
        <f t="shared" si="563"/>
        <v>114.34624298441297</v>
      </c>
      <c r="O1904">
        <f t="shared" si="564"/>
        <v>45.226144751811489</v>
      </c>
      <c r="P1904" s="3">
        <f t="shared" si="565"/>
        <v>45.226144751811489</v>
      </c>
      <c r="Q1904" s="3">
        <f t="shared" si="566"/>
        <v>-65.653757015587033</v>
      </c>
      <c r="R1904">
        <f t="shared" si="567"/>
        <v>114.34624298441297</v>
      </c>
      <c r="S1904">
        <f t="shared" si="568"/>
        <v>1.1581795801681725</v>
      </c>
      <c r="T1904">
        <f t="shared" si="551"/>
        <v>45.226144751811489</v>
      </c>
    </row>
    <row r="1905" spans="1:20" x14ac:dyDescent="0.3">
      <c r="A1905">
        <f t="shared" si="552"/>
        <v>7304.7097374885971</v>
      </c>
      <c r="B1905">
        <f t="shared" si="569"/>
        <v>1162.5806625728114</v>
      </c>
      <c r="C1905" t="str">
        <f t="shared" si="553"/>
        <v>75.2376316982323-165.70875145375i</v>
      </c>
      <c r="D1905" t="str">
        <f t="shared" si="554"/>
        <v>15.3530747170427-27.600390622272i</v>
      </c>
      <c r="E1905" t="str">
        <f t="shared" si="555"/>
        <v>161.586299679049-3.89703874462533i</v>
      </c>
      <c r="F1905" t="str">
        <f t="shared" si="556"/>
        <v>17.4591503772563-128.543785205659i</v>
      </c>
      <c r="G1905" t="str">
        <f t="shared" si="557"/>
        <v>0.99998229714936-0.00420743832382261i</v>
      </c>
      <c r="H1905" t="str">
        <f t="shared" si="558"/>
        <v>91.1390636783803+3.9954163050423i</v>
      </c>
      <c r="I1905" t="str">
        <f t="shared" si="559"/>
        <v>5.48097117857378-30.3255998156334i</v>
      </c>
      <c r="K1905" t="str">
        <f t="shared" si="560"/>
        <v>0.142365563237908-0.00816956182945728i</v>
      </c>
      <c r="L1905" t="str">
        <f t="shared" si="561"/>
        <v>0.0015-8.5561236854139i</v>
      </c>
      <c r="M1905" t="str">
        <f t="shared" si="562"/>
        <v>0.0135-3.51020458888777i</v>
      </c>
      <c r="N1905">
        <f t="shared" si="563"/>
        <v>114.41972809463809</v>
      </c>
      <c r="O1905">
        <f t="shared" si="564"/>
        <v>45.2009152834692</v>
      </c>
      <c r="P1905" s="3">
        <f t="shared" si="565"/>
        <v>45.2009152834692</v>
      </c>
      <c r="Q1905" s="3">
        <f t="shared" si="566"/>
        <v>-65.580271905361911</v>
      </c>
      <c r="R1905">
        <f t="shared" si="567"/>
        <v>114.41972809463809</v>
      </c>
      <c r="S1905">
        <f t="shared" si="568"/>
        <v>1.1625806625728115</v>
      </c>
      <c r="T1905">
        <f t="shared" si="551"/>
        <v>45.2009152834692</v>
      </c>
    </row>
    <row r="1906" spans="1:20" x14ac:dyDescent="0.3">
      <c r="A1906">
        <f t="shared" si="552"/>
        <v>7332.4676344910531</v>
      </c>
      <c r="B1906">
        <f t="shared" si="569"/>
        <v>1166.9984690905881</v>
      </c>
      <c r="C1906" t="str">
        <f t="shared" si="553"/>
        <v>75.231945408304-165.132456445607i</v>
      </c>
      <c r="D1906" t="str">
        <f t="shared" si="554"/>
        <v>15.3530505440787-27.4975806943289i</v>
      </c>
      <c r="E1906" t="str">
        <f t="shared" si="555"/>
        <v>161.579818151379-3.91055446573249i</v>
      </c>
      <c r="F1906" t="str">
        <f t="shared" si="556"/>
        <v>17.4591480238105-128.057725193653i</v>
      </c>
      <c r="G1906" t="str">
        <f t="shared" si="557"/>
        <v>0.999982162354471-0.00422342602014674i</v>
      </c>
      <c r="H1906" t="str">
        <f t="shared" si="558"/>
        <v>91.140123556556+4.01060627007936i</v>
      </c>
      <c r="I1906" t="str">
        <f t="shared" si="559"/>
        <v>5.48102708819182-30.2099062323202i</v>
      </c>
      <c r="K1906" t="str">
        <f t="shared" si="560"/>
        <v>0.142361833761634-0.00820038072773363i</v>
      </c>
      <c r="L1906" t="str">
        <f t="shared" si="561"/>
        <v>0.0015-8.52373349812107i</v>
      </c>
      <c r="M1906" t="str">
        <f t="shared" si="562"/>
        <v>0.0135-3.49691630692147i</v>
      </c>
      <c r="N1906">
        <f t="shared" si="563"/>
        <v>114.493319731912</v>
      </c>
      <c r="O1906">
        <f t="shared" si="564"/>
        <v>45.175729207465039</v>
      </c>
      <c r="P1906" s="3">
        <f t="shared" si="565"/>
        <v>45.175729207465039</v>
      </c>
      <c r="Q1906" s="3">
        <f t="shared" si="566"/>
        <v>-65.506680268088004</v>
      </c>
      <c r="R1906">
        <f t="shared" si="567"/>
        <v>114.493319731912</v>
      </c>
      <c r="S1906">
        <f t="shared" si="568"/>
        <v>1.1669984690905881</v>
      </c>
      <c r="T1906">
        <f t="shared" si="551"/>
        <v>45.175729207465039</v>
      </c>
    </row>
    <row r="1907" spans="1:20" x14ac:dyDescent="0.3">
      <c r="A1907">
        <f t="shared" si="552"/>
        <v>7360.3310115021195</v>
      </c>
      <c r="B1907">
        <f t="shared" si="569"/>
        <v>1171.4330632731323</v>
      </c>
      <c r="C1907" t="str">
        <f t="shared" si="553"/>
        <v>75.2262180574692-164.558524170789i</v>
      </c>
      <c r="D1907" t="str">
        <f t="shared" si="554"/>
        <v>15.3530261871279-27.3951663230025i</v>
      </c>
      <c r="E1907" t="str">
        <f t="shared" si="555"/>
        <v>161.573290872517-3.92410742311102i</v>
      </c>
      <c r="F1907" t="str">
        <f t="shared" si="556"/>
        <v>17.459145652445-127.573507334865i</v>
      </c>
      <c r="G1907" t="str">
        <f t="shared" si="557"/>
        <v>0.99998202653323-0.00423947446320227i</v>
      </c>
      <c r="H1907" t="str">
        <f t="shared" si="558"/>
        <v>91.1411915201955+4.02585404131516i</v>
      </c>
      <c r="I1907" t="str">
        <f t="shared" si="559"/>
        <v>5.48108342417144-30.0946472319948i</v>
      </c>
      <c r="K1907" t="str">
        <f t="shared" si="560"/>
        <v>0.14235807609504-0.0082313141706609i</v>
      </c>
      <c r="L1907" t="str">
        <f t="shared" si="561"/>
        <v>0.0015-8.4914659275962i</v>
      </c>
      <c r="M1907" t="str">
        <f t="shared" si="562"/>
        <v>0.0135-3.48367832927024i</v>
      </c>
      <c r="N1907">
        <f t="shared" si="563"/>
        <v>114.56701699912058</v>
      </c>
      <c r="O1907">
        <f t="shared" si="564"/>
        <v>45.150586678926302</v>
      </c>
      <c r="P1907" s="3">
        <f t="shared" si="565"/>
        <v>45.150586678926302</v>
      </c>
      <c r="Q1907" s="3">
        <f t="shared" si="566"/>
        <v>-65.432983000879418</v>
      </c>
      <c r="R1907">
        <f t="shared" si="567"/>
        <v>114.56701699912058</v>
      </c>
      <c r="S1907">
        <f t="shared" si="568"/>
        <v>1.1714330632731325</v>
      </c>
      <c r="T1907">
        <f t="shared" si="551"/>
        <v>45.150586678926302</v>
      </c>
    </row>
    <row r="1908" spans="1:20" x14ac:dyDescent="0.3">
      <c r="A1908">
        <f t="shared" si="552"/>
        <v>7388.3002693458275</v>
      </c>
      <c r="B1908">
        <f t="shared" si="569"/>
        <v>1175.8845089135702</v>
      </c>
      <c r="C1908" t="str">
        <f t="shared" si="553"/>
        <v>75.2204493655806-163.986946236242i</v>
      </c>
      <c r="D1908" t="str">
        <f t="shared" si="554"/>
        <v>15.3530016447909-27.293146034967i</v>
      </c>
      <c r="E1908" t="str">
        <f t="shared" si="555"/>
        <v>161.566717546368-3.9376976090044i</v>
      </c>
      <c r="F1908" t="str">
        <f t="shared" si="556"/>
        <v>17.4591432630235-127.091124663657i</v>
      </c>
      <c r="G1908" t="str">
        <f t="shared" si="557"/>
        <v>0.999981889677825-0.00425558388375223i</v>
      </c>
      <c r="H1908" t="str">
        <f t="shared" si="558"/>
        <v>91.1422676310957+4.04115983937534i</v>
      </c>
      <c r="I1908" t="str">
        <f t="shared" si="559"/>
        <v>5.48114018976901-29.9798211566563i</v>
      </c>
      <c r="K1908" t="str">
        <f t="shared" si="560"/>
        <v>0.142354290026628-0.00826236256437189i</v>
      </c>
      <c r="L1908" t="str">
        <f t="shared" si="561"/>
        <v>0.0015-8.45932050965952i</v>
      </c>
      <c r="M1908" t="str">
        <f t="shared" si="562"/>
        <v>0.0135-3.47049046550134i</v>
      </c>
      <c r="N1908">
        <f t="shared" si="563"/>
        <v>114.64081898984084</v>
      </c>
      <c r="O1908">
        <f t="shared" si="564"/>
        <v>45.125487852502999</v>
      </c>
      <c r="P1908" s="3">
        <f t="shared" si="565"/>
        <v>45.125487852502999</v>
      </c>
      <c r="Q1908" s="3">
        <f t="shared" si="566"/>
        <v>-65.359181010159162</v>
      </c>
      <c r="R1908">
        <f t="shared" si="567"/>
        <v>114.64081898984084</v>
      </c>
      <c r="S1908">
        <f t="shared" si="568"/>
        <v>1.1758845089135703</v>
      </c>
      <c r="T1908">
        <f t="shared" si="551"/>
        <v>45.125487852502999</v>
      </c>
    </row>
    <row r="1909" spans="1:20" x14ac:dyDescent="0.3">
      <c r="A1909">
        <f t="shared" si="552"/>
        <v>7416.3758103693426</v>
      </c>
      <c r="B1909">
        <f t="shared" si="569"/>
        <v>1180.3528700474419</v>
      </c>
      <c r="C1909" t="str">
        <f t="shared" si="553"/>
        <v>75.2146390508135-163.417714281377i</v>
      </c>
      <c r="D1909" t="str">
        <f t="shared" si="554"/>
        <v>15.352976915657-27.1915183625648i</v>
      </c>
      <c r="E1909" t="str">
        <f t="shared" si="555"/>
        <v>161.560097875318-3.95132501414161i</v>
      </c>
      <c r="F1909" t="str">
        <f t="shared" si="556"/>
        <v>17.4591408554088-126.610570240789i</v>
      </c>
      <c r="G1909" t="str">
        <f t="shared" si="557"/>
        <v>0.99998175178038-0.0042717545134357i</v>
      </c>
      <c r="H1909" t="str">
        <f t="shared" si="558"/>
        <v>91.1433519515274+4.05652388573479i</v>
      </c>
      <c r="I1909" t="str">
        <f t="shared" si="559"/>
        <v>5.4811973882658-29.8654263545316i</v>
      </c>
      <c r="K1909" t="str">
        <f t="shared" si="560"/>
        <v>0.142350475343338-0.00829352631621374i</v>
      </c>
      <c r="L1909" t="str">
        <f t="shared" si="561"/>
        <v>0.0015-8.42729678188836i</v>
      </c>
      <c r="M1909" t="str">
        <f t="shared" si="562"/>
        <v>0.0135-3.45735252590291i</v>
      </c>
      <c r="N1909">
        <f t="shared" si="563"/>
        <v>114.71472478833319</v>
      </c>
      <c r="O1909">
        <f t="shared" si="564"/>
        <v>45.100432882354312</v>
      </c>
      <c r="P1909" s="3">
        <f t="shared" si="565"/>
        <v>45.100432882354312</v>
      </c>
      <c r="Q1909" s="3">
        <f t="shared" si="566"/>
        <v>-65.285275211666814</v>
      </c>
      <c r="R1909">
        <f t="shared" si="567"/>
        <v>114.71472478833319</v>
      </c>
      <c r="S1909">
        <f t="shared" si="568"/>
        <v>1.1803528700474419</v>
      </c>
      <c r="T1909">
        <f t="shared" si="551"/>
        <v>45.100432882354312</v>
      </c>
    </row>
    <row r="1910" spans="1:20" x14ac:dyDescent="0.3">
      <c r="A1910">
        <f t="shared" si="552"/>
        <v>7444.5580384487457</v>
      </c>
      <c r="B1910">
        <f t="shared" si="569"/>
        <v>1184.8382109536221</v>
      </c>
      <c r="C1910" t="str">
        <f t="shared" si="553"/>
        <v>75.2087868296672-162.850819977941i</v>
      </c>
      <c r="D1910" t="str">
        <f t="shared" si="554"/>
        <v>15.3529519983053-27.0902818437856i</v>
      </c>
      <c r="E1910" t="str">
        <f t="shared" si="555"/>
        <v>161.553431560241-3.96498962771947i</v>
      </c>
      <c r="F1910" t="str">
        <f t="shared" si="556"/>
        <v>17.459138429462-126.131837153324i</v>
      </c>
      <c r="G1910" t="str">
        <f t="shared" si="557"/>
        <v>0.999981612832961-0.00428798658477114i</v>
      </c>
      <c r="H1910" t="str">
        <f t="shared" si="558"/>
        <v>91.1444445442404+4.07194640272122i</v>
      </c>
      <c r="I1910" t="str">
        <f t="shared" si="559"/>
        <v>5.48125502296819-29.7514611800531i</v>
      </c>
      <c r="K1910" t="str">
        <f t="shared" si="560"/>
        <v>0.142346631830534-0.00832480583474904i</v>
      </c>
      <c r="L1910" t="str">
        <f t="shared" si="561"/>
        <v>0.0015-8.3953942836106i</v>
      </c>
      <c r="M1910" t="str">
        <f t="shared" si="562"/>
        <v>0.0135-3.44426432148128i</v>
      </c>
      <c r="N1910">
        <f t="shared" si="563"/>
        <v>114.78873346953873</v>
      </c>
      <c r="O1910">
        <f t="shared" si="564"/>
        <v>45.075421922135391</v>
      </c>
      <c r="P1910" s="3">
        <f t="shared" si="565"/>
        <v>45.075421922135391</v>
      </c>
      <c r="Q1910" s="3">
        <f t="shared" si="566"/>
        <v>-65.211266530461273</v>
      </c>
      <c r="R1910">
        <f t="shared" si="567"/>
        <v>114.78873346953873</v>
      </c>
      <c r="S1910">
        <f t="shared" si="568"/>
        <v>1.1848382109536222</v>
      </c>
      <c r="T1910">
        <f t="shared" si="551"/>
        <v>45.075421922135391</v>
      </c>
    </row>
    <row r="1911" spans="1:20" x14ac:dyDescent="0.3">
      <c r="A1911">
        <f t="shared" si="552"/>
        <v>7472.8473589948517</v>
      </c>
      <c r="B1911">
        <f t="shared" si="569"/>
        <v>1189.340596155246</v>
      </c>
      <c r="C1911" t="str">
        <f t="shared" si="553"/>
        <v>75.2028924169507-162.286255029876i</v>
      </c>
      <c r="D1911" t="str">
        <f t="shared" si="554"/>
        <v>15.3529268913036-26.9894350222451i</v>
      </c>
      <c r="E1911" t="str">
        <f t="shared" si="555"/>
        <v>161.546718300483-3.97869143738179i</v>
      </c>
      <c r="F1911" t="str">
        <f t="shared" si="556"/>
        <v>17.4591359850436-125.654918514523i</v>
      </c>
      <c r="G1911" t="str">
        <f t="shared" si="557"/>
        <v>0.999981472827575-0.00430428033115967i</v>
      </c>
      <c r="H1911" t="str">
        <f t="shared" si="558"/>
        <v>91.145545472464+4.08742761351815i</v>
      </c>
      <c r="I1911" t="str">
        <f t="shared" si="559"/>
        <v>5.48131309720783-29.6379239938329i</v>
      </c>
      <c r="K1911" t="str">
        <f t="shared" si="560"/>
        <v>0.142342759271998-0.00835620152975652i</v>
      </c>
      <c r="L1911" t="str">
        <f t="shared" si="561"/>
        <v>0.0015-8.36361255589817i</v>
      </c>
      <c r="M1911" t="str">
        <f t="shared" si="562"/>
        <v>0.0135-3.43122566395824i</v>
      </c>
      <c r="N1911">
        <f t="shared" si="563"/>
        <v>114.86284409907435</v>
      </c>
      <c r="O1911">
        <f t="shared" si="564"/>
        <v>45.050455124983337</v>
      </c>
      <c r="P1911" s="3">
        <f t="shared" si="565"/>
        <v>45.050455124983337</v>
      </c>
      <c r="Q1911" s="3">
        <f t="shared" si="566"/>
        <v>-65.137155900925649</v>
      </c>
      <c r="R1911">
        <f t="shared" si="567"/>
        <v>114.86284409907435</v>
      </c>
      <c r="S1911">
        <f t="shared" si="568"/>
        <v>1.1893405961552459</v>
      </c>
      <c r="T1911">
        <f t="shared" si="551"/>
        <v>45.050455124983337</v>
      </c>
    </row>
    <row r="1912" spans="1:20" x14ac:dyDescent="0.3">
      <c r="A1912">
        <f t="shared" si="552"/>
        <v>7501.2441789590321</v>
      </c>
      <c r="B1912">
        <f t="shared" si="569"/>
        <v>1193.860090420636</v>
      </c>
      <c r="C1912" t="str">
        <f t="shared" si="553"/>
        <v>75.1969555257836-161.724011173196i</v>
      </c>
      <c r="D1912" t="str">
        <f t="shared" si="554"/>
        <v>15.3529015932093-26.8889764471644i</v>
      </c>
      <c r="E1912" t="str">
        <f t="shared" si="555"/>
        <v>161.539957793876-3.9924304292018i</v>
      </c>
      <c r="F1912" t="str">
        <f t="shared" si="556"/>
        <v>17.459133522013-125.179807463751i</v>
      </c>
      <c r="G1912" t="str">
        <f t="shared" si="557"/>
        <v>0.999981331756165-0.00432063598688849i</v>
      </c>
      <c r="H1912" t="str">
        <f t="shared" si="558"/>
        <v>91.1466547999152+4.10296774216881i</v>
      </c>
      <c r="I1912" t="str">
        <f t="shared" si="559"/>
        <v>5.4813716143421-29.5248131626417i</v>
      </c>
      <c r="K1912" t="str">
        <f t="shared" si="560"/>
        <v>0.142338857449912-0.0083877138122322i</v>
      </c>
      <c r="L1912" t="str">
        <f t="shared" si="561"/>
        <v>0.0015-8.33195114156023i</v>
      </c>
      <c r="M1912" t="str">
        <f t="shared" si="562"/>
        <v>0.0135-3.41823636576832i</v>
      </c>
      <c r="N1912">
        <f t="shared" si="563"/>
        <v>114.93705573323088</v>
      </c>
      <c r="O1912">
        <f t="shared" si="564"/>
        <v>45.025532643504185</v>
      </c>
      <c r="P1912" s="3">
        <f t="shared" si="565"/>
        <v>45.025532643504185</v>
      </c>
      <c r="Q1912" s="3">
        <f t="shared" si="566"/>
        <v>-65.062944266769122</v>
      </c>
      <c r="R1912">
        <f t="shared" si="567"/>
        <v>114.93705573323088</v>
      </c>
      <c r="S1912">
        <f t="shared" si="568"/>
        <v>1.193860090420636</v>
      </c>
      <c r="T1912">
        <f t="shared" si="551"/>
        <v>45.025532643504185</v>
      </c>
    </row>
    <row r="1913" spans="1:20" x14ac:dyDescent="0.3">
      <c r="A1913">
        <f t="shared" si="552"/>
        <v>7529.7489068390769</v>
      </c>
      <c r="B1913">
        <f t="shared" si="569"/>
        <v>1198.3967587642344</v>
      </c>
      <c r="C1913" t="str">
        <f t="shared" si="553"/>
        <v>75.1909758675826-161.164080175848i</v>
      </c>
      <c r="D1913" t="str">
        <f t="shared" si="554"/>
        <v>15.3528761025683-26.7889046733488i</v>
      </c>
      <c r="E1913" t="str">
        <f t="shared" si="555"/>
        <v>161.533149736724-4.00620658766244i</v>
      </c>
      <c r="F1913" t="str">
        <f t="shared" si="556"/>
        <v>17.4591310402285-124.706497166373i</v>
      </c>
      <c r="G1913" t="str">
        <f t="shared" si="557"/>
        <v>0.999981189610617-0.00433705378713419i</v>
      </c>
      <c r="H1913" t="str">
        <f t="shared" si="558"/>
        <v>91.1477725907971+4.11856701357901i</v>
      </c>
      <c r="I1913" t="str">
        <f t="shared" si="559"/>
        <v>5.48143057775389-29.4121270593824i</v>
      </c>
      <c r="K1913" t="str">
        <f t="shared" si="560"/>
        <v>0.142334926144854-0.00841934309439005i</v>
      </c>
      <c r="L1913" t="str">
        <f t="shared" si="561"/>
        <v>0.0015-8.30040958513676i</v>
      </c>
      <c r="M1913" t="str">
        <f t="shared" si="562"/>
        <v>0.0135-3.4052962400561i</v>
      </c>
      <c r="N1913">
        <f t="shared" si="563"/>
        <v>115.01136741897014</v>
      </c>
      <c r="O1913">
        <f t="shared" si="564"/>
        <v>45.000654629758813</v>
      </c>
      <c r="P1913" s="3">
        <f t="shared" si="565"/>
        <v>45.000654629758813</v>
      </c>
      <c r="Q1913" s="3">
        <f t="shared" si="566"/>
        <v>-64.988632581029862</v>
      </c>
      <c r="R1913">
        <f t="shared" si="567"/>
        <v>115.01136741897014</v>
      </c>
      <c r="S1913">
        <f t="shared" si="568"/>
        <v>1.1983967587642343</v>
      </c>
      <c r="T1913">
        <f t="shared" si="551"/>
        <v>45.000654629758813</v>
      </c>
    </row>
    <row r="1914" spans="1:20" x14ac:dyDescent="0.3">
      <c r="A1914">
        <f t="shared" si="552"/>
        <v>7558.3619526850644</v>
      </c>
      <c r="B1914">
        <f t="shared" si="569"/>
        <v>1202.9506664475384</v>
      </c>
      <c r="C1914" t="str">
        <f t="shared" si="553"/>
        <v>75.1849531520635-160.606453837585i</v>
      </c>
      <c r="D1914" t="str">
        <f t="shared" si="554"/>
        <v>15.3528504179162-26.6892182611672i</v>
      </c>
      <c r="E1914" t="str">
        <f t="shared" si="555"/>
        <v>161.526293823812-4.02001989563699i</v>
      </c>
      <c r="F1914" t="str">
        <f t="shared" si="556"/>
        <v>17.4591285395475-124.234980813659i</v>
      </c>
      <c r="G1914" t="str">
        <f t="shared" si="557"/>
        <v>0.99998104638275-0.0043535339679661i</v>
      </c>
      <c r="H1914" t="str">
        <f t="shared" si="558"/>
        <v>91.1488989098077+4.13422565352095i</v>
      </c>
      <c r="I1914" t="str">
        <f t="shared" si="559"/>
        <v>5.48148999085219-29.2998640630689i</v>
      </c>
      <c r="K1914" t="str">
        <f t="shared" si="560"/>
        <v>0.14233096513578-0.00845108978966278i</v>
      </c>
      <c r="L1914" t="str">
        <f t="shared" si="561"/>
        <v>0.0015-8.26898743289176i</v>
      </c>
      <c r="M1914" t="str">
        <f t="shared" si="562"/>
        <v>0.0135-3.39240510067355i</v>
      </c>
      <c r="N1914">
        <f t="shared" si="563"/>
        <v>115.08577819392598</v>
      </c>
      <c r="O1914">
        <f t="shared" si="564"/>
        <v>44.975821235249605</v>
      </c>
      <c r="P1914" s="3">
        <f t="shared" si="565"/>
        <v>44.975821235249605</v>
      </c>
      <c r="Q1914" s="3">
        <f t="shared" si="566"/>
        <v>-64.914221806074025</v>
      </c>
      <c r="R1914">
        <f t="shared" si="567"/>
        <v>115.08577819392598</v>
      </c>
      <c r="S1914">
        <f t="shared" si="568"/>
        <v>1.2029506664475385</v>
      </c>
      <c r="T1914">
        <f t="shared" si="551"/>
        <v>44.975821235249605</v>
      </c>
    </row>
    <row r="1915" spans="1:20" x14ac:dyDescent="0.3">
      <c r="A1915">
        <f t="shared" si="552"/>
        <v>7587.0837281052673</v>
      </c>
      <c r="B1915">
        <f t="shared" si="569"/>
        <v>1207.521878980039</v>
      </c>
      <c r="C1915" t="str">
        <f t="shared" si="553"/>
        <v>75.1788870872249-160.051123989827i</v>
      </c>
      <c r="D1915" t="str">
        <f t="shared" si="554"/>
        <v>15.3528245377766-26.5899157765313i</v>
      </c>
      <c r="E1915" t="str">
        <f t="shared" si="555"/>
        <v>161.519389748396-4.03387033436851i</v>
      </c>
      <c r="F1915" t="str">
        <f t="shared" si="556"/>
        <v>17.4591260198258-123.765251622688i</v>
      </c>
      <c r="G1915" t="str">
        <f t="shared" si="557"/>
        <v>0.999980902064325-0.00437007676634972i</v>
      </c>
      <c r="H1915" t="str">
        <f t="shared" si="558"/>
        <v>91.1500338221402+4.14994388863639i</v>
      </c>
      <c r="I1915" t="str">
        <f t="shared" si="559"/>
        <v>5.48154985707193-29.1880225588026i</v>
      </c>
      <c r="K1915" t="str">
        <f t="shared" si="560"/>
        <v>0.142326974200017-0.00848295431270264i</v>
      </c>
      <c r="L1915" t="str">
        <f t="shared" si="561"/>
        <v>0.0015-8.23768423280711i</v>
      </c>
      <c r="M1915" t="str">
        <f t="shared" si="562"/>
        <v>0.0135-3.37956276217727i</v>
      </c>
      <c r="N1915">
        <f t="shared" si="563"/>
        <v>115.16028708640259</v>
      </c>
      <c r="O1915">
        <f t="shared" si="564"/>
        <v>44.951032610906232</v>
      </c>
      <c r="P1915" s="3">
        <f t="shared" si="565"/>
        <v>44.951032610906232</v>
      </c>
      <c r="Q1915" s="3">
        <f t="shared" si="566"/>
        <v>-64.83971291359741</v>
      </c>
      <c r="R1915">
        <f t="shared" si="567"/>
        <v>115.16028708640259</v>
      </c>
      <c r="S1915">
        <f t="shared" si="568"/>
        <v>1.207521878980039</v>
      </c>
      <c r="T1915">
        <f t="shared" si="551"/>
        <v>44.951032610906232</v>
      </c>
    </row>
    <row r="1916" spans="1:20" x14ac:dyDescent="0.3">
      <c r="A1916">
        <f t="shared" si="552"/>
        <v>7615.9146462720682</v>
      </c>
      <c r="B1916">
        <f t="shared" si="569"/>
        <v>1212.1104621201632</v>
      </c>
      <c r="C1916" t="str">
        <f t="shared" si="553"/>
        <v>75.1727773793522-159.498082495541i</v>
      </c>
      <c r="D1916" t="str">
        <f t="shared" si="554"/>
        <v>15.3527984606626-26.4909957908748i</v>
      </c>
      <c r="E1916" t="str">
        <f t="shared" si="555"/>
        <v>161.512437202212-4.04775788345212i</v>
      </c>
      <c r="F1916" t="str">
        <f t="shared" si="556"/>
        <v>17.4591234809185-123.297302836244i</v>
      </c>
      <c r="G1916" t="str">
        <f t="shared" si="557"/>
        <v>0.999980756647038-0.00438668242015012i</v>
      </c>
      <c r="H1916" t="str">
        <f t="shared" si="558"/>
        <v>91.1511773934884+4.16572194644022i</v>
      </c>
      <c r="I1916" t="str">
        <f t="shared" si="559"/>
        <v>5.48161017987444-29.0766009377475i</v>
      </c>
      <c r="K1916" t="str">
        <f t="shared" si="560"/>
        <v>0.142322953113249-0.00851493707938211i</v>
      </c>
      <c r="L1916" t="str">
        <f t="shared" si="561"/>
        <v>0.0015-8.20649953457571i</v>
      </c>
      <c r="M1916" t="str">
        <f t="shared" si="562"/>
        <v>0.0135-3.36676903982592i</v>
      </c>
      <c r="N1916">
        <f t="shared" si="563"/>
        <v>115.23489311537715</v>
      </c>
      <c r="O1916">
        <f t="shared" si="564"/>
        <v>44.926288907072461</v>
      </c>
      <c r="P1916" s="3">
        <f t="shared" si="565"/>
        <v>44.926288907072461</v>
      </c>
      <c r="Q1916" s="3">
        <f t="shared" si="566"/>
        <v>-64.765106884622853</v>
      </c>
      <c r="R1916">
        <f t="shared" si="567"/>
        <v>115.23489311537715</v>
      </c>
      <c r="S1916">
        <f t="shared" si="568"/>
        <v>1.2121104621201633</v>
      </c>
      <c r="T1916">
        <f t="shared" si="551"/>
        <v>44.926288907072461</v>
      </c>
    </row>
    <row r="1917" spans="1:20" x14ac:dyDescent="0.3">
      <c r="A1917">
        <f t="shared" si="552"/>
        <v>7644.8551219279016</v>
      </c>
      <c r="B1917">
        <f t="shared" si="569"/>
        <v>1216.7164818762199</v>
      </c>
      <c r="C1917" t="str">
        <f t="shared" si="553"/>
        <v>75.1666237330006-158.947321249096i</v>
      </c>
      <c r="D1917" t="str">
        <f t="shared" si="554"/>
        <v>15.3527721850755-26.3924568811334i</v>
      </c>
      <c r="E1917" t="str">
        <f t="shared" si="555"/>
        <v>161.505435875463-4.06168252081278i</v>
      </c>
      <c r="F1917" t="str">
        <f t="shared" si="556"/>
        <v>17.4591209226797-122.831127722726i</v>
      </c>
      <c r="G1917" t="str">
        <f t="shared" si="557"/>
        <v>0.999980610122523-0.00440335116813528i</v>
      </c>
      <c r="H1917" t="str">
        <f t="shared" si="558"/>
        <v>91.1523296900509+4.1815600553238i</v>
      </c>
      <c r="I1917" t="str">
        <f t="shared" si="559"/>
        <v>5.48167096274765-28.9655975971096i</v>
      </c>
      <c r="K1917" t="str">
        <f t="shared" si="560"/>
        <v>0.142318901649505-0.00854703850679438i</v>
      </c>
      <c r="L1917" t="str">
        <f t="shared" si="561"/>
        <v>0.0015-8.17543288959527i</v>
      </c>
      <c r="M1917" t="str">
        <f t="shared" si="562"/>
        <v>0.0135-3.35402374957754i</v>
      </c>
      <c r="N1917">
        <f t="shared" si="563"/>
        <v>115.30959529050078</v>
      </c>
      <c r="O1917">
        <f t="shared" si="564"/>
        <v>44.901590273491536</v>
      </c>
      <c r="P1917" s="3">
        <f t="shared" si="565"/>
        <v>44.901590273491536</v>
      </c>
      <c r="Q1917" s="3">
        <f t="shared" si="566"/>
        <v>-64.690404709499219</v>
      </c>
      <c r="R1917">
        <f t="shared" si="567"/>
        <v>115.30959529050078</v>
      </c>
      <c r="S1917">
        <f t="shared" si="568"/>
        <v>1.2167164818762199</v>
      </c>
      <c r="T1917">
        <f t="shared" si="551"/>
        <v>44.901590273491536</v>
      </c>
    </row>
    <row r="1918" spans="1:20" x14ac:dyDescent="0.3">
      <c r="A1918">
        <f t="shared" si="552"/>
        <v>7673.9055713912276</v>
      </c>
      <c r="B1918">
        <f t="shared" si="569"/>
        <v>1221.3400045073495</v>
      </c>
      <c r="C1918" t="str">
        <f t="shared" si="553"/>
        <v>75.1604258509979-158.398832176144i</v>
      </c>
      <c r="D1918" t="str">
        <f t="shared" si="554"/>
        <v>15.3527457095055-26.2942976297236i</v>
      </c>
      <c r="E1918" t="str">
        <f t="shared" si="555"/>
        <v>161.49838545683-4.07564422268732i</v>
      </c>
      <c r="F1918" t="str">
        <f t="shared" si="556"/>
        <v>17.4591183449621-122.366719576046i</v>
      </c>
      <c r="G1918" t="str">
        <f t="shared" si="557"/>
        <v>0.999980462482349-0.00442008324997959i</v>
      </c>
      <c r="H1918" t="str">
        <f t="shared" si="558"/>
        <v>91.1534907785341+4.19745844455873i</v>
      </c>
      <c r="I1918" t="str">
        <f t="shared" si="559"/>
        <v>5.48173220920617-28.8550109401116i</v>
      </c>
      <c r="K1918" t="str">
        <f t="shared" si="560"/>
        <v>0.142314819581149-0.00857925901325454i</v>
      </c>
      <c r="L1918" t="str">
        <f t="shared" si="561"/>
        <v>0.0015-8.14448385096156i</v>
      </c>
      <c r="M1918" t="str">
        <f t="shared" si="562"/>
        <v>0.0135-3.3413267080868i</v>
      </c>
      <c r="N1918">
        <f t="shared" si="563"/>
        <v>115.38439261210289</v>
      </c>
      <c r="O1918">
        <f t="shared" si="564"/>
        <v>44.876936859292897</v>
      </c>
      <c r="P1918" s="3">
        <f t="shared" si="565"/>
        <v>44.876936859292897</v>
      </c>
      <c r="Q1918" s="3">
        <f t="shared" si="566"/>
        <v>-64.615607387897114</v>
      </c>
      <c r="R1918">
        <f t="shared" si="567"/>
        <v>115.38439261210289</v>
      </c>
      <c r="S1918">
        <f t="shared" si="568"/>
        <v>1.2213400045073495</v>
      </c>
      <c r="T1918">
        <f t="shared" si="551"/>
        <v>44.876936859292897</v>
      </c>
    </row>
    <row r="1919" spans="1:20" x14ac:dyDescent="0.3">
      <c r="A1919">
        <f t="shared" si="552"/>
        <v>7703.0664125625144</v>
      </c>
      <c r="B1919">
        <f t="shared" si="569"/>
        <v>1225.9810965244774</v>
      </c>
      <c r="C1919" t="str">
        <f t="shared" si="553"/>
        <v>75.1541834344349-157.852607233485i</v>
      </c>
      <c r="D1919" t="str">
        <f t="shared" si="554"/>
        <v>15.3527190324313-26.1965166245227i</v>
      </c>
      <c r="E1919" t="str">
        <f t="shared" si="555"/>
        <v>161.491285633465-4.08964296360232i</v>
      </c>
      <c r="F1919" t="str">
        <f t="shared" si="556"/>
        <v>17.4591157476173-121.904071715535i</v>
      </c>
      <c r="G1919" t="str">
        <f t="shared" si="557"/>
        <v>0.999980313718021-0.00443687890626721i</v>
      </c>
      <c r="H1919" t="str">
        <f t="shared" si="558"/>
        <v>91.1546607261563+4.21341734429974i</v>
      </c>
      <c r="I1919" t="str">
        <f t="shared" si="559"/>
        <v>5.48179392279146-28.7448393759712i</v>
      </c>
      <c r="K1919" t="str">
        <f t="shared" si="560"/>
        <v>0.142310706678867-0.00861159901829929i</v>
      </c>
      <c r="L1919" t="str">
        <f t="shared" si="561"/>
        <v>0.0015-8.11365197346244i</v>
      </c>
      <c r="M1919" t="str">
        <f t="shared" si="562"/>
        <v>0.0135-3.32867773270254i</v>
      </c>
      <c r="N1919">
        <f t="shared" si="563"/>
        <v>115.4592840711949</v>
      </c>
      <c r="O1919">
        <f t="shared" si="564"/>
        <v>44.852328812978037</v>
      </c>
      <c r="P1919" s="3">
        <f t="shared" si="565"/>
        <v>44.852328812978037</v>
      </c>
      <c r="Q1919" s="3">
        <f t="shared" si="566"/>
        <v>-64.540715928805099</v>
      </c>
      <c r="R1919">
        <f t="shared" si="567"/>
        <v>115.4592840711949</v>
      </c>
      <c r="S1919">
        <f t="shared" si="568"/>
        <v>1.2259810965244773</v>
      </c>
      <c r="T1919">
        <f t="shared" si="551"/>
        <v>44.852328812978037</v>
      </c>
    </row>
    <row r="1920" spans="1:20" x14ac:dyDescent="0.3">
      <c r="A1920">
        <f t="shared" si="552"/>
        <v>7732.3380649302517</v>
      </c>
      <c r="B1920">
        <f t="shared" si="569"/>
        <v>1230.6398246912704</v>
      </c>
      <c r="C1920" t="str">
        <f t="shared" si="553"/>
        <v>75.1478961826563-157.308638408941i</v>
      </c>
      <c r="D1920" t="str">
        <f t="shared" si="554"/>
        <v>15.3526921523197-26.0991124588486i</v>
      </c>
      <c r="E1920" t="str">
        <f t="shared" si="555"/>
        <v>161.484136090992-4.10367871635523i</v>
      </c>
      <c r="F1920" t="str">
        <f t="shared" si="556"/>
        <v>17.459113130496-121.443177485846i</v>
      </c>
      <c r="G1920" t="str">
        <f t="shared" si="557"/>
        <v>0.999980163820982-0.00445373837849559i</v>
      </c>
      <c r="H1920" t="str">
        <f t="shared" si="558"/>
        <v>91.1558396006515+4.22943698558886i</v>
      </c>
      <c r="I1920" t="str">
        <f t="shared" si="559"/>
        <v>5.48185610707224-28.6350813198776i</v>
      </c>
      <c r="K1920" t="str">
        <f t="shared" si="560"/>
        <v>0.142306562711656-0.00864405894268844i</v>
      </c>
      <c r="L1920" t="str">
        <f t="shared" si="561"/>
        <v>0.0015-8.08293681357086i</v>
      </c>
      <c r="M1920" t="str">
        <f t="shared" si="562"/>
        <v>0.0135-3.31607664146497i</v>
      </c>
      <c r="N1920">
        <f t="shared" si="563"/>
        <v>115.53426864947417</v>
      </c>
      <c r="O1920">
        <f t="shared" si="564"/>
        <v>44.827766282406543</v>
      </c>
      <c r="P1920" s="3">
        <f t="shared" si="565"/>
        <v>44.827766282406543</v>
      </c>
      <c r="Q1920" s="3">
        <f t="shared" si="566"/>
        <v>-64.465731350525829</v>
      </c>
      <c r="R1920">
        <f t="shared" si="567"/>
        <v>115.53426864947417</v>
      </c>
      <c r="S1920">
        <f t="shared" si="568"/>
        <v>1.2306398246912704</v>
      </c>
      <c r="T1920">
        <f t="shared" si="551"/>
        <v>44.827766282406543</v>
      </c>
    </row>
    <row r="1921" spans="1:20" x14ac:dyDescent="0.3">
      <c r="A1921">
        <f t="shared" si="552"/>
        <v>7761.7209495769876</v>
      </c>
      <c r="B1921">
        <f t="shared" si="569"/>
        <v>1235.3162560250973</v>
      </c>
      <c r="C1921" t="str">
        <f t="shared" si="553"/>
        <v>75.1415637932613-156.766917721216i</v>
      </c>
      <c r="D1921" t="str">
        <f t="shared" si="554"/>
        <v>15.3526650676266-26.002083731439i</v>
      </c>
      <c r="E1921" t="str">
        <f t="shared" si="555"/>
        <v>161.476936513508-4.11775145199337i</v>
      </c>
      <c r="F1921" t="str">
        <f t="shared" si="556"/>
        <v>17.4591104934476-120.98403025686i</v>
      </c>
      <c r="G1921" t="str">
        <f t="shared" si="557"/>
        <v>0.999980012782606-0.00447066190907885i</v>
      </c>
      <c r="H1921" t="str">
        <f t="shared" si="558"/>
        <v>91.157027470275+4.24551760035852i</v>
      </c>
      <c r="I1921" t="str">
        <f t="shared" si="559"/>
        <v>5.48191876564461-28.5257351929697i</v>
      </c>
      <c r="K1921" t="str">
        <f t="shared" si="560"/>
        <v>0.142302387446809-0.00867663920840461i</v>
      </c>
      <c r="L1921" t="str">
        <f t="shared" si="561"/>
        <v>0.0015-8.05233792943898i</v>
      </c>
      <c r="M1921" t="str">
        <f t="shared" si="562"/>
        <v>0.0135-3.30352325310317i</v>
      </c>
      <c r="N1921">
        <f t="shared" si="563"/>
        <v>115.60934531933368</v>
      </c>
      <c r="O1921">
        <f t="shared" si="564"/>
        <v>44.803249414781774</v>
      </c>
      <c r="P1921" s="3">
        <f t="shared" si="565"/>
        <v>44.803249414781774</v>
      </c>
      <c r="Q1921" s="3">
        <f t="shared" si="566"/>
        <v>-64.390654680666316</v>
      </c>
      <c r="R1921">
        <f t="shared" si="567"/>
        <v>115.60934531933368</v>
      </c>
      <c r="S1921">
        <f t="shared" si="568"/>
        <v>1.2353162560250974</v>
      </c>
      <c r="T1921">
        <f t="shared" si="551"/>
        <v>44.803249414781774</v>
      </c>
    </row>
    <row r="1922" spans="1:20" x14ac:dyDescent="0.3">
      <c r="A1922">
        <f t="shared" si="552"/>
        <v>7791.2154891853806</v>
      </c>
      <c r="B1922">
        <f t="shared" si="569"/>
        <v>1240.0104577979928</v>
      </c>
      <c r="C1922" t="str">
        <f t="shared" si="553"/>
        <v>75.1351859620898-156.227437219784i</v>
      </c>
      <c r="D1922" t="str">
        <f t="shared" si="554"/>
        <v>15.3526377767952-25.905429046432i</v>
      </c>
      <c r="E1922" t="str">
        <f t="shared" si="555"/>
        <v>161.469686583581-4.1318611397928i</v>
      </c>
      <c r="F1922" t="str">
        <f t="shared" si="556"/>
        <v>17.4591078363204-120.526623423586i</v>
      </c>
      <c r="G1922" t="str">
        <f t="shared" si="557"/>
        <v>0.999979860594203-0.00448764974135136i</v>
      </c>
      <c r="H1922" t="str">
        <f t="shared" si="558"/>
        <v>91.158224403804+4.26165942143501i</v>
      </c>
      <c r="I1922" t="str">
        <f t="shared" si="559"/>
        <v>5.48198190213205-28.4167994223112i</v>
      </c>
      <c r="K1922" t="str">
        <f t="shared" si="560"/>
        <v>0.142298180649909-0.00870934023865416i</v>
      </c>
      <c r="L1922" t="str">
        <f t="shared" si="561"/>
        <v>0.0015-8.02185488089161i</v>
      </c>
      <c r="M1922" t="str">
        <f t="shared" si="562"/>
        <v>0.0135-3.29101738703245i</v>
      </c>
      <c r="N1922">
        <f t="shared" si="563"/>
        <v>115.6845130438646</v>
      </c>
      <c r="O1922">
        <f t="shared" si="564"/>
        <v>44.77877835663741</v>
      </c>
      <c r="P1922" s="3">
        <f t="shared" si="565"/>
        <v>44.77877835663741</v>
      </c>
      <c r="Q1922" s="3">
        <f t="shared" si="566"/>
        <v>-64.315486956135402</v>
      </c>
      <c r="R1922">
        <f t="shared" si="567"/>
        <v>115.6845130438646</v>
      </c>
      <c r="S1922">
        <f t="shared" si="568"/>
        <v>1.2400104577979927</v>
      </c>
      <c r="T1922">
        <f t="shared" si="551"/>
        <v>44.77877835663741</v>
      </c>
    </row>
    <row r="1923" spans="1:20" x14ac:dyDescent="0.3">
      <c r="A1923">
        <f t="shared" si="552"/>
        <v>7820.8221080442854</v>
      </c>
      <c r="B1923">
        <f t="shared" si="569"/>
        <v>1244.7224975376253</v>
      </c>
      <c r="C1923" t="str">
        <f t="shared" si="553"/>
        <v>75.1287623832225-155.690188984744i</v>
      </c>
      <c r="D1923" t="str">
        <f t="shared" si="554"/>
        <v>15.3526102782576-25.8091470133454i</v>
      </c>
      <c r="E1923" t="str">
        <f t="shared" si="555"/>
        <v>161.462385982252-4.14600774723832i</v>
      </c>
      <c r="F1923" t="str">
        <f t="shared" si="556"/>
        <v>17.4591051589614-120.070950406073i</v>
      </c>
      <c r="G1923" t="str">
        <f t="shared" si="557"/>
        <v>0.999979707247018-0.00450470211957108i</v>
      </c>
      <c r="H1923" t="str">
        <f t="shared" si="558"/>
        <v>91.1594304705455+4.2778626825424i</v>
      </c>
      <c r="I1923" t="str">
        <f t="shared" si="559"/>
        <v>5.48204552018597-28.3082724408709i</v>
      </c>
      <c r="K1923" t="str">
        <f t="shared" si="560"/>
        <v>0.14229394208481-0.00874216245786745i</v>
      </c>
      <c r="L1923" t="str">
        <f t="shared" si="561"/>
        <v>0.0015-7.99148722941978i</v>
      </c>
      <c r="M1923" t="str">
        <f t="shared" si="562"/>
        <v>0.0135-3.27855886335172i</v>
      </c>
      <c r="N1923">
        <f t="shared" si="563"/>
        <v>115.75977077686866</v>
      </c>
      <c r="O1923">
        <f t="shared" si="564"/>
        <v>44.754353253822707</v>
      </c>
      <c r="P1923" s="3">
        <f t="shared" si="565"/>
        <v>44.754353253822707</v>
      </c>
      <c r="Q1923" s="3">
        <f t="shared" si="566"/>
        <v>-64.240229223131337</v>
      </c>
      <c r="R1923">
        <f t="shared" si="567"/>
        <v>115.75977077686866</v>
      </c>
      <c r="S1923">
        <f t="shared" si="568"/>
        <v>1.2447224975376252</v>
      </c>
      <c r="T1923">
        <f t="shared" si="551"/>
        <v>44.754353253822707</v>
      </c>
    </row>
    <row r="1924" spans="1:20" x14ac:dyDescent="0.3">
      <c r="A1924">
        <f t="shared" si="552"/>
        <v>7850.5412320548548</v>
      </c>
      <c r="B1924">
        <f t="shared" si="569"/>
        <v>1249.4524430282684</v>
      </c>
      <c r="C1924" t="str">
        <f t="shared" si="553"/>
        <v>75.1222927489694-155.155165126695i</v>
      </c>
      <c r="D1924" t="str">
        <f t="shared" si="554"/>
        <v>15.3525825704336-25.7132362470569i</v>
      </c>
      <c r="E1924" t="str">
        <f t="shared" si="555"/>
        <v>161.45503438903-4.16019124000085i</v>
      </c>
      <c r="F1924" t="str">
        <f t="shared" si="556"/>
        <v>17.4591024612168-119.617004649308i</v>
      </c>
      <c r="G1924" t="str">
        <f t="shared" si="557"/>
        <v>0.999979552732227-0.00452181928892321i</v>
      </c>
      <c r="H1924" t="str">
        <f t="shared" si="558"/>
        <v>91.1606457403385+4.29412761830588i</v>
      </c>
      <c r="I1924" t="str">
        <f t="shared" si="559"/>
        <v>5.48210962348582-28.200152687498i</v>
      </c>
      <c r="K1924" t="str">
        <f t="shared" si="560"/>
        <v>0.142289671513628-0.00877510629169928i</v>
      </c>
      <c r="L1924" t="str">
        <f t="shared" si="561"/>
        <v>0.0015-7.96123453817472i</v>
      </c>
      <c r="M1924" t="str">
        <f t="shared" si="562"/>
        <v>0.0135-3.26614750284092i</v>
      </c>
      <c r="N1924">
        <f t="shared" si="563"/>
        <v>115.83511746286557</v>
      </c>
      <c r="O1924">
        <f t="shared" si="564"/>
        <v>44.7299742514884</v>
      </c>
      <c r="P1924" s="3">
        <f t="shared" si="565"/>
        <v>44.7299742514884</v>
      </c>
      <c r="Q1924" s="3">
        <f t="shared" si="566"/>
        <v>-64.164882537134432</v>
      </c>
      <c r="R1924">
        <f t="shared" si="567"/>
        <v>115.83511746286557</v>
      </c>
      <c r="S1924">
        <f t="shared" si="568"/>
        <v>1.2494524430282683</v>
      </c>
      <c r="T1924">
        <f t="shared" si="551"/>
        <v>44.7299742514884</v>
      </c>
    </row>
    <row r="1925" spans="1:20" x14ac:dyDescent="0.3">
      <c r="A1925">
        <f t="shared" si="552"/>
        <v>7880.3732887366632</v>
      </c>
      <c r="B1925">
        <f t="shared" si="569"/>
        <v>1254.2003623117757</v>
      </c>
      <c r="C1925" t="str">
        <f t="shared" si="553"/>
        <v>75.1157767498702-154.622357786619i</v>
      </c>
      <c r="D1925" t="str">
        <f t="shared" si="554"/>
        <v>15.3525546517311-25.6176953677841i</v>
      </c>
      <c r="E1925" t="str">
        <f t="shared" si="555"/>
        <v>161.447631481902-4.17441158191844i</v>
      </c>
      <c r="F1925" t="str">
        <f t="shared" si="556"/>
        <v>17.4590997429311-119.164779623127i</v>
      </c>
      <c r="G1925" t="str">
        <f t="shared" si="557"/>
        <v>0.999979397040942-0.00453900149552358i</v>
      </c>
      <c r="H1925" t="str">
        <f t="shared" si="558"/>
        <v>91.1618702835573+4.31045446425514i</v>
      </c>
      <c r="I1925" t="str">
        <f t="shared" si="559"/>
        <v>5.48217421573904-28.0924386069003i</v>
      </c>
      <c r="K1925" t="str">
        <f t="shared" si="560"/>
        <v>0.14228536869673-0.008808172167029i</v>
      </c>
      <c r="L1925" t="str">
        <f t="shared" si="561"/>
        <v>0.0015-7.93109637196127i</v>
      </c>
      <c r="M1925" t="str">
        <f t="shared" si="562"/>
        <v>0.0135-3.25378312695848i</v>
      </c>
      <c r="N1925">
        <f t="shared" si="563"/>
        <v>115.91055203710359</v>
      </c>
      <c r="O1925">
        <f t="shared" si="564"/>
        <v>44.705641494073191</v>
      </c>
      <c r="P1925" s="3">
        <f t="shared" si="565"/>
        <v>44.705641494073191</v>
      </c>
      <c r="Q1925" s="3">
        <f t="shared" si="566"/>
        <v>-64.089447962896415</v>
      </c>
      <c r="R1925">
        <f t="shared" si="567"/>
        <v>115.91055203710359</v>
      </c>
      <c r="S1925">
        <f t="shared" si="568"/>
        <v>1.2542003623117757</v>
      </c>
      <c r="T1925">
        <f t="shared" si="551"/>
        <v>44.705641494073191</v>
      </c>
    </row>
    <row r="1926" spans="1:20" x14ac:dyDescent="0.3">
      <c r="A1926">
        <f t="shared" si="552"/>
        <v>7910.3187072338633</v>
      </c>
      <c r="B1926">
        <f t="shared" si="569"/>
        <v>1258.9663236885606</v>
      </c>
      <c r="C1926" t="str">
        <f t="shared" si="553"/>
        <v>75.1092140746842-154.091759135739i</v>
      </c>
      <c r="D1926" t="str">
        <f t="shared" si="554"/>
        <v>15.3525265205462-25.522523001065i</v>
      </c>
      <c r="E1926" t="str">
        <f t="shared" si="555"/>
        <v>161.440176937323-4.1886687349729i</v>
      </c>
      <c r="F1926" t="str">
        <f t="shared" si="556"/>
        <v>17.4590970039479-118.71426882212i</v>
      </c>
      <c r="G1926" t="str">
        <f t="shared" si="557"/>
        <v>0.999979240164203-0.00455624898642225i</v>
      </c>
      <c r="H1926" t="str">
        <f t="shared" si="558"/>
        <v>91.163104171118+4.32684345682833i</v>
      </c>
      <c r="I1926" t="str">
        <f t="shared" si="559"/>
        <v>5.48223930068169-27.9851286496225i</v>
      </c>
      <c r="K1926" t="str">
        <f t="shared" si="560"/>
        <v>0.142281033392718-0.00884136051196102i</v>
      </c>
      <c r="L1926" t="str">
        <f t="shared" si="561"/>
        <v>0.0015-7.9010722972318i</v>
      </c>
      <c r="M1926" t="str">
        <f t="shared" si="562"/>
        <v>0.0135-3.24146555783869i</v>
      </c>
      <c r="N1926">
        <f t="shared" si="563"/>
        <v>115.98607342557194</v>
      </c>
      <c r="O1926">
        <f t="shared" si="564"/>
        <v>44.681355125288789</v>
      </c>
      <c r="P1926" s="3">
        <f t="shared" si="565"/>
        <v>44.681355125288789</v>
      </c>
      <c r="Q1926" s="3">
        <f t="shared" si="566"/>
        <v>-64.013926574428055</v>
      </c>
      <c r="R1926">
        <f t="shared" si="567"/>
        <v>115.98607342557194</v>
      </c>
      <c r="S1926">
        <f t="shared" si="568"/>
        <v>1.2589663236885607</v>
      </c>
      <c r="T1926">
        <f t="shared" si="551"/>
        <v>44.681355125288789</v>
      </c>
    </row>
    <row r="1927" spans="1:20" x14ac:dyDescent="0.3">
      <c r="A1927">
        <f t="shared" si="552"/>
        <v>7940.3779183213528</v>
      </c>
      <c r="B1927">
        <f t="shared" si="569"/>
        <v>1263.7503957185772</v>
      </c>
      <c r="C1927" t="str">
        <f t="shared" si="553"/>
        <v>75.1026044103846-153.563361375401i</v>
      </c>
      <c r="D1927" t="str">
        <f t="shared" si="554"/>
        <v>15.3524981752623-25.4277177777376i</v>
      </c>
      <c r="E1927" t="str">
        <f t="shared" si="555"/>
        <v>161.432670430228-4.20296265927081i</v>
      </c>
      <c r="F1927" t="str">
        <f t="shared" si="556"/>
        <v>17.4590942441099-118.265465765536i</v>
      </c>
      <c r="G1927" t="str">
        <f t="shared" si="557"/>
        <v>0.999979082092985-0.00457356200960701i</v>
      </c>
      <c r="H1927" t="str">
        <f t="shared" si="558"/>
        <v>91.1643474744804+4.34329483337544i</v>
      </c>
      <c r="I1927" t="str">
        <f t="shared" si="559"/>
        <v>5.48230488207849-27.8782212720228i</v>
      </c>
      <c r="K1927" t="str">
        <f t="shared" si="560"/>
        <v>0.14227666535842-0.00887467175582503i</v>
      </c>
      <c r="L1927" t="str">
        <f t="shared" si="561"/>
        <v>0.0015-7.87116188207988i</v>
      </c>
      <c r="M1927" t="str">
        <f t="shared" si="562"/>
        <v>0.0135-3.22919461828919i</v>
      </c>
      <c r="N1927">
        <f t="shared" si="563"/>
        <v>116.06168054501194</v>
      </c>
      <c r="O1927">
        <f t="shared" si="564"/>
        <v>44.657115288106084</v>
      </c>
      <c r="P1927" s="3">
        <f t="shared" si="565"/>
        <v>44.657115288106084</v>
      </c>
      <c r="Q1927" s="3">
        <f t="shared" si="566"/>
        <v>-63.938319454988054</v>
      </c>
      <c r="R1927">
        <f t="shared" si="567"/>
        <v>116.06168054501194</v>
      </c>
      <c r="S1927">
        <f t="shared" si="568"/>
        <v>1.2637503957185772</v>
      </c>
      <c r="T1927">
        <f t="shared" si="551"/>
        <v>44.657115288106084</v>
      </c>
    </row>
    <row r="1928" spans="1:20" x14ac:dyDescent="0.3">
      <c r="A1928">
        <f t="shared" si="552"/>
        <v>7970.5513544109735</v>
      </c>
      <c r="B1928">
        <f t="shared" si="569"/>
        <v>1268.5526472223078</v>
      </c>
      <c r="C1928" t="str">
        <f t="shared" si="553"/>
        <v>75.0959474421534-153.037156736941i</v>
      </c>
      <c r="D1928" t="str">
        <f t="shared" si="554"/>
        <v>15.3524696142508-25.3332783339207i</v>
      </c>
      <c r="E1928" t="str">
        <f t="shared" si="555"/>
        <v>161.425111634018-4.21729331301851i</v>
      </c>
      <c r="F1928" t="str">
        <f t="shared" si="556"/>
        <v>17.4590914632583-117.818363997188i</v>
      </c>
      <c r="G1928" t="str">
        <f t="shared" si="557"/>
        <v>0.999978922818195-0.00459094081400697i</v>
      </c>
      <c r="H1928" t="str">
        <f t="shared" si="558"/>
        <v>91.1656002656524+4.35980883216182i</v>
      </c>
      <c r="I1928" t="str">
        <f t="shared" si="559"/>
        <v>5.48237096372284-27.7717149362505i</v>
      </c>
      <c r="K1928" t="str">
        <f t="shared" si="560"/>
        <v>0.142272264348877-0.00890810632917603i</v>
      </c>
      <c r="L1928" t="str">
        <f t="shared" si="561"/>
        <v>0.0015-7.84136469623419i</v>
      </c>
      <c r="M1928" t="str">
        <f t="shared" si="562"/>
        <v>0.0135-3.21697013178839i</v>
      </c>
      <c r="N1928">
        <f t="shared" si="563"/>
        <v>116.13737230293192</v>
      </c>
      <c r="O1928">
        <f t="shared" si="564"/>
        <v>44.632922124740659</v>
      </c>
      <c r="P1928" s="3">
        <f t="shared" si="565"/>
        <v>44.632922124740659</v>
      </c>
      <c r="Q1928" s="3">
        <f t="shared" si="566"/>
        <v>-63.862627697068078</v>
      </c>
      <c r="R1928">
        <f t="shared" si="567"/>
        <v>116.13737230293192</v>
      </c>
      <c r="S1928">
        <f t="shared" si="568"/>
        <v>1.2685526472223079</v>
      </c>
      <c r="T1928">
        <f t="shared" si="551"/>
        <v>44.632922124740659</v>
      </c>
    </row>
    <row r="1929" spans="1:20" x14ac:dyDescent="0.3">
      <c r="A1929">
        <f t="shared" si="552"/>
        <v>8000.839449557735</v>
      </c>
      <c r="B1929">
        <f t="shared" si="569"/>
        <v>1273.3731472817526</v>
      </c>
      <c r="C1929" t="str">
        <f t="shared" si="553"/>
        <v>75.0892428533745-152.513137481559i</v>
      </c>
      <c r="D1929" t="str">
        <f t="shared" si="554"/>
        <v>15.3524408358706-25.2392033109939i</v>
      </c>
      <c r="E1929" t="str">
        <f t="shared" si="555"/>
        <v>161.417500220575-4.23166065250281i</v>
      </c>
      <c r="F1929" t="str">
        <f t="shared" si="556"/>
        <v>17.4590886612327-117.372957085367i</v>
      </c>
      <c r="G1929" t="str">
        <f t="shared" si="557"/>
        <v>0.999978762330667-0.00460838564949607i</v>
      </c>
      <c r="H1929" t="str">
        <f t="shared" si="558"/>
        <v>91.1668626171978+4.37638569237222i</v>
      </c>
      <c r="I1929" t="str">
        <f t="shared" si="559"/>
        <v>5.48243754943739-27.6656081102265i</v>
      </c>
      <c r="K1929" t="str">
        <f t="shared" si="560"/>
        <v>0.142267830117325-0.00894166466379451i</v>
      </c>
      <c r="L1929" t="str">
        <f t="shared" si="561"/>
        <v>0.0015-7.8116803110522i</v>
      </c>
      <c r="M1929" t="str">
        <f t="shared" si="562"/>
        <v>0.0135-3.20479192248296i</v>
      </c>
      <c r="N1929">
        <f t="shared" si="563"/>
        <v>116.21314759762132</v>
      </c>
      <c r="O1929">
        <f t="shared" si="564"/>
        <v>44.608775776638495</v>
      </c>
      <c r="P1929" s="3">
        <f t="shared" si="565"/>
        <v>44.608775776638495</v>
      </c>
      <c r="Q1929" s="3">
        <f t="shared" si="566"/>
        <v>-63.786852402378692</v>
      </c>
      <c r="R1929">
        <f t="shared" si="567"/>
        <v>116.21314759762132</v>
      </c>
      <c r="S1929">
        <f t="shared" si="568"/>
        <v>1.2733731472817527</v>
      </c>
      <c r="T1929">
        <f t="shared" si="551"/>
        <v>44.608775776638495</v>
      </c>
    </row>
    <row r="1930" spans="1:20" x14ac:dyDescent="0.3">
      <c r="A1930">
        <f t="shared" si="552"/>
        <v>8031.2426394660552</v>
      </c>
      <c r="B1930">
        <f t="shared" si="569"/>
        <v>1278.2119652414233</v>
      </c>
      <c r="C1930" t="str">
        <f t="shared" si="553"/>
        <v>75.0824903256335-151.991295900201i</v>
      </c>
      <c r="D1930" t="str">
        <f t="shared" si="554"/>
        <v>15.3524118384684-25.1454913555785i</v>
      </c>
      <c r="E1930" t="str">
        <f t="shared" si="555"/>
        <v>161.409835860258-4.24606463206903i</v>
      </c>
      <c r="F1930" t="str">
        <f t="shared" si="556"/>
        <v>17.4590858378723-116.929238622742i</v>
      </c>
      <c r="G1930" t="str">
        <f t="shared" si="557"/>
        <v>0.999978600621169-0.0046258967668967i</v>
      </c>
      <c r="H1930" t="str">
        <f t="shared" si="558"/>
        <v>91.1681346022341+4.39302565411386i</v>
      </c>
      <c r="I1930" t="str">
        <f t="shared" si="559"/>
        <v>5.48250464307403-27.5598992676174i</v>
      </c>
      <c r="K1930" t="str">
        <f t="shared" si="560"/>
        <v>0.142263362415192-0.00897534719268663i</v>
      </c>
      <c r="L1930" t="str">
        <f t="shared" si="561"/>
        <v>0.0015-7.78210829951405i</v>
      </c>
      <c r="M1930" t="str">
        <f t="shared" si="562"/>
        <v>0.0135-3.19265981518526i</v>
      </c>
      <c r="N1930">
        <f t="shared" si="563"/>
        <v>116.28900531816706</v>
      </c>
      <c r="O1930">
        <f t="shared" si="564"/>
        <v>44.584676384462149</v>
      </c>
      <c r="P1930" s="3">
        <f t="shared" si="565"/>
        <v>44.584676384462149</v>
      </c>
      <c r="Q1930" s="3">
        <f t="shared" si="566"/>
        <v>-63.710994681832943</v>
      </c>
      <c r="R1930">
        <f t="shared" si="567"/>
        <v>116.28900531816706</v>
      </c>
      <c r="S1930">
        <f t="shared" si="568"/>
        <v>1.2782119652414232</v>
      </c>
      <c r="T1930">
        <f t="shared" si="551"/>
        <v>44.584676384462149</v>
      </c>
    </row>
    <row r="1931" spans="1:20" x14ac:dyDescent="0.3">
      <c r="A1931">
        <f t="shared" si="552"/>
        <v>8061.7613614960264</v>
      </c>
      <c r="B1931">
        <f t="shared" si="569"/>
        <v>1283.0691707093408</v>
      </c>
      <c r="C1931" t="str">
        <f t="shared" si="553"/>
        <v>75.075689538701-151.471624313417i</v>
      </c>
      <c r="D1931" t="str">
        <f t="shared" si="554"/>
        <v>15.3523826203779-25.0521411195176i</v>
      </c>
      <c r="E1931" t="str">
        <f t="shared" si="555"/>
        <v>161.402118221898-4.26050520409695i</v>
      </c>
      <c r="F1931" t="str">
        <f t="shared" si="556"/>
        <v>17.4590829930144-116.487202226271i</v>
      </c>
      <c r="G1931" t="str">
        <f t="shared" si="557"/>
        <v>0.999978437680396-0.00464347441798328i</v>
      </c>
      <c r="H1931" t="str">
        <f t="shared" si="558"/>
        <v>91.1694162944433+4.4097289584206i</v>
      </c>
      <c r="I1931" t="str">
        <f t="shared" si="559"/>
        <v>5.4825722485142-27.4545868878165i</v>
      </c>
      <c r="K1931" t="str">
        <f t="shared" si="560"/>
        <v>0.142258860992076-0.00900915435008417i</v>
      </c>
      <c r="L1931" t="str">
        <f t="shared" si="561"/>
        <v>0.0015-7.75264823621646i</v>
      </c>
      <c r="M1931" t="str">
        <f t="shared" si="562"/>
        <v>0.0135-3.18057363537085i</v>
      </c>
      <c r="N1931">
        <f t="shared" si="563"/>
        <v>116.36494434446948</v>
      </c>
      <c r="O1931">
        <f t="shared" si="564"/>
        <v>44.560624088075464</v>
      </c>
      <c r="P1931" s="3">
        <f t="shared" si="565"/>
        <v>44.560624088075464</v>
      </c>
      <c r="Q1931" s="3">
        <f t="shared" si="566"/>
        <v>-63.635055655530515</v>
      </c>
      <c r="R1931">
        <f t="shared" si="567"/>
        <v>116.36494434446948</v>
      </c>
      <c r="S1931">
        <f t="shared" si="568"/>
        <v>1.2830691707093409</v>
      </c>
      <c r="T1931">
        <f t="shared" si="551"/>
        <v>44.560624088075464</v>
      </c>
    </row>
    <row r="1932" spans="1:20" x14ac:dyDescent="0.3">
      <c r="A1932">
        <f t="shared" si="552"/>
        <v>8092.3960546697117</v>
      </c>
      <c r="B1932">
        <f t="shared" si="569"/>
        <v>1287.9448335580364</v>
      </c>
      <c r="C1932" t="str">
        <f t="shared" si="553"/>
        <v>75.0688401705377-150.954115071247i</v>
      </c>
      <c r="D1932" t="str">
        <f t="shared" si="554"/>
        <v>15.3523531799206-24.9591512598568i</v>
      </c>
      <c r="E1932" t="str">
        <f t="shared" si="555"/>
        <v>161.394346972808-4.27498231898005i</v>
      </c>
      <c r="F1932" t="str">
        <f t="shared" si="556"/>
        <v>17.4590801264956-116.046841537111i</v>
      </c>
      <c r="G1932" t="str">
        <f t="shared" si="557"/>
        <v>0.999978273498974-0.00466111885548587i</v>
      </c>
      <c r="H1932" t="str">
        <f t="shared" si="558"/>
        <v>91.1707077680728+4.42649584725648i</v>
      </c>
      <c r="I1932" t="str">
        <f t="shared" si="559"/>
        <v>5.48264036966924-27.3496694559211i</v>
      </c>
      <c r="K1932" t="str">
        <f t="shared" si="560"/>
        <v>0.142254325595736-0.00904308657144459i</v>
      </c>
      <c r="L1932" t="str">
        <f t="shared" si="561"/>
        <v>0.0015-7.72329969736647i</v>
      </c>
      <c r="M1932" t="str">
        <f t="shared" si="562"/>
        <v>0.0135-3.16853320917598i</v>
      </c>
      <c r="N1932">
        <f t="shared" si="563"/>
        <v>116.44096354726193</v>
      </c>
      <c r="O1932">
        <f t="shared" si="564"/>
        <v>44.536619026529976</v>
      </c>
      <c r="P1932" s="3">
        <f t="shared" si="565"/>
        <v>44.536619026529976</v>
      </c>
      <c r="Q1932" s="3">
        <f t="shared" si="566"/>
        <v>-63.559036452738077</v>
      </c>
      <c r="R1932">
        <f t="shared" si="567"/>
        <v>116.44096354726193</v>
      </c>
      <c r="S1932">
        <f t="shared" si="568"/>
        <v>1.2879448335580364</v>
      </c>
      <c r="T1932">
        <f t="shared" si="551"/>
        <v>44.536619026529976</v>
      </c>
    </row>
    <row r="1933" spans="1:20" x14ac:dyDescent="0.3">
      <c r="A1933">
        <f t="shared" si="552"/>
        <v>8123.1471596774572</v>
      </c>
      <c r="B1933">
        <f t="shared" si="569"/>
        <v>1292.8390239255571</v>
      </c>
      <c r="C1933" t="str">
        <f t="shared" si="553"/>
        <v>75.0619418972851-150.438760553096i</v>
      </c>
      <c r="D1933" t="str">
        <f t="shared" si="554"/>
        <v>15.3523235154049-24.8665204388251i</v>
      </c>
      <c r="E1933" t="str">
        <f t="shared" si="555"/>
        <v>161.386521778784-4.28949592510322i</v>
      </c>
      <c r="F1933" t="str">
        <f t="shared" si="556"/>
        <v>17.4590772381507-115.608150220523i</v>
      </c>
      <c r="G1933" t="str">
        <f t="shared" si="557"/>
        <v>0.999978108067457-0.00467883033309378i</v>
      </c>
      <c r="H1933" t="str">
        <f t="shared" si="558"/>
        <v>91.172009097939+4.4433265635191i</v>
      </c>
      <c r="I1933" t="str">
        <f t="shared" si="559"/>
        <v>5.4827090104802-27.2451454627098i</v>
      </c>
      <c r="K1933" t="str">
        <f t="shared" si="560"/>
        <v>0.142249755972082-0.00907714429345088i</v>
      </c>
      <c r="L1933" t="str">
        <f t="shared" si="561"/>
        <v>0.0015-7.69406226077552i</v>
      </c>
      <c r="M1933" t="str">
        <f t="shared" si="562"/>
        <v>0.0135-3.15653836339507i</v>
      </c>
      <c r="N1933">
        <f t="shared" si="563"/>
        <v>116.51706178812859</v>
      </c>
      <c r="O1933">
        <f t="shared" si="564"/>
        <v>44.512661338050506</v>
      </c>
      <c r="P1933" s="3">
        <f t="shared" si="565"/>
        <v>44.512661338050506</v>
      </c>
      <c r="Q1933" s="3">
        <f t="shared" si="566"/>
        <v>-63.482938211871414</v>
      </c>
      <c r="R1933">
        <f t="shared" si="567"/>
        <v>116.51706178812859</v>
      </c>
      <c r="S1933">
        <f t="shared" si="568"/>
        <v>1.2928390239255572</v>
      </c>
      <c r="T1933">
        <f t="shared" si="551"/>
        <v>44.512661338050506</v>
      </c>
    </row>
    <row r="1934" spans="1:20" x14ac:dyDescent="0.3">
      <c r="A1934">
        <f t="shared" si="552"/>
        <v>8154.0151188842328</v>
      </c>
      <c r="B1934">
        <f t="shared" si="569"/>
        <v>1297.7518122164743</v>
      </c>
      <c r="C1934" t="str">
        <f t="shared" si="553"/>
        <v>75.0549943932568-149.9255531676i</v>
      </c>
      <c r="D1934" t="str">
        <f t="shared" si="554"/>
        <v>15.3522936251265-24.7742473238153i</v>
      </c>
      <c r="E1934" t="str">
        <f t="shared" si="555"/>
        <v>161.3786423041-4.30404596881927i</v>
      </c>
      <c r="F1934" t="str">
        <f t="shared" si="556"/>
        <v>17.4590743278137-115.171121965782i</v>
      </c>
      <c r="G1934" t="str">
        <f t="shared" si="557"/>
        <v>0.999977941376328-0.00469660910545919i</v>
      </c>
      <c r="H1934" t="str">
        <f t="shared" si="558"/>
        <v>91.1733203594351+4.46022135104376i</v>
      </c>
      <c r="I1934" t="str">
        <f t="shared" si="559"/>
        <v>5.48277817491861-27.1410134046219i</v>
      </c>
      <c r="K1934" t="str">
        <f t="shared" si="560"/>
        <v>0.142245151865155-0.00911132795401132i</v>
      </c>
      <c r="L1934" t="str">
        <f t="shared" si="561"/>
        <v>0.0015-7.66493550585324i</v>
      </c>
      <c r="M1934" t="str">
        <f t="shared" si="562"/>
        <v>0.0135-3.14458892547826i</v>
      </c>
      <c r="N1934">
        <f t="shared" si="563"/>
        <v>116.59323791952525</v>
      </c>
      <c r="O1934">
        <f t="shared" si="564"/>
        <v>44.48875116002025</v>
      </c>
      <c r="P1934" s="3">
        <f t="shared" si="565"/>
        <v>44.48875116002025</v>
      </c>
      <c r="Q1934" s="3">
        <f t="shared" si="566"/>
        <v>-63.406762080474742</v>
      </c>
      <c r="R1934">
        <f t="shared" si="567"/>
        <v>116.59323791952525</v>
      </c>
      <c r="S1934">
        <f t="shared" si="568"/>
        <v>1.2977518122164742</v>
      </c>
      <c r="T1934">
        <f t="shared" si="551"/>
        <v>44.48875116002025</v>
      </c>
    </row>
    <row r="1935" spans="1:20" x14ac:dyDescent="0.3">
      <c r="A1935">
        <f t="shared" si="552"/>
        <v>8185.0003763359928</v>
      </c>
      <c r="B1935">
        <f t="shared" si="569"/>
        <v>1302.6832691028969</v>
      </c>
      <c r="C1935" t="str">
        <f t="shared" si="553"/>
        <v>75.0479973309372-149.414485352509i</v>
      </c>
      <c r="D1935" t="str">
        <f t="shared" si="554"/>
        <v>15.352263507368-24.6823305873651i</v>
      </c>
      <c r="E1935" t="str">
        <f t="shared" si="555"/>
        <v>161.370708211518-4.31863239442644i</v>
      </c>
      <c r="F1935" t="str">
        <f t="shared" si="556"/>
        <v>17.459071395317-114.735750486088i</v>
      </c>
      <c r="G1935" t="str">
        <f t="shared" si="557"/>
        <v>0.999977773415995-0.00471445542820082i</v>
      </c>
      <c r="H1935" t="str">
        <f t="shared" si="558"/>
        <v>91.1746416285329+4.47718045460709i</v>
      </c>
      <c r="I1935" t="str">
        <f t="shared" si="559"/>
        <v>5.48284786698639-27.0372717837357i</v>
      </c>
      <c r="K1935" t="str">
        <f t="shared" si="560"/>
        <v>0.142240513017119-0.00914563799225973i</v>
      </c>
      <c r="L1935" t="str">
        <f t="shared" si="561"/>
        <v>0.0015-7.63591901360156i</v>
      </c>
      <c r="M1935" t="str">
        <f t="shared" si="562"/>
        <v>0.0135-3.13268472352885i</v>
      </c>
      <c r="N1935">
        <f t="shared" si="563"/>
        <v>116.66949078480079</v>
      </c>
      <c r="O1935">
        <f t="shared" si="564"/>
        <v>44.464888628966861</v>
      </c>
      <c r="P1935" s="3">
        <f t="shared" si="565"/>
        <v>44.464888628966861</v>
      </c>
      <c r="Q1935" s="3">
        <f t="shared" si="566"/>
        <v>-63.330509215199207</v>
      </c>
      <c r="R1935">
        <f t="shared" si="567"/>
        <v>116.66949078480079</v>
      </c>
      <c r="S1935">
        <f t="shared" si="568"/>
        <v>1.3026832691028969</v>
      </c>
      <c r="T1935">
        <f t="shared" si="551"/>
        <v>44.464888628966861</v>
      </c>
    </row>
    <row r="1936" spans="1:20" x14ac:dyDescent="0.3">
      <c r="A1936">
        <f t="shared" si="552"/>
        <v>8216.1033777660705</v>
      </c>
      <c r="B1936">
        <f t="shared" si="569"/>
        <v>1307.633465525488</v>
      </c>
      <c r="C1936" t="str">
        <f t="shared" si="553"/>
        <v>75.0409503809754-148.905549574557i</v>
      </c>
      <c r="D1936" t="str">
        <f t="shared" si="554"/>
        <v>15.3522331603992-24.5907689071377i</v>
      </c>
      <c r="E1936" t="str">
        <f t="shared" si="555"/>
        <v>161.362719162283-4.3332551441455i</v>
      </c>
      <c r="F1936" t="str">
        <f t="shared" si="556"/>
        <v>17.4590684404921-114.302029518474i</v>
      </c>
      <c r="G1936" t="str">
        <f t="shared" si="557"/>
        <v>0.999977604176794-0.00473236955790762i</v>
      </c>
      <c r="H1936" t="str">
        <f t="shared" si="558"/>
        <v>91.1759729817877+4.49420411993053i</v>
      </c>
      <c r="I1936" t="str">
        <f t="shared" si="559"/>
        <v>5.48291809071616-26.9339191077464i</v>
      </c>
      <c r="K1936" t="str">
        <f t="shared" si="560"/>
        <v>0.142235839168247-0.00918007484855479i</v>
      </c>
      <c r="L1936" t="str">
        <f t="shared" si="561"/>
        <v>0.0015-7.60701236660846i</v>
      </c>
      <c r="M1936" t="str">
        <f t="shared" si="562"/>
        <v>0.0135-3.1208255863009i</v>
      </c>
      <c r="N1936">
        <f t="shared" si="563"/>
        <v>116.7458192182203</v>
      </c>
      <c r="O1936">
        <f t="shared" si="564"/>
        <v>44.441073880547755</v>
      </c>
      <c r="P1936" s="3">
        <f t="shared" si="565"/>
        <v>44.441073880547755</v>
      </c>
      <c r="Q1936" s="3">
        <f t="shared" si="566"/>
        <v>-63.254180781779702</v>
      </c>
      <c r="R1936">
        <f t="shared" si="567"/>
        <v>116.7458192182203</v>
      </c>
      <c r="S1936">
        <f t="shared" si="568"/>
        <v>1.307633465525488</v>
      </c>
      <c r="T1936">
        <f t="shared" si="551"/>
        <v>44.441073880547755</v>
      </c>
    </row>
    <row r="1937" spans="1:20" x14ac:dyDescent="0.3">
      <c r="A1937">
        <f t="shared" si="552"/>
        <v>8247.3245706015823</v>
      </c>
      <c r="B1937">
        <f t="shared" si="569"/>
        <v>1312.602472694485</v>
      </c>
      <c r="C1937" t="str">
        <f t="shared" si="553"/>
        <v>75.033853212178-148.398738329344i</v>
      </c>
      <c r="D1937" t="str">
        <f t="shared" si="554"/>
        <v>15.3522025824765-24.4995609659032i</v>
      </c>
      <c r="E1937" t="str">
        <f t="shared" si="555"/>
        <v>161.35467481613-4.34791415809681i</v>
      </c>
      <c r="F1937" t="str">
        <f t="shared" si="556"/>
        <v>17.4590654631689-113.869952823716i</v>
      </c>
      <c r="G1937" t="str">
        <f t="shared" si="557"/>
        <v>0.999977433648991-0.00475035175214233i</v>
      </c>
      <c r="H1937" t="str">
        <f t="shared" si="558"/>
        <v>91.177314496343+4.51129259368435i</v>
      </c>
      <c r="I1937" t="str">
        <f t="shared" si="559"/>
        <v>5.48298885017143-26.830953889945i</v>
      </c>
      <c r="K1937" t="str">
        <f t="shared" si="560"/>
        <v>0.142231130056907-0.00921463896448i</v>
      </c>
      <c r="L1937" t="str">
        <f t="shared" si="561"/>
        <v>0.0015-7.57821514904211i</v>
      </c>
      <c r="M1937" t="str">
        <f t="shared" si="562"/>
        <v>0.0135-3.10901134319675i</v>
      </c>
      <c r="N1937">
        <f t="shared" si="563"/>
        <v>116.82222204498726</v>
      </c>
      <c r="O1937">
        <f t="shared" si="564"/>
        <v>44.41730704953595</v>
      </c>
      <c r="P1937" s="3">
        <f t="shared" si="565"/>
        <v>44.41730704953595</v>
      </c>
      <c r="Q1937" s="3">
        <f t="shared" si="566"/>
        <v>-63.177777955012736</v>
      </c>
      <c r="R1937">
        <f t="shared" si="567"/>
        <v>116.82222204498726</v>
      </c>
      <c r="S1937">
        <f t="shared" si="568"/>
        <v>1.3126024726944849</v>
      </c>
      <c r="T1937">
        <f t="shared" si="551"/>
        <v>44.41730704953595</v>
      </c>
    </row>
    <row r="1938" spans="1:20" x14ac:dyDescent="0.3">
      <c r="A1938">
        <f t="shared" si="552"/>
        <v>8278.6644039698676</v>
      </c>
      <c r="B1938">
        <f t="shared" si="569"/>
        <v>1317.5903620907241</v>
      </c>
      <c r="C1938" t="str">
        <f t="shared" si="553"/>
        <v>75.0267054915061-147.894044141205i</v>
      </c>
      <c r="D1938" t="str">
        <f t="shared" si="554"/>
        <v>15.3521717718433-24.4087054515193i</v>
      </c>
      <c r="E1938" t="str">
        <f t="shared" si="555"/>
        <v>161.346574831286-4.36260937427694i</v>
      </c>
      <c r="F1938" t="str">
        <f t="shared" si="556"/>
        <v>17.4590624631759-113.439514186243i</v>
      </c>
      <c r="G1938" t="str">
        <f t="shared" si="557"/>
        <v>0.999977261822772-0.00476840226944531i</v>
      </c>
      <c r="H1938" t="str">
        <f t="shared" si="558"/>
        <v>91.1786662499364+4.52844612349142i</v>
      </c>
      <c r="I1938" t="str">
        <f t="shared" si="559"/>
        <v>5.48306014944693-26.7283746491969i</v>
      </c>
      <c r="K1938" t="str">
        <f t="shared" si="560"/>
        <v>0.142226385419547-0.00924933078284328i</v>
      </c>
      <c r="L1938" t="str">
        <f t="shared" si="561"/>
        <v>0.0015-7.54952694664484i</v>
      </c>
      <c r="M1938" t="str">
        <f t="shared" si="562"/>
        <v>0.0135-3.09724182426455i</v>
      </c>
      <c r="N1938">
        <f t="shared" si="563"/>
        <v>116.8986980812702</v>
      </c>
      <c r="O1938">
        <f t="shared" si="564"/>
        <v>44.393588269805321</v>
      </c>
      <c r="P1938" s="3">
        <f t="shared" si="565"/>
        <v>44.393588269805321</v>
      </c>
      <c r="Q1938" s="3">
        <f t="shared" si="566"/>
        <v>-63.10130191872981</v>
      </c>
      <c r="R1938">
        <f t="shared" si="567"/>
        <v>116.8986980812702</v>
      </c>
      <c r="S1938">
        <f t="shared" si="568"/>
        <v>1.3175903620907241</v>
      </c>
      <c r="T1938">
        <f t="shared" si="551"/>
        <v>44.393588269805321</v>
      </c>
    </row>
    <row r="1939" spans="1:20" x14ac:dyDescent="0.3">
      <c r="A1939">
        <f t="shared" si="552"/>
        <v>8310.1233287049545</v>
      </c>
      <c r="B1939">
        <f t="shared" si="569"/>
        <v>1322.5972054666688</v>
      </c>
      <c r="C1939" t="str">
        <f t="shared" si="553"/>
        <v>75.0195068840688-147.391459563093i</v>
      </c>
      <c r="D1939" t="str">
        <f t="shared" si="554"/>
        <v>15.3521407267295-24.3182010569124i</v>
      </c>
      <c r="E1939" t="str">
        <f t="shared" si="555"/>
        <v>161.33841886447-4.37734072853552i</v>
      </c>
      <c r="F1939" t="str">
        <f t="shared" si="556"/>
        <v>17.4590594403408-113.010707414047i</v>
      </c>
      <c r="G1939" t="str">
        <f t="shared" si="557"/>
        <v>0.999977088688253-0.00478652136933813i</v>
      </c>
      <c r="H1939" t="str">
        <f t="shared" si="558"/>
        <v>91.180028320901+4.54566495793078i</v>
      </c>
      <c r="I1939" t="str">
        <f t="shared" si="559"/>
        <v>5.48313199266876-26.6261799099198i</v>
      </c>
      <c r="K1939" t="str">
        <f t="shared" si="560"/>
        <v>0.142221604990686-0.00928415074767665i</v>
      </c>
      <c r="L1939" t="str">
        <f t="shared" si="561"/>
        <v>0.0015-7.5209473467273i</v>
      </c>
      <c r="M1939" t="str">
        <f t="shared" si="562"/>
        <v>0.0135-3.08551686019581i</v>
      </c>
      <c r="N1939">
        <f t="shared" si="563"/>
        <v>116.97524613422718</v>
      </c>
      <c r="O1939">
        <f t="shared" si="564"/>
        <v>44.369917674316497</v>
      </c>
      <c r="P1939" s="3">
        <f t="shared" si="565"/>
        <v>44.369917674316497</v>
      </c>
      <c r="Q1939" s="3">
        <f t="shared" si="566"/>
        <v>-63.024753865772823</v>
      </c>
      <c r="R1939">
        <f t="shared" si="567"/>
        <v>116.97524613422718</v>
      </c>
      <c r="S1939">
        <f t="shared" si="568"/>
        <v>1.3225972054666688</v>
      </c>
      <c r="T1939">
        <f t="shared" si="551"/>
        <v>44.369917674316497</v>
      </c>
    </row>
    <row r="1940" spans="1:20" x14ac:dyDescent="0.3">
      <c r="A1940">
        <f t="shared" si="552"/>
        <v>8341.7017973540333</v>
      </c>
      <c r="B1940">
        <f t="shared" si="569"/>
        <v>1327.6230748474422</v>
      </c>
      <c r="C1940" t="str">
        <f t="shared" si="553"/>
        <v>75.0122570531166-146.890977176446i</v>
      </c>
      <c r="D1940" t="str">
        <f t="shared" si="554"/>
        <v>15.3521094453515-24.2280464800589i</v>
      </c>
      <c r="E1940" t="str">
        <f t="shared" si="555"/>
        <v>161.330206570898-4.39210815455088i</v>
      </c>
      <c r="F1940" t="str">
        <f t="shared" si="556"/>
        <v>17.4590563944895-112.583526338598i</v>
      </c>
      <c r="G1940" t="str">
        <f t="shared" si="557"/>
        <v>0.999976914235472-0.00480470931232737i</v>
      </c>
      <c r="H1940" t="str">
        <f t="shared" si="558"/>
        <v>91.1814007881744+4.56294934654184i</v>
      </c>
      <c r="I1940" t="str">
        <f t="shared" si="559"/>
        <v>5.48320438399481-26.5243682020648i</v>
      </c>
      <c r="K1940" t="str">
        <f t="shared" si="560"/>
        <v>0.142216788502894-0.00931909930423569i</v>
      </c>
      <c r="L1940" t="str">
        <f t="shared" si="561"/>
        <v>0.0015-7.49247593816224i</v>
      </c>
      <c r="M1940" t="str">
        <f t="shared" si="562"/>
        <v>0.0135-3.07383628232298i</v>
      </c>
      <c r="N1940">
        <f t="shared" si="563"/>
        <v>117.05186500203408</v>
      </c>
      <c r="O1940">
        <f t="shared" si="564"/>
        <v>44.346295395101912</v>
      </c>
      <c r="P1940" s="3">
        <f t="shared" si="565"/>
        <v>44.346295395101912</v>
      </c>
      <c r="Q1940" s="3">
        <f t="shared" si="566"/>
        <v>-62.948134997965916</v>
      </c>
      <c r="R1940">
        <f t="shared" si="567"/>
        <v>117.05186500203408</v>
      </c>
      <c r="S1940">
        <f t="shared" si="568"/>
        <v>1.3276230748474422</v>
      </c>
      <c r="T1940">
        <f t="shared" si="551"/>
        <v>44.346295395101912</v>
      </c>
    </row>
    <row r="1941" spans="1:20" x14ac:dyDescent="0.3">
      <c r="A1941">
        <f t="shared" si="552"/>
        <v>8373.4002641839779</v>
      </c>
      <c r="B1941">
        <f t="shared" si="569"/>
        <v>1332.6680425318625</v>
      </c>
      <c r="C1941" t="str">
        <f t="shared" si="553"/>
        <v>75.0049556600406-146.392589591077i</v>
      </c>
      <c r="D1941" t="str">
        <f t="shared" si="554"/>
        <v>15.3520779259123-24.1382404239666i</v>
      </c>
      <c r="E1941" t="str">
        <f t="shared" si="555"/>
        <v>161.321937604286-4.40691158380708i</v>
      </c>
      <c r="F1941" t="str">
        <f t="shared" si="556"/>
        <v>17.459053325447-112.15796481475i</v>
      </c>
      <c r="G1941" t="str">
        <f t="shared" si="557"/>
        <v>0.999976738454392-0.00482296635990826i</v>
      </c>
      <c r="H1941" t="str">
        <f t="shared" si="558"/>
        <v>91.1827837312991+4.58029953982772i</v>
      </c>
      <c r="I1941" t="str">
        <f t="shared" si="559"/>
        <v>5.48327732761475-26.4229380610925i</v>
      </c>
      <c r="K1941" t="str">
        <f t="shared" si="560"/>
        <v>0.142211935686785-0.0093541768989991i</v>
      </c>
      <c r="L1941" t="str">
        <f t="shared" si="561"/>
        <v>0.0015-7.464112311379i</v>
      </c>
      <c r="M1941" t="str">
        <f t="shared" si="562"/>
        <v>0.0135-3.06219992261704i</v>
      </c>
      <c r="N1941">
        <f t="shared" si="563"/>
        <v>117.12855347391218</v>
      </c>
      <c r="O1941">
        <f t="shared" si="564"/>
        <v>44.32272156325206</v>
      </c>
      <c r="P1941" s="3">
        <f t="shared" si="565"/>
        <v>44.32272156325206</v>
      </c>
      <c r="Q1941" s="3">
        <f t="shared" si="566"/>
        <v>-62.871446526087816</v>
      </c>
      <c r="R1941">
        <f t="shared" si="567"/>
        <v>117.12855347391218</v>
      </c>
      <c r="S1941">
        <f t="shared" si="568"/>
        <v>1.3326680425318624</v>
      </c>
      <c r="T1941">
        <f t="shared" si="551"/>
        <v>44.32272156325206</v>
      </c>
    </row>
    <row r="1942" spans="1:20" x14ac:dyDescent="0.3">
      <c r="A1942">
        <f t="shared" si="552"/>
        <v>8405.2191851878779</v>
      </c>
      <c r="B1942">
        <f t="shared" si="569"/>
        <v>1337.7321810934836</v>
      </c>
      <c r="C1942" t="str">
        <f t="shared" si="553"/>
        <v>74.9976023643629-145.89628944504i</v>
      </c>
      <c r="D1942" t="str">
        <f t="shared" si="554"/>
        <v>15.3520461666011-24.0487815966557i</v>
      </c>
      <c r="E1942" t="str">
        <f t="shared" si="555"/>
        <v>161.313611616852-4.42175094556982i</v>
      </c>
      <c r="F1942" t="str">
        <f t="shared" si="556"/>
        <v>17.4590502330364-111.734016720654i</v>
      </c>
      <c r="G1942" t="str">
        <f t="shared" si="557"/>
        <v>0.9999765613349-0.0048412927745685i</v>
      </c>
      <c r="H1942" t="str">
        <f t="shared" si="558"/>
        <v>91.1841772304303+4.59771578925947i</v>
      </c>
      <c r="I1942" t="str">
        <f t="shared" si="559"/>
        <v>5.48335082775038-26.3218880279532i</v>
      </c>
      <c r="K1942" t="str">
        <f t="shared" si="560"/>
        <v>0.142207046270998-0.00938938397966806i</v>
      </c>
      <c r="L1942" t="str">
        <f t="shared" si="561"/>
        <v>0.0015-7.43585605835727i</v>
      </c>
      <c r="M1942" t="str">
        <f t="shared" si="562"/>
        <v>0.0135-3.05060761368503i</v>
      </c>
      <c r="N1942">
        <f t="shared" si="563"/>
        <v>117.20531033015791</v>
      </c>
      <c r="O1942">
        <f t="shared" si="564"/>
        <v>44.299196308900484</v>
      </c>
      <c r="P1942" s="3">
        <f t="shared" si="565"/>
        <v>44.299196308900484</v>
      </c>
      <c r="Q1942" s="3">
        <f t="shared" si="566"/>
        <v>-62.794689669842086</v>
      </c>
      <c r="R1942">
        <f t="shared" si="567"/>
        <v>117.20531033015791</v>
      </c>
      <c r="S1942">
        <f t="shared" si="568"/>
        <v>1.3377321810934837</v>
      </c>
      <c r="T1942">
        <f t="shared" si="551"/>
        <v>44.299196308900484</v>
      </c>
    </row>
    <row r="1943" spans="1:20" x14ac:dyDescent="0.3">
      <c r="A1943">
        <f t="shared" si="552"/>
        <v>8437.1590180915919</v>
      </c>
      <c r="B1943">
        <f t="shared" si="569"/>
        <v>1342.8155633816389</v>
      </c>
      <c r="C1943" t="str">
        <f t="shared" si="553"/>
        <v>74.9901968237357-145.402069404515i</v>
      </c>
      <c r="D1943" t="str">
        <f t="shared" si="554"/>
        <v>15.3520141655935-23.9596687111405i</v>
      </c>
      <c r="E1943" t="str">
        <f t="shared" si="555"/>
        <v>161.30522825932-4.4366261668622i</v>
      </c>
      <c r="F1943" t="str">
        <f t="shared" si="556"/>
        <v>17.4590471170798-111.311675957672i</v>
      </c>
      <c r="G1943" t="str">
        <f t="shared" si="557"/>
        <v>0.999976382866806-0.00485968881979197i</v>
      </c>
      <c r="H1943" t="str">
        <f t="shared" si="558"/>
        <v>91.1855813663378+4.61519834727967i</v>
      </c>
      <c r="I1943" t="str">
        <f t="shared" si="559"/>
        <v>5.48342488865588-26.2212166490657i</v>
      </c>
      <c r="K1943" t="str">
        <f t="shared" si="560"/>
        <v>0.142202119982188-0.00942472099516575i</v>
      </c>
      <c r="L1943" t="str">
        <f t="shared" si="561"/>
        <v>0.0015-7.40770677262133i</v>
      </c>
      <c r="M1943" t="str">
        <f t="shared" si="562"/>
        <v>0.0135-3.03905918876772i</v>
      </c>
      <c r="N1943">
        <f t="shared" si="563"/>
        <v>117.28213434217361</v>
      </c>
      <c r="O1943">
        <f t="shared" si="564"/>
        <v>44.275719761209729</v>
      </c>
      <c r="P1943" s="3">
        <f t="shared" si="565"/>
        <v>44.275719761209729</v>
      </c>
      <c r="Q1943" s="3">
        <f t="shared" si="566"/>
        <v>-62.717865657826387</v>
      </c>
      <c r="R1943">
        <f t="shared" si="567"/>
        <v>117.28213434217361</v>
      </c>
      <c r="S1943">
        <f t="shared" si="568"/>
        <v>1.3428155633816388</v>
      </c>
      <c r="T1943">
        <f t="shared" si="551"/>
        <v>44.275719761209729</v>
      </c>
    </row>
    <row r="1944" spans="1:20" x14ac:dyDescent="0.3">
      <c r="A1944">
        <f t="shared" si="552"/>
        <v>8469.2202223603399</v>
      </c>
      <c r="B1944">
        <f t="shared" si="569"/>
        <v>1347.9182625224892</v>
      </c>
      <c r="C1944" t="str">
        <f t="shared" si="553"/>
        <v>74.9827386939298-144.909922163677i</v>
      </c>
      <c r="D1944" t="str">
        <f t="shared" si="554"/>
        <v>15.3519819210509-23.8709004854108i</v>
      </c>
      <c r="E1944" t="str">
        <f t="shared" si="555"/>
        <v>161.296787180923-4.45153717244053i</v>
      </c>
      <c r="F1944" t="str">
        <f t="shared" si="556"/>
        <v>17.4590439773983-110.890936450288i</v>
      </c>
      <c r="G1944" t="str">
        <f t="shared" si="557"/>
        <v>0.999976203039842-0.00487815476006255i</v>
      </c>
      <c r="H1944" t="str">
        <f t="shared" si="558"/>
        <v>91.1869962204152+4.63274746730667i</v>
      </c>
      <c r="I1944" t="str">
        <f t="shared" si="559"/>
        <v>5.48349951461836-26.1209224762976i</v>
      </c>
      <c r="K1944" t="str">
        <f t="shared" si="560"/>
        <v>0.142197156545005-0.00946018839563657i</v>
      </c>
      <c r="L1944" t="str">
        <f t="shared" si="561"/>
        <v>0.0015-7.37966404923424i</v>
      </c>
      <c r="M1944" t="str">
        <f t="shared" si="562"/>
        <v>0.0135-3.02755448173712i</v>
      </c>
      <c r="N1944">
        <f t="shared" si="563"/>
        <v>117.3590242724987</v>
      </c>
      <c r="O1944">
        <f t="shared" si="564"/>
        <v>44.252292048356381</v>
      </c>
      <c r="P1944" s="3">
        <f t="shared" si="565"/>
        <v>44.252292048356381</v>
      </c>
      <c r="Q1944" s="3">
        <f t="shared" si="566"/>
        <v>-62.640975727501299</v>
      </c>
      <c r="R1944">
        <f t="shared" si="567"/>
        <v>117.3590242724987</v>
      </c>
      <c r="S1944">
        <f t="shared" si="568"/>
        <v>1.3479182625224893</v>
      </c>
      <c r="T1944">
        <f t="shared" si="551"/>
        <v>44.252292048356381</v>
      </c>
    </row>
    <row r="1945" spans="1:20" x14ac:dyDescent="0.3">
      <c r="A1945">
        <f t="shared" si="552"/>
        <v>8501.40325920531</v>
      </c>
      <c r="B1945">
        <f t="shared" si="569"/>
        <v>1353.0403519200747</v>
      </c>
      <c r="C1945" t="str">
        <f t="shared" si="553"/>
        <v>74.9752276288429-144.419840444588i</v>
      </c>
      <c r="D1945" t="str">
        <f t="shared" si="554"/>
        <v>15.3519494311214-23.7824756424132i</v>
      </c>
      <c r="E1945" t="str">
        <f t="shared" si="555"/>
        <v>161.288288029411-4.46648388477022i</v>
      </c>
      <c r="F1945" t="str">
        <f t="shared" si="556"/>
        <v>17.4590408138109-110.471792146021i</v>
      </c>
      <c r="G1945" t="str">
        <f t="shared" si="557"/>
        <v>0.999976021843661-0.00489669086086783i</v>
      </c>
      <c r="H1945" t="str">
        <f t="shared" si="558"/>
        <v>91.1884218746792+4.65036340373794i</v>
      </c>
      <c r="I1945" t="str">
        <f t="shared" si="559"/>
        <v>5.48357470995743-26.0210040669424i</v>
      </c>
      <c r="K1945" t="str">
        <f t="shared" si="560"/>
        <v>0.142192155682089-0.00949578663244541i</v>
      </c>
      <c r="L1945" t="str">
        <f t="shared" si="561"/>
        <v>0.0015-7.351727484792i</v>
      </c>
      <c r="M1945" t="str">
        <f t="shared" si="562"/>
        <v>0.0135-3.01609332709416i</v>
      </c>
      <c r="N1945">
        <f t="shared" si="563"/>
        <v>117.43597887484452</v>
      </c>
      <c r="O1945">
        <f t="shared" si="564"/>
        <v>44.228913297517636</v>
      </c>
      <c r="P1945" s="3">
        <f t="shared" si="565"/>
        <v>44.228913297517636</v>
      </c>
      <c r="Q1945" s="3">
        <f t="shared" si="566"/>
        <v>-62.56402112515547</v>
      </c>
      <c r="R1945">
        <f t="shared" si="567"/>
        <v>117.43597887484452</v>
      </c>
      <c r="S1945">
        <f t="shared" si="568"/>
        <v>1.3530403519200747</v>
      </c>
      <c r="T1945">
        <f t="shared" si="551"/>
        <v>44.228913297517636</v>
      </c>
    </row>
    <row r="1946" spans="1:20" x14ac:dyDescent="0.3">
      <c r="A1946">
        <f t="shared" si="552"/>
        <v>8533.7085915902899</v>
      </c>
      <c r="B1946">
        <f t="shared" si="569"/>
        <v>1358.181905257371</v>
      </c>
      <c r="C1946" t="str">
        <f t="shared" si="553"/>
        <v>74.9676632804765-143.931816997059i</v>
      </c>
      <c r="D1946" t="str">
        <f t="shared" si="554"/>
        <v>15.3519166939382-23.694392910033i</v>
      </c>
      <c r="E1946" t="str">
        <f t="shared" si="555"/>
        <v>161.279730451047-4.48146622400139i</v>
      </c>
      <c r="F1946" t="str">
        <f t="shared" si="556"/>
        <v>17.4590376261358-110.054237015336i</v>
      </c>
      <c r="G1946" t="str">
        <f t="shared" si="557"/>
        <v>0.99997583926784-0.00491529738870298i</v>
      </c>
      <c r="H1946" t="str">
        <f t="shared" si="558"/>
        <v>91.1898584117794+4.66804641195455i</v>
      </c>
      <c r="I1946" t="str">
        <f t="shared" si="559"/>
        <v>5.48365047902618-25.9214599837001i</v>
      </c>
      <c r="K1946" t="str">
        <f t="shared" si="560"/>
        <v>0.142187117114047-0.00953151615817688i</v>
      </c>
      <c r="L1946" t="str">
        <f t="shared" si="561"/>
        <v>0.0015-7.3238966774178i</v>
      </c>
      <c r="M1946" t="str">
        <f t="shared" si="562"/>
        <v>0.0135-3.00467555996629i</v>
      </c>
      <c r="N1946">
        <f t="shared" si="563"/>
        <v>117.51299689412545</v>
      </c>
      <c r="O1946">
        <f t="shared" si="564"/>
        <v>44.20558363485565</v>
      </c>
      <c r="P1946" s="3">
        <f t="shared" si="565"/>
        <v>44.20558363485565</v>
      </c>
      <c r="Q1946" s="3">
        <f t="shared" si="566"/>
        <v>-62.487003105874557</v>
      </c>
      <c r="R1946">
        <f t="shared" si="567"/>
        <v>117.51299689412545</v>
      </c>
      <c r="S1946">
        <f t="shared" si="568"/>
        <v>1.3581819052573709</v>
      </c>
      <c r="T1946">
        <f t="shared" si="551"/>
        <v>44.20558363485565</v>
      </c>
    </row>
    <row r="1947" spans="1:20" x14ac:dyDescent="0.3">
      <c r="A1947">
        <f t="shared" si="552"/>
        <v>8566.1366842383341</v>
      </c>
      <c r="B1947">
        <f t="shared" si="569"/>
        <v>1363.3429964973491</v>
      </c>
      <c r="C1947" t="str">
        <f t="shared" si="553"/>
        <v>74.9600452989484-143.445844598541i</v>
      </c>
      <c r="D1947" t="str">
        <f t="shared" si="554"/>
        <v>15.351883707621-23.6066510210759i</v>
      </c>
      <c r="E1947" t="str">
        <f t="shared" si="555"/>
        <v>161.271114090616-4.49648410794274i</v>
      </c>
      <c r="F1947" t="str">
        <f t="shared" si="556"/>
        <v>17.4590344141895-109.63826505156i</v>
      </c>
      <c r="G1947" t="str">
        <f t="shared" si="557"/>
        <v>0.999975655301873-0.00493397461107455i</v>
      </c>
      <c r="H1947" t="str">
        <f t="shared" si="558"/>
        <v>91.1913059149992+4.68579674832455i</v>
      </c>
      <c r="I1947" t="str">
        <f t="shared" si="559"/>
        <v>5.48372682621089-25.8222887946562i</v>
      </c>
      <c r="K1947" t="str">
        <f t="shared" si="560"/>
        <v>0.142182040559447-0.00956737742663439i</v>
      </c>
      <c r="L1947" t="str">
        <f t="shared" si="561"/>
        <v>0.0015-7.29617122675616i</v>
      </c>
      <c r="M1947" t="str">
        <f t="shared" si="562"/>
        <v>0.0135-2.99330101610508i</v>
      </c>
      <c r="N1947">
        <f t="shared" si="563"/>
        <v>117.5900770664975</v>
      </c>
      <c r="O1947">
        <f t="shared" si="564"/>
        <v>44.182303185504203</v>
      </c>
      <c r="P1947" s="3">
        <f t="shared" si="565"/>
        <v>44.182303185504203</v>
      </c>
      <c r="Q1947" s="3">
        <f t="shared" si="566"/>
        <v>-62.4099229335025</v>
      </c>
      <c r="R1947">
        <f t="shared" si="567"/>
        <v>117.5900770664975</v>
      </c>
      <c r="S1947">
        <f t="shared" si="568"/>
        <v>1.3633429964973491</v>
      </c>
      <c r="T1947">
        <f t="shared" si="551"/>
        <v>44.182303185504203</v>
      </c>
    </row>
    <row r="1948" spans="1:20" x14ac:dyDescent="0.3">
      <c r="A1948">
        <f t="shared" si="552"/>
        <v>8598.6880036384391</v>
      </c>
      <c r="B1948">
        <f t="shared" si="569"/>
        <v>1368.5236998840389</v>
      </c>
      <c r="C1948" t="str">
        <f t="shared" si="553"/>
        <v>74.9523733324786-142.961916054006i</v>
      </c>
      <c r="D1948" t="str">
        <f t="shared" si="554"/>
        <v>15.3518504702747-23.5192487132497i</v>
      </c>
      <c r="E1948" t="str">
        <f t="shared" si="555"/>
        <v>161.262438591435-4.51153745203947i</v>
      </c>
      <c r="F1948" t="str">
        <f t="shared" si="556"/>
        <v>17.4590311777872-109.223870270793i</v>
      </c>
      <c r="G1948" t="str">
        <f t="shared" si="557"/>
        <v>0.999975469935177-0.00495272279650425i</v>
      </c>
      <c r="H1948" t="str">
        <f t="shared" si="558"/>
        <v>91.192764468263+4.70361467020734i</v>
      </c>
      <c r="I1948" t="str">
        <f t="shared" si="559"/>
        <v>5.48380375593156-25.7234890732606i</v>
      </c>
      <c r="K1948" t="str">
        <f t="shared" si="560"/>
        <v>0.142176925734798-0.00960337089283936i</v>
      </c>
      <c r="L1948" t="str">
        <f t="shared" si="561"/>
        <v>0.0015-7.26855073396707i</v>
      </c>
      <c r="M1948" t="str">
        <f t="shared" si="562"/>
        <v>0.0135-2.98196953188393i</v>
      </c>
      <c r="N1948">
        <f t="shared" si="563"/>
        <v>117.66721811939173</v>
      </c>
      <c r="O1948">
        <f t="shared" si="564"/>
        <v>44.159072073554114</v>
      </c>
      <c r="P1948" s="3">
        <f t="shared" si="565"/>
        <v>44.159072073554114</v>
      </c>
      <c r="Q1948" s="3">
        <f t="shared" si="566"/>
        <v>-62.332781880608266</v>
      </c>
      <c r="R1948">
        <f t="shared" si="567"/>
        <v>117.66721811939173</v>
      </c>
      <c r="S1948">
        <f t="shared" si="568"/>
        <v>1.3685236998840389</v>
      </c>
      <c r="T1948">
        <f t="shared" si="551"/>
        <v>44.159072073554114</v>
      </c>
    </row>
    <row r="1949" spans="1:20" x14ac:dyDescent="0.3">
      <c r="A1949">
        <f t="shared" si="552"/>
        <v>8631.363018052265</v>
      </c>
      <c r="B1949">
        <f t="shared" si="569"/>
        <v>1373.7240899435983</v>
      </c>
      <c r="C1949" t="str">
        <f t="shared" si="553"/>
        <v>74.9446470273858-142.480024195805i</v>
      </c>
      <c r="D1949" t="str">
        <f t="shared" si="554"/>
        <v>15.3518169799903-23.4321847291458i</v>
      </c>
      <c r="E1949" t="str">
        <f t="shared" si="555"/>
        <v>161.253703595343-4.52662616934492i</v>
      </c>
      <c r="F1949" t="str">
        <f t="shared" si="556"/>
        <v>17.4590279167427-108.811046711826i</v>
      </c>
      <c r="G1949" t="str">
        <f t="shared" si="557"/>
        <v>0.999975283157087-0.00497154221453285i</v>
      </c>
      <c r="H1949" t="str">
        <f t="shared" si="558"/>
        <v>91.1942341561426+4.72150043595754i</v>
      </c>
      <c r="I1949" t="str">
        <f t="shared" si="559"/>
        <v>5.48388127264228-25.625059398309i</v>
      </c>
      <c r="K1949" t="str">
        <f t="shared" si="560"/>
        <v>0.142171772354535-0.00963949701303i</v>
      </c>
      <c r="L1949" t="str">
        <f t="shared" si="561"/>
        <v>0.0015-7.24103480172054i</v>
      </c>
      <c r="M1949" t="str">
        <f t="shared" si="562"/>
        <v>0.0135-2.97068094429561i</v>
      </c>
      <c r="N1949">
        <f t="shared" si="563"/>
        <v>117.7444187715557</v>
      </c>
      <c r="O1949">
        <f t="shared" si="564"/>
        <v>44.135890422038017</v>
      </c>
      <c r="P1949" s="3">
        <f t="shared" si="565"/>
        <v>44.135890422038017</v>
      </c>
      <c r="Q1949" s="3">
        <f t="shared" si="566"/>
        <v>-62.255581228444299</v>
      </c>
      <c r="R1949">
        <f t="shared" si="567"/>
        <v>117.7444187715557</v>
      </c>
      <c r="S1949">
        <f t="shared" si="568"/>
        <v>1.3737240899435983</v>
      </c>
      <c r="T1949">
        <f t="shared" si="551"/>
        <v>44.135890422038017</v>
      </c>
    </row>
    <row r="1950" spans="1:20" x14ac:dyDescent="0.3">
      <c r="A1950">
        <f t="shared" si="552"/>
        <v>8664.1621975208636</v>
      </c>
      <c r="B1950">
        <f t="shared" si="569"/>
        <v>1378.9442414853841</v>
      </c>
      <c r="C1950" t="str">
        <f t="shared" si="553"/>
        <v>74.9368660280866-142.000161883575i</v>
      </c>
      <c r="D1950" t="str">
        <f t="shared" si="554"/>
        <v>15.351783234844-23.3454578162217i</v>
      </c>
      <c r="E1950" t="str">
        <f t="shared" si="555"/>
        <v>161.244908742719-4.5417501704977i</v>
      </c>
      <c r="F1950" t="str">
        <f t="shared" si="556"/>
        <v>17.4590246308683-108.399788436048i</v>
      </c>
      <c r="G1950" t="str">
        <f t="shared" si="557"/>
        <v>0.999975094956857-0.00499043313572402i</v>
      </c>
      <c r="H1950" t="str">
        <f t="shared" si="558"/>
        <v>91.1957150638577+4.73945430492874i</v>
      </c>
      <c r="I1950" t="str">
        <f t="shared" si="559"/>
        <v>5.4839593808311-25.5269983539193i</v>
      </c>
      <c r="K1950" t="str">
        <f t="shared" si="560"/>
        <v>0.142166580131011-0.00967575624466057i</v>
      </c>
      <c r="L1950" t="str">
        <f t="shared" si="561"/>
        <v>0.0015-7.2136230341906i</v>
      </c>
      <c r="M1950" t="str">
        <f t="shared" si="562"/>
        <v>0.0135-2.95943509094999i</v>
      </c>
      <c r="N1950">
        <f t="shared" si="563"/>
        <v>117.82167773308893</v>
      </c>
      <c r="O1950">
        <f t="shared" si="564"/>
        <v>44.112758352917325</v>
      </c>
      <c r="P1950" s="3">
        <f t="shared" si="565"/>
        <v>44.112758352917325</v>
      </c>
      <c r="Q1950" s="3">
        <f t="shared" si="566"/>
        <v>-62.17832226691106</v>
      </c>
      <c r="R1950">
        <f t="shared" si="567"/>
        <v>117.82167773308893</v>
      </c>
      <c r="S1950">
        <f t="shared" si="568"/>
        <v>1.3789442414853841</v>
      </c>
      <c r="T1950">
        <f t="shared" si="551"/>
        <v>44.112758352917325</v>
      </c>
    </row>
    <row r="1951" spans="1:20" x14ac:dyDescent="0.3">
      <c r="A1951">
        <f t="shared" si="552"/>
        <v>8697.0860138714434</v>
      </c>
      <c r="B1951">
        <f t="shared" si="569"/>
        <v>1384.1842296030286</v>
      </c>
      <c r="C1951" t="str">
        <f t="shared" si="553"/>
        <v>74.9290299770871-141.522322004106i</v>
      </c>
      <c r="D1951" t="str">
        <f t="shared" si="554"/>
        <v>15.3517492328972-23.2590667267825i</v>
      </c>
      <c r="E1951" t="str">
        <f t="shared" si="555"/>
        <v>161.236053672485-4.55690936369647i</v>
      </c>
      <c r="F1951" t="str">
        <f t="shared" si="556"/>
        <v>17.4590213199752-107.990089527371i</v>
      </c>
      <c r="G1951" t="str">
        <f t="shared" si="557"/>
        <v>0.999974905323659-0.00500939583166818i</v>
      </c>
      <c r="H1951" t="str">
        <f t="shared" si="558"/>
        <v>91.197207277285+4.75747653747769i</v>
      </c>
      <c r="I1951" t="str">
        <f t="shared" si="559"/>
        <v>5.48403808502074-25.4293045295145i</v>
      </c>
      <c r="K1951" t="str">
        <f t="shared" si="560"/>
        <v>0.142161348774476-0.00971214904639994i</v>
      </c>
      <c r="L1951" t="str">
        <f t="shared" si="561"/>
        <v>0.0015-7.18631503704982i</v>
      </c>
      <c r="M1951" t="str">
        <f t="shared" si="562"/>
        <v>0.0135-2.94823181007172i</v>
      </c>
      <c r="N1951">
        <f t="shared" si="563"/>
        <v>117.89899370548406</v>
      </c>
      <c r="O1951">
        <f t="shared" si="564"/>
        <v>44.089675987067309</v>
      </c>
      <c r="P1951" s="3">
        <f t="shared" si="565"/>
        <v>44.089675987067309</v>
      </c>
      <c r="Q1951" s="3">
        <f t="shared" si="566"/>
        <v>-62.101006294515948</v>
      </c>
      <c r="R1951">
        <f t="shared" si="567"/>
        <v>117.89899370548406</v>
      </c>
      <c r="S1951">
        <f t="shared" si="568"/>
        <v>1.3841842296030287</v>
      </c>
      <c r="T1951">
        <f t="shared" si="551"/>
        <v>44.089675987067309</v>
      </c>
    </row>
    <row r="1952" spans="1:20" x14ac:dyDescent="0.3">
      <c r="A1952">
        <f t="shared" si="552"/>
        <v>8730.134940724156</v>
      </c>
      <c r="B1952">
        <f t="shared" si="569"/>
        <v>1389.4441296755201</v>
      </c>
      <c r="C1952" t="str">
        <f t="shared" si="553"/>
        <v>74.921138514981-141.046497471214i</v>
      </c>
      <c r="D1952" t="str">
        <f t="shared" si="554"/>
        <v>15.351714972197-23.1730102179632i</v>
      </c>
      <c r="E1952" t="str">
        <f t="shared" si="555"/>
        <v>161.227138022104-4.57210365467278i</v>
      </c>
      <c r="F1952" t="str">
        <f t="shared" si="556"/>
        <v>17.4590179838728-107.581944092133i</v>
      </c>
      <c r="G1952" t="str">
        <f t="shared" si="557"/>
        <v>0.999974714246583-0.00502843057498641i</v>
      </c>
      <c r="H1952" t="str">
        <f t="shared" si="558"/>
        <v>91.1987108829625+4.77556739496835i</v>
      </c>
      <c r="I1952" t="str">
        <f t="shared" si="559"/>
        <v>5.48411738976854-25.3319765197998i</v>
      </c>
      <c r="K1952" t="str">
        <f t="shared" si="560"/>
        <v>0.142156077993064-0.00974867587813056i</v>
      </c>
      <c r="L1952" t="str">
        <f t="shared" si="561"/>
        <v>0.0015-7.15911041746348i</v>
      </c>
      <c r="M1952" t="str">
        <f t="shared" si="562"/>
        <v>0.0135-2.93707094049783i</v>
      </c>
      <c r="N1952">
        <f t="shared" si="563"/>
        <v>117.97636538166989</v>
      </c>
      <c r="O1952">
        <f t="shared" si="564"/>
        <v>44.066643444262482</v>
      </c>
      <c r="P1952" s="3">
        <f t="shared" si="565"/>
        <v>44.066643444262482</v>
      </c>
      <c r="Q1952" s="3">
        <f t="shared" si="566"/>
        <v>-62.023634618330114</v>
      </c>
      <c r="R1952">
        <f t="shared" si="567"/>
        <v>117.97636538166989</v>
      </c>
      <c r="S1952">
        <f t="shared" si="568"/>
        <v>1.3894441296755202</v>
      </c>
      <c r="T1952">
        <f t="shared" si="551"/>
        <v>44.066643444262482</v>
      </c>
    </row>
    <row r="1953" spans="1:20" x14ac:dyDescent="0.3">
      <c r="A1953">
        <f t="shared" si="552"/>
        <v>8763.3094534989086</v>
      </c>
      <c r="B1953">
        <f t="shared" si="569"/>
        <v>1394.7240173682872</v>
      </c>
      <c r="C1953" t="str">
        <f t="shared" si="553"/>
        <v>74.9131912804472-140.572681225638i</v>
      </c>
      <c r="D1953" t="str">
        <f t="shared" si="554"/>
        <v>15.3516804507756-23.0872870517107i</v>
      </c>
      <c r="E1953" t="str">
        <f t="shared" si="555"/>
        <v>161.218161427593-4.58733294666668i</v>
      </c>
      <c r="F1953" t="str">
        <f t="shared" si="556"/>
        <v>17.459014622369-107.175346259023i</v>
      </c>
      <c r="G1953" t="str">
        <f t="shared" si="557"/>
        <v>0.999974521714637-0.00504753763933435i</v>
      </c>
      <c r="H1953" t="str">
        <f t="shared" si="558"/>
        <v>91.2002259680918+4.79372713977573i</v>
      </c>
      <c r="I1953" t="str">
        <f t="shared" si="559"/>
        <v>5.48419729966676-25.2350129247441i</v>
      </c>
      <c r="K1953" t="str">
        <f t="shared" si="560"/>
        <v>0.142150767492782-0.00978533720094738i</v>
      </c>
      <c r="L1953" t="str">
        <f t="shared" si="561"/>
        <v>0.0015-7.13200878408391i</v>
      </c>
      <c r="M1953" t="str">
        <f t="shared" si="562"/>
        <v>0.0135-2.92595232167546i</v>
      </c>
      <c r="N1953">
        <f t="shared" si="563"/>
        <v>118.0537914460518</v>
      </c>
      <c r="O1953">
        <f t="shared" si="564"/>
        <v>44.043660843163238</v>
      </c>
      <c r="P1953" s="3">
        <f t="shared" si="565"/>
        <v>44.043660843163238</v>
      </c>
      <c r="Q1953" s="3">
        <f t="shared" si="566"/>
        <v>-61.946208553948196</v>
      </c>
      <c r="R1953">
        <f t="shared" si="567"/>
        <v>118.0537914460518</v>
      </c>
      <c r="S1953">
        <f t="shared" si="568"/>
        <v>1.3947240173682871</v>
      </c>
      <c r="T1953">
        <f t="shared" si="551"/>
        <v>44.043660843163238</v>
      </c>
    </row>
    <row r="1954" spans="1:20" x14ac:dyDescent="0.3">
      <c r="A1954">
        <f t="shared" si="552"/>
        <v>8796.6100294222033</v>
      </c>
      <c r="B1954">
        <f t="shared" si="569"/>
        <v>1400.0239686342866</v>
      </c>
      <c r="C1954" t="str">
        <f t="shared" si="553"/>
        <v>74.9051879102397-140.100866234907i</v>
      </c>
      <c r="D1954" t="str">
        <f t="shared" si="554"/>
        <v>15.3516456666498-23.0018959947658i</v>
      </c>
      <c r="E1954" t="str">
        <f t="shared" si="555"/>
        <v>161.209123523526-4.60259714040079i</v>
      </c>
      <c r="F1954" t="str">
        <f t="shared" si="556"/>
        <v>17.4590112352706-106.770290178993i</v>
      </c>
      <c r="G1954" t="str">
        <f t="shared" si="557"/>
        <v>0.999974327716742-0.0050667172994061i</v>
      </c>
      <c r="H1954" t="str">
        <f t="shared" si="558"/>
        <v>91.2017526205471+4.81195603529002i</v>
      </c>
      <c r="I1954" t="str">
        <f t="shared" si="559"/>
        <v>5.48427781934305-25.1384123495593i</v>
      </c>
      <c r="K1954" t="str">
        <f t="shared" si="560"/>
        <v>0.14214541697749-0.0098221334771561i</v>
      </c>
      <c r="L1954" t="str">
        <f t="shared" si="561"/>
        <v>0.0015-7.10500974704518i</v>
      </c>
      <c r="M1954" t="str">
        <f t="shared" si="562"/>
        <v>0.0135-2.91487579365955i</v>
      </c>
      <c r="N1954">
        <f t="shared" si="563"/>
        <v>118.13127057455591</v>
      </c>
      <c r="O1954">
        <f t="shared" si="564"/>
        <v>44.020728301300807</v>
      </c>
      <c r="P1954" s="3">
        <f t="shared" si="565"/>
        <v>44.020728301300807</v>
      </c>
      <c r="Q1954" s="3">
        <f t="shared" si="566"/>
        <v>-61.86872942544408</v>
      </c>
      <c r="R1954">
        <f t="shared" si="567"/>
        <v>118.13127057455591</v>
      </c>
      <c r="S1954">
        <f t="shared" si="568"/>
        <v>1.4000239686342866</v>
      </c>
      <c r="T1954">
        <f t="shared" si="551"/>
        <v>44.020728301300807</v>
      </c>
    </row>
    <row r="1955" spans="1:20" x14ac:dyDescent="0.3">
      <c r="A1955">
        <f t="shared" si="552"/>
        <v>8830.0371475340071</v>
      </c>
      <c r="B1955">
        <f t="shared" si="569"/>
        <v>1405.3440597150968</v>
      </c>
      <c r="C1955" t="str">
        <f t="shared" si="553"/>
        <v>74.8971280391896-139.631045493228i</v>
      </c>
      <c r="D1955" t="str">
        <f t="shared" si="554"/>
        <v>15.3516106178218-22.9168358186459i</v>
      </c>
      <c r="E1955" t="str">
        <f t="shared" si="555"/>
        <v>161.200023943042-4.61789613405415i</v>
      </c>
      <c r="F1955" t="str">
        <f t="shared" si="556"/>
        <v>17.4590078223828-106.36677002517i</v>
      </c>
      <c r="G1955" t="str">
        <f t="shared" si="557"/>
        <v>0.999974132241738-0.00508596983093816i</v>
      </c>
      <c r="H1955" t="str">
        <f t="shared" si="558"/>
        <v>91.2032909288803+4.83025434592088i</v>
      </c>
      <c r="I1955" t="str">
        <f t="shared" si="559"/>
        <v>5.48435895346065-25.04217340468i</v>
      </c>
      <c r="K1955" t="str">
        <f t="shared" si="560"/>
        <v>0.142140026148886-0.0098590651702721i</v>
      </c>
      <c r="L1955" t="str">
        <f t="shared" si="561"/>
        <v>0.0015-7.07811291795693i</v>
      </c>
      <c r="M1955" t="str">
        <f t="shared" si="562"/>
        <v>0.0135-2.90384119711054i</v>
      </c>
      <c r="N1955">
        <f t="shared" si="563"/>
        <v>118.20880143467454</v>
      </c>
      <c r="O1955">
        <f t="shared" si="564"/>
        <v>43.99784593506358</v>
      </c>
      <c r="P1955" s="3">
        <f t="shared" si="565"/>
        <v>43.99784593506358</v>
      </c>
      <c r="Q1955" s="3">
        <f t="shared" si="566"/>
        <v>-61.791198565325452</v>
      </c>
      <c r="R1955">
        <f t="shared" si="567"/>
        <v>118.20880143467454</v>
      </c>
      <c r="S1955">
        <f t="shared" si="568"/>
        <v>1.4053440597150968</v>
      </c>
      <c r="T1955">
        <f t="shared" si="551"/>
        <v>43.99784593506358</v>
      </c>
    </row>
    <row r="1956" spans="1:20" x14ac:dyDescent="0.3">
      <c r="A1956">
        <f t="shared" si="552"/>
        <v>8863.5912886946371</v>
      </c>
      <c r="B1956">
        <f t="shared" si="569"/>
        <v>1410.6843671420143</v>
      </c>
      <c r="C1956" t="str">
        <f t="shared" si="553"/>
        <v>74.8890113001987-139.163212021362i</v>
      </c>
      <c r="D1956" t="str">
        <f t="shared" si="554"/>
        <v>15.3515753022785-22.8321052996269i</v>
      </c>
      <c r="E1956" t="str">
        <f t="shared" si="555"/>
        <v>161.190862317844-4.63322982323572i</v>
      </c>
      <c r="F1956" t="str">
        <f t="shared" si="556"/>
        <v>17.4590043835089-105.96477999278i</v>
      </c>
      <c r="G1956" t="str">
        <f t="shared" si="557"/>
        <v>0.999973935278379-0.00510529551071335i</v>
      </c>
      <c r="H1956" t="str">
        <f t="shared" si="558"/>
        <v>91.2048409823213+4.84862233710113i</v>
      </c>
      <c r="I1956" t="str">
        <f t="shared" si="559"/>
        <v>5.48444070671839-24.9462947057439i</v>
      </c>
      <c r="K1956" t="str">
        <f t="shared" si="560"/>
        <v>0.142134594706498-0.00989613274501911i</v>
      </c>
      <c r="L1956" t="str">
        <f t="shared" si="561"/>
        <v>0.0015-7.05131790989932i</v>
      </c>
      <c r="M1956" t="str">
        <f t="shared" si="562"/>
        <v>0.0135-2.89284837329202i</v>
      </c>
      <c r="N1956">
        <f t="shared" si="563"/>
        <v>118.28638268551262</v>
      </c>
      <c r="O1956">
        <f t="shared" si="564"/>
        <v>43.975013859682676</v>
      </c>
      <c r="P1956" s="3">
        <f t="shared" si="565"/>
        <v>43.975013859682676</v>
      </c>
      <c r="Q1956" s="3">
        <f t="shared" si="566"/>
        <v>-61.713617314487379</v>
      </c>
      <c r="R1956">
        <f t="shared" si="567"/>
        <v>118.28638268551262</v>
      </c>
      <c r="S1956">
        <f t="shared" si="568"/>
        <v>1.4106843671420142</v>
      </c>
      <c r="T1956">
        <f t="shared" si="551"/>
        <v>43.975013859682676</v>
      </c>
    </row>
    <row r="1957" spans="1:20" x14ac:dyDescent="0.3">
      <c r="A1957">
        <f t="shared" si="552"/>
        <v>8897.2729355916763</v>
      </c>
      <c r="B1957">
        <f t="shared" si="569"/>
        <v>1416.0449677371539</v>
      </c>
      <c r="C1957" t="str">
        <f t="shared" si="553"/>
        <v>74.880837324236-138.697358866513i</v>
      </c>
      <c r="D1957" t="str">
        <f t="shared" si="554"/>
        <v>15.3515397179914-22.7477032187257i</v>
      </c>
      <c r="E1957" t="str">
        <f t="shared" si="555"/>
        <v>161.181638278215-4.64859810095899i</v>
      </c>
      <c r="F1957" t="str">
        <f t="shared" si="556"/>
        <v>17.4590009184514-105.564314299058i</v>
      </c>
      <c r="G1957" t="str">
        <f t="shared" si="557"/>
        <v>0.999973736815332-0.00512469461656485i</v>
      </c>
      <c r="H1957" t="str">
        <f t="shared" si="558"/>
        <v>91.2064028707892+4.86706027529102i</v>
      </c>
      <c r="I1957" t="str">
        <f t="shared" si="559"/>
        <v>5.48452308385139-24.8507748735718i</v>
      </c>
      <c r="K1957" t="str">
        <f t="shared" si="560"/>
        <v>0.142129122347661-0.00993333666732716i</v>
      </c>
      <c r="L1957" t="str">
        <f t="shared" si="561"/>
        <v>0.0015-7.02462433741712i</v>
      </c>
      <c r="M1957" t="str">
        <f t="shared" si="562"/>
        <v>0.0135-2.88189716406857i</v>
      </c>
      <c r="N1957">
        <f t="shared" si="563"/>
        <v>118.3640129778337</v>
      </c>
      <c r="O1957">
        <f t="shared" si="564"/>
        <v>43.952232189218194</v>
      </c>
      <c r="P1957" s="3">
        <f t="shared" si="565"/>
        <v>43.952232189218194</v>
      </c>
      <c r="Q1957" s="3">
        <f t="shared" si="566"/>
        <v>-61.635987022166304</v>
      </c>
      <c r="R1957">
        <f t="shared" si="567"/>
        <v>118.3640129778337</v>
      </c>
      <c r="S1957">
        <f t="shared" si="568"/>
        <v>1.4160449677371538</v>
      </c>
      <c r="T1957">
        <f t="shared" si="551"/>
        <v>43.952232189218194</v>
      </c>
    </row>
    <row r="1958" spans="1:20" x14ac:dyDescent="0.3">
      <c r="A1958">
        <f t="shared" si="552"/>
        <v>8931.0825727469255</v>
      </c>
      <c r="B1958">
        <f t="shared" si="569"/>
        <v>1421.4259386145552</v>
      </c>
      <c r="C1958" t="str">
        <f t="shared" si="553"/>
        <v>74.8726057403337-138.2334791022i</v>
      </c>
      <c r="D1958" t="str">
        <f t="shared" si="554"/>
        <v>15.3515038629168-22.6636283616828i</v>
      </c>
      <c r="E1958" t="str">
        <f t="shared" si="555"/>
        <v>161.172351453018-4.66400085761458i</v>
      </c>
      <c r="F1958" t="str">
        <f t="shared" si="556"/>
        <v>17.4589974270108-105.165367183167i</v>
      </c>
      <c r="G1958" t="str">
        <f t="shared" si="557"/>
        <v>0.99997353684118-0.00514416742738005i</v>
      </c>
      <c r="H1958" t="str">
        <f t="shared" si="558"/>
        <v>91.2079766848948+4.88556842798255i</v>
      </c>
      <c r="I1958" t="str">
        <f t="shared" si="559"/>
        <v>5.48460608963109-24.7556125341474i</v>
      </c>
      <c r="K1958" t="str">
        <f t="shared" si="560"/>
        <v>0.142123608767505-0.00997067740433159i</v>
      </c>
      <c r="L1958" t="str">
        <f t="shared" si="561"/>
        <v>0.0015-6.99803181651436i</v>
      </c>
      <c r="M1958" t="str">
        <f t="shared" si="562"/>
        <v>0.0135-2.87098741190333i</v>
      </c>
      <c r="N1958">
        <f t="shared" si="563"/>
        <v>118.44169095411013</v>
      </c>
      <c r="O1958">
        <f t="shared" si="564"/>
        <v>43.9295010365447</v>
      </c>
      <c r="P1958" s="3">
        <f t="shared" si="565"/>
        <v>43.9295010365447</v>
      </c>
      <c r="Q1958" s="3">
        <f t="shared" si="566"/>
        <v>-61.558309045889864</v>
      </c>
      <c r="R1958">
        <f t="shared" si="567"/>
        <v>118.44169095411013</v>
      </c>
      <c r="S1958">
        <f t="shared" si="568"/>
        <v>1.4214259386145551</v>
      </c>
      <c r="T1958">
        <f t="shared" si="551"/>
        <v>43.9295010365447</v>
      </c>
    </row>
    <row r="1959" spans="1:20" x14ac:dyDescent="0.3">
      <c r="A1959">
        <f t="shared" si="552"/>
        <v>8965.0206865233649</v>
      </c>
      <c r="B1959">
        <f t="shared" si="569"/>
        <v>1426.8273571812906</v>
      </c>
      <c r="C1959" t="str">
        <f t="shared" si="553"/>
        <v>74.8643161755855-137.771565828155i</v>
      </c>
      <c r="D1959" t="str">
        <f t="shared" si="554"/>
        <v>15.3514677349952-22.5798795189447i</v>
      </c>
      <c r="E1959" t="str">
        <f t="shared" si="555"/>
        <v>161.163001469711-4.67943798094566i</v>
      </c>
      <c r="F1959" t="str">
        <f t="shared" si="556"/>
        <v>17.4589939089863-104.767932906116i</v>
      </c>
      <c r="G1959" t="str">
        <f t="shared" si="557"/>
        <v>0.999973335344418-0.00516371422310466i</v>
      </c>
      <c r="H1959" t="str">
        <f t="shared" si="558"/>
        <v>91.2095625159457+4.90414706370314i</v>
      </c>
      <c r="I1959" t="str">
        <f t="shared" si="559"/>
        <v>5.48468972886552-24.660806318598i</v>
      </c>
      <c r="K1959" t="str">
        <f t="shared" si="560"/>
        <v>0.142118053658941-0.0100081554243708i</v>
      </c>
      <c r="L1959" t="str">
        <f t="shared" si="561"/>
        <v>0.0015-6.9715399646487i</v>
      </c>
      <c r="M1959" t="str">
        <f t="shared" si="562"/>
        <v>0.0135-2.86011895985588i</v>
      </c>
      <c r="N1959">
        <f t="shared" si="563"/>
        <v>118.51941524857071</v>
      </c>
      <c r="O1959">
        <f t="shared" si="564"/>
        <v>43.90682051333804</v>
      </c>
      <c r="P1959" s="3">
        <f t="shared" si="565"/>
        <v>43.90682051333804</v>
      </c>
      <c r="Q1959" s="3">
        <f t="shared" si="566"/>
        <v>-61.480584751429284</v>
      </c>
      <c r="R1959">
        <f t="shared" si="567"/>
        <v>118.51941524857071</v>
      </c>
      <c r="S1959">
        <f t="shared" si="568"/>
        <v>1.4268273571812906</v>
      </c>
      <c r="T1959">
        <f t="shared" si="551"/>
        <v>43.90682051333804</v>
      </c>
    </row>
    <row r="1960" spans="1:20" x14ac:dyDescent="0.3">
      <c r="A1960">
        <f t="shared" si="552"/>
        <v>8999.0877651321534</v>
      </c>
      <c r="B1960">
        <f t="shared" si="569"/>
        <v>1432.2493011385795</v>
      </c>
      <c r="C1960" t="str">
        <f t="shared" si="553"/>
        <v>74.8559682551402-137.311612170182i</v>
      </c>
      <c r="D1960" t="str">
        <f t="shared" si="554"/>
        <v>15.3514313321518-22.4964554856462i</v>
      </c>
      <c r="E1960" t="str">
        <f t="shared" si="555"/>
        <v>161.153587954342-4.69490935601793i</v>
      </c>
      <c r="F1960" t="str">
        <f t="shared" si="556"/>
        <v>17.4589903641755-104.372005750676i</v>
      </c>
      <c r="G1960" t="str">
        <f t="shared" si="557"/>
        <v>0.999973132313453-0.00518333528474662i</v>
      </c>
      <c r="H1960" t="str">
        <f t="shared" si="558"/>
        <v>91.2111604559538+4.92279645202036i</v>
      </c>
      <c r="I1960" t="str">
        <f t="shared" si="559"/>
        <v>5.48477400639976-24.5663548631749i</v>
      </c>
      <c r="K1960" t="str">
        <f t="shared" si="560"/>
        <v>0.142112456712642-0.010045771196985i</v>
      </c>
      <c r="L1960" t="str">
        <f t="shared" si="561"/>
        <v>0.0015-6.94514840072597i</v>
      </c>
      <c r="M1960" t="str">
        <f t="shared" si="562"/>
        <v>0.0135-2.84929165157987i</v>
      </c>
      <c r="N1960">
        <f t="shared" si="563"/>
        <v>118.59718448725465</v>
      </c>
      <c r="O1960">
        <f t="shared" si="564"/>
        <v>43.884190730060162</v>
      </c>
      <c r="P1960" s="3">
        <f t="shared" si="565"/>
        <v>43.884190730060162</v>
      </c>
      <c r="Q1960" s="3">
        <f t="shared" si="566"/>
        <v>-61.402815512745356</v>
      </c>
      <c r="R1960">
        <f t="shared" si="567"/>
        <v>118.59718448725465</v>
      </c>
      <c r="S1960">
        <f t="shared" si="568"/>
        <v>1.4322493011385795</v>
      </c>
      <c r="T1960">
        <f t="shared" si="551"/>
        <v>43.884190730060162</v>
      </c>
    </row>
    <row r="1961" spans="1:20" x14ac:dyDescent="0.3">
      <c r="A1961">
        <f t="shared" si="552"/>
        <v>9033.2842986396554</v>
      </c>
      <c r="B1961">
        <f t="shared" si="569"/>
        <v>1437.6918484829062</v>
      </c>
      <c r="C1961" t="str">
        <f t="shared" si="553"/>
        <v>74.8475616021992-136.853611280059i</v>
      </c>
      <c r="D1961" t="str">
        <f t="shared" si="554"/>
        <v>15.3513946522958-22.4133550615937i</v>
      </c>
      <c r="E1961" t="str">
        <f t="shared" si="555"/>
        <v>161.144110531564-4.7104148651955i</v>
      </c>
      <c r="F1961" t="str">
        <f t="shared" si="556"/>
        <v>17.4589867923742-103.9775800213i</v>
      </c>
      <c r="G1961" t="str">
        <f t="shared" si="557"/>
        <v>0.999972927736605-0.00520303089438017i</v>
      </c>
      <c r="H1961" t="str">
        <f t="shared" si="558"/>
        <v>91.2127705976384+4.94151686354558i</v>
      </c>
      <c r="I1961" t="str">
        <f t="shared" si="559"/>
        <v>5.48485892711598-24.4722568092337i</v>
      </c>
      <c r="K1961" t="str">
        <f t="shared" si="560"/>
        <v>0.142106817617031-0.010083525192914i</v>
      </c>
      <c r="L1961" t="str">
        <f t="shared" si="561"/>
        <v>0.0015-6.91885674509461i</v>
      </c>
      <c r="M1961" t="str">
        <f t="shared" si="562"/>
        <v>0.0135-2.83850533132085i</v>
      </c>
      <c r="N1961">
        <f t="shared" si="563"/>
        <v>118.67499728806069</v>
      </c>
      <c r="O1961">
        <f t="shared" si="564"/>
        <v>43.861611795946196</v>
      </c>
      <c r="P1961" s="3">
        <f t="shared" si="565"/>
        <v>43.861611795946196</v>
      </c>
      <c r="Q1961" s="3">
        <f t="shared" si="566"/>
        <v>-61.325002711939305</v>
      </c>
      <c r="R1961">
        <f t="shared" si="567"/>
        <v>118.67499728806069</v>
      </c>
      <c r="S1961">
        <f t="shared" si="568"/>
        <v>1.4376918484829062</v>
      </c>
      <c r="T1961">
        <f t="shared" si="551"/>
        <v>43.861611795946196</v>
      </c>
    </row>
    <row r="1962" spans="1:20" x14ac:dyDescent="0.3">
      <c r="A1962">
        <f t="shared" si="552"/>
        <v>9067.6107789744856</v>
      </c>
      <c r="B1962">
        <f t="shared" si="569"/>
        <v>1443.1550775071412</v>
      </c>
      <c r="C1962" t="str">
        <f t="shared" si="553"/>
        <v>74.8390958380142-136.397556335419i</v>
      </c>
      <c r="D1962" t="str">
        <f t="shared" si="554"/>
        <v>15.3513576933203-22.3305770512474i</v>
      </c>
      <c r="E1962" t="str">
        <f t="shared" si="555"/>
        <v>161.134568824646-4.7259543881134i</v>
      </c>
      <c r="F1962" t="str">
        <f t="shared" si="556"/>
        <v>17.4589831933773-103.584650044037i</v>
      </c>
      <c r="G1962" t="str">
        <f t="shared" si="557"/>
        <v>0.999972721602102-0.00522280133514989i</v>
      </c>
      <c r="H1962" t="str">
        <f t="shared" si="558"/>
        <v>91.2143930344323+4.96030856993849i</v>
      </c>
      <c r="I1962" t="str">
        <f t="shared" si="559"/>
        <v>5.48494449593399-24.3785108032138i</v>
      </c>
      <c r="K1962" t="str">
        <f t="shared" si="560"/>
        <v>0.142101136058265-0.0101214178840957i</v>
      </c>
      <c r="L1962" t="str">
        <f t="shared" si="561"/>
        <v>0.0015-6.89266461954032i</v>
      </c>
      <c r="M1962" t="str">
        <f t="shared" si="562"/>
        <v>0.0135-2.82775984391398i</v>
      </c>
      <c r="N1962">
        <f t="shared" si="563"/>
        <v>118.75285226080118</v>
      </c>
      <c r="O1962">
        <f t="shared" si="564"/>
        <v>43.839083818990538</v>
      </c>
      <c r="P1962" s="3">
        <f t="shared" si="565"/>
        <v>43.839083818990538</v>
      </c>
      <c r="Q1962" s="3">
        <f t="shared" si="566"/>
        <v>-61.24714773919883</v>
      </c>
      <c r="R1962">
        <f t="shared" si="567"/>
        <v>118.75285226080118</v>
      </c>
      <c r="S1962">
        <f t="shared" si="568"/>
        <v>1.4431550775071411</v>
      </c>
      <c r="T1962">
        <f t="shared" si="551"/>
        <v>43.839083818990538</v>
      </c>
    </row>
    <row r="1963" spans="1:20" x14ac:dyDescent="0.3">
      <c r="A1963">
        <f t="shared" si="552"/>
        <v>9102.0676999345906</v>
      </c>
      <c r="B1963">
        <f t="shared" si="569"/>
        <v>1448.6390668016684</v>
      </c>
      <c r="C1963" t="str">
        <f t="shared" si="553"/>
        <v>74.8305705818867-135.943440539622i</v>
      </c>
      <c r="D1963" t="str">
        <f t="shared" si="554"/>
        <v>15.3513204531031-22.2481202637042i</v>
      </c>
      <c r="E1963" t="str">
        <f t="shared" si="555"/>
        <v>161.124962455475-4.74152780164939i</v>
      </c>
      <c r="F1963" t="str">
        <f t="shared" si="556"/>
        <v>17.4589795669774-103.193210166454i</v>
      </c>
      <c r="G1963" t="str">
        <f t="shared" si="557"/>
        <v>0.999972513898088-0.00524264689127472i</v>
      </c>
      <c r="H1963" t="str">
        <f t="shared" si="558"/>
        <v>91.2160278604887+4.97917184391109i</v>
      </c>
      <c r="I1963" t="str">
        <f t="shared" si="559"/>
        <v>5.48503071781125-24.2851154966203i</v>
      </c>
      <c r="K1963" t="str">
        <f t="shared" si="560"/>
        <v>0.142095411720217-0.0101594497436636i</v>
      </c>
      <c r="L1963" t="str">
        <f t="shared" si="561"/>
        <v>0.0015-6.86657164728069i</v>
      </c>
      <c r="M1963" t="str">
        <f t="shared" si="562"/>
        <v>0.0135-2.81705503478181i</v>
      </c>
      <c r="N1963">
        <f t="shared" si="563"/>
        <v>118.83074800725927</v>
      </c>
      <c r="O1963">
        <f t="shared" si="564"/>
        <v>43.816606905932566</v>
      </c>
      <c r="P1963" s="3">
        <f t="shared" si="565"/>
        <v>43.816606905932566</v>
      </c>
      <c r="Q1963" s="3">
        <f t="shared" si="566"/>
        <v>-61.169251992740719</v>
      </c>
      <c r="R1963">
        <f t="shared" si="567"/>
        <v>118.83074800725927</v>
      </c>
      <c r="S1963">
        <f t="shared" si="568"/>
        <v>1.4486390668016684</v>
      </c>
      <c r="T1963">
        <f t="shared" si="551"/>
        <v>43.816606905932566</v>
      </c>
    </row>
    <row r="1964" spans="1:20" x14ac:dyDescent="0.3">
      <c r="A1964">
        <f t="shared" si="552"/>
        <v>9136.6555571943409</v>
      </c>
      <c r="B1964">
        <f t="shared" si="569"/>
        <v>1454.1438952555147</v>
      </c>
      <c r="C1964" t="str">
        <f t="shared" si="553"/>
        <v>74.8219854511555-135.491257121647i</v>
      </c>
      <c r="D1964" t="str">
        <f t="shared" si="554"/>
        <v>15.3512829295052-22.1659835126808i</v>
      </c>
      <c r="E1964" t="str">
        <f t="shared" si="555"/>
        <v>161.115291044562-4.75713497989745i</v>
      </c>
      <c r="F1964" t="str">
        <f t="shared" si="556"/>
        <v>17.4589759129661-102.803254757555i</v>
      </c>
      <c r="G1964" t="str">
        <f t="shared" si="557"/>
        <v>0.99997230461261-0.00526256784805204i</v>
      </c>
      <c r="H1964" t="str">
        <f t="shared" si="558"/>
        <v>91.2176751706861+4.99810695923219i</v>
      </c>
      <c r="I1964" t="str">
        <f t="shared" si="559"/>
        <v>5.48511759774353-24.1920695460046i</v>
      </c>
      <c r="K1964" t="str">
        <f t="shared" si="560"/>
        <v>0.142089644284461-0.0101976212459452i</v>
      </c>
      <c r="L1964" t="str">
        <f t="shared" si="561"/>
        <v>0.0015-6.84057745295944i</v>
      </c>
      <c r="M1964" t="str">
        <f t="shared" si="562"/>
        <v>0.0135-2.80639074993207i</v>
      </c>
      <c r="N1964">
        <f t="shared" si="563"/>
        <v>118.90868312124039</v>
      </c>
      <c r="O1964">
        <f t="shared" si="564"/>
        <v>43.794181162243106</v>
      </c>
      <c r="P1964" s="3">
        <f t="shared" si="565"/>
        <v>43.794181162243106</v>
      </c>
      <c r="Q1964" s="3">
        <f t="shared" si="566"/>
        <v>-61.091316878759613</v>
      </c>
      <c r="R1964">
        <f t="shared" si="567"/>
        <v>118.90868312124039</v>
      </c>
      <c r="S1964">
        <f t="shared" si="568"/>
        <v>1.4541438952555148</v>
      </c>
      <c r="T1964">
        <f t="shared" ref="T1964:T2027" si="570">P1964</f>
        <v>43.794181162243106</v>
      </c>
    </row>
    <row r="1965" spans="1:20" x14ac:dyDescent="0.3">
      <c r="A1965">
        <f t="shared" ref="A1965:A2028" si="571">2*PI()*B1965</f>
        <v>9171.3748483116815</v>
      </c>
      <c r="B1965">
        <f t="shared" si="569"/>
        <v>1459.6696420574858</v>
      </c>
      <c r="C1965" t="str">
        <f t="shared" ref="C1965:C2028" si="572">IMPRODUCT(D1965,E1965,$C$40,,K1965,$C$41)</f>
        <v>74.8133400612061-135.040999335977i</v>
      </c>
      <c r="D1965" t="str">
        <f t="shared" ref="D1965:D2028" si="573">IMDIV(IMPRODUCT($C$37,$C$38,COMPLEX(1,A1965/$C$38)),IMSUM(-1*A1965*A1965/$C$39,COMPLEX(0,1*A1965)))</f>
        <v>15.3512451203716-22.0841656164961i</v>
      </c>
      <c r="E1965" t="str">
        <f t="shared" ref="E1965:E2028" si="574">IMDIV(IMPRODUCT(IMSUM(F1965,G1965),$C$29,H1965),IMSUM(1,I1965))</f>
        <v>161.105554211062-4.77277579414066i</v>
      </c>
      <c r="F1965" t="str">
        <f t="shared" ref="F1965:F2028" si="575">IMDIV(IMPRODUCT($C$14,$C$15,COMPLEX(1,A1965/$C$15)),IMSUM(-1*A1965*A1965/$C$16,COMPLEX(0,A1965)))</f>
        <v>17.4589722311332-102.414778207695i</v>
      </c>
      <c r="G1965" t="str">
        <f t="shared" ref="G1965:G2028" si="576">IMDIV(1,COMPLEX(1,A1965*$C$9*$C$10))</f>
        <v>0.99997209373363-0.00528256449186174i</v>
      </c>
      <c r="H1965" t="str">
        <f t="shared" ref="H1965:H2028" si="577">IMDIV($C$3,IMSUM(K1965,COMPLEX(0,$C$28*A1965)))</f>
        <v>91.219335060632+5.01711419073128i</v>
      </c>
      <c r="I1965" t="str">
        <f t="shared" ref="I1965:I2028" si="578">IMPRODUCT(F1965,$C$29,H1965,$C$31)</f>
        <v>5.48520514076477-24.0993716129431i</v>
      </c>
      <c r="K1965" t="str">
        <f t="shared" ref="K1965:K2028" si="579">IF($C$26&lt;=0,IMDIV(1,IMSUM(IMDIV(1,L1965),1/$C$18)),IMDIV(1,IMSUM(IMDIV(1,L1965),1/$C$18,IMDIV(1,M1965))))</f>
        <v>0.14208383343026-0.0102359328664597i</v>
      </c>
      <c r="L1965" t="str">
        <f t="shared" ref="L1965:L2028" si="580">IMSUM($C$21/$C$22,IMDIV(1,COMPLEX(0,$C$20*$C$22*A1965)))</f>
        <v>0.0015-6.81468166264138i</v>
      </c>
      <c r="M1965" t="str">
        <f t="shared" ref="M1965:M2028" si="581">IMSUM($C$25/$C$26,IMDIV(1,COMPLEX(0,$C$24*$C$26*A1965)))</f>
        <v>0.0135-2.79576683595544i</v>
      </c>
      <c r="N1965">
        <f t="shared" ref="N1965:N2028" si="582">ABS(R1965)</f>
        <v>118.98665618863271</v>
      </c>
      <c r="O1965">
        <f t="shared" ref="O1965:O2028" si="583">ABS(P1965)</f>
        <v>43.771806692111113</v>
      </c>
      <c r="P1965" s="3">
        <f t="shared" ref="P1965:P2028" si="584">20*LOG10(IMABS(C1965))</f>
        <v>43.771806692111113</v>
      </c>
      <c r="Q1965" s="3">
        <f t="shared" ref="Q1965:Q2028" si="585">IMARGUMENT(C1965)*180/PI()</f>
        <v>-61.013343811367285</v>
      </c>
      <c r="R1965">
        <f t="shared" ref="R1965:R2028" si="586">IF(Q1965&lt;0,Q1965+180,Q1965-180)</f>
        <v>118.98665618863271</v>
      </c>
      <c r="S1965">
        <f t="shared" ref="S1965:S2028" si="587">B1965/1000</f>
        <v>1.4596696420574857</v>
      </c>
      <c r="T1965">
        <f t="shared" si="570"/>
        <v>43.771806692111113</v>
      </c>
    </row>
    <row r="1966" spans="1:20" x14ac:dyDescent="0.3">
      <c r="A1966">
        <f t="shared" si="571"/>
        <v>9206.2260727352641</v>
      </c>
      <c r="B1966">
        <f t="shared" ref="B1966:B2029" si="588">B1965*(1+B$42)</f>
        <v>1465.2163866973042</v>
      </c>
      <c r="C1966" t="str">
        <f t="shared" si="572"/>
        <v>74.8046340254561-134.592660462472i</v>
      </c>
      <c r="D1966" t="str">
        <f t="shared" si="573"/>
        <v>15.351207023531-22.0026653980547i</v>
      </c>
      <c r="E1966" t="str">
        <f t="shared" si="574"/>
        <v>161.095751572765-4.78845011282149i</v>
      </c>
      <c r="F1966" t="str">
        <f t="shared" si="575"/>
        <v>17.4589685212666-102.027774928508i</v>
      </c>
      <c r="G1966" t="str">
        <f t="shared" si="576"/>
        <v>0.999971881249014-0.00530263711017032i</v>
      </c>
      <c r="H1966" t="str">
        <f t="shared" si="577"/>
        <v>91.221007626673+5.03619381430325i</v>
      </c>
      <c r="I1966" t="str">
        <f t="shared" si="578"/>
        <v>5.48529335194775-24.0070203640216i</v>
      </c>
      <c r="K1966" t="str">
        <f t="shared" si="579"/>
        <v>0.142077978834542-0.0102743850819157i</v>
      </c>
      <c r="L1966" t="str">
        <f t="shared" si="580"/>
        <v>0.0015-6.78888390380693i</v>
      </c>
      <c r="M1966" t="str">
        <f t="shared" si="581"/>
        <v>0.0135-2.78518314002335i</v>
      </c>
      <c r="N1966">
        <f t="shared" si="582"/>
        <v>119.06466578746372</v>
      </c>
      <c r="O1966">
        <f t="shared" si="583"/>
        <v>43.749483598429265</v>
      </c>
      <c r="P1966" s="3">
        <f t="shared" si="584"/>
        <v>43.749483598429265</v>
      </c>
      <c r="Q1966" s="3">
        <f t="shared" si="585"/>
        <v>-60.935334212536276</v>
      </c>
      <c r="R1966">
        <f t="shared" si="586"/>
        <v>119.06466578746372</v>
      </c>
      <c r="S1966">
        <f t="shared" si="587"/>
        <v>1.4652163866973043</v>
      </c>
      <c r="T1966">
        <f t="shared" si="570"/>
        <v>43.749483598429265</v>
      </c>
    </row>
    <row r="1967" spans="1:20" x14ac:dyDescent="0.3">
      <c r="A1967">
        <f t="shared" si="571"/>
        <v>9241.2097318116594</v>
      </c>
      <c r="B1967">
        <f t="shared" si="588"/>
        <v>1470.784208966754</v>
      </c>
      <c r="C1967" t="str">
        <f t="shared" si="572"/>
        <v>74.7958669553648-134.146233806275i</v>
      </c>
      <c r="D1967" t="str">
        <f t="shared" si="573"/>
        <v>15.3511686367957-21.9214816848299i</v>
      </c>
      <c r="E1967" t="str">
        <f t="shared" si="574"/>
        <v>161.085882746127-4.80415780151805i</v>
      </c>
      <c r="F1967" t="str">
        <f t="shared" si="575"/>
        <v>17.4589647831531-101.642239352816i</v>
      </c>
      <c r="G1967" t="str">
        <f t="shared" si="576"/>
        <v>0.999971667146538-0.00532278599153502i</v>
      </c>
      <c r="H1967" t="str">
        <f t="shared" si="577"/>
        <v>91.2226929658949+5.05534610691223i</v>
      </c>
      <c r="I1967" t="str">
        <f t="shared" si="578"/>
        <v>5.48538223640415-23.9150144708117i</v>
      </c>
      <c r="K1967" t="str">
        <f t="shared" si="579"/>
        <v>0.142072080171894-0.0103129783702092i</v>
      </c>
      <c r="L1967" t="str">
        <f t="shared" si="580"/>
        <v>0.0015-6.76318380534658i</v>
      </c>
      <c r="M1967" t="str">
        <f t="shared" si="581"/>
        <v>0.0135-2.77463950988578i</v>
      </c>
      <c r="N1967">
        <f t="shared" si="582"/>
        <v>119.14271048795945</v>
      </c>
      <c r="O1967">
        <f t="shared" si="583"/>
        <v>43.727211982781789</v>
      </c>
      <c r="P1967" s="3">
        <f t="shared" si="584"/>
        <v>43.727211982781789</v>
      </c>
      <c r="Q1967" s="3">
        <f t="shared" si="585"/>
        <v>-60.857289512040552</v>
      </c>
      <c r="R1967">
        <f t="shared" si="586"/>
        <v>119.14271048795945</v>
      </c>
      <c r="S1967">
        <f t="shared" si="587"/>
        <v>1.470784208966754</v>
      </c>
      <c r="T1967">
        <f t="shared" si="570"/>
        <v>43.727211982781789</v>
      </c>
    </row>
    <row r="1968" spans="1:20" x14ac:dyDescent="0.3">
      <c r="A1968">
        <f t="shared" si="571"/>
        <v>9276.3263287925438</v>
      </c>
      <c r="B1968">
        <f t="shared" si="588"/>
        <v>1476.3731889608277</v>
      </c>
      <c r="C1968" t="str">
        <f t="shared" si="572"/>
        <v>74.787038460417-133.701712697669i</v>
      </c>
      <c r="D1968" t="str">
        <f t="shared" si="573"/>
        <v>15.351129957961-21.8406133088464i</v>
      </c>
      <c r="E1968" t="str">
        <f t="shared" si="574"/>
        <v>161.075947346259-4.81989872291165i</v>
      </c>
      <c r="F1968" t="str">
        <f t="shared" si="575"/>
        <v>17.4589610165776-101.258165934558i</v>
      </c>
      <c r="G1968" t="str">
        <f t="shared" si="576"/>
        <v>0.999971451413884-0.00534301142560791i</v>
      </c>
      <c r="H1968" t="str">
        <f t="shared" si="577"/>
        <v>91.224391176134+5.07457134659611i</v>
      </c>
      <c r="I1968" t="str">
        <f t="shared" si="578"/>
        <v>5.48547179928501-23.8233526098554i</v>
      </c>
      <c r="K1968" t="str">
        <f t="shared" si="579"/>
        <v>0.142066137114536-0.0103517132104206i</v>
      </c>
      <c r="L1968" t="str">
        <f t="shared" si="580"/>
        <v>0.0015-6.73758099755587i</v>
      </c>
      <c r="M1968" t="str">
        <f t="shared" si="581"/>
        <v>0.0135-2.76413579386908i</v>
      </c>
      <c r="N1968">
        <f t="shared" si="582"/>
        <v>119.22078885260578</v>
      </c>
      <c r="O1968">
        <f t="shared" si="583"/>
        <v>43.704991945429285</v>
      </c>
      <c r="P1968" s="3">
        <f t="shared" si="584"/>
        <v>43.704991945429285</v>
      </c>
      <c r="Q1968" s="3">
        <f t="shared" si="585"/>
        <v>-60.779211147394228</v>
      </c>
      <c r="R1968">
        <f t="shared" si="586"/>
        <v>119.22078885260578</v>
      </c>
      <c r="S1968">
        <f t="shared" si="587"/>
        <v>1.4763731889608278</v>
      </c>
      <c r="T1968">
        <f t="shared" si="570"/>
        <v>43.704991945429285</v>
      </c>
    </row>
    <row r="1969" spans="1:20" x14ac:dyDescent="0.3">
      <c r="A1969">
        <f t="shared" si="571"/>
        <v>9311.5763688419556</v>
      </c>
      <c r="B1969">
        <f t="shared" si="588"/>
        <v>1481.9834070788788</v>
      </c>
      <c r="C1969" t="str">
        <f t="shared" si="572"/>
        <v>74.7781481481299-133.259090491982i</v>
      </c>
      <c r="D1969" t="str">
        <f t="shared" si="573"/>
        <v>15.3510909848057-21.7600591066639i</v>
      </c>
      <c r="E1969" t="str">
        <f t="shared" si="574"/>
        <v>161.065944986947-4.83567273676231i</v>
      </c>
      <c r="F1969" t="str">
        <f t="shared" si="575"/>
        <v>17.4589572213233-100.875549148706i</v>
      </c>
      <c r="G1969" t="str">
        <f t="shared" si="576"/>
        <v>0.999971234038641-0.00536331370314006i</v>
      </c>
      <c r="H1969" t="str">
        <f t="shared" si="577"/>
        <v>91.2261023559789+5.0938698124709i</v>
      </c>
      <c r="I1969" t="str">
        <f t="shared" si="578"/>
        <v>5.48556204578091-23.7320334626442i</v>
      </c>
      <c r="K1969" t="str">
        <f t="shared" si="579"/>
        <v>0.142060149332312-0.010390590082813i</v>
      </c>
      <c r="L1969" t="str">
        <f t="shared" si="580"/>
        <v>0.0015-6.71207511212981i</v>
      </c>
      <c r="M1969" t="str">
        <f t="shared" si="581"/>
        <v>0.0135-2.75367184087376i</v>
      </c>
      <c r="N1969">
        <f t="shared" si="582"/>
        <v>119.29889943620944</v>
      </c>
      <c r="O1969">
        <f t="shared" si="583"/>
        <v>43.682823585296561</v>
      </c>
      <c r="P1969" s="3">
        <f t="shared" si="584"/>
        <v>43.682823585296561</v>
      </c>
      <c r="Q1969" s="3">
        <f t="shared" si="585"/>
        <v>-60.701100563790568</v>
      </c>
      <c r="R1969">
        <f t="shared" si="586"/>
        <v>119.29889943620944</v>
      </c>
      <c r="S1969">
        <f t="shared" si="587"/>
        <v>1.4819834070788789</v>
      </c>
      <c r="T1969">
        <f t="shared" si="570"/>
        <v>43.682823585296561</v>
      </c>
    </row>
    <row r="1970" spans="1:20" x14ac:dyDescent="0.3">
      <c r="A1970">
        <f t="shared" si="571"/>
        <v>9346.9603590435545</v>
      </c>
      <c r="B1970">
        <f t="shared" si="588"/>
        <v>1487.6149440257786</v>
      </c>
      <c r="C1970" t="str">
        <f t="shared" si="572"/>
        <v>74.769195624051-132.818360569467i</v>
      </c>
      <c r="D1970" t="str">
        <f t="shared" si="573"/>
        <v>15.3510517150918-21.6798179193602i</v>
      </c>
      <c r="E1970" t="str">
        <f t="shared" si="574"/>
        <v>161.055875280665-4.85147969987865i</v>
      </c>
      <c r="F1970" t="str">
        <f t="shared" si="575"/>
        <v>17.458953397172-100.494383491184i</v>
      </c>
      <c r="G1970" t="str">
        <f t="shared" si="576"/>
        <v>0.999971015008303-0.00538369311598569i</v>
      </c>
      <c r="H1970" t="str">
        <f t="shared" si="577"/>
        <v>91.2278266047778+5.11324178473499i</v>
      </c>
      <c r="I1970" t="str">
        <f t="shared" si="578"/>
        <v>5.48565298112234-23.6410557156002i</v>
      </c>
      <c r="K1970" t="str">
        <f t="shared" si="579"/>
        <v>0.142054116492671-0.0104296094688293i</v>
      </c>
      <c r="L1970" t="str">
        <f t="shared" si="580"/>
        <v>0.0015-6.68666578215759i</v>
      </c>
      <c r="M1970" t="str">
        <f t="shared" si="581"/>
        <v>0.0135-2.74324750037234i</v>
      </c>
      <c r="N1970">
        <f t="shared" si="582"/>
        <v>119.37704078596204</v>
      </c>
      <c r="O1970">
        <f t="shared" si="583"/>
        <v>43.660706999959153</v>
      </c>
      <c r="P1970" s="3">
        <f t="shared" si="584"/>
        <v>43.660706999959153</v>
      </c>
      <c r="Q1970" s="3">
        <f t="shared" si="585"/>
        <v>-60.622959214037962</v>
      </c>
      <c r="R1970">
        <f t="shared" si="586"/>
        <v>119.37704078596204</v>
      </c>
      <c r="S1970">
        <f t="shared" si="587"/>
        <v>1.4876149440257787</v>
      </c>
      <c r="T1970">
        <f t="shared" si="570"/>
        <v>43.660706999959153</v>
      </c>
    </row>
    <row r="1971" spans="1:20" x14ac:dyDescent="0.3">
      <c r="A1971">
        <f t="shared" si="571"/>
        <v>9382.478808407921</v>
      </c>
      <c r="B1971">
        <f t="shared" si="588"/>
        <v>1493.2678808130765</v>
      </c>
      <c r="C1971" t="str">
        <f t="shared" si="572"/>
        <v>74.7601804917488-132.37951633518i</v>
      </c>
      <c r="D1971" t="str">
        <f t="shared" si="573"/>
        <v>15.3510121465643-21.5998885925144i</v>
      </c>
      <c r="E1971" t="str">
        <f t="shared" si="574"/>
        <v>161.045737838573-4.86731946609008i</v>
      </c>
      <c r="F1971" t="str">
        <f t="shared" si="575"/>
        <v>17.4589495439037-100.114663478794i</v>
      </c>
      <c r="G1971" t="str">
        <f t="shared" si="576"/>
        <v>0.999970794310269-0.00540414995710633i</v>
      </c>
      <c r="H1971" t="str">
        <f t="shared" si="577"/>
        <v>91.2295640226454+5.1326875446735i</v>
      </c>
      <c r="I1971" t="str">
        <f t="shared" si="578"/>
        <v>5.48574461058008-23.5504180600583i</v>
      </c>
      <c r="K1971" t="str">
        <f t="shared" si="579"/>
        <v>0.142048038260649-0.0104687718510894i</v>
      </c>
      <c r="L1971" t="str">
        <f t="shared" si="580"/>
        <v>0.0015-6.66135264211754i</v>
      </c>
      <c r="M1971" t="str">
        <f t="shared" si="581"/>
        <v>0.0135-2.7328626224072i</v>
      </c>
      <c r="N1971">
        <f t="shared" si="582"/>
        <v>119.45521144150322</v>
      </c>
      <c r="O1971">
        <f t="shared" si="583"/>
        <v>43.638642285629423</v>
      </c>
      <c r="P1971" s="3">
        <f t="shared" si="584"/>
        <v>43.638642285629423</v>
      </c>
      <c r="Q1971" s="3">
        <f t="shared" si="585"/>
        <v>-60.544788558496776</v>
      </c>
      <c r="R1971">
        <f t="shared" si="586"/>
        <v>119.45521144150322</v>
      </c>
      <c r="S1971">
        <f t="shared" si="587"/>
        <v>1.4932678808130766</v>
      </c>
      <c r="T1971">
        <f t="shared" si="570"/>
        <v>43.638642285629423</v>
      </c>
    </row>
    <row r="1972" spans="1:20" x14ac:dyDescent="0.3">
      <c r="A1972">
        <f t="shared" si="571"/>
        <v>9418.1322278798707</v>
      </c>
      <c r="B1972">
        <f t="shared" si="588"/>
        <v>1498.9422987601663</v>
      </c>
      <c r="C1972" t="str">
        <f t="shared" si="572"/>
        <v>74.7511023528174-131.94255121888i</v>
      </c>
      <c r="D1972" t="str">
        <f t="shared" si="573"/>
        <v>15.3509722769509-21.5202699761906i</v>
      </c>
      <c r="E1972" t="str">
        <f t="shared" si="574"/>
        <v>161.035532270541-4.88319188621899i</v>
      </c>
      <c r="F1972" t="str">
        <f t="shared" si="575"/>
        <v>17.4589456612964-99.7363836491315i</v>
      </c>
      <c r="G1972" t="str">
        <f t="shared" si="576"/>
        <v>0.999970571931841-0.00542468452057502i</v>
      </c>
      <c r="H1972" t="str">
        <f t="shared" si="577"/>
        <v>91.2313147104665+5.15220737466265i</v>
      </c>
      <c r="I1972" t="str">
        <f t="shared" si="578"/>
        <v>5.48583693946522-23.4601191922459i</v>
      </c>
      <c r="K1972" t="str">
        <f t="shared" si="579"/>
        <v>0.142041914298856-0.0105080777133878i</v>
      </c>
      <c r="L1972" t="str">
        <f t="shared" si="580"/>
        <v>0.0015-6.63613532787163i</v>
      </c>
      <c r="M1972" t="str">
        <f t="shared" si="581"/>
        <v>0.0135-2.72251705758836i</v>
      </c>
      <c r="N1972">
        <f t="shared" si="582"/>
        <v>119.53340993498554</v>
      </c>
      <c r="O1972">
        <f t="shared" si="583"/>
        <v>43.616629537144391</v>
      </c>
      <c r="P1972" s="3">
        <f t="shared" si="584"/>
        <v>43.616629537144391</v>
      </c>
      <c r="Q1972" s="3">
        <f t="shared" si="585"/>
        <v>-60.466590065014451</v>
      </c>
      <c r="R1972">
        <f t="shared" si="586"/>
        <v>119.53340993498554</v>
      </c>
      <c r="S1972">
        <f t="shared" si="587"/>
        <v>1.4989422987601664</v>
      </c>
      <c r="T1972">
        <f t="shared" si="570"/>
        <v>43.616629537144391</v>
      </c>
    </row>
    <row r="1973" spans="1:20" x14ac:dyDescent="0.3">
      <c r="A1973">
        <f t="shared" si="571"/>
        <v>9453.9211303458142</v>
      </c>
      <c r="B1973">
        <f t="shared" si="588"/>
        <v>1504.638279495455</v>
      </c>
      <c r="C1973" t="str">
        <f t="shared" si="572"/>
        <v>74.7419608068692-131.507458674896i</v>
      </c>
      <c r="D1973" t="str">
        <f t="shared" si="573"/>
        <v>15.3509321039622-21.440960924921i</v>
      </c>
      <c r="E1973" t="str">
        <f t="shared" si="574"/>
        <v>161.025258185149-4.89909680805058i</v>
      </c>
      <c r="F1973" t="str">
        <f t="shared" si="575"/>
        <v>17.4589417491272-99.3595385605112i</v>
      </c>
      <c r="G1973" t="str">
        <f t="shared" si="576"/>
        <v>0.999970347860226-0.00544529710158051i</v>
      </c>
      <c r="H1973" t="str">
        <f t="shared" si="577"/>
        <v>91.2330787699058+5.17180155817432i</v>
      </c>
      <c r="I1973" t="str">
        <f t="shared" si="578"/>
        <v>5.48592997313005-23.3701578132658i</v>
      </c>
      <c r="K1973" t="str">
        <f t="shared" si="579"/>
        <v>0.142035744267454-0.0105475275406905i</v>
      </c>
      <c r="L1973" t="str">
        <f t="shared" si="580"/>
        <v>0.0015-6.61101347666033i</v>
      </c>
      <c r="M1973" t="str">
        <f t="shared" si="581"/>
        <v>0.0135-2.71221065709141i</v>
      </c>
      <c r="N1973">
        <f t="shared" si="582"/>
        <v>119.61163479114266</v>
      </c>
      <c r="O1973">
        <f t="shared" si="583"/>
        <v>43.594668847951525</v>
      </c>
      <c r="P1973" s="3">
        <f t="shared" si="584"/>
        <v>43.594668847951525</v>
      </c>
      <c r="Q1973" s="3">
        <f t="shared" si="585"/>
        <v>-60.388365208857337</v>
      </c>
      <c r="R1973">
        <f t="shared" si="586"/>
        <v>119.61163479114266</v>
      </c>
      <c r="S1973">
        <f t="shared" si="587"/>
        <v>1.5046382794954549</v>
      </c>
      <c r="T1973">
        <f t="shared" si="570"/>
        <v>43.594668847951525</v>
      </c>
    </row>
    <row r="1974" spans="1:20" x14ac:dyDescent="0.3">
      <c r="A1974">
        <f t="shared" si="571"/>
        <v>9489.8460306411289</v>
      </c>
      <c r="B1974">
        <f t="shared" si="588"/>
        <v>1510.3559049575379</v>
      </c>
      <c r="C1974" t="str">
        <f t="shared" si="572"/>
        <v>74.732755451538-131.074232182033i</v>
      </c>
      <c r="D1974" t="str">
        <f t="shared" si="573"/>
        <v>15.3508916252913-21.3619602976895i</v>
      </c>
      <c r="E1974" t="str">
        <f t="shared" si="574"/>
        <v>161.014915189706-4.91503407630616i</v>
      </c>
      <c r="F1974" t="str">
        <f t="shared" si="575"/>
        <v>17.4589378071707-98.9841227918859i</v>
      </c>
      <c r="G1974" t="str">
        <f t="shared" si="576"/>
        <v>0.999970122082533-0.00546598799643148i</v>
      </c>
      <c r="H1974" t="str">
        <f t="shared" si="577"/>
        <v>91.2348563034092+5.19147037978021i</v>
      </c>
      <c r="I1974" t="str">
        <f t="shared" si="578"/>
        <v>5.48602371696768-23.2805326290757i</v>
      </c>
      <c r="K1974" t="str">
        <f t="shared" si="579"/>
        <v>0.142029527824147-0.0105871218191325i</v>
      </c>
      <c r="L1974" t="str">
        <f t="shared" si="580"/>
        <v>0.0015-6.58598672709736i</v>
      </c>
      <c r="M1974" t="str">
        <f t="shared" si="581"/>
        <v>0.0135-2.70194327265533i</v>
      </c>
      <c r="N1974">
        <f t="shared" si="582"/>
        <v>119.68988452735496</v>
      </c>
      <c r="O1974">
        <f t="shared" si="583"/>
        <v>43.572760310096903</v>
      </c>
      <c r="P1974" s="3">
        <f t="shared" si="584"/>
        <v>43.572760310096903</v>
      </c>
      <c r="Q1974" s="3">
        <f t="shared" si="585"/>
        <v>-60.31011547264503</v>
      </c>
      <c r="R1974">
        <f t="shared" si="586"/>
        <v>119.68988452735496</v>
      </c>
      <c r="S1974">
        <f t="shared" si="587"/>
        <v>1.5103559049575379</v>
      </c>
      <c r="T1974">
        <f t="shared" si="570"/>
        <v>43.572760310096903</v>
      </c>
    </row>
    <row r="1975" spans="1:20" x14ac:dyDescent="0.3">
      <c r="A1975">
        <f t="shared" si="571"/>
        <v>9525.9074455575665</v>
      </c>
      <c r="B1975">
        <f t="shared" si="588"/>
        <v>1516.0952573963766</v>
      </c>
      <c r="C1975" t="str">
        <f t="shared" si="572"/>
        <v>74.7234858824754-130.642865243444i</v>
      </c>
      <c r="D1975" t="str">
        <f t="shared" si="573"/>
        <v>15.350850838614-21.2832669579155i</v>
      </c>
      <c r="E1975" t="str">
        <f t="shared" si="574"/>
        <v>161.004502890257-4.93100353261263i</v>
      </c>
      <c r="F1975" t="str">
        <f t="shared" si="575"/>
        <v>17.4589338352003-98.6101309427703i</v>
      </c>
      <c r="G1975" t="str">
        <f t="shared" si="576"/>
        <v>0.999969894585772-0.00548675750256078i</v>
      </c>
      <c r="H1975" t="str">
        <f t="shared" si="577"/>
        <v>91.2366474142129+5.21121412515636i</v>
      </c>
      <c r="I1975" t="str">
        <f t="shared" si="578"/>
        <v>5.48611817641282-23.1912423504711i</v>
      </c>
      <c r="K1975" t="str">
        <f t="shared" si="579"/>
        <v>0.14202326462416-0.0106268610360144i</v>
      </c>
      <c r="L1975" t="str">
        <f t="shared" si="580"/>
        <v>0.0015-6.56105471916453i</v>
      </c>
      <c r="M1975" t="str">
        <f t="shared" si="581"/>
        <v>0.0135-2.69171475658032i</v>
      </c>
      <c r="N1975">
        <f t="shared" si="582"/>
        <v>119.76815765372052</v>
      </c>
      <c r="O1975">
        <f t="shared" si="583"/>
        <v>43.550904014211596</v>
      </c>
      <c r="P1975" s="3">
        <f t="shared" si="584"/>
        <v>43.550904014211596</v>
      </c>
      <c r="Q1975" s="3">
        <f t="shared" si="585"/>
        <v>-60.231842346279485</v>
      </c>
      <c r="R1975">
        <f t="shared" si="586"/>
        <v>119.76815765372052</v>
      </c>
      <c r="S1975">
        <f t="shared" si="587"/>
        <v>1.5160952573963766</v>
      </c>
      <c r="T1975">
        <f t="shared" si="570"/>
        <v>43.550904014211596</v>
      </c>
    </row>
    <row r="1976" spans="1:20" x14ac:dyDescent="0.3">
      <c r="A1976">
        <f t="shared" si="571"/>
        <v>9562.1058938506849</v>
      </c>
      <c r="B1976">
        <f t="shared" si="588"/>
        <v>1521.8564193744828</v>
      </c>
      <c r="C1976" t="str">
        <f t="shared" si="572"/>
        <v>74.7141516933438-130.213351386519i</v>
      </c>
      <c r="D1976" t="str">
        <f t="shared" si="573"/>
        <v>15.3508097415881-21.2048797734373i</v>
      </c>
      <c r="E1976" t="str">
        <f t="shared" si="574"/>
        <v>160.994020891593-4.94700501547455i</v>
      </c>
      <c r="F1976" t="str">
        <f t="shared" si="575"/>
        <v>17.4589298329872-98.2375576331623i</v>
      </c>
      <c r="G1976" t="str">
        <f t="shared" si="576"/>
        <v>0.999969665356856-0.00550760591852967i</v>
      </c>
      <c r="H1976" t="str">
        <f t="shared" si="577"/>
        <v>91.2384522063501+5.23103308108783i</v>
      </c>
      <c r="I1976" t="str">
        <f t="shared" si="578"/>
        <v>5.486213356942-23.1022856930663i</v>
      </c>
      <c r="K1976" t="str">
        <f t="shared" si="579"/>
        <v>0.142016954320221-0.0106667456797996i</v>
      </c>
      <c r="L1976" t="str">
        <f t="shared" si="580"/>
        <v>0.0015-6.53621709420654i</v>
      </c>
      <c r="M1976" t="str">
        <f t="shared" si="581"/>
        <v>0.0135-2.68152496172576i</v>
      </c>
      <c r="N1976">
        <f t="shared" si="582"/>
        <v>119.8464526731228</v>
      </c>
      <c r="O1976">
        <f t="shared" si="583"/>
        <v>43.529100049498737</v>
      </c>
      <c r="P1976" s="3">
        <f t="shared" si="584"/>
        <v>43.529100049498737</v>
      </c>
      <c r="Q1976" s="3">
        <f t="shared" si="585"/>
        <v>-60.153547326877209</v>
      </c>
      <c r="R1976">
        <f t="shared" si="586"/>
        <v>119.8464526731228</v>
      </c>
      <c r="S1976">
        <f t="shared" si="587"/>
        <v>1.5218564193744828</v>
      </c>
      <c r="T1976">
        <f t="shared" si="570"/>
        <v>43.529100049498737</v>
      </c>
    </row>
    <row r="1977" spans="1:20" x14ac:dyDescent="0.3">
      <c r="A1977">
        <f t="shared" si="571"/>
        <v>9598.4418962473192</v>
      </c>
      <c r="B1977">
        <f t="shared" si="588"/>
        <v>1527.639473768106</v>
      </c>
      <c r="C1977" t="str">
        <f t="shared" si="572"/>
        <v>74.7047524758253-129.785684162779i</v>
      </c>
      <c r="D1977" t="str">
        <f t="shared" si="573"/>
        <v>15.350768331854-21.1267976164955i</v>
      </c>
      <c r="E1977" t="str">
        <f t="shared" si="574"/>
        <v>160.98346879727-4.96303836024435i</v>
      </c>
      <c r="F1977" t="str">
        <f t="shared" si="575"/>
        <v>17.4589258003016-97.8663975034658i</v>
      </c>
      <c r="G1977" t="str">
        <f t="shared" si="576"/>
        <v>0.999969434382596-0.00552853354403212i</v>
      </c>
      <c r="H1977" t="str">
        <f t="shared" si="577"/>
        <v>91.2402707846553+5.25092753547284i</v>
      </c>
      <c r="I1977" t="str">
        <f t="shared" si="578"/>
        <v>5.48630926407392-23.0136613772756i</v>
      </c>
      <c r="K1977" t="str">
        <f t="shared" si="579"/>
        <v>0.142010596562547-0.010706776240111i</v>
      </c>
      <c r="L1977" t="str">
        <f t="shared" si="580"/>
        <v>0.0015-6.51147349492583i</v>
      </c>
      <c r="M1977" t="str">
        <f t="shared" si="581"/>
        <v>0.0135-2.67137374150803i</v>
      </c>
      <c r="N1977">
        <f t="shared" si="582"/>
        <v>119.92476808130397</v>
      </c>
      <c r="O1977">
        <f t="shared" si="583"/>
        <v>43.507348503721545</v>
      </c>
      <c r="P1977" s="3">
        <f t="shared" si="584"/>
        <v>43.507348503721545</v>
      </c>
      <c r="Q1977" s="3">
        <f t="shared" si="585"/>
        <v>-60.075231918696034</v>
      </c>
      <c r="R1977">
        <f t="shared" si="586"/>
        <v>119.92476808130397</v>
      </c>
      <c r="S1977">
        <f t="shared" si="587"/>
        <v>1.527639473768106</v>
      </c>
      <c r="T1977">
        <f t="shared" si="570"/>
        <v>43.507348503721545</v>
      </c>
    </row>
    <row r="1978" spans="1:20" x14ac:dyDescent="0.3">
      <c r="A1978">
        <f t="shared" si="571"/>
        <v>9634.9159754530574</v>
      </c>
      <c r="B1978">
        <f t="shared" si="588"/>
        <v>1533.4445037684247</v>
      </c>
      <c r="C1978" t="str">
        <f t="shared" si="572"/>
        <v>74.6952878196118-129.359857147757i</v>
      </c>
      <c r="D1978" t="str">
        <f t="shared" si="573"/>
        <v>15.350726607034-21.0490193637176i</v>
      </c>
      <c r="E1978" t="str">
        <f t="shared" si="574"/>
        <v>160.972846209616-4.97910339909371i</v>
      </c>
      <c r="F1978" t="str">
        <f t="shared" si="575"/>
        <v>17.458921736911-97.496645214414i</v>
      </c>
      <c r="G1978" t="str">
        <f t="shared" si="576"/>
        <v>0.999969201649704-0.005549540679899i</v>
      </c>
      <c r="H1978" t="str">
        <f t="shared" si="577"/>
        <v>91.2421032547715+5.27089777732756i</v>
      </c>
      <c r="I1978" t="str">
        <f t="shared" si="578"/>
        <v>5.48640590336959-22.9253681282951i</v>
      </c>
      <c r="K1978" t="str">
        <f t="shared" si="579"/>
        <v>0.142004190998825-0.0107469532077279i</v>
      </c>
      <c r="L1978" t="str">
        <f t="shared" si="580"/>
        <v>0.0015-6.48682356537739i</v>
      </c>
      <c r="M1978" t="str">
        <f t="shared" si="581"/>
        <v>0.0135-2.66126094989842i</v>
      </c>
      <c r="N1978">
        <f t="shared" si="582"/>
        <v>120.00310236693556</v>
      </c>
      <c r="O1978">
        <f t="shared" si="583"/>
        <v>43.485649463190121</v>
      </c>
      <c r="P1978" s="3">
        <f t="shared" si="584"/>
        <v>43.485649463190121</v>
      </c>
      <c r="Q1978" s="3">
        <f t="shared" si="585"/>
        <v>-59.996897633064442</v>
      </c>
      <c r="R1978">
        <f t="shared" si="586"/>
        <v>120.00310236693556</v>
      </c>
      <c r="S1978">
        <f t="shared" si="587"/>
        <v>1.5334445037684248</v>
      </c>
      <c r="T1978">
        <f t="shared" si="570"/>
        <v>43.485649463190121</v>
      </c>
    </row>
    <row r="1979" spans="1:20" x14ac:dyDescent="0.3">
      <c r="A1979">
        <f t="shared" si="571"/>
        <v>9671.5286561597786</v>
      </c>
      <c r="B1979">
        <f t="shared" si="588"/>
        <v>1539.2715928827447</v>
      </c>
      <c r="C1979" t="str">
        <f t="shared" si="572"/>
        <v>74.6857573124071-128.935863940884i</v>
      </c>
      <c r="D1979" t="str">
        <f t="shared" si="573"/>
        <v>15.3506845647323-20.971543896101i</v>
      </c>
      <c r="E1979" t="str">
        <f t="shared" si="574"/>
        <v>160.962152729742-4.99519996098316i</v>
      </c>
      <c r="F1979" t="str">
        <f t="shared" si="575"/>
        <v>17.458917642582-97.1282954469923i</v>
      </c>
      <c r="G1979" t="str">
        <f t="shared" si="576"/>
        <v>0.999968967144791-0.00557062762810253i</v>
      </c>
      <c r="H1979" t="str">
        <f t="shared" si="577"/>
        <v>91.2439497231554+5.29094409679026i</v>
      </c>
      <c r="I1979" t="str">
        <f t="shared" si="578"/>
        <v>5.48650328043288-22.8374046760845i</v>
      </c>
      <c r="K1979" t="str">
        <f t="shared" si="579"/>
        <v>0.141997737274197-0.0107872770745824i</v>
      </c>
      <c r="L1979" t="str">
        <f t="shared" si="580"/>
        <v>0.0015-6.46226695096375i</v>
      </c>
      <c r="M1979" t="str">
        <f t="shared" si="581"/>
        <v>0.0135-2.65118644142102i</v>
      </c>
      <c r="N1979">
        <f t="shared" si="582"/>
        <v>120.08145401169324</v>
      </c>
      <c r="O1979">
        <f t="shared" si="583"/>
        <v>43.464003012748975</v>
      </c>
      <c r="P1979" s="3">
        <f t="shared" si="584"/>
        <v>43.464003012748975</v>
      </c>
      <c r="Q1979" s="3">
        <f t="shared" si="585"/>
        <v>-59.918545988306761</v>
      </c>
      <c r="R1979">
        <f t="shared" si="586"/>
        <v>120.08145401169324</v>
      </c>
      <c r="S1979">
        <f t="shared" si="587"/>
        <v>1.5392715928827447</v>
      </c>
      <c r="T1979">
        <f t="shared" si="570"/>
        <v>43.464003012748975</v>
      </c>
    </row>
    <row r="1980" spans="1:20" x14ac:dyDescent="0.3">
      <c r="A1980">
        <f t="shared" si="571"/>
        <v>9708.2804650531871</v>
      </c>
      <c r="B1980">
        <f t="shared" si="588"/>
        <v>1545.1208249356991</v>
      </c>
      <c r="C1980" t="str">
        <f t="shared" si="572"/>
        <v>74.6761605399237-128.513698165383i</v>
      </c>
      <c r="D1980" t="str">
        <f t="shared" si="573"/>
        <v>15.3506422025348-20.8943700989974i</v>
      </c>
      <c r="E1980" t="str">
        <f t="shared" si="574"/>
        <v>160.951387957561-5.01132787163447i</v>
      </c>
      <c r="F1980" t="str">
        <f t="shared" si="575"/>
        <v>17.4589135170789-96.7613429023614i</v>
      </c>
      <c r="G1980" t="str">
        <f t="shared" si="576"/>
        <v>0.999968730854366-0.00559179469176046i</v>
      </c>
      <c r="H1980" t="str">
        <f t="shared" si="577"/>
        <v>91.2458102970861+5.31106678512625i</v>
      </c>
      <c r="I1980" t="str">
        <f t="shared" si="578"/>
        <v>5.48660140091077-22.7497697553487i</v>
      </c>
      <c r="K1980" t="str">
        <f t="shared" si="579"/>
        <v>0.141991235031239-0.0108277483337562i</v>
      </c>
      <c r="L1980" t="str">
        <f t="shared" si="580"/>
        <v>0.0015-6.4378032984297i</v>
      </c>
      <c r="M1980" t="str">
        <f t="shared" si="581"/>
        <v>0.0135-2.64115007115065i</v>
      </c>
      <c r="N1980">
        <f t="shared" si="582"/>
        <v>120.15982149032962</v>
      </c>
      <c r="O1980">
        <f t="shared" si="583"/>
        <v>43.442409235764899</v>
      </c>
      <c r="P1980" s="3">
        <f t="shared" si="584"/>
        <v>43.442409235764899</v>
      </c>
      <c r="Q1980" s="3">
        <f t="shared" si="585"/>
        <v>-59.840178509670373</v>
      </c>
      <c r="R1980">
        <f t="shared" si="586"/>
        <v>120.15982149032962</v>
      </c>
      <c r="S1980">
        <f t="shared" si="587"/>
        <v>1.5451208249356991</v>
      </c>
      <c r="T1980">
        <f t="shared" si="570"/>
        <v>43.442409235764899</v>
      </c>
    </row>
    <row r="1981" spans="1:20" x14ac:dyDescent="0.3">
      <c r="A1981">
        <f t="shared" si="571"/>
        <v>9745.1719308203883</v>
      </c>
      <c r="B1981">
        <f t="shared" si="588"/>
        <v>1550.9922840704548</v>
      </c>
      <c r="C1981" t="str">
        <f t="shared" si="572"/>
        <v>74.6664970858859-128.09335346815i</v>
      </c>
      <c r="D1981" t="str">
        <f t="shared" si="573"/>
        <v>15.3505995180094-20.8174968620964i</v>
      </c>
      <c r="E1981" t="str">
        <f t="shared" si="574"/>
        <v>160.940551491796-5.0274869534985i</v>
      </c>
      <c r="F1981" t="str">
        <f t="shared" si="575"/>
        <v>17.4589093601644-96.3957823017821i</v>
      </c>
      <c r="G1981" t="str">
        <f t="shared" si="576"/>
        <v>0.999968492764834-0.00561304217514046i</v>
      </c>
      <c r="H1981" t="str">
        <f t="shared" si="577"/>
        <v>91.2476850846696+5.33126613473216i</v>
      </c>
      <c r="I1981" t="str">
        <f t="shared" si="578"/>
        <v>5.48670027049367-22.66246210552i</v>
      </c>
      <c r="K1981" t="str">
        <f t="shared" si="579"/>
        <v>0.141984683909946-0.0108683674794768i</v>
      </c>
      <c r="L1981" t="str">
        <f t="shared" si="580"/>
        <v>0.0015-6.41343225585745i</v>
      </c>
      <c r="M1981" t="str">
        <f t="shared" si="581"/>
        <v>0.0135-2.63115169471075i</v>
      </c>
      <c r="N1981">
        <f t="shared" si="582"/>
        <v>120.23820327075256</v>
      </c>
      <c r="O1981">
        <f t="shared" si="583"/>
        <v>43.420868214114385</v>
      </c>
      <c r="P1981" s="3">
        <f t="shared" si="584"/>
        <v>43.420868214114385</v>
      </c>
      <c r="Q1981" s="3">
        <f t="shared" si="585"/>
        <v>-59.761796729247443</v>
      </c>
      <c r="R1981">
        <f t="shared" si="586"/>
        <v>120.23820327075256</v>
      </c>
      <c r="S1981">
        <f t="shared" si="587"/>
        <v>1.5509922840704549</v>
      </c>
      <c r="T1981">
        <f t="shared" si="570"/>
        <v>43.420868214114385</v>
      </c>
    </row>
    <row r="1982" spans="1:20" x14ac:dyDescent="0.3">
      <c r="A1982">
        <f t="shared" si="571"/>
        <v>9782.2035841575071</v>
      </c>
      <c r="B1982">
        <f t="shared" si="588"/>
        <v>1556.8860547499226</v>
      </c>
      <c r="C1982" t="str">
        <f t="shared" si="572"/>
        <v>74.6567665320246-127.674823519647i</v>
      </c>
      <c r="D1982" t="str">
        <f t="shared" si="573"/>
        <v>15.3505565087054-20.7409230794097i</v>
      </c>
      <c r="E1982" t="str">
        <f t="shared" si="574"/>
        <v>160.929642929997-5.04367702572793i</v>
      </c>
      <c r="F1982" t="str">
        <f t="shared" si="575"/>
        <v>17.4589051715993-96.0316083865382i</v>
      </c>
      <c r="G1982" t="str">
        <f t="shared" si="576"/>
        <v>0.999968252862499-0.00563437038366446i</v>
      </c>
      <c r="H1982" t="str">
        <f t="shared" si="577"/>
        <v>91.2495741948465+5.35154243914092i</v>
      </c>
      <c r="I1982" t="str">
        <f t="shared" si="578"/>
        <v>5.48679989491588-22.5754804707393i</v>
      </c>
      <c r="K1982" t="str">
        <f t="shared" si="579"/>
        <v>0.141978083547713-0.0109091350071144i</v>
      </c>
      <c r="L1982" t="str">
        <f t="shared" si="580"/>
        <v>0.0015-6.38915347266133i</v>
      </c>
      <c r="M1982" t="str">
        <f t="shared" si="581"/>
        <v>0.0135-2.62119116827131i</v>
      </c>
      <c r="N1982">
        <f t="shared" si="582"/>
        <v>120.31659781409972</v>
      </c>
      <c r="O1982">
        <f t="shared" si="583"/>
        <v>43.399380028171606</v>
      </c>
      <c r="P1982" s="3">
        <f t="shared" si="584"/>
        <v>43.399380028171606</v>
      </c>
      <c r="Q1982" s="3">
        <f t="shared" si="585"/>
        <v>-59.683402185900277</v>
      </c>
      <c r="R1982">
        <f t="shared" si="586"/>
        <v>120.31659781409972</v>
      </c>
      <c r="S1982">
        <f t="shared" si="587"/>
        <v>1.5568860547499226</v>
      </c>
      <c r="T1982">
        <f t="shared" si="570"/>
        <v>43.399380028171606</v>
      </c>
    </row>
    <row r="1983" spans="1:20" x14ac:dyDescent="0.3">
      <c r="A1983">
        <f t="shared" si="571"/>
        <v>9819.3759577773053</v>
      </c>
      <c r="B1983">
        <f t="shared" si="588"/>
        <v>1562.8022217579723</v>
      </c>
      <c r="C1983" t="str">
        <f t="shared" si="572"/>
        <v>74.6469684580793-127.258102013787i</v>
      </c>
      <c r="D1983" t="str">
        <f t="shared" si="573"/>
        <v>15.3505131721534-20.6646476492552i</v>
      </c>
      <c r="E1983" t="str">
        <f t="shared" si="574"/>
        <v>160.918661868551-5.05989790414531i</v>
      </c>
      <c r="F1983" t="str">
        <f t="shared" si="575"/>
        <v>17.4589009511427-95.6688159178617i</v>
      </c>
      <c r="G1983" t="str">
        <f t="shared" si="576"/>
        <v>0.999968011133558-0.00565577962391304i</v>
      </c>
      <c r="H1983" t="str">
        <f t="shared" si="577"/>
        <v>91.2514777373959+5.37189599302552i</v>
      </c>
      <c r="I1983" t="str">
        <f t="shared" si="578"/>
        <v>5.48690027995563-22.4888235998385i</v>
      </c>
      <c r="K1983" t="str">
        <f t="shared" si="579"/>
        <v>0.141971433579321-0.0109500514131773i</v>
      </c>
      <c r="L1983" t="str">
        <f t="shared" si="580"/>
        <v>0.0015-6.36496659958291i</v>
      </c>
      <c r="M1983" t="str">
        <f t="shared" si="581"/>
        <v>0.0135-2.61126834854683i</v>
      </c>
      <c r="N1983">
        <f t="shared" si="582"/>
        <v>120.39500357481816</v>
      </c>
      <c r="O1983">
        <f t="shared" si="583"/>
        <v>43.377944756796197</v>
      </c>
      <c r="P1983" s="3">
        <f t="shared" si="584"/>
        <v>43.377944756796197</v>
      </c>
      <c r="Q1983" s="3">
        <f t="shared" si="585"/>
        <v>-59.604996425181838</v>
      </c>
      <c r="R1983">
        <f t="shared" si="586"/>
        <v>120.39500357481816</v>
      </c>
      <c r="S1983">
        <f t="shared" si="587"/>
        <v>1.5628022217579725</v>
      </c>
      <c r="T1983">
        <f t="shared" si="570"/>
        <v>43.377944756796197</v>
      </c>
    </row>
    <row r="1984" spans="1:20" x14ac:dyDescent="0.3">
      <c r="A1984">
        <f t="shared" si="571"/>
        <v>9856.6895864168582</v>
      </c>
      <c r="B1984">
        <f t="shared" si="588"/>
        <v>1568.7408702006526</v>
      </c>
      <c r="C1984" t="str">
        <f t="shared" si="572"/>
        <v>74.637102441796-126.843182667826i</v>
      </c>
      <c r="D1984" t="str">
        <f t="shared" si="573"/>
        <v>15.3504695058653-20.5886694742411i</v>
      </c>
      <c r="E1984" t="str">
        <f t="shared" si="574"/>
        <v>160.907607902702-5.07614940121508i</v>
      </c>
      <c r="F1984" t="str">
        <f t="shared" si="575"/>
        <v>17.4588966985516-95.3073996768571i</v>
      </c>
      <c r="G1984" t="str">
        <f t="shared" si="576"/>
        <v>0.999967767564105-0.00567727020362974i</v>
      </c>
      <c r="H1984" t="str">
        <f t="shared" si="577"/>
        <v>91.2533958229457+5.39232709220448i</v>
      </c>
      <c r="I1984" t="str">
        <f t="shared" si="578"/>
        <v>5.4870014314357-22.4024902463224i</v>
      </c>
      <c r="K1984" t="str">
        <f t="shared" si="579"/>
        <v>0.141964733636914-0.0109911171953087i</v>
      </c>
      <c r="L1984" t="str">
        <f t="shared" si="580"/>
        <v>0.0015-6.34087128868589i</v>
      </c>
      <c r="M1984" t="str">
        <f t="shared" si="581"/>
        <v>0.0135-2.60138309279422i</v>
      </c>
      <c r="N1984">
        <f t="shared" si="582"/>
        <v>120.47341900074221</v>
      </c>
      <c r="O1984">
        <f t="shared" si="583"/>
        <v>43.356562477321454</v>
      </c>
      <c r="P1984" s="3">
        <f t="shared" si="584"/>
        <v>43.356562477321454</v>
      </c>
      <c r="Q1984" s="3">
        <f t="shared" si="585"/>
        <v>-59.526580999257789</v>
      </c>
      <c r="R1984">
        <f t="shared" si="586"/>
        <v>120.47341900074221</v>
      </c>
      <c r="S1984">
        <f t="shared" si="587"/>
        <v>1.5687408702006527</v>
      </c>
      <c r="T1984">
        <f t="shared" si="570"/>
        <v>43.356562477321454</v>
      </c>
    </row>
    <row r="1985" spans="1:20" x14ac:dyDescent="0.3">
      <c r="A1985">
        <f t="shared" si="571"/>
        <v>9894.1450068452432</v>
      </c>
      <c r="B1985">
        <f t="shared" si="588"/>
        <v>1574.7020855074152</v>
      </c>
      <c r="C1985" t="str">
        <f t="shared" si="572"/>
        <v>74.6271680589283-126.430059222251i</v>
      </c>
      <c r="D1985" t="str">
        <f t="shared" si="573"/>
        <v>15.3504255073342-20.51298746125i</v>
      </c>
      <c r="E1985" t="str">
        <f t="shared" si="574"/>
        <v>160.896480626562-5.09243132601182i</v>
      </c>
      <c r="F1985" t="str">
        <f t="shared" si="575"/>
        <v>17.4588924135816-94.9473544644261i</v>
      </c>
      <c r="G1985" t="str">
        <f t="shared" si="576"/>
        <v>0.999967522140127-0.00569884243172553i</v>
      </c>
      <c r="H1985" t="str">
        <f t="shared" si="577"/>
        <v>91.2553285629769+5.4128360336462i</v>
      </c>
      <c r="I1985" t="str">
        <f t="shared" si="578"/>
        <v>5.48710335522379-22.3164791683508i</v>
      </c>
      <c r="K1985" t="str">
        <f t="shared" si="579"/>
        <v>0.141957983349984-0.0110323328522827i</v>
      </c>
      <c r="L1985" t="str">
        <f t="shared" si="580"/>
        <v>0.0015-6.31686719335117i</v>
      </c>
      <c r="M1985" t="str">
        <f t="shared" si="581"/>
        <v>0.0135-2.59153525881074i</v>
      </c>
      <c r="N1985">
        <f t="shared" si="582"/>
        <v>120.55184253317441</v>
      </c>
      <c r="O1985">
        <f t="shared" si="583"/>
        <v>43.335233265542414</v>
      </c>
      <c r="P1985" s="3">
        <f t="shared" si="584"/>
        <v>43.335233265542414</v>
      </c>
      <c r="Q1985" s="3">
        <f t="shared" si="585"/>
        <v>-59.448157466825599</v>
      </c>
      <c r="R1985">
        <f t="shared" si="586"/>
        <v>120.55184253317441</v>
      </c>
      <c r="S1985">
        <f t="shared" si="587"/>
        <v>1.5747020855074152</v>
      </c>
      <c r="T1985">
        <f t="shared" si="570"/>
        <v>43.335233265542414</v>
      </c>
    </row>
    <row r="1986" spans="1:20" x14ac:dyDescent="0.3">
      <c r="A1986">
        <f t="shared" si="571"/>
        <v>9931.7427578712559</v>
      </c>
      <c r="B1986">
        <f t="shared" si="588"/>
        <v>1580.6859534323435</v>
      </c>
      <c r="C1986" t="str">
        <f t="shared" si="572"/>
        <v>74.6171648832345-126.018725440663i</v>
      </c>
      <c r="D1986" t="str">
        <f t="shared" si="573"/>
        <v>15.3503811740339-20.4376005214231i</v>
      </c>
      <c r="E1986" t="str">
        <f t="shared" si="574"/>
        <v>160.885279633124-5.10874348419052i</v>
      </c>
      <c r="F1986" t="str">
        <f t="shared" si="575"/>
        <v>17.4588880959862-94.5886751011933i</v>
      </c>
      <c r="G1986" t="str">
        <f t="shared" si="576"/>
        <v>0.999967274847505-0.00572049661828317i</v>
      </c>
      <c r="H1986" t="str">
        <f t="shared" si="577"/>
        <v>91.25727606983+5.43342311547345i</v>
      </c>
      <c r="I1986" t="str">
        <f t="shared" si="578"/>
        <v>5.48720605723264-22.2307891287206i</v>
      </c>
      <c r="K1986" t="str">
        <f t="shared" si="579"/>
        <v>0.141951182345354-0.0110736988840001i</v>
      </c>
      <c r="L1986" t="str">
        <f t="shared" si="580"/>
        <v>0.0015-6.29295396827174i</v>
      </c>
      <c r="M1986" t="str">
        <f t="shared" si="581"/>
        <v>0.0135-2.58172470493199i</v>
      </c>
      <c r="N1986">
        <f t="shared" si="582"/>
        <v>120.63027260696714</v>
      </c>
      <c r="O1986">
        <f t="shared" si="583"/>
        <v>43.3139571957038</v>
      </c>
      <c r="P1986" s="3">
        <f t="shared" si="584"/>
        <v>43.3139571957038</v>
      </c>
      <c r="Q1986" s="3">
        <f t="shared" si="585"/>
        <v>-59.369727393032868</v>
      </c>
      <c r="R1986">
        <f t="shared" si="586"/>
        <v>120.63027260696714</v>
      </c>
      <c r="S1986">
        <f t="shared" si="587"/>
        <v>1.5806859534323434</v>
      </c>
      <c r="T1986">
        <f t="shared" si="570"/>
        <v>43.3139571957038</v>
      </c>
    </row>
    <row r="1987" spans="1:20" x14ac:dyDescent="0.3">
      <c r="A1987">
        <f t="shared" si="571"/>
        <v>9969.4833803511665</v>
      </c>
      <c r="B1987">
        <f t="shared" si="588"/>
        <v>1586.6925600553864</v>
      </c>
      <c r="C1987" t="str">
        <f t="shared" si="572"/>
        <v>74.6070924864807-125.609175109676i</v>
      </c>
      <c r="D1987" t="str">
        <f t="shared" si="573"/>
        <v>15.3503365034194-20.3625075701449i</v>
      </c>
      <c r="E1987" t="str">
        <f t="shared" si="574"/>
        <v>160.874004514282-5.12508567795692i</v>
      </c>
      <c r="F1987" t="str">
        <f t="shared" si="575"/>
        <v>17.4588837455167-94.2313564274314i</v>
      </c>
      <c r="G1987" t="str">
        <f t="shared" si="576"/>
        <v>0.999967025672011-0.00574223307456171i</v>
      </c>
      <c r="H1987" t="str">
        <f t="shared" si="577"/>
        <v>91.2592384567143+5.45408863696835i</v>
      </c>
      <c r="I1987" t="str">
        <f t="shared" si="578"/>
        <v>5.48730954342054-22.1454188948484i</v>
      </c>
      <c r="K1987" t="str">
        <f t="shared" si="579"/>
        <v>0.141944330247156-0.0111152157914842i</v>
      </c>
      <c r="L1987" t="str">
        <f t="shared" si="580"/>
        <v>0.0015-6.26913126944782i</v>
      </c>
      <c r="M1987" t="str">
        <f t="shared" si="581"/>
        <v>0.0135-2.57195129002988i</v>
      </c>
      <c r="N1987">
        <f t="shared" si="582"/>
        <v>120.70870765060434</v>
      </c>
      <c r="O1987">
        <f t="shared" si="583"/>
        <v>43.29273434048897</v>
      </c>
      <c r="P1987" s="3">
        <f t="shared" si="584"/>
        <v>43.29273434048897</v>
      </c>
      <c r="Q1987" s="3">
        <f t="shared" si="585"/>
        <v>-59.291292349395661</v>
      </c>
      <c r="R1987">
        <f t="shared" si="586"/>
        <v>120.70870765060434</v>
      </c>
      <c r="S1987">
        <f t="shared" si="587"/>
        <v>1.5866925600553863</v>
      </c>
      <c r="T1987">
        <f t="shared" si="570"/>
        <v>43.29273434048897</v>
      </c>
    </row>
    <row r="1988" spans="1:20" x14ac:dyDescent="0.3">
      <c r="A1988">
        <f t="shared" si="571"/>
        <v>10007.367417196501</v>
      </c>
      <c r="B1988">
        <f t="shared" si="588"/>
        <v>1592.7219917835969</v>
      </c>
      <c r="C1988" t="str">
        <f t="shared" si="572"/>
        <v>74.5969504384402-125.201402038804i</v>
      </c>
      <c r="D1988" t="str">
        <f t="shared" si="573"/>
        <v>15.3502914929262-20.2877075270272i</v>
      </c>
      <c r="E1988" t="str">
        <f t="shared" si="574"/>
        <v>160.862654860846-5.14145770603666i</v>
      </c>
      <c r="F1988" t="str">
        <f t="shared" si="575"/>
        <v>17.4588793619231-93.8753933029871i</v>
      </c>
      <c r="G1988" t="str">
        <f t="shared" si="576"/>
        <v>0.999966774599311-0.00576405211300084i</v>
      </c>
      <c r="H1988" t="str">
        <f t="shared" si="577"/>
        <v>91.2612158377109+5.47483289857676i</v>
      </c>
      <c r="I1988" t="str">
        <f t="shared" si="578"/>
        <v>5.48741381979167-22.0603672387519i</v>
      </c>
      <c r="K1988" t="str">
        <f t="shared" si="579"/>
        <v>0.141937426676818-0.0111568840768768i</v>
      </c>
      <c r="L1988" t="str">
        <f t="shared" si="580"/>
        <v>0.0015-6.24539875418194i</v>
      </c>
      <c r="M1988" t="str">
        <f t="shared" si="581"/>
        <v>0.0135-2.56221487351054i</v>
      </c>
      <c r="N1988">
        <f t="shared" si="582"/>
        <v>120.78714608628519</v>
      </c>
      <c r="O1988">
        <f t="shared" si="583"/>
        <v>43.271564771008251</v>
      </c>
      <c r="P1988" s="3">
        <f t="shared" si="584"/>
        <v>43.271564771008251</v>
      </c>
      <c r="Q1988" s="3">
        <f t="shared" si="585"/>
        <v>-59.212853913714802</v>
      </c>
      <c r="R1988">
        <f t="shared" si="586"/>
        <v>120.78714608628519</v>
      </c>
      <c r="S1988">
        <f t="shared" si="587"/>
        <v>1.5927219917835969</v>
      </c>
      <c r="T1988">
        <f t="shared" si="570"/>
        <v>43.271564771008251</v>
      </c>
    </row>
    <row r="1989" spans="1:20" x14ac:dyDescent="0.3">
      <c r="A1989">
        <f t="shared" si="571"/>
        <v>10045.39541338185</v>
      </c>
      <c r="B1989">
        <f t="shared" si="588"/>
        <v>1598.7743353523747</v>
      </c>
      <c r="C1989" t="str">
        <f t="shared" si="572"/>
        <v>74.5867383068914-124.795400060345i</v>
      </c>
      <c r="D1989" t="str">
        <f t="shared" si="573"/>
        <v>15.3502461399703-20.2131993158937i</v>
      </c>
      <c r="E1989" t="str">
        <f t="shared" si="574"/>
        <v>160.851230262553-5.15785936364411i</v>
      </c>
      <c r="F1989" t="str">
        <f t="shared" si="575"/>
        <v>17.4588749449533-93.5207806072072i</v>
      </c>
      <c r="G1989" t="str">
        <f t="shared" si="576"/>
        <v>0.999966521614961-0.00578595404722541i</v>
      </c>
      <c r="H1989" t="str">
        <f t="shared" si="577"/>
        <v>91.2632083277824+5.49565620191309i</v>
      </c>
      <c r="I1989" t="str">
        <f t="shared" si="578"/>
        <v>5.48751889239642-21.9756329370332i</v>
      </c>
      <c r="K1989" t="str">
        <f t="shared" si="579"/>
        <v>0.141930471253042-0.0111987042434334i</v>
      </c>
      <c r="L1989" t="str">
        <f t="shared" si="580"/>
        <v>0.0015-6.22175608107385i</v>
      </c>
      <c r="M1989" t="str">
        <f t="shared" si="581"/>
        <v>0.0135-2.55251531531235i</v>
      </c>
      <c r="N1989">
        <f t="shared" si="582"/>
        <v>120.86558633000921</v>
      </c>
      <c r="O1989">
        <f t="shared" si="583"/>
        <v>43.250448556787255</v>
      </c>
      <c r="P1989" s="3">
        <f t="shared" si="584"/>
        <v>43.250448556787255</v>
      </c>
      <c r="Q1989" s="3">
        <f t="shared" si="585"/>
        <v>-59.134413669990792</v>
      </c>
      <c r="R1989">
        <f t="shared" si="586"/>
        <v>120.86558633000921</v>
      </c>
      <c r="S1989">
        <f t="shared" si="587"/>
        <v>1.5987743353523747</v>
      </c>
      <c r="T1989">
        <f t="shared" si="570"/>
        <v>43.250448556787255</v>
      </c>
    </row>
    <row r="1990" spans="1:20" x14ac:dyDescent="0.3">
      <c r="A1990">
        <f t="shared" si="571"/>
        <v>10083.567915952701</v>
      </c>
      <c r="B1990">
        <f t="shared" si="588"/>
        <v>1604.8496778267138</v>
      </c>
      <c r="C1990" t="str">
        <f t="shared" si="572"/>
        <v>74.576455657619-124.391163029274i</v>
      </c>
      <c r="D1990" t="str">
        <f t="shared" si="573"/>
        <v>15.350200441948-20.1389818647641i</v>
      </c>
      <c r="E1990" t="str">
        <f t="shared" si="574"/>
        <v>160.83973030809-5.17429044245324i</v>
      </c>
      <c r="F1990" t="str">
        <f t="shared" si="575"/>
        <v>17.4588704943526-93.1675132388636i</v>
      </c>
      <c r="G1990" t="str">
        <f t="shared" si="576"/>
        <v>0.999966266704406-0.00580793919204992i</v>
      </c>
      <c r="H1990" t="str">
        <f t="shared" si="577"/>
        <v>91.2652160427791+5.51655884976535i</v>
      </c>
      <c r="I1990" t="str">
        <f t="shared" si="578"/>
        <v>5.48762476733164-21.8912147708604i</v>
      </c>
      <c r="K1990" t="str">
        <f t="shared" si="579"/>
        <v>0.141923463591786-0.0112406767955193i</v>
      </c>
      <c r="L1990" t="str">
        <f t="shared" si="580"/>
        <v>0.0015-6.19820291001581i</v>
      </c>
      <c r="M1990" t="str">
        <f t="shared" si="581"/>
        <v>0.0135-2.54285247590392i</v>
      </c>
      <c r="N1990">
        <f t="shared" si="582"/>
        <v>120.9440267916615</v>
      </c>
      <c r="O1990">
        <f t="shared" si="583"/>
        <v>43.229385765755772</v>
      </c>
      <c r="P1990" s="3">
        <f t="shared" si="584"/>
        <v>43.229385765755772</v>
      </c>
      <c r="Q1990" s="3">
        <f t="shared" si="585"/>
        <v>-59.0559732083385</v>
      </c>
      <c r="R1990">
        <f t="shared" si="586"/>
        <v>120.9440267916615</v>
      </c>
      <c r="S1990">
        <f t="shared" si="587"/>
        <v>1.6048496778267138</v>
      </c>
      <c r="T1990">
        <f t="shared" si="570"/>
        <v>43.229385765755772</v>
      </c>
    </row>
    <row r="1991" spans="1:20" x14ac:dyDescent="0.3">
      <c r="A1991">
        <f t="shared" si="571"/>
        <v>10121.885474033321</v>
      </c>
      <c r="B1991">
        <f t="shared" si="588"/>
        <v>1610.9481066024553</v>
      </c>
      <c r="C1991" t="str">
        <f t="shared" si="572"/>
        <v>74.5661020544183-123.98868482314i</v>
      </c>
      <c r="D1991" t="str">
        <f t="shared" si="573"/>
        <v>15.3501543962362-20.0650541058396i</v>
      </c>
      <c r="E1991" t="str">
        <f t="shared" si="574"/>
        <v>160.828154585108-5.19075073056534i</v>
      </c>
      <c r="F1991" t="str">
        <f t="shared" si="575"/>
        <v>17.4588660098655-92.8155861160834i</v>
      </c>
      <c r="G1991" t="str">
        <f t="shared" si="576"/>
        <v>0.999966009852982-0.00583000786348298i</v>
      </c>
      <c r="H1991" t="str">
        <f t="shared" si="577"/>
        <v>91.2672390994456+5.53754114609956i</v>
      </c>
      <c r="I1991" t="str">
        <f t="shared" si="578"/>
        <v>5.48773145074142-21.8071115259511i</v>
      </c>
      <c r="K1991" t="str">
        <f t="shared" si="579"/>
        <v>0.141916403306247-0.0112828022386047i</v>
      </c>
      <c r="L1991" t="str">
        <f t="shared" si="580"/>
        <v>0.0015-6.17473890218749i</v>
      </c>
      <c r="M1991" t="str">
        <f t="shared" si="581"/>
        <v>0.0135-2.53322621628204i</v>
      </c>
      <c r="N1991">
        <f t="shared" si="582"/>
        <v>121.02246587509963</v>
      </c>
      <c r="O1991">
        <f t="shared" si="583"/>
        <v>43.208376464237183</v>
      </c>
      <c r="P1991" s="3">
        <f t="shared" si="584"/>
        <v>43.208376464237183</v>
      </c>
      <c r="Q1991" s="3">
        <f t="shared" si="585"/>
        <v>-58.977534124900373</v>
      </c>
      <c r="R1991">
        <f t="shared" si="586"/>
        <v>121.02246587509963</v>
      </c>
      <c r="S1991">
        <f t="shared" si="587"/>
        <v>1.6109481066024554</v>
      </c>
      <c r="T1991">
        <f t="shared" si="570"/>
        <v>43.208376464237183</v>
      </c>
    </row>
    <row r="1992" spans="1:20" x14ac:dyDescent="0.3">
      <c r="A1992">
        <f t="shared" si="571"/>
        <v>10160.348638834648</v>
      </c>
      <c r="B1992">
        <f t="shared" si="588"/>
        <v>1617.0697094075447</v>
      </c>
      <c r="C1992" t="str">
        <f t="shared" si="572"/>
        <v>74.555677059089-123.587959341946i</v>
      </c>
      <c r="D1992" t="str">
        <f t="shared" si="573"/>
        <v>15.3501080001914-19.9914149754867i</v>
      </c>
      <c r="E1992" t="str">
        <f t="shared" si="574"/>
        <v>160.816502680236-5.20724001247896i</v>
      </c>
      <c r="F1992" t="str">
        <f t="shared" si="575"/>
        <v>17.4588614912341-92.4649941762719i</v>
      </c>
      <c r="G1992" t="str">
        <f t="shared" si="576"/>
        <v>0.999965751045911-0.00585216037873186i</v>
      </c>
      <c r="H1992" t="str">
        <f t="shared" si="577"/>
        <v>91.2692776154274+5.55860339606442i</v>
      </c>
      <c r="I1992" t="str">
        <f t="shared" si="578"/>
        <v>5.48783894881693-21.7233219925538i</v>
      </c>
      <c r="K1992" t="str">
        <f t="shared" si="579"/>
        <v>0.141909290006842-0.0113250810792597i</v>
      </c>
      <c r="L1992" t="str">
        <f t="shared" si="580"/>
        <v>0.0015-6.15136372005131i</v>
      </c>
      <c r="M1992" t="str">
        <f t="shared" si="581"/>
        <v>0.0135-2.52363639796976i</v>
      </c>
      <c r="N1992">
        <f t="shared" si="582"/>
        <v>121.10090197824101</v>
      </c>
      <c r="O1992">
        <f t="shared" si="583"/>
        <v>43.187420716936693</v>
      </c>
      <c r="P1992" s="3">
        <f t="shared" si="584"/>
        <v>43.187420716936693</v>
      </c>
      <c r="Q1992" s="3">
        <f t="shared" si="585"/>
        <v>-58.899098021758988</v>
      </c>
      <c r="R1992">
        <f t="shared" si="586"/>
        <v>121.10090197824101</v>
      </c>
      <c r="S1992">
        <f t="shared" si="587"/>
        <v>1.6170697094075446</v>
      </c>
      <c r="T1992">
        <f t="shared" si="570"/>
        <v>43.187420716936693</v>
      </c>
    </row>
    <row r="1993" spans="1:20" x14ac:dyDescent="0.3">
      <c r="A1993">
        <f t="shared" si="571"/>
        <v>10198.95796366222</v>
      </c>
      <c r="B1993">
        <f t="shared" si="588"/>
        <v>1623.2145743032934</v>
      </c>
      <c r="C1993" t="str">
        <f t="shared" si="572"/>
        <v>74.545180231442-123.188980508048i</v>
      </c>
      <c r="D1993" t="str">
        <f t="shared" si="573"/>
        <v>15.3500612511503-19.9180634142219i</v>
      </c>
      <c r="E1993" t="str">
        <f t="shared" si="574"/>
        <v>160.804774179105-5.22375806905893i</v>
      </c>
      <c r="F1993" t="str">
        <f t="shared" si="575"/>
        <v>17.458856938198-92.1157323760411i</v>
      </c>
      <c r="G1993" t="str">
        <f t="shared" si="576"/>
        <v>0.999965490268304-0.00587439705620697i</v>
      </c>
      <c r="H1993" t="str">
        <f t="shared" si="577"/>
        <v>91.2713317092791+5.57974590599669i</v>
      </c>
      <c r="I1993" t="str">
        <f t="shared" si="578"/>
        <v>5.487947267797-21.6398449654311i</v>
      </c>
      <c r="K1993" t="str">
        <f t="shared" si="579"/>
        <v>0.141902123301188-0.0113675138251503i</v>
      </c>
      <c r="L1993" t="str">
        <f t="shared" si="580"/>
        <v>0.0015-6.12807702734736i</v>
      </c>
      <c r="M1993" t="str">
        <f t="shared" si="581"/>
        <v>0.0135-2.5140828830143i</v>
      </c>
      <c r="N1993">
        <f t="shared" si="582"/>
        <v>121.17933349315223</v>
      </c>
      <c r="O1993">
        <f t="shared" si="583"/>
        <v>43.166518586931105</v>
      </c>
      <c r="P1993" s="3">
        <f t="shared" si="584"/>
        <v>43.166518586931105</v>
      </c>
      <c r="Q1993" s="3">
        <f t="shared" si="585"/>
        <v>-58.820666506847765</v>
      </c>
      <c r="R1993">
        <f t="shared" si="586"/>
        <v>121.17933349315223</v>
      </c>
      <c r="S1993">
        <f t="shared" si="587"/>
        <v>1.6232145743032933</v>
      </c>
      <c r="T1993">
        <f t="shared" si="570"/>
        <v>43.166518586931105</v>
      </c>
    </row>
    <row r="1994" spans="1:20" x14ac:dyDescent="0.3">
      <c r="A1994">
        <f t="shared" si="571"/>
        <v>10237.714003924137</v>
      </c>
      <c r="B1994">
        <f t="shared" si="588"/>
        <v>1629.382789685646</v>
      </c>
      <c r="C1994" t="str">
        <f t="shared" si="572"/>
        <v>74.5346111292992-122.791742266043i</v>
      </c>
      <c r="D1994" t="str">
        <f t="shared" si="573"/>
        <v>15.3500141464296-19.8449983666969i</v>
      </c>
      <c r="E1994" t="str">
        <f t="shared" si="574"/>
        <v>160.792968666362-5.24030467750541i</v>
      </c>
      <c r="F1994" t="str">
        <f t="shared" si="575"/>
        <v>17.4588523504955-91.7677956911392i</v>
      </c>
      <c r="G1994" t="str">
        <f t="shared" si="576"/>
        <v>0.99996522750516-0.00589671821552645i</v>
      </c>
      <c r="H1994" t="str">
        <f t="shared" si="577"/>
        <v>91.273401500471+5.60096898342555i</v>
      </c>
      <c r="I1994" t="str">
        <f t="shared" si="578"/>
        <v>5.4880564139687-21.5566792438427i</v>
      </c>
      <c r="K1994" t="str">
        <f t="shared" si="579"/>
        <v>0.141894902794084-0.0114101009850328i</v>
      </c>
      <c r="L1994" t="str">
        <f t="shared" si="580"/>
        <v>0.0015-6.10487848908884i</v>
      </c>
      <c r="M1994" t="str">
        <f t="shared" si="581"/>
        <v>0.0135-2.50456553398517i</v>
      </c>
      <c r="N1994">
        <f t="shared" si="582"/>
        <v>121.25775880613904</v>
      </c>
      <c r="O1994">
        <f t="shared" si="583"/>
        <v>43.145670135658001</v>
      </c>
      <c r="P1994" s="3">
        <f t="shared" si="584"/>
        <v>43.145670135658001</v>
      </c>
      <c r="Q1994" s="3">
        <f t="shared" si="585"/>
        <v>-58.742241193860956</v>
      </c>
      <c r="R1994">
        <f t="shared" si="586"/>
        <v>121.25775880613904</v>
      </c>
      <c r="S1994">
        <f t="shared" si="587"/>
        <v>1.6293827896856461</v>
      </c>
      <c r="T1994">
        <f t="shared" si="570"/>
        <v>43.145670135658001</v>
      </c>
    </row>
    <row r="1995" spans="1:20" x14ac:dyDescent="0.3">
      <c r="A1995">
        <f t="shared" si="571"/>
        <v>10276.617317139049</v>
      </c>
      <c r="B1995">
        <f t="shared" si="588"/>
        <v>1635.5744442864516</v>
      </c>
      <c r="C1995" t="str">
        <f t="shared" si="572"/>
        <v>74.5239693084903-122.396238582656i</v>
      </c>
      <c r="D1995" t="str">
        <f t="shared" si="573"/>
        <v>15.3499666833252-19.7722187816831i</v>
      </c>
      <c r="E1995" t="str">
        <f t="shared" si="574"/>
        <v>160.781085725687-5.2568796113229i</v>
      </c>
      <c r="F1995" t="str">
        <f t="shared" si="575"/>
        <v>17.4588477278628-91.4211791163749i</v>
      </c>
      <c r="G1995" t="str">
        <f t="shared" si="576"/>
        <v>0.999964962741362-0.00591912417752074i</v>
      </c>
      <c r="H1995" t="str">
        <f t="shared" si="577"/>
        <v>91.2754871093961+5.6222729370775i</v>
      </c>
      <c r="I1995" t="str">
        <f t="shared" si="578"/>
        <v>5.48816639366743-21.4738236315274i</v>
      </c>
      <c r="K1995" t="str">
        <f t="shared" si="579"/>
        <v>0.141887628087492-0.0114528430687489i</v>
      </c>
      <c r="L1995" t="str">
        <f t="shared" si="580"/>
        <v>0.0015-6.08176777155691i</v>
      </c>
      <c r="M1995" t="str">
        <f t="shared" si="581"/>
        <v>0.0135-2.49508421397207i</v>
      </c>
      <c r="N1995">
        <f t="shared" si="582"/>
        <v>121.33617629783669</v>
      </c>
      <c r="O1995">
        <f t="shared" si="583"/>
        <v>43.124875422904758</v>
      </c>
      <c r="P1995" s="3">
        <f t="shared" si="584"/>
        <v>43.124875422904758</v>
      </c>
      <c r="Q1995" s="3">
        <f t="shared" si="585"/>
        <v>-58.663823702163306</v>
      </c>
      <c r="R1995">
        <f t="shared" si="586"/>
        <v>121.33617629783669</v>
      </c>
      <c r="S1995">
        <f t="shared" si="587"/>
        <v>1.6355744442864515</v>
      </c>
      <c r="T1995">
        <f t="shared" si="570"/>
        <v>43.124875422904758</v>
      </c>
    </row>
    <row r="1996" spans="1:20" x14ac:dyDescent="0.3">
      <c r="A1996">
        <f t="shared" si="571"/>
        <v>10315.668462944179</v>
      </c>
      <c r="B1996">
        <f t="shared" si="588"/>
        <v>1641.7896271747402</v>
      </c>
      <c r="C1996" t="str">
        <f t="shared" si="572"/>
        <v>74.5132543228614-122.002463446644i</v>
      </c>
      <c r="D1996" t="str">
        <f t="shared" si="573"/>
        <v>15.3499188591126-19.6997236120563i</v>
      </c>
      <c r="E1996" t="str">
        <f t="shared" si="574"/>
        <v>160.769124939816-5.27348264028839i</v>
      </c>
      <c r="F1996" t="str">
        <f t="shared" si="575"/>
        <v>17.4588430700335-91.075877665547i</v>
      </c>
      <c r="G1996" t="str">
        <f t="shared" si="576"/>
        <v>0.999964695961677-0.00594161526423712i</v>
      </c>
      <c r="H1996" t="str">
        <f t="shared" si="577"/>
        <v>91.2775886573758+5.64365807688129i</v>
      </c>
      <c r="I1996" t="str">
        <f t="shared" si="578"/>
        <v>5.48827721327719-21.391276936686i</v>
      </c>
      <c r="K1996" t="str">
        <f t="shared" si="579"/>
        <v>0.141880298780521-0.0114957405872209i</v>
      </c>
      <c r="L1996" t="str">
        <f t="shared" si="580"/>
        <v>0.0015-6.05874454229619i</v>
      </c>
      <c r="M1996" t="str">
        <f t="shared" si="581"/>
        <v>0.0135-2.48563878658305i</v>
      </c>
      <c r="N1996">
        <f t="shared" si="582"/>
        <v>121.4145843433017</v>
      </c>
      <c r="O1996">
        <f t="shared" si="583"/>
        <v>43.104134506799063</v>
      </c>
      <c r="P1996" s="3">
        <f t="shared" si="584"/>
        <v>43.104134506799063</v>
      </c>
      <c r="Q1996" s="3">
        <f t="shared" si="585"/>
        <v>-58.585415656698302</v>
      </c>
      <c r="R1996">
        <f t="shared" si="586"/>
        <v>121.4145843433017</v>
      </c>
      <c r="S1996">
        <f t="shared" si="587"/>
        <v>1.6417896271747401</v>
      </c>
      <c r="T1996">
        <f t="shared" si="570"/>
        <v>43.104134506799063</v>
      </c>
    </row>
    <row r="1997" spans="1:20" x14ac:dyDescent="0.3">
      <c r="A1997">
        <f t="shared" si="571"/>
        <v>10354.868003103365</v>
      </c>
      <c r="B1997">
        <f t="shared" si="588"/>
        <v>1648.0284277580042</v>
      </c>
      <c r="C1997" t="str">
        <f t="shared" si="572"/>
        <v>74.5024657242702-121.610410868674i</v>
      </c>
      <c r="D1997" t="str">
        <f t="shared" si="573"/>
        <v>15.3498706710468-19.6275118147823i</v>
      </c>
      <c r="E1997" t="str">
        <f t="shared" si="574"/>
        <v>160.757085890558-5.29011353042088i</v>
      </c>
      <c r="F1997" t="str">
        <f t="shared" si="575"/>
        <v>17.4588383767402-90.7318863713749i</v>
      </c>
      <c r="G1997" t="str">
        <f t="shared" si="576"/>
        <v>0.999964427150758-0.0059641917989443i</v>
      </c>
      <c r="H1997" t="str">
        <f t="shared" si="577"/>
        <v>91.2797062666719+5.665124713973i</v>
      </c>
      <c r="I1997" t="str">
        <f t="shared" si="578"/>
        <v>5.4883888792316-21.3090379719653i</v>
      </c>
      <c r="K1997" t="str">
        <f t="shared" si="579"/>
        <v>0.1418729144694-0.0115387940524459i</v>
      </c>
      <c r="L1997" t="str">
        <f t="shared" si="580"/>
        <v>0.0015-6.03580847010977i</v>
      </c>
      <c r="M1997" t="str">
        <f t="shared" si="581"/>
        <v>0.0135-2.47622911594247i</v>
      </c>
      <c r="N1997">
        <f t="shared" si="582"/>
        <v>121.49298131210543</v>
      </c>
      <c r="O1997">
        <f t="shared" si="583"/>
        <v>43.083447443797738</v>
      </c>
      <c r="P1997" s="3">
        <f t="shared" si="584"/>
        <v>43.083447443797738</v>
      </c>
      <c r="Q1997" s="3">
        <f t="shared" si="585"/>
        <v>-58.507018687894572</v>
      </c>
      <c r="R1997">
        <f t="shared" si="586"/>
        <v>121.49298131210543</v>
      </c>
      <c r="S1997">
        <f t="shared" si="587"/>
        <v>1.6480284277580042</v>
      </c>
      <c r="T1997">
        <f t="shared" si="570"/>
        <v>43.083447443797738</v>
      </c>
    </row>
    <row r="1998" spans="1:20" x14ac:dyDescent="0.3">
      <c r="A1998">
        <f t="shared" si="571"/>
        <v>10394.216501515159</v>
      </c>
      <c r="B1998">
        <f t="shared" si="588"/>
        <v>1654.2909357834847</v>
      </c>
      <c r="C1998" t="str">
        <f t="shared" si="572"/>
        <v>74.491603062592-121.22007488122i</v>
      </c>
      <c r="D1998" t="str">
        <f t="shared" si="573"/>
        <v>15.349822116362-19.5555823509009i</v>
      </c>
      <c r="E1998" t="str">
        <f t="shared" si="574"/>
        <v>160.74496815881-5.30677204394923i</v>
      </c>
      <c r="F1998" t="str">
        <f t="shared" si="575"/>
        <v>17.4588336477126-90.3892002854228i</v>
      </c>
      <c r="G1998" t="str">
        <f t="shared" si="576"/>
        <v>0.999964156293141-0.00598685410613712i</v>
      </c>
      <c r="H1998" t="str">
        <f t="shared" si="577"/>
        <v>91.281840060488+5.68667316070061i</v>
      </c>
      <c r="I1998" t="str">
        <f t="shared" si="578"/>
        <v>5.48850139801346-21.2271055544395i</v>
      </c>
      <c r="K1998" t="str">
        <f t="shared" si="579"/>
        <v>0.141865474747468-0.0115820039774909i</v>
      </c>
      <c r="L1998" t="str">
        <f t="shared" si="580"/>
        <v>0.0015-6.01295922505455i</v>
      </c>
      <c r="M1998" t="str">
        <f t="shared" si="581"/>
        <v>0.0135-2.46685506668905i</v>
      </c>
      <c r="N1998">
        <f t="shared" si="582"/>
        <v>121.57136556842845</v>
      </c>
      <c r="O1998">
        <f t="shared" si="583"/>
        <v>43.062814288677046</v>
      </c>
      <c r="P1998" s="3">
        <f t="shared" si="584"/>
        <v>43.062814288677046</v>
      </c>
      <c r="Q1998" s="3">
        <f t="shared" si="585"/>
        <v>-58.428634431571552</v>
      </c>
      <c r="R1998">
        <f t="shared" si="586"/>
        <v>121.57136556842845</v>
      </c>
      <c r="S1998">
        <f t="shared" si="587"/>
        <v>1.6542909357834847</v>
      </c>
      <c r="T1998">
        <f t="shared" si="570"/>
        <v>43.062814288677046</v>
      </c>
    </row>
    <row r="1999" spans="1:20" x14ac:dyDescent="0.3">
      <c r="A1999">
        <f t="shared" si="571"/>
        <v>10433.714524220917</v>
      </c>
      <c r="B1999">
        <f t="shared" si="588"/>
        <v>1660.577241339462</v>
      </c>
      <c r="C1999" t="str">
        <f t="shared" si="572"/>
        <v>74.4806658857182-120.831449538462i</v>
      </c>
      <c r="D1999" t="str">
        <f t="shared" si="573"/>
        <v>15.3497731922712-19.4839341855119i</v>
      </c>
      <c r="E1999" t="str">
        <f t="shared" si="574"/>
        <v>160.732771324587-5.3234579392819i</v>
      </c>
      <c r="F1999" t="str">
        <f t="shared" si="575"/>
        <v>17.4588288826789-90.0478144780321i</v>
      </c>
      <c r="G1999" t="str">
        <f t="shared" si="576"/>
        <v>0.999963883373242-0.00600960251154111i</v>
      </c>
      <c r="H1999" t="str">
        <f t="shared" si="577"/>
        <v>91.2839901629819+5.70830373062938i</v>
      </c>
      <c r="I1999" t="str">
        <f t="shared" si="578"/>
        <v>5.48861477615583-21.1454785055942i</v>
      </c>
      <c r="K1999" t="str">
        <f t="shared" si="579"/>
        <v>0.141857979205147-0.0116253708764871i</v>
      </c>
      <c r="L1999" t="str">
        <f t="shared" si="580"/>
        <v>0.0015-5.9901964784365i</v>
      </c>
      <c r="M1999" t="str">
        <f t="shared" si="581"/>
        <v>0.0135-2.45751650397395i</v>
      </c>
      <c r="N1999">
        <f t="shared" si="582"/>
        <v>121.64973547115278</v>
      </c>
      <c r="O1999">
        <f t="shared" si="583"/>
        <v>43.042235094522937</v>
      </c>
      <c r="P1999" s="3">
        <f t="shared" si="584"/>
        <v>43.042235094522937</v>
      </c>
      <c r="Q1999" s="3">
        <f t="shared" si="585"/>
        <v>-58.350264528847227</v>
      </c>
      <c r="R1999">
        <f t="shared" si="586"/>
        <v>121.64973547115278</v>
      </c>
      <c r="S1999">
        <f t="shared" si="587"/>
        <v>1.6605772413394619</v>
      </c>
      <c r="T1999">
        <f t="shared" si="570"/>
        <v>43.042235094522937</v>
      </c>
    </row>
    <row r="2000" spans="1:20" x14ac:dyDescent="0.3">
      <c r="A2000">
        <f t="shared" si="571"/>
        <v>10473.362639412957</v>
      </c>
      <c r="B2000">
        <f t="shared" si="588"/>
        <v>1666.8874348565521</v>
      </c>
      <c r="C2000" t="str">
        <f t="shared" si="572"/>
        <v>74.4696537395612-120.444528916167i</v>
      </c>
      <c r="D2000" t="str">
        <f t="shared" si="573"/>
        <v>15.3497238959662-19.412566287759i</v>
      </c>
      <c r="E2000" t="str">
        <f t="shared" si="574"/>
        <v>160.720494967033-5.34017097097364i</v>
      </c>
      <c r="F2000" t="str">
        <f t="shared" si="575"/>
        <v>17.4588240813644-89.7077240382467i</v>
      </c>
      <c r="G2000" t="str">
        <f t="shared" si="576"/>
        <v>0.999963608375363-0.00603243734211711i</v>
      </c>
      <c r="H2000" t="str">
        <f t="shared" si="577"/>
        <v>91.2861566992691+5.73001673854621i</v>
      </c>
      <c r="I2000" t="str">
        <f t="shared" si="578"/>
        <v>5.4887290202417-21.0641556513086i</v>
      </c>
      <c r="K2000" t="str">
        <f t="shared" si="579"/>
        <v>0.141850427429929-0.0116688952646241i</v>
      </c>
      <c r="L2000" t="str">
        <f t="shared" si="580"/>
        <v>0.0015-5.96751990280586i</v>
      </c>
      <c r="M2000" t="str">
        <f t="shared" si="581"/>
        <v>0.0135-2.44821329345881i</v>
      </c>
      <c r="N2000">
        <f t="shared" si="582"/>
        <v>121.72808937396114</v>
      </c>
      <c r="O2000">
        <f t="shared" si="583"/>
        <v>43.021709912720809</v>
      </c>
      <c r="P2000" s="3">
        <f t="shared" si="584"/>
        <v>43.021709912720809</v>
      </c>
      <c r="Q2000" s="3">
        <f t="shared" si="585"/>
        <v>-58.27191062603886</v>
      </c>
      <c r="R2000">
        <f t="shared" si="586"/>
        <v>121.72808937396114</v>
      </c>
      <c r="S2000">
        <f t="shared" si="587"/>
        <v>1.6668874348565521</v>
      </c>
      <c r="T2000">
        <f t="shared" si="570"/>
        <v>43.021709912720809</v>
      </c>
    </row>
    <row r="2001" spans="1:20" x14ac:dyDescent="0.3">
      <c r="A2001">
        <f t="shared" si="571"/>
        <v>10513.161417442727</v>
      </c>
      <c r="B2001">
        <f t="shared" si="588"/>
        <v>1673.221607109007</v>
      </c>
      <c r="C2001" t="str">
        <f t="shared" si="572"/>
        <v>74.4585661680546-120.059307111593i</v>
      </c>
      <c r="D2001" t="str">
        <f t="shared" si="573"/>
        <v>15.3496742246178-19.3414776308166i</v>
      </c>
      <c r="E2001" t="str">
        <f t="shared" si="574"/>
        <v>160.708138664445-5.35691088969649i</v>
      </c>
      <c r="F2001" t="str">
        <f t="shared" si="575"/>
        <v>17.4588192434935-89.3689240737488i</v>
      </c>
      <c r="G2001" t="str">
        <f t="shared" si="576"/>
        <v>0.999963331283682-0.00605535892606604i</v>
      </c>
      <c r="H2001" t="str">
        <f t="shared" si="577"/>
        <v>91.2883397954327+5.75181250046518i</v>
      </c>
      <c r="I2001" t="str">
        <f t="shared" si="578"/>
        <v>5.48884413690525-20.9831358218399i</v>
      </c>
      <c r="K2001" t="str">
        <f t="shared" si="579"/>
        <v>0.141842819006352-0.0117125776581445i</v>
      </c>
      <c r="L2001" t="str">
        <f t="shared" si="580"/>
        <v>0.0015-5.94492917195241i</v>
      </c>
      <c r="M2001" t="str">
        <f t="shared" si="581"/>
        <v>0.0135-2.43894530131382i</v>
      </c>
      <c r="N2001">
        <f t="shared" si="582"/>
        <v>121.80642562543068</v>
      </c>
      <c r="O2001">
        <f t="shared" si="583"/>
        <v>43.001238792946324</v>
      </c>
      <c r="P2001" s="3">
        <f t="shared" si="584"/>
        <v>43.001238792946324</v>
      </c>
      <c r="Q2001" s="3">
        <f t="shared" si="585"/>
        <v>-58.193574374569323</v>
      </c>
      <c r="R2001">
        <f t="shared" si="586"/>
        <v>121.80642562543068</v>
      </c>
      <c r="S2001">
        <f t="shared" si="587"/>
        <v>1.6732216071090069</v>
      </c>
      <c r="T2001">
        <f t="shared" si="570"/>
        <v>43.001238792946324</v>
      </c>
    </row>
    <row r="2002" spans="1:20" x14ac:dyDescent="0.3">
      <c r="A2002">
        <f t="shared" si="571"/>
        <v>10553.111430829011</v>
      </c>
      <c r="B2002">
        <f t="shared" si="588"/>
        <v>1679.5798492160213</v>
      </c>
      <c r="C2002" t="str">
        <f t="shared" si="572"/>
        <v>74.4474027131575-119.675778243371i</v>
      </c>
      <c r="D2002" t="str">
        <f t="shared" si="573"/>
        <v>15.349624175375-19.2706671918731i</v>
      </c>
      <c r="E2002" t="str">
        <f t="shared" si="574"/>
        <v>160.695701994298-5.37367744220558i</v>
      </c>
      <c r="F2002" t="str">
        <f t="shared" si="575"/>
        <v>17.4588143687875-89.0314097107801i</v>
      </c>
      <c r="G2002" t="str">
        <f t="shared" si="576"/>
        <v>0.999963052082258-0.0060783675928335i</v>
      </c>
      <c r="H2002" t="str">
        <f t="shared" si="577"/>
        <v>91.2905395785311+5.77369133363239i</v>
      </c>
      <c r="I2002" t="str">
        <f t="shared" si="578"/>
        <v>5.48896013283149-20.902417851805i</v>
      </c>
      <c r="K2002" t="str">
        <f t="shared" si="579"/>
        <v>0.141835153515981-0.0117564185743378i</v>
      </c>
      <c r="L2002" t="str">
        <f t="shared" si="580"/>
        <v>0.0015-5.92242396090101i</v>
      </c>
      <c r="M2002" t="str">
        <f t="shared" si="581"/>
        <v>0.0135-2.4297123942158i</v>
      </c>
      <c r="N2002">
        <f t="shared" si="582"/>
        <v>121.88474256913361</v>
      </c>
      <c r="O2002">
        <f t="shared" si="583"/>
        <v>42.980821783155477</v>
      </c>
      <c r="P2002" s="3">
        <f t="shared" si="584"/>
        <v>42.980821783155477</v>
      </c>
      <c r="Q2002" s="3">
        <f t="shared" si="585"/>
        <v>-58.1152574308664</v>
      </c>
      <c r="R2002">
        <f t="shared" si="586"/>
        <v>121.88474256913361</v>
      </c>
      <c r="S2002">
        <f t="shared" si="587"/>
        <v>1.6795798492160214</v>
      </c>
      <c r="T2002">
        <f t="shared" si="570"/>
        <v>42.980821783155477</v>
      </c>
    </row>
    <row r="2003" spans="1:20" x14ac:dyDescent="0.3">
      <c r="A2003">
        <f t="shared" si="571"/>
        <v>10593.213254266162</v>
      </c>
      <c r="B2003">
        <f t="shared" si="588"/>
        <v>1685.9622526430423</v>
      </c>
      <c r="C2003" t="str">
        <f t="shared" si="572"/>
        <v>74.436162914853-119.293936451407i</v>
      </c>
      <c r="D2003" t="str">
        <f t="shared" si="573"/>
        <v>15.3495737453652-19.2001339521179i</v>
      </c>
      <c r="E2003" t="str">
        <f t="shared" si="574"/>
        <v>160.683184533258-5.39047037130889i</v>
      </c>
      <c r="F2003" t="str">
        <f t="shared" si="575"/>
        <v>17.4588094569661-88.6951760940785i</v>
      </c>
      <c r="G2003" t="str">
        <f t="shared" si="576"/>
        <v>0.999962770755029-0.0061014636731145i</v>
      </c>
      <c r="H2003" t="str">
        <f t="shared" si="577"/>
        <v>91.2927561766048+5.79565355653088i</v>
      </c>
      <c r="I2003" t="str">
        <f t="shared" si="578"/>
        <v>5.48907701475712-20.8220005801651i</v>
      </c>
      <c r="K2003" t="str">
        <f t="shared" si="579"/>
        <v>0.141827430537389-0.0118004185315344i</v>
      </c>
      <c r="L2003" t="str">
        <f t="shared" si="580"/>
        <v>0.0015-5.90000394590654i</v>
      </c>
      <c r="M2003" t="str">
        <f t="shared" si="581"/>
        <v>0.0135-2.42051443934628i</v>
      </c>
      <c r="N2003">
        <f t="shared" si="582"/>
        <v>121.96303854373261</v>
      </c>
      <c r="O2003">
        <f t="shared" si="583"/>
        <v>42.960458929575552</v>
      </c>
      <c r="P2003" s="3">
        <f t="shared" si="584"/>
        <v>42.960458929575552</v>
      </c>
      <c r="Q2003" s="3">
        <f t="shared" si="585"/>
        <v>-58.036961456267385</v>
      </c>
      <c r="R2003">
        <f t="shared" si="586"/>
        <v>121.96303854373261</v>
      </c>
      <c r="S2003">
        <f t="shared" si="587"/>
        <v>1.6859622526430424</v>
      </c>
      <c r="T2003">
        <f t="shared" si="570"/>
        <v>42.960458929575552</v>
      </c>
    </row>
    <row r="2004" spans="1:20" x14ac:dyDescent="0.3">
      <c r="A2004">
        <f t="shared" si="571"/>
        <v>10633.467464632373</v>
      </c>
      <c r="B2004">
        <f t="shared" si="588"/>
        <v>1692.3689092030859</v>
      </c>
      <c r="C2004" t="str">
        <f t="shared" si="572"/>
        <v>74.4248463111603-118.913775896774i</v>
      </c>
      <c r="D2004" t="str">
        <f t="shared" si="573"/>
        <v>15.3495229316945-19.1298768967258i</v>
      </c>
      <c r="E2004" t="str">
        <f t="shared" si="574"/>
        <v>160.670585857212-5.40728941583428i</v>
      </c>
      <c r="F2004" t="str">
        <f t="shared" si="575"/>
        <v>17.4588045077468-88.3602183868064i</v>
      </c>
      <c r="G2004" t="str">
        <f t="shared" si="576"/>
        <v>0.999962487285811-0.00612464749885817i</v>
      </c>
      <c r="H2004" t="str">
        <f t="shared" si="577"/>
        <v>91.294989718683+5.81769948888562i</v>
      </c>
      <c r="I2004" t="str">
        <f t="shared" si="578"/>
        <v>5.48919478947067-20.7418828502083i</v>
      </c>
      <c r="K2004" t="str">
        <f t="shared" si="579"/>
        <v>0.141819649646139-0.0118445780490995i</v>
      </c>
      <c r="L2004" t="str">
        <f t="shared" si="580"/>
        <v>0.0015-5.87766880444965i</v>
      </c>
      <c r="M2004" t="str">
        <f t="shared" si="581"/>
        <v>0.0135-2.4113513043896i</v>
      </c>
      <c r="N2004">
        <f t="shared" si="582"/>
        <v>122.04131188308395</v>
      </c>
      <c r="O2004">
        <f t="shared" si="583"/>
        <v>42.94015027669623</v>
      </c>
      <c r="P2004" s="3">
        <f t="shared" si="584"/>
        <v>42.94015027669623</v>
      </c>
      <c r="Q2004" s="3">
        <f t="shared" si="585"/>
        <v>-57.958688116916058</v>
      </c>
      <c r="R2004">
        <f t="shared" si="586"/>
        <v>122.04131188308395</v>
      </c>
      <c r="S2004">
        <f t="shared" si="587"/>
        <v>1.6923689092030858</v>
      </c>
      <c r="T2004">
        <f t="shared" si="570"/>
        <v>42.94015027669623</v>
      </c>
    </row>
    <row r="2005" spans="1:20" x14ac:dyDescent="0.3">
      <c r="A2005">
        <f t="shared" si="571"/>
        <v>10673.874640997976</v>
      </c>
      <c r="B2005">
        <f t="shared" si="588"/>
        <v>1698.7999110580577</v>
      </c>
      <c r="C2005" t="str">
        <f t="shared" si="572"/>
        <v>74.4134524381249-118.535290761605i</v>
      </c>
      <c r="D2005" t="str">
        <f t="shared" si="573"/>
        <v>15.3494717314463-19.0598950148423i</v>
      </c>
      <c r="E2005" t="str">
        <f t="shared" si="574"/>
        <v>160.657905541288-5.42413431059996i</v>
      </c>
      <c r="F2005" t="str">
        <f t="shared" si="575"/>
        <v>17.4587995208449-88.0265317704787i</v>
      </c>
      <c r="G2005" t="str">
        <f t="shared" si="576"/>
        <v>0.999962201658296-0.0061479194032725i</v>
      </c>
      <c r="H2005" t="str">
        <f t="shared" si="577"/>
        <v>91.2972403347944+5.83982945166901i</v>
      </c>
      <c r="I2005" t="str">
        <f t="shared" si="578"/>
        <v>5.48931346381312-20.6620635095328i</v>
      </c>
      <c r="K2005" t="str">
        <f t="shared" si="579"/>
        <v>0.141811810414759-0.011888897647427i</v>
      </c>
      <c r="L2005" t="str">
        <f t="shared" si="580"/>
        <v>0.0015-5.85541821523176i</v>
      </c>
      <c r="M2005" t="str">
        <f t="shared" si="581"/>
        <v>0.0135-2.40222285753098i</v>
      </c>
      <c r="N2005">
        <f t="shared" si="582"/>
        <v>122.1195609163336</v>
      </c>
      <c r="O2005">
        <f t="shared" si="583"/>
        <v>42.919895867260138</v>
      </c>
      <c r="P2005" s="3">
        <f t="shared" si="584"/>
        <v>42.919895867260138</v>
      </c>
      <c r="Q2005" s="3">
        <f t="shared" si="585"/>
        <v>-57.880439083666403</v>
      </c>
      <c r="R2005">
        <f t="shared" si="586"/>
        <v>122.1195609163336</v>
      </c>
      <c r="S2005">
        <f t="shared" si="587"/>
        <v>1.6987999110580576</v>
      </c>
      <c r="T2005">
        <f t="shared" si="570"/>
        <v>42.919895867260138</v>
      </c>
    </row>
    <row r="2006" spans="1:20" x14ac:dyDescent="0.3">
      <c r="A2006">
        <f t="shared" si="571"/>
        <v>10714.435364633768</v>
      </c>
      <c r="B2006">
        <f t="shared" si="588"/>
        <v>1705.2553507200782</v>
      </c>
      <c r="C2006" t="str">
        <f t="shared" si="572"/>
        <v>74.4019808298327-118.158475248981i</v>
      </c>
      <c r="D2006" t="str">
        <f t="shared" si="573"/>
        <v>15.3494201416824-18.9901872995693i</v>
      </c>
      <c r="E2006" t="str">
        <f t="shared" si="574"/>
        <v>160.645143159874-5.44100478637967i</v>
      </c>
      <c r="F2006" t="str">
        <f t="shared" si="575"/>
        <v>17.4587944959731-87.6941114448961i</v>
      </c>
      <c r="G2006" t="str">
        <f t="shared" si="576"/>
        <v>0.999961913856053-0.00617127972082915i</v>
      </c>
      <c r="H2006" t="str">
        <f t="shared" si="577"/>
        <v>91.2995081559713+5.86204376710549i</v>
      </c>
      <c r="I2006" t="str">
        <f t="shared" si="578"/>
        <v>5.48943304467796-20.5825414100307i</v>
      </c>
      <c r="K2006" t="str">
        <f t="shared" si="579"/>
        <v>0.141803912412728-0.011933377847933i</v>
      </c>
      <c r="L2006" t="str">
        <f t="shared" si="580"/>
        <v>0.0015-5.83325185817073i</v>
      </c>
      <c r="M2006" t="str">
        <f t="shared" si="581"/>
        <v>0.0135-2.39312896745465i</v>
      </c>
      <c r="N2006">
        <f t="shared" si="582"/>
        <v>122.19778396802371</v>
      </c>
      <c r="O2006">
        <f t="shared" si="583"/>
        <v>42.899695742254053</v>
      </c>
      <c r="P2006" s="3">
        <f t="shared" si="584"/>
        <v>42.899695742254053</v>
      </c>
      <c r="Q2006" s="3">
        <f t="shared" si="585"/>
        <v>-57.802216031976279</v>
      </c>
      <c r="R2006">
        <f t="shared" si="586"/>
        <v>122.19778396802371</v>
      </c>
      <c r="S2006">
        <f t="shared" si="587"/>
        <v>1.7052553507200783</v>
      </c>
      <c r="T2006">
        <f t="shared" si="570"/>
        <v>42.899695742254053</v>
      </c>
    </row>
    <row r="2007" spans="1:20" x14ac:dyDescent="0.3">
      <c r="A2007">
        <f t="shared" si="571"/>
        <v>10755.150219019375</v>
      </c>
      <c r="B2007">
        <f t="shared" si="588"/>
        <v>1711.7353210528145</v>
      </c>
      <c r="C2007" t="str">
        <f t="shared" si="572"/>
        <v>74.3904310184065-117.783323582837i</v>
      </c>
      <c r="D2007" t="str">
        <f t="shared" si="573"/>
        <v>15.3493681594421-18.9207527479508i</v>
      </c>
      <c r="E2007" t="str">
        <f t="shared" si="574"/>
        <v>160.632298286648-5.45790056987325i</v>
      </c>
      <c r="F2007" t="str">
        <f t="shared" si="575"/>
        <v>17.458789432843-87.3629526280756i</v>
      </c>
      <c r="G2007" t="str">
        <f t="shared" si="576"/>
        <v>0.999961623862524-0.00619472878726809i</v>
      </c>
      <c r="H2007" t="str">
        <f t="shared" si="577"/>
        <v>91.301793314262+5.88434275867702i</v>
      </c>
      <c r="I2007" t="str">
        <f t="shared" si="578"/>
        <v>5.48955353901226-20.5033154078718i</v>
      </c>
      <c r="K2007" t="str">
        <f t="shared" si="579"/>
        <v>0.141795955206449-0.0119780191730491i</v>
      </c>
      <c r="L2007" t="str">
        <f t="shared" si="580"/>
        <v>0.0015-5.81116941439602i</v>
      </c>
      <c r="M2007" t="str">
        <f t="shared" si="581"/>
        <v>0.0135-2.38406950334195i</v>
      </c>
      <c r="N2007">
        <f t="shared" si="582"/>
        <v>122.27597935818997</v>
      </c>
      <c r="O2007">
        <f t="shared" si="583"/>
        <v>42.879549940900702</v>
      </c>
      <c r="P2007" s="3">
        <f t="shared" si="584"/>
        <v>42.879549940900702</v>
      </c>
      <c r="Q2007" s="3">
        <f t="shared" si="585"/>
        <v>-57.724020641810036</v>
      </c>
      <c r="R2007">
        <f t="shared" si="586"/>
        <v>122.27597935818997</v>
      </c>
      <c r="S2007">
        <f t="shared" si="587"/>
        <v>1.7117353210528146</v>
      </c>
      <c r="T2007">
        <f t="shared" si="570"/>
        <v>42.879549940900702</v>
      </c>
    </row>
    <row r="2008" spans="1:20" x14ac:dyDescent="0.3">
      <c r="A2008">
        <f t="shared" si="571"/>
        <v>10796.019789851649</v>
      </c>
      <c r="B2008">
        <f t="shared" si="588"/>
        <v>1718.2399152728151</v>
      </c>
      <c r="C2008" t="str">
        <f t="shared" si="572"/>
        <v>74.3788025340144-117.409830007848i</v>
      </c>
      <c r="D2008" t="str">
        <f t="shared" si="573"/>
        <v>15.3493157817423-18.8515903609582i</v>
      </c>
      <c r="E2008" t="str">
        <f t="shared" si="574"/>
        <v>160.619370494596-5.47482138367282i</v>
      </c>
      <c r="F2008" t="str">
        <f t="shared" si="575"/>
        <v>17.4587843311629-87.0330505561814i</v>
      </c>
      <c r="G2008" t="str">
        <f t="shared" si="576"/>
        <v>0.999961331661027-0.00621826693960254i</v>
      </c>
      <c r="H2008" t="str">
        <f t="shared" si="577"/>
        <v>91.3040959427336+5.90672675112774i</v>
      </c>
      <c r="I2008" t="str">
        <f t="shared" si="578"/>
        <v>5.4896749538162-20.4243843634864i</v>
      </c>
      <c r="K2008" t="str">
        <f t="shared" si="579"/>
        <v>0.141787938359236-0.0120228221462158i</v>
      </c>
      <c r="L2008" t="str">
        <f t="shared" si="580"/>
        <v>0.0015-5.7891705662443i</v>
      </c>
      <c r="M2008" t="str">
        <f t="shared" si="581"/>
        <v>0.0135-2.37504433486945i</v>
      </c>
      <c r="N2008">
        <f t="shared" si="582"/>
        <v>122.35414540246799</v>
      </c>
      <c r="O2008">
        <f t="shared" si="583"/>
        <v>42.859458500649943</v>
      </c>
      <c r="P2008" s="3">
        <f t="shared" si="584"/>
        <v>42.859458500649943</v>
      </c>
      <c r="Q2008" s="3">
        <f t="shared" si="585"/>
        <v>-57.645854597532001</v>
      </c>
      <c r="R2008">
        <f t="shared" si="586"/>
        <v>122.35414540246799</v>
      </c>
      <c r="S2008">
        <f t="shared" si="587"/>
        <v>1.7182399152728152</v>
      </c>
      <c r="T2008">
        <f t="shared" si="570"/>
        <v>42.859458500649943</v>
      </c>
    </row>
    <row r="2009" spans="1:20" x14ac:dyDescent="0.3">
      <c r="A2009">
        <f t="shared" si="571"/>
        <v>10837.044665053085</v>
      </c>
      <c r="B2009">
        <f t="shared" si="588"/>
        <v>1724.7692269508518</v>
      </c>
      <c r="C2009" t="str">
        <f t="shared" si="572"/>
        <v>74.3670949048695-117.037988789323i</v>
      </c>
      <c r="D2009" t="str">
        <f t="shared" si="573"/>
        <v>15.3492630055772-18.7826991434753i</v>
      </c>
      <c r="E2009" t="str">
        <f t="shared" si="574"/>
        <v>160.606359356039-5.49176694623185i</v>
      </c>
      <c r="F2009" t="str">
        <f t="shared" si="575"/>
        <v>17.4587791906391-86.7044004834543i</v>
      </c>
      <c r="G2009" t="str">
        <f t="shared" si="576"/>
        <v>0.999961037234752-0.00624189451612368i</v>
      </c>
      <c r="H2009" t="str">
        <f t="shared" si="577"/>
        <v>91.3064161754846+5.92919607046998i</v>
      </c>
      <c r="I2009" t="str">
        <f t="shared" si="578"/>
        <v>5.48979729614419-20.3457471415492i</v>
      </c>
      <c r="K2009" t="str">
        <f t="shared" si="579"/>
        <v>0.141779861431287-0.0120677872918762i</v>
      </c>
      <c r="L2009" t="str">
        <f t="shared" si="580"/>
        <v>0.0015-5.76725499725473i</v>
      </c>
      <c r="M2009" t="str">
        <f t="shared" si="581"/>
        <v>0.0135-2.36605333220707i</v>
      </c>
      <c r="N2009">
        <f t="shared" si="582"/>
        <v>122.43228041219626</v>
      </c>
      <c r="O2009">
        <f t="shared" si="583"/>
        <v>42.839421457170374</v>
      </c>
      <c r="P2009" s="3">
        <f t="shared" si="584"/>
        <v>42.839421457170374</v>
      </c>
      <c r="Q2009" s="3">
        <f t="shared" si="585"/>
        <v>-57.56771958780373</v>
      </c>
      <c r="R2009">
        <f t="shared" si="586"/>
        <v>122.43228041219626</v>
      </c>
      <c r="S2009">
        <f t="shared" si="587"/>
        <v>1.7247692269508519</v>
      </c>
      <c r="T2009">
        <f t="shared" si="570"/>
        <v>42.839421457170374</v>
      </c>
    </row>
    <row r="2010" spans="1:20" x14ac:dyDescent="0.3">
      <c r="A2010">
        <f t="shared" si="571"/>
        <v>10878.225434780288</v>
      </c>
      <c r="B2010">
        <f t="shared" si="588"/>
        <v>1731.3233500132651</v>
      </c>
      <c r="C2010" t="str">
        <f t="shared" si="572"/>
        <v>74.3553076572362-116.667794213109i</v>
      </c>
      <c r="D2010" t="str">
        <f t="shared" si="573"/>
        <v>15.3492098279182-18.7140781042855i</v>
      </c>
      <c r="E2010" t="str">
        <f t="shared" si="574"/>
        <v>160.593264442656-5.50873697183264i</v>
      </c>
      <c r="F2010" t="str">
        <f t="shared" si="575"/>
        <v>17.4587740109764-86.3769976821489i</v>
      </c>
      <c r="G2010" t="str">
        <f t="shared" si="576"/>
        <v>0.999960740566762-0.00626561185640549i</v>
      </c>
      <c r="H2010" t="str">
        <f t="shared" si="577"/>
        <v>91.3087541476494+5.95175104398854i</v>
      </c>
      <c r="I2010" t="str">
        <f t="shared" si="578"/>
        <v>5.48992057310509-20.2674026109637i</v>
      </c>
      <c r="K2010" t="str">
        <f t="shared" si="579"/>
        <v>0.141771723979669-0.0121129151354685i</v>
      </c>
      <c r="L2010" t="str">
        <f t="shared" si="580"/>
        <v>0.0015-5.74542239216448i</v>
      </c>
      <c r="M2010" t="str">
        <f t="shared" si="581"/>
        <v>0.0135-2.3570963660162i</v>
      </c>
      <c r="N2010">
        <f t="shared" si="582"/>
        <v>122.51038269451952</v>
      </c>
      <c r="O2010">
        <f t="shared" si="583"/>
        <v>42.819438844341668</v>
      </c>
      <c r="P2010" s="3">
        <f t="shared" si="584"/>
        <v>42.819438844341668</v>
      </c>
      <c r="Q2010" s="3">
        <f t="shared" si="585"/>
        <v>-57.489617305480479</v>
      </c>
      <c r="R2010">
        <f t="shared" si="586"/>
        <v>122.51038269451952</v>
      </c>
      <c r="S2010">
        <f t="shared" si="587"/>
        <v>1.7313233500132652</v>
      </c>
      <c r="T2010">
        <f t="shared" si="570"/>
        <v>42.819438844341668</v>
      </c>
    </row>
    <row r="2011" spans="1:20" x14ac:dyDescent="0.3">
      <c r="A2011">
        <f t="shared" si="571"/>
        <v>10919.562691432453</v>
      </c>
      <c r="B2011">
        <f t="shared" si="588"/>
        <v>1737.9023787433155</v>
      </c>
      <c r="C2011" t="str">
        <f t="shared" si="572"/>
        <v>74.3434403154345-116.299240585478i</v>
      </c>
      <c r="D2011" t="str">
        <f t="shared" si="573"/>
        <v>15.3491562457137-18.6457262560559i</v>
      </c>
      <c r="E2011" t="str">
        <f t="shared" si="574"/>
        <v>160.580085325514-5.52573117055505i</v>
      </c>
      <c r="F2011" t="str">
        <f t="shared" si="575"/>
        <v>17.4587687918766-86.0508374424594i</v>
      </c>
      <c r="G2011" t="str">
        <f t="shared" si="576"/>
        <v>0.999960441639989-0.00628941930130963i</v>
      </c>
      <c r="H2011" t="str">
        <f t="shared" si="577"/>
        <v>91.3111099954097+5.97439200024654i</v>
      </c>
      <c r="I2011" t="str">
        <f t="shared" si="578"/>
        <v>5.49004479186252-20.1893496448447i</v>
      </c>
      <c r="K2011" t="str">
        <f t="shared" si="579"/>
        <v>0.141763525558292-0.012158206203419i</v>
      </c>
      <c r="L2011" t="str">
        <f t="shared" si="580"/>
        <v>0.0015-5.72367243690427i</v>
      </c>
      <c r="M2011" t="str">
        <f t="shared" si="581"/>
        <v>0.0135-2.3481733074479i</v>
      </c>
      <c r="N2011">
        <f t="shared" si="582"/>
        <v>122.58845055249627</v>
      </c>
      <c r="O2011">
        <f t="shared" si="583"/>
        <v>42.799510694246301</v>
      </c>
      <c r="P2011" s="3">
        <f t="shared" si="584"/>
        <v>42.799510694246301</v>
      </c>
      <c r="Q2011" s="3">
        <f t="shared" si="585"/>
        <v>-57.411549447503731</v>
      </c>
      <c r="R2011">
        <f t="shared" si="586"/>
        <v>122.58845055249627</v>
      </c>
      <c r="S2011">
        <f t="shared" si="587"/>
        <v>1.7379023787433154</v>
      </c>
      <c r="T2011">
        <f t="shared" si="570"/>
        <v>42.799510694246301</v>
      </c>
    </row>
    <row r="2012" spans="1:20" x14ac:dyDescent="0.3">
      <c r="A2012">
        <f t="shared" si="571"/>
        <v>10961.057029659894</v>
      </c>
      <c r="B2012">
        <f t="shared" si="588"/>
        <v>1744.50640778254</v>
      </c>
      <c r="C2012" t="str">
        <f t="shared" si="572"/>
        <v>74.3314924018449-115.932322233027i</v>
      </c>
      <c r="D2012" t="str">
        <f t="shared" si="573"/>
        <v>15.3491022558893-18.5776426153244i</v>
      </c>
      <c r="E2012" t="str">
        <f t="shared" si="574"/>
        <v>160.566821575085-5.54274924824272i</v>
      </c>
      <c r="F2012" t="str">
        <f t="shared" si="575"/>
        <v>17.4587635330394-85.7259150724565i</v>
      </c>
      <c r="G2012" t="str">
        <f t="shared" si="576"/>
        <v>0.999960140437236-0.00631331719299029i</v>
      </c>
      <c r="H2012" t="str">
        <f t="shared" si="577"/>
        <v>91.3134838559997+5.99711926909028i</v>
      </c>
      <c r="I2012" t="str">
        <f t="shared" si="578"/>
        <v>5.49016995963532-20.1115871205032i</v>
      </c>
      <c r="K2012" t="str">
        <f t="shared" si="579"/>
        <v>0.141755265717893-0.0122036610231351i</v>
      </c>
      <c r="L2012" t="str">
        <f t="shared" si="580"/>
        <v>0.0015-5.70200481859361i</v>
      </c>
      <c r="M2012" t="str">
        <f t="shared" si="581"/>
        <v>0.0135-2.33928402814096i</v>
      </c>
      <c r="N2012">
        <f t="shared" si="582"/>
        <v>122.6664822852043</v>
      </c>
      <c r="O2012">
        <f t="shared" si="583"/>
        <v>42.779637037162004</v>
      </c>
      <c r="P2012" s="3">
        <f t="shared" si="584"/>
        <v>42.779637037162004</v>
      </c>
      <c r="Q2012" s="3">
        <f t="shared" si="585"/>
        <v>-57.333517714795704</v>
      </c>
      <c r="R2012">
        <f t="shared" si="586"/>
        <v>122.6664822852043</v>
      </c>
      <c r="S2012">
        <f t="shared" si="587"/>
        <v>1.7445064077825401</v>
      </c>
      <c r="T2012">
        <f t="shared" si="570"/>
        <v>42.779637037162004</v>
      </c>
    </row>
    <row r="2013" spans="1:20" x14ac:dyDescent="0.3">
      <c r="A2013">
        <f t="shared" si="571"/>
        <v>11002.709046372604</v>
      </c>
      <c r="B2013">
        <f t="shared" si="588"/>
        <v>1751.1355321321137</v>
      </c>
      <c r="C2013" t="str">
        <f t="shared" si="572"/>
        <v>74.3194634369092-115.567033502567i</v>
      </c>
      <c r="D2013" t="str">
        <f t="shared" si="573"/>
        <v>15.3490478553467-18.5098262024841i</v>
      </c>
      <c r="E2013" t="str">
        <f t="shared" si="574"/>
        <v>160.553472761279-5.5597909064719i</v>
      </c>
      <c r="F2013" t="str">
        <f t="shared" si="575"/>
        <v>17.4587582341622-85.4022258980165i</v>
      </c>
      <c r="G2013" t="str">
        <f t="shared" si="576"/>
        <v>0.999959836941177-0.00633730587489905i</v>
      </c>
      <c r="H2013" t="str">
        <f t="shared" si="577"/>
        <v>91.315875867717+6.01993318165491i</v>
      </c>
      <c r="I2013" t="str">
        <f t="shared" si="578"/>
        <v>5.49029608369812-20.0341139194297i</v>
      </c>
      <c r="K2013" t="str">
        <f t="shared" si="579"/>
        <v>0.141746944006011-0.012249280122998i</v>
      </c>
      <c r="L2013" t="str">
        <f t="shared" si="580"/>
        <v>0.0015-5.68041922553655i</v>
      </c>
      <c r="M2013" t="str">
        <f t="shared" si="581"/>
        <v>0.0135-2.33042840022013i</v>
      </c>
      <c r="N2013">
        <f t="shared" si="582"/>
        <v>122.74447618784804</v>
      </c>
      <c r="O2013">
        <f t="shared" si="583"/>
        <v>42.759817901553731</v>
      </c>
      <c r="P2013" s="3">
        <f t="shared" si="584"/>
        <v>42.759817901553731</v>
      </c>
      <c r="Q2013" s="3">
        <f t="shared" si="585"/>
        <v>-57.255523812151964</v>
      </c>
      <c r="R2013">
        <f t="shared" si="586"/>
        <v>122.74447618784804</v>
      </c>
      <c r="S2013">
        <f t="shared" si="587"/>
        <v>1.7511355321321136</v>
      </c>
      <c r="T2013">
        <f t="shared" si="570"/>
        <v>42.759817901553731</v>
      </c>
    </row>
    <row r="2014" spans="1:20" x14ac:dyDescent="0.3">
      <c r="A2014">
        <f t="shared" si="571"/>
        <v>11044.519340748819</v>
      </c>
      <c r="B2014">
        <f t="shared" si="588"/>
        <v>1757.7898471542157</v>
      </c>
      <c r="C2014" t="str">
        <f t="shared" si="572"/>
        <v>74.3073529391398-115.203368761028i</v>
      </c>
      <c r="D2014" t="str">
        <f t="shared" si="573"/>
        <v>15.3489930409645-18.4422760417706i</v>
      </c>
      <c r="E2014" t="str">
        <f t="shared" si="574"/>
        <v>160.540038453466-5.57685584252013i</v>
      </c>
      <c r="F2014" t="str">
        <f t="shared" si="575"/>
        <v>17.4587528949403-85.0797652627561i</v>
      </c>
      <c r="G2014" t="str">
        <f t="shared" si="576"/>
        <v>0.999959531134351-0.00636138569178977i</v>
      </c>
      <c r="H2014" t="str">
        <f t="shared" si="577"/>
        <v>91.3182861699282+6.04283407036916i</v>
      </c>
      <c r="I2014" t="str">
        <f t="shared" si="578"/>
        <v>5.4904231713816-19.956928927278i</v>
      </c>
      <c r="K2014" t="str">
        <f t="shared" si="579"/>
        <v>0.141738559966971-0.0122950640323549i</v>
      </c>
      <c r="L2014" t="str">
        <f t="shared" si="580"/>
        <v>0.0015-5.65891534721714i</v>
      </c>
      <c r="M2014" t="str">
        <f t="shared" si="581"/>
        <v>0.0135-2.32160629629421i</v>
      </c>
      <c r="N2014">
        <f t="shared" si="582"/>
        <v>122.82243055186606</v>
      </c>
      <c r="O2014">
        <f t="shared" si="583"/>
        <v>42.740053314066884</v>
      </c>
      <c r="P2014" s="3">
        <f t="shared" si="584"/>
        <v>42.740053314066884</v>
      </c>
      <c r="Q2014" s="3">
        <f t="shared" si="585"/>
        <v>-57.177569448133937</v>
      </c>
      <c r="R2014">
        <f t="shared" si="586"/>
        <v>122.82243055186606</v>
      </c>
      <c r="S2014">
        <f t="shared" si="587"/>
        <v>1.7577898471542157</v>
      </c>
      <c r="T2014">
        <f t="shared" si="570"/>
        <v>42.740053314066884</v>
      </c>
    </row>
    <row r="2015" spans="1:20" x14ac:dyDescent="0.3">
      <c r="A2015">
        <f t="shared" si="571"/>
        <v>11086.488514243665</v>
      </c>
      <c r="B2015">
        <f t="shared" si="588"/>
        <v>1764.4694485734019</v>
      </c>
      <c r="C2015" t="str">
        <f t="shared" si="572"/>
        <v>74.2951604251221-114.841322395352i</v>
      </c>
      <c r="D2015" t="str">
        <f t="shared" si="573"/>
        <v>15.3489378095973-18.3749911612469i</v>
      </c>
      <c r="E2015" t="str">
        <f t="shared" si="574"/>
        <v>160.526518220508-5.59394374933264i</v>
      </c>
      <c r="F2015" t="str">
        <f t="shared" si="575"/>
        <v>17.4587475150665-84.7585285279647i</v>
      </c>
      <c r="G2015" t="str">
        <f t="shared" si="576"/>
        <v>0.999959222999167-0.00638555698972356i</v>
      </c>
      <c r="H2015" t="str">
        <f t="shared" si="577"/>
        <v>91.3207149030803+6.06582226896123i</v>
      </c>
      <c r="I2015" t="str">
        <f t="shared" si="578"/>
        <v>5.49055123007308-19.8800310338496i</v>
      </c>
      <c r="K2015" t="str">
        <f t="shared" si="579"/>
        <v>0.141730113141857-0.0123410132815116i</v>
      </c>
      <c r="L2015" t="str">
        <f t="shared" si="580"/>
        <v>0.0015-5.63749287429481i</v>
      </c>
      <c r="M2015" t="str">
        <f t="shared" si="581"/>
        <v>0.0135-2.31281758945428i</v>
      </c>
      <c r="N2015">
        <f t="shared" si="582"/>
        <v>122.90034366503954</v>
      </c>
      <c r="O2015">
        <f t="shared" si="583"/>
        <v>42.720343299519868</v>
      </c>
      <c r="P2015" s="3">
        <f t="shared" si="584"/>
        <v>42.720343299519868</v>
      </c>
      <c r="Q2015" s="3">
        <f t="shared" si="585"/>
        <v>-57.09965633496045</v>
      </c>
      <c r="R2015">
        <f t="shared" si="586"/>
        <v>122.90034366503954</v>
      </c>
      <c r="S2015">
        <f t="shared" si="587"/>
        <v>1.7644694485734018</v>
      </c>
      <c r="T2015">
        <f t="shared" si="570"/>
        <v>42.720343299519868</v>
      </c>
    </row>
    <row r="2016" spans="1:20" x14ac:dyDescent="0.3">
      <c r="A2016">
        <f t="shared" si="571"/>
        <v>11128.617170597792</v>
      </c>
      <c r="B2016">
        <f t="shared" si="588"/>
        <v>1771.1744324779809</v>
      </c>
      <c r="C2016" t="str">
        <f t="shared" si="572"/>
        <v>74.2828854095225-114.480888812386i</v>
      </c>
      <c r="D2016" t="str">
        <f t="shared" si="573"/>
        <v>15.3488821580763-18.3079705927902i</v>
      </c>
      <c r="E2016" t="str">
        <f t="shared" si="574"/>
        <v>160.512911630782-5.6110543154909i</v>
      </c>
      <c r="F2016" t="str">
        <f t="shared" si="575"/>
        <v>17.4587420942314-84.4385110725391i</v>
      </c>
      <c r="G2016" t="str">
        <f t="shared" si="576"/>
        <v>0.999958912517898-0.00640982011607365i</v>
      </c>
      <c r="H2016" t="str">
        <f t="shared" si="577"/>
        <v>91.3231622087071+6.0888981124638i</v>
      </c>
      <c r="I2016" t="str">
        <f t="shared" si="578"/>
        <v>5.49068026721692-19.8034191330779i</v>
      </c>
      <c r="K2016" t="str">
        <f t="shared" si="579"/>
        <v>0.141721603068495-0.0123871284017247i</v>
      </c>
      <c r="L2016" t="str">
        <f t="shared" si="580"/>
        <v>0.0015-5.61615149860013i</v>
      </c>
      <c r="M2016" t="str">
        <f t="shared" si="581"/>
        <v>0.0135-2.30406215327185i</v>
      </c>
      <c r="N2016">
        <f t="shared" si="582"/>
        <v>122.97821381160344</v>
      </c>
      <c r="O2016">
        <f t="shared" si="583"/>
        <v>42.700687880897021</v>
      </c>
      <c r="P2016" s="3">
        <f t="shared" si="584"/>
        <v>42.700687880897021</v>
      </c>
      <c r="Q2016" s="3">
        <f t="shared" si="585"/>
        <v>-57.021786188396568</v>
      </c>
      <c r="R2016">
        <f t="shared" si="586"/>
        <v>122.97821381160344</v>
      </c>
      <c r="S2016">
        <f t="shared" si="587"/>
        <v>1.7711744324779808</v>
      </c>
      <c r="T2016">
        <f t="shared" si="570"/>
        <v>42.700687880897021</v>
      </c>
    </row>
    <row r="2017" spans="1:20" x14ac:dyDescent="0.3">
      <c r="A2017">
        <f t="shared" si="571"/>
        <v>11170.905915846062</v>
      </c>
      <c r="B2017">
        <f t="shared" si="588"/>
        <v>1777.9048953213971</v>
      </c>
      <c r="C2017" t="str">
        <f t="shared" si="572"/>
        <v>74.2705274050907-114.122062438785i</v>
      </c>
      <c r="D2017" t="str">
        <f t="shared" si="573"/>
        <v>15.3488260832084-18.2412133720772i</v>
      </c>
      <c r="E2017" t="str">
        <f t="shared" si="574"/>
        <v>160.499218252208-5.62818722518i</v>
      </c>
      <c r="F2017" t="str">
        <f t="shared" si="575"/>
        <v>17.458736632123-84.1197082929137i</v>
      </c>
      <c r="G2017" t="str">
        <f t="shared" si="576"/>
        <v>0.999958599672684-0.0064341754195304i</v>
      </c>
      <c r="H2017" t="str">
        <f t="shared" si="577"/>
        <v>91.3256282294381+6.11206193721949i</v>
      </c>
      <c r="I2017" t="str">
        <f t="shared" si="578"/>
        <v>5.49081029031481-19.7270921230113i</v>
      </c>
      <c r="K2017" t="str">
        <f t="shared" si="579"/>
        <v>0.141713029281431-0.0124334099251937i</v>
      </c>
      <c r="L2017" t="str">
        <f t="shared" si="580"/>
        <v>0.0015-5.59489091313024i</v>
      </c>
      <c r="M2017" t="str">
        <f t="shared" si="581"/>
        <v>0.0135-2.29533986179702i</v>
      </c>
      <c r="N2017">
        <f t="shared" si="582"/>
        <v>123.05603927235406</v>
      </c>
      <c r="O2017">
        <f t="shared" si="583"/>
        <v>42.681087079341978</v>
      </c>
      <c r="P2017" s="3">
        <f t="shared" si="584"/>
        <v>42.681087079341978</v>
      </c>
      <c r="Q2017" s="3">
        <f t="shared" si="585"/>
        <v>-56.943960727645944</v>
      </c>
      <c r="R2017">
        <f t="shared" si="586"/>
        <v>123.05603927235406</v>
      </c>
      <c r="S2017">
        <f t="shared" si="587"/>
        <v>1.7779048953213972</v>
      </c>
      <c r="T2017">
        <f t="shared" si="570"/>
        <v>42.681087079341978</v>
      </c>
    </row>
    <row r="2018" spans="1:20" x14ac:dyDescent="0.3">
      <c r="A2018">
        <f t="shared" si="571"/>
        <v>11213.355358326278</v>
      </c>
      <c r="B2018">
        <f t="shared" si="588"/>
        <v>1784.6609339236186</v>
      </c>
      <c r="C2018" t="str">
        <f t="shared" si="572"/>
        <v>74.2580859226664-113.764837720905i</v>
      </c>
      <c r="D2018" t="str">
        <f t="shared" si="573"/>
        <v>15.3487695817761-18.1747185385708i</v>
      </c>
      <c r="E2018" t="str">
        <f t="shared" si="574"/>
        <v>160.485437652281-5.64534215815665i</v>
      </c>
      <c r="F2018" t="str">
        <f t="shared" si="575"/>
        <v>17.4587311284272-83.8021156029982i</v>
      </c>
      <c r="G2018" t="str">
        <f t="shared" si="576"/>
        <v>0.999958284445526-0.00645862325010624i</v>
      </c>
      <c r="H2018" t="str">
        <f t="shared" si="577"/>
        <v>91.3281131090078+6.13531408088607i</v>
      </c>
      <c r="I2018" t="str">
        <f t="shared" si="578"/>
        <v>5.49094130692645-19.6510489057988i</v>
      </c>
      <c r="K2018" t="str">
        <f t="shared" si="579"/>
        <v>0.141704391311908-0.0124798583850525i</v>
      </c>
      <c r="L2018" t="str">
        <f t="shared" si="580"/>
        <v>0.0015-5.57371081204449i</v>
      </c>
      <c r="M2018" t="str">
        <f t="shared" si="581"/>
        <v>0.0135-2.28665058955671i</v>
      </c>
      <c r="N2018">
        <f t="shared" si="582"/>
        <v>123.13381832476131</v>
      </c>
      <c r="O2018">
        <f t="shared" si="583"/>
        <v>42.661540914150933</v>
      </c>
      <c r="P2018" s="3">
        <f t="shared" si="584"/>
        <v>42.661540914150933</v>
      </c>
      <c r="Q2018" s="3">
        <f t="shared" si="585"/>
        <v>-56.8661816752387</v>
      </c>
      <c r="R2018">
        <f t="shared" si="586"/>
        <v>123.13381832476131</v>
      </c>
      <c r="S2018">
        <f t="shared" si="587"/>
        <v>1.7846609339236186</v>
      </c>
      <c r="T2018">
        <f t="shared" si="570"/>
        <v>42.661540914150933</v>
      </c>
    </row>
    <row r="2019" spans="1:20" x14ac:dyDescent="0.3">
      <c r="A2019">
        <f t="shared" si="571"/>
        <v>11255.966108687919</v>
      </c>
      <c r="B2019">
        <f t="shared" si="588"/>
        <v>1791.4426454725283</v>
      </c>
      <c r="C2019" t="str">
        <f t="shared" si="572"/>
        <v>74.2455604711862-113.409209124698i</v>
      </c>
      <c r="D2019" t="str">
        <f t="shared" si="573"/>
        <v>15.3487126505378-18.1084851355059i</v>
      </c>
      <c r="E2019" t="str">
        <f t="shared" si="574"/>
        <v>160.471569398096-5.66251878971671i</v>
      </c>
      <c r="F2019" t="str">
        <f t="shared" si="575"/>
        <v>17.4587255828274-83.485728434109i</v>
      </c>
      <c r="G2019" t="str">
        <f t="shared" si="576"/>
        <v>0.999957966818291-0.00648316395914063i</v>
      </c>
      <c r="H2019" t="str">
        <f t="shared" si="577"/>
        <v>91.3306169922646+6.15865488244236i</v>
      </c>
      <c r="I2019" t="str">
        <f t="shared" si="578"/>
        <v>5.49107332466995-19.5752883876732i</v>
      </c>
      <c r="K2019" t="str">
        <f t="shared" si="579"/>
        <v>0.141695688687845-0.0125264743153619i</v>
      </c>
      <c r="L2019" t="str">
        <f t="shared" si="580"/>
        <v>0.0015-5.55261089065996i</v>
      </c>
      <c r="M2019" t="str">
        <f t="shared" si="581"/>
        <v>0.0135-2.27799421155281i</v>
      </c>
      <c r="N2019">
        <f t="shared" si="582"/>
        <v>123.21154924308094</v>
      </c>
      <c r="O2019">
        <f t="shared" si="583"/>
        <v>42.642049402766077</v>
      </c>
      <c r="P2019" s="3">
        <f t="shared" si="584"/>
        <v>42.642049402766077</v>
      </c>
      <c r="Q2019" s="3">
        <f t="shared" si="585"/>
        <v>-56.788450756919062</v>
      </c>
      <c r="R2019">
        <f t="shared" si="586"/>
        <v>123.21154924308094</v>
      </c>
      <c r="S2019">
        <f t="shared" si="587"/>
        <v>1.7914426454725283</v>
      </c>
      <c r="T2019">
        <f t="shared" si="570"/>
        <v>42.642049402766077</v>
      </c>
    </row>
    <row r="2020" spans="1:20" x14ac:dyDescent="0.3">
      <c r="A2020">
        <f t="shared" si="571"/>
        <v>11298.738779900932</v>
      </c>
      <c r="B2020">
        <f t="shared" si="588"/>
        <v>1798.2501275253239</v>
      </c>
      <c r="C2020" t="str">
        <f t="shared" si="572"/>
        <v>74.232950557688-113.055171135614i</v>
      </c>
      <c r="D2020" t="str">
        <f t="shared" si="573"/>
        <v>15.3486552862272-18.0425122098755i</v>
      </c>
      <c r="E2020" t="str">
        <f t="shared" si="574"/>
        <v>160.457613056378-5.67971679066372i</v>
      </c>
      <c r="F2020" t="str">
        <f t="shared" si="575"/>
        <v>17.4587199950046-83.1705422349038i</v>
      </c>
      <c r="G2020" t="str">
        <f t="shared" si="576"/>
        <v>0.999957646772706-0.00650779789930517i</v>
      </c>
      <c r="H2020" t="str">
        <f t="shared" si="577"/>
        <v>91.3331400251784+6.18208468219313i</v>
      </c>
      <c r="I2020" t="str">
        <f t="shared" si="578"/>
        <v>5.49120635122216-19.4998094789355i</v>
      </c>
      <c r="K2020" t="str">
        <f t="shared" si="579"/>
        <v>0.141686920933816-0.0125732582511006i</v>
      </c>
      <c r="L2020" t="str">
        <f t="shared" si="580"/>
        <v>0.0015-5.53159084544726i</v>
      </c>
      <c r="M2020" t="str">
        <f t="shared" si="581"/>
        <v>0.0135-2.26937060326042i</v>
      </c>
      <c r="N2020">
        <f t="shared" si="582"/>
        <v>123.28923029846527</v>
      </c>
      <c r="O2020">
        <f t="shared" si="583"/>
        <v>42.62261256076961</v>
      </c>
      <c r="P2020" s="3">
        <f t="shared" si="584"/>
        <v>42.62261256076961</v>
      </c>
      <c r="Q2020" s="3">
        <f t="shared" si="585"/>
        <v>-56.710769701534737</v>
      </c>
      <c r="R2020">
        <f t="shared" si="586"/>
        <v>123.28923029846527</v>
      </c>
      <c r="S2020">
        <f t="shared" si="587"/>
        <v>1.798250127525324</v>
      </c>
      <c r="T2020">
        <f t="shared" si="570"/>
        <v>42.62261256076961</v>
      </c>
    </row>
    <row r="2021" spans="1:20" x14ac:dyDescent="0.3">
      <c r="A2021">
        <f t="shared" si="571"/>
        <v>11341.673987264556</v>
      </c>
      <c r="B2021">
        <f t="shared" si="588"/>
        <v>1805.0834780099201</v>
      </c>
      <c r="C2021" t="str">
        <f t="shared" si="572"/>
        <v>74.2202556873207-112.702718258503i</v>
      </c>
      <c r="D2021" t="str">
        <f t="shared" si="573"/>
        <v>15.3485974855531-17.9767988124175i</v>
      </c>
      <c r="E2021" t="str">
        <f t="shared" si="574"/>
        <v>160.443568193516-5.69693582727595i</v>
      </c>
      <c r="F2021" t="str">
        <f t="shared" si="575"/>
        <v>17.458714364637-82.8565524713165i</v>
      </c>
      <c r="G2021" t="str">
        <f t="shared" si="576"/>
        <v>0.999957324290361-0.0065325254246085i</v>
      </c>
      <c r="H2021" t="str">
        <f t="shared" si="577"/>
        <v>91.3356823548491+6.20560382177475i</v>
      </c>
      <c r="I2021" t="str">
        <f t="shared" si="578"/>
        <v>5.49134039431908-19.4246110939393i</v>
      </c>
      <c r="K2021" t="str">
        <f t="shared" si="579"/>
        <v>0.14167808757103-0.012620210728157i</v>
      </c>
      <c r="L2021" t="str">
        <f t="shared" si="580"/>
        <v>0.0015-5.51065037402596i</v>
      </c>
      <c r="M2021" t="str">
        <f t="shared" si="581"/>
        <v>0.0135-2.26077964062604i</v>
      </c>
      <c r="N2021">
        <f t="shared" si="582"/>
        <v>123.36685975907611</v>
      </c>
      <c r="O2021">
        <f t="shared" si="583"/>
        <v>42.603230401877987</v>
      </c>
      <c r="P2021" s="3">
        <f t="shared" si="584"/>
        <v>42.603230401877987</v>
      </c>
      <c r="Q2021" s="3">
        <f t="shared" si="585"/>
        <v>-56.6331402409239</v>
      </c>
      <c r="R2021">
        <f t="shared" si="586"/>
        <v>123.36685975907611</v>
      </c>
      <c r="S2021">
        <f t="shared" si="587"/>
        <v>1.8050834780099201</v>
      </c>
      <c r="T2021">
        <f t="shared" si="570"/>
        <v>42.603230401877987</v>
      </c>
    </row>
    <row r="2022" spans="1:20" x14ac:dyDescent="0.3">
      <c r="A2022">
        <f t="shared" si="571"/>
        <v>11384.772348416162</v>
      </c>
      <c r="B2022">
        <f t="shared" si="588"/>
        <v>1811.9427952263579</v>
      </c>
      <c r="C2022" t="str">
        <f t="shared" si="572"/>
        <v>74.2074753633464-112.351845017502i</v>
      </c>
      <c r="D2022" t="str">
        <f t="shared" si="573"/>
        <v>15.3485392451996-17.9113439976006i</v>
      </c>
      <c r="E2022" t="str">
        <f t="shared" si="574"/>
        <v>160.429434375586-5.71417556127471i</v>
      </c>
      <c r="F2022" t="str">
        <f t="shared" si="575"/>
        <v>17.4587086914012-82.5437546264939i</v>
      </c>
      <c r="G2022" t="str">
        <f t="shared" si="576"/>
        <v>0.999956999352703-0.00655734689040145i</v>
      </c>
      <c r="H2022" t="str">
        <f t="shared" si="577"/>
        <v>91.3382441295176+6.22921264416082i</v>
      </c>
      <c r="I2022" t="str">
        <f t="shared" si="578"/>
        <v>5.49147546175675-19.3496921510759i</v>
      </c>
      <c r="K2022" t="str">
        <f t="shared" si="579"/>
        <v>0.141669188117305-0.0126673322833203i</v>
      </c>
      <c r="L2022" t="str">
        <f t="shared" si="580"/>
        <v>0.0015-5.48978917516034i</v>
      </c>
      <c r="M2022" t="str">
        <f t="shared" si="581"/>
        <v>0.0135-2.25222120006579i</v>
      </c>
      <c r="N2022">
        <f t="shared" si="582"/>
        <v>123.44443589019932</v>
      </c>
      <c r="O2022">
        <f t="shared" si="583"/>
        <v>42.583902937935449</v>
      </c>
      <c r="P2022" s="3">
        <f t="shared" si="584"/>
        <v>42.583902937935449</v>
      </c>
      <c r="Q2022" s="3">
        <f t="shared" si="585"/>
        <v>-56.555564109800692</v>
      </c>
      <c r="R2022">
        <f t="shared" si="586"/>
        <v>123.44443589019932</v>
      </c>
      <c r="S2022">
        <f t="shared" si="587"/>
        <v>1.811942795226358</v>
      </c>
      <c r="T2022">
        <f t="shared" si="570"/>
        <v>42.583902937935449</v>
      </c>
    </row>
    <row r="2023" spans="1:20" x14ac:dyDescent="0.3">
      <c r="A2023">
        <f t="shared" si="571"/>
        <v>11428.034483340143</v>
      </c>
      <c r="B2023">
        <f t="shared" si="588"/>
        <v>1818.828177848218</v>
      </c>
      <c r="C2023" t="str">
        <f t="shared" si="572"/>
        <v>74.1946090871498-112.002545955942i</v>
      </c>
      <c r="D2023" t="str">
        <f t="shared" si="573"/>
        <v>15.3484805618255-17.846146823611i</v>
      </c>
      <c r="E2023" t="str">
        <f t="shared" si="574"/>
        <v>160.415211168388-5.73143564979149i</v>
      </c>
      <c r="F2023" t="str">
        <f t="shared" si="575"/>
        <v>17.4587029749707-82.2321442007276i</v>
      </c>
      <c r="G2023" t="str">
        <f t="shared" si="576"/>
        <v>0.999956671941041-0.00658226265338204i</v>
      </c>
      <c r="H2023" t="str">
        <f t="shared" si="577"/>
        <v>91.3408254985737+6.25291149366754i</v>
      </c>
      <c r="I2023" t="str">
        <f t="shared" si="578"/>
        <v>5.49161156139125-19.2750515727579i</v>
      </c>
      <c r="K2023" t="str">
        <f t="shared" si="579"/>
        <v>0.141660222087048-0.0127146234542716i</v>
      </c>
      <c r="L2023" t="str">
        <f t="shared" si="580"/>
        <v>0.0015-5.4690069487551i</v>
      </c>
      <c r="M2023" t="str">
        <f t="shared" si="581"/>
        <v>0.0135-2.24369515846362i</v>
      </c>
      <c r="N2023">
        <f t="shared" si="582"/>
        <v>123.52195695435779</v>
      </c>
      <c r="O2023">
        <f t="shared" si="583"/>
        <v>42.564630178908878</v>
      </c>
      <c r="P2023" s="3">
        <f t="shared" si="584"/>
        <v>42.564630178908878</v>
      </c>
      <c r="Q2023" s="3">
        <f t="shared" si="585"/>
        <v>-56.478043045642202</v>
      </c>
      <c r="R2023">
        <f t="shared" si="586"/>
        <v>123.52195695435779</v>
      </c>
      <c r="S2023">
        <f t="shared" si="587"/>
        <v>1.818828177848218</v>
      </c>
      <c r="T2023">
        <f t="shared" si="570"/>
        <v>42.564630178908878</v>
      </c>
    </row>
    <row r="2024" spans="1:20" x14ac:dyDescent="0.3">
      <c r="A2024">
        <f t="shared" si="571"/>
        <v>11471.461014376837</v>
      </c>
      <c r="B2024">
        <f t="shared" si="588"/>
        <v>1825.7397249240414</v>
      </c>
      <c r="C2024" t="str">
        <f t="shared" si="572"/>
        <v>74.1816563582457-111.65481563624i</v>
      </c>
      <c r="D2024" t="str">
        <f t="shared" si="573"/>
        <v>15.3484214320643-17.7812063523378i</v>
      </c>
      <c r="E2024" t="str">
        <f t="shared" si="574"/>
        <v>160.400898137476-5.74871574533667i</v>
      </c>
      <c r="F2024" t="str">
        <f t="shared" si="575"/>
        <v>17.4586972150164-81.9217167113893i</v>
      </c>
      <c r="G2024" t="str">
        <f t="shared" si="576"/>
        <v>0.999956342036539-0.0066072730716006i</v>
      </c>
      <c r="H2024" t="str">
        <f t="shared" si="577"/>
        <v>91.3434266125651+6.27670071595935i</v>
      </c>
      <c r="I2024" t="str">
        <f t="shared" si="578"/>
        <v>5.49174870113932-19.2006882854037i</v>
      </c>
      <c r="K2024" t="str">
        <f t="shared" si="579"/>
        <v>0.141651188991233-0.0127620847795751i</v>
      </c>
      <c r="L2024" t="str">
        <f t="shared" si="580"/>
        <v>0.0015-5.44830339585087i</v>
      </c>
      <c r="M2024" t="str">
        <f t="shared" si="581"/>
        <v>0.0135-2.23520139316958i</v>
      </c>
      <c r="N2024">
        <f t="shared" si="582"/>
        <v>123.59942121142798</v>
      </c>
      <c r="O2024">
        <f t="shared" si="583"/>
        <v>42.54541213288212</v>
      </c>
      <c r="P2024" s="3">
        <f t="shared" si="584"/>
        <v>42.54541213288212</v>
      </c>
      <c r="Q2024" s="3">
        <f t="shared" si="585"/>
        <v>-56.40057878857202</v>
      </c>
      <c r="R2024">
        <f t="shared" si="586"/>
        <v>123.59942121142798</v>
      </c>
      <c r="S2024">
        <f t="shared" si="587"/>
        <v>1.8257397249240415</v>
      </c>
      <c r="T2024">
        <f t="shared" si="570"/>
        <v>42.54541213288212</v>
      </c>
    </row>
    <row r="2025" spans="1:20" x14ac:dyDescent="0.3">
      <c r="A2025">
        <f t="shared" si="571"/>
        <v>11515.052566231469</v>
      </c>
      <c r="B2025">
        <f t="shared" si="588"/>
        <v>1832.6775358787529</v>
      </c>
      <c r="C2025" t="str">
        <f t="shared" si="572"/>
        <v>74.1686166742845-111.308648639807i</v>
      </c>
      <c r="D2025" t="str">
        <f t="shared" si="573"/>
        <v>15.3483618525238-17.7165216493609i</v>
      </c>
      <c r="E2025" t="str">
        <f t="shared" si="574"/>
        <v>160.386494848187-5.76601549576668i</v>
      </c>
      <c r="F2025" t="str">
        <f t="shared" si="575"/>
        <v>17.4586914112071-81.6124676928689i</v>
      </c>
      <c r="G2025" t="str">
        <f t="shared" si="576"/>
        <v>0.99995600962022-0.00663237850446484i</v>
      </c>
      <c r="H2025" t="str">
        <f t="shared" si="577"/>
        <v>91.3460476232051+6.30058065805439i</v>
      </c>
      <c r="I2025" t="str">
        <f t="shared" si="578"/>
        <v>5.49188688897886-19.1266012194225i</v>
      </c>
      <c r="K2025" t="str">
        <f t="shared" si="579"/>
        <v>0.141642088337381-0.012809716798669i</v>
      </c>
      <c r="L2025" t="str">
        <f t="shared" si="580"/>
        <v>0.0015-5.42767821862011i</v>
      </c>
      <c r="M2025" t="str">
        <f t="shared" si="581"/>
        <v>0.0135-2.22673978199799i</v>
      </c>
      <c r="N2025">
        <f t="shared" si="582"/>
        <v>123.6768269187522</v>
      </c>
      <c r="O2025">
        <f t="shared" si="583"/>
        <v>42.526248806051115</v>
      </c>
      <c r="P2025" s="3">
        <f t="shared" si="584"/>
        <v>42.526248806051115</v>
      </c>
      <c r="Q2025" s="3">
        <f t="shared" si="585"/>
        <v>-56.323173081247809</v>
      </c>
      <c r="R2025">
        <f t="shared" si="586"/>
        <v>123.6768269187522</v>
      </c>
      <c r="S2025">
        <f t="shared" si="587"/>
        <v>1.8326775358787528</v>
      </c>
      <c r="T2025">
        <f t="shared" si="570"/>
        <v>42.526248806051115</v>
      </c>
    </row>
    <row r="2026" spans="1:20" x14ac:dyDescent="0.3">
      <c r="A2026">
        <f t="shared" si="571"/>
        <v>11558.809765983149</v>
      </c>
      <c r="B2026">
        <f t="shared" si="588"/>
        <v>1839.6417105150922</v>
      </c>
      <c r="C2026" t="str">
        <f t="shared" si="572"/>
        <v>74.1554895310613-110.96403956694i</v>
      </c>
      <c r="D2026" t="str">
        <f t="shared" si="573"/>
        <v>15.3483018197864-17.6520917839372i</v>
      </c>
      <c r="E2026" t="str">
        <f t="shared" si="574"/>
        <v>160.372000865677-5.78333454425252i</v>
      </c>
      <c r="F2026" t="str">
        <f t="shared" si="575"/>
        <v>17.4586855632091-81.3043926965105i</v>
      </c>
      <c r="G2026" t="str">
        <f t="shared" si="576"/>
        <v>0.99995567467296-0.006657579312745i</v>
      </c>
      <c r="H2026" t="str">
        <f t="shared" si="577"/>
        <v>91.3486886833846+6.32455166833007i</v>
      </c>
      <c r="I2026" t="str">
        <f t="shared" si="578"/>
        <v>5.49202613294954-19.0527893091994i</v>
      </c>
      <c r="K2026" t="str">
        <f t="shared" si="579"/>
        <v>0.141632919629533-0.0128575200518555i</v>
      </c>
      <c r="L2026" t="str">
        <f t="shared" si="580"/>
        <v>0.0015-5.40713112036273i</v>
      </c>
      <c r="M2026" t="str">
        <f t="shared" si="581"/>
        <v>0.0135-2.21831020322573i</v>
      </c>
      <c r="N2026">
        <f t="shared" si="582"/>
        <v>123.75417233125684</v>
      </c>
      <c r="O2026">
        <f t="shared" si="583"/>
        <v>42.507140202718681</v>
      </c>
      <c r="P2026" s="3">
        <f t="shared" si="584"/>
        <v>42.507140202718681</v>
      </c>
      <c r="Q2026" s="3">
        <f t="shared" si="585"/>
        <v>-56.245827668743161</v>
      </c>
      <c r="R2026">
        <f t="shared" si="586"/>
        <v>123.75417233125684</v>
      </c>
      <c r="S2026">
        <f t="shared" si="587"/>
        <v>1.8396417105150922</v>
      </c>
      <c r="T2026">
        <f t="shared" si="570"/>
        <v>42.507140202718681</v>
      </c>
    </row>
    <row r="2027" spans="1:20" x14ac:dyDescent="0.3">
      <c r="A2027">
        <f t="shared" si="571"/>
        <v>11602.733243093886</v>
      </c>
      <c r="B2027">
        <f t="shared" si="588"/>
        <v>1846.6323490150496</v>
      </c>
      <c r="C2027" t="str">
        <f t="shared" si="572"/>
        <v>74.142274422521-110.620983036721i</v>
      </c>
      <c r="D2027" t="str">
        <f t="shared" si="573"/>
        <v>15.3482413304081-17.5879158289859i</v>
      </c>
      <c r="E2027" t="str">
        <f t="shared" si="574"/>
        <v>160.357415754952-5.80067252924811i</v>
      </c>
      <c r="F2027" t="str">
        <f t="shared" si="575"/>
        <v>17.4586796706856-80.9974872905429i</v>
      </c>
      <c r="G2027" t="str">
        <f t="shared" si="576"/>
        <v>0.999955337175491-0.00668287585857901i</v>
      </c>
      <c r="H2027" t="str">
        <f t="shared" si="577"/>
        <v>91.3513499471795+6.34861409652892i</v>
      </c>
      <c r="I2027" t="str">
        <f t="shared" si="578"/>
        <v>5.49216644115293-18.9792514930784i</v>
      </c>
      <c r="K2027" t="str">
        <f t="shared" si="579"/>
        <v>0.141623682368231-0.0129054950802921i</v>
      </c>
      <c r="L2027" t="str">
        <f t="shared" si="580"/>
        <v>0.0015-5.38666180550182i</v>
      </c>
      <c r="M2027" t="str">
        <f t="shared" si="581"/>
        <v>0.0135-2.20991253559048i</v>
      </c>
      <c r="N2027">
        <f t="shared" si="582"/>
        <v>123.83145570156789</v>
      </c>
      <c r="O2027">
        <f t="shared" si="583"/>
        <v>42.488086325289544</v>
      </c>
      <c r="P2027" s="3">
        <f t="shared" si="584"/>
        <v>42.488086325289544</v>
      </c>
      <c r="Q2027" s="3">
        <f t="shared" si="585"/>
        <v>-56.16854429843211</v>
      </c>
      <c r="R2027">
        <f t="shared" si="586"/>
        <v>123.83145570156789</v>
      </c>
      <c r="S2027">
        <f t="shared" si="587"/>
        <v>1.8466323490150496</v>
      </c>
      <c r="T2027">
        <f t="shared" si="570"/>
        <v>42.488086325289544</v>
      </c>
    </row>
    <row r="2028" spans="1:20" x14ac:dyDescent="0.3">
      <c r="A2028">
        <f t="shared" si="571"/>
        <v>11646.823629417642</v>
      </c>
      <c r="B2028">
        <f t="shared" si="588"/>
        <v>1853.6495519413068</v>
      </c>
      <c r="C2028" t="str">
        <f t="shared" si="572"/>
        <v>74.1289708407716-110.279473686923i</v>
      </c>
      <c r="D2028" t="str">
        <f t="shared" si="573"/>
        <v>15.3481803809195-17.523992861077i</v>
      </c>
      <c r="E2028" t="str">
        <f t="shared" si="574"/>
        <v>160.3427390809-5.81802908445621i</v>
      </c>
      <c r="F2028" t="str">
        <f t="shared" si="575"/>
        <v>17.4586737332981-80.691747060024i</v>
      </c>
      <c r="G2028" t="str">
        <f t="shared" si="576"/>
        <v>0.999954997108398-0.00670826850547757i</v>
      </c>
      <c r="H2028" t="str">
        <f t="shared" si="577"/>
        <v>91.3540315698609+6.37276829376402i</v>
      </c>
      <c r="I2028" t="str">
        <f t="shared" si="578"/>
        <v>5.49230782175348-18.9059867133495i</v>
      </c>
      <c r="K2028" t="str">
        <f t="shared" si="579"/>
        <v>0.141614376050494-0.0129536424259814i</v>
      </c>
      <c r="L2028" t="str">
        <f t="shared" si="580"/>
        <v>0.0015-5.36626997957942i</v>
      </c>
      <c r="M2028" t="str">
        <f t="shared" si="581"/>
        <v>0.0135-2.20154665828899i</v>
      </c>
      <c r="N2028">
        <f t="shared" si="582"/>
        <v>123.90867528012825</v>
      </c>
      <c r="O2028">
        <f t="shared" si="583"/>
        <v>42.469087174266306</v>
      </c>
      <c r="P2028" s="3">
        <f t="shared" si="584"/>
        <v>42.469087174266306</v>
      </c>
      <c r="Q2028" s="3">
        <f t="shared" si="585"/>
        <v>-56.091324719871743</v>
      </c>
      <c r="R2028">
        <f t="shared" si="586"/>
        <v>123.90867528012825</v>
      </c>
      <c r="S2028">
        <f t="shared" si="587"/>
        <v>1.8536495519413068</v>
      </c>
      <c r="T2028">
        <f t="shared" ref="T2028:T2091" si="589">P2028</f>
        <v>42.469087174266306</v>
      </c>
    </row>
    <row r="2029" spans="1:20" x14ac:dyDescent="0.3">
      <c r="A2029">
        <f t="shared" ref="A2029:A2092" si="590">2*PI()*B2029</f>
        <v>11691.08155920943</v>
      </c>
      <c r="B2029">
        <f t="shared" si="588"/>
        <v>1860.6934202386838</v>
      </c>
      <c r="C2029" t="str">
        <f t="shared" ref="C2029:C2092" si="591">IMPRODUCT(D2029,E2029,$C$40,,K2029,$C$41)</f>
        <v>74.1155782760865-109.939506173902i</v>
      </c>
      <c r="D2029" t="str">
        <f t="shared" ref="D2029:D2092" si="592">IMDIV(IMPRODUCT($C$37,$C$38,COMPLEX(1,A2029/$C$38)),IMSUM(-1*A2029*A2029/$C$39,COMPLEX(0,1*A2029)))</f>
        <v>15.3481189678243-17.4603219604165i</v>
      </c>
      <c r="E2029" t="str">
        <f t="shared" ref="E2029:E2092" si="593">IMDIV(IMPRODUCT(IMSUM(F2029,G2029),$C$29,H2029),IMSUM(1,I2029))</f>
        <v>160.32797040833-5.83540383879959i</v>
      </c>
      <c r="F2029" t="str">
        <f t="shared" ref="F2029:F2092" si="594">IMDIV(IMPRODUCT($C$14,$C$15,COMPLEX(1,A2029/$C$15)),IMSUM(-1*A2029*A2029/$C$16,COMPLEX(0,A2029)))</f>
        <v>17.4586677507045-80.3871676067696i</v>
      </c>
      <c r="G2029" t="str">
        <f t="shared" ref="G2029:G2092" si="595">IMDIV(1,COMPLEX(1,A2029*$C$9*$C$10))</f>
        <v>0.999954654452119-0.00673375761832942i</v>
      </c>
      <c r="H2029" t="str">
        <f t="shared" ref="H2029:H2092" si="596">IMDIV($C$3,IMSUM(K2029,COMPLEX(0,$C$28*A2029)))</f>
        <v>91.3567337079045+6.39701461252477i</v>
      </c>
      <c r="I2029" t="str">
        <f t="shared" ref="I2029:I2092" si="597">IMPRODUCT(F2029,$C$29,H2029,$C$31)</f>
        <v>5.49245028297849-18.8329939162313i</v>
      </c>
      <c r="K2029" t="str">
        <f t="shared" ref="K2029:K2092" si="598">IF($C$26&lt;=0,IMDIV(1,IMSUM(IMDIV(1,L2029),1/$C$18)),IMDIV(1,IMSUM(IMDIV(1,L2029),1/$C$18,IMDIV(1,M2029))))</f>
        <v>0.141605000169795-0.0130019626317613i</v>
      </c>
      <c r="L2029" t="str">
        <f t="shared" ref="L2029:L2092" si="599">IMSUM($C$21/$C$22,IMDIV(1,COMPLEX(0,$C$20*$C$22*A2029)))</f>
        <v>0.0015-5.34595534925225i</v>
      </c>
      <c r="M2029" t="str">
        <f t="shared" ref="M2029:M2092" si="600">IMSUM($C$25/$C$26,IMDIV(1,COMPLEX(0,$C$24*$C$26*A2029)))</f>
        <v>0.0135-2.19321245097528i</v>
      </c>
      <c r="N2029">
        <f t="shared" ref="N2029:N2092" si="601">ABS(R2029)</f>
        <v>123.9858293153149</v>
      </c>
      <c r="O2029">
        <f t="shared" ref="O2029:O2092" si="602">ABS(P2029)</f>
        <v>42.45014274824446</v>
      </c>
      <c r="P2029" s="3">
        <f t="shared" ref="P2029:P2092" si="603">20*LOG10(IMABS(C2029))</f>
        <v>42.45014274824446</v>
      </c>
      <c r="Q2029" s="3">
        <f t="shared" ref="Q2029:Q2092" si="604">IMARGUMENT(C2029)*180/PI()</f>
        <v>-56.014170684685105</v>
      </c>
      <c r="R2029">
        <f t="shared" ref="R2029:R2092" si="605">IF(Q2029&lt;0,Q2029+180,Q2029-180)</f>
        <v>123.9858293153149</v>
      </c>
      <c r="S2029">
        <f t="shared" ref="S2029:S2092" si="606">B2029/1000</f>
        <v>1.8606934202386838</v>
      </c>
      <c r="T2029">
        <f t="shared" si="589"/>
        <v>42.45014274824446</v>
      </c>
    </row>
    <row r="2030" spans="1:20" x14ac:dyDescent="0.3">
      <c r="A2030">
        <f t="shared" si="590"/>
        <v>11735.507669134426</v>
      </c>
      <c r="B2030">
        <f t="shared" ref="B2030:B2093" si="607">B2029*(1+B$42)</f>
        <v>1867.7640552355908</v>
      </c>
      <c r="C2030" t="str">
        <f t="shared" si="591"/>
        <v>74.102096216916-109.601075172505i</v>
      </c>
      <c r="D2030" t="str">
        <f t="shared" si="592"/>
        <v>15.3480570875997-17.3969022108341i</v>
      </c>
      <c r="E2030" t="str">
        <f t="shared" si="593"/>
        <v>160.313109302-5.85279641638647i</v>
      </c>
      <c r="F2030" t="str">
        <f t="shared" si="594"/>
        <v>17.4586617225613-80.0837445492957i</v>
      </c>
      <c r="G2030" t="str">
        <f t="shared" si="595"/>
        <v>0.999954309186941-0.00675934356340648i</v>
      </c>
      <c r="H2030" t="str">
        <f t="shared" si="596"/>
        <v>91.3594565189978+6.42135340668241i</v>
      </c>
      <c r="I2030" t="str">
        <f t="shared" si="597"/>
        <v>5.49259383311903-18.7602720518571i</v>
      </c>
      <c r="K2030" t="str">
        <f t="shared" si="598"/>
        <v>0.141595554216042-0.0130504562412953i</v>
      </c>
      <c r="L2030" t="str">
        <f t="shared" si="599"/>
        <v>0.0015-5.32571762228755i</v>
      </c>
      <c r="M2030" t="str">
        <f t="shared" si="600"/>
        <v>0.0135-2.184909793759i</v>
      </c>
      <c r="N2030">
        <f t="shared" si="601"/>
        <v>124.06291605355601</v>
      </c>
      <c r="O2030">
        <f t="shared" si="602"/>
        <v>42.431253043908754</v>
      </c>
      <c r="P2030" s="3">
        <f t="shared" si="603"/>
        <v>42.431253043908754</v>
      </c>
      <c r="Q2030" s="3">
        <f t="shared" si="604"/>
        <v>-55.937083946443991</v>
      </c>
      <c r="R2030">
        <f t="shared" si="605"/>
        <v>124.06291605355601</v>
      </c>
      <c r="S2030">
        <f t="shared" si="606"/>
        <v>1.8677640552355907</v>
      </c>
      <c r="T2030">
        <f t="shared" si="589"/>
        <v>42.431253043908754</v>
      </c>
    </row>
    <row r="2031" spans="1:20" x14ac:dyDescent="0.3">
      <c r="A2031">
        <f t="shared" si="590"/>
        <v>11780.102598277137</v>
      </c>
      <c r="B2031">
        <f t="shared" si="607"/>
        <v>1874.8615586454862</v>
      </c>
      <c r="C2031" t="str">
        <f t="shared" si="591"/>
        <v>74.0885241498979-109.264175375965i</v>
      </c>
      <c r="D2031" t="str">
        <f t="shared" si="592"/>
        <v>15.3479947366967-17.3337326997694i</v>
      </c>
      <c r="E2031" t="str">
        <f t="shared" si="593"/>
        <v>160.298155326656-5.87020643648027i</v>
      </c>
      <c r="F2031" t="str">
        <f t="shared" si="594"/>
        <v>17.4586556485211-79.7814735227528i</v>
      </c>
      <c r="G2031" t="str">
        <f t="shared" si="595"/>
        <v>0.999953961293004-0.00678502670836909i</v>
      </c>
      <c r="H2031" t="str">
        <f t="shared" si="596"/>
        <v>91.3622001620533+6.44578503149597i</v>
      </c>
      <c r="I2031" t="str">
        <f t="shared" si="597"/>
        <v>5.49273848053004-18.6878200742597i</v>
      </c>
      <c r="K2031" t="str">
        <f t="shared" si="598"/>
        <v>0.14158603767555-0.0130991237990618i</v>
      </c>
      <c r="L2031" t="str">
        <f t="shared" si="599"/>
        <v>0.0015-5.30555650755884i</v>
      </c>
      <c r="M2031" t="str">
        <f t="shared" si="600"/>
        <v>0.0135-2.17663856720363i</v>
      </c>
      <c r="N2031">
        <f t="shared" si="601"/>
        <v>124.13993373945135</v>
      </c>
      <c r="O2031">
        <f t="shared" si="602"/>
        <v>42.412418056029033</v>
      </c>
      <c r="P2031" s="3">
        <f t="shared" si="603"/>
        <v>42.412418056029033</v>
      </c>
      <c r="Q2031" s="3">
        <f t="shared" si="604"/>
        <v>-55.860066260548649</v>
      </c>
      <c r="R2031">
        <f t="shared" si="605"/>
        <v>124.13993373945135</v>
      </c>
      <c r="S2031">
        <f t="shared" si="606"/>
        <v>1.8748615586454862</v>
      </c>
      <c r="T2031">
        <f t="shared" si="589"/>
        <v>42.412418056029033</v>
      </c>
    </row>
    <row r="2032" spans="1:20" x14ac:dyDescent="0.3">
      <c r="A2032">
        <f t="shared" si="590"/>
        <v>11824.86698815059</v>
      </c>
      <c r="B2032">
        <f t="shared" si="607"/>
        <v>1881.9860325683392</v>
      </c>
      <c r="C2032" t="str">
        <f t="shared" si="591"/>
        <v>74.0748615598607-108.928801495803i</v>
      </c>
      <c r="D2032" t="str">
        <f t="shared" si="592"/>
        <v>15.3479319115388-17.270812518259i</v>
      </c>
      <c r="E2032" t="str">
        <f t="shared" si="593"/>
        <v>160.283108047068-5.8876335134673i</v>
      </c>
      <c r="F2032" t="str">
        <f t="shared" si="594"/>
        <v>17.4586495282349-79.4803501788632i</v>
      </c>
      <c r="G2032" t="str">
        <f t="shared" si="595"/>
        <v>0.999953610750294-0.00681080742227125i</v>
      </c>
      <c r="H2032" t="str">
        <f t="shared" si="596"/>
        <v>91.364964797217+6.47030984361817i</v>
      </c>
      <c r="I2032" t="str">
        <f t="shared" si="597"/>
        <v>5.49288423363136-18.6156369413562i</v>
      </c>
      <c r="K2032" t="str">
        <f t="shared" si="598"/>
        <v>0.141576450031019-0.0131479658503443i</v>
      </c>
      <c r="L2032" t="str">
        <f t="shared" si="599"/>
        <v>0.0015-5.28547171504169i</v>
      </c>
      <c r="M2032" t="str">
        <f t="shared" si="600"/>
        <v>0.0135-2.16839865232479i</v>
      </c>
      <c r="N2032">
        <f t="shared" si="601"/>
        <v>124.2168806158887</v>
      </c>
      <c r="O2032">
        <f t="shared" si="602"/>
        <v>42.393637777456384</v>
      </c>
      <c r="P2032" s="3">
        <f t="shared" si="603"/>
        <v>42.393637777456384</v>
      </c>
      <c r="Q2032" s="3">
        <f t="shared" si="604"/>
        <v>-55.783119384111295</v>
      </c>
      <c r="R2032">
        <f t="shared" si="605"/>
        <v>124.2168806158887</v>
      </c>
      <c r="S2032">
        <f t="shared" si="606"/>
        <v>1.8819860325683391</v>
      </c>
      <c r="T2032">
        <f t="shared" si="589"/>
        <v>42.393637777456384</v>
      </c>
    </row>
    <row r="2033" spans="1:20" x14ac:dyDescent="0.3">
      <c r="A2033">
        <f t="shared" si="590"/>
        <v>11869.801482705563</v>
      </c>
      <c r="B2033">
        <f t="shared" si="607"/>
        <v>1889.1375794920989</v>
      </c>
      <c r="C2033" t="str">
        <f t="shared" si="591"/>
        <v>74.0611079298385-108.594948261731i</v>
      </c>
      <c r="D2033" t="str">
        <f t="shared" si="592"/>
        <v>15.3478686085227-17.2081407609234i</v>
      </c>
      <c r="E2033" t="str">
        <f t="shared" si="593"/>
        <v>160.267967028065-5.90507725682603i</v>
      </c>
      <c r="F2033" t="str">
        <f t="shared" si="594"/>
        <v>17.4586433613504-79.1803701858596i</v>
      </c>
      <c r="G2033" t="str">
        <f t="shared" si="595"/>
        <v>0.999953257538647-0.00683668607556584i</v>
      </c>
      <c r="H2033" t="str">
        <f t="shared" si="596"/>
        <v>91.3677505858772+6.49492820110083i</v>
      </c>
      <c r="I2033" t="str">
        <f t="shared" si="597"/>
        <v>5.49303110090775-18.5437216149329i</v>
      </c>
      <c r="K2033" t="str">
        <f t="shared" si="598"/>
        <v>0.141566790761513-0.0131969829412202i</v>
      </c>
      <c r="L2033" t="str">
        <f t="shared" si="599"/>
        <v>0.0015-5.2654629558096i</v>
      </c>
      <c r="M2033" t="str">
        <f t="shared" si="600"/>
        <v>0.0135-2.16018993058855i</v>
      </c>
      <c r="N2033">
        <f t="shared" si="601"/>
        <v>124.29375492416472</v>
      </c>
      <c r="O2033">
        <f t="shared" si="602"/>
        <v>42.374912199119954</v>
      </c>
      <c r="P2033" s="3">
        <f t="shared" si="603"/>
        <v>42.374912199119954</v>
      </c>
      <c r="Q2033" s="3">
        <f t="shared" si="604"/>
        <v>-55.706245075835284</v>
      </c>
      <c r="R2033">
        <f t="shared" si="605"/>
        <v>124.29375492416472</v>
      </c>
      <c r="S2033">
        <f t="shared" si="606"/>
        <v>1.8891375794920988</v>
      </c>
      <c r="T2033">
        <f t="shared" si="589"/>
        <v>42.374912199119954</v>
      </c>
    </row>
    <row r="2034" spans="1:20" x14ac:dyDescent="0.3">
      <c r="A2034">
        <f t="shared" si="590"/>
        <v>11914.906728339845</v>
      </c>
      <c r="B2034">
        <f t="shared" si="607"/>
        <v>1896.316302294169</v>
      </c>
      <c r="C2034" t="str">
        <f t="shared" si="591"/>
        <v>74.0472627410793-108.262610421554i</v>
      </c>
      <c r="D2034" t="str">
        <f t="shared" si="592"/>
        <v>15.3478048240179-17.145716525954i</v>
      </c>
      <c r="E2034" t="str">
        <f t="shared" si="593"/>
        <v>160.252731834567-5.92253727109311i</v>
      </c>
      <c r="F2034" t="str">
        <f t="shared" si="594"/>
        <v>17.4586371475131-78.8815292284226i</v>
      </c>
      <c r="G2034" t="str">
        <f t="shared" si="595"/>
        <v>0.999952901637742-0.00686266304010998i</v>
      </c>
      <c r="H2034" t="str">
        <f t="shared" si="596"/>
        <v>91.370557690673+6.51964046340064i</v>
      </c>
      <c r="I2034" t="str">
        <f t="shared" si="597"/>
        <v>5.49317909090956-18.4720730606307i</v>
      </c>
      <c r="K2034" t="str">
        <f t="shared" si="598"/>
        <v>0.141557059342438-0.0132461756185506i</v>
      </c>
      <c r="L2034" t="str">
        <f t="shared" si="599"/>
        <v>0.0015-5.24552994202987i</v>
      </c>
      <c r="M2034" t="str">
        <f t="shared" si="600"/>
        <v>0.0135-2.1520122839097i</v>
      </c>
      <c r="N2034">
        <f t="shared" si="601"/>
        <v>124.37055490410395</v>
      </c>
      <c r="O2034">
        <f t="shared" si="602"/>
        <v>42.35624131002367</v>
      </c>
      <c r="P2034" s="3">
        <f t="shared" si="603"/>
        <v>42.35624131002367</v>
      </c>
      <c r="Q2034" s="3">
        <f t="shared" si="604"/>
        <v>-55.629445095896045</v>
      </c>
      <c r="R2034">
        <f t="shared" si="605"/>
        <v>124.37055490410395</v>
      </c>
      <c r="S2034">
        <f t="shared" si="606"/>
        <v>1.8963163022941689</v>
      </c>
      <c r="T2034">
        <f t="shared" si="589"/>
        <v>42.35624131002367</v>
      </c>
    </row>
    <row r="2035" spans="1:20" x14ac:dyDescent="0.3">
      <c r="A2035">
        <f t="shared" si="590"/>
        <v>11960.183373907535</v>
      </c>
      <c r="B2035">
        <f t="shared" si="607"/>
        <v>1903.5223042428868</v>
      </c>
      <c r="C2035" t="str">
        <f t="shared" si="591"/>
        <v>74.0333254730519-107.931782741065i</v>
      </c>
      <c r="D2035" t="str">
        <f t="shared" si="592"/>
        <v>15.3477405543659-17.0835389150996i</v>
      </c>
      <c r="E2035" t="str">
        <f t="shared" si="593"/>
        <v>160.237402031633-5.94001315583539i</v>
      </c>
      <c r="F2035" t="str">
        <f t="shared" si="594"/>
        <v>17.4586308863653-78.5838230076159i</v>
      </c>
      <c r="G2035" t="str">
        <f t="shared" si="595"/>
        <v>0.999952543027108-0.0068887386891702i</v>
      </c>
      <c r="H2035" t="str">
        <f t="shared" si="596"/>
        <v>91.373386275508+6.54444699138519i</v>
      </c>
      <c r="I2035" t="str">
        <f t="shared" si="597"/>
        <v>5.49332821225324-18.4006902479296i</v>
      </c>
      <c r="K2035" t="str">
        <f t="shared" si="598"/>
        <v>0.141547255245514-0.0132955444299689i</v>
      </c>
      <c r="L2035" t="str">
        <f t="shared" si="599"/>
        <v>0.0015-5.22567238695943i</v>
      </c>
      <c r="M2035" t="str">
        <f t="shared" si="600"/>
        <v>0.0135-2.14386559465003i</v>
      </c>
      <c r="N2035">
        <f t="shared" si="601"/>
        <v>124.44727879417951</v>
      </c>
      <c r="O2035">
        <f t="shared" si="602"/>
        <v>42.337625097242686</v>
      </c>
      <c r="P2035" s="3">
        <f t="shared" si="603"/>
        <v>42.337625097242686</v>
      </c>
      <c r="Q2035" s="3">
        <f t="shared" si="604"/>
        <v>-55.552721205820482</v>
      </c>
      <c r="R2035">
        <f t="shared" si="605"/>
        <v>124.44727879417951</v>
      </c>
      <c r="S2035">
        <f t="shared" si="606"/>
        <v>1.9035223042428868</v>
      </c>
      <c r="T2035">
        <f t="shared" si="589"/>
        <v>42.337625097242686</v>
      </c>
    </row>
    <row r="2036" spans="1:20" x14ac:dyDescent="0.3">
      <c r="A2036">
        <f t="shared" si="590"/>
        <v>12005.632070728385</v>
      </c>
      <c r="B2036">
        <f t="shared" si="607"/>
        <v>1910.7556889990099</v>
      </c>
      <c r="C2036" t="str">
        <f t="shared" si="591"/>
        <v>74.019295603458-107.602460003954i</v>
      </c>
      <c r="D2036" t="str">
        <f t="shared" si="592"/>
        <v>15.3476757958809-17.0216070336541i</v>
      </c>
      <c r="E2036" t="str">
        <f t="shared" si="593"/>
        <v>160.221977184488-5.9575045056157i</v>
      </c>
      <c r="F2036" t="str">
        <f t="shared" si="594"/>
        <v>17.4586245775467-78.2872472408286i</v>
      </c>
      <c r="G2036" t="str">
        <f t="shared" si="595"/>
        <v>0.999952181686115-0.00691491339742789i</v>
      </c>
      <c r="H2036" t="str">
        <f t="shared" si="596"/>
        <v>91.3762365055587+6.56934814733937i</v>
      </c>
      <c r="I2036" t="str">
        <f t="shared" si="597"/>
        <v>5.49347847362205-18.3295721501351i</v>
      </c>
      <c r="K2036" t="str">
        <f t="shared" si="598"/>
        <v>0.141537377938753-0.0133450899238704i</v>
      </c>
      <c r="L2036" t="str">
        <f t="shared" si="599"/>
        <v>0.0015-5.20589000494067i</v>
      </c>
      <c r="M2036" t="str">
        <f t="shared" si="600"/>
        <v>0.0135-2.13574974561668i</v>
      </c>
      <c r="N2036">
        <f t="shared" si="601"/>
        <v>124.52392483163254</v>
      </c>
      <c r="O2036">
        <f t="shared" si="602"/>
        <v>42.319063545921068</v>
      </c>
      <c r="P2036" s="3">
        <f t="shared" si="603"/>
        <v>42.319063545921068</v>
      </c>
      <c r="Q2036" s="3">
        <f t="shared" si="604"/>
        <v>-55.476075168367451</v>
      </c>
      <c r="R2036">
        <f t="shared" si="605"/>
        <v>124.52392483163254</v>
      </c>
      <c r="S2036">
        <f t="shared" si="606"/>
        <v>1.9107556889990098</v>
      </c>
      <c r="T2036">
        <f t="shared" si="589"/>
        <v>42.319063545921068</v>
      </c>
    </row>
    <row r="2037" spans="1:20" x14ac:dyDescent="0.3">
      <c r="A2037">
        <f t="shared" si="590"/>
        <v>12051.253472597153</v>
      </c>
      <c r="B2037">
        <f t="shared" si="607"/>
        <v>1918.0165606172061</v>
      </c>
      <c r="C2037" t="str">
        <f t="shared" si="591"/>
        <v>74.0051726082444-107.274637011712i</v>
      </c>
      <c r="D2037" t="str">
        <f t="shared" si="592"/>
        <v>15.3476105448491-16.9599199904435i</v>
      </c>
      <c r="E2037" t="str">
        <f t="shared" si="593"/>
        <v>160.206456858568-5.97501090996293i</v>
      </c>
      <c r="F2037" t="str">
        <f t="shared" si="594"/>
        <v>17.4586182206947-77.9917976617116i</v>
      </c>
      <c r="G2037" t="str">
        <f t="shared" si="595"/>
        <v>0.999951817593977-0.00694118754098453i</v>
      </c>
      <c r="H2037" t="str">
        <f t="shared" si="596"/>
        <v>91.3791085472824+6.59434429497008i</v>
      </c>
      <c r="I2037" t="str">
        <f t="shared" si="597"/>
        <v>5.49362988376631-18.2587177443623i</v>
      </c>
      <c r="K2037" t="str">
        <f t="shared" si="598"/>
        <v>0.141527426886439-0.0133948126494001i</v>
      </c>
      <c r="L2037" t="str">
        <f t="shared" si="599"/>
        <v>0.0015-5.18618251139737i</v>
      </c>
      <c r="M2037" t="str">
        <f t="shared" si="600"/>
        <v>0.0135-2.12766462006045i</v>
      </c>
      <c r="N2037">
        <f t="shared" si="601"/>
        <v>124.60049125259314</v>
      </c>
      <c r="O2037">
        <f t="shared" si="602"/>
        <v>42.300556639269303</v>
      </c>
      <c r="P2037" s="3">
        <f t="shared" si="603"/>
        <v>42.300556639269303</v>
      </c>
      <c r="Q2037" s="3">
        <f t="shared" si="604"/>
        <v>-55.399508747406848</v>
      </c>
      <c r="R2037">
        <f t="shared" si="605"/>
        <v>124.60049125259314</v>
      </c>
      <c r="S2037">
        <f t="shared" si="606"/>
        <v>1.9180165606172062</v>
      </c>
      <c r="T2037">
        <f t="shared" si="589"/>
        <v>42.300556639269303</v>
      </c>
    </row>
    <row r="2038" spans="1:20" x14ac:dyDescent="0.3">
      <c r="A2038">
        <f t="shared" si="590"/>
        <v>12097.048235793023</v>
      </c>
      <c r="B2038">
        <f t="shared" si="607"/>
        <v>1925.3050235475516</v>
      </c>
      <c r="C2038" t="str">
        <f t="shared" si="591"/>
        <v>73.9909559616098-106.948308583523i</v>
      </c>
      <c r="D2038" t="str">
        <f t="shared" si="592"/>
        <v>15.3475447975285-16.8984768978127i</v>
      </c>
      <c r="E2038" t="str">
        <f t="shared" si="593"/>
        <v>160.190840619554-5.99253195334001i</v>
      </c>
      <c r="F2038" t="str">
        <f t="shared" si="594"/>
        <v>17.4586118154438-77.6974700201163i</v>
      </c>
      <c r="G2038" t="str">
        <f t="shared" si="595"/>
        <v>0.999951450729749-0.00696756149736709i</v>
      </c>
      <c r="H2038" t="str">
        <f t="shared" si="596"/>
        <v>91.3820025684297+6.61943579941306i</v>
      </c>
      <c r="I2038" t="str">
        <f t="shared" si="597"/>
        <v>5.49378245150411-18.1881260115219i</v>
      </c>
      <c r="K2038" t="str">
        <f t="shared" si="598"/>
        <v>0.141517401549101-0.0134447131564422i</v>
      </c>
      <c r="L2038" t="str">
        <f t="shared" si="599"/>
        <v>0.0015-5.16654962283061i</v>
      </c>
      <c r="M2038" t="str">
        <f t="shared" si="600"/>
        <v>0.0135-2.11961010167409i</v>
      </c>
      <c r="N2038">
        <f t="shared" si="601"/>
        <v>124.67697629220288</v>
      </c>
      <c r="O2038">
        <f t="shared" si="602"/>
        <v>42.282104358561227</v>
      </c>
      <c r="P2038" s="3">
        <f t="shared" si="603"/>
        <v>42.282104358561227</v>
      </c>
      <c r="Q2038" s="3">
        <f t="shared" si="604"/>
        <v>-55.323023707797127</v>
      </c>
      <c r="R2038">
        <f t="shared" si="605"/>
        <v>124.67697629220288</v>
      </c>
      <c r="S2038">
        <f t="shared" si="606"/>
        <v>1.9253050235475517</v>
      </c>
      <c r="T2038">
        <f t="shared" si="589"/>
        <v>42.282104358561227</v>
      </c>
    </row>
    <row r="2039" spans="1:20" x14ac:dyDescent="0.3">
      <c r="A2039">
        <f t="shared" si="590"/>
        <v>12143.017019089039</v>
      </c>
      <c r="B2039">
        <f t="shared" si="607"/>
        <v>1932.6211826370325</v>
      </c>
      <c r="C2039" t="str">
        <f t="shared" si="591"/>
        <v>73.9766451360163-106.623469556174i</v>
      </c>
      <c r="D2039" t="str">
        <f t="shared" si="592"/>
        <v>15.3474785501485-16.8372768716126i</v>
      </c>
      <c r="E2039" t="str">
        <f t="shared" si="593"/>
        <v>160.175128033414-6.01006721511376i</v>
      </c>
      <c r="F2039" t="str">
        <f t="shared" si="594"/>
        <v>17.458605361425-77.4042600820322i</v>
      </c>
      <c r="G2039" t="str">
        <f t="shared" si="595"/>
        <v>0.999951081072328-0.00699403564553343i</v>
      </c>
      <c r="H2039" t="str">
        <f t="shared" si="596"/>
        <v>91.3849187380541+6.64462302723854i</v>
      </c>
      <c r="I2039" t="str">
        <f t="shared" si="597"/>
        <v>5.49393618572155-18.1177959363049i</v>
      </c>
      <c r="K2039" t="str">
        <f t="shared" si="598"/>
        <v>0.14150730138349-0.0134947919956074i</v>
      </c>
      <c r="L2039" t="str">
        <f t="shared" si="599"/>
        <v>0.0015-5.14699105681469i</v>
      </c>
      <c r="M2039" t="str">
        <f t="shared" si="600"/>
        <v>0.0135-2.11158607459065i</v>
      </c>
      <c r="N2039">
        <f t="shared" si="601"/>
        <v>124.75337818473442</v>
      </c>
      <c r="O2039">
        <f t="shared" si="602"/>
        <v>42.263706683132284</v>
      </c>
      <c r="P2039" s="3">
        <f t="shared" si="603"/>
        <v>42.263706683132284</v>
      </c>
      <c r="Q2039" s="3">
        <f t="shared" si="604"/>
        <v>-55.246621815265584</v>
      </c>
      <c r="R2039">
        <f t="shared" si="605"/>
        <v>124.75337818473442</v>
      </c>
      <c r="S2039">
        <f t="shared" si="606"/>
        <v>1.9326211826370325</v>
      </c>
      <c r="T2039">
        <f t="shared" si="589"/>
        <v>42.263706683132284</v>
      </c>
    </row>
    <row r="2040" spans="1:20" x14ac:dyDescent="0.3">
      <c r="A2040">
        <f t="shared" si="590"/>
        <v>12189.160483761578</v>
      </c>
      <c r="B2040">
        <f t="shared" si="607"/>
        <v>1939.9651431310533</v>
      </c>
      <c r="C2040" t="str">
        <f t="shared" si="591"/>
        <v>73.9622396022039-106.300114783963i</v>
      </c>
      <c r="D2040" t="str">
        <f t="shared" si="592"/>
        <v>15.3474117989103-16.776319031188i</v>
      </c>
      <c r="E2040" t="str">
        <f t="shared" si="593"/>
        <v>160.159318666448-6.02761626952431i</v>
      </c>
      <c r="F2040" t="str">
        <f t="shared" si="594"/>
        <v>17.4585988582672-77.1121636295279i</v>
      </c>
      <c r="G2040" t="str">
        <f t="shared" si="595"/>
        <v>0.999950708600449-0.00702061036587762i</v>
      </c>
      <c r="H2040" t="str">
        <f t="shared" si="596"/>
        <v>91.3878572265236+6.66990634645728i</v>
      </c>
      <c r="I2040" t="str">
        <f t="shared" si="597"/>
        <v>5.49409109537376-18.0477265071687i</v>
      </c>
      <c r="K2040" t="str">
        <f t="shared" si="598"/>
        <v>0.141497125842553-0.0135450497182219i</v>
      </c>
      <c r="L2040" t="str">
        <f t="shared" si="599"/>
        <v>0.0015-5.12750653199313i</v>
      </c>
      <c r="M2040" t="str">
        <f t="shared" si="600"/>
        <v>0.0135-2.10359242338179i</v>
      </c>
      <c r="N2040">
        <f t="shared" si="601"/>
        <v>124.82969516371347</v>
      </c>
      <c r="O2040">
        <f t="shared" si="602"/>
        <v>42.245363590377963</v>
      </c>
      <c r="P2040" s="3">
        <f t="shared" si="603"/>
        <v>42.245363590377963</v>
      </c>
      <c r="Q2040" s="3">
        <f t="shared" si="604"/>
        <v>-55.170304836286526</v>
      </c>
      <c r="R2040">
        <f t="shared" si="605"/>
        <v>124.82969516371347</v>
      </c>
      <c r="S2040">
        <f t="shared" si="606"/>
        <v>1.9399651431310534</v>
      </c>
      <c r="T2040">
        <f t="shared" si="589"/>
        <v>42.245363590377963</v>
      </c>
    </row>
    <row r="2041" spans="1:20" x14ac:dyDescent="0.3">
      <c r="A2041">
        <f t="shared" si="590"/>
        <v>12235.479293599872</v>
      </c>
      <c r="B2041">
        <f t="shared" si="607"/>
        <v>1947.3370106749514</v>
      </c>
      <c r="C2041" t="str">
        <f t="shared" si="591"/>
        <v>73.9477388291972-105.978239138588i</v>
      </c>
      <c r="D2041" t="str">
        <f t="shared" si="592"/>
        <v>15.3473445399861-16.7156024993643i</v>
      </c>
      <c r="E2041" t="str">
        <f t="shared" si="593"/>
        <v>160.143412085316-6.04517868565212i</v>
      </c>
      <c r="F2041" t="str">
        <f t="shared" si="594"/>
        <v>17.4585923055965-76.8211764606909i</v>
      </c>
      <c r="G2041" t="str">
        <f t="shared" si="595"/>
        <v>0.999950333292685-0.00704728604023543i</v>
      </c>
      <c r="H2041" t="str">
        <f t="shared" si="596"/>
        <v>91.3908182055278+6.69528612652655i</v>
      </c>
      <c r="I2041" t="str">
        <f t="shared" si="597"/>
        <v>5.4942471894851-17.9779167163225i</v>
      </c>
      <c r="K2041" t="str">
        <f t="shared" si="598"/>
        <v>0.141486874375414-0.013595486876315i</v>
      </c>
      <c r="L2041" t="str">
        <f t="shared" si="599"/>
        <v>0.0015-5.10809576807444i</v>
      </c>
      <c r="M2041" t="str">
        <f t="shared" si="600"/>
        <v>0.0135-2.09562903305618i</v>
      </c>
      <c r="N2041">
        <f t="shared" si="601"/>
        <v>124.90592546204255</v>
      </c>
      <c r="O2041">
        <f t="shared" si="602"/>
        <v>42.227075055751172</v>
      </c>
      <c r="P2041" s="3">
        <f t="shared" si="603"/>
        <v>42.227075055751172</v>
      </c>
      <c r="Q2041" s="3">
        <f t="shared" si="604"/>
        <v>-55.094074537957461</v>
      </c>
      <c r="R2041">
        <f t="shared" si="605"/>
        <v>124.90592546204255</v>
      </c>
      <c r="S2041">
        <f t="shared" si="606"/>
        <v>1.9473370106749515</v>
      </c>
      <c r="T2041">
        <f t="shared" si="589"/>
        <v>42.227075055751172</v>
      </c>
    </row>
    <row r="2042" spans="1:20" x14ac:dyDescent="0.3">
      <c r="A2042">
        <f t="shared" si="590"/>
        <v>12281.974114915551</v>
      </c>
      <c r="B2042">
        <f t="shared" si="607"/>
        <v>1954.7368913155162</v>
      </c>
      <c r="C2042" t="str">
        <f t="shared" si="591"/>
        <v>73.93314228432-105.657837509068i</v>
      </c>
      <c r="D2042" t="str">
        <f t="shared" si="592"/>
        <v>15.3472767695191-16.6551264024353i</v>
      </c>
      <c r="E2042" t="str">
        <f t="shared" si="593"/>
        <v>160.127407857092-6.06275402739036i</v>
      </c>
      <c r="F2042" t="str">
        <f t="shared" si="594"/>
        <v>17.4585857030359-76.5312943895647i</v>
      </c>
      <c r="G2042" t="str">
        <f t="shared" si="595"/>
        <v>0.999949955127449-0.00707406305188971i</v>
      </c>
      <c r="H2042" t="str">
        <f t="shared" si="596"/>
        <v>91.3938018480921+6.72076273835615i</v>
      </c>
      <c r="I2042" t="str">
        <f t="shared" si="597"/>
        <v>5.49440447714976-17.9083655597123i</v>
      </c>
      <c r="K2042" t="str">
        <f t="shared" si="598"/>
        <v>0.141476546427345-0.0136461040226068i</v>
      </c>
      <c r="L2042" t="str">
        <f t="shared" si="599"/>
        <v>0.0015-5.08875848582829i</v>
      </c>
      <c r="M2042" t="str">
        <f t="shared" si="600"/>
        <v>0.0135-2.08769578905776i</v>
      </c>
      <c r="N2042">
        <f t="shared" si="601"/>
        <v>124.98206731211988</v>
      </c>
      <c r="O2042">
        <f t="shared" si="602"/>
        <v>42.208841052761777</v>
      </c>
      <c r="P2042" s="3">
        <f t="shared" si="603"/>
        <v>42.208841052761777</v>
      </c>
      <c r="Q2042" s="3">
        <f t="shared" si="604"/>
        <v>-55.017932687880119</v>
      </c>
      <c r="R2042">
        <f t="shared" si="605"/>
        <v>124.98206731211988</v>
      </c>
      <c r="S2042">
        <f t="shared" si="606"/>
        <v>1.9547368913155163</v>
      </c>
      <c r="T2042">
        <f t="shared" si="589"/>
        <v>42.208841052761777</v>
      </c>
    </row>
    <row r="2043" spans="1:20" x14ac:dyDescent="0.3">
      <c r="A2043">
        <f t="shared" si="590"/>
        <v>12328.64561655223</v>
      </c>
      <c r="B2043">
        <f t="shared" si="607"/>
        <v>1962.1648915025153</v>
      </c>
      <c r="C2043" t="str">
        <f t="shared" si="591"/>
        <v>73.9184494332076-105.338904801634i</v>
      </c>
      <c r="D2043" t="str">
        <f t="shared" si="592"/>
        <v>15.3472084836234-16.5948898701502i</v>
      </c>
      <c r="E2043" t="str">
        <f t="shared" si="593"/>
        <v>160.111305549299-6.08034185341167i</v>
      </c>
      <c r="F2043" t="str">
        <f t="shared" si="594"/>
        <v>17.4585790502057-76.2425132460911i</v>
      </c>
      <c r="G2043" t="str">
        <f t="shared" si="595"/>
        <v>0.999949574082985-0.00710094178557589i</v>
      </c>
      <c r="H2043" t="str">
        <f t="shared" si="596"/>
        <v>91.3968083285852+6.74633655431422i</v>
      </c>
      <c r="I2043" t="str">
        <f t="shared" si="597"/>
        <v>5.49456296753231-17.839072037007i</v>
      </c>
      <c r="K2043" t="str">
        <f t="shared" si="598"/>
        <v>0.141466141439745-0.0136969017104957i</v>
      </c>
      <c r="L2043" t="str">
        <f t="shared" si="599"/>
        <v>0.0015-5.06949440708138i</v>
      </c>
      <c r="M2043" t="str">
        <f t="shared" si="600"/>
        <v>0.0135-2.07979257726416i</v>
      </c>
      <c r="N2043">
        <f t="shared" si="601"/>
        <v>125.05811894596538</v>
      </c>
      <c r="O2043">
        <f t="shared" si="602"/>
        <v>42.190661552974696</v>
      </c>
      <c r="P2043" s="3">
        <f t="shared" si="603"/>
        <v>42.190661552974696</v>
      </c>
      <c r="Q2043" s="3">
        <f t="shared" si="604"/>
        <v>-54.941881054034624</v>
      </c>
      <c r="R2043">
        <f t="shared" si="605"/>
        <v>125.05811894596538</v>
      </c>
      <c r="S2043">
        <f t="shared" si="606"/>
        <v>1.9621648915025154</v>
      </c>
      <c r="T2043">
        <f t="shared" si="589"/>
        <v>42.190661552974696</v>
      </c>
    </row>
    <row r="2044" spans="1:20" x14ac:dyDescent="0.3">
      <c r="A2044">
        <f t="shared" si="590"/>
        <v>12375.494469895129</v>
      </c>
      <c r="B2044">
        <f t="shared" si="607"/>
        <v>1969.6211180902249</v>
      </c>
      <c r="C2044" t="str">
        <f t="shared" si="591"/>
        <v>73.9036597398152-105.021435939636i</v>
      </c>
      <c r="D2044" t="str">
        <f t="shared" si="592"/>
        <v>15.3471396783834-16.5348920357009i</v>
      </c>
      <c r="E2044" t="str">
        <f t="shared" si="593"/>
        <v>160.09510472995-6.09794171713958i</v>
      </c>
      <c r="F2044" t="str">
        <f t="shared" si="594"/>
        <v>17.4585723467229-75.954828876047i</v>
      </c>
      <c r="G2044" t="str">
        <f t="shared" si="595"/>
        <v>0.999949190137374-0.00712792262748741i</v>
      </c>
      <c r="H2044" t="str">
        <f t="shared" si="596"/>
        <v>91.3998378227312+6.77200794823382i</v>
      </c>
      <c r="I2044" t="str">
        <f t="shared" si="597"/>
        <v>5.49472266986816-17.7700351515835i</v>
      </c>
      <c r="K2044" t="str">
        <f t="shared" si="598"/>
        <v>0.141455658850115-0.0137478804940461i</v>
      </c>
      <c r="L2044" t="str">
        <f t="shared" si="599"/>
        <v>0.0015-5.05030325471348i</v>
      </c>
      <c r="M2044" t="str">
        <f t="shared" si="600"/>
        <v>0.0135-2.07191928398502i</v>
      </c>
      <c r="N2044">
        <f t="shared" si="601"/>
        <v>125.13407859534111</v>
      </c>
      <c r="O2044">
        <f t="shared" si="602"/>
        <v>42.17253652600882</v>
      </c>
      <c r="P2044" s="3">
        <f t="shared" si="603"/>
        <v>42.17253652600882</v>
      </c>
      <c r="Q2044" s="3">
        <f t="shared" si="604"/>
        <v>-54.865921404658891</v>
      </c>
      <c r="R2044">
        <f t="shared" si="605"/>
        <v>125.13407859534111</v>
      </c>
      <c r="S2044">
        <f t="shared" si="606"/>
        <v>1.9696211180902248</v>
      </c>
      <c r="T2044">
        <f t="shared" si="589"/>
        <v>42.17253652600882</v>
      </c>
    </row>
    <row r="2045" spans="1:20" x14ac:dyDescent="0.3">
      <c r="A2045">
        <f t="shared" si="590"/>
        <v>12422.521348880731</v>
      </c>
      <c r="B2045">
        <f t="shared" si="607"/>
        <v>1977.1056783389677</v>
      </c>
      <c r="C2045" t="str">
        <f t="shared" si="591"/>
        <v>73.8887726664334-104.70542586345i</v>
      </c>
      <c r="D2045" t="str">
        <f t="shared" si="592"/>
        <v>15.3470703498541-16.4751320357103i</v>
      </c>
      <c r="E2045" t="str">
        <f t="shared" si="593"/>
        <v>160.078804967597-6.11555316671776i</v>
      </c>
      <c r="F2045" t="str">
        <f t="shared" si="594"/>
        <v>17.458565592202-75.6682371409885i</v>
      </c>
      <c r="G2045" t="str">
        <f t="shared" si="595"/>
        <v>0.999948803268531-0.00715500596528125i</v>
      </c>
      <c r="H2045" t="str">
        <f t="shared" si="596"/>
        <v>91.4028905076225+6.797777295419i</v>
      </c>
      <c r="I2045" t="str">
        <f t="shared" si="597"/>
        <v>5.49488359346454-17.7012539105134i</v>
      </c>
      <c r="K2045" t="str">
        <f t="shared" si="598"/>
        <v>0.141445098092029-0.0137990409279752i</v>
      </c>
      <c r="L2045" t="str">
        <f t="shared" si="599"/>
        <v>0.0015-5.03118475265339i</v>
      </c>
      <c r="M2045" t="str">
        <f t="shared" si="600"/>
        <v>0.0135-2.06407579596037i</v>
      </c>
      <c r="N2045">
        <f t="shared" si="601"/>
        <v>125.20994449187469</v>
      </c>
      <c r="O2045">
        <f t="shared" si="602"/>
        <v>42.15446593953655</v>
      </c>
      <c r="P2045" s="3">
        <f t="shared" si="603"/>
        <v>42.15446593953655</v>
      </c>
      <c r="Q2045" s="3">
        <f t="shared" si="604"/>
        <v>-54.790055508125313</v>
      </c>
      <c r="R2045">
        <f t="shared" si="605"/>
        <v>125.20994449187469</v>
      </c>
      <c r="S2045">
        <f t="shared" si="606"/>
        <v>1.9771056783389676</v>
      </c>
      <c r="T2045">
        <f t="shared" si="589"/>
        <v>42.15446593953655</v>
      </c>
    </row>
    <row r="2046" spans="1:20" x14ac:dyDescent="0.3">
      <c r="A2046">
        <f t="shared" si="590"/>
        <v>12469.726930006478</v>
      </c>
      <c r="B2046">
        <f t="shared" si="607"/>
        <v>1984.6186799166558</v>
      </c>
      <c r="C2046" t="str">
        <f t="shared" si="591"/>
        <v>73.8737876737004-104.390869530384i</v>
      </c>
      <c r="D2046" t="str">
        <f t="shared" si="592"/>
        <v>15.3470004940602-16.415609010219i</v>
      </c>
      <c r="E2046" t="str">
        <f t="shared" si="593"/>
        <v>160.062405831368-6.13317574497949i</v>
      </c>
      <c r="F2046" t="str">
        <f t="shared" si="594"/>
        <v>17.4585587862544-75.3827339181886i</v>
      </c>
      <c r="G2046" t="str">
        <f t="shared" si="595"/>
        <v>0.999948413454202-0.00718219218808345i</v>
      </c>
      <c r="H2046" t="str">
        <f t="shared" si="596"/>
        <v>91.405966561725+6.82364497265031i</v>
      </c>
      <c r="I2046" t="str">
        <f t="shared" si="597"/>
        <v>5.4950457477004-17.6327273245473i</v>
      </c>
      <c r="K2046" t="str">
        <f t="shared" si="598"/>
        <v>0.141434458595119-0.0138503835676401i</v>
      </c>
      <c r="L2046" t="str">
        <f t="shared" si="599"/>
        <v>0.0015-5.01213862587506i</v>
      </c>
      <c r="M2046" t="str">
        <f t="shared" si="600"/>
        <v>0.0135-2.056262000359i</v>
      </c>
      <c r="N2046">
        <f t="shared" si="601"/>
        <v>125.28571486718178</v>
      </c>
      <c r="O2046">
        <f t="shared" si="602"/>
        <v>42.136449759283217</v>
      </c>
      <c r="P2046" s="3">
        <f t="shared" si="603"/>
        <v>42.136449759283217</v>
      </c>
      <c r="Q2046" s="3">
        <f t="shared" si="604"/>
        <v>-54.714285132818226</v>
      </c>
      <c r="R2046">
        <f t="shared" si="605"/>
        <v>125.28571486718178</v>
      </c>
      <c r="S2046">
        <f t="shared" si="606"/>
        <v>1.9846186799166559</v>
      </c>
      <c r="T2046">
        <f t="shared" si="589"/>
        <v>42.136449759283217</v>
      </c>
    </row>
    <row r="2047" spans="1:20" x14ac:dyDescent="0.3">
      <c r="A2047">
        <f t="shared" si="590"/>
        <v>12517.111892340501</v>
      </c>
      <c r="B2047">
        <f t="shared" si="607"/>
        <v>1992.160230900339</v>
      </c>
      <c r="C2047" t="str">
        <f t="shared" si="591"/>
        <v>73.8587042206157-104.077761914581i</v>
      </c>
      <c r="D2047" t="str">
        <f t="shared" si="592"/>
        <v>15.3469301069969-16.3563221026736i</v>
      </c>
      <c r="E2047" t="str">
        <f t="shared" si="593"/>
        <v>160.045906891017-6.15080898941887i</v>
      </c>
      <c r="F2047" t="str">
        <f t="shared" si="594"/>
        <v>17.4585519284888-75.09831510058i</v>
      </c>
      <c r="G2047" t="str">
        <f t="shared" si="595"/>
        <v>0.999948020671961-0.00720948168649461i</v>
      </c>
      <c r="H2047" t="str">
        <f t="shared" si="596"/>
        <v>91.409066164896+6.84961135819182i</v>
      </c>
      <c r="I2047" t="str">
        <f t="shared" si="597"/>
        <v>5.4952091420277-17.5644544081023i</v>
      </c>
      <c r="K2047" t="str">
        <f t="shared" si="598"/>
        <v>0.141423739785039-0.0139019089690243i</v>
      </c>
      <c r="L2047" t="str">
        <f t="shared" si="599"/>
        <v>0.0015-4.99316460039357i</v>
      </c>
      <c r="M2047" t="str">
        <f t="shared" si="600"/>
        <v>0.0135-2.04847778477685i</v>
      </c>
      <c r="N2047">
        <f t="shared" si="601"/>
        <v>125.36138795298996</v>
      </c>
      <c r="O2047">
        <f t="shared" si="602"/>
        <v>42.118487949026658</v>
      </c>
      <c r="P2047" s="3">
        <f t="shared" si="603"/>
        <v>42.118487949026658</v>
      </c>
      <c r="Q2047" s="3">
        <f t="shared" si="604"/>
        <v>-54.638612047010035</v>
      </c>
      <c r="R2047">
        <f t="shared" si="605"/>
        <v>125.36138795298996</v>
      </c>
      <c r="S2047">
        <f t="shared" si="606"/>
        <v>1.992160230900339</v>
      </c>
      <c r="T2047">
        <f t="shared" si="589"/>
        <v>42.118487949026658</v>
      </c>
    </row>
    <row r="2048" spans="1:20" x14ac:dyDescent="0.3">
      <c r="A2048">
        <f t="shared" si="590"/>
        <v>12564.676917531395</v>
      </c>
      <c r="B2048">
        <f t="shared" si="607"/>
        <v>1999.7304397777602</v>
      </c>
      <c r="C2048" t="str">
        <f t="shared" si="591"/>
        <v>73.8435217645516-103.766098006921i</v>
      </c>
      <c r="D2048" t="str">
        <f t="shared" si="592"/>
        <v>15.3468591846286-16.2972704599134i</v>
      </c>
      <c r="E2048" t="str">
        <f t="shared" si="593"/>
        <v>160.029307716962-6.16845243216047i</v>
      </c>
      <c r="F2048" t="str">
        <f t="shared" si="594"/>
        <v>17.4585450185106-74.8149765966933i</v>
      </c>
      <c r="G2048" t="str">
        <f t="shared" si="595"/>
        <v>0.999947624899217-0.00723687485259544i</v>
      </c>
      <c r="H2048" t="str">
        <f t="shared" si="596"/>
        <v>91.4121894983883+6.87567683179655i</v>
      </c>
      <c r="I2048" t="str">
        <f t="shared" si="597"/>
        <v>5.49537378597127-17.496434179246i</v>
      </c>
      <c r="K2048" t="str">
        <f t="shared" si="598"/>
        <v>0.141412941083451-0.0139536176887245i</v>
      </c>
      <c r="L2048" t="str">
        <f t="shared" si="599"/>
        <v>0.0015-4.97426240326119i</v>
      </c>
      <c r="M2048" t="str">
        <f t="shared" si="600"/>
        <v>0.0135-2.04072303723536i</v>
      </c>
      <c r="N2048">
        <f t="shared" si="601"/>
        <v>125.43696198126241</v>
      </c>
      <c r="O2048">
        <f t="shared" si="602"/>
        <v>42.10058047059691</v>
      </c>
      <c r="P2048" s="3">
        <f t="shared" si="603"/>
        <v>42.10058047059691</v>
      </c>
      <c r="Q2048" s="3">
        <f t="shared" si="604"/>
        <v>-54.563038018737593</v>
      </c>
      <c r="R2048">
        <f t="shared" si="605"/>
        <v>125.43696198126241</v>
      </c>
      <c r="S2048">
        <f t="shared" si="606"/>
        <v>1.9997304397777602</v>
      </c>
      <c r="T2048">
        <f t="shared" si="589"/>
        <v>42.10058047059691</v>
      </c>
    </row>
    <row r="2049" spans="1:20" x14ac:dyDescent="0.3">
      <c r="A2049">
        <f t="shared" si="590"/>
        <v>12612.422689818015</v>
      </c>
      <c r="B2049">
        <f t="shared" si="607"/>
        <v>2007.3294154489158</v>
      </c>
      <c r="C2049" t="str">
        <f t="shared" si="591"/>
        <v>73.8282397612679-103.455872814935i</v>
      </c>
      <c r="D2049" t="str">
        <f t="shared" si="592"/>
        <v>15.3467877228892-16.2384532321591i</v>
      </c>
      <c r="E2049" t="str">
        <f t="shared" si="593"/>
        <v>160.012607880338-6.18610559992955i</v>
      </c>
      <c r="F2049" t="str">
        <f t="shared" si="594"/>
        <v>17.4585380559224-74.5327143306008i</v>
      </c>
      <c r="G2049" t="str">
        <f t="shared" si="595"/>
        <v>0.999947226113201-0.00726437207995242i</v>
      </c>
      <c r="H2049" t="str">
        <f t="shared" si="596"/>
        <v>91.4153367448668+6.90184177471352i</v>
      </c>
      <c r="I2049" t="str">
        <f t="shared" si="597"/>
        <v>5.49553968912996-17.4286656596839i</v>
      </c>
      <c r="K2049" t="str">
        <f t="shared" si="598"/>
        <v>0.141402061907992-0.0140055102839371i</v>
      </c>
      <c r="L2049" t="str">
        <f t="shared" si="599"/>
        <v>0.0015-4.95543176256345i</v>
      </c>
      <c r="M2049" t="str">
        <f t="shared" si="600"/>
        <v>0.0135-2.03299764617987i</v>
      </c>
      <c r="N2049">
        <f t="shared" si="601"/>
        <v>125.51243518431934</v>
      </c>
      <c r="O2049">
        <f t="shared" si="602"/>
        <v>42.082727283876778</v>
      </c>
      <c r="P2049" s="3">
        <f t="shared" si="603"/>
        <v>42.082727283876778</v>
      </c>
      <c r="Q2049" s="3">
        <f t="shared" si="604"/>
        <v>-54.487564815680656</v>
      </c>
      <c r="R2049">
        <f t="shared" si="605"/>
        <v>125.51243518431934</v>
      </c>
      <c r="S2049">
        <f t="shared" si="606"/>
        <v>2.0073294154489156</v>
      </c>
      <c r="T2049">
        <f t="shared" si="589"/>
        <v>42.082727283876778</v>
      </c>
    </row>
    <row r="2050" spans="1:20" x14ac:dyDescent="0.3">
      <c r="A2050">
        <f t="shared" si="590"/>
        <v>12660.349896039324</v>
      </c>
      <c r="B2050">
        <f t="shared" si="607"/>
        <v>2014.9572672276217</v>
      </c>
      <c r="C2050" t="str">
        <f t="shared" si="591"/>
        <v>73.8128576649228-103.147081362704i</v>
      </c>
      <c r="D2050" t="str">
        <f t="shared" si="592"/>
        <v>15.3467157176817-16.179869573i</v>
      </c>
      <c r="E2050" t="str">
        <f t="shared" si="593"/>
        <v>159.995806953035-6.20376801402391i</v>
      </c>
      <c r="F2050" t="str">
        <f t="shared" si="594"/>
        <v>17.4585310403235-74.251524241856i</v>
      </c>
      <c r="G2050" t="str">
        <f t="shared" si="595"/>
        <v>0.999946824290975-0.00729197376362328i</v>
      </c>
      <c r="H2050" t="str">
        <f t="shared" si="596"/>
        <v>91.4185080884174+6.92810656969339i</v>
      </c>
      <c r="I2050" t="str">
        <f t="shared" si="597"/>
        <v>5.4957068611769-17.3611478747446i</v>
      </c>
      <c r="K2050" t="str">
        <f t="shared" si="598"/>
        <v>0.141391101672252-0.0140575873124436i</v>
      </c>
      <c r="L2050" t="str">
        <f t="shared" si="599"/>
        <v>0.0015-4.93667240741527i</v>
      </c>
      <c r="M2050" t="str">
        <f t="shared" si="600"/>
        <v>0.0135-2.02530150047805i</v>
      </c>
      <c r="N2050">
        <f t="shared" si="601"/>
        <v>125.58780579496235</v>
      </c>
      <c r="O2050">
        <f t="shared" si="602"/>
        <v>42.064928346801722</v>
      </c>
      <c r="P2050" s="3">
        <f t="shared" si="603"/>
        <v>42.064928346801722</v>
      </c>
      <c r="Q2050" s="3">
        <f t="shared" si="604"/>
        <v>-54.41219420503765</v>
      </c>
      <c r="R2050">
        <f t="shared" si="605"/>
        <v>125.58780579496235</v>
      </c>
      <c r="S2050">
        <f t="shared" si="606"/>
        <v>2.0149572672276217</v>
      </c>
      <c r="T2050">
        <f t="shared" si="589"/>
        <v>42.064928346801722</v>
      </c>
    </row>
    <row r="2051" spans="1:20" x14ac:dyDescent="0.3">
      <c r="A2051">
        <f t="shared" si="590"/>
        <v>12708.459225644274</v>
      </c>
      <c r="B2051">
        <f t="shared" si="607"/>
        <v>2022.6141048430868</v>
      </c>
      <c r="C2051" t="str">
        <f t="shared" si="591"/>
        <v>73.7973749280938-102.839718690768i</v>
      </c>
      <c r="D2051" t="str">
        <f t="shared" si="592"/>
        <v>15.3466431648783-16.1215186393817i</v>
      </c>
      <c r="E2051" t="str">
        <f t="shared" si="593"/>
        <v>159.97890450775-6.22143919028314i</v>
      </c>
      <c r="F2051" t="str">
        <f t="shared" si="594"/>
        <v>17.4585239713105-73.9714022854361i</v>
      </c>
      <c r="G2051" t="str">
        <f t="shared" si="595"/>
        <v>0.999946419409424-0.00731968030016274i</v>
      </c>
      <c r="H2051" t="str">
        <f t="shared" si="596"/>
        <v>91.4217037145572+6.95447160099474i</v>
      </c>
      <c r="I2051" t="str">
        <f t="shared" si="597"/>
        <v>5.49587531186013-17.293879853366i</v>
      </c>
      <c r="K2051" t="str">
        <f t="shared" si="598"/>
        <v>0.141380059785751-0.014109849332597i</v>
      </c>
      <c r="L2051" t="str">
        <f t="shared" si="599"/>
        <v>0.0015-4.91798406795703i</v>
      </c>
      <c r="M2051" t="str">
        <f t="shared" si="600"/>
        <v>0.0135-2.01763448941827i</v>
      </c>
      <c r="N2051">
        <f t="shared" si="601"/>
        <v>125.66307204659961</v>
      </c>
      <c r="O2051">
        <f t="shared" si="602"/>
        <v>42.047183615360822</v>
      </c>
      <c r="P2051" s="3">
        <f t="shared" si="603"/>
        <v>42.047183615360822</v>
      </c>
      <c r="Q2051" s="3">
        <f t="shared" si="604"/>
        <v>-54.336927953400391</v>
      </c>
      <c r="R2051">
        <f t="shared" si="605"/>
        <v>125.66307204659961</v>
      </c>
      <c r="S2051">
        <f t="shared" si="606"/>
        <v>2.022614104843087</v>
      </c>
      <c r="T2051">
        <f t="shared" si="589"/>
        <v>42.047183615360822</v>
      </c>
    </row>
    <row r="2052" spans="1:20" x14ac:dyDescent="0.3">
      <c r="A2052">
        <f t="shared" si="590"/>
        <v>12756.751370701722</v>
      </c>
      <c r="B2052">
        <f t="shared" si="607"/>
        <v>2030.3000384414906</v>
      </c>
      <c r="C2052" t="str">
        <f t="shared" si="591"/>
        <v>73.7817910017839-102.533779856033i</v>
      </c>
      <c r="D2052" t="str">
        <f t="shared" si="592"/>
        <v>15.3465700603198-16.0633995915945i</v>
      </c>
      <c r="E2052" t="str">
        <f t="shared" si="593"/>
        <v>159.961900118031-6.23911863906093i</v>
      </c>
      <c r="F2052" t="str">
        <f t="shared" si="594"/>
        <v>17.4585168484767-73.6923444316845i</v>
      </c>
      <c r="G2052" t="str">
        <f t="shared" si="595"/>
        <v>0.999946011445258-0.00734749208762804i</v>
      </c>
      <c r="H2052" t="str">
        <f t="shared" si="596"/>
        <v>91.4249238102487+6.98093725439117i</v>
      </c>
      <c r="I2052" t="str">
        <f t="shared" si="597"/>
        <v>5.49604505100342-17.2268606280816i</v>
      </c>
      <c r="K2052" t="str">
        <f t="shared" si="598"/>
        <v>0.141368935653909-0.0141622969033077i</v>
      </c>
      <c r="L2052" t="str">
        <f t="shared" si="599"/>
        <v>0.0015-4.89936647535068i</v>
      </c>
      <c r="M2052" t="str">
        <f t="shared" si="600"/>
        <v>0.0135-2.00999650270798i</v>
      </c>
      <c r="N2052">
        <f t="shared" si="601"/>
        <v>125.7382321733664</v>
      </c>
      <c r="O2052">
        <f t="shared" si="602"/>
        <v>42.029493043597384</v>
      </c>
      <c r="P2052" s="3">
        <f t="shared" si="603"/>
        <v>42.029493043597384</v>
      </c>
      <c r="Q2052" s="3">
        <f t="shared" si="604"/>
        <v>-54.261767826633601</v>
      </c>
      <c r="R2052">
        <f t="shared" si="605"/>
        <v>125.7382321733664</v>
      </c>
      <c r="S2052">
        <f t="shared" si="606"/>
        <v>2.0303000384414904</v>
      </c>
      <c r="T2052">
        <f t="shared" si="589"/>
        <v>42.029493043597384</v>
      </c>
    </row>
    <row r="2053" spans="1:20" x14ac:dyDescent="0.3">
      <c r="A2053">
        <f t="shared" si="590"/>
        <v>12805.227025910392</v>
      </c>
      <c r="B2053">
        <f t="shared" si="607"/>
        <v>2038.0151785875685</v>
      </c>
      <c r="C2053" t="str">
        <f t="shared" si="591"/>
        <v>73.7661053354422-102.229259931679i</v>
      </c>
      <c r="D2053" t="str">
        <f t="shared" si="592"/>
        <v>15.3464963998154-16.0055115932603i</v>
      </c>
      <c r="E2053" t="str">
        <f t="shared" si="593"/>
        <v>159.944793358328-6.25680586519777i</v>
      </c>
      <c r="F2053" t="str">
        <f t="shared" si="594"/>
        <v>17.4585096714123-73.4143466662505i</v>
      </c>
      <c r="G2053" t="str">
        <f t="shared" si="595"/>
        <v>0.999945600375011-0.00737540952558468i</v>
      </c>
      <c r="H2053" t="str">
        <f t="shared" si="596"/>
        <v>91.4281685639081+7.00750391717643i</v>
      </c>
      <c r="I2053" t="str">
        <f t="shared" si="597"/>
        <v>5.49621608850641-17.1600892350058i</v>
      </c>
      <c r="K2053" t="str">
        <f t="shared" si="598"/>
        <v>0.141357728678026-0.0142149305840281i</v>
      </c>
      <c r="L2053" t="str">
        <f t="shared" si="599"/>
        <v>0.0015-4.88081936177595i</v>
      </c>
      <c r="M2053" t="str">
        <f t="shared" si="600"/>
        <v>0.0135-2.00238743047218i</v>
      </c>
      <c r="N2053">
        <f t="shared" si="601"/>
        <v>125.81328441025047</v>
      </c>
      <c r="O2053">
        <f t="shared" si="602"/>
        <v>42.011856583610189</v>
      </c>
      <c r="P2053" s="3">
        <f t="shared" si="603"/>
        <v>42.011856583610189</v>
      </c>
      <c r="Q2053" s="3">
        <f t="shared" si="604"/>
        <v>-54.186715589749532</v>
      </c>
      <c r="R2053">
        <f t="shared" si="605"/>
        <v>125.81328441025047</v>
      </c>
      <c r="S2053">
        <f t="shared" si="606"/>
        <v>2.0380151785875684</v>
      </c>
      <c r="T2053">
        <f t="shared" si="589"/>
        <v>42.011856583610189</v>
      </c>
    </row>
    <row r="2054" spans="1:20" x14ac:dyDescent="0.3">
      <c r="A2054">
        <f t="shared" si="590"/>
        <v>12853.886888608851</v>
      </c>
      <c r="B2054">
        <f t="shared" si="607"/>
        <v>2045.7596362662014</v>
      </c>
      <c r="C2054" t="str">
        <f t="shared" si="591"/>
        <v>73.7503173769772-101.926154007065i</v>
      </c>
      <c r="D2054" t="str">
        <f t="shared" si="592"/>
        <v>15.3464221791429-15.9478538113216i</v>
      </c>
      <c r="E2054" t="str">
        <f t="shared" si="593"/>
        <v>159.927583804037-6.27450036798883i</v>
      </c>
      <c r="F2054" t="str">
        <f t="shared" si="594"/>
        <v>17.4585024397047-73.1374049900341i</v>
      </c>
      <c r="G2054" t="str">
        <f t="shared" si="595"/>
        <v>0.999945186175035-0.00740343301511203i</v>
      </c>
      <c r="H2054" t="str">
        <f t="shared" si="596"/>
        <v>91.4314381654198+7.03417197817202i</v>
      </c>
      <c r="I2054" t="str">
        <f t="shared" si="597"/>
        <v>5.49638843434576-17.0935647138211i</v>
      </c>
      <c r="K2054" t="str">
        <f t="shared" si="598"/>
        <v>0.141346438255252-0.0142677509347387i</v>
      </c>
      <c r="L2054" t="str">
        <f t="shared" si="599"/>
        <v>0.0015-4.86234246042631i</v>
      </c>
      <c r="M2054" t="str">
        <f t="shared" si="600"/>
        <v>0.0135-1.99480716325182i</v>
      </c>
      <c r="N2054">
        <f t="shared" si="601"/>
        <v>125.8882269932156</v>
      </c>
      <c r="O2054">
        <f t="shared" si="602"/>
        <v>41.994274185554652</v>
      </c>
      <c r="P2054" s="3">
        <f t="shared" si="603"/>
        <v>41.994274185554652</v>
      </c>
      <c r="Q2054" s="3">
        <f t="shared" si="604"/>
        <v>-54.111773006784397</v>
      </c>
      <c r="R2054">
        <f t="shared" si="605"/>
        <v>125.8882269932156</v>
      </c>
      <c r="S2054">
        <f t="shared" si="606"/>
        <v>2.0457596362662014</v>
      </c>
      <c r="T2054">
        <f t="shared" si="589"/>
        <v>41.994274185554652</v>
      </c>
    </row>
    <row r="2055" spans="1:20" x14ac:dyDescent="0.3">
      <c r="A2055">
        <f t="shared" si="590"/>
        <v>12902.731658785566</v>
      </c>
      <c r="B2055">
        <f t="shared" si="607"/>
        <v>2053.5335228840131</v>
      </c>
      <c r="C2055" t="str">
        <f t="shared" si="591"/>
        <v>73.7344265727677-101.624457187638i</v>
      </c>
      <c r="D2055" t="str">
        <f t="shared" si="592"/>
        <v>15.3463473940474-15.890425416029i</v>
      </c>
      <c r="E2055" t="str">
        <f t="shared" si="593"/>
        <v>159.910271031552-6.29220164115883i</v>
      </c>
      <c r="F2055" t="str">
        <f t="shared" si="594"/>
        <v>17.4584951529376-72.8615154191275i</v>
      </c>
      <c r="G2055" t="str">
        <f t="shared" si="595"/>
        <v>0.999944768821506-0.00743156295880912i</v>
      </c>
      <c r="H2055" t="str">
        <f t="shared" si="596"/>
        <v>91.4347328061462+7.06094182773282i</v>
      </c>
      <c r="I2055" t="str">
        <f t="shared" si="597"/>
        <v>5.4965620985753-17.027286107764i</v>
      </c>
      <c r="K2055" t="str">
        <f t="shared" si="598"/>
        <v>0.141335063778564-0.0143207585159325i</v>
      </c>
      <c r="L2055" t="str">
        <f t="shared" si="599"/>
        <v>0.0015-4.8439355055054i</v>
      </c>
      <c r="M2055" t="str">
        <f t="shared" si="600"/>
        <v>0.0135-1.98725559200222i</v>
      </c>
      <c r="N2055">
        <f t="shared" si="601"/>
        <v>125.9630581593232</v>
      </c>
      <c r="O2055">
        <f t="shared" si="602"/>
        <v>41.976745797644213</v>
      </c>
      <c r="P2055" s="3">
        <f t="shared" si="603"/>
        <v>41.976745797644213</v>
      </c>
      <c r="Q2055" s="3">
        <f t="shared" si="604"/>
        <v>-54.036941840676796</v>
      </c>
      <c r="R2055">
        <f t="shared" si="605"/>
        <v>125.9630581593232</v>
      </c>
      <c r="S2055">
        <f t="shared" si="606"/>
        <v>2.0535335228840133</v>
      </c>
      <c r="T2055">
        <f t="shared" si="589"/>
        <v>41.976745797644213</v>
      </c>
    </row>
    <row r="2056" spans="1:20" x14ac:dyDescent="0.3">
      <c r="A2056">
        <f t="shared" si="590"/>
        <v>12951.762039088951</v>
      </c>
      <c r="B2056">
        <f t="shared" si="607"/>
        <v>2061.3369502709725</v>
      </c>
      <c r="C2056" t="str">
        <f t="shared" si="591"/>
        <v>73.718432367688-101.324164594841i</v>
      </c>
      <c r="D2056" t="str">
        <f t="shared" si="592"/>
        <v>15.3462720402428-15.833225580929i</v>
      </c>
      <c r="E2056" t="str">
        <f t="shared" si="593"/>
        <v>159.892854618312-6.30990917283306i</v>
      </c>
      <c r="F2056" t="str">
        <f t="shared" si="594"/>
        <v>17.4584878106921-72.5866739847566i</v>
      </c>
      <c r="G2056" t="str">
        <f t="shared" si="595"/>
        <v>0.999944348290416-0.00745979976080027i</v>
      </c>
      <c r="H2056" t="str">
        <f t="shared" si="596"/>
        <v>91.4380526789398+7.08781385775387i</v>
      </c>
      <c r="I2056" t="str">
        <f t="shared" si="597"/>
        <v>5.49673709132689-16.9612524636106i</v>
      </c>
      <c r="K2056" t="str">
        <f t="shared" si="598"/>
        <v>0.14132360463674-0.0143739538886i</v>
      </c>
      <c r="L2056" t="str">
        <f t="shared" si="599"/>
        <v>0.0015-4.82559823222296i</v>
      </c>
      <c r="M2056" t="str">
        <f t="shared" si="600"/>
        <v>0.0135-1.97973260809147i</v>
      </c>
      <c r="N2056">
        <f t="shared" si="601"/>
        <v>126.03777614685922</v>
      </c>
      <c r="O2056">
        <f t="shared" si="602"/>
        <v>41.959271366152535</v>
      </c>
      <c r="P2056" s="3">
        <f t="shared" si="603"/>
        <v>41.959271366152535</v>
      </c>
      <c r="Q2056" s="3">
        <f t="shared" si="604"/>
        <v>-53.962223853140792</v>
      </c>
      <c r="R2056">
        <f t="shared" si="605"/>
        <v>126.03777614685922</v>
      </c>
      <c r="S2056">
        <f t="shared" si="606"/>
        <v>2.0613369502709724</v>
      </c>
      <c r="T2056">
        <f t="shared" si="589"/>
        <v>41.959271366152535</v>
      </c>
    </row>
    <row r="2057" spans="1:20" x14ac:dyDescent="0.3">
      <c r="A2057">
        <f t="shared" si="590"/>
        <v>13000.978734837488</v>
      </c>
      <c r="B2057">
        <f t="shared" si="607"/>
        <v>2069.1700306820021</v>
      </c>
      <c r="C2057" t="str">
        <f t="shared" si="591"/>
        <v>73.7023342051127-101.025271366024i</v>
      </c>
      <c r="D2057" t="str">
        <f t="shared" si="592"/>
        <v>15.3461961134095-15.7762534828522i</v>
      </c>
      <c r="E2057" t="str">
        <f t="shared" si="593"/>
        <v>159.875334142856-6.32762244551086i</v>
      </c>
      <c r="F2057" t="str">
        <f t="shared" si="594"/>
        <v>17.4584804125458-72.3128767332264i</v>
      </c>
      <c r="G2057" t="str">
        <f t="shared" si="595"/>
        <v>0.999943924557575-0.00748814382674091i</v>
      </c>
      <c r="H2057" t="str">
        <f t="shared" si="596"/>
        <v>91.4413979781552+7.11478846167691i</v>
      </c>
      <c r="I2057" t="str">
        <f t="shared" si="597"/>
        <v>5.496913422811-16.8954628316637i</v>
      </c>
      <c r="K2057" t="str">
        <f t="shared" si="598"/>
        <v>0.141312060214333-0.014427337614214i</v>
      </c>
      <c r="L2057" t="str">
        <f t="shared" si="599"/>
        <v>0.0015-4.80733037679114i</v>
      </c>
      <c r="M2057" t="str">
        <f t="shared" si="600"/>
        <v>0.0135-1.97223810329893i</v>
      </c>
      <c r="N2057">
        <f t="shared" si="601"/>
        <v>126.11237919545268</v>
      </c>
      <c r="O2057">
        <f t="shared" si="602"/>
        <v>41.941850835415124</v>
      </c>
      <c r="P2057" s="3">
        <f t="shared" si="603"/>
        <v>41.941850835415124</v>
      </c>
      <c r="Q2057" s="3">
        <f t="shared" si="604"/>
        <v>-53.887620804547325</v>
      </c>
      <c r="R2057">
        <f t="shared" si="605"/>
        <v>126.11237919545268</v>
      </c>
      <c r="S2057">
        <f t="shared" si="606"/>
        <v>2.069170030682002</v>
      </c>
      <c r="T2057">
        <f t="shared" si="589"/>
        <v>41.941850835415124</v>
      </c>
    </row>
    <row r="2058" spans="1:20" x14ac:dyDescent="0.3">
      <c r="A2058">
        <f t="shared" si="590"/>
        <v>13050.382454029872</v>
      </c>
      <c r="B2058">
        <f t="shared" si="607"/>
        <v>2077.0328767985939</v>
      </c>
      <c r="C2058" t="str">
        <f t="shared" si="591"/>
        <v>73.6861315269391-100.727772654345i</v>
      </c>
      <c r="D2058" t="str">
        <f t="shared" si="592"/>
        <v>15.3461196091957-15.7195083019018i</v>
      </c>
      <c r="E2058" t="str">
        <f t="shared" si="593"/>
        <v>159.857709184866-6.3453409360357i</v>
      </c>
      <c r="F2058" t="str">
        <f t="shared" si="594"/>
        <v>17.458472958073-72.0401197258611i</v>
      </c>
      <c r="G2058" t="str">
        <f t="shared" si="595"/>
        <v>0.999943497598608-0.00751659556382332i</v>
      </c>
      <c r="H2058" t="str">
        <f t="shared" si="596"/>
        <v>91.444768899662+7.14186603449652i</v>
      </c>
      <c r="I2058" t="str">
        <f t="shared" si="597"/>
        <v>5.49709110331718-16.829916265739i</v>
      </c>
      <c r="K2058" t="str">
        <f t="shared" si="598"/>
        <v>0.141300429891644-0.0144809102547131i</v>
      </c>
      <c r="L2058" t="str">
        <f t="shared" si="599"/>
        <v>0.0015-4.78913167642075i</v>
      </c>
      <c r="M2058" t="str">
        <f t="shared" si="600"/>
        <v>0.0135-1.96477196981364i</v>
      </c>
      <c r="N2058">
        <f t="shared" si="601"/>
        <v>126.18686554620348</v>
      </c>
      <c r="O2058">
        <f t="shared" si="602"/>
        <v>41.924484147831464</v>
      </c>
      <c r="P2058" s="3">
        <f t="shared" si="603"/>
        <v>41.924484147831464</v>
      </c>
      <c r="Q2058" s="3">
        <f t="shared" si="604"/>
        <v>-53.813134453796522</v>
      </c>
      <c r="R2058">
        <f t="shared" si="605"/>
        <v>126.18686554620348</v>
      </c>
      <c r="S2058">
        <f t="shared" si="606"/>
        <v>2.0770328767985937</v>
      </c>
      <c r="T2058">
        <f t="shared" si="589"/>
        <v>41.924484147831464</v>
      </c>
    </row>
    <row r="2059" spans="1:20" x14ac:dyDescent="0.3">
      <c r="A2059">
        <f t="shared" si="590"/>
        <v>13099.973907355188</v>
      </c>
      <c r="B2059">
        <f t="shared" si="607"/>
        <v>2084.9256017304288</v>
      </c>
      <c r="C2059" t="str">
        <f t="shared" si="591"/>
        <v>73.6698237736048-100.431663628688i</v>
      </c>
      <c r="D2059" t="str">
        <f t="shared" si="592"/>
        <v>15.3460425232168-15.6629892214412i</v>
      </c>
      <c r="E2059" t="str">
        <f t="shared" si="593"/>
        <v>159.839979325225-6.36306411557084i</v>
      </c>
      <c r="F2059" t="str">
        <f t="shared" si="594"/>
        <v>17.458465446845-71.7683990389506i</v>
      </c>
      <c r="G2059" t="str">
        <f t="shared" si="595"/>
        <v>0.999943067388958-0.00754515538078237i</v>
      </c>
      <c r="H2059" t="str">
        <f t="shared" si="596"/>
        <v>91.4481656408545+7.16904697276704i</v>
      </c>
      <c r="I2059" t="str">
        <f t="shared" si="597"/>
        <v>5.4972701432149-16.7646118231512i</v>
      </c>
      <c r="K2059" t="str">
        <f t="shared" si="598"/>
        <v>0.141288713044699-0.0145346723724867i</v>
      </c>
      <c r="L2059" t="str">
        <f t="shared" si="599"/>
        <v>0.0015-4.77100186931734i</v>
      </c>
      <c r="M2059" t="str">
        <f t="shared" si="600"/>
        <v>0.0135-1.95733410023276i</v>
      </c>
      <c r="N2059">
        <f t="shared" si="601"/>
        <v>126.26123344180343</v>
      </c>
      <c r="O2059">
        <f t="shared" si="602"/>
        <v>41.907171243867971</v>
      </c>
      <c r="P2059" s="3">
        <f t="shared" si="603"/>
        <v>41.907171243867971</v>
      </c>
      <c r="Q2059" s="3">
        <f t="shared" si="604"/>
        <v>-53.738766558196566</v>
      </c>
      <c r="R2059">
        <f t="shared" si="605"/>
        <v>126.26123344180343</v>
      </c>
      <c r="S2059">
        <f t="shared" si="606"/>
        <v>2.0849256017304287</v>
      </c>
      <c r="T2059">
        <f t="shared" si="589"/>
        <v>41.907171243867971</v>
      </c>
    </row>
    <row r="2060" spans="1:20" x14ac:dyDescent="0.3">
      <c r="A2060">
        <f t="shared" si="590"/>
        <v>13149.753808203139</v>
      </c>
      <c r="B2060">
        <f t="shared" si="607"/>
        <v>2092.8483190170045</v>
      </c>
      <c r="C2060" t="str">
        <f t="shared" si="591"/>
        <v>73.6534103840997-100.136939473571i</v>
      </c>
      <c r="D2060" t="str">
        <f t="shared" si="592"/>
        <v>15.3459648510548-15.6066954280828i</v>
      </c>
      <c r="E2060" t="str">
        <f t="shared" si="593"/>
        <v>159.822144146067-6.38079144957106i</v>
      </c>
      <c r="F2060" t="str">
        <f t="shared" si="594"/>
        <v>17.4584578784299-71.4977107636917i</v>
      </c>
      <c r="G2060" t="str">
        <f t="shared" si="595"/>
        <v>0.999942633903876-0.00757382368790141i</v>
      </c>
      <c r="H2060" t="str">
        <f t="shared" si="596"/>
        <v>91.4515884006669+7.19633167460918i</v>
      </c>
      <c r="I2060" t="str">
        <f t="shared" si="597"/>
        <v>5.49745055295413-16.6995485647009i</v>
      </c>
      <c r="K2060" t="str">
        <f t="shared" si="598"/>
        <v>0.141276909045219-0.0145886245303582i</v>
      </c>
      <c r="L2060" t="str">
        <f t="shared" si="599"/>
        <v>0.0015-4.75294069467757i</v>
      </c>
      <c r="M2060" t="str">
        <f t="shared" si="600"/>
        <v>0.0135-1.94992438756003i</v>
      </c>
      <c r="N2060">
        <f t="shared" si="601"/>
        <v>126.33548112665792</v>
      </c>
      <c r="O2060">
        <f t="shared" si="602"/>
        <v>41.889912062060446</v>
      </c>
      <c r="P2060" s="3">
        <f t="shared" si="603"/>
        <v>41.889912062060446</v>
      </c>
      <c r="Q2060" s="3">
        <f t="shared" si="604"/>
        <v>-53.664518873342082</v>
      </c>
      <c r="R2060">
        <f t="shared" si="605"/>
        <v>126.33548112665792</v>
      </c>
      <c r="S2060">
        <f t="shared" si="606"/>
        <v>2.0928483190170044</v>
      </c>
      <c r="T2060">
        <f t="shared" si="589"/>
        <v>41.889912062060446</v>
      </c>
    </row>
    <row r="2061" spans="1:20" x14ac:dyDescent="0.3">
      <c r="A2061">
        <f t="shared" si="590"/>
        <v>13199.722872674311</v>
      </c>
      <c r="B2061">
        <f t="shared" si="607"/>
        <v>2100.8011426292692</v>
      </c>
      <c r="C2061" t="str">
        <f t="shared" si="591"/>
        <v>73.6368907959846-99.8435953890483i</v>
      </c>
      <c r="D2061" t="str">
        <f t="shared" si="592"/>
        <v>15.3458865882577-15.5506261116754i</v>
      </c>
      <c r="E2061" t="str">
        <f t="shared" si="593"/>
        <v>159.80420323083-6.39852239775617i</v>
      </c>
      <c r="F2061" t="str">
        <f t="shared" si="594"/>
        <v>17.458450252392-71.2280510061324i</v>
      </c>
      <c r="G2061" t="str">
        <f t="shared" si="595"/>
        <v>0.999942197118428-0.00760260089701803i</v>
      </c>
      <c r="H2061" t="str">
        <f t="shared" si="596"/>
        <v>91.4550373795825+7.22372053971607i</v>
      </c>
      <c r="I2061" t="str">
        <f t="shared" si="597"/>
        <v>5.49763234306569-16.6347255546606i</v>
      </c>
      <c r="K2061" t="str">
        <f t="shared" si="598"/>
        <v>0.141265017260598-0.0146427672915688i</v>
      </c>
      <c r="L2061" t="str">
        <f t="shared" si="599"/>
        <v>0.0015-4.73494789268536i</v>
      </c>
      <c r="M2061" t="str">
        <f t="shared" si="600"/>
        <v>0.0135-1.94254272520425i</v>
      </c>
      <c r="N2061">
        <f t="shared" si="601"/>
        <v>126.4096068470113</v>
      </c>
      <c r="O2061">
        <f t="shared" si="602"/>
        <v>41.872706539016647</v>
      </c>
      <c r="P2061" s="3">
        <f t="shared" si="603"/>
        <v>41.872706539016647</v>
      </c>
      <c r="Q2061" s="3">
        <f t="shared" si="604"/>
        <v>-53.590393152988703</v>
      </c>
      <c r="R2061">
        <f t="shared" si="605"/>
        <v>126.4096068470113</v>
      </c>
      <c r="S2061">
        <f t="shared" si="606"/>
        <v>2.100801142629269</v>
      </c>
      <c r="T2061">
        <f t="shared" si="589"/>
        <v>41.872706539016647</v>
      </c>
    </row>
    <row r="2062" spans="1:20" x14ac:dyDescent="0.3">
      <c r="A2062">
        <f t="shared" si="590"/>
        <v>13249.881819590475</v>
      </c>
      <c r="B2062">
        <f t="shared" si="607"/>
        <v>2108.7841869712606</v>
      </c>
      <c r="C2062" t="str">
        <f t="shared" si="591"/>
        <v>73.6202644454101-99.5516265906274i</v>
      </c>
      <c r="D2062" t="str">
        <f t="shared" si="592"/>
        <v>15.3458077303407-15.4947804652935i</v>
      </c>
      <c r="E2062" t="str">
        <f t="shared" si="593"/>
        <v>159.786156164303-6.41625641408412i</v>
      </c>
      <c r="F2062" t="str">
        <f t="shared" si="594"/>
        <v>17.4584425682929-70.9594158871167i</v>
      </c>
      <c r="G2062" t="str">
        <f t="shared" si="595"/>
        <v>0.999941757007489-0.00763148742152998i</v>
      </c>
      <c r="H2062" t="str">
        <f t="shared" si="596"/>
        <v>91.4585127796485+7.25121396936067i</v>
      </c>
      <c r="I2062" t="str">
        <f t="shared" si="597"/>
        <v>5.4978155241624-16.570141860762i</v>
      </c>
      <c r="K2062" t="str">
        <f t="shared" si="598"/>
        <v>0.141253037053873-0.0146971012197609i</v>
      </c>
      <c r="L2062" t="str">
        <f t="shared" si="599"/>
        <v>0.0015-4.71702320450822i</v>
      </c>
      <c r="M2062" t="str">
        <f t="shared" si="600"/>
        <v>0.0135-1.93518900697774i</v>
      </c>
      <c r="N2062">
        <f t="shared" si="601"/>
        <v>126.48360885106837</v>
      </c>
      <c r="O2062">
        <f t="shared" si="602"/>
        <v>41.855554609419912</v>
      </c>
      <c r="P2062" s="3">
        <f t="shared" si="603"/>
        <v>41.855554609419912</v>
      </c>
      <c r="Q2062" s="3">
        <f t="shared" si="604"/>
        <v>-53.516391148931639</v>
      </c>
      <c r="R2062">
        <f t="shared" si="605"/>
        <v>126.48360885106837</v>
      </c>
      <c r="S2062">
        <f t="shared" si="606"/>
        <v>2.1087841869712607</v>
      </c>
      <c r="T2062">
        <f t="shared" si="589"/>
        <v>41.855554609419912</v>
      </c>
    </row>
    <row r="2063" spans="1:20" x14ac:dyDescent="0.3">
      <c r="A2063">
        <f t="shared" si="590"/>
        <v>13300.23137050492</v>
      </c>
      <c r="B2063">
        <f t="shared" si="607"/>
        <v>2116.7975668817517</v>
      </c>
      <c r="C2063" t="str">
        <f t="shared" si="591"/>
        <v>73.6035307671361-99.2610283091835i</v>
      </c>
      <c r="D2063" t="str">
        <f t="shared" si="592"/>
        <v>15.3457282727847-15.4391576852251i</v>
      </c>
      <c r="E2063" t="str">
        <f t="shared" si="593"/>
        <v>159.768002532694-6.43399294672767i</v>
      </c>
      <c r="F2063" t="str">
        <f t="shared" si="594"/>
        <v>17.4584348256906-70.6918015422288i</v>
      </c>
      <c r="G2063" t="str">
        <f t="shared" si="595"/>
        <v>0.999941313545744-0.00766048367640095i</v>
      </c>
      <c r="H2063" t="str">
        <f t="shared" si="596"/>
        <v>91.4620148044864+7.27881236640189i</v>
      </c>
      <c r="I2063" t="str">
        <f t="shared" si="597"/>
        <v>5.4980001069393-16.505796554182i</v>
      </c>
      <c r="K2063" t="str">
        <f t="shared" si="598"/>
        <v>0.141240967783701-0.0147516268789611i</v>
      </c>
      <c r="L2063" t="str">
        <f t="shared" si="599"/>
        <v>0.0015-4.69916637229351i</v>
      </c>
      <c r="M2063" t="str">
        <f t="shared" si="600"/>
        <v>0.0135-1.92786312709477i</v>
      </c>
      <c r="N2063">
        <f t="shared" si="601"/>
        <v>126.55748538911628</v>
      </c>
      <c r="O2063">
        <f t="shared" si="602"/>
        <v>41.838456206032845</v>
      </c>
      <c r="P2063" s="3">
        <f t="shared" si="603"/>
        <v>41.838456206032845</v>
      </c>
      <c r="Q2063" s="3">
        <f t="shared" si="604"/>
        <v>-53.44251461088372</v>
      </c>
      <c r="R2063">
        <f t="shared" si="605"/>
        <v>126.55748538911628</v>
      </c>
      <c r="S2063">
        <f t="shared" si="606"/>
        <v>2.1167975668817518</v>
      </c>
      <c r="T2063">
        <f t="shared" si="589"/>
        <v>41.838456206032845</v>
      </c>
    </row>
    <row r="2064" spans="1:20" x14ac:dyDescent="0.3">
      <c r="A2064">
        <f t="shared" si="590"/>
        <v>13350.77224971284</v>
      </c>
      <c r="B2064">
        <f t="shared" si="607"/>
        <v>2124.8413976359025</v>
      </c>
      <c r="C2064" t="str">
        <f t="shared" si="591"/>
        <v>73.5866891945407-98.9717957908557i</v>
      </c>
      <c r="D2064" t="str">
        <f t="shared" si="592"/>
        <v>15.3456482110362-15.38375697096i</v>
      </c>
      <c r="E2064" t="str">
        <f t="shared" si="593"/>
        <v>159.749741923668-6.45173143804506i</v>
      </c>
      <c r="F2064" t="str">
        <f t="shared" si="594"/>
        <v>17.4584270241396-70.4252041217356i</v>
      </c>
      <c r="G2064" t="str">
        <f t="shared" si="595"/>
        <v>0.999940866707684-0.00768959007816658i</v>
      </c>
      <c r="H2064" t="str">
        <f t="shared" si="596"/>
        <v>91.4655436593079+7.30651613529172i</v>
      </c>
      <c r="I2064" t="str">
        <f t="shared" si="597"/>
        <v>5.49818610217455-16.4416887095297i</v>
      </c>
      <c r="K2064" t="str">
        <f t="shared" si="598"/>
        <v>0.141228808804327-0.014806344833563i</v>
      </c>
      <c r="L2064" t="str">
        <f t="shared" si="599"/>
        <v>0.0015-4.6813771391647i</v>
      </c>
      <c r="M2064" t="str">
        <f t="shared" si="600"/>
        <v>0.0135-1.92056498017013i</v>
      </c>
      <c r="N2064">
        <f t="shared" si="601"/>
        <v>126.63123471364749</v>
      </c>
      <c r="O2064">
        <f t="shared" si="602"/>
        <v>41.821411259699758</v>
      </c>
      <c r="P2064" s="3">
        <f t="shared" si="603"/>
        <v>41.821411259699758</v>
      </c>
      <c r="Q2064" s="3">
        <f t="shared" si="604"/>
        <v>-53.368765286352513</v>
      </c>
      <c r="R2064">
        <f t="shared" si="605"/>
        <v>126.63123471364749</v>
      </c>
      <c r="S2064">
        <f t="shared" si="606"/>
        <v>2.1248413976359024</v>
      </c>
      <c r="T2064">
        <f t="shared" si="589"/>
        <v>41.821411259699758</v>
      </c>
    </row>
    <row r="2065" spans="1:20" x14ac:dyDescent="0.3">
      <c r="A2065">
        <f t="shared" si="590"/>
        <v>13401.505184261749</v>
      </c>
      <c r="B2065">
        <f t="shared" si="607"/>
        <v>2132.915794946919</v>
      </c>
      <c r="C2065" t="str">
        <f t="shared" si="591"/>
        <v>73.5697391596466-98.6839242969748i</v>
      </c>
      <c r="D2065" t="str">
        <f t="shared" si="592"/>
        <v>15.345567540507-15.3285775251785i</v>
      </c>
      <c r="E2065" t="str">
        <f t="shared" si="593"/>
        <v>159.731373926414-6.46947132455842i</v>
      </c>
      <c r="F2065" t="str">
        <f t="shared" si="594"/>
        <v>17.4584191631913-70.1596197905335i</v>
      </c>
      <c r="G2065" t="str">
        <f t="shared" si="595"/>
        <v>0.999940416467606-0.00771880704494024i</v>
      </c>
      <c r="H2065" t="str">
        <f t="shared" si="596"/>
        <v>91.4690995509224+7.33432568208146i</v>
      </c>
      <c r="I2065" t="str">
        <f t="shared" si="597"/>
        <v>5.4983735207299-16.3778174048327i</v>
      </c>
      <c r="K2065" t="str">
        <f t="shared" si="598"/>
        <v>0.141216559465566-0.0148612556483101i</v>
      </c>
      <c r="L2065" t="str">
        <f t="shared" si="599"/>
        <v>0.0015-4.66365524921766i</v>
      </c>
      <c r="M2065" t="str">
        <f t="shared" si="600"/>
        <v>0.0135-1.9132944612175i</v>
      </c>
      <c r="N2065">
        <f t="shared" si="601"/>
        <v>126.70485507948021</v>
      </c>
      <c r="O2065">
        <f t="shared" si="602"/>
        <v>41.804419699351826</v>
      </c>
      <c r="P2065" s="3">
        <f t="shared" si="603"/>
        <v>41.804419699351826</v>
      </c>
      <c r="Q2065" s="3">
        <f t="shared" si="604"/>
        <v>-53.295144920519796</v>
      </c>
      <c r="R2065">
        <f t="shared" si="605"/>
        <v>126.70485507948021</v>
      </c>
      <c r="S2065">
        <f t="shared" si="606"/>
        <v>2.1329157949469191</v>
      </c>
      <c r="T2065">
        <f t="shared" si="589"/>
        <v>41.804419699351826</v>
      </c>
    </row>
    <row r="2066" spans="1:20" x14ac:dyDescent="0.3">
      <c r="A2066">
        <f t="shared" si="590"/>
        <v>13452.430903961942</v>
      </c>
      <c r="B2066">
        <f t="shared" si="607"/>
        <v>2141.0208749677172</v>
      </c>
      <c r="C2066" t="str">
        <f t="shared" si="591"/>
        <v>73.5526800931407-98.3974091039645i</v>
      </c>
      <c r="D2066" t="str">
        <f t="shared" si="592"/>
        <v>15.3454862565749-15.2736185537397i</v>
      </c>
      <c r="E2066" t="str">
        <f t="shared" si="593"/>
        <v>159.712898131697-6.48721203692572i</v>
      </c>
      <c r="F2066" t="str">
        <f t="shared" si="594"/>
        <v>17.4584112423933-69.8950447280923i</v>
      </c>
      <c r="G2066" t="str">
        <f t="shared" si="595"/>
        <v>0.999939962799612-0.0077481349964191i</v>
      </c>
      <c r="H2066" t="str">
        <f t="shared" si="596"/>
        <v>91.4726826877548+7.36224141442883i</v>
      </c>
      <c r="I2066" t="str">
        <f t="shared" si="597"/>
        <v>5.49856237355143-16.3141817215245i</v>
      </c>
      <c r="K2066" t="str">
        <f t="shared" si="598"/>
        <v>0.141204219112768-0.0149163598882776i</v>
      </c>
      <c r="L2066" t="str">
        <f t="shared" si="599"/>
        <v>0.0015-4.6460004475171i</v>
      </c>
      <c r="M2066" t="str">
        <f t="shared" si="600"/>
        <v>0.0135-1.90605146564804i</v>
      </c>
      <c r="N2066">
        <f t="shared" si="601"/>
        <v>126.77834474388322</v>
      </c>
      <c r="O2066">
        <f t="shared" si="602"/>
        <v>41.787481452010638</v>
      </c>
      <c r="P2066" s="3">
        <f t="shared" si="603"/>
        <v>41.787481452010638</v>
      </c>
      <c r="Q2066" s="3">
        <f t="shared" si="604"/>
        <v>-53.221655256116776</v>
      </c>
      <c r="R2066">
        <f t="shared" si="605"/>
        <v>126.77834474388322</v>
      </c>
      <c r="S2066">
        <f t="shared" si="606"/>
        <v>2.1410208749677171</v>
      </c>
      <c r="T2066">
        <f t="shared" si="589"/>
        <v>41.787481452010638</v>
      </c>
    </row>
    <row r="2067" spans="1:20" x14ac:dyDescent="0.3">
      <c r="A2067">
        <f t="shared" si="590"/>
        <v>13503.550141396998</v>
      </c>
      <c r="B2067">
        <f t="shared" si="607"/>
        <v>2149.1567542925945</v>
      </c>
      <c r="C2067" t="str">
        <f t="shared" si="591"/>
        <v>73.5355114243854-98.112245503257i</v>
      </c>
      <c r="D2067" t="str">
        <f t="shared" si="592"/>
        <v>15.3454043545821-15.2188792656703i</v>
      </c>
      <c r="E2067" t="str">
        <f t="shared" si="593"/>
        <v>159.694314131912-6.50495299991805i</v>
      </c>
      <c r="F2067" t="str">
        <f t="shared" si="594"/>
        <v>17.4584032612901-69.6314751284001i</v>
      </c>
      <c r="G2067" t="str">
        <f t="shared" si="595"/>
        <v>0.999939505677607-0.00777757435389002i</v>
      </c>
      <c r="H2067" t="str">
        <f t="shared" si="596"/>
        <v>91.4762932798554+7.39026374160492i</v>
      </c>
      <c r="I2067" t="str">
        <f t="shared" si="597"/>
        <v>5.49875267167033-16.2507807444308i</v>
      </c>
      <c r="K2067" t="str">
        <f t="shared" si="598"/>
        <v>0.141191787086796-0.0149716581188551i</v>
      </c>
      <c r="L2067" t="str">
        <f t="shared" si="599"/>
        <v>0.0015-4.62841248009274i</v>
      </c>
      <c r="M2067" t="str">
        <f t="shared" si="600"/>
        <v>0.0135-1.89883588926882i</v>
      </c>
      <c r="N2067">
        <f t="shared" si="601"/>
        <v>126.85170196669364</v>
      </c>
      <c r="O2067">
        <f t="shared" si="602"/>
        <v>41.77059644279241</v>
      </c>
      <c r="P2067" s="3">
        <f t="shared" si="603"/>
        <v>41.77059644279241</v>
      </c>
      <c r="Q2067" s="3">
        <f t="shared" si="604"/>
        <v>-53.148298033306361</v>
      </c>
      <c r="R2067">
        <f t="shared" si="605"/>
        <v>126.85170196669364</v>
      </c>
      <c r="S2067">
        <f t="shared" si="606"/>
        <v>2.1491567542925947</v>
      </c>
      <c r="T2067">
        <f t="shared" si="589"/>
        <v>41.77059644279241</v>
      </c>
    </row>
    <row r="2068" spans="1:20" x14ac:dyDescent="0.3">
      <c r="A2068">
        <f t="shared" si="590"/>
        <v>13554.863631934306</v>
      </c>
      <c r="B2068">
        <f t="shared" si="607"/>
        <v>2157.3235499589064</v>
      </c>
      <c r="C2068" t="str">
        <f t="shared" si="591"/>
        <v>73.5182325814439-97.8284288012055i</v>
      </c>
      <c r="D2068" t="str">
        <f t="shared" si="592"/>
        <v>15.3453218298359-15.1643588731529i</v>
      </c>
      <c r="E2068" t="str">
        <f t="shared" si="593"/>
        <v>159.675621521144-6.52269363239515i</v>
      </c>
      <c r="F2068" t="str">
        <f t="shared" si="594"/>
        <v>17.4583952194228-69.3689071999095i</v>
      </c>
      <c r="G2068" t="str">
        <f t="shared" si="595"/>
        <v>0.999939045075296-0.00780712554023554i</v>
      </c>
      <c r="H2068" t="str">
        <f t="shared" si="596"/>
        <v>91.4799315389134+7.41839307450053i</v>
      </c>
      <c r="I2068" t="str">
        <f t="shared" si="597"/>
        <v>5.49894442620342-16.1876135617566i</v>
      </c>
      <c r="K2068" t="str">
        <f t="shared" si="598"/>
        <v>0.141179262723998-0.0150271509057281i</v>
      </c>
      <c r="L2068" t="str">
        <f t="shared" si="599"/>
        <v>0.0015-4.61089109393579i</v>
      </c>
      <c r="M2068" t="str">
        <f t="shared" si="600"/>
        <v>0.0135-1.89164762828135i</v>
      </c>
      <c r="N2068">
        <f t="shared" si="601"/>
        <v>126.92492501044003</v>
      </c>
      <c r="O2068">
        <f t="shared" si="602"/>
        <v>41.753764594912823</v>
      </c>
      <c r="P2068" s="3">
        <f t="shared" si="603"/>
        <v>41.753764594912823</v>
      </c>
      <c r="Q2068" s="3">
        <f t="shared" si="604"/>
        <v>-53.075074989559958</v>
      </c>
      <c r="R2068">
        <f t="shared" si="605"/>
        <v>126.92492501044003</v>
      </c>
      <c r="S2068">
        <f t="shared" si="606"/>
        <v>2.1573235499589063</v>
      </c>
      <c r="T2068">
        <f t="shared" si="589"/>
        <v>41.753764594912823</v>
      </c>
    </row>
    <row r="2069" spans="1:20" x14ac:dyDescent="0.3">
      <c r="A2069">
        <f t="shared" si="590"/>
        <v>13606.372113735659</v>
      </c>
      <c r="B2069">
        <f t="shared" si="607"/>
        <v>2165.5213794487504</v>
      </c>
      <c r="C2069" t="str">
        <f t="shared" si="591"/>
        <v>73.5008429910942-97.5459543189951i</v>
      </c>
      <c r="D2069" t="str">
        <f t="shared" si="592"/>
        <v>15.3452386776075-15.1100565915147i</v>
      </c>
      <c r="E2069" t="str">
        <f t="shared" si="593"/>
        <v>159.656819895226-6.54043334728079i</v>
      </c>
      <c r="F2069" t="str">
        <f t="shared" si="594"/>
        <v>17.4583871163285-69.1073371654814i</v>
      </c>
      <c r="G2069" t="str">
        <f t="shared" si="595"/>
        <v>0.999938580966186-0.00783678897993987i</v>
      </c>
      <c r="H2069" t="str">
        <f t="shared" si="596"/>
        <v>91.4835976782717+7.44662982563365i</v>
      </c>
      <c r="I2069" t="str">
        <f t="shared" si="597"/>
        <v>5.49913764835387-16.1246792650733i</v>
      </c>
      <c r="K2069" t="str">
        <f t="shared" si="598"/>
        <v>0.141166645356178-0.0150828388148594i</v>
      </c>
      <c r="L2069" t="str">
        <f t="shared" si="599"/>
        <v>0.0015-4.5934360369952i</v>
      </c>
      <c r="M2069" t="str">
        <f t="shared" si="600"/>
        <v>0.0135-1.88448657928008i</v>
      </c>
      <c r="N2069">
        <f t="shared" si="601"/>
        <v>126.99801214046181</v>
      </c>
      <c r="O2069">
        <f t="shared" si="602"/>
        <v>41.736985829691484</v>
      </c>
      <c r="P2069" s="3">
        <f t="shared" si="603"/>
        <v>41.736985829691484</v>
      </c>
      <c r="Q2069" s="3">
        <f t="shared" si="604"/>
        <v>-53.001987859538197</v>
      </c>
      <c r="R2069">
        <f t="shared" si="605"/>
        <v>126.99801214046181</v>
      </c>
      <c r="S2069">
        <f t="shared" si="606"/>
        <v>2.1655213794487502</v>
      </c>
      <c r="T2069">
        <f t="shared" si="589"/>
        <v>41.736985829691484</v>
      </c>
    </row>
    <row r="2070" spans="1:20" x14ac:dyDescent="0.3">
      <c r="A2070">
        <f t="shared" si="590"/>
        <v>13658.076327767854</v>
      </c>
      <c r="B2070">
        <f t="shared" si="607"/>
        <v>2173.7503606906557</v>
      </c>
      <c r="C2070" t="str">
        <f t="shared" si="591"/>
        <v>73.4833420788553-97.2648173925553i</v>
      </c>
      <c r="D2070" t="str">
        <f t="shared" si="592"/>
        <v>15.3451548931331-15.0559716392161i</v>
      </c>
      <c r="E2070" t="str">
        <f t="shared" si="593"/>
        <v>159.637908851793-6.55817155153933i</v>
      </c>
      <c r="F2070" t="str">
        <f t="shared" si="594"/>
        <v>17.4583789515414-68.8467612623326i</v>
      </c>
      <c r="G2070" t="str">
        <f t="shared" si="595"/>
        <v>0.999938113323581-0.00786656509909496i</v>
      </c>
      <c r="H2070" t="str">
        <f t="shared" si="596"/>
        <v>91.4872919129385+7.4749744091559i</v>
      </c>
      <c r="I2070" t="str">
        <f t="shared" si="597"/>
        <v>5.49933234941202-16.0619769493055i</v>
      </c>
      <c r="K2070" t="str">
        <f t="shared" si="598"/>
        <v>0.141153934310571-0.0151387224124708i</v>
      </c>
      <c r="L2070" t="str">
        <f t="shared" si="599"/>
        <v>0.0015-4.57604705817414i</v>
      </c>
      <c r="M2070" t="str">
        <f t="shared" si="600"/>
        <v>0.0135-1.87735263925093i</v>
      </c>
      <c r="N2070">
        <f t="shared" si="601"/>
        <v>127.070961625032</v>
      </c>
      <c r="O2070">
        <f t="shared" si="602"/>
        <v>41.720260066557202</v>
      </c>
      <c r="P2070" s="3">
        <f t="shared" si="603"/>
        <v>41.720260066557202</v>
      </c>
      <c r="Q2070" s="3">
        <f t="shared" si="604"/>
        <v>-52.929038374968009</v>
      </c>
      <c r="R2070">
        <f t="shared" si="605"/>
        <v>127.070961625032</v>
      </c>
      <c r="S2070">
        <f t="shared" si="606"/>
        <v>2.1737503606906556</v>
      </c>
      <c r="T2070">
        <f t="shared" si="589"/>
        <v>41.720260066557202</v>
      </c>
    </row>
    <row r="2071" spans="1:20" x14ac:dyDescent="0.3">
      <c r="A2071">
        <f t="shared" si="590"/>
        <v>13709.977017813373</v>
      </c>
      <c r="B2071">
        <f t="shared" si="607"/>
        <v>2182.0106120612804</v>
      </c>
      <c r="C2071" t="str">
        <f t="shared" si="591"/>
        <v>73.4657292690025-96.9850133724809i</v>
      </c>
      <c r="D2071" t="str">
        <f t="shared" si="592"/>
        <v>15.3450704716122-15.0021032378397i</v>
      </c>
      <c r="E2071" t="str">
        <f t="shared" si="593"/>
        <v>159.618887990348-6.57590764615441i</v>
      </c>
      <c r="F2071" t="str">
        <f t="shared" si="594"/>
        <v>17.4583707245918-68.5871757419801i</v>
      </c>
      <c r="G2071" t="str">
        <f t="shared" si="595"/>
        <v>0.999937642120582-0.00789645432540653i</v>
      </c>
      <c r="H2071" t="str">
        <f t="shared" si="596"/>
        <v>91.4910144595989+7.50342724085957i</v>
      </c>
      <c r="I2071" t="str">
        <f t="shared" si="597"/>
        <v>5.49952854075573-15.9995057127174i</v>
      </c>
      <c r="K2071" t="str">
        <f t="shared" si="598"/>
        <v>0.141141128909818-0.0151948022650241i</v>
      </c>
      <c r="L2071" t="str">
        <f t="shared" si="599"/>
        <v>0.0015-4.5587239073263i</v>
      </c>
      <c r="M2071" t="str">
        <f t="shared" si="600"/>
        <v>0.0135-1.87024570556976i</v>
      </c>
      <c r="N2071">
        <f t="shared" si="601"/>
        <v>127.14377173547354</v>
      </c>
      <c r="O2071">
        <f t="shared" si="602"/>
        <v>41.703587223053439</v>
      </c>
      <c r="P2071" s="3">
        <f t="shared" si="603"/>
        <v>41.703587223053439</v>
      </c>
      <c r="Q2071" s="3">
        <f t="shared" si="604"/>
        <v>-52.856228264526472</v>
      </c>
      <c r="R2071">
        <f t="shared" si="605"/>
        <v>127.14377173547354</v>
      </c>
      <c r="S2071">
        <f t="shared" si="606"/>
        <v>2.1820106120612803</v>
      </c>
      <c r="T2071">
        <f t="shared" si="589"/>
        <v>41.703587223053439</v>
      </c>
    </row>
    <row r="2072" spans="1:20" x14ac:dyDescent="0.3">
      <c r="A2072">
        <f t="shared" si="590"/>
        <v>13762.074930481063</v>
      </c>
      <c r="B2072">
        <f t="shared" si="607"/>
        <v>2190.3022523871132</v>
      </c>
      <c r="C2072" t="str">
        <f t="shared" si="591"/>
        <v>73.4480039845878-96.7065376239352i</v>
      </c>
      <c r="D2072" t="str">
        <f t="shared" si="592"/>
        <v>15.3449854082082-14.9484506120787i</v>
      </c>
      <c r="E2072" t="str">
        <f t="shared" si="593"/>
        <v>159.599756912314-6.59364102610385i</v>
      </c>
      <c r="F2072" t="str">
        <f t="shared" si="594"/>
        <v>17.4583624350063-68.3285768701875i</v>
      </c>
      <c r="G2072" t="str">
        <f t="shared" si="595"/>
        <v>0.999937167330085-0.00792645708820009i</v>
      </c>
      <c r="H2072" t="str">
        <f t="shared" si="596"/>
        <v>91.4947655366321+7.53198873818467i</v>
      </c>
      <c r="I2072" t="str">
        <f t="shared" si="597"/>
        <v>5.49972623385137-15.9372646569009i</v>
      </c>
      <c r="K2072" t="str">
        <f t="shared" si="598"/>
        <v>0.141128228471934-0.0152510789392015i</v>
      </c>
      <c r="L2072" t="str">
        <f t="shared" si="599"/>
        <v>0.0015-4.54146633525234i</v>
      </c>
      <c r="M2072" t="str">
        <f t="shared" si="600"/>
        <v>0.0135-1.86316567600096i</v>
      </c>
      <c r="N2072">
        <f t="shared" si="601"/>
        <v>127.21644074628176</v>
      </c>
      <c r="O2072">
        <f t="shared" si="602"/>
        <v>41.686967214843207</v>
      </c>
      <c r="P2072" s="3">
        <f t="shared" si="603"/>
        <v>41.686967214843207</v>
      </c>
      <c r="Q2072" s="3">
        <f t="shared" si="604"/>
        <v>-52.783559253718245</v>
      </c>
      <c r="R2072">
        <f t="shared" si="605"/>
        <v>127.21644074628176</v>
      </c>
      <c r="S2072">
        <f t="shared" si="606"/>
        <v>2.1903022523871134</v>
      </c>
      <c r="T2072">
        <f t="shared" si="589"/>
        <v>41.686967214843207</v>
      </c>
    </row>
    <row r="2073" spans="1:20" x14ac:dyDescent="0.3">
      <c r="A2073">
        <f t="shared" si="590"/>
        <v>13814.370815216891</v>
      </c>
      <c r="B2073">
        <f t="shared" si="607"/>
        <v>2198.6254009461841</v>
      </c>
      <c r="C2073" t="str">
        <f t="shared" si="591"/>
        <v>73.4301656474629-96.4293855265707i</v>
      </c>
      <c r="D2073" t="str">
        <f t="shared" si="592"/>
        <v>15.3448996980479-14.8950129897257i</v>
      </c>
      <c r="E2073" t="str">
        <f t="shared" si="593"/>
        <v>159.580515221101-6.61137108033849i</v>
      </c>
      <c r="F2073" t="str">
        <f t="shared" si="594"/>
        <v>17.4583540823083-68.0709609269123i</v>
      </c>
      <c r="G2073" t="str">
        <f t="shared" si="595"/>
        <v>0.99993668892478-0.00795657381842712i</v>
      </c>
      <c r="H2073" t="str">
        <f t="shared" si="596"/>
        <v>91.4985453641231+7.56065932022614i</v>
      </c>
      <c r="I2073" t="str">
        <f t="shared" si="597"/>
        <v>5.49992544025457-15.8752528867623i</v>
      </c>
      <c r="K2073" t="str">
        <f t="shared" si="598"/>
        <v>0.141115232310282-0.0153075530018865i</v>
      </c>
      <c r="L2073" t="str">
        <f t="shared" si="599"/>
        <v>0.0015-4.5242740936963i</v>
      </c>
      <c r="M2073" t="str">
        <f t="shared" si="600"/>
        <v>0.0135-1.85611244869592i</v>
      </c>
      <c r="N2073">
        <f t="shared" si="601"/>
        <v>127.28896693524274</v>
      </c>
      <c r="O2073">
        <f t="shared" si="602"/>
        <v>41.67039995571524</v>
      </c>
      <c r="P2073" s="3">
        <f t="shared" si="603"/>
        <v>41.67039995571524</v>
      </c>
      <c r="Q2073" s="3">
        <f t="shared" si="604"/>
        <v>-52.71103306475726</v>
      </c>
      <c r="R2073">
        <f t="shared" si="605"/>
        <v>127.28896693524274</v>
      </c>
      <c r="S2073">
        <f t="shared" si="606"/>
        <v>2.1986254009461841</v>
      </c>
      <c r="T2073">
        <f t="shared" si="589"/>
        <v>41.67039995571524</v>
      </c>
    </row>
    <row r="2074" spans="1:20" x14ac:dyDescent="0.3">
      <c r="A2074">
        <f t="shared" si="590"/>
        <v>13866.865424314716</v>
      </c>
      <c r="B2074">
        <f t="shared" si="607"/>
        <v>2206.9801774697798</v>
      </c>
      <c r="C2074" t="str">
        <f t="shared" si="591"/>
        <v>73.4122136782985-96.1535524744441i</v>
      </c>
      <c r="D2074" t="str">
        <f t="shared" si="592"/>
        <v>15.3448133362212-14.8417896016619i</v>
      </c>
      <c r="E2074" t="str">
        <f t="shared" si="593"/>
        <v>159.561162522163-6.62909719176089i</v>
      </c>
      <c r="F2074" t="str">
        <f t="shared" si="594"/>
        <v>17.4583456660173-67.814324206251i</v>
      </c>
      <c r="G2074" t="str">
        <f t="shared" si="595"/>
        <v>0.999936206877149-0.00798680494867113i</v>
      </c>
      <c r="H2074" t="str">
        <f t="shared" si="596"/>
        <v>91.5023541638758+7.58943940774044i</v>
      </c>
      <c r="I2074" t="str">
        <f t="shared" si="597"/>
        <v>5.50012617161065-15.8134695105091i</v>
      </c>
      <c r="K2074" t="str">
        <f t="shared" si="598"/>
        <v>0.141102139733548-0.0153642250201438i</v>
      </c>
      <c r="L2074" t="str">
        <f t="shared" si="599"/>
        <v>0.0015-4.50714693534201i</v>
      </c>
      <c r="M2074" t="str">
        <f t="shared" si="600"/>
        <v>0.0135-1.84908592219159i</v>
      </c>
      <c r="N2074">
        <f t="shared" si="601"/>
        <v>127.36134858355118</v>
      </c>
      <c r="O2074">
        <f t="shared" si="602"/>
        <v>41.653885357589886</v>
      </c>
      <c r="P2074" s="3">
        <f t="shared" si="603"/>
        <v>41.653885357589886</v>
      </c>
      <c r="Q2074" s="3">
        <f t="shared" si="604"/>
        <v>-52.638651416448823</v>
      </c>
      <c r="R2074">
        <f t="shared" si="605"/>
        <v>127.36134858355118</v>
      </c>
      <c r="S2074">
        <f t="shared" si="606"/>
        <v>2.2069801774697799</v>
      </c>
      <c r="T2074">
        <f t="shared" si="589"/>
        <v>41.653885357589886</v>
      </c>
    </row>
    <row r="2075" spans="1:20" x14ac:dyDescent="0.3">
      <c r="A2075">
        <f t="shared" si="590"/>
        <v>13919.559512927113</v>
      </c>
      <c r="B2075">
        <f t="shared" si="607"/>
        <v>2215.3667021441652</v>
      </c>
      <c r="C2075" t="str">
        <f t="shared" si="591"/>
        <v>73.3941474966039-95.8790338759263i</v>
      </c>
      <c r="D2075" t="str">
        <f t="shared" si="592"/>
        <v>15.3447263177808-14.7887796818457i</v>
      </c>
      <c r="E2075" t="str">
        <f t="shared" si="593"/>
        <v>159.541698423057-6.64681873720174i</v>
      </c>
      <c r="F2075" t="str">
        <f t="shared" si="594"/>
        <v>17.4583371856491-67.5586630163865i</v>
      </c>
      <c r="G2075" t="str">
        <f t="shared" si="595"/>
        <v>0.999935721159466-0.00801715091315379i</v>
      </c>
      <c r="H2075" t="str">
        <f t="shared" si="596"/>
        <v>91.5061921594278+7.61832942315308i</v>
      </c>
      <c r="I2075" t="str">
        <f t="shared" si="597"/>
        <v>5.50032843965553-15.7519136396379i</v>
      </c>
      <c r="K2075" t="str">
        <f t="shared" si="598"/>
        <v>0.14108895004571-0.0154210955611997i</v>
      </c>
      <c r="L2075" t="str">
        <f t="shared" si="599"/>
        <v>0.0015-4.49008461380952i</v>
      </c>
      <c r="M2075" t="str">
        <f t="shared" si="600"/>
        <v>0.0135-1.84208599540904i</v>
      </c>
      <c r="N2075">
        <f t="shared" si="601"/>
        <v>127.43358397592957</v>
      </c>
      <c r="O2075">
        <f t="shared" si="602"/>
        <v>41.637423330524882</v>
      </c>
      <c r="P2075" s="3">
        <f t="shared" si="603"/>
        <v>41.637423330524882</v>
      </c>
      <c r="Q2075" s="3">
        <f t="shared" si="604"/>
        <v>-52.566416024070442</v>
      </c>
      <c r="R2075">
        <f t="shared" si="605"/>
        <v>127.43358397592957</v>
      </c>
      <c r="S2075">
        <f t="shared" si="606"/>
        <v>2.215366702144165</v>
      </c>
      <c r="T2075">
        <f t="shared" si="589"/>
        <v>41.637423330524882</v>
      </c>
    </row>
    <row r="2076" spans="1:20" x14ac:dyDescent="0.3">
      <c r="A2076">
        <f t="shared" si="590"/>
        <v>13972.453839076235</v>
      </c>
      <c r="B2076">
        <f t="shared" si="607"/>
        <v>2223.7850956123129</v>
      </c>
      <c r="C2076" t="str">
        <f t="shared" si="591"/>
        <v>73.3759665207499-95.6058251536228i</v>
      </c>
      <c r="D2076" t="str">
        <f t="shared" si="592"/>
        <v>15.3446386377418-14.7359824673015i</v>
      </c>
      <c r="E2076" t="str">
        <f t="shared" si="593"/>
        <v>159.522122533511-6.66453508740223i</v>
      </c>
      <c r="F2076" t="str">
        <f t="shared" si="594"/>
        <v>17.458328640716-67.3039736795353i</v>
      </c>
      <c r="G2076" t="str">
        <f t="shared" si="595"/>
        <v>0.999935231743793-0.00804761214774113i</v>
      </c>
      <c r="H2076" t="str">
        <f t="shared" si="596"/>
        <v>91.5100595760636+7.64732979056547i</v>
      </c>
      <c r="I2076" t="str">
        <f t="shared" si="597"/>
        <v>5.50053225621644-15.690584388921i</v>
      </c>
      <c r="K2076" t="str">
        <f t="shared" si="598"/>
        <v>0.141075662546013-0.0154781651924213i</v>
      </c>
      <c r="L2076" t="str">
        <f t="shared" si="599"/>
        <v>0.0015-4.47308688365164i</v>
      </c>
      <c r="M2076" t="str">
        <f t="shared" si="600"/>
        <v>0.0135-1.83511256765196i</v>
      </c>
      <c r="N2076">
        <f t="shared" si="601"/>
        <v>127.50567140074494</v>
      </c>
      <c r="O2076">
        <f t="shared" si="602"/>
        <v>41.621013782722123</v>
      </c>
      <c r="P2076" s="3">
        <f t="shared" si="603"/>
        <v>41.621013782722123</v>
      </c>
      <c r="Q2076" s="3">
        <f t="shared" si="604"/>
        <v>-52.494328599255049</v>
      </c>
      <c r="R2076">
        <f t="shared" si="605"/>
        <v>127.50567140074494</v>
      </c>
      <c r="S2076">
        <f t="shared" si="606"/>
        <v>2.2237850956123131</v>
      </c>
      <c r="T2076">
        <f t="shared" si="589"/>
        <v>41.621013782722123</v>
      </c>
    </row>
    <row r="2077" spans="1:20" x14ac:dyDescent="0.3">
      <c r="A2077">
        <f t="shared" si="590"/>
        <v>14025.549163664724</v>
      </c>
      <c r="B2077">
        <f t="shared" si="607"/>
        <v>2232.2354789756396</v>
      </c>
      <c r="C2077" t="str">
        <f t="shared" si="591"/>
        <v>73.3576701679945-95.3339217442906i</v>
      </c>
      <c r="D2077" t="str">
        <f t="shared" si="592"/>
        <v>15.344550291082-14.6833971981091i</v>
      </c>
      <c r="E2077" t="str">
        <f t="shared" si="593"/>
        <v>159.502434465486-6.68224560699061i</v>
      </c>
      <c r="F2077" t="str">
        <f t="shared" si="594"/>
        <v>17.4583200307264-67.0502525318936i</v>
      </c>
      <c r="G2077" t="str">
        <f t="shared" si="595"/>
        <v>0.999934738601977-0.00807818908994972i</v>
      </c>
      <c r="H2077" t="str">
        <f t="shared" si="596"/>
        <v>91.5139566408287+7.67644093576194i</v>
      </c>
      <c r="I2077" t="str">
        <f t="shared" si="597"/>
        <v>5.50073763321249-15.629480876394i</v>
      </c>
      <c r="K2077" t="str">
        <f t="shared" si="598"/>
        <v>0.14106227652894-0.0155354344812961i</v>
      </c>
      <c r="L2077" t="str">
        <f t="shared" si="599"/>
        <v>0.0015-4.45615350035031i</v>
      </c>
      <c r="M2077" t="str">
        <f t="shared" si="600"/>
        <v>0.0135-1.82816553860526i</v>
      </c>
      <c r="N2077">
        <f t="shared" si="601"/>
        <v>127.57760915012747</v>
      </c>
      <c r="O2077">
        <f t="shared" si="602"/>
        <v>41.604656620534485</v>
      </c>
      <c r="P2077" s="3">
        <f t="shared" si="603"/>
        <v>41.604656620534485</v>
      </c>
      <c r="Q2077" s="3">
        <f t="shared" si="604"/>
        <v>-52.422390849872521</v>
      </c>
      <c r="R2077">
        <f t="shared" si="605"/>
        <v>127.57760915012747</v>
      </c>
      <c r="S2077">
        <f t="shared" si="606"/>
        <v>2.2322354789756398</v>
      </c>
      <c r="T2077">
        <f t="shared" si="589"/>
        <v>41.604656620534485</v>
      </c>
    </row>
    <row r="2078" spans="1:20" x14ac:dyDescent="0.3">
      <c r="A2078">
        <f t="shared" si="590"/>
        <v>14078.846250486651</v>
      </c>
      <c r="B2078">
        <f t="shared" si="607"/>
        <v>2240.7179737957472</v>
      </c>
      <c r="C2078" t="str">
        <f t="shared" si="591"/>
        <v>73.3392578544974-95.0633190987508i</v>
      </c>
      <c r="D2078" t="str">
        <f t="shared" si="592"/>
        <v>15.3444612727406-14.6310231173924i</v>
      </c>
      <c r="E2078" t="str">
        <f t="shared" si="593"/>
        <v>159.482633833236-6.69994965446352i</v>
      </c>
      <c r="F2078" t="str">
        <f t="shared" si="594"/>
        <v>17.4583113551851-66.7974959235855i</v>
      </c>
      <c r="G2078" t="str">
        <f t="shared" si="595"/>
        <v>0.999934241705655-0.00810888217895282i</v>
      </c>
      <c r="H2078" t="str">
        <f t="shared" si="596"/>
        <v>91.5178835825435+7.70566328621727i</v>
      </c>
      <c r="I2078" t="str">
        <f t="shared" si="597"/>
        <v>5.50094458265558-15.5686022233432i</v>
      </c>
      <c r="K2078" t="str">
        <f t="shared" si="598"/>
        <v>0.141048791284185-0.0155929039954111i</v>
      </c>
      <c r="L2078" t="str">
        <f t="shared" si="599"/>
        <v>0.0015-4.43928422031313i</v>
      </c>
      <c r="M2078" t="str">
        <f t="shared" si="600"/>
        <v>0.0135-1.82124480833359i</v>
      </c>
      <c r="N2078">
        <f t="shared" si="601"/>
        <v>127.64939552008514</v>
      </c>
      <c r="O2078">
        <f t="shared" si="602"/>
        <v>41.588351748472114</v>
      </c>
      <c r="P2078" s="3">
        <f t="shared" si="603"/>
        <v>41.588351748472114</v>
      </c>
      <c r="Q2078" s="3">
        <f t="shared" si="604"/>
        <v>-52.350604479914857</v>
      </c>
      <c r="R2078">
        <f t="shared" si="605"/>
        <v>127.64939552008514</v>
      </c>
      <c r="S2078">
        <f t="shared" si="606"/>
        <v>2.2407179737957472</v>
      </c>
      <c r="T2078">
        <f t="shared" si="589"/>
        <v>41.588351748472114</v>
      </c>
    </row>
    <row r="2079" spans="1:20" x14ac:dyDescent="0.3">
      <c r="A2079">
        <f t="shared" si="590"/>
        <v>14132.345866238502</v>
      </c>
      <c r="B2079">
        <f t="shared" si="607"/>
        <v>2249.2327020961711</v>
      </c>
      <c r="C2079" t="str">
        <f t="shared" si="591"/>
        <v>73.3207289953475-94.7940126818039i</v>
      </c>
      <c r="D2079" t="str">
        <f t="shared" si="592"/>
        <v>15.3443715776193-14.5788594713086i</v>
      </c>
      <c r="E2079" t="str">
        <f t="shared" si="593"/>
        <v>159.462720253371-6.71764658216584i</v>
      </c>
      <c r="F2079" t="str">
        <f t="shared" si="594"/>
        <v>17.4583026135934-66.545700218611i</v>
      </c>
      <c r="G2079" t="str">
        <f t="shared" si="595"/>
        <v>0.999933741026244-0.00813969185558668i</v>
      </c>
      <c r="H2079" t="str">
        <f t="shared" si="596"/>
        <v>91.52184063182+7.73499727110396i</v>
      </c>
      <c r="I2079" t="str">
        <f t="shared" si="597"/>
        <v>5.50115311665126-15.5079475542933i</v>
      </c>
      <c r="K2079" t="str">
        <f t="shared" si="598"/>
        <v>0.141035206096621-0.0156505743024315i</v>
      </c>
      <c r="L2079" t="str">
        <f t="shared" si="599"/>
        <v>0.0015-4.42247880086982i</v>
      </c>
      <c r="M2079" t="str">
        <f t="shared" si="600"/>
        <v>0.0135-1.81435027727992i</v>
      </c>
      <c r="N2079">
        <f t="shared" si="601"/>
        <v>127.72102881062234</v>
      </c>
      <c r="O2079">
        <f t="shared" si="602"/>
        <v>41.5720990692096</v>
      </c>
      <c r="P2079" s="3">
        <f t="shared" si="603"/>
        <v>41.5720990692096</v>
      </c>
      <c r="Q2079" s="3">
        <f t="shared" si="604"/>
        <v>-52.278971189377657</v>
      </c>
      <c r="R2079">
        <f t="shared" si="605"/>
        <v>127.72102881062234</v>
      </c>
      <c r="S2079">
        <f t="shared" si="606"/>
        <v>2.2492327020961711</v>
      </c>
      <c r="T2079">
        <f t="shared" si="589"/>
        <v>41.5720990692096</v>
      </c>
    </row>
    <row r="2080" spans="1:20" x14ac:dyDescent="0.3">
      <c r="A2080">
        <f t="shared" si="590"/>
        <v>14186.048780530209</v>
      </c>
      <c r="B2080">
        <f t="shared" si="607"/>
        <v>2257.7797863641367</v>
      </c>
      <c r="C2080" t="str">
        <f t="shared" si="591"/>
        <v>73.3020830045843-94.5259979721536i</v>
      </c>
      <c r="D2080" t="str">
        <f t="shared" si="592"/>
        <v>15.3442812005804-14.526905509037i</v>
      </c>
      <c r="E2080" t="str">
        <f t="shared" si="593"/>
        <v>159.442693344929-6.73533573627178i</v>
      </c>
      <c r="F2080" t="str">
        <f t="shared" si="594"/>
        <v>17.458293805448-66.2948617947914i</v>
      </c>
      <c r="G2080" t="str">
        <f t="shared" si="595"/>
        <v>0.999933236534948-0.00817061856235674i</v>
      </c>
      <c r="H2080" t="str">
        <f t="shared" si="596"/>
        <v>91.5258280210707+7.76444332129892i</v>
      </c>
      <c r="I2080" t="str">
        <f t="shared" si="597"/>
        <v>5.50136324739888-15.4475159969938i</v>
      </c>
      <c r="K2080" t="str">
        <f t="shared" si="598"/>
        <v>0.14102152024628-0.0157084459700795i</v>
      </c>
      <c r="L2080" t="str">
        <f t="shared" si="599"/>
        <v>0.0015-4.4057370002688i</v>
      </c>
      <c r="M2080" t="str">
        <f t="shared" si="600"/>
        <v>0.0135-1.80748184626412i</v>
      </c>
      <c r="N2080">
        <f t="shared" si="601"/>
        <v>127.79250732585305</v>
      </c>
      <c r="O2080">
        <f t="shared" si="602"/>
        <v>41.55589848359363</v>
      </c>
      <c r="P2080" s="3">
        <f t="shared" si="603"/>
        <v>41.55589848359363</v>
      </c>
      <c r="Q2080" s="3">
        <f t="shared" si="604"/>
        <v>-52.207492674146941</v>
      </c>
      <c r="R2080">
        <f t="shared" si="605"/>
        <v>127.79250732585305</v>
      </c>
      <c r="S2080">
        <f t="shared" si="606"/>
        <v>2.2577797863641367</v>
      </c>
      <c r="T2080">
        <f t="shared" si="589"/>
        <v>41.55589848359363</v>
      </c>
    </row>
    <row r="2081" spans="1:20" x14ac:dyDescent="0.3">
      <c r="A2081">
        <f t="shared" si="590"/>
        <v>14239.955765896224</v>
      </c>
      <c r="B2081">
        <f t="shared" si="607"/>
        <v>2266.3593495523205</v>
      </c>
      <c r="C2081" t="str">
        <f t="shared" si="591"/>
        <v>73.2833192952203-94.2592704623168i</v>
      </c>
      <c r="D2081" t="str">
        <f t="shared" si="592"/>
        <v>15.3441901364479-14.4751604827685i</v>
      </c>
      <c r="E2081" t="str">
        <f t="shared" si="593"/>
        <v>159.422552729432-6.75301645676594i</v>
      </c>
      <c r="F2081" t="str">
        <f t="shared" si="594"/>
        <v>17.4582849302426-66.0449770437195i</v>
      </c>
      <c r="G2081" t="str">
        <f t="shared" si="595"/>
        <v>0.999932728202748-0.00820166274344395i</v>
      </c>
      <c r="H2081" t="str">
        <f t="shared" si="596"/>
        <v>91.5298459845288+7.79400186939135i</v>
      </c>
      <c r="I2081" t="str">
        <f t="shared" si="597"/>
        <v>5.50157498719306-15.3873066824077i</v>
      </c>
      <c r="K2081" t="str">
        <f t="shared" si="598"/>
        <v>0.141007733008317-0.0157665195661122i</v>
      </c>
      <c r="L2081" t="str">
        <f t="shared" si="599"/>
        <v>0.0015-4.38905857767363i</v>
      </c>
      <c r="M2081" t="str">
        <f t="shared" si="600"/>
        <v>0.0135-1.80063941648149i</v>
      </c>
      <c r="N2081">
        <f t="shared" si="601"/>
        <v>127.86382937411776</v>
      </c>
      <c r="O2081">
        <f t="shared" si="602"/>
        <v>41.53974989065</v>
      </c>
      <c r="P2081" s="3">
        <f t="shared" si="603"/>
        <v>41.53974989065</v>
      </c>
      <c r="Q2081" s="3">
        <f t="shared" si="604"/>
        <v>-52.136170625882251</v>
      </c>
      <c r="R2081">
        <f t="shared" si="605"/>
        <v>127.86382937411776</v>
      </c>
      <c r="S2081">
        <f t="shared" si="606"/>
        <v>2.2663593495523204</v>
      </c>
      <c r="T2081">
        <f t="shared" si="589"/>
        <v>41.53974989065</v>
      </c>
    </row>
    <row r="2082" spans="1:20" x14ac:dyDescent="0.3">
      <c r="A2082">
        <f t="shared" si="590"/>
        <v>14294.067597806632</v>
      </c>
      <c r="B2082">
        <f t="shared" si="607"/>
        <v>2274.9715150806196</v>
      </c>
      <c r="C2082" t="str">
        <f t="shared" si="591"/>
        <v>73.2644372792637-93.9938256585491i</v>
      </c>
      <c r="D2082" t="str">
        <f t="shared" si="592"/>
        <v>15.3440983800061-14.4236236476948i</v>
      </c>
      <c r="E2082" t="str">
        <f t="shared" si="593"/>
        <v>159.402298030962-6.77068807742598i</v>
      </c>
      <c r="F2082" t="str">
        <f t="shared" si="594"/>
        <v>17.4582759874666-65.7960423707067i</v>
      </c>
      <c r="G2082" t="str">
        <f t="shared" si="595"/>
        <v>0.999932216000406-0.008232824844711i</v>
      </c>
      <c r="H2082" t="str">
        <f t="shared" si="596"/>
        <v>91.5338947582601+7.82367334968986i</v>
      </c>
      <c r="I2082" t="str">
        <f t="shared" si="597"/>
        <v>5.50178834842404-15.3273187446985i</v>
      </c>
      <c r="K2082" t="str">
        <f t="shared" si="598"/>
        <v>0.140993843652985-0.0158247956582998i</v>
      </c>
      <c r="L2082" t="str">
        <f t="shared" si="599"/>
        <v>0.0015-4.37244329315963i</v>
      </c>
      <c r="M2082" t="str">
        <f t="shared" si="600"/>
        <v>0.0135-1.79382288950139i</v>
      </c>
      <c r="N2082">
        <f t="shared" si="601"/>
        <v>127.93499326809538</v>
      </c>
      <c r="O2082">
        <f t="shared" si="602"/>
        <v>41.523653187591734</v>
      </c>
      <c r="P2082" s="3">
        <f t="shared" si="603"/>
        <v>41.523653187591734</v>
      </c>
      <c r="Q2082" s="3">
        <f t="shared" si="604"/>
        <v>-52.065006731904617</v>
      </c>
      <c r="R2082">
        <f t="shared" si="605"/>
        <v>127.93499326809538</v>
      </c>
      <c r="S2082">
        <f t="shared" si="606"/>
        <v>2.2749715150806198</v>
      </c>
      <c r="T2082">
        <f t="shared" si="589"/>
        <v>41.523653187591734</v>
      </c>
    </row>
    <row r="2083" spans="1:20" x14ac:dyDescent="0.3">
      <c r="A2083">
        <f t="shared" si="590"/>
        <v>14348.385054678298</v>
      </c>
      <c r="B2083">
        <f t="shared" si="607"/>
        <v>2283.6164068379262</v>
      </c>
      <c r="C2083" t="str">
        <f t="shared" si="591"/>
        <v>73.2454363677456-93.7296590807582i</v>
      </c>
      <c r="D2083" t="str">
        <f t="shared" si="592"/>
        <v>15.3440059260004-14.3722942619972i</v>
      </c>
      <c r="E2083" t="str">
        <f t="shared" si="593"/>
        <v>159.38192887622-6.78834992580537i</v>
      </c>
      <c r="F2083" t="str">
        <f t="shared" si="594"/>
        <v>17.4582669766056-65.5480541947314i</v>
      </c>
      <c r="G2083" t="str">
        <f t="shared" si="595"/>
        <v>0.99993169989846-0.00826410531370875i</v>
      </c>
      <c r="H2083" t="str">
        <f t="shared" si="596"/>
        <v>91.537974580177+7.85345819822978i</v>
      </c>
      <c r="I2083" t="str">
        <f t="shared" si="597"/>
        <v>5.50200334357846-15.2675513212173i</v>
      </c>
      <c r="K2083" t="str">
        <f t="shared" si="598"/>
        <v>0.140979851445608-0.015883274814403i</v>
      </c>
      <c r="L2083" t="str">
        <f t="shared" si="599"/>
        <v>0.0015-4.35589090771033i</v>
      </c>
      <c r="M2083" t="str">
        <f t="shared" si="600"/>
        <v>0.0135-1.78703216726578i</v>
      </c>
      <c r="N2083">
        <f t="shared" si="601"/>
        <v>128.00599732491986</v>
      </c>
      <c r="O2083">
        <f t="shared" si="602"/>
        <v>41.507608269826875</v>
      </c>
      <c r="P2083" s="3">
        <f t="shared" si="603"/>
        <v>41.507608269826875</v>
      </c>
      <c r="Q2083" s="3">
        <f t="shared" si="604"/>
        <v>-51.994002675080132</v>
      </c>
      <c r="R2083">
        <f t="shared" si="605"/>
        <v>128.00599732491986</v>
      </c>
      <c r="S2083">
        <f t="shared" si="606"/>
        <v>2.2836164068379263</v>
      </c>
      <c r="T2083">
        <f t="shared" si="589"/>
        <v>41.507608269826875</v>
      </c>
    </row>
    <row r="2084" spans="1:20" x14ac:dyDescent="0.3">
      <c r="A2084">
        <f t="shared" si="590"/>
        <v>14402.908917886078</v>
      </c>
      <c r="B2084">
        <f t="shared" si="607"/>
        <v>2292.2941491839106</v>
      </c>
      <c r="C2084" t="str">
        <f t="shared" si="591"/>
        <v>73.2263159707382-93.4667662624242i</v>
      </c>
      <c r="D2084" t="str">
        <f t="shared" si="592"/>
        <v>15.3439127691361-14.3211715868366i</v>
      </c>
      <c r="E2084" t="str">
        <f t="shared" si="593"/>
        <v>159.361444894594-6.80600132321389i</v>
      </c>
      <c r="F2084" t="str">
        <f t="shared" si="594"/>
        <v>17.4582578971412-65.3010089483877i</v>
      </c>
      <c r="G2084" t="str">
        <f t="shared" si="595"/>
        <v>0.999931179867226-0.00829550459968244i</v>
      </c>
      <c r="H2084" t="str">
        <f t="shared" si="596"/>
        <v>91.5420856900551+7.8833568527807i</v>
      </c>
      <c r="I2084" t="str">
        <f t="shared" si="597"/>
        <v>5.50221998524025-15.2080035524916i</v>
      </c>
      <c r="K2084" t="str">
        <f t="shared" si="598"/>
        <v>0.14096575564655-0.0159419576021506i</v>
      </c>
      <c r="L2084" t="str">
        <f t="shared" si="599"/>
        <v>0.0015-4.33940118321412i</v>
      </c>
      <c r="M2084" t="str">
        <f t="shared" si="600"/>
        <v>0.0135-1.78026715208784i</v>
      </c>
      <c r="N2084">
        <f t="shared" si="601"/>
        <v>128.07683986629075</v>
      </c>
      <c r="O2084">
        <f t="shared" si="602"/>
        <v>41.4916150309665</v>
      </c>
      <c r="P2084" s="3">
        <f t="shared" si="603"/>
        <v>41.4916150309665</v>
      </c>
      <c r="Q2084" s="3">
        <f t="shared" si="604"/>
        <v>-51.923160133709239</v>
      </c>
      <c r="R2084">
        <f t="shared" si="605"/>
        <v>128.07683986629075</v>
      </c>
      <c r="S2084">
        <f t="shared" si="606"/>
        <v>2.2922941491839106</v>
      </c>
      <c r="T2084">
        <f t="shared" si="589"/>
        <v>41.4916150309665</v>
      </c>
    </row>
    <row r="2085" spans="1:20" x14ac:dyDescent="0.3">
      <c r="A2085">
        <f t="shared" si="590"/>
        <v>14457.639971774046</v>
      </c>
      <c r="B2085">
        <f t="shared" si="607"/>
        <v>2301.0048669508096</v>
      </c>
      <c r="C2085" t="str">
        <f t="shared" si="591"/>
        <v>73.2070754973831-93.205142750517i</v>
      </c>
      <c r="D2085" t="str">
        <f t="shared" si="592"/>
        <v>15.3438189040786-14.2702548863419i</v>
      </c>
      <c r="E2085" t="str">
        <f t="shared" si="593"/>
        <v>159.34084571823-6.82364158470324i</v>
      </c>
      <c r="F2085" t="str">
        <f t="shared" si="594"/>
        <v>17.4582487485516-65.0549030778342i</v>
      </c>
      <c r="G2085" t="str">
        <f t="shared" si="595"/>
        <v>0.999930655876792-0.00832702315357817i</v>
      </c>
      <c r="H2085" t="str">
        <f t="shared" si="596"/>
        <v>91.5462283295478+7.91336975285361i</v>
      </c>
      <c r="I2085" t="str">
        <f t="shared" si="597"/>
        <v>5.50243828609145-15.1486745822122i</v>
      </c>
      <c r="K2085" t="str">
        <f t="shared" si="598"/>
        <v>0.140951555511187-0.016000844589216i</v>
      </c>
      <c r="L2085" t="str">
        <f t="shared" si="599"/>
        <v>0.0015-4.32297388246076i</v>
      </c>
      <c r="M2085" t="str">
        <f t="shared" si="600"/>
        <v>0.0135-1.77352774665057i</v>
      </c>
      <c r="N2085">
        <f t="shared" si="601"/>
        <v>128.14751921858763</v>
      </c>
      <c r="O2085">
        <f t="shared" si="602"/>
        <v>41.47567336283312</v>
      </c>
      <c r="P2085" s="3">
        <f t="shared" si="603"/>
        <v>41.47567336283312</v>
      </c>
      <c r="Q2085" s="3">
        <f t="shared" si="604"/>
        <v>-51.852480781412375</v>
      </c>
      <c r="R2085">
        <f t="shared" si="605"/>
        <v>128.14751921858763</v>
      </c>
      <c r="S2085">
        <f t="shared" si="606"/>
        <v>2.3010048669508096</v>
      </c>
      <c r="T2085">
        <f t="shared" si="589"/>
        <v>41.47567336283312</v>
      </c>
    </row>
    <row r="2086" spans="1:20" x14ac:dyDescent="0.3">
      <c r="A2086">
        <f t="shared" si="590"/>
        <v>14512.579003666788</v>
      </c>
      <c r="B2086">
        <f t="shared" si="607"/>
        <v>2309.7486854452227</v>
      </c>
      <c r="C2086" t="str">
        <f t="shared" si="591"/>
        <v>73.1877143559147-92.9447841054221i</v>
      </c>
      <c r="D2086" t="str">
        <f t="shared" si="592"/>
        <v>15.3437243254527-14.2195434276001i</v>
      </c>
      <c r="E2086" t="str">
        <f t="shared" si="593"/>
        <v>159.320130982101-6.8412700190513i</v>
      </c>
      <c r="F2086" t="str">
        <f t="shared" si="594"/>
        <v>17.4582395303101-64.8097330427413i</v>
      </c>
      <c r="G2086" t="str">
        <f t="shared" si="595"/>
        <v>0.99993012789702-0.00835866142804924i</v>
      </c>
      <c r="H2086" t="str">
        <f t="shared" si="596"/>
        <v>91.5504027421999+7.94349733970897i</v>
      </c>
      <c r="I2086" t="str">
        <f t="shared" si="597"/>
        <v>5.50265825891265-15.0895635572205i</v>
      </c>
      <c r="K2086" t="str">
        <f t="shared" si="598"/>
        <v>0.140937250289881-0.0160599363431948i</v>
      </c>
      <c r="L2086" t="str">
        <f t="shared" si="599"/>
        <v>0.0015-4.30660876913803i</v>
      </c>
      <c r="M2086" t="str">
        <f t="shared" si="600"/>
        <v>0.0135-1.76681385400535i</v>
      </c>
      <c r="N2086">
        <f t="shared" si="601"/>
        <v>128.21803371297963</v>
      </c>
      <c r="O2086">
        <f t="shared" si="602"/>
        <v>41.459783155469566</v>
      </c>
      <c r="P2086" s="3">
        <f t="shared" si="603"/>
        <v>41.459783155469566</v>
      </c>
      <c r="Q2086" s="3">
        <f t="shared" si="604"/>
        <v>-51.781966287020374</v>
      </c>
      <c r="R2086">
        <f t="shared" si="605"/>
        <v>128.21803371297963</v>
      </c>
      <c r="S2086">
        <f t="shared" si="606"/>
        <v>2.3097486854452227</v>
      </c>
      <c r="T2086">
        <f t="shared" si="589"/>
        <v>41.459783155469566</v>
      </c>
    </row>
    <row r="2087" spans="1:20" x14ac:dyDescent="0.3">
      <c r="A2087">
        <f t="shared" si="590"/>
        <v>14567.726803880721</v>
      </c>
      <c r="B2087">
        <f t="shared" si="607"/>
        <v>2318.5257304499146</v>
      </c>
      <c r="C2087" t="str">
        <f t="shared" si="591"/>
        <v>73.1682319536845-92.685685900854i</v>
      </c>
      <c r="D2087" t="str">
        <f t="shared" si="592"/>
        <v>15.3436290278429-14.1690364806454i</v>
      </c>
      <c r="E2087" t="str">
        <f t="shared" si="593"/>
        <v>159.299300324072-6.85888592874543i</v>
      </c>
      <c r="F2087" t="str">
        <f t="shared" si="594"/>
        <v>17.4582302418868-64.5654953162434i</v>
      </c>
      <c r="G2087" t="str">
        <f t="shared" si="595"/>
        <v>0.999929595897542-0.00839041987746254i</v>
      </c>
      <c r="H2087" t="str">
        <f t="shared" si="596"/>
        <v>91.5546091734651+7.97374005636347i</v>
      </c>
      <c r="I2087" t="str">
        <f t="shared" si="597"/>
        <v>5.50287991658422-15.0306696274976i</v>
      </c>
      <c r="K2087" t="str">
        <f t="shared" si="598"/>
        <v>0.140922839227947-0.0161192334315802i</v>
      </c>
      <c r="L2087" t="str">
        <f t="shared" si="599"/>
        <v>0.0015-4.29030560782828i</v>
      </c>
      <c r="M2087" t="str">
        <f t="shared" si="600"/>
        <v>0.0135-1.76012537757058i</v>
      </c>
      <c r="N2087">
        <f t="shared" si="601"/>
        <v>128.28838168553838</v>
      </c>
      <c r="O2087">
        <f t="shared" si="602"/>
        <v>41.443944297147404</v>
      </c>
      <c r="P2087" s="3">
        <f t="shared" si="603"/>
        <v>41.443944297147404</v>
      </c>
      <c r="Q2087" s="3">
        <f t="shared" si="604"/>
        <v>-51.711618314461624</v>
      </c>
      <c r="R2087">
        <f t="shared" si="605"/>
        <v>128.28838168553838</v>
      </c>
      <c r="S2087">
        <f t="shared" si="606"/>
        <v>2.3185257304499145</v>
      </c>
      <c r="T2087">
        <f t="shared" si="589"/>
        <v>41.443944297147404</v>
      </c>
    </row>
    <row r="2088" spans="1:20" x14ac:dyDescent="0.3">
      <c r="A2088">
        <f t="shared" si="590"/>
        <v>14623.084165735467</v>
      </c>
      <c r="B2088">
        <f t="shared" si="607"/>
        <v>2327.3361282256242</v>
      </c>
      <c r="C2088" t="str">
        <f t="shared" si="591"/>
        <v>73.1486276971865-92.4278437237819i</v>
      </c>
      <c r="D2088" t="str">
        <f t="shared" si="592"/>
        <v>15.3435330057924-14.1187333184486i</v>
      </c>
      <c r="E2088" t="str">
        <f t="shared" si="593"/>
        <v>159.278353384975-6.87648860996867i</v>
      </c>
      <c r="F2088" t="str">
        <f t="shared" si="594"/>
        <v>17.4582208827473-64.3221863848846i</v>
      </c>
      <c r="G2088" t="str">
        <f t="shared" si="595"/>
        <v>0.999929059847758-0.00842229895790506i</v>
      </c>
      <c r="H2088" t="str">
        <f t="shared" si="596"/>
        <v>91.5588478707196+8.00409834759813i</v>
      </c>
      <c r="I2088" t="str">
        <f t="shared" si="597"/>
        <v>5.50310327208678-14.9719919461507i</v>
      </c>
      <c r="K2088" t="str">
        <f t="shared" si="598"/>
        <v>0.140908321565628-0.0161787364217397i</v>
      </c>
      <c r="L2088" t="str">
        <f t="shared" si="599"/>
        <v>0.0015-4.27406416400508i</v>
      </c>
      <c r="M2088" t="str">
        <f t="shared" si="600"/>
        <v>0.0135-1.75346222113029i</v>
      </c>
      <c r="N2088">
        <f t="shared" si="601"/>
        <v>128.3585614773468</v>
      </c>
      <c r="O2088">
        <f t="shared" si="602"/>
        <v>41.428156674376176</v>
      </c>
      <c r="P2088" s="3">
        <f t="shared" si="603"/>
        <v>41.428156674376176</v>
      </c>
      <c r="Q2088" s="3">
        <f t="shared" si="604"/>
        <v>-51.64143852265321</v>
      </c>
      <c r="R2088">
        <f t="shared" si="605"/>
        <v>128.3585614773468</v>
      </c>
      <c r="S2088">
        <f t="shared" si="606"/>
        <v>2.3273361282256242</v>
      </c>
      <c r="T2088">
        <f t="shared" si="589"/>
        <v>41.428156674376176</v>
      </c>
    </row>
    <row r="2089" spans="1:20" x14ac:dyDescent="0.3">
      <c r="A2089">
        <f t="shared" si="590"/>
        <v>14678.651885565261</v>
      </c>
      <c r="B2089">
        <f t="shared" si="607"/>
        <v>2336.1800055128815</v>
      </c>
      <c r="C2089" t="str">
        <f t="shared" si="591"/>
        <v>73.1289009920803-92.1712531743462i</v>
      </c>
      <c r="D2089" t="str">
        <f t="shared" si="592"/>
        <v>15.3434362538033-14.0686332169068i</v>
      </c>
      <c r="E2089" t="str">
        <f t="shared" si="593"/>
        <v>159.25728980867-6.89407735258389i</v>
      </c>
      <c r="F2089" t="str">
        <f t="shared" si="594"/>
        <v>17.4582114523534-64.0798027485713i</v>
      </c>
      <c r="G2089" t="str">
        <f t="shared" si="595"/>
        <v>0.999928519716837-0.00845429912719029i</v>
      </c>
      <c r="H2089" t="str">
        <f t="shared" si="596"/>
        <v>91.5631190832777+8.03457265996602i</v>
      </c>
      <c r="I2089" t="str">
        <f t="shared" si="597"/>
        <v>5.50332833850222-14.9135296694022i</v>
      </c>
      <c r="K2089" t="str">
        <f t="shared" si="598"/>
        <v>0.140893696538065-0.0162384458808912i</v>
      </c>
      <c r="L2089" t="str">
        <f t="shared" si="599"/>
        <v>0.0015-4.25788420402976i</v>
      </c>
      <c r="M2089" t="str">
        <f t="shared" si="600"/>
        <v>0.0135-1.74682428883272i</v>
      </c>
      <c r="N2089">
        <f t="shared" si="601"/>
        <v>128.42857143460918</v>
      </c>
      <c r="O2089">
        <f t="shared" si="602"/>
        <v>41.412420171912281</v>
      </c>
      <c r="P2089" s="3">
        <f t="shared" si="603"/>
        <v>41.412420171912281</v>
      </c>
      <c r="Q2089" s="3">
        <f t="shared" si="604"/>
        <v>-51.571428565390832</v>
      </c>
      <c r="R2089">
        <f t="shared" si="605"/>
        <v>128.42857143460918</v>
      </c>
      <c r="S2089">
        <f t="shared" si="606"/>
        <v>2.3361800055128814</v>
      </c>
      <c r="T2089">
        <f t="shared" si="589"/>
        <v>41.412420171912281</v>
      </c>
    </row>
    <row r="2090" spans="1:20" x14ac:dyDescent="0.3">
      <c r="A2090">
        <f t="shared" si="590"/>
        <v>14734.43076273041</v>
      </c>
      <c r="B2090">
        <f t="shared" si="607"/>
        <v>2345.0574895338304</v>
      </c>
      <c r="C2090" t="str">
        <f t="shared" si="591"/>
        <v>73.1090512432243-91.9159098657871i</v>
      </c>
      <c r="D2090" t="str">
        <f t="shared" si="592"/>
        <v>15.3433387663364-14.0187354548326i</v>
      </c>
      <c r="E2090" t="str">
        <f t="shared" si="593"/>
        <v>159.236109242132-6.91165144012311i</v>
      </c>
      <c r="F2090" t="str">
        <f t="shared" si="594"/>
        <v>17.4582019501626-63.8383409205196i</v>
      </c>
      <c r="G2090" t="str">
        <f t="shared" si="595"/>
        <v>0.999927975473711-0.00848642084486473i</v>
      </c>
      <c r="H2090" t="str">
        <f t="shared" si="596"/>
        <v>91.5674230624085+8.06516344179899i</v>
      </c>
      <c r="I2090" t="str">
        <f t="shared" si="597"/>
        <v>5.50355512901424-14.8552819565764i</v>
      </c>
      <c r="K2090" t="str">
        <f t="shared" si="598"/>
        <v>0.140878963375267-0.0162983623760772i</v>
      </c>
      <c r="L2090" t="str">
        <f t="shared" si="599"/>
        <v>0.0015-4.24176549514819i</v>
      </c>
      <c r="M2090" t="str">
        <f t="shared" si="600"/>
        <v>0.0135-1.740211485189i</v>
      </c>
      <c r="N2090">
        <f t="shared" si="601"/>
        <v>128.49840990876069</v>
      </c>
      <c r="O2090">
        <f t="shared" si="602"/>
        <v>41.396734672769107</v>
      </c>
      <c r="P2090" s="3">
        <f t="shared" si="603"/>
        <v>41.396734672769107</v>
      </c>
      <c r="Q2090" s="3">
        <f t="shared" si="604"/>
        <v>-51.501590091239301</v>
      </c>
      <c r="R2090">
        <f t="shared" si="605"/>
        <v>128.49840990876069</v>
      </c>
      <c r="S2090">
        <f t="shared" si="606"/>
        <v>2.3450574895338305</v>
      </c>
      <c r="T2090">
        <f t="shared" si="589"/>
        <v>41.396734672769107</v>
      </c>
    </row>
    <row r="2091" spans="1:20" x14ac:dyDescent="0.3">
      <c r="A2091">
        <f t="shared" si="590"/>
        <v>14790.421599628786</v>
      </c>
      <c r="B2091">
        <f t="shared" si="607"/>
        <v>2353.9687079940591</v>
      </c>
      <c r="C2091" t="str">
        <f t="shared" si="591"/>
        <v>73.089077854689-91.6618094243585i</v>
      </c>
      <c r="D2091" t="str">
        <f t="shared" si="592"/>
        <v>15.3432405378098-13.9690393139439i</v>
      </c>
      <c r="E2091" t="str">
        <f t="shared" si="593"/>
        <v>159.214811335507-6.92921014977095i</v>
      </c>
      <c r="F2091" t="str">
        <f t="shared" si="594"/>
        <v>17.4581923756284-63.5977974272059i</v>
      </c>
      <c r="G2091" t="str">
        <f t="shared" si="595"/>
        <v>0.999927427087078-0.00851866457221438i</v>
      </c>
      <c r="H2091" t="str">
        <f t="shared" si="596"/>
        <v>91.5717600613508+8.0958711432164i</v>
      </c>
      <c r="I2091" t="str">
        <f t="shared" si="597"/>
        <v>5.50378365690945-14.7972479700885i</v>
      </c>
      <c r="K2091" t="str">
        <f t="shared" si="598"/>
        <v>0.140864121302083-0.0163584864741412i</v>
      </c>
      <c r="L2091" t="str">
        <f t="shared" si="599"/>
        <v>0.0015-4.22570780548734i</v>
      </c>
      <c r="M2091" t="str">
        <f t="shared" si="600"/>
        <v>0.0135-1.73362371507173i</v>
      </c>
      <c r="N2091">
        <f t="shared" si="601"/>
        <v>128.56807525657302</v>
      </c>
      <c r="O2091">
        <f t="shared" si="602"/>
        <v>41.381100058225648</v>
      </c>
      <c r="P2091" s="3">
        <f t="shared" si="603"/>
        <v>41.381100058225648</v>
      </c>
      <c r="Q2091" s="3">
        <f t="shared" si="604"/>
        <v>-51.431924743426961</v>
      </c>
      <c r="R2091">
        <f t="shared" si="605"/>
        <v>128.56807525657302</v>
      </c>
      <c r="S2091">
        <f t="shared" si="606"/>
        <v>2.353968707994059</v>
      </c>
      <c r="T2091">
        <f t="shared" si="589"/>
        <v>41.381100058225648</v>
      </c>
    </row>
    <row r="2092" spans="1:20" x14ac:dyDescent="0.3">
      <c r="A2092">
        <f t="shared" si="590"/>
        <v>14846.625201707377</v>
      </c>
      <c r="B2092">
        <f t="shared" si="607"/>
        <v>2362.9137890844368</v>
      </c>
      <c r="C2092" t="str">
        <f t="shared" si="591"/>
        <v>73.0689802297942-91.4089474892567i</v>
      </c>
      <c r="D2092" t="str">
        <f t="shared" si="592"/>
        <v>15.3431415626002-13.9195440788534i</v>
      </c>
      <c r="E2092" t="str">
        <f t="shared" si="593"/>
        <v>159.193395742194-6.9467527523556i</v>
      </c>
      <c r="F2092" t="str">
        <f t="shared" si="594"/>
        <v>17.4581827282002-63.3581688083174i</v>
      </c>
      <c r="G2092" t="str">
        <f t="shared" si="595"/>
        <v>0.999926874525397-0.00855103077227131i</v>
      </c>
      <c r="H2092" t="str">
        <f t="shared" si="596"/>
        <v>91.5761303353304+8.1266962161326i</v>
      </c>
      <c r="I2092" t="str">
        <f t="shared" si="597"/>
        <v>5.50401393557818-14.7394268754322i</v>
      </c>
      <c r="K2092" t="str">
        <f t="shared" si="598"/>
        <v>0.140849169538171-0.016418818741702i</v>
      </c>
      <c r="L2092" t="str">
        <f t="shared" si="599"/>
        <v>0.0015-4.20971090405195i</v>
      </c>
      <c r="M2092" t="str">
        <f t="shared" si="600"/>
        <v>0.0135-1.72706088371362i</v>
      </c>
      <c r="N2092">
        <f t="shared" si="601"/>
        <v>128.63756584026379</v>
      </c>
      <c r="O2092">
        <f t="shared" si="602"/>
        <v>41.365516207837139</v>
      </c>
      <c r="P2092" s="3">
        <f t="shared" si="603"/>
        <v>41.365516207837139</v>
      </c>
      <c r="Q2092" s="3">
        <f t="shared" si="604"/>
        <v>-51.362434159736196</v>
      </c>
      <c r="R2092">
        <f t="shared" si="605"/>
        <v>128.63756584026379</v>
      </c>
      <c r="S2092">
        <f t="shared" si="606"/>
        <v>2.3629137890844367</v>
      </c>
      <c r="T2092">
        <f t="shared" ref="T2092:T2155" si="608">P2092</f>
        <v>41.365516207837139</v>
      </c>
    </row>
    <row r="2093" spans="1:20" x14ac:dyDescent="0.3">
      <c r="A2093">
        <f t="shared" ref="A2093:A2156" si="609">2*PI()*B2093</f>
        <v>14903.042377473867</v>
      </c>
      <c r="B2093">
        <f t="shared" si="607"/>
        <v>2371.8928614829579</v>
      </c>
      <c r="C2093" t="str">
        <f t="shared" ref="C2093:C2156" si="610">IMPRODUCT(D2093,E2093,$C$40,,K2093,$C$41)</f>
        <v>73.048757771131-91.1573197125423i</v>
      </c>
      <c r="D2093" t="str">
        <f t="shared" ref="D2093:D2156" si="611">IMDIV(IMPRODUCT($C$37,$C$38,COMPLEX(1,A2093/$C$38)),IMSUM(-1*A2093*A2093/$C$39,COMPLEX(0,1*A2093)))</f>
        <v>15.3430418350413-13.8702490370584i</v>
      </c>
      <c r="E2093" t="str">
        <f t="shared" ref="E2093:E2156" si="612">IMDIV(IMPRODUCT(IMSUM(F2093,G2093),$C$29,H2093),IMSUM(1,I2093))</f>
        <v>159.171862118912-6.96427851233422i</v>
      </c>
      <c r="F2093" t="str">
        <f t="shared" ref="F2093:F2156" si="613">IMDIV(IMPRODUCT($C$14,$C$15,COMPLEX(1,A2093/$C$15)),IMSUM(-1*A2093*A2093/$C$16,COMPLEX(0,A2093)))</f>
        <v>17.4581730073229-63.1194516167017i</v>
      </c>
      <c r="G2093" t="str">
        <f t="shared" ref="G2093:G2156" si="614">IMDIV(1,COMPLEX(1,A2093*$C$9*$C$10))</f>
        <v>0.999926317756885-0.00858351990982018i</v>
      </c>
      <c r="H2093" t="str">
        <f t="shared" ref="H2093:H2156" si="615">IMDIV($C$3,IMSUM(K2093,COMPLEX(0,$C$28*A2093)))</f>
        <v>91.5805341415719+8.15763911426373i</v>
      </c>
      <c r="I2093" t="str">
        <f t="shared" ref="I2093:I2156" si="616">IMPRODUCT(F2093,$C$29,H2093,$C$31)</f>
        <v>5.50424597851481-14.6818178411672i</v>
      </c>
      <c r="K2093" t="str">
        <f t="shared" ref="K2093:K2156" si="617">IF($C$26&lt;=0,IMDIV(1,IMSUM(IMDIV(1,L2093),1/$C$18)),IMDIV(1,IMSUM(IMDIV(1,L2093),1/$C$18,IMDIV(1,M2093))))</f>
        <v>0.140834107297975-0.0164793597451281i</v>
      </c>
      <c r="L2093" t="str">
        <f t="shared" ref="L2093:L2156" si="618">IMSUM($C$21/$C$22,IMDIV(1,COMPLEX(0,$C$20*$C$22*A2093)))</f>
        <v>0.0015-4.1937745607212i</v>
      </c>
      <c r="M2093" t="str">
        <f t="shared" ref="M2093:M2156" si="619">IMSUM($C$25/$C$26,IMDIV(1,COMPLEX(0,$C$24*$C$26*A2093)))</f>
        <v>0.0135-1.72052289670614i</v>
      </c>
      <c r="N2093">
        <f t="shared" ref="N2093:N2156" si="620">ABS(R2093)</f>
        <v>128.70688002760144</v>
      </c>
      <c r="O2093">
        <f t="shared" ref="O2093:O2156" si="621">ABS(P2093)</f>
        <v>41.34998299944484</v>
      </c>
      <c r="P2093" s="3">
        <f t="shared" ref="P2093:P2156" si="622">20*LOG10(IMABS(C2093))</f>
        <v>41.34998299944484</v>
      </c>
      <c r="Q2093" s="3">
        <f t="shared" ref="Q2093:Q2156" si="623">IMARGUMENT(C2093)*180/PI()</f>
        <v>-51.29311997239855</v>
      </c>
      <c r="R2093">
        <f t="shared" ref="R2093:R2156" si="624">IF(Q2093&lt;0,Q2093+180,Q2093-180)</f>
        <v>128.70688002760144</v>
      </c>
      <c r="S2093">
        <f t="shared" ref="S2093:S2156" si="625">B2093/1000</f>
        <v>2.3718928614829577</v>
      </c>
      <c r="T2093">
        <f t="shared" si="608"/>
        <v>41.34998299944484</v>
      </c>
    </row>
    <row r="2094" spans="1:20" x14ac:dyDescent="0.3">
      <c r="A2094">
        <f t="shared" si="609"/>
        <v>14959.673938508269</v>
      </c>
      <c r="B2094">
        <f t="shared" ref="B2094:B2157" si="626">B2093*(1+B$42)</f>
        <v>2380.9060543565934</v>
      </c>
      <c r="C2094" t="str">
        <f t="shared" si="610"/>
        <v>73.0284098805875-90.9069217590624i</v>
      </c>
      <c r="D2094" t="str">
        <f t="shared" si="611"/>
        <v>15.3429413494241-13.8211534789304i</v>
      </c>
      <c r="E2094" t="str">
        <f t="shared" si="612"/>
        <v>159.150210125779-6.98178668778409i</v>
      </c>
      <c r="F2094" t="str">
        <f t="shared" si="613"/>
        <v>17.4581632124375-62.8816424183177i</v>
      </c>
      <c r="G2094" t="str">
        <f t="shared" si="614"/>
        <v>0.99992575674952-0.00861613245140483i</v>
      </c>
      <c r="H2094" t="str">
        <f t="shared" si="615"/>
        <v>91.5849717393214+8.18870029313702i</v>
      </c>
      <c r="I2094" t="str">
        <f t="shared" si="616"/>
        <v>5.50447979931942-14.6244200389086i</v>
      </c>
      <c r="K2094" t="str">
        <f t="shared" si="617"/>
        <v>0.140818933790686-0.0165401100505119i</v>
      </c>
      <c r="L2094" t="str">
        <f t="shared" si="618"/>
        <v>0.0015-4.17789854624548i</v>
      </c>
      <c r="M2094" t="str">
        <f t="shared" si="619"/>
        <v>0.0135-1.71400965999814i</v>
      </c>
      <c r="N2094">
        <f t="shared" si="620"/>
        <v>128.77601619201084</v>
      </c>
      <c r="O2094">
        <f t="shared" si="621"/>
        <v>41.334500309186105</v>
      </c>
      <c r="P2094" s="3">
        <f t="shared" si="622"/>
        <v>41.334500309186105</v>
      </c>
      <c r="Q2094" s="3">
        <f t="shared" si="623"/>
        <v>-51.223983807989157</v>
      </c>
      <c r="R2094">
        <f t="shared" si="624"/>
        <v>128.77601619201084</v>
      </c>
      <c r="S2094">
        <f t="shared" si="625"/>
        <v>2.3809060543565934</v>
      </c>
      <c r="T2094">
        <f t="shared" si="608"/>
        <v>41.334500309186105</v>
      </c>
    </row>
    <row r="2095" spans="1:20" x14ac:dyDescent="0.3">
      <c r="A2095">
        <f t="shared" si="609"/>
        <v>15016.5206994746</v>
      </c>
      <c r="B2095">
        <f t="shared" si="626"/>
        <v>2389.9534973631485</v>
      </c>
      <c r="C2095" t="str">
        <f t="shared" si="610"/>
        <v>73.0079359593793-90.6577493063753i</v>
      </c>
      <c r="D2095" t="str">
        <f t="shared" si="611"/>
        <v>15.3428400999964-13.7722566977046i</v>
      </c>
      <c r="E2095" t="str">
        <f t="shared" si="612"/>
        <v>159.128439426381-6.99927653038998i</v>
      </c>
      <c r="F2095" t="str">
        <f t="shared" si="613"/>
        <v>17.4581533429807-62.6447377921856i</v>
      </c>
      <c r="G2095" t="str">
        <f t="shared" si="614"/>
        <v>0.999925191471034-0.00864886886533491i</v>
      </c>
      <c r="H2095" t="str">
        <f t="shared" si="615"/>
        <v>91.5894433898558+8.21988021009717i</v>
      </c>
      <c r="I2095" t="str">
        <f t="shared" si="616"/>
        <v>5.50471541169786-14.5672326433135i</v>
      </c>
      <c r="K2095" t="str">
        <f t="shared" si="617"/>
        <v>0.140803648220223-0.0166010702236435i</v>
      </c>
      <c r="L2095" t="str">
        <f t="shared" si="618"/>
        <v>0.0015-4.16208263224294i</v>
      </c>
      <c r="M2095" t="str">
        <f t="shared" si="619"/>
        <v>0.0135-1.70752107989455i</v>
      </c>
      <c r="N2095">
        <f t="shared" si="620"/>
        <v>128.84497271267878</v>
      </c>
      <c r="O2095">
        <f t="shared" si="621"/>
        <v>41.319068011505053</v>
      </c>
      <c r="P2095" s="3">
        <f t="shared" si="622"/>
        <v>41.319068011505053</v>
      </c>
      <c r="Q2095" s="3">
        <f t="shared" si="623"/>
        <v>-51.155027287321232</v>
      </c>
      <c r="R2095">
        <f t="shared" si="624"/>
        <v>128.84497271267878</v>
      </c>
      <c r="S2095">
        <f t="shared" si="625"/>
        <v>2.3899534973631487</v>
      </c>
      <c r="T2095">
        <f t="shared" si="608"/>
        <v>41.319068011505053</v>
      </c>
    </row>
    <row r="2096" spans="1:20" x14ac:dyDescent="0.3">
      <c r="A2096">
        <f t="shared" si="609"/>
        <v>15073.583478132605</v>
      </c>
      <c r="B2096">
        <f t="shared" si="626"/>
        <v>2399.0353206531286</v>
      </c>
      <c r="C2096" t="str">
        <f t="shared" si="610"/>
        <v>72.9873354080754-90.4097980446774i</v>
      </c>
      <c r="D2096" t="str">
        <f t="shared" si="611"/>
        <v>15.3427380809628-13.7235579894701i</v>
      </c>
      <c r="E2096" t="str">
        <f t="shared" si="612"/>
        <v>159.106549687854-7.01674728543662i</v>
      </c>
      <c r="F2096" t="str">
        <f t="shared" si="613"/>
        <v>17.4581433983849-62.408734330338i</v>
      </c>
      <c r="G2096" t="str">
        <f t="shared" si="614"/>
        <v>0.999924621888916-0.00868172962169247i</v>
      </c>
      <c r="H2096" t="str">
        <f t="shared" si="615"/>
        <v>91.5939493565057+8.2511793243155i</v>
      </c>
      <c r="I2096" t="str">
        <f t="shared" si="616"/>
        <v>5.50495282946319-14.5102548320703i</v>
      </c>
      <c r="K2096" t="str">
        <f t="shared" si="617"/>
        <v>0.140788249785194-0.0166622408299843i</v>
      </c>
      <c r="L2096" t="str">
        <f t="shared" si="618"/>
        <v>0.0015-4.1463265911964i</v>
      </c>
      <c r="M2096" t="str">
        <f t="shared" si="619"/>
        <v>0.0135-1.70105706305493i</v>
      </c>
      <c r="N2096">
        <f t="shared" si="620"/>
        <v>128.91374797465653</v>
      </c>
      <c r="O2096">
        <f t="shared" si="621"/>
        <v>41.30368597916322</v>
      </c>
      <c r="P2096" s="3">
        <f t="shared" si="622"/>
        <v>41.30368597916322</v>
      </c>
      <c r="Q2096" s="3">
        <f t="shared" si="623"/>
        <v>-51.086252025343477</v>
      </c>
      <c r="R2096">
        <f t="shared" si="624"/>
        <v>128.91374797465653</v>
      </c>
      <c r="S2096">
        <f t="shared" si="625"/>
        <v>2.3990353206531285</v>
      </c>
      <c r="T2096">
        <f t="shared" si="608"/>
        <v>41.30368597916322</v>
      </c>
    </row>
    <row r="2097" spans="1:20" x14ac:dyDescent="0.3">
      <c r="A2097">
        <f t="shared" si="609"/>
        <v>15130.863095349509</v>
      </c>
      <c r="B2097">
        <f t="shared" si="626"/>
        <v>2408.1516548716104</v>
      </c>
      <c r="C2097" t="str">
        <f t="shared" si="610"/>
        <v>72.9666076266216-90.1630636767224i</v>
      </c>
      <c r="D2097" t="str">
        <f t="shared" si="611"/>
        <v>15.3426352864835-13.6750566531592i</v>
      </c>
      <c r="E2097" t="str">
        <f t="shared" si="612"/>
        <v>159.084540580949-7.03419819179806i</v>
      </c>
      <c r="F2097" t="str">
        <f t="shared" si="613"/>
        <v>17.4581333780779-62.173628637771i</v>
      </c>
      <c r="G2097" t="str">
        <f t="shared" si="614"/>
        <v>0.999924047970406-0.00871471519233864i</v>
      </c>
      <c r="H2097" t="str">
        <f t="shared" si="615"/>
        <v>91.598489904667+8.28259809679682i</v>
      </c>
      <c r="I2097" t="str">
        <f t="shared" si="616"/>
        <v>5.50519206653605-14.4534857858864i</v>
      </c>
      <c r="K2097" t="str">
        <f t="shared" si="617"/>
        <v>0.140772737678874-0.0167236224346399i</v>
      </c>
      <c r="L2097" t="str">
        <f t="shared" si="618"/>
        <v>0.0015-4.1306301964499i</v>
      </c>
      <c r="M2097" t="str">
        <f t="shared" si="619"/>
        <v>0.0135-1.69461751649226i</v>
      </c>
      <c r="N2097">
        <f t="shared" si="620"/>
        <v>128.98234036896281</v>
      </c>
      <c r="O2097">
        <f t="shared" si="621"/>
        <v>41.28835408324985</v>
      </c>
      <c r="P2097" s="3">
        <f t="shared" si="622"/>
        <v>41.28835408324985</v>
      </c>
      <c r="Q2097" s="3">
        <f t="shared" si="623"/>
        <v>-51.017659631037191</v>
      </c>
      <c r="R2097">
        <f t="shared" si="624"/>
        <v>128.98234036896281</v>
      </c>
      <c r="S2097">
        <f t="shared" si="625"/>
        <v>2.4081516548716104</v>
      </c>
      <c r="T2097">
        <f t="shared" si="608"/>
        <v>41.28835408324985</v>
      </c>
    </row>
    <row r="2098" spans="1:20" x14ac:dyDescent="0.3">
      <c r="A2098">
        <f t="shared" si="609"/>
        <v>15188.360375111835</v>
      </c>
      <c r="B2098">
        <f t="shared" si="626"/>
        <v>2417.3026311601225</v>
      </c>
      <c r="C2098" t="str">
        <f t="shared" si="610"/>
        <v>72.9457520143767-89.9175419177552i</v>
      </c>
      <c r="D2098" t="str">
        <f t="shared" si="611"/>
        <v>15.3425317106752-13.6267519905378i</v>
      </c>
      <c r="E2098" t="str">
        <f t="shared" si="612"/>
        <v>159.062411780118-7.05162848192999i</v>
      </c>
      <c r="F2098" t="str">
        <f t="shared" si="613"/>
        <v>17.4581232814836-61.9394173323954i</v>
      </c>
      <c r="G2098" t="str">
        <f t="shared" si="614"/>
        <v>0.999923469682493-0.00874782605092028i</v>
      </c>
      <c r="H2098" t="str">
        <f t="shared" si="615"/>
        <v>91.6030653018201+8.31413699038795i</v>
      </c>
      <c r="I2098" t="str">
        <f t="shared" si="616"/>
        <v>5.50543313694593-14.3969246884768i</v>
      </c>
      <c r="K2098" t="str">
        <f t="shared" si="617"/>
        <v>0.140757111089172-0.0167852156023329i</v>
      </c>
      <c r="L2098" t="str">
        <f t="shared" si="618"/>
        <v>0.0015-4.11499322220552i</v>
      </c>
      <c r="M2098" t="str">
        <f t="shared" si="619"/>
        <v>0.0135-1.68820234757149i</v>
      </c>
      <c r="N2098">
        <f t="shared" si="620"/>
        <v>129.05074829268619</v>
      </c>
      <c r="O2098">
        <f t="shared" si="621"/>
        <v>41.273072193193798</v>
      </c>
      <c r="P2098" s="3">
        <f t="shared" si="622"/>
        <v>41.273072193193798</v>
      </c>
      <c r="Q2098" s="3">
        <f t="shared" si="623"/>
        <v>-50.949251707313799</v>
      </c>
      <c r="R2098">
        <f t="shared" si="624"/>
        <v>129.05074829268619</v>
      </c>
      <c r="S2098">
        <f t="shared" si="625"/>
        <v>2.4173026311601227</v>
      </c>
      <c r="T2098">
        <f t="shared" si="608"/>
        <v>41.273072193193798</v>
      </c>
    </row>
    <row r="2099" spans="1:20" x14ac:dyDescent="0.3">
      <c r="A2099">
        <f t="shared" si="609"/>
        <v>15246.076144537261</v>
      </c>
      <c r="B2099">
        <f t="shared" si="626"/>
        <v>2426.488381158531</v>
      </c>
      <c r="C2099" t="str">
        <f t="shared" si="610"/>
        <v>72.924767970131-89.6732284954312i</v>
      </c>
      <c r="D2099" t="str">
        <f t="shared" si="611"/>
        <v>15.3424273476093-13.5786433061948i</v>
      </c>
      <c r="E2099" t="str">
        <f t="shared" si="612"/>
        <v>159.040162963584-7.06903738186144i</v>
      </c>
      <c r="F2099" t="str">
        <f t="shared" si="613"/>
        <v>17.458113108021-61.7060970449872i</v>
      </c>
      <c r="G2099" t="str">
        <f t="shared" si="614"/>
        <v>0.999922886991919-0.00878106267287673i</v>
      </c>
      <c r="H2099" t="str">
        <f t="shared" si="615"/>
        <v>91.6076758175453+8.34579646978548i</v>
      </c>
      <c r="I2099" t="str">
        <f t="shared" si="616"/>
        <v>5.50567605483164-14.3405707265518i</v>
      </c>
      <c r="K2099" t="str">
        <f t="shared" si="617"/>
        <v>0.140741369198603-0.0168470208973757i</v>
      </c>
      <c r="L2099" t="str">
        <f t="shared" si="618"/>
        <v>0.0015-4.09941544352014i</v>
      </c>
      <c r="M2099" t="str">
        <f t="shared" si="619"/>
        <v>0.0135-1.68181146400826i</v>
      </c>
      <c r="N2099">
        <f t="shared" si="620"/>
        <v>129.1189701490845</v>
      </c>
      <c r="O2099">
        <f t="shared" si="621"/>
        <v>41.257840176773861</v>
      </c>
      <c r="P2099" s="3">
        <f t="shared" si="622"/>
        <v>41.257840176773861</v>
      </c>
      <c r="Q2099" s="3">
        <f t="shared" si="623"/>
        <v>-50.881029850915496</v>
      </c>
      <c r="R2099">
        <f t="shared" si="624"/>
        <v>129.1189701490845</v>
      </c>
      <c r="S2099">
        <f t="shared" si="625"/>
        <v>2.4264883811585309</v>
      </c>
      <c r="T2099">
        <f t="shared" si="608"/>
        <v>41.257840176773861</v>
      </c>
    </row>
    <row r="2100" spans="1:20" x14ac:dyDescent="0.3">
      <c r="A2100">
        <f t="shared" si="609"/>
        <v>15304.011233886504</v>
      </c>
      <c r="B2100">
        <f t="shared" si="626"/>
        <v>2435.7090370069336</v>
      </c>
      <c r="C2100" t="str">
        <f t="shared" si="610"/>
        <v>72.9036548921432-89.4301191497457i</v>
      </c>
      <c r="D2100" t="str">
        <f t="shared" si="611"/>
        <v>15.3423221913132-13.5307299075325i</v>
      </c>
      <c r="E2100" t="str">
        <f t="shared" si="612"/>
        <v>159.017793813421-7.08642411118789i</v>
      </c>
      <c r="F2100" t="str">
        <f t="shared" si="613"/>
        <v>17.4581028571054-61.4736644191412i</v>
      </c>
      <c r="G2100" t="str">
        <f t="shared" si="614"/>
        <v>0.999922299865169-0.00881442553544651i</v>
      </c>
      <c r="H2100" t="str">
        <f t="shared" si="615"/>
        <v>91.6123217235422+8.37757700154394i</v>
      </c>
      <c r="I2100" t="str">
        <f t="shared" si="616"/>
        <v>5.50592083444269-14.2844230898064i</v>
      </c>
      <c r="K2100" t="str">
        <f t="shared" si="617"/>
        <v>0.140725511184255-0.0169090388836418i</v>
      </c>
      <c r="L2100" t="str">
        <f t="shared" si="618"/>
        <v>0.0015-4.08389663630219i</v>
      </c>
      <c r="M2100" t="str">
        <f t="shared" si="619"/>
        <v>0.0135-1.67544477386756i</v>
      </c>
      <c r="N2100">
        <f t="shared" si="620"/>
        <v>129.18700434768709</v>
      </c>
      <c r="O2100">
        <f t="shared" si="621"/>
        <v>41.242657900130752</v>
      </c>
      <c r="P2100" s="3">
        <f t="shared" si="622"/>
        <v>41.242657900130752</v>
      </c>
      <c r="Q2100" s="3">
        <f t="shared" si="623"/>
        <v>-50.812995652312907</v>
      </c>
      <c r="R2100">
        <f t="shared" si="624"/>
        <v>129.18700434768709</v>
      </c>
      <c r="S2100">
        <f t="shared" si="625"/>
        <v>2.4357090370069336</v>
      </c>
      <c r="T2100">
        <f t="shared" si="608"/>
        <v>41.242657900130752</v>
      </c>
    </row>
    <row r="2101" spans="1:20" x14ac:dyDescent="0.3">
      <c r="A2101">
        <f t="shared" si="609"/>
        <v>15362.166476575276</v>
      </c>
      <c r="B2101">
        <f t="shared" si="626"/>
        <v>2444.9647313475602</v>
      </c>
      <c r="C2101" t="str">
        <f t="shared" si="610"/>
        <v>72.8824121781652-89.1882096329632i</v>
      </c>
      <c r="D2101" t="str">
        <f t="shared" si="611"/>
        <v>15.3422162357688-13.483011104756i</v>
      </c>
      <c r="E2101" t="str">
        <f t="shared" si="612"/>
        <v>158.995304015635-7.10378788306739i</v>
      </c>
      <c r="F2101" t="str">
        <f t="shared" si="613"/>
        <v>17.4580925281469-61.2421161112198i</v>
      </c>
      <c r="G2101" t="str">
        <f t="shared" si="614"/>
        <v>0.999921708268475-0.00884791511767403i</v>
      </c>
      <c r="H2101" t="str">
        <f t="shared" si="615"/>
        <v>91.6170032936444+8.40947905408382i</v>
      </c>
      <c r="I2101" t="str">
        <f t="shared" si="616"/>
        <v>5.50616749013966-14.2284809709075i</v>
      </c>
      <c r="K2101" t="str">
        <f t="shared" si="617"/>
        <v>0.140709536217763-0.0169712701245383i</v>
      </c>
      <c r="L2101" t="str">
        <f t="shared" si="618"/>
        <v>0.0015-4.06843657730842i</v>
      </c>
      <c r="M2101" t="str">
        <f t="shared" si="619"/>
        <v>0.0135-1.66910218556243i</v>
      </c>
      <c r="N2101">
        <f t="shared" si="620"/>
        <v>129.25484930439171</v>
      </c>
      <c r="O2101">
        <f t="shared" si="621"/>
        <v>41.227525227778585</v>
      </c>
      <c r="P2101" s="3">
        <f t="shared" si="622"/>
        <v>41.227525227778585</v>
      </c>
      <c r="Q2101" s="3">
        <f t="shared" si="623"/>
        <v>-50.745150695608274</v>
      </c>
      <c r="R2101">
        <f t="shared" si="624"/>
        <v>129.25484930439171</v>
      </c>
      <c r="S2101">
        <f t="shared" si="625"/>
        <v>2.4449647313475604</v>
      </c>
      <c r="T2101">
        <f t="shared" si="608"/>
        <v>41.227525227778585</v>
      </c>
    </row>
    <row r="2102" spans="1:20" x14ac:dyDescent="0.3">
      <c r="A2102">
        <f t="shared" si="609"/>
        <v>15420.542709186262</v>
      </c>
      <c r="B2102">
        <f t="shared" si="626"/>
        <v>2454.2555973266813</v>
      </c>
      <c r="C2102" t="str">
        <f t="shared" si="610"/>
        <v>72.8610392254714-88.9474957095423i</v>
      </c>
      <c r="D2102" t="str">
        <f t="shared" si="611"/>
        <v>15.3421094749125-13.4354862108637i</v>
      </c>
      <c r="E2102" t="str">
        <f t="shared" si="612"/>
        <v>158.972693260235-7.12112790421111i</v>
      </c>
      <c r="F2102" t="str">
        <f t="shared" si="613"/>
        <v>17.4580821205515-61.0114487903074i</v>
      </c>
      <c r="G2102" t="str">
        <f t="shared" si="614"/>
        <v>0.999921112167812-0.00888153190041645i</v>
      </c>
      <c r="H2102" t="str">
        <f t="shared" si="615"/>
        <v>91.6217208038361+8.44150309769958i</v>
      </c>
      <c r="I2102" t="str">
        <f t="shared" si="616"/>
        <v>5.50641603639532-14.1727435654829i</v>
      </c>
      <c r="K2102" t="str">
        <f t="shared" si="617"/>
        <v>0.14069344346528-0.017033715182977i</v>
      </c>
      <c r="L2102" t="str">
        <f t="shared" si="618"/>
        <v>0.0015-4.05303504414068i</v>
      </c>
      <c r="M2102" t="str">
        <f t="shared" si="619"/>
        <v>0.0135-1.66278360785259i</v>
      </c>
      <c r="N2102">
        <f t="shared" si="620"/>
        <v>129.32250344156353</v>
      </c>
      <c r="O2102">
        <f t="shared" si="621"/>
        <v>41.212442022616557</v>
      </c>
      <c r="P2102" s="3">
        <f t="shared" si="622"/>
        <v>41.212442022616557</v>
      </c>
      <c r="Q2102" s="3">
        <f t="shared" si="623"/>
        <v>-50.677496558436467</v>
      </c>
      <c r="R2102">
        <f t="shared" si="624"/>
        <v>129.32250344156353</v>
      </c>
      <c r="S2102">
        <f t="shared" si="625"/>
        <v>2.4542555973266813</v>
      </c>
      <c r="T2102">
        <f t="shared" si="608"/>
        <v>41.212442022616557</v>
      </c>
    </row>
    <row r="2103" spans="1:20" x14ac:dyDescent="0.3">
      <c r="A2103">
        <f t="shared" si="609"/>
        <v>15479.14077148117</v>
      </c>
      <c r="B2103">
        <f t="shared" si="626"/>
        <v>2463.5817685965226</v>
      </c>
      <c r="C2103" t="str">
        <f t="shared" si="610"/>
        <v>72.8395354308855-88.7079731560622i</v>
      </c>
      <c r="D2103" t="str">
        <f t="shared" si="611"/>
        <v>15.3420019026349-13.3881545416373i</v>
      </c>
      <c r="E2103" t="str">
        <f t="shared" si="612"/>
        <v>158.949961241316-7.13844337488042i</v>
      </c>
      <c r="F2103" t="str">
        <f t="shared" si="613"/>
        <v>17.4580716337207-60.7816591381613i</v>
      </c>
      <c r="G2103" t="str">
        <f t="shared" si="614"/>
        <v>0.999920511528895-0.0089152763663504i</v>
      </c>
      <c r="H2103" t="str">
        <f t="shared" si="615"/>
        <v>91.6264745322746+8.47364960456821i</v>
      </c>
      <c r="I2103" t="str">
        <f t="shared" si="616"/>
        <v>5.50666648779575-14.1172100721105i</v>
      </c>
      <c r="K2103" t="str">
        <f t="shared" si="617"/>
        <v>0.14067723208744-0.0170963746213451i</v>
      </c>
      <c r="L2103" t="str">
        <f t="shared" si="618"/>
        <v>0.0015-4.03769181524275i</v>
      </c>
      <c r="M2103" t="str">
        <f t="shared" si="619"/>
        <v>0.0135-1.65648894984318i</v>
      </c>
      <c r="N2103">
        <f t="shared" si="620"/>
        <v>129.38996518813161</v>
      </c>
      <c r="O2103">
        <f t="shared" si="621"/>
        <v>41.197408145940607</v>
      </c>
      <c r="P2103" s="3">
        <f t="shared" si="622"/>
        <v>41.197408145940607</v>
      </c>
      <c r="Q2103" s="3">
        <f t="shared" si="623"/>
        <v>-50.610034811868402</v>
      </c>
      <c r="R2103">
        <f t="shared" si="624"/>
        <v>129.38996518813161</v>
      </c>
      <c r="S2103">
        <f t="shared" si="625"/>
        <v>2.4635817685965224</v>
      </c>
      <c r="T2103">
        <f t="shared" si="608"/>
        <v>41.197408145940607</v>
      </c>
    </row>
    <row r="2104" spans="1:20" x14ac:dyDescent="0.3">
      <c r="A2104">
        <f t="shared" si="609"/>
        <v>15537.961506412797</v>
      </c>
      <c r="B2104">
        <f t="shared" si="626"/>
        <v>2472.9433793171893</v>
      </c>
      <c r="C2104" t="str">
        <f t="shared" si="610"/>
        <v>72.8179001908161-88.4696377611572i</v>
      </c>
      <c r="D2104" t="str">
        <f t="shared" si="611"/>
        <v>15.3418935127805-13.3410154156314i</v>
      </c>
      <c r="E2104" t="str">
        <f t="shared" si="612"/>
        <v>158.927107657141-7.15573348888467i</v>
      </c>
      <c r="F2104" t="str">
        <f t="shared" si="613"/>
        <v>17.4580610670513-60.552743849164i</v>
      </c>
      <c r="G2104" t="str">
        <f t="shared" si="614"/>
        <v>0.999919906317178-0.00894914899997887i</v>
      </c>
      <c r="H2104" t="str">
        <f t="shared" si="615"/>
        <v>91.6312647593008+8.50591904875644i</v>
      </c>
      <c r="I2104" t="str">
        <f t="shared" si="616"/>
        <v>5.5069188590407-14.0618796923053i</v>
      </c>
      <c r="K2104" t="str">
        <f t="shared" si="617"/>
        <v>0.140660901239338-0.017159249001476i</v>
      </c>
      <c r="L2104" t="str">
        <f t="shared" si="618"/>
        <v>0.0015-4.02240666989715i</v>
      </c>
      <c r="M2104" t="str">
        <f t="shared" si="619"/>
        <v>0.0135-1.65021812098345i</v>
      </c>
      <c r="N2104">
        <f t="shared" si="620"/>
        <v>129.4572329796855</v>
      </c>
      <c r="O2104">
        <f t="shared" si="621"/>
        <v>41.182423457456245</v>
      </c>
      <c r="P2104" s="3">
        <f t="shared" si="622"/>
        <v>41.182423457456245</v>
      </c>
      <c r="Q2104" s="3">
        <f t="shared" si="623"/>
        <v>-50.542767020314486</v>
      </c>
      <c r="R2104">
        <f t="shared" si="624"/>
        <v>129.4572329796855</v>
      </c>
      <c r="S2104">
        <f t="shared" si="625"/>
        <v>2.4729433793171891</v>
      </c>
      <c r="T2104">
        <f t="shared" si="608"/>
        <v>41.182423457456245</v>
      </c>
    </row>
    <row r="2105" spans="1:20" x14ac:dyDescent="0.3">
      <c r="A2105">
        <f t="shared" si="609"/>
        <v>15597.005760137166</v>
      </c>
      <c r="B2105">
        <f t="shared" si="626"/>
        <v>2482.3405641585946</v>
      </c>
      <c r="C2105" t="str">
        <f t="shared" si="610"/>
        <v>72.796132901279-88.2324853254411i</v>
      </c>
      <c r="D2105" t="str">
        <f t="shared" si="611"/>
        <v>15.3417842991469-13.2940681541641i</v>
      </c>
      <c r="E2105" t="str">
        <f t="shared" si="612"/>
        <v>158.904132210217-7.17299743357549i</v>
      </c>
      <c r="F2105" t="str">
        <f t="shared" si="613"/>
        <v>17.4580504199355-60.3246996302757i</v>
      </c>
      <c r="G2105" t="str">
        <f t="shared" si="614"/>
        <v>0.999919296497854-0.00898315028763802i</v>
      </c>
      <c r="H2105" t="str">
        <f t="shared" si="615"/>
        <v>91.6360917674619+8.53831190623039i</v>
      </c>
      <c r="I2105" t="str">
        <f t="shared" si="616"/>
        <v>5.50717316494501-14.0067516305091i</v>
      </c>
      <c r="K2105" t="str">
        <f t="shared" si="617"/>
        <v>0.140644450070493-0.0172223388846201i</v>
      </c>
      <c r="L2105" t="str">
        <f t="shared" si="618"/>
        <v>0.0015-4.0071793882219i</v>
      </c>
      <c r="M2105" t="str">
        <f t="shared" si="619"/>
        <v>0.0135-1.6439710310654i</v>
      </c>
      <c r="N2105">
        <f t="shared" si="620"/>
        <v>129.52430525856894</v>
      </c>
      <c r="O2105">
        <f t="shared" si="621"/>
        <v>41.16748781529013</v>
      </c>
      <c r="P2105" s="3">
        <f t="shared" si="622"/>
        <v>41.16748781529013</v>
      </c>
      <c r="Q2105" s="3">
        <f t="shared" si="623"/>
        <v>-50.475694741431063</v>
      </c>
      <c r="R2105">
        <f t="shared" si="624"/>
        <v>129.52430525856894</v>
      </c>
      <c r="S2105">
        <f t="shared" si="625"/>
        <v>2.4823405641585947</v>
      </c>
      <c r="T2105">
        <f t="shared" si="608"/>
        <v>41.16748781529013</v>
      </c>
    </row>
    <row r="2106" spans="1:20" x14ac:dyDescent="0.3">
      <c r="A2106">
        <f t="shared" si="609"/>
        <v>15656.274382025687</v>
      </c>
      <c r="B2106">
        <f t="shared" si="626"/>
        <v>2491.7734583023971</v>
      </c>
      <c r="C2106" t="str">
        <f t="shared" si="610"/>
        <v>72.7742329579347-87.9965116614407i</v>
      </c>
      <c r="D2106" t="str">
        <f t="shared" si="611"/>
        <v>15.3416742554855-13.2473120813072i</v>
      </c>
      <c r="E2106" t="str">
        <f t="shared" si="612"/>
        <v>158.881034607378-7.19023438984608i</v>
      </c>
      <c r="F2106" t="str">
        <f t="shared" si="613"/>
        <v>17.458039691761-60.0975232009877i</v>
      </c>
      <c r="G2106" t="str">
        <f t="shared" si="614"/>
        <v>0.99991868203585-0.00901728071750407i</v>
      </c>
      <c r="H2106" t="str">
        <f t="shared" si="615"/>
        <v>91.640955841528+8.57082865486251i</v>
      </c>
      <c r="I2106" t="str">
        <f t="shared" si="616"/>
        <v>5.50742942043931-13.9518250940789i</v>
      </c>
      <c r="K2106" t="str">
        <f t="shared" si="617"/>
        <v>0.14062787772482-0.0172856448314136i</v>
      </c>
      <c r="L2106" t="str">
        <f t="shared" si="618"/>
        <v>0.0015-3.99200975116747i</v>
      </c>
      <c r="M2106" t="str">
        <f t="shared" si="619"/>
        <v>0.0135-1.63774759022255i</v>
      </c>
      <c r="N2106">
        <f t="shared" si="620"/>
        <v>129.59118047397521</v>
      </c>
      <c r="O2106">
        <f t="shared" si="621"/>
        <v>41.152601076003215</v>
      </c>
      <c r="P2106" s="3">
        <f t="shared" si="622"/>
        <v>41.152601076003215</v>
      </c>
      <c r="Q2106" s="3">
        <f t="shared" si="623"/>
        <v>-50.408819526024786</v>
      </c>
      <c r="R2106">
        <f t="shared" si="624"/>
        <v>129.59118047397521</v>
      </c>
      <c r="S2106">
        <f t="shared" si="625"/>
        <v>2.4917734583023972</v>
      </c>
      <c r="T2106">
        <f t="shared" si="608"/>
        <v>41.152601076003215</v>
      </c>
    </row>
    <row r="2107" spans="1:20" x14ac:dyDescent="0.3">
      <c r="A2107">
        <f t="shared" si="609"/>
        <v>15715.768224677384</v>
      </c>
      <c r="B2107">
        <f t="shared" si="626"/>
        <v>2501.2421974439462</v>
      </c>
      <c r="C2107" t="str">
        <f t="shared" si="610"/>
        <v>72.7521997561117-87.7617125935252i</v>
      </c>
      <c r="D2107" t="str">
        <f t="shared" si="611"/>
        <v>15.3415633754998-13.2007465238762i</v>
      </c>
      <c r="E2107" t="str">
        <f t="shared" si="612"/>
        <v>158.857814559868-7.20744353212934i</v>
      </c>
      <c r="F2107" t="str">
        <f t="shared" si="613"/>
        <v>17.4580288819109-59.8712112932738i</v>
      </c>
      <c r="G2107" t="str">
        <f t="shared" si="614"/>
        <v>0.999918062895826-0.00905154077960017i</v>
      </c>
      <c r="H2107" t="str">
        <f t="shared" si="615"/>
        <v>91.6458572685099+8.60346977444095i</v>
      </c>
      <c r="I2107" t="str">
        <f t="shared" si="616"/>
        <v>5.50768764057104-13.8970992932753i</v>
      </c>
      <c r="K2107" t="str">
        <f t="shared" si="617"/>
        <v>0.1406111833406-0.017349167401849i</v>
      </c>
      <c r="L2107" t="str">
        <f t="shared" si="618"/>
        <v>0.0015-3.97689754051352i</v>
      </c>
      <c r="M2107" t="str">
        <f t="shared" si="619"/>
        <v>0.0135-1.63154770892862i</v>
      </c>
      <c r="N2107">
        <f t="shared" si="620"/>
        <v>129.65785708203782</v>
      </c>
      <c r="O2107">
        <f t="shared" si="621"/>
        <v>41.137763094602953</v>
      </c>
      <c r="P2107" s="3">
        <f t="shared" si="622"/>
        <v>41.137763094602953</v>
      </c>
      <c r="Q2107" s="3">
        <f t="shared" si="623"/>
        <v>-50.342142917962185</v>
      </c>
      <c r="R2107">
        <f t="shared" si="624"/>
        <v>129.65785708203782</v>
      </c>
      <c r="S2107">
        <f t="shared" si="625"/>
        <v>2.501242197443946</v>
      </c>
      <c r="T2107">
        <f t="shared" si="608"/>
        <v>41.137763094602953</v>
      </c>
    </row>
    <row r="2108" spans="1:20" x14ac:dyDescent="0.3">
      <c r="A2108">
        <f t="shared" si="609"/>
        <v>15775.488143931159</v>
      </c>
      <c r="B2108">
        <f t="shared" si="626"/>
        <v>2510.7469177942335</v>
      </c>
      <c r="C2108" t="str">
        <f t="shared" si="610"/>
        <v>72.7300326908438-87.5280839578336i</v>
      </c>
      <c r="D2108" t="str">
        <f t="shared" si="611"/>
        <v>15.3414516528464-13.1543708114203i</v>
      </c>
      <c r="E2108" t="str">
        <f t="shared" si="612"/>
        <v>158.834471783416-7.22462402839523i</v>
      </c>
      <c r="F2108" t="str">
        <f t="shared" si="613"/>
        <v>17.4580179897633-59.6457606515443i</v>
      </c>
      <c r="G2108" t="str">
        <f t="shared" si="614"/>
        <v>0.999917439042173-0.00908593096580341i</v>
      </c>
      <c r="H2108" t="str">
        <f t="shared" si="615"/>
        <v>91.6507963376764+8.63623574667708i</v>
      </c>
      <c r="I2108" t="str">
        <f t="shared" si="616"/>
        <v>5.50794784050515-13.8425734412514i</v>
      </c>
      <c r="K2108" t="str">
        <f t="shared" si="617"/>
        <v>0.140594366050451-0.0174129071552438i</v>
      </c>
      <c r="L2108" t="str">
        <f t="shared" si="618"/>
        <v>0.0015-3.96184253886582i</v>
      </c>
      <c r="M2108" t="str">
        <f t="shared" si="619"/>
        <v>0.0135-1.62537129799624i</v>
      </c>
      <c r="N2108">
        <f t="shared" si="620"/>
        <v>129.72433354592579</v>
      </c>
      <c r="O2108">
        <f t="shared" si="621"/>
        <v>41.122973724556246</v>
      </c>
      <c r="P2108" s="3">
        <f t="shared" si="622"/>
        <v>41.122973724556246</v>
      </c>
      <c r="Q2108" s="3">
        <f t="shared" si="623"/>
        <v>-50.275666454074212</v>
      </c>
      <c r="R2108">
        <f t="shared" si="624"/>
        <v>129.72433354592579</v>
      </c>
      <c r="S2108">
        <f t="shared" si="625"/>
        <v>2.5107469177942336</v>
      </c>
      <c r="T2108">
        <f t="shared" si="608"/>
        <v>41.122973724556246</v>
      </c>
    </row>
    <row r="2109" spans="1:20" x14ac:dyDescent="0.3">
      <c r="A2109">
        <f t="shared" si="609"/>
        <v>15835.434998878098</v>
      </c>
      <c r="B2109">
        <f t="shared" si="626"/>
        <v>2520.2877560818515</v>
      </c>
      <c r="C2109" t="str">
        <f t="shared" si="610"/>
        <v>72.707731156893-87.2956216022129i</v>
      </c>
      <c r="D2109" t="str">
        <f t="shared" si="611"/>
        <v>15.3413390811333-13.1081842762134i</v>
      </c>
      <c r="E2109" t="str">
        <f t="shared" si="612"/>
        <v>158.811005998326-7.24177504015453i</v>
      </c>
      <c r="F2109" t="str">
        <f t="shared" si="613"/>
        <v>17.4580070146919-59.4211680325995i</v>
      </c>
      <c r="G2109" t="str">
        <f t="shared" si="614"/>
        <v>0.999916810439011-0.00912045176985166i</v>
      </c>
      <c r="H2109" t="str">
        <f t="shared" si="615"/>
        <v>91.6557733405742+8.66912705521441i</v>
      </c>
      <c r="I2109" t="str">
        <f t="shared" si="616"/>
        <v>5.50821003552538-13.7882467540417i</v>
      </c>
      <c r="K2109" t="str">
        <f t="shared" si="617"/>
        <v>0.140577424981296-0.0174768646502091i</v>
      </c>
      <c r="L2109" t="str">
        <f t="shared" si="618"/>
        <v>0.0015-3.94684452965314i</v>
      </c>
      <c r="M2109" t="str">
        <f t="shared" si="619"/>
        <v>0.0135-1.61921826857565i</v>
      </c>
      <c r="N2109">
        <f t="shared" si="620"/>
        <v>129.79060833592919</v>
      </c>
      <c r="O2109">
        <f t="shared" si="621"/>
        <v>41.108232817802502</v>
      </c>
      <c r="P2109" s="3">
        <f t="shared" si="622"/>
        <v>41.108232817802502</v>
      </c>
      <c r="Q2109" s="3">
        <f t="shared" si="623"/>
        <v>-50.209391664070807</v>
      </c>
      <c r="R2109">
        <f t="shared" si="624"/>
        <v>129.79060833592919</v>
      </c>
      <c r="S2109">
        <f t="shared" si="625"/>
        <v>2.5202877560818515</v>
      </c>
      <c r="T2109">
        <f t="shared" si="608"/>
        <v>41.108232817802502</v>
      </c>
    </row>
    <row r="2110" spans="1:20" x14ac:dyDescent="0.3">
      <c r="A2110">
        <f t="shared" si="609"/>
        <v>15895.609651873836</v>
      </c>
      <c r="B2110">
        <f t="shared" si="626"/>
        <v>2529.8648495549628</v>
      </c>
      <c r="C2110" t="str">
        <f t="shared" si="610"/>
        <v>72.6852945487867-87.064321386145i</v>
      </c>
      <c r="D2110" t="str">
        <f t="shared" si="611"/>
        <v>15.3412256539205-13.0621862532436i</v>
      </c>
      <c r="E2110" t="str">
        <f t="shared" si="612"/>
        <v>158.787416929558-7.25889572245719i</v>
      </c>
      <c r="F2110" t="str">
        <f t="shared" si="613"/>
        <v>17.4579959560655-59.1974302055816i</v>
      </c>
      <c r="G2110" t="str">
        <f t="shared" si="614"/>
        <v>0.999916177050187-0.00915510368735063i</v>
      </c>
      <c r="H2110" t="str">
        <f t="shared" si="615"/>
        <v>91.6607885710465+8.70214418563714i</v>
      </c>
      <c r="I2110" t="str">
        <f t="shared" si="616"/>
        <v>5.50847424103504-13.7341184505504i</v>
      </c>
      <c r="K2110" t="str">
        <f t="shared" si="617"/>
        <v>0.140560359254332-0.0175410404446184i</v>
      </c>
      <c r="L2110" t="str">
        <f t="shared" si="618"/>
        <v>0.0015-3.93190329712408i</v>
      </c>
      <c r="M2110" t="str">
        <f t="shared" si="619"/>
        <v>0.0135-1.61308853215347i</v>
      </c>
      <c r="N2110">
        <f t="shared" si="620"/>
        <v>129.85667992955268</v>
      </c>
      <c r="O2110">
        <f t="shared" si="621"/>
        <v>41.093540224766741</v>
      </c>
      <c r="P2110" s="3">
        <f t="shared" si="622"/>
        <v>41.093540224766741</v>
      </c>
      <c r="Q2110" s="3">
        <f t="shared" si="623"/>
        <v>-50.143320070447317</v>
      </c>
      <c r="R2110">
        <f t="shared" si="624"/>
        <v>129.85667992955268</v>
      </c>
      <c r="S2110">
        <f t="shared" si="625"/>
        <v>2.5298648495549627</v>
      </c>
      <c r="T2110">
        <f t="shared" si="608"/>
        <v>41.093540224766741</v>
      </c>
    </row>
    <row r="2111" spans="1:20" x14ac:dyDescent="0.3">
      <c r="A2111">
        <f t="shared" si="609"/>
        <v>15956.012968550958</v>
      </c>
      <c r="B2111">
        <f t="shared" si="626"/>
        <v>2539.4783359832718</v>
      </c>
      <c r="C2111" t="str">
        <f t="shared" si="610"/>
        <v>72.6627222608478-86.8341791806818i</v>
      </c>
      <c r="D2111" t="str">
        <f t="shared" si="611"/>
        <v>15.3411113647195-13.0163760802041i</v>
      </c>
      <c r="E2111" t="str">
        <f t="shared" si="612"/>
        <v>158.763704306807-7.27598522389415i</v>
      </c>
      <c r="F2111" t="str">
        <f t="shared" si="613"/>
        <v>17.4579848132478-58.9745439519289i</v>
      </c>
      <c r="G2111" t="str">
        <f t="shared" si="614"/>
        <v>0.999915538839274-0.00918988721578084i</v>
      </c>
      <c r="H2111" t="str">
        <f t="shared" si="615"/>
        <v>91.6658423252493+8.73528762547825i</v>
      </c>
      <c r="I2111" t="str">
        <f t="shared" si="616"/>
        <v>5.50874047255785-13.6801877525406i</v>
      </c>
      <c r="K2111" t="str">
        <f t="shared" si="617"/>
        <v>0.140543167985004-0.0176054350955754i</v>
      </c>
      <c r="L2111" t="str">
        <f t="shared" si="618"/>
        <v>0.0015-3.91701862634397i</v>
      </c>
      <c r="M2111" t="str">
        <f t="shared" si="619"/>
        <v>0.0135-1.60698200055137i</v>
      </c>
      <c r="N2111">
        <f t="shared" si="620"/>
        <v>129.92254681160261</v>
      </c>
      <c r="O2111">
        <f t="shared" si="621"/>
        <v>41.078895794373054</v>
      </c>
      <c r="P2111" s="3">
        <f t="shared" si="622"/>
        <v>41.078895794373054</v>
      </c>
      <c r="Q2111" s="3">
        <f t="shared" si="623"/>
        <v>-50.077453188397371</v>
      </c>
      <c r="R2111">
        <f t="shared" si="624"/>
        <v>129.92254681160261</v>
      </c>
      <c r="S2111">
        <f t="shared" si="625"/>
        <v>2.5394783359832718</v>
      </c>
      <c r="T2111">
        <f t="shared" si="608"/>
        <v>41.078895794373054</v>
      </c>
    </row>
    <row r="2112" spans="1:20" x14ac:dyDescent="0.3">
      <c r="A2112">
        <f t="shared" si="609"/>
        <v>16016.645817831451</v>
      </c>
      <c r="B2112">
        <f t="shared" si="626"/>
        <v>2549.1283536600081</v>
      </c>
      <c r="C2112" t="str">
        <f t="shared" si="610"/>
        <v>72.6400136872261-86.6051908683811i</v>
      </c>
      <c r="D2112" t="str">
        <f t="shared" si="611"/>
        <v>15.3409962069927-12.9707530974834i</v>
      </c>
      <c r="E2112" t="str">
        <f t="shared" si="612"/>
        <v>158.739867864596-7.29304268660272i</v>
      </c>
      <c r="F2112" t="str">
        <f t="shared" si="613"/>
        <v>17.4579735855983-58.752506065331i</v>
      </c>
      <c r="G2112" t="str">
        <f t="shared" si="614"/>
        <v>0.999914895769565-0.00922480285450463i</v>
      </c>
      <c r="H2112" t="str">
        <f t="shared" si="615"/>
        <v>91.6709349016722+8.76855786422789i</v>
      </c>
      <c r="I2112" t="str">
        <f t="shared" si="616"/>
        <v>5.50900874573916-13.626453884623i</v>
      </c>
      <c r="K2112" t="str">
        <f t="shared" si="617"/>
        <v>0.140525850282971-0.0176700491593812i</v>
      </c>
      <c r="L2112" t="str">
        <f t="shared" si="618"/>
        <v>0.0015-3.90219030319184i</v>
      </c>
      <c r="M2112" t="str">
        <f t="shared" si="619"/>
        <v>0.0135-1.60089858592486i</v>
      </c>
      <c r="N2112">
        <f t="shared" si="620"/>
        <v>129.98820747427345</v>
      </c>
      <c r="O2112">
        <f t="shared" si="621"/>
        <v>41.064299374058194</v>
      </c>
      <c r="P2112" s="3">
        <f t="shared" si="622"/>
        <v>41.064299374058194</v>
      </c>
      <c r="Q2112" s="3">
        <f t="shared" si="623"/>
        <v>-50.011792525726541</v>
      </c>
      <c r="R2112">
        <f t="shared" si="624"/>
        <v>129.98820747427345</v>
      </c>
      <c r="S2112">
        <f t="shared" si="625"/>
        <v>2.549128353660008</v>
      </c>
      <c r="T2112">
        <f t="shared" si="608"/>
        <v>41.064299374058194</v>
      </c>
    </row>
    <row r="2113" spans="1:20" x14ac:dyDescent="0.3">
      <c r="A2113">
        <f t="shared" si="609"/>
        <v>16077.50907193921</v>
      </c>
      <c r="B2113">
        <f t="shared" si="626"/>
        <v>2558.815041403916</v>
      </c>
      <c r="C2113" t="str">
        <f t="shared" si="610"/>
        <v>72.6171682219244-86.3773523432337i</v>
      </c>
      <c r="D2113" t="str">
        <f t="shared" si="611"/>
        <v>15.3408801741528-12.9253166481559i</v>
      </c>
      <c r="E2113" t="str">
        <f t="shared" si="612"/>
        <v>158.71590734235-7.31006724626627i</v>
      </c>
      <c r="F2113" t="str">
        <f t="shared" si="613"/>
        <v>17.4579622724712-58.5313133516804i</v>
      </c>
      <c r="G2113" t="str">
        <f t="shared" si="614"/>
        <v>0.999914247804078-0.00925985110477326i</v>
      </c>
      <c r="H2113" t="str">
        <f t="shared" si="615"/>
        <v>91.6760666011584+8.80195539334303i</v>
      </c>
      <c r="I2113" t="str">
        <f t="shared" si="616"/>
        <v>5.50927907634686-13.5729160742452i</v>
      </c>
      <c r="K2113" t="str">
        <f t="shared" si="617"/>
        <v>0.140508405252074-0.0177348831915022i</v>
      </c>
      <c r="L2113" t="str">
        <f t="shared" si="618"/>
        <v>0.0015-3.88741811435729i</v>
      </c>
      <c r="M2113" t="str">
        <f t="shared" si="619"/>
        <v>0.0135-1.59483820076196i</v>
      </c>
      <c r="N2113">
        <f t="shared" si="620"/>
        <v>130.05366041723369</v>
      </c>
      <c r="O2113">
        <f t="shared" si="621"/>
        <v>41.049750809784619</v>
      </c>
      <c r="P2113" s="3">
        <f t="shared" si="622"/>
        <v>41.049750809784619</v>
      </c>
      <c r="Q2113" s="3">
        <f t="shared" si="623"/>
        <v>-49.946339582766306</v>
      </c>
      <c r="R2113">
        <f t="shared" si="624"/>
        <v>130.05366041723369</v>
      </c>
      <c r="S2113">
        <f t="shared" si="625"/>
        <v>2.5588150414039159</v>
      </c>
      <c r="T2113">
        <f t="shared" si="608"/>
        <v>41.049750809784619</v>
      </c>
    </row>
    <row r="2114" spans="1:20" x14ac:dyDescent="0.3">
      <c r="A2114">
        <f t="shared" si="609"/>
        <v>16138.603606412578</v>
      </c>
      <c r="B2114">
        <f t="shared" si="626"/>
        <v>2568.5385385612508</v>
      </c>
      <c r="C2114" t="str">
        <f t="shared" si="610"/>
        <v>72.5941852588415-86.150659510605i</v>
      </c>
      <c r="D2114" t="str">
        <f t="shared" si="611"/>
        <v>15.3407632595632-12.8800660779719i</v>
      </c>
      <c r="E2114" t="str">
        <f t="shared" si="612"/>
        <v>158.69182248449-7.32705803212192i</v>
      </c>
      <c r="F2114" t="str">
        <f t="shared" si="613"/>
        <v>17.4579508732157-58.310962629027i</v>
      </c>
      <c r="G2114" t="str">
        <f t="shared" si="614"/>
        <v>0.999913594905546-0.00929503246973393i</v>
      </c>
      <c r="H2114" t="str">
        <f t="shared" si="615"/>
        <v>91.6812377269202+8.83548070625479i</v>
      </c>
      <c r="I2114" t="str">
        <f t="shared" si="616"/>
        <v>5.5095514802721-13.5195735516798i</v>
      </c>
      <c r="K2114" t="str">
        <f t="shared" si="617"/>
        <v>0.140490831990312-0.0177999377465363i</v>
      </c>
      <c r="L2114" t="str">
        <f t="shared" si="618"/>
        <v>0.0015-3.8727018473374i</v>
      </c>
      <c r="M2114" t="str">
        <f t="shared" si="619"/>
        <v>0.0135-1.58880075788201i</v>
      </c>
      <c r="N2114">
        <f t="shared" si="620"/>
        <v>130.11890414771278</v>
      </c>
      <c r="O2114">
        <f t="shared" si="621"/>
        <v>41.035249946055224</v>
      </c>
      <c r="P2114" s="3">
        <f t="shared" si="622"/>
        <v>41.035249946055224</v>
      </c>
      <c r="Q2114" s="3">
        <f t="shared" si="623"/>
        <v>-49.88109585228721</v>
      </c>
      <c r="R2114">
        <f t="shared" si="624"/>
        <v>130.11890414771278</v>
      </c>
      <c r="S2114">
        <f t="shared" si="625"/>
        <v>2.5685385385612509</v>
      </c>
      <c r="T2114">
        <f t="shared" si="608"/>
        <v>41.035249946055224</v>
      </c>
    </row>
    <row r="2115" spans="1:20" x14ac:dyDescent="0.3">
      <c r="A2115">
        <f t="shared" si="609"/>
        <v>16199.930300116948</v>
      </c>
      <c r="B2115">
        <f t="shared" si="626"/>
        <v>2578.2989850077838</v>
      </c>
      <c r="C2115" t="str">
        <f t="shared" si="610"/>
        <v>72.5710641917934-85.9251082871664i</v>
      </c>
      <c r="D2115" t="str">
        <f t="shared" si="611"/>
        <v>15.3406454565369-12.8350007353489i</v>
      </c>
      <c r="E2115" t="str">
        <f t="shared" si="612"/>
        <v>158.667613040513-7.3440141669641i</v>
      </c>
      <c r="F2115" t="str">
        <f t="shared" si="613"/>
        <v>17.4579393871765-58.0914507275342i</v>
      </c>
      <c r="G2115" t="str">
        <f t="shared" si="614"/>
        <v>0.99991293703642-0.00933034745443693i</v>
      </c>
      <c r="H2115" t="str">
        <f t="shared" si="615"/>
        <v>91.6864485845626+8.86913429837785i</v>
      </c>
      <c r="I2115" t="str">
        <f t="shared" si="616"/>
        <v>5.50982597353077-13.4664255500146i</v>
      </c>
      <c r="K2115" t="str">
        <f t="shared" si="617"/>
        <v>0.140473129589804-0.0178652133781795i</v>
      </c>
      <c r="L2115" t="str">
        <f t="shared" si="618"/>
        <v>0.0015-3.85804129043375i</v>
      </c>
      <c r="M2115" t="str">
        <f t="shared" si="619"/>
        <v>0.0135-1.58278617043436i</v>
      </c>
      <c r="N2115">
        <f t="shared" si="620"/>
        <v>130.18393718058178</v>
      </c>
      <c r="O2115">
        <f t="shared" si="621"/>
        <v>41.020796625926579</v>
      </c>
      <c r="P2115" s="3">
        <f t="shared" si="622"/>
        <v>41.020796625926579</v>
      </c>
      <c r="Q2115" s="3">
        <f t="shared" si="623"/>
        <v>-49.816062819418207</v>
      </c>
      <c r="R2115">
        <f t="shared" si="624"/>
        <v>130.18393718058178</v>
      </c>
      <c r="S2115">
        <f t="shared" si="625"/>
        <v>2.578298985007784</v>
      </c>
      <c r="T2115">
        <f t="shared" si="608"/>
        <v>41.020796625926579</v>
      </c>
    </row>
    <row r="2116" spans="1:20" x14ac:dyDescent="0.3">
      <c r="A2116">
        <f t="shared" si="609"/>
        <v>16261.490035257391</v>
      </c>
      <c r="B2116">
        <f t="shared" si="626"/>
        <v>2588.0965211508133</v>
      </c>
      <c r="C2116" t="str">
        <f t="shared" si="610"/>
        <v>72.5478044145532-85.7006946008316i</v>
      </c>
      <c r="D2116" t="str">
        <f t="shared" si="611"/>
        <v>15.3405267583364-12.7901199713611i</v>
      </c>
      <c r="E2116" t="str">
        <f t="shared" si="612"/>
        <v>158.643278765081-7.36093476715241i</v>
      </c>
      <c r="F2116" t="str">
        <f t="shared" si="613"/>
        <v>17.4579278136926-57.8727744894303i</v>
      </c>
      <c r="G2116" t="str">
        <f t="shared" si="614"/>
        <v>0.999912274158864-0.00936579656584277i</v>
      </c>
      <c r="H2116" t="str">
        <f t="shared" si="615"/>
        <v>91.6916994820983+8.9029166671188i</v>
      </c>
      <c r="I2116" t="str">
        <f t="shared" si="616"/>
        <v>5.51010257226386-13.4134713051402i</v>
      </c>
      <c r="K2116" t="str">
        <f t="shared" si="617"/>
        <v>0.140455297136766-0.0179307106391919i</v>
      </c>
      <c r="L2116" t="str">
        <f t="shared" si="618"/>
        <v>0.0015-3.84343623274931i</v>
      </c>
      <c r="M2116" t="str">
        <f t="shared" si="619"/>
        <v>0.0135-1.57679435189715i</v>
      </c>
      <c r="N2116">
        <f t="shared" si="620"/>
        <v>130.24875803843847</v>
      </c>
      <c r="O2116">
        <f t="shared" si="621"/>
        <v>41.006390691023427</v>
      </c>
      <c r="P2116" s="3">
        <f t="shared" si="622"/>
        <v>41.006390691023427</v>
      </c>
      <c r="Q2116" s="3">
        <f t="shared" si="623"/>
        <v>-49.75124196156154</v>
      </c>
      <c r="R2116">
        <f t="shared" si="624"/>
        <v>130.24875803843847</v>
      </c>
      <c r="S2116">
        <f t="shared" si="625"/>
        <v>2.5880965211508133</v>
      </c>
      <c r="T2116">
        <f t="shared" si="608"/>
        <v>41.006390691023427</v>
      </c>
    </row>
    <row r="2117" spans="1:20" x14ac:dyDescent="0.3">
      <c r="A2117">
        <f t="shared" si="609"/>
        <v>16323.283697391371</v>
      </c>
      <c r="B2117">
        <f t="shared" si="626"/>
        <v>2597.9312879311865</v>
      </c>
      <c r="C2117" t="str">
        <f t="shared" si="610"/>
        <v>72.524405320879-85.4774143906944i</v>
      </c>
      <c r="D2117" t="str">
        <f t="shared" si="611"/>
        <v>15.3404071581735-12.7454231397311i</v>
      </c>
      <c r="E2117" t="str">
        <f t="shared" si="612"/>
        <v>158.618819418107-7.377818942618i</v>
      </c>
      <c r="F2117" t="str">
        <f t="shared" si="613"/>
        <v>17.4579161520986-57.6549307689662i</v>
      </c>
      <c r="G2117" t="str">
        <f t="shared" si="614"/>
        <v>0.999911606234756-0.0094013803128293i</v>
      </c>
      <c r="H2117" t="str">
        <f t="shared" si="615"/>
        <v>91.6969907299725+8.93682831188565i</v>
      </c>
      <c r="I2117" t="str">
        <f t="shared" si="616"/>
        <v>5.51038129273923-13.3607100557405i</v>
      </c>
      <c r="K2117" t="str">
        <f t="shared" si="617"/>
        <v>0.140437333711472-0.0179964300813633i</v>
      </c>
      <c r="L2117" t="str">
        <f t="shared" si="618"/>
        <v>0.0015-3.8288864641854i</v>
      </c>
      <c r="M2117" t="str">
        <f t="shared" si="619"/>
        <v>0.0135-1.57082521607606i</v>
      </c>
      <c r="N2117">
        <f t="shared" si="620"/>
        <v>130.31336525168624</v>
      </c>
      <c r="O2117">
        <f t="shared" si="621"/>
        <v>40.992031981552842</v>
      </c>
      <c r="P2117" s="3">
        <f t="shared" si="622"/>
        <v>40.992031981552842</v>
      </c>
      <c r="Q2117" s="3">
        <f t="shared" si="623"/>
        <v>-49.686634748313772</v>
      </c>
      <c r="R2117">
        <f t="shared" si="624"/>
        <v>130.31336525168624</v>
      </c>
      <c r="S2117">
        <f t="shared" si="625"/>
        <v>2.5979312879311864</v>
      </c>
      <c r="T2117">
        <f t="shared" si="608"/>
        <v>40.992031981552842</v>
      </c>
    </row>
    <row r="2118" spans="1:20" x14ac:dyDescent="0.3">
      <c r="A2118">
        <f t="shared" si="609"/>
        <v>16385.312175441457</v>
      </c>
      <c r="B2118">
        <f t="shared" si="626"/>
        <v>2607.803426825325</v>
      </c>
      <c r="C2118" t="str">
        <f t="shared" si="610"/>
        <v>72.5008663045497-85.2552636069647i</v>
      </c>
      <c r="D2118" t="str">
        <f t="shared" si="611"/>
        <v>15.3402866492086-12.7009095968197i</v>
      </c>
      <c r="E2118" t="str">
        <f t="shared" si="612"/>
        <v>158.59423476484-7.39466579687184i</v>
      </c>
      <c r="F2118" t="str">
        <f t="shared" si="613"/>
        <v>17.457904401724-57.4379164323677i</v>
      </c>
      <c r="G2118" t="str">
        <f t="shared" si="614"/>
        <v>0.999910933225682-0.00943709920619893i</v>
      </c>
      <c r="H2118" t="str">
        <f t="shared" si="615"/>
        <v>91.702322641077+8.97086973409535i</v>
      </c>
      <c r="I2118" t="str">
        <f t="shared" si="616"/>
        <v>5.51066215135195-13.3081410432807i</v>
      </c>
      <c r="K2118" t="str">
        <f t="shared" si="617"/>
        <v>0.140419238388233-0.0180623722554783i</v>
      </c>
      <c r="L2118" t="str">
        <f t="shared" si="618"/>
        <v>0.0015-3.81439177543874i</v>
      </c>
      <c r="M2118" t="str">
        <f t="shared" si="619"/>
        <v>0.0135-1.56487867710307i</v>
      </c>
      <c r="N2118">
        <f t="shared" si="620"/>
        <v>130.3777573586157</v>
      </c>
      <c r="O2118">
        <f t="shared" si="621"/>
        <v>40.977720336318725</v>
      </c>
      <c r="P2118" s="3">
        <f t="shared" si="622"/>
        <v>40.977720336318725</v>
      </c>
      <c r="Q2118" s="3">
        <f t="shared" si="623"/>
        <v>-49.622242641384304</v>
      </c>
      <c r="R2118">
        <f t="shared" si="624"/>
        <v>130.3777573586157</v>
      </c>
      <c r="S2118">
        <f t="shared" si="625"/>
        <v>2.607803426825325</v>
      </c>
      <c r="T2118">
        <f t="shared" si="608"/>
        <v>40.977720336318725</v>
      </c>
    </row>
    <row r="2119" spans="1:20" x14ac:dyDescent="0.3">
      <c r="A2119">
        <f t="shared" si="609"/>
        <v>16447.576361708136</v>
      </c>
      <c r="B2119">
        <f t="shared" si="626"/>
        <v>2617.7130798472613</v>
      </c>
      <c r="C2119" t="str">
        <f t="shared" si="610"/>
        <v>72.4771867593956-85.0342382109055i</v>
      </c>
      <c r="D2119" t="str">
        <f t="shared" si="611"/>
        <v>15.3401652245505-12.6565787016171i</v>
      </c>
      <c r="E2119" t="str">
        <f t="shared" si="612"/>
        <v>158.569524575956-7.41147442701343i</v>
      </c>
      <c r="F2119" t="str">
        <f t="shared" si="613"/>
        <v>17.4578925618929-57.221728357792i</v>
      </c>
      <c r="G2119" t="str">
        <f t="shared" si="614"/>
        <v>0.999910255092938-0.00947295375868579i</v>
      </c>
      <c r="H2119" t="str">
        <f t="shared" si="615"/>
        <v>91.7076955307759+9.00504143718384i</v>
      </c>
      <c r="I2119" t="str">
        <f t="shared" si="616"/>
        <v>5.51094516462577-13.2557635119974i</v>
      </c>
      <c r="K2119" t="str">
        <f t="shared" si="617"/>
        <v>0.140401010235357-0.0181285377112808i</v>
      </c>
      <c r="L2119" t="str">
        <f t="shared" si="618"/>
        <v>0.0015-3.79995195799834i</v>
      </c>
      <c r="M2119" t="str">
        <f t="shared" si="619"/>
        <v>0.0135-1.55895464943522i</v>
      </c>
      <c r="N2119">
        <f t="shared" si="620"/>
        <v>130.44193290548259</v>
      </c>
      <c r="O2119">
        <f t="shared" si="621"/>
        <v>40.963455592736182</v>
      </c>
      <c r="P2119" s="3">
        <f t="shared" si="622"/>
        <v>40.963455592736182</v>
      </c>
      <c r="Q2119" s="3">
        <f t="shared" si="623"/>
        <v>-49.558067094517405</v>
      </c>
      <c r="R2119">
        <f t="shared" si="624"/>
        <v>130.44193290548259</v>
      </c>
      <c r="S2119">
        <f t="shared" si="625"/>
        <v>2.6177130798472614</v>
      </c>
      <c r="T2119">
        <f t="shared" si="608"/>
        <v>40.963455592736182</v>
      </c>
    </row>
    <row r="2120" spans="1:20" x14ac:dyDescent="0.3">
      <c r="A2120">
        <f t="shared" si="609"/>
        <v>16510.077151882626</v>
      </c>
      <c r="B2120">
        <f t="shared" si="626"/>
        <v>2627.660389550681</v>
      </c>
      <c r="C2120" t="str">
        <f t="shared" si="610"/>
        <v>72.453366079333-84.814334174773i</v>
      </c>
      <c r="D2120" t="str">
        <f t="shared" si="611"/>
        <v>15.3400428772557-12.6124298157329i</v>
      </c>
      <c r="E2120" t="str">
        <f t="shared" si="612"/>
        <v>158.544688627646-7.42824392374356i</v>
      </c>
      <c r="F2120" t="str">
        <f t="shared" si="613"/>
        <v>17.4578806319243-57.006363435281i</v>
      </c>
      <c r="G2120" t="str">
        <f t="shared" si="614"/>
        <v>0.999909571797522-0.00950894448496301i</v>
      </c>
      <c r="H2120" t="str">
        <f t="shared" si="615"/>
        <v>91.7131097169206+9.03934392661469i</v>
      </c>
      <c r="I2120" t="str">
        <f t="shared" si="616"/>
        <v>5.51123034921389-13.2035767088865i</v>
      </c>
      <c r="K2120" t="str">
        <f t="shared" si="617"/>
        <v>0.140382648315126-0.0181949269974391i</v>
      </c>
      <c r="L2120" t="str">
        <f t="shared" si="618"/>
        <v>0.0015-3.7855668041426i</v>
      </c>
      <c r="M2120" t="str">
        <f t="shared" si="619"/>
        <v>0.0135-1.55305304785337i</v>
      </c>
      <c r="N2120">
        <f t="shared" si="620"/>
        <v>130.50589044658525</v>
      </c>
      <c r="O2120">
        <f t="shared" si="621"/>
        <v>40.949237586846479</v>
      </c>
      <c r="P2120" s="3">
        <f t="shared" si="622"/>
        <v>40.949237586846479</v>
      </c>
      <c r="Q2120" s="3">
        <f t="shared" si="623"/>
        <v>-49.494109553414745</v>
      </c>
      <c r="R2120">
        <f t="shared" si="624"/>
        <v>130.50589044658525</v>
      </c>
      <c r="S2120">
        <f t="shared" si="625"/>
        <v>2.6276603895506812</v>
      </c>
      <c r="T2120">
        <f t="shared" si="608"/>
        <v>40.949237586846479</v>
      </c>
    </row>
    <row r="2121" spans="1:20" x14ac:dyDescent="0.3">
      <c r="A2121">
        <f t="shared" si="609"/>
        <v>16572.815445059779</v>
      </c>
      <c r="B2121">
        <f t="shared" si="626"/>
        <v>2637.6454990309735</v>
      </c>
      <c r="C2121" t="str">
        <f t="shared" si="610"/>
        <v>72.4294036583987-84.5955474817529i</v>
      </c>
      <c r="D2121" t="str">
        <f t="shared" si="611"/>
        <v>15.3399196003287-12.5684623033876i</v>
      </c>
      <c r="E2121" t="str">
        <f t="shared" si="612"/>
        <v>158.519726701699-7.44497337137149i</v>
      </c>
      <c r="F2121" t="str">
        <f t="shared" si="613"/>
        <v>17.4578686111321-56.7918185667188i</v>
      </c>
      <c r="G2121" t="str">
        <f t="shared" si="614"/>
        <v>0.999908883300139-0.00954507190165i</v>
      </c>
      <c r="H2121" t="str">
        <f t="shared" si="615"/>
        <v>91.7185655198731+9.07377770988709i</v>
      </c>
      <c r="I2121" t="str">
        <f t="shared" si="616"/>
        <v>5.51151772190006-13.151579883694i</v>
      </c>
      <c r="K2121" t="str">
        <f t="shared" si="617"/>
        <v>0.140364151683762-0.0182615406615086i</v>
      </c>
      <c r="L2121" t="str">
        <f t="shared" si="618"/>
        <v>0.0015-3.77123610693624i</v>
      </c>
      <c r="M2121" t="str">
        <f t="shared" si="619"/>
        <v>0.0135-1.54717378746102i</v>
      </c>
      <c r="N2121">
        <f t="shared" si="620"/>
        <v>130.56962854434204</v>
      </c>
      <c r="O2121">
        <f t="shared" si="621"/>
        <v>40.935066153331753</v>
      </c>
      <c r="P2121" s="3">
        <f t="shared" si="622"/>
        <v>40.935066153331753</v>
      </c>
      <c r="Q2121" s="3">
        <f t="shared" si="623"/>
        <v>-49.430371455657969</v>
      </c>
      <c r="R2121">
        <f t="shared" si="624"/>
        <v>130.56962854434204</v>
      </c>
      <c r="S2121">
        <f t="shared" si="625"/>
        <v>2.6376454990309735</v>
      </c>
      <c r="T2121">
        <f t="shared" si="608"/>
        <v>40.935066153331753</v>
      </c>
    </row>
    <row r="2122" spans="1:20" x14ac:dyDescent="0.3">
      <c r="A2122">
        <f t="shared" si="609"/>
        <v>16635.792143751009</v>
      </c>
      <c r="B2122">
        <f t="shared" si="626"/>
        <v>2647.6685519272914</v>
      </c>
      <c r="C2122" t="str">
        <f t="shared" si="610"/>
        <v>72.4052988907817-84.3778741259043i</v>
      </c>
      <c r="D2122" t="str">
        <f t="shared" si="611"/>
        <v>15.3397953867211-12.524675531403i</v>
      </c>
      <c r="E2122" t="str">
        <f t="shared" si="612"/>
        <v>158.494638585601-7.46166184783108i</v>
      </c>
      <c r="F2122" t="str">
        <f t="shared" si="613"/>
        <v>17.4578564988252-56.5780906657859i</v>
      </c>
      <c r="G2122" t="str">
        <f t="shared" si="614"/>
        <v>0.999908189561194-0.00958133652731965i</v>
      </c>
      <c r="H2122" t="str">
        <f t="shared" si="615"/>
        <v>91.7240632625271+9.10834329654641i</v>
      </c>
      <c r="I2122" t="str">
        <f t="shared" si="616"/>
        <v>5.51180729959991-13.0997722889043i</v>
      </c>
      <c r="K2122" t="str">
        <f t="shared" si="617"/>
        <v>0.140345519391394-0.0183283792498962i</v>
      </c>
      <c r="L2122" t="str">
        <f t="shared" si="618"/>
        <v>0.0015-3.75695966022738i</v>
      </c>
      <c r="M2122" t="str">
        <f t="shared" si="619"/>
        <v>0.0135-1.54131678368303i</v>
      </c>
      <c r="N2122">
        <f t="shared" si="620"/>
        <v>130.63314576936412</v>
      </c>
      <c r="O2122">
        <f t="shared" si="621"/>
        <v>40.920941125530135</v>
      </c>
      <c r="P2122" s="3">
        <f t="shared" si="622"/>
        <v>40.920941125530135</v>
      </c>
      <c r="Q2122" s="3">
        <f t="shared" si="623"/>
        <v>-49.366854230635887</v>
      </c>
      <c r="R2122">
        <f t="shared" si="624"/>
        <v>130.63314576936412</v>
      </c>
      <c r="S2122">
        <f t="shared" si="625"/>
        <v>2.6476685519272913</v>
      </c>
      <c r="T2122">
        <f t="shared" si="608"/>
        <v>40.920941125530135</v>
      </c>
    </row>
    <row r="2123" spans="1:20" x14ac:dyDescent="0.3">
      <c r="A2123">
        <f t="shared" si="609"/>
        <v>16699.008153897263</v>
      </c>
      <c r="B2123">
        <f t="shared" si="626"/>
        <v>2657.7296924246152</v>
      </c>
      <c r="C2123" t="str">
        <f t="shared" si="610"/>
        <v>72.3810511708561-84.1613101120951i</v>
      </c>
      <c r="D2123" t="str">
        <f t="shared" si="611"/>
        <v>15.339670229331-12.4810688691929i</v>
      </c>
      <c r="E2123" t="str">
        <f t="shared" si="612"/>
        <v>158.469424072614-7.47830842469199i</v>
      </c>
      <c r="F2123" t="str">
        <f t="shared" si="613"/>
        <v>17.4578442943067-56.3651766579143i</v>
      </c>
      <c r="G2123" t="str">
        <f t="shared" si="614"/>
        <v>0.999907490540788-0.00961773888250573i</v>
      </c>
      <c r="H2123" t="str">
        <f t="shared" si="615"/>
        <v>91.7296032703255+9.14304119819218i</v>
      </c>
      <c r="I2123" t="str">
        <f t="shared" si="616"/>
        <v>5.51209909936152-13.0481531797295i</v>
      </c>
      <c r="K2123" t="str">
        <f t="shared" si="617"/>
        <v>0.140326750482033-0.0183954433078234i</v>
      </c>
      <c r="L2123" t="str">
        <f t="shared" si="618"/>
        <v>0.0015-3.74273725864453i</v>
      </c>
      <c r="M2123" t="str">
        <f t="shared" si="619"/>
        <v>0.0135-1.53548195226442i</v>
      </c>
      <c r="N2123">
        <f t="shared" si="620"/>
        <v>130.69644070053036</v>
      </c>
      <c r="O2123">
        <f t="shared" si="621"/>
        <v>40.906862335450612</v>
      </c>
      <c r="P2123" s="3">
        <f t="shared" si="622"/>
        <v>40.906862335450612</v>
      </c>
      <c r="Q2123" s="3">
        <f t="shared" si="623"/>
        <v>-49.303559299469633</v>
      </c>
      <c r="R2123">
        <f t="shared" si="624"/>
        <v>130.69644070053036</v>
      </c>
      <c r="S2123">
        <f t="shared" si="625"/>
        <v>2.6577296924246152</v>
      </c>
      <c r="T2123">
        <f t="shared" si="608"/>
        <v>40.906862335450612</v>
      </c>
    </row>
    <row r="2124" spans="1:20" x14ac:dyDescent="0.3">
      <c r="A2124">
        <f t="shared" si="609"/>
        <v>16762.464384882074</v>
      </c>
      <c r="B2124">
        <f t="shared" si="626"/>
        <v>2667.8290652558289</v>
      </c>
      <c r="C2124" t="str">
        <f t="shared" si="610"/>
        <v>72.3566598932166-83.9458514559444i</v>
      </c>
      <c r="D2124" t="str">
        <f t="shared" si="611"/>
        <v>15.3395441210031-12.4376416887542i</v>
      </c>
      <c r="E2124" t="str">
        <f t="shared" si="612"/>
        <v>158.444082961871-7.4949121671738i</v>
      </c>
      <c r="F2124" t="str">
        <f t="shared" si="613"/>
        <v>17.4578319968749-56.1530734802447i</v>
      </c>
      <c r="G2124" t="str">
        <f t="shared" si="614"/>
        <v>0.999906786198722-0.00965427948971019i</v>
      </c>
      <c r="H2124" t="str">
        <f t="shared" si="615"/>
        <v>91.735185871285+9.17787192848725i</v>
      </c>
      <c r="I2124" t="str">
        <f t="shared" si="616"/>
        <v>5.51239313836693-12.9967218140994i</v>
      </c>
      <c r="K2124" t="str">
        <f t="shared" si="617"/>
        <v>0.140307843993536-0.0184627333792878i</v>
      </c>
      <c r="L2124" t="str">
        <f t="shared" si="618"/>
        <v>0.0015-3.72856869759367i</v>
      </c>
      <c r="M2124" t="str">
        <f t="shared" si="619"/>
        <v>0.0135-1.5296692092692i</v>
      </c>
      <c r="N2124">
        <f t="shared" si="620"/>
        <v>130.75951192505971</v>
      </c>
      <c r="O2124">
        <f t="shared" si="621"/>
        <v>40.892829613788393</v>
      </c>
      <c r="P2124" s="3">
        <f t="shared" si="622"/>
        <v>40.892829613788393</v>
      </c>
      <c r="Q2124" s="3">
        <f t="shared" si="623"/>
        <v>-49.240488074940288</v>
      </c>
      <c r="R2124">
        <f t="shared" si="624"/>
        <v>130.75951192505971</v>
      </c>
      <c r="S2124">
        <f t="shared" si="625"/>
        <v>2.667829065255829</v>
      </c>
      <c r="T2124">
        <f t="shared" si="608"/>
        <v>40.892829613788393</v>
      </c>
    </row>
    <row r="2125" spans="1:20" x14ac:dyDescent="0.3">
      <c r="A2125">
        <f t="shared" si="609"/>
        <v>16826.161749544626</v>
      </c>
      <c r="B2125">
        <f t="shared" si="626"/>
        <v>2677.9668157038013</v>
      </c>
      <c r="C2125" t="str">
        <f t="shared" si="610"/>
        <v>72.332124452716-83.7314941837686i</v>
      </c>
      <c r="D2125" t="str">
        <f t="shared" si="611"/>
        <v>15.3394170545283-12.3943933646577i</v>
      </c>
      <c r="E2125" t="str">
        <f t="shared" si="612"/>
        <v>158.418615058469-7.51147213416238i</v>
      </c>
      <c r="F2125" t="str">
        <f t="shared" si="613"/>
        <v>17.4578196058228-55.9417780815811i</v>
      </c>
      <c r="G2125" t="str">
        <f t="shared" si="614"/>
        <v>0.999906076494489-0.00969095887341051i</v>
      </c>
      <c r="H2125" t="str">
        <f t="shared" si="615"/>
        <v>91.7408113960132+9.21283600316727i</v>
      </c>
      <c r="I2125" t="str">
        <f t="shared" si="616"/>
        <v>5.51268943393297-12.94547745265i</v>
      </c>
      <c r="K2125" t="str">
        <f t="shared" si="617"/>
        <v>0.14028879895758-0.0185302500070267i</v>
      </c>
      <c r="L2125" t="str">
        <f t="shared" si="618"/>
        <v>0.0015-3.7144537732553i</v>
      </c>
      <c r="M2125" t="str">
        <f t="shared" si="619"/>
        <v>0.0135-1.5238784710791i</v>
      </c>
      <c r="N2125">
        <f t="shared" si="620"/>
        <v>130.82235803858197</v>
      </c>
      <c r="O2125">
        <f t="shared" si="621"/>
        <v>40.878842789940748</v>
      </c>
      <c r="P2125" s="3">
        <f t="shared" si="622"/>
        <v>40.878842789940748</v>
      </c>
      <c r="Q2125" s="3">
        <f t="shared" si="623"/>
        <v>-49.177641961418018</v>
      </c>
      <c r="R2125">
        <f t="shared" si="624"/>
        <v>130.82235803858197</v>
      </c>
      <c r="S2125">
        <f t="shared" si="625"/>
        <v>2.6779668157038015</v>
      </c>
      <c r="T2125">
        <f t="shared" si="608"/>
        <v>40.878842789940748</v>
      </c>
    </row>
    <row r="2126" spans="1:20" x14ac:dyDescent="0.3">
      <c r="A2126">
        <f t="shared" si="609"/>
        <v>16890.101164192896</v>
      </c>
      <c r="B2126">
        <f t="shared" si="626"/>
        <v>2688.1430896034758</v>
      </c>
      <c r="C2126" t="str">
        <f t="shared" si="610"/>
        <v>72.3074442444891-83.518234332512i</v>
      </c>
      <c r="D2126" t="str">
        <f t="shared" si="611"/>
        <v>15.3392890226425-12.3513232740386i</v>
      </c>
      <c r="E2126" t="str">
        <f t="shared" si="612"/>
        <v>158.393020173552-7.52798737822495i</v>
      </c>
      <c r="F2126" t="str">
        <f t="shared" si="613"/>
        <v>17.4578071204373-55.7312874223473i</v>
      </c>
      <c r="G2126" t="str">
        <f t="shared" si="614"/>
        <v>0.999905361387275-0.00972777756006716i</v>
      </c>
      <c r="H2126" t="str">
        <f t="shared" si="615"/>
        <v>91.7464801777347+9.24793394004998i</v>
      </c>
      <c r="I2126" t="str">
        <f t="shared" si="616"/>
        <v>5.51298800351242-12.8944193587141i</v>
      </c>
      <c r="K2126" t="str">
        <f t="shared" si="617"/>
        <v>0.140269614399625-0.0185979937324777i</v>
      </c>
      <c r="L2126" t="str">
        <f t="shared" si="618"/>
        <v>0.0015-3.70039228258149i</v>
      </c>
      <c r="M2126" t="str">
        <f t="shared" si="619"/>
        <v>0.0135-1.51810965439241i</v>
      </c>
      <c r="N2126">
        <f t="shared" si="620"/>
        <v>130.8849776452073</v>
      </c>
      <c r="O2126">
        <f t="shared" si="621"/>
        <v>40.864901692021292</v>
      </c>
      <c r="P2126" s="3">
        <f t="shared" si="622"/>
        <v>40.864901692021292</v>
      </c>
      <c r="Q2126" s="3">
        <f t="shared" si="623"/>
        <v>-49.115022354792686</v>
      </c>
      <c r="R2126">
        <f t="shared" si="624"/>
        <v>130.8849776452073</v>
      </c>
      <c r="S2126">
        <f t="shared" si="625"/>
        <v>2.6881430896034759</v>
      </c>
      <c r="T2126">
        <f t="shared" si="608"/>
        <v>40.864901692021292</v>
      </c>
    </row>
    <row r="2127" spans="1:20" x14ac:dyDescent="0.3">
      <c r="A2127">
        <f t="shared" si="609"/>
        <v>16954.28354861683</v>
      </c>
      <c r="B2127">
        <f t="shared" si="626"/>
        <v>2698.3580333439691</v>
      </c>
      <c r="C2127" t="str">
        <f t="shared" si="610"/>
        <v>72.2826186640015-83.3060679497056i</v>
      </c>
      <c r="D2127" t="str">
        <f t="shared" si="611"/>
        <v>15.3391600180274-12.3084307965883i</v>
      </c>
      <c r="E2127" t="str">
        <f t="shared" si="612"/>
        <v>158.367298124411-7.54445694562868i</v>
      </c>
      <c r="F2127" t="str">
        <f t="shared" si="613"/>
        <v>17.4577945400007-55.521598474544i</v>
      </c>
      <c r="G2127" t="str">
        <f t="shared" si="614"/>
        <v>0.999904640835954-0.00976473607813093i</v>
      </c>
      <c r="H2127" t="str">
        <f t="shared" si="615"/>
        <v>91.7521925523065+9.28316625904362i</v>
      </c>
      <c r="I2127" t="str">
        <f t="shared" si="616"/>
        <v>5.51328886469506-12.8435467983094i</v>
      </c>
      <c r="K2127" t="str">
        <f t="shared" si="617"/>
        <v>0.140250289338892-0.0186659650957406i</v>
      </c>
      <c r="L2127" t="str">
        <f t="shared" si="618"/>
        <v>0.0015-3.68638402329298i</v>
      </c>
      <c r="M2127" t="str">
        <f t="shared" si="619"/>
        <v>0.0135-1.51236267622276i</v>
      </c>
      <c r="N2127">
        <f t="shared" si="620"/>
        <v>130.94736935759479</v>
      </c>
      <c r="O2127">
        <f t="shared" si="621"/>
        <v>40.851006146877339</v>
      </c>
      <c r="P2127" s="3">
        <f t="shared" si="622"/>
        <v>40.851006146877339</v>
      </c>
      <c r="Q2127" s="3">
        <f t="shared" si="623"/>
        <v>-49.052630642405205</v>
      </c>
      <c r="R2127">
        <f t="shared" si="624"/>
        <v>130.94736935759479</v>
      </c>
      <c r="S2127">
        <f t="shared" si="625"/>
        <v>2.6983580333439692</v>
      </c>
      <c r="T2127">
        <f t="shared" si="608"/>
        <v>40.851006146877339</v>
      </c>
    </row>
    <row r="2128" spans="1:20" x14ac:dyDescent="0.3">
      <c r="A2128">
        <f t="shared" si="609"/>
        <v>17018.709826101574</v>
      </c>
      <c r="B2128">
        <f t="shared" si="626"/>
        <v>2708.6117938706761</v>
      </c>
      <c r="C2128" t="str">
        <f t="shared" si="610"/>
        <v>72.2576471070702-83.0949910933955i</v>
      </c>
      <c r="D2128" t="str">
        <f t="shared" si="611"/>
        <v>15.339030033309-12.2657153145445i</v>
      </c>
      <c r="E2128" t="str">
        <f t="shared" si="612"/>
        <v>158.341448734567-7.5608798763593i</v>
      </c>
      <c r="F2128" t="str">
        <f t="shared" si="613"/>
        <v>17.4577818637895-55.3127082217036i</v>
      </c>
      <c r="G2128" t="str">
        <f t="shared" si="614"/>
        <v>0.999903914799089-0.00980183495805045i</v>
      </c>
      <c r="H2128" t="str">
        <f t="shared" si="615"/>
        <v>91.7579488582449+9.31853348215713i</v>
      </c>
      <c r="I2128" t="str">
        <f t="shared" si="616"/>
        <v>5.51359203520891-12.7928590401292i</v>
      </c>
      <c r="K2128" t="str">
        <f t="shared" si="617"/>
        <v>0.140230822788324-0.0187341646355378i</v>
      </c>
      <c r="L2128" t="str">
        <f t="shared" si="618"/>
        <v>0.0015-3.67242879387625i</v>
      </c>
      <c r="M2128" t="str">
        <f t="shared" si="619"/>
        <v>0.0135-1.50663745389795i</v>
      </c>
      <c r="N2128">
        <f t="shared" si="620"/>
        <v>131.00953179701901</v>
      </c>
      <c r="O2128">
        <f t="shared" si="621"/>
        <v>40.837155980103987</v>
      </c>
      <c r="P2128" s="3">
        <f t="shared" si="622"/>
        <v>40.837155980103987</v>
      </c>
      <c r="Q2128" s="3">
        <f t="shared" si="623"/>
        <v>-48.990468202980999</v>
      </c>
      <c r="R2128">
        <f t="shared" si="624"/>
        <v>131.00953179701901</v>
      </c>
      <c r="S2128">
        <f t="shared" si="625"/>
        <v>2.7086117938706762</v>
      </c>
      <c r="T2128">
        <f t="shared" si="608"/>
        <v>40.837155980103987</v>
      </c>
    </row>
    <row r="2129" spans="1:20" x14ac:dyDescent="0.3">
      <c r="A2129">
        <f t="shared" si="609"/>
        <v>17083.38092344076</v>
      </c>
      <c r="B2129">
        <f t="shared" si="626"/>
        <v>2718.9045186873846</v>
      </c>
      <c r="C2129" t="str">
        <f t="shared" si="610"/>
        <v>72.232528969909-82.8849998320989i</v>
      </c>
      <c r="D2129" t="str">
        <f t="shared" si="611"/>
        <v>15.338899061058-12.2231762126828i</v>
      </c>
      <c r="E2129" t="str">
        <f t="shared" si="612"/>
        <v>158.315471833874-7.57725520414069i</v>
      </c>
      <c r="F2129" t="str">
        <f t="shared" si="613"/>
        <v>17.4577690910746-55.1046136588487i</v>
      </c>
      <c r="G2129" t="str">
        <f t="shared" si="614"/>
        <v>0.999903183234927-0.00983907473227963i</v>
      </c>
      <c r="H2129" t="str">
        <f t="shared" si="615"/>
        <v>91.7637494367457+9.35403613350947i</v>
      </c>
      <c r="I2129" t="str">
        <f t="shared" si="616"/>
        <v>5.5138975329213-12.7423553555314i</v>
      </c>
      <c r="K2129" t="str">
        <f t="shared" si="617"/>
        <v>0.140211213754558-0.0188025928891752i</v>
      </c>
      <c r="L2129" t="str">
        <f t="shared" si="618"/>
        <v>0.0015-3.65852639358064i</v>
      </c>
      <c r="M2129" t="str">
        <f t="shared" si="619"/>
        <v>0.0135-1.50093390505872i</v>
      </c>
      <c r="N2129">
        <f t="shared" si="620"/>
        <v>131.07146359343585</v>
      </c>
      <c r="O2129">
        <f t="shared" si="621"/>
        <v>40.823351016061231</v>
      </c>
      <c r="P2129" s="3">
        <f t="shared" si="622"/>
        <v>40.823351016061231</v>
      </c>
      <c r="Q2129" s="3">
        <f t="shared" si="623"/>
        <v>-48.928536406564163</v>
      </c>
      <c r="R2129">
        <f t="shared" si="624"/>
        <v>131.07146359343585</v>
      </c>
      <c r="S2129">
        <f t="shared" si="625"/>
        <v>2.7189045186873844</v>
      </c>
      <c r="T2129">
        <f t="shared" si="608"/>
        <v>40.823351016061231</v>
      </c>
    </row>
    <row r="2130" spans="1:20" x14ac:dyDescent="0.3">
      <c r="A2130">
        <f t="shared" si="609"/>
        <v>17148.297770949834</v>
      </c>
      <c r="B2130">
        <f t="shared" si="626"/>
        <v>2729.2363558583966</v>
      </c>
      <c r="C2130" t="str">
        <f t="shared" si="610"/>
        <v>72.2072636491569-82.6760902447405i</v>
      </c>
      <c r="D2130" t="str">
        <f t="shared" si="611"/>
        <v>15.3387670937889-12.1808128783077i</v>
      </c>
      <c r="E2130" t="str">
        <f t="shared" si="612"/>
        <v>158.289367258596-7.59358195645324i</v>
      </c>
      <c r="F2130" t="str">
        <f t="shared" si="613"/>
        <v>17.4577562211217-54.8973117924477i</v>
      </c>
      <c r="G2130" t="str">
        <f t="shared" si="614"/>
        <v>0.999902446101395-0.00987645593528515i</v>
      </c>
      <c r="H2130" t="str">
        <f t="shared" si="615"/>
        <v>91.7695946317035+9.38967473933811i</v>
      </c>
      <c r="I2130" t="str">
        <f t="shared" si="616"/>
        <v>5.51420537583987-12.6920350185281i</v>
      </c>
      <c r="K2130" t="str">
        <f t="shared" si="617"/>
        <v>0.140191461237898-0.0188712503925015i</v>
      </c>
      <c r="L2130" t="str">
        <f t="shared" si="618"/>
        <v>0.0015-3.64467662241546i</v>
      </c>
      <c r="M2130" t="str">
        <f t="shared" si="619"/>
        <v>0.0135-1.49525194765763i</v>
      </c>
      <c r="N2130">
        <f t="shared" si="620"/>
        <v>131.13316338554702</v>
      </c>
      <c r="O2130">
        <f t="shared" si="621"/>
        <v>40.809591077889174</v>
      </c>
      <c r="P2130" s="3">
        <f t="shared" si="622"/>
        <v>40.809591077889174</v>
      </c>
      <c r="Q2130" s="3">
        <f t="shared" si="623"/>
        <v>-48.866836614452978</v>
      </c>
      <c r="R2130">
        <f t="shared" si="624"/>
        <v>131.13316338554702</v>
      </c>
      <c r="S2130">
        <f t="shared" si="625"/>
        <v>2.7292363558583967</v>
      </c>
      <c r="T2130">
        <f t="shared" si="608"/>
        <v>40.809591077889174</v>
      </c>
    </row>
    <row r="2131" spans="1:20" x14ac:dyDescent="0.3">
      <c r="A2131">
        <f t="shared" si="609"/>
        <v>17213.461302479442</v>
      </c>
      <c r="B2131">
        <f t="shared" si="626"/>
        <v>2739.6074540106583</v>
      </c>
      <c r="C2131" t="str">
        <f t="shared" si="610"/>
        <v>72.1818505419172-82.4682584206037i</v>
      </c>
      <c r="D2131" t="str">
        <f t="shared" si="611"/>
        <v>15.3386341239597-12.1386247012432i</v>
      </c>
      <c r="E2131" t="str">
        <f t="shared" si="612"/>
        <v>158.263134851517-7.60985915456041i</v>
      </c>
      <c r="F2131" t="str">
        <f t="shared" si="613"/>
        <v>17.4577432531904-54.6907996403712i</v>
      </c>
      <c r="G2131" t="str">
        <f t="shared" si="614"/>
        <v>0.999901703356104-0.00991397910355406i</v>
      </c>
      <c r="H2131" t="str">
        <f t="shared" si="615"/>
        <v>91.7754847897377+9.4254498280093i</v>
      </c>
      <c r="I2131" t="str">
        <f t="shared" si="616"/>
        <v>5.51451558211377-12.6418973057753i</v>
      </c>
      <c r="K2131" t="str">
        <f t="shared" si="617"/>
        <v>0.140171564232279-0.018940137679868i</v>
      </c>
      <c r="L2131" t="str">
        <f t="shared" si="618"/>
        <v>0.0015-3.6308792811471i</v>
      </c>
      <c r="M2131" t="str">
        <f t="shared" si="619"/>
        <v>0.0135-1.48959149995779i</v>
      </c>
      <c r="N2131">
        <f t="shared" si="620"/>
        <v>131.1946298208627</v>
      </c>
      <c r="O2131">
        <f t="shared" si="621"/>
        <v>40.795875987524596</v>
      </c>
      <c r="P2131" s="3">
        <f t="shared" si="622"/>
        <v>40.795875987524596</v>
      </c>
      <c r="Q2131" s="3">
        <f t="shared" si="623"/>
        <v>-48.805370179137292</v>
      </c>
      <c r="R2131">
        <f t="shared" si="624"/>
        <v>131.1946298208627</v>
      </c>
      <c r="S2131">
        <f t="shared" si="625"/>
        <v>2.7396074540106583</v>
      </c>
      <c r="T2131">
        <f t="shared" si="608"/>
        <v>40.795875987524596</v>
      </c>
    </row>
    <row r="2132" spans="1:20" x14ac:dyDescent="0.3">
      <c r="A2132">
        <f t="shared" si="609"/>
        <v>17278.872455428864</v>
      </c>
      <c r="B2132">
        <f t="shared" si="626"/>
        <v>2750.017962335899</v>
      </c>
      <c r="C2132" t="str">
        <f t="shared" si="610"/>
        <v>72.1562890457864-82.2615004592694i</v>
      </c>
      <c r="D2132" t="str">
        <f t="shared" si="611"/>
        <v>15.3385001439713-12.0966110738243i</v>
      </c>
      <c r="E2132" t="str">
        <f t="shared" si="612"/>
        <v>158.236774462017-7.62608581352649i</v>
      </c>
      <c r="F2132" t="str">
        <f t="shared" si="613"/>
        <v>17.457730186535-54.4850742318504i</v>
      </c>
      <c r="G2132" t="str">
        <f t="shared" si="614"/>
        <v>0.99990095495634-0.00995164477560122i</v>
      </c>
      <c r="H2132" t="str">
        <f t="shared" si="615"/>
        <v>91.7814202602132+9.46136193002749i</v>
      </c>
      <c r="I2132" t="str">
        <f t="shared" si="616"/>
        <v>5.51482817003495-12.5919414965628i</v>
      </c>
      <c r="K2132" t="str">
        <f t="shared" si="617"/>
        <v>0.140151521725238-0.0190092552840877i</v>
      </c>
      <c r="L2132" t="str">
        <f t="shared" si="618"/>
        <v>0.0015-3.61713417129617i</v>
      </c>
      <c r="M2132" t="str">
        <f t="shared" si="619"/>
        <v>0.0135-1.48395248053176i</v>
      </c>
      <c r="N2132">
        <f t="shared" si="620"/>
        <v>131.25586155576303</v>
      </c>
      <c r="O2132">
        <f t="shared" si="621"/>
        <v>40.782205565716424</v>
      </c>
      <c r="P2132" s="3">
        <f t="shared" si="622"/>
        <v>40.782205565716424</v>
      </c>
      <c r="Q2132" s="3">
        <f t="shared" si="623"/>
        <v>-48.744138444236974</v>
      </c>
      <c r="R2132">
        <f t="shared" si="624"/>
        <v>131.25586155576303</v>
      </c>
      <c r="S2132">
        <f t="shared" si="625"/>
        <v>2.7500179623358991</v>
      </c>
      <c r="T2132">
        <f t="shared" si="608"/>
        <v>40.782205565716424</v>
      </c>
    </row>
    <row r="2133" spans="1:20" x14ac:dyDescent="0.3">
      <c r="A2133">
        <f t="shared" si="609"/>
        <v>17344.532170759496</v>
      </c>
      <c r="B2133">
        <f t="shared" si="626"/>
        <v>2760.4680305927754</v>
      </c>
      <c r="C2133" t="str">
        <f t="shared" si="610"/>
        <v>72.1305785589012-82.055812470577i</v>
      </c>
      <c r="D2133" t="str">
        <f t="shared" si="611"/>
        <v>15.3383651461679-12.0547713908887i</v>
      </c>
      <c r="E2133" t="str">
        <f t="shared" si="612"/>
        <v>158.210285946181-7.64226094224525i</v>
      </c>
      <c r="F2133" t="str">
        <f t="shared" si="613"/>
        <v>17.4577170204042-54.2801326074344i</v>
      </c>
      <c r="G2133" t="str">
        <f t="shared" si="614"/>
        <v>0.999900200859063-0.00998945349197697i</v>
      </c>
      <c r="H2133" t="str">
        <f t="shared" si="615"/>
        <v>91.7874013952616+9.49741157804409i</v>
      </c>
      <c r="I2133" t="str">
        <f t="shared" si="616"/>
        <v>5.51514315803911-12.5421668728035i</v>
      </c>
      <c r="K2133" t="str">
        <f t="shared" si="617"/>
        <v>0.140131332697886-0.0190786037363933i</v>
      </c>
      <c r="L2133" t="str">
        <f t="shared" si="618"/>
        <v>0.0015-3.60344109513466i</v>
      </c>
      <c r="M2133" t="str">
        <f t="shared" si="619"/>
        <v>0.0135-1.47833480826038i</v>
      </c>
      <c r="N2133">
        <f t="shared" si="620"/>
        <v>131.31685725555789</v>
      </c>
      <c r="O2133">
        <f t="shared" si="621"/>
        <v>40.768579632043469</v>
      </c>
      <c r="P2133" s="3">
        <f t="shared" si="622"/>
        <v>40.768579632043469</v>
      </c>
      <c r="Q2133" s="3">
        <f t="shared" si="623"/>
        <v>-48.683142744442108</v>
      </c>
      <c r="R2133">
        <f t="shared" si="624"/>
        <v>131.31685725555789</v>
      </c>
      <c r="S2133">
        <f t="shared" si="625"/>
        <v>2.7604680305927753</v>
      </c>
      <c r="T2133">
        <f t="shared" si="608"/>
        <v>40.768579632043469</v>
      </c>
    </row>
    <row r="2134" spans="1:20" x14ac:dyDescent="0.3">
      <c r="A2134">
        <f t="shared" si="609"/>
        <v>17410.441393008379</v>
      </c>
      <c r="B2134">
        <f t="shared" si="626"/>
        <v>2770.9578091090279</v>
      </c>
      <c r="C2134" t="str">
        <f t="shared" si="610"/>
        <v>72.1047184799591-81.8511905745539i</v>
      </c>
      <c r="D2134" t="str">
        <f t="shared" si="611"/>
        <v>15.3382291228352-12.0131050497666i</v>
      </c>
      <c r="E2134" t="str">
        <f t="shared" si="612"/>
        <v>158.18366916688-7.65838354346233i</v>
      </c>
      <c r="F2134" t="str">
        <f t="shared" si="613"/>
        <v>17.4577037540407-54.0759718189461i</v>
      </c>
      <c r="G2134" t="str">
        <f t="shared" si="614"/>
        <v>0.999899441020909-0.0100274057952747i</v>
      </c>
      <c r="H2134" t="str">
        <f t="shared" si="615"/>
        <v>91.7934285498065+9.53359930686818i</v>
      </c>
      <c r="I2134" t="str">
        <f t="shared" si="616"/>
        <v>5.51546056470697-12.4925727190236i</v>
      </c>
      <c r="K2134" t="str">
        <f t="shared" si="617"/>
        <v>0.140110996124873-0.0191481835663959i</v>
      </c>
      <c r="L2134" t="str">
        <f t="shared" si="618"/>
        <v>0.0015-3.58979985568307i</v>
      </c>
      <c r="M2134" t="str">
        <f t="shared" si="619"/>
        <v>0.0135-1.47273840233151i</v>
      </c>
      <c r="N2134">
        <f t="shared" si="620"/>
        <v>131.37761559454611</v>
      </c>
      <c r="O2134">
        <f t="shared" si="621"/>
        <v>40.754998004929007</v>
      </c>
      <c r="P2134" s="3">
        <f t="shared" si="622"/>
        <v>40.754998004929007</v>
      </c>
      <c r="Q2134" s="3">
        <f t="shared" si="623"/>
        <v>-48.622384405453872</v>
      </c>
      <c r="R2134">
        <f t="shared" si="624"/>
        <v>131.37761559454611</v>
      </c>
      <c r="S2134">
        <f t="shared" si="625"/>
        <v>2.7709578091090279</v>
      </c>
      <c r="T2134">
        <f t="shared" si="608"/>
        <v>40.754998004929007</v>
      </c>
    </row>
    <row r="2135" spans="1:20" x14ac:dyDescent="0.3">
      <c r="A2135">
        <f t="shared" si="609"/>
        <v>17476.601070301815</v>
      </c>
      <c r="B2135">
        <f t="shared" si="626"/>
        <v>2781.4874487836423</v>
      </c>
      <c r="C2135" t="str">
        <f t="shared" si="610"/>
        <v>72.0787082082669-81.6476309013801i</v>
      </c>
      <c r="D2135" t="str">
        <f t="shared" si="611"/>
        <v>15.3380920662013-11.9716114502735i</v>
      </c>
      <c r="E2135" t="str">
        <f t="shared" si="612"/>
        <v>158.156923993874-7.67445261380306i</v>
      </c>
      <c r="F2135" t="str">
        <f t="shared" si="613"/>
        <v>17.4576903866818-53.8725889294412i</v>
      </c>
      <c r="G2135" t="str">
        <f t="shared" si="614"/>
        <v>0.99989867539818-0.0100655022301385i</v>
      </c>
      <c r="H2135" t="str">
        <f t="shared" si="615"/>
        <v>91.7995020815841+9.56992565347509i</v>
      </c>
      <c r="I2135" t="str">
        <f t="shared" si="616"/>
        <v>5.51578040876542-12.4431583223518i</v>
      </c>
      <c r="K2135" t="str">
        <f t="shared" si="617"/>
        <v>0.140090510974361-0.0192179953020419i</v>
      </c>
      <c r="L2135" t="str">
        <f t="shared" si="618"/>
        <v>0.0015-3.57621025670758i</v>
      </c>
      <c r="M2135" t="str">
        <f t="shared" si="619"/>
        <v>0.0135-1.46716318223901i</v>
      </c>
      <c r="N2135">
        <f t="shared" si="620"/>
        <v>131.43813525607223</v>
      </c>
      <c r="O2135">
        <f t="shared" si="621"/>
        <v>40.741460501658935</v>
      </c>
      <c r="P2135" s="3">
        <f t="shared" si="622"/>
        <v>40.741460501658935</v>
      </c>
      <c r="Q2135" s="3">
        <f t="shared" si="623"/>
        <v>-48.561864743927771</v>
      </c>
      <c r="R2135">
        <f t="shared" si="624"/>
        <v>131.43813525607223</v>
      </c>
      <c r="S2135">
        <f t="shared" si="625"/>
        <v>2.7814874487836425</v>
      </c>
      <c r="T2135">
        <f t="shared" si="608"/>
        <v>40.741460501658935</v>
      </c>
    </row>
    <row r="2136" spans="1:20" x14ac:dyDescent="0.3">
      <c r="A2136">
        <f t="shared" si="609"/>
        <v>17543.01215436896</v>
      </c>
      <c r="B2136">
        <f t="shared" si="626"/>
        <v>2792.0571010890203</v>
      </c>
      <c r="C2136" t="str">
        <f t="shared" si="610"/>
        <v>72.0525471437656-81.4451295913249i</v>
      </c>
      <c r="D2136" t="str">
        <f t="shared" si="611"/>
        <v>15.3379539684351-11.9302899947001i</v>
      </c>
      <c r="E2136" t="str">
        <f t="shared" si="612"/>
        <v>158.130050303902-7.69046714380038i</v>
      </c>
      <c r="F2136" t="str">
        <f t="shared" si="613"/>
        <v>17.4576769175584-53.6699810131651i</v>
      </c>
      <c r="G2136" t="str">
        <f t="shared" si="614"/>
        <v>0.999897903946849-0.0101037433432709i</v>
      </c>
      <c r="H2136" t="str">
        <f t="shared" si="615"/>
        <v>91.8056223511694+9.60639115701728i</v>
      </c>
      <c r="I2136" t="str">
        <f t="shared" si="616"/>
        <v>5.51610270908876-12.3939229725099i</v>
      </c>
      <c r="K2136" t="str">
        <f t="shared" si="617"/>
        <v>0.140069876207989-0.0192880394695708i</v>
      </c>
      <c r="L2136" t="str">
        <f t="shared" si="618"/>
        <v>0.0015-3.56267210271726i</v>
      </c>
      <c r="M2136" t="str">
        <f t="shared" si="619"/>
        <v>0.0135-1.46160906778144i</v>
      </c>
      <c r="N2136">
        <f t="shared" si="620"/>
        <v>131.49841493258219</v>
      </c>
      <c r="O2136">
        <f t="shared" si="621"/>
        <v>40.727966938397067</v>
      </c>
      <c r="P2136" s="3">
        <f t="shared" si="622"/>
        <v>40.727966938397067</v>
      </c>
      <c r="Q2136" s="3">
        <f t="shared" si="623"/>
        <v>-48.501585067417793</v>
      </c>
      <c r="R2136">
        <f t="shared" si="624"/>
        <v>131.49841493258219</v>
      </c>
      <c r="S2136">
        <f t="shared" si="625"/>
        <v>2.7920571010890205</v>
      </c>
      <c r="T2136">
        <f t="shared" si="608"/>
        <v>40.727966938397067</v>
      </c>
    </row>
    <row r="2137" spans="1:20" x14ac:dyDescent="0.3">
      <c r="A2137">
        <f t="shared" si="609"/>
        <v>17609.675600555565</v>
      </c>
      <c r="B2137">
        <f t="shared" si="626"/>
        <v>2802.6669180731587</v>
      </c>
      <c r="C2137" t="str">
        <f t="shared" si="610"/>
        <v>72.0262346870754-81.2436827947048i</v>
      </c>
      <c r="D2137" t="str">
        <f t="shared" si="611"/>
        <v>15.337814821647-11.8891400878048i</v>
      </c>
      <c r="E2137" t="str">
        <f t="shared" si="612"/>
        <v>158.103047980775-7.70642611792067i</v>
      </c>
      <c r="F2137" t="str">
        <f t="shared" si="613"/>
        <v>17.4576633458964-53.4681451555119i</v>
      </c>
      <c r="G2137" t="str">
        <f t="shared" si="614"/>
        <v>0.999897126622552-0.0101421296834404i</v>
      </c>
      <c r="H2137" t="str">
        <f t="shared" si="615"/>
        <v>91.8117897219955+9.64299635883278i</v>
      </c>
      <c r="I2137" t="str">
        <f t="shared" si="616"/>
        <v>5.51642748469986-12.3448659618021i</v>
      </c>
      <c r="K2137" t="str">
        <f t="shared" si="617"/>
        <v>0.140049090780848-0.0193583165934713i</v>
      </c>
      <c r="L2137" t="str">
        <f t="shared" si="618"/>
        <v>0.0015-3.5491851989612i</v>
      </c>
      <c r="M2137" t="str">
        <f t="shared" si="619"/>
        <v>0.0135-1.45607597906101i</v>
      </c>
      <c r="N2137">
        <f t="shared" si="620"/>
        <v>131.55845332567887</v>
      </c>
      <c r="O2137">
        <f t="shared" si="621"/>
        <v>40.714517130202815</v>
      </c>
      <c r="P2137" s="3">
        <f t="shared" si="622"/>
        <v>40.714517130202815</v>
      </c>
      <c r="Q2137" s="3">
        <f t="shared" si="623"/>
        <v>-48.441546674321124</v>
      </c>
      <c r="R2137">
        <f t="shared" si="624"/>
        <v>131.55845332567887</v>
      </c>
      <c r="S2137">
        <f t="shared" si="625"/>
        <v>2.8026669180731587</v>
      </c>
      <c r="T2137">
        <f t="shared" si="608"/>
        <v>40.714517130202815</v>
      </c>
    </row>
    <row r="2138" spans="1:20" x14ac:dyDescent="0.3">
      <c r="A2138">
        <f t="shared" si="609"/>
        <v>17676.592367837675</v>
      </c>
      <c r="B2138">
        <f t="shared" si="626"/>
        <v>2813.3170523618369</v>
      </c>
      <c r="C2138" t="str">
        <f t="shared" si="610"/>
        <v>71.9997702395255-81.0432866718318i</v>
      </c>
      <c r="D2138" t="str">
        <f t="shared" si="611"/>
        <v>15.3376746178876-11.848161136804i</v>
      </c>
      <c r="E2138" t="str">
        <f t="shared" si="612"/>
        <v>158.075916915478-7.72232851460038i</v>
      </c>
      <c r="F2138" t="str">
        <f t="shared" si="613"/>
        <v>17.4576496709151-53.2670784529812i</v>
      </c>
      <c r="G2138" t="str">
        <f t="shared" si="614"/>
        <v>0.999896343380589-0.0101806618014893i</v>
      </c>
      <c r="H2138" t="str">
        <f t="shared" si="615"/>
        <v>91.8180045603801+9.67974180245585i</v>
      </c>
      <c r="I2138" t="str">
        <f t="shared" si="616"/>
        <v>5.51675475477129-12.2959865851049i</v>
      </c>
      <c r="K2138" t="str">
        <f t="shared" si="617"/>
        <v>0.140028153641446-0.0194288271964374i</v>
      </c>
      <c r="L2138" t="str">
        <f t="shared" si="618"/>
        <v>0.0015-3.53574935142578i</v>
      </c>
      <c r="M2138" t="str">
        <f t="shared" si="619"/>
        <v>0.0135-1.45056383648237i</v>
      </c>
      <c r="N2138">
        <f t="shared" si="620"/>
        <v>131.61824914617313</v>
      </c>
      <c r="O2138">
        <f t="shared" si="621"/>
        <v>40.701110891047549</v>
      </c>
      <c r="P2138" s="3">
        <f t="shared" si="622"/>
        <v>40.701110891047549</v>
      </c>
      <c r="Q2138" s="3">
        <f t="shared" si="623"/>
        <v>-48.381750853826873</v>
      </c>
      <c r="R2138">
        <f t="shared" si="624"/>
        <v>131.61824914617313</v>
      </c>
      <c r="S2138">
        <f t="shared" si="625"/>
        <v>2.8133170523618367</v>
      </c>
      <c r="T2138">
        <f t="shared" si="608"/>
        <v>40.701110891047549</v>
      </c>
    </row>
    <row r="2139" spans="1:20" x14ac:dyDescent="0.3">
      <c r="A2139">
        <f t="shared" si="609"/>
        <v>17743.76341883546</v>
      </c>
      <c r="B2139">
        <f t="shared" si="626"/>
        <v>2824.007657160812</v>
      </c>
      <c r="C2139" t="str">
        <f t="shared" si="610"/>
        <v>71.9731532031911-80.8439373929591i</v>
      </c>
      <c r="D2139" t="str">
        <f t="shared" si="611"/>
        <v>15.3375333491476-11.8073525513641i</v>
      </c>
      <c r="E2139" t="str">
        <f t="shared" si="612"/>
        <v>158.048657006255-7.73817330626849i</v>
      </c>
      <c r="F2139" t="str">
        <f t="shared" si="613"/>
        <v>17.4576358918281-53.0667780131368i</v>
      </c>
      <c r="G2139" t="str">
        <f t="shared" si="614"/>
        <v>0.999895554175917-0.0102193402503415i</v>
      </c>
      <c r="H2139" t="str">
        <f t="shared" si="615"/>
        <v>91.8242672355491+9.7166280336263i</v>
      </c>
      <c r="I2139" t="str">
        <f t="shared" si="616"/>
        <v>5.51708453862661-12.2472841398576i</v>
      </c>
      <c r="K2139" t="str">
        <f t="shared" si="617"/>
        <v>0.140007063731678-0.019499571799324i</v>
      </c>
      <c r="L2139" t="str">
        <f t="shared" si="618"/>
        <v>0.0015-3.52236436683183i</v>
      </c>
      <c r="M2139" t="str">
        <f t="shared" si="619"/>
        <v>0.0135-1.44507256075152i</v>
      </c>
      <c r="N2139">
        <f t="shared" si="620"/>
        <v>131.67780111413788</v>
      </c>
      <c r="O2139">
        <f t="shared" si="621"/>
        <v>40.687748033831184</v>
      </c>
      <c r="P2139" s="3">
        <f t="shared" si="622"/>
        <v>40.687748033831184</v>
      </c>
      <c r="Q2139" s="3">
        <f t="shared" si="623"/>
        <v>-48.322198885862129</v>
      </c>
      <c r="R2139">
        <f t="shared" si="624"/>
        <v>131.67780111413788</v>
      </c>
      <c r="S2139">
        <f t="shared" si="625"/>
        <v>2.8240076571608119</v>
      </c>
      <c r="T2139">
        <f t="shared" si="608"/>
        <v>40.687748033831184</v>
      </c>
    </row>
    <row r="2140" spans="1:20" x14ac:dyDescent="0.3">
      <c r="A2140">
        <f t="shared" si="609"/>
        <v>17811.189719827034</v>
      </c>
      <c r="B2140">
        <f t="shared" si="626"/>
        <v>2834.7388862580233</v>
      </c>
      <c r="C2140" t="str">
        <f t="shared" si="610"/>
        <v>71.9463829809328-80.6456311382454i</v>
      </c>
      <c r="D2140" t="str">
        <f t="shared" si="611"/>
        <v>15.3373910073575-11.7667137435928i</v>
      </c>
      <c r="E2140" t="str">
        <f t="shared" si="612"/>
        <v>158.021268158716-7.75395945938817i</v>
      </c>
      <c r="F2140" t="str">
        <f t="shared" si="613"/>
        <v>17.4576220078432-52.8672409545657i</v>
      </c>
      <c r="G2140" t="str">
        <f t="shared" si="614"/>
        <v>0.999894758963155-0.01025816558501i</v>
      </c>
      <c r="H2140" t="str">
        <f t="shared" si="615"/>
        <v>91.8305781196582+9.75365560030004i</v>
      </c>
      <c r="I2140" t="str">
        <f t="shared" si="616"/>
        <v>5.51741685574165-12.1987579260514i</v>
      </c>
      <c r="K2140" t="str">
        <f t="shared" si="617"/>
        <v>0.139985819986799-0.0195705509211028i</v>
      </c>
      <c r="L2140" t="str">
        <f t="shared" si="618"/>
        <v>0.0015-3.50903005263181i</v>
      </c>
      <c r="M2140" t="str">
        <f t="shared" si="619"/>
        <v>0.0135-1.43960207287459i</v>
      </c>
      <c r="N2140">
        <f t="shared" si="620"/>
        <v>131.73710795895511</v>
      </c>
      <c r="O2140">
        <f t="shared" si="621"/>
        <v>40.674428370400122</v>
      </c>
      <c r="P2140" s="3">
        <f t="shared" si="622"/>
        <v>40.674428370400122</v>
      </c>
      <c r="Q2140" s="3">
        <f t="shared" si="623"/>
        <v>-48.262892041044893</v>
      </c>
      <c r="R2140">
        <f t="shared" si="624"/>
        <v>131.73710795895511</v>
      </c>
      <c r="S2140">
        <f t="shared" si="625"/>
        <v>2.8347388862580232</v>
      </c>
      <c r="T2140">
        <f t="shared" si="608"/>
        <v>40.674428370400122</v>
      </c>
    </row>
    <row r="2141" spans="1:20" x14ac:dyDescent="0.3">
      <c r="A2141">
        <f t="shared" si="609"/>
        <v>17878.872240762379</v>
      </c>
      <c r="B2141">
        <f t="shared" si="626"/>
        <v>2845.5108940258037</v>
      </c>
      <c r="C2141" t="str">
        <f t="shared" si="610"/>
        <v>71.9194589764251-80.4483640976917i</v>
      </c>
      <c r="D2141" t="str">
        <f t="shared" si="611"/>
        <v>15.3372475843866-11.7262441280302i</v>
      </c>
      <c r="E2141" t="str">
        <f t="shared" si="612"/>
        <v>157.99375028592-7.76968593448296i</v>
      </c>
      <c r="F2141" t="str">
        <f t="shared" si="613"/>
        <v>17.4576080181617-52.6684644068352i</v>
      </c>
      <c r="G2141" t="str">
        <f t="shared" si="614"/>
        <v>0.999893957696571-0.0102971383626051i</v>
      </c>
      <c r="H2141" t="str">
        <f t="shared" si="615"/>
        <v>91.8369375878203+9.79082505265816i</v>
      </c>
      <c r="I2141" t="str">
        <f t="shared" si="616"/>
        <v>5.51775172574557-12.1504072462203i</v>
      </c>
      <c r="K2141" t="str">
        <f t="shared" si="617"/>
        <v>0.139964421335388-0.0196417650788156i</v>
      </c>
      <c r="L2141" t="str">
        <f t="shared" si="618"/>
        <v>0.0015-3.49574621700719i</v>
      </c>
      <c r="M2141" t="str">
        <f t="shared" si="619"/>
        <v>0.0135-1.4341522941568i</v>
      </c>
      <c r="N2141">
        <f t="shared" si="620"/>
        <v>131.79616841936709</v>
      </c>
      <c r="O2141">
        <f t="shared" si="621"/>
        <v>40.661151711562894</v>
      </c>
      <c r="P2141" s="3">
        <f t="shared" si="622"/>
        <v>40.661151711562894</v>
      </c>
      <c r="Q2141" s="3">
        <f t="shared" si="623"/>
        <v>-48.203831580632908</v>
      </c>
      <c r="R2141">
        <f t="shared" si="624"/>
        <v>131.79616841936709</v>
      </c>
      <c r="S2141">
        <f t="shared" si="625"/>
        <v>2.8455108940258036</v>
      </c>
      <c r="T2141">
        <f t="shared" si="608"/>
        <v>40.661151711562894</v>
      </c>
    </row>
    <row r="2142" spans="1:20" x14ac:dyDescent="0.3">
      <c r="A2142">
        <f t="shared" si="609"/>
        <v>17946.811955277277</v>
      </c>
      <c r="B2142">
        <f t="shared" si="626"/>
        <v>2856.3238354231021</v>
      </c>
      <c r="C2142" t="str">
        <f t="shared" si="610"/>
        <v>71.8923805942008-80.2521324711098i</v>
      </c>
      <c r="D2142" t="str">
        <f t="shared" si="611"/>
        <v>15.3371030720431-11.6859431216408i</v>
      </c>
      <c r="E2142" t="str">
        <f t="shared" si="612"/>
        <v>157.966103308484-7.78535168617705i</v>
      </c>
      <c r="F2142" t="str">
        <f t="shared" si="613"/>
        <v>17.4575939219794-52.4704455104537i</v>
      </c>
      <c r="G2142" t="str">
        <f t="shared" si="614"/>
        <v>0.99989315033009-0.0103362591423421i</v>
      </c>
      <c r="H2142" t="str">
        <f t="shared" si="615"/>
        <v>91.8433460181275+9.82813694311781i</v>
      </c>
      <c r="I2142" t="str">
        <f t="shared" si="616"/>
        <v>5.51808916842237-12.1022314054306i</v>
      </c>
      <c r="K2142" t="str">
        <f t="shared" si="617"/>
        <v>0.139942866699322-0.0197132147875296i</v>
      </c>
      <c r="L2142" t="str">
        <f t="shared" si="618"/>
        <v>0.0015-3.48251266886551i</v>
      </c>
      <c r="M2142" t="str">
        <f t="shared" si="619"/>
        <v>0.0135-1.42872314620123i</v>
      </c>
      <c r="N2142">
        <f t="shared" si="620"/>
        <v>131.85498124352145</v>
      </c>
      <c r="O2142">
        <f t="shared" si="621"/>
        <v>40.647917867108674</v>
      </c>
      <c r="P2142" s="3">
        <f t="shared" si="622"/>
        <v>40.647917867108674</v>
      </c>
      <c r="Q2142" s="3">
        <f t="shared" si="623"/>
        <v>-48.145018756478557</v>
      </c>
      <c r="R2142">
        <f t="shared" si="624"/>
        <v>131.85498124352145</v>
      </c>
      <c r="S2142">
        <f t="shared" si="625"/>
        <v>2.856323835423102</v>
      </c>
      <c r="T2142">
        <f t="shared" si="608"/>
        <v>40.647917867108674</v>
      </c>
    </row>
    <row r="2143" spans="1:20" x14ac:dyDescent="0.3">
      <c r="A2143">
        <f t="shared" si="609"/>
        <v>18015.009840707331</v>
      </c>
      <c r="B2143">
        <f t="shared" si="626"/>
        <v>2867.1778659977099</v>
      </c>
      <c r="C2143" t="str">
        <f t="shared" si="610"/>
        <v>71.8651472396815-80.0569324680648i</v>
      </c>
      <c r="D2143" t="str">
        <f t="shared" si="611"/>
        <v>15.3369574620734-11.6458101438046i</v>
      </c>
      <c r="E2143" t="str">
        <f t="shared" si="612"/>
        <v>157.938327154668-7.80095566322746i</v>
      </c>
      <c r="F2143" t="str">
        <f t="shared" si="613"/>
        <v>17.4575797184856-52.2731814168277i</v>
      </c>
      <c r="G2143" t="str">
        <f t="shared" si="614"/>
        <v>0.999892336817285-0.0103755284855488i</v>
      </c>
      <c r="H2143" t="str">
        <f t="shared" si="615"/>
        <v>91.8498037916769+9.86559182634171i</v>
      </c>
      <c r="I2143" t="str">
        <f t="shared" si="616"/>
        <v>5.51842920371192-12.0542297112714i</v>
      </c>
      <c r="K2143" t="str">
        <f t="shared" si="617"/>
        <v>0.139921154993743-0.0197849005602905i</v>
      </c>
      <c r="L2143" t="str">
        <f t="shared" si="618"/>
        <v>0.0015-3.46932921783772i</v>
      </c>
      <c r="M2143" t="str">
        <f t="shared" si="619"/>
        <v>0.0135-1.42331455090778i</v>
      </c>
      <c r="N2143">
        <f t="shared" si="620"/>
        <v>131.91354518901872</v>
      </c>
      <c r="O2143">
        <f t="shared" si="621"/>
        <v>40.634726645823463</v>
      </c>
      <c r="P2143" s="3">
        <f t="shared" si="622"/>
        <v>40.634726645823463</v>
      </c>
      <c r="Q2143" s="3">
        <f t="shared" si="623"/>
        <v>-48.086454810981273</v>
      </c>
      <c r="R2143">
        <f t="shared" si="624"/>
        <v>131.91354518901872</v>
      </c>
      <c r="S2143">
        <f t="shared" si="625"/>
        <v>2.8671778659977099</v>
      </c>
      <c r="T2143">
        <f t="shared" si="608"/>
        <v>40.634726645823463</v>
      </c>
    </row>
    <row r="2144" spans="1:20" x14ac:dyDescent="0.3">
      <c r="A2144">
        <f t="shared" si="609"/>
        <v>18083.466878102019</v>
      </c>
      <c r="B2144">
        <f t="shared" si="626"/>
        <v>2878.0731418885011</v>
      </c>
      <c r="C2144" t="str">
        <f t="shared" si="610"/>
        <v>71.8377583192161-79.8627603078362i</v>
      </c>
      <c r="D2144" t="str">
        <f t="shared" si="611"/>
        <v>15.3368107461619-11.6058446163087i</v>
      </c>
      <c r="E2144" t="str">
        <f t="shared" si="612"/>
        <v>157.910421760477-7.8164968085656i</v>
      </c>
      <c r="F2144" t="str">
        <f t="shared" si="613"/>
        <v>17.4575654068634-52.0766692882212i</v>
      </c>
      <c r="G2144" t="str">
        <f t="shared" si="614"/>
        <v>0.999891517111373-0.0104149469556742i</v>
      </c>
      <c r="H2144" t="str">
        <f t="shared" si="615"/>
        <v>91.8563112925955+9.9031902592484i</v>
      </c>
      <c r="I2144" t="str">
        <f t="shared" si="616"/>
        <v>5.5187718517113-12.0064014738442i</v>
      </c>
      <c r="K2144" t="str">
        <f t="shared" si="617"/>
        <v>0.139899285127028-0.0198568229080755i</v>
      </c>
      <c r="L2144" t="str">
        <f t="shared" si="618"/>
        <v>0.0015-3.45619567427548i</v>
      </c>
      <c r="M2144" t="str">
        <f t="shared" si="619"/>
        <v>0.0135-1.41792643047199i</v>
      </c>
      <c r="N2144">
        <f t="shared" si="620"/>
        <v>131.97185902295527</v>
      </c>
      <c r="O2144">
        <f t="shared" si="621"/>
        <v>40.621577855507894</v>
      </c>
      <c r="P2144" s="3">
        <f t="shared" si="622"/>
        <v>40.621577855507894</v>
      </c>
      <c r="Q2144" s="3">
        <f t="shared" si="623"/>
        <v>-48.028140977044728</v>
      </c>
      <c r="R2144">
        <f t="shared" si="624"/>
        <v>131.97185902295527</v>
      </c>
      <c r="S2144">
        <f t="shared" si="625"/>
        <v>2.8780731418885011</v>
      </c>
      <c r="T2144">
        <f t="shared" si="608"/>
        <v>40.621577855507894</v>
      </c>
    </row>
    <row r="2145" spans="1:20" x14ac:dyDescent="0.3">
      <c r="A2145">
        <f t="shared" si="609"/>
        <v>18152.184052238805</v>
      </c>
      <c r="B2145">
        <f t="shared" si="626"/>
        <v>2889.0098198276773</v>
      </c>
      <c r="C2145" t="str">
        <f t="shared" si="610"/>
        <v>71.8102132401164-79.6696122193732i</v>
      </c>
      <c r="D2145" t="str">
        <f t="shared" si="611"/>
        <v>15.33666291593-11.566045963339i</v>
      </c>
      <c r="E2145" t="str">
        <f t="shared" si="612"/>
        <v>157.882387069758-7.83197405933386i</v>
      </c>
      <c r="F2145" t="str">
        <f t="shared" si="613"/>
        <v>17.45755098629-51.880906297716i</v>
      </c>
      <c r="G2145" t="str">
        <f t="shared" si="614"/>
        <v>0.99989069116522-0.0104545151182952i</v>
      </c>
      <c r="H2145" t="str">
        <f t="shared" si="615"/>
        <v>91.8628689080637+9.94093280102217i</v>
      </c>
      <c r="I2145" t="str">
        <f t="shared" si="616"/>
        <v>5.51911713267612-11.9587460057535i</v>
      </c>
      <c r="K2145" t="str">
        <f t="shared" si="617"/>
        <v>0.139877256000761-0.019928982339746i</v>
      </c>
      <c r="L2145" t="str">
        <f t="shared" si="618"/>
        <v>0.0015-3.44311184924833i</v>
      </c>
      <c r="M2145" t="str">
        <f t="shared" si="619"/>
        <v>0.0135-1.41255870738393i</v>
      </c>
      <c r="N2145">
        <f t="shared" si="620"/>
        <v>132.02992152196578</v>
      </c>
      <c r="O2145">
        <f t="shared" si="621"/>
        <v>40.608471302994509</v>
      </c>
      <c r="P2145" s="3">
        <f t="shared" si="622"/>
        <v>40.608471302994509</v>
      </c>
      <c r="Q2145" s="3">
        <f t="shared" si="623"/>
        <v>-47.970078478034225</v>
      </c>
      <c r="R2145">
        <f t="shared" si="624"/>
        <v>132.02992152196578</v>
      </c>
      <c r="S2145">
        <f t="shared" si="625"/>
        <v>2.8890098198276775</v>
      </c>
      <c r="T2145">
        <f t="shared" si="608"/>
        <v>40.608471302994509</v>
      </c>
    </row>
    <row r="2146" spans="1:20" x14ac:dyDescent="0.3">
      <c r="A2146">
        <f t="shared" si="609"/>
        <v>18221.162351637315</v>
      </c>
      <c r="B2146">
        <f t="shared" si="626"/>
        <v>2899.9880571430226</v>
      </c>
      <c r="C2146" t="str">
        <f t="shared" si="610"/>
        <v>71.7825114106932-79.4774844412475i</v>
      </c>
      <c r="D2146" t="str">
        <f t="shared" si="611"/>
        <v>15.3365139629361-11.5264136114717i</v>
      </c>
      <c r="E2146" t="str">
        <f t="shared" si="612"/>
        <v>157.854223034293-7.84738634692433i</v>
      </c>
      <c r="F2146" t="str">
        <f t="shared" si="613"/>
        <v>17.4575364559362-51.6858896291696i</v>
      </c>
      <c r="G2146" t="str">
        <f t="shared" si="614"/>
        <v>0.999889858931329-0.0104942335411259i</v>
      </c>
      <c r="H2146" t="str">
        <f t="shared" si="615"/>
        <v>91.8694770283427+9.97882001312398i</v>
      </c>
      <c r="I2146" t="str">
        <f t="shared" si="616"/>
        <v>5.51946506702183-11.9112626220971i</v>
      </c>
      <c r="K2146" t="str">
        <f t="shared" si="617"/>
        <v>0.139855066509699-0.0200013793620001i</v>
      </c>
      <c r="L2146" t="str">
        <f t="shared" si="618"/>
        <v>0.0015-3.43007755454107i</v>
      </c>
      <c r="M2146" t="str">
        <f t="shared" si="619"/>
        <v>0.0135-1.40721130442711i</v>
      </c>
      <c r="N2146">
        <f t="shared" si="620"/>
        <v>132.0877314722658</v>
      </c>
      <c r="O2146">
        <f t="shared" si="621"/>
        <v>40.595406794164958</v>
      </c>
      <c r="P2146" s="3">
        <f t="shared" si="622"/>
        <v>40.595406794164958</v>
      </c>
      <c r="Q2146" s="3">
        <f t="shared" si="623"/>
        <v>-47.912268527734192</v>
      </c>
      <c r="R2146">
        <f t="shared" si="624"/>
        <v>132.0877314722658</v>
      </c>
      <c r="S2146">
        <f t="shared" si="625"/>
        <v>2.8999880571430228</v>
      </c>
      <c r="T2146">
        <f t="shared" si="608"/>
        <v>40.595406794164958</v>
      </c>
    </row>
    <row r="2147" spans="1:20" x14ac:dyDescent="0.3">
      <c r="A2147">
        <f t="shared" si="609"/>
        <v>18290.402768573535</v>
      </c>
      <c r="B2147">
        <f t="shared" si="626"/>
        <v>2911.008011760166</v>
      </c>
      <c r="C2147" t="str">
        <f t="shared" si="610"/>
        <v>71.7546522402917-79.2863732216136i</v>
      </c>
      <c r="D2147" t="str">
        <f t="shared" si="611"/>
        <v>15.3363638786751-11.4869469896651i</v>
      </c>
      <c r="E2147" t="str">
        <f t="shared" si="612"/>
        <v>157.825929613898-7.86273259702398i</v>
      </c>
      <c r="F2147" t="str">
        <f t="shared" si="613"/>
        <v>17.4575218149663-51.4916164771756i</v>
      </c>
      <c r="G2147" t="str">
        <f t="shared" si="614"/>
        <v>0.999889020361845-0.0105341027940246i</v>
      </c>
      <c r="H2147" t="str">
        <f t="shared" si="615"/>
        <v>91.8761360467995+10.016852459301i</v>
      </c>
      <c r="I2147" t="str">
        <f t="shared" si="616"/>
        <v>5.51981567532493-11.8639506404559i</v>
      </c>
      <c r="K2147" t="str">
        <f t="shared" si="617"/>
        <v>0.139832715541743-0.0200740144793232i</v>
      </c>
      <c r="L2147" t="str">
        <f t="shared" si="618"/>
        <v>0.0015-3.417092602651i</v>
      </c>
      <c r="M2147" t="str">
        <f t="shared" si="619"/>
        <v>0.0135-1.40188414467733i</v>
      </c>
      <c r="N2147">
        <f t="shared" si="620"/>
        <v>132.14528766968988</v>
      </c>
      <c r="O2147">
        <f t="shared" si="621"/>
        <v>40.582384133967594</v>
      </c>
      <c r="P2147" s="3">
        <f t="shared" si="622"/>
        <v>40.582384133967594</v>
      </c>
      <c r="Q2147" s="3">
        <f t="shared" si="623"/>
        <v>-47.854712330310129</v>
      </c>
      <c r="R2147">
        <f t="shared" si="624"/>
        <v>132.14528766968988</v>
      </c>
      <c r="S2147">
        <f t="shared" si="625"/>
        <v>2.911008011760166</v>
      </c>
      <c r="T2147">
        <f t="shared" si="608"/>
        <v>40.582384133967594</v>
      </c>
    </row>
    <row r="2148" spans="1:20" x14ac:dyDescent="0.3">
      <c r="A2148">
        <f t="shared" si="609"/>
        <v>18359.906299094117</v>
      </c>
      <c r="B2148">
        <f t="shared" si="626"/>
        <v>2922.0698422048549</v>
      </c>
      <c r="C2148" t="str">
        <f t="shared" si="610"/>
        <v>71.7266351393288-79.096274818167i</v>
      </c>
      <c r="D2148" t="str">
        <f t="shared" si="611"/>
        <v>15.3362126545774-11.447645529251i</v>
      </c>
      <c r="E2148" t="str">
        <f t="shared" si="612"/>
        <v>157.79750677652-7.87801172965474i</v>
      </c>
      <c r="F2148" t="str">
        <f t="shared" si="613"/>
        <v>17.4575070625384-51.2980840470228i</v>
      </c>
      <c r="G2148" t="str">
        <f t="shared" si="614"/>
        <v>0.999888175408546-0.0105741234490021i</v>
      </c>
      <c r="H2148" t="str">
        <f t="shared" si="615"/>
        <v>91.88284635993+10.055030705597i</v>
      </c>
      <c r="I2148" t="str">
        <f t="shared" si="616"/>
        <v>5.52016897832425-11.8168093808845i</v>
      </c>
      <c r="K2148" t="str">
        <f t="shared" si="617"/>
        <v>0.139810201977912-0.0201468881939402i</v>
      </c>
      <c r="L2148" t="str">
        <f t="shared" si="618"/>
        <v>0.0015-3.40415680678521i</v>
      </c>
      <c r="M2148" t="str">
        <f t="shared" si="619"/>
        <v>0.0135-1.39657715150163i</v>
      </c>
      <c r="N2148">
        <f t="shared" si="620"/>
        <v>132.20258891973006</v>
      </c>
      <c r="O2148">
        <f t="shared" si="621"/>
        <v>40.569403126435176</v>
      </c>
      <c r="P2148" s="3">
        <f t="shared" si="622"/>
        <v>40.569403126435176</v>
      </c>
      <c r="Q2148" s="3">
        <f t="shared" si="623"/>
        <v>-47.797411080269931</v>
      </c>
      <c r="R2148">
        <f t="shared" si="624"/>
        <v>132.20258891973006</v>
      </c>
      <c r="S2148">
        <f t="shared" si="625"/>
        <v>2.9220698422048548</v>
      </c>
      <c r="T2148">
        <f t="shared" si="608"/>
        <v>40.569403126435176</v>
      </c>
    </row>
    <row r="2149" spans="1:20" x14ac:dyDescent="0.3">
      <c r="A2149">
        <f t="shared" si="609"/>
        <v>18429.673943030677</v>
      </c>
      <c r="B2149">
        <f t="shared" si="626"/>
        <v>2933.1737076052336</v>
      </c>
      <c r="C2149" t="str">
        <f t="shared" si="610"/>
        <v>71.698459519331-78.9071854980999i</v>
      </c>
      <c r="D2149" t="str">
        <f t="shared" si="611"/>
        <v>15.3360602820094-11.4085086639264i</v>
      </c>
      <c r="E2149" t="str">
        <f t="shared" si="612"/>
        <v>157.768954498335-7.893222659219i</v>
      </c>
      <c r="F2149" t="str">
        <f t="shared" si="613"/>
        <v>17.4574921978042-51.1052895546553i</v>
      </c>
      <c r="G2149" t="str">
        <f t="shared" si="614"/>
        <v>0.999887324022845-0.0106142960802301i</v>
      </c>
      <c r="H2149" t="str">
        <f t="shared" si="615"/>
        <v>91.8896083673889+10.0933553203634i</v>
      </c>
      <c r="I2149" t="str">
        <f t="shared" si="616"/>
        <v>5.52052499692249-11.7698381659013i</v>
      </c>
      <c r="K2149" t="str">
        <f t="shared" si="617"/>
        <v>0.139787524692306-0.0202200010057649i</v>
      </c>
      <c r="L2149" t="str">
        <f t="shared" si="618"/>
        <v>0.0015-3.39126998085795i</v>
      </c>
      <c r="M2149" t="str">
        <f t="shared" si="619"/>
        <v>0.0135-1.39129024855711i</v>
      </c>
      <c r="N2149">
        <f t="shared" si="620"/>
        <v>132.25963403757441</v>
      </c>
      <c r="O2149">
        <f t="shared" si="621"/>
        <v>40.556463574702249</v>
      </c>
      <c r="P2149" s="3">
        <f t="shared" si="622"/>
        <v>40.556463574702249</v>
      </c>
      <c r="Q2149" s="3">
        <f t="shared" si="623"/>
        <v>-47.740365962425592</v>
      </c>
      <c r="R2149">
        <f t="shared" si="624"/>
        <v>132.25963403757441</v>
      </c>
      <c r="S2149">
        <f t="shared" si="625"/>
        <v>2.9331737076052335</v>
      </c>
      <c r="T2149">
        <f t="shared" si="608"/>
        <v>40.556463574702249</v>
      </c>
    </row>
    <row r="2150" spans="1:20" x14ac:dyDescent="0.3">
      <c r="A2150">
        <f t="shared" si="609"/>
        <v>18499.706704014192</v>
      </c>
      <c r="B2150">
        <f t="shared" si="626"/>
        <v>2944.3197676941336</v>
      </c>
      <c r="C2150" t="str">
        <f t="shared" si="610"/>
        <v>71.6701247929651-78.7191015380613i</v>
      </c>
      <c r="D2150" t="str">
        <f t="shared" si="611"/>
        <v>15.335906752272-11.3695358297457i</v>
      </c>
      <c r="E2150" t="str">
        <f t="shared" si="612"/>
        <v>157.740272763839-7.90836429454209i</v>
      </c>
      <c r="F2150" t="str">
        <f t="shared" si="613"/>
        <v>17.4574772199091-50.9132302266326i</v>
      </c>
      <c r="G2150" t="str">
        <f t="shared" si="614"/>
        <v>0.999886466155786-0.0106546212640485i</v>
      </c>
      <c r="H2150" t="str">
        <f t="shared" si="615"/>
        <v>91.8964224720133+10.1318268742688i</v>
      </c>
      <c r="I2150" t="str">
        <f t="shared" si="616"/>
        <v>5.52088375218737-11.7230363204794i</v>
      </c>
      <c r="K2150" t="str">
        <f t="shared" si="617"/>
        <v>0.139764682552081-0.0202933534123507i</v>
      </c>
      <c r="L2150" t="str">
        <f t="shared" si="618"/>
        <v>0.0015-3.3784319394879i</v>
      </c>
      <c r="M2150" t="str">
        <f t="shared" si="619"/>
        <v>0.0135-1.38602335978991i</v>
      </c>
      <c r="N2150">
        <f t="shared" si="620"/>
        <v>132.31642184813967</v>
      </c>
      <c r="O2150">
        <f t="shared" si="621"/>
        <v>40.54356528102268</v>
      </c>
      <c r="P2150" s="3">
        <f t="shared" si="622"/>
        <v>40.54356528102268</v>
      </c>
      <c r="Q2150" s="3">
        <f t="shared" si="623"/>
        <v>-47.683578151860317</v>
      </c>
      <c r="R2150">
        <f t="shared" si="624"/>
        <v>132.31642184813967</v>
      </c>
      <c r="S2150">
        <f t="shared" si="625"/>
        <v>2.9443197676941337</v>
      </c>
      <c r="T2150">
        <f t="shared" si="608"/>
        <v>40.54356528102268</v>
      </c>
    </row>
    <row r="2151" spans="1:20" x14ac:dyDescent="0.3">
      <c r="A2151">
        <f t="shared" si="609"/>
        <v>18570.005589489447</v>
      </c>
      <c r="B2151">
        <f t="shared" si="626"/>
        <v>2955.5081828113712</v>
      </c>
      <c r="C2151" t="str">
        <f t="shared" si="610"/>
        <v>71.6416303740797-78.5320192241212i</v>
      </c>
      <c r="D2151" t="str">
        <f t="shared" si="611"/>
        <v>15.3357520566007-11.3307264651118i</v>
      </c>
      <c r="E2151" t="str">
        <f t="shared" si="612"/>
        <v>157.711461565956-7.92343553892572i</v>
      </c>
      <c r="F2151" t="str">
        <f t="shared" si="613"/>
        <v>17.4574621279917-50.7219033000894i</v>
      </c>
      <c r="G2151" t="str">
        <f t="shared" si="614"/>
        <v>0.999885601758038-0.0106950995789741i</v>
      </c>
      <c r="H2151" t="str">
        <f t="shared" si="615"/>
        <v>91.9032890798499+10.1704459403103i</v>
      </c>
      <c r="I2151" t="str">
        <f t="shared" si="616"/>
        <v>5.52124526535302-11.6764031720361i</v>
      </c>
      <c r="K2151" t="str">
        <f t="shared" si="617"/>
        <v>0.139741674417417-0.0203669459088399i</v>
      </c>
      <c r="L2151" t="str">
        <f t="shared" si="618"/>
        <v>0.0015-3.36564249799552i</v>
      </c>
      <c r="M2151" t="str">
        <f t="shared" si="619"/>
        <v>0.0135-1.38077640943406i</v>
      </c>
      <c r="N2151">
        <f t="shared" si="620"/>
        <v>132.37295118610561</v>
      </c>
      <c r="O2151">
        <f t="shared" si="621"/>
        <v>40.530708046787787</v>
      </c>
      <c r="P2151" s="3">
        <f t="shared" si="622"/>
        <v>40.530708046787787</v>
      </c>
      <c r="Q2151" s="3">
        <f t="shared" si="623"/>
        <v>-47.627048813894397</v>
      </c>
      <c r="R2151">
        <f t="shared" si="624"/>
        <v>132.37295118610561</v>
      </c>
      <c r="S2151">
        <f t="shared" si="625"/>
        <v>2.955508182811371</v>
      </c>
      <c r="T2151">
        <f t="shared" si="608"/>
        <v>40.530708046787787</v>
      </c>
    </row>
    <row r="2152" spans="1:20" x14ac:dyDescent="0.3">
      <c r="A2152">
        <f t="shared" si="609"/>
        <v>18640.571610729508</v>
      </c>
      <c r="B2152">
        <f t="shared" si="626"/>
        <v>2966.7391139060546</v>
      </c>
      <c r="C2152" t="str">
        <f t="shared" si="610"/>
        <v>71.6129756777402-78.3459348517251i</v>
      </c>
      <c r="D2152" t="str">
        <f t="shared" si="611"/>
        <v>15.3355961861652-11.2920800107685i</v>
      </c>
      <c r="E2152" t="str">
        <f t="shared" si="612"/>
        <v>157.682520906125-7.93843529018725i</v>
      </c>
      <c r="F2152" t="str">
        <f t="shared" si="613"/>
        <v>17.4574469211842-50.5313060226954i</v>
      </c>
      <c r="G2152" t="str">
        <f t="shared" si="614"/>
        <v>0.999884730779897-0.0107357316057087i</v>
      </c>
      <c r="H2152" t="str">
        <f t="shared" si="615"/>
        <v>91.910208600182+10.2092130938235i</v>
      </c>
      <c r="I2152" t="str">
        <f t="shared" si="616"/>
        <v>5.52160955782136-11.6299380504242i</v>
      </c>
      <c r="K2152" t="str">
        <f t="shared" si="617"/>
        <v>0.139718499141488-0.020440778987912i</v>
      </c>
      <c r="L2152" t="str">
        <f t="shared" si="618"/>
        <v>0.0015-3.3529014724004i</v>
      </c>
      <c r="M2152" t="str">
        <f t="shared" si="619"/>
        <v>0.0135-1.37554932201042i</v>
      </c>
      <c r="N2152">
        <f t="shared" si="620"/>
        <v>132.42922089594902</v>
      </c>
      <c r="O2152">
        <f t="shared" si="621"/>
        <v>40.517891672543684</v>
      </c>
      <c r="P2152" s="3">
        <f t="shared" si="622"/>
        <v>40.517891672543684</v>
      </c>
      <c r="Q2152" s="3">
        <f t="shared" si="623"/>
        <v>-47.570779104050992</v>
      </c>
      <c r="R2152">
        <f t="shared" si="624"/>
        <v>132.42922089594902</v>
      </c>
      <c r="S2152">
        <f t="shared" si="625"/>
        <v>2.9667391139060548</v>
      </c>
      <c r="T2152">
        <f t="shared" si="608"/>
        <v>40.517891672543684</v>
      </c>
    </row>
    <row r="2153" spans="1:20" x14ac:dyDescent="0.3">
      <c r="A2153">
        <f t="shared" si="609"/>
        <v>18711.405782850281</v>
      </c>
      <c r="B2153">
        <f t="shared" si="626"/>
        <v>2978.0127225388978</v>
      </c>
      <c r="C2153" t="str">
        <f t="shared" si="610"/>
        <v>71.5841601202613-78.1608447256595i</v>
      </c>
      <c r="D2153" t="str">
        <f t="shared" si="611"/>
        <v>15.3354391320683-11.2535959097919i</v>
      </c>
      <c r="E2153" t="str">
        <f t="shared" si="612"/>
        <v>157.653450794401-7.95336244071629i</v>
      </c>
      <c r="F2153" t="str">
        <f t="shared" si="613"/>
        <v>17.4574315986121-50.3414356526169i</v>
      </c>
      <c r="G2153" t="str">
        <f t="shared" si="614"/>
        <v>0.99988385317128-0.0107765179271469i</v>
      </c>
      <c r="H2153" t="str">
        <f t="shared" si="615"/>
        <v>91.9171814455553+10.2481289124933i</v>
      </c>
      <c r="I2153" t="str">
        <f t="shared" si="616"/>
        <v>5.52197665116343-11.583640287922i</v>
      </c>
      <c r="K2153" t="str">
        <f t="shared" si="617"/>
        <v>0.139695155570434-0.0205148531397328i</v>
      </c>
      <c r="L2153" t="str">
        <f t="shared" si="618"/>
        <v>0.0015-3.3402086794186i</v>
      </c>
      <c r="M2153" t="str">
        <f t="shared" si="619"/>
        <v>0.0135-1.37034202232558i</v>
      </c>
      <c r="N2153">
        <f t="shared" si="620"/>
        <v>132.48522983197154</v>
      </c>
      <c r="O2153">
        <f t="shared" si="621"/>
        <v>40.505115958009064</v>
      </c>
      <c r="P2153" s="3">
        <f t="shared" si="622"/>
        <v>40.505115958009064</v>
      </c>
      <c r="Q2153" s="3">
        <f t="shared" si="623"/>
        <v>-47.514770168028448</v>
      </c>
      <c r="R2153">
        <f t="shared" si="624"/>
        <v>132.48522983197154</v>
      </c>
      <c r="S2153">
        <f t="shared" si="625"/>
        <v>2.9780127225388977</v>
      </c>
      <c r="T2153">
        <f t="shared" si="608"/>
        <v>40.505115958009064</v>
      </c>
    </row>
    <row r="2154" spans="1:20" x14ac:dyDescent="0.3">
      <c r="A2154">
        <f t="shared" si="609"/>
        <v>18782.509124825112</v>
      </c>
      <c r="B2154">
        <f t="shared" si="626"/>
        <v>2989.3291708845459</v>
      </c>
      <c r="C2154" t="str">
        <f t="shared" si="610"/>
        <v>71.5551831192482-77.976745160017i</v>
      </c>
      <c r="D2154" t="str">
        <f t="shared" si="611"/>
        <v>15.3352808853461-11.2152736075825i</v>
      </c>
      <c r="E2154" t="str">
        <f t="shared" si="612"/>
        <v>157.624251249558-7.96821587752479i</v>
      </c>
      <c r="F2154" t="str">
        <f t="shared" si="613"/>
        <v>17.4574161593944-50.1522894584766i</v>
      </c>
      <c r="G2154" t="str">
        <f t="shared" si="614"/>
        <v>0.999882968881723-0.0108174591283843i</v>
      </c>
      <c r="H2154" t="str">
        <f t="shared" si="615"/>
        <v>91.9242080318062+10.2871939763647i</v>
      </c>
      <c r="I2154" t="str">
        <f t="shared" si="616"/>
        <v>5.52234656712087-11.5375092192237i</v>
      </c>
      <c r="K2154" t="str">
        <f t="shared" si="617"/>
        <v>0.139671642543329-0.020589168851902i</v>
      </c>
      <c r="L2154" t="str">
        <f t="shared" si="618"/>
        <v>0.0015-3.32756393646006i</v>
      </c>
      <c r="M2154" t="str">
        <f t="shared" si="619"/>
        <v>0.0135-1.36515443547079i</v>
      </c>
      <c r="N2154">
        <f t="shared" si="620"/>
        <v>132.54097685832994</v>
      </c>
      <c r="O2154">
        <f t="shared" si="621"/>
        <v>40.492380702093584</v>
      </c>
      <c r="P2154" s="3">
        <f t="shared" si="622"/>
        <v>40.492380702093584</v>
      </c>
      <c r="Q2154" s="3">
        <f t="shared" si="623"/>
        <v>-47.459023141670045</v>
      </c>
      <c r="R2154">
        <f t="shared" si="624"/>
        <v>132.54097685832994</v>
      </c>
      <c r="S2154">
        <f t="shared" si="625"/>
        <v>2.9893291708845457</v>
      </c>
      <c r="T2154">
        <f t="shared" si="608"/>
        <v>40.492380702093584</v>
      </c>
    </row>
    <row r="2155" spans="1:20" x14ac:dyDescent="0.3">
      <c r="A2155">
        <f t="shared" si="609"/>
        <v>18853.88265949945</v>
      </c>
      <c r="B2155">
        <f t="shared" si="626"/>
        <v>3000.6886217339074</v>
      </c>
      <c r="C2155" t="str">
        <f t="shared" si="610"/>
        <v>71.5260440936288-77.7936324781507i</v>
      </c>
      <c r="D2155" t="str">
        <f t="shared" si="611"/>
        <v>15.335121436967-11.1771125518569i</v>
      </c>
      <c r="E2155" t="str">
        <f t="shared" si="612"/>
        <v>157.594922299174-7.98299448229355i</v>
      </c>
      <c r="F2155" t="str">
        <f t="shared" si="613"/>
        <v>17.4574006026434-49.9638647193141i</v>
      </c>
      <c r="G2155" t="str">
        <f t="shared" si="614"/>
        <v>0.999882077860378-0.0108585557967261i</v>
      </c>
      <c r="H2155" t="str">
        <f t="shared" si="615"/>
        <v>91.931288778088+10.3264088678532i</v>
      </c>
      <c r="I2155" t="str">
        <f t="shared" si="616"/>
        <v>5.52271932760721-11.4915441814304i</v>
      </c>
      <c r="K2155" t="str">
        <f t="shared" si="617"/>
        <v>0.139647958892154-0.0206637266094001i</v>
      </c>
      <c r="L2155" t="str">
        <f t="shared" si="618"/>
        <v>0.0015-3.31496706162588i</v>
      </c>
      <c r="M2155" t="str">
        <f t="shared" si="619"/>
        <v>0.0135-1.35998648682087i</v>
      </c>
      <c r="N2155">
        <f t="shared" si="620"/>
        <v>132.59646084906535</v>
      </c>
      <c r="O2155">
        <f t="shared" si="621"/>
        <v>40.47968570291485</v>
      </c>
      <c r="P2155" s="3">
        <f t="shared" si="622"/>
        <v>40.47968570291485</v>
      </c>
      <c r="Q2155" s="3">
        <f t="shared" si="623"/>
        <v>-47.403539150934648</v>
      </c>
      <c r="R2155">
        <f t="shared" si="624"/>
        <v>132.59646084906535</v>
      </c>
      <c r="S2155">
        <f t="shared" si="625"/>
        <v>3.0006886217339073</v>
      </c>
      <c r="T2155">
        <f t="shared" si="608"/>
        <v>40.47968570291485</v>
      </c>
    </row>
    <row r="2156" spans="1:20" x14ac:dyDescent="0.3">
      <c r="A2156">
        <f t="shared" si="609"/>
        <v>18925.527413605549</v>
      </c>
      <c r="B2156">
        <f t="shared" si="626"/>
        <v>3012.0912384964963</v>
      </c>
      <c r="C2156" t="str">
        <f t="shared" si="610"/>
        <v>71.4967424636902-77.6115030126469i</v>
      </c>
      <c r="D2156" t="str">
        <f t="shared" si="611"/>
        <v>15.3349607778314-11.13911219264i</v>
      </c>
      <c r="E2156" t="str">
        <f t="shared" si="612"/>
        <v>157.56546397974-7.99769713143333i</v>
      </c>
      <c r="F2156" t="str">
        <f t="shared" si="613"/>
        <v>17.4573849274645-49.776158724547i</v>
      </c>
      <c r="G2156" t="str">
        <f t="shared" si="614"/>
        <v>0.999881180056011-0.010899808521695i</v>
      </c>
      <c r="H2156" t="str">
        <f t="shared" si="615"/>
        <v>91.9384241069+10.3657741717558i</v>
      </c>
      <c r="I2156" t="str">
        <f t="shared" si="616"/>
        <v>5.52309495470931-11.4457445140403i</v>
      </c>
      <c r="K2156" t="str">
        <f t="shared" si="617"/>
        <v>0.139624103441764-0.0207385268945348i</v>
      </c>
      <c r="L2156" t="str">
        <f t="shared" si="618"/>
        <v>0.0015-3.30241787370579i</v>
      </c>
      <c r="M2156" t="str">
        <f t="shared" si="619"/>
        <v>0.0135-1.35483810203315i</v>
      </c>
      <c r="N2156">
        <f t="shared" si="620"/>
        <v>132.65168068812628</v>
      </c>
      <c r="O2156">
        <f t="shared" si="621"/>
        <v>40.467030757817014</v>
      </c>
      <c r="P2156" s="3">
        <f t="shared" si="622"/>
        <v>40.467030757817014</v>
      </c>
      <c r="Q2156" s="3">
        <f t="shared" si="623"/>
        <v>-47.34831931187373</v>
      </c>
      <c r="R2156">
        <f t="shared" si="624"/>
        <v>132.65168068812628</v>
      </c>
      <c r="S2156">
        <f t="shared" si="625"/>
        <v>3.0120912384964962</v>
      </c>
      <c r="T2156">
        <f t="shared" ref="T2156:T2219" si="627">P2156</f>
        <v>40.467030757817014</v>
      </c>
    </row>
    <row r="2157" spans="1:20" x14ac:dyDescent="0.3">
      <c r="A2157">
        <f t="shared" ref="A2157:A2220" si="628">2*PI()*B2157</f>
        <v>18997.444417777249</v>
      </c>
      <c r="B2157">
        <f t="shared" si="626"/>
        <v>3023.5371852027829</v>
      </c>
      <c r="C2157" t="str">
        <f t="shared" ref="C2157:C2220" si="629">IMPRODUCT(D2157,E2157,$C$40,,K2157,$C$41)</f>
        <v>71.4672776511161-77.4303531052867i</v>
      </c>
      <c r="D2157" t="str">
        <f t="shared" ref="D2157:D2220" si="630">IMDIV(IMPRODUCT($C$37,$C$38,COMPLEX(1,A2157/$C$38)),IMSUM(-1*A2157*A2157/$C$39,COMPLEX(0,1*A2157)))</f>
        <v>15.3347988987713-11.1012719822568i</v>
      </c>
      <c r="E2157" t="str">
        <f t="shared" ref="E2157:E2220" si="631">IMDIV(IMPRODUCT(IMSUM(F2157,G2157),$C$29,H2157),IMSUM(1,I2157))</f>
        <v>157.535876336751-8.0123226961353i</v>
      </c>
      <c r="F2157" t="str">
        <f t="shared" ref="F2157:F2220" si="632">IMDIV(IMPRODUCT($C$14,$C$15,COMPLEX(1,A2157/$C$15)),IMSUM(-1*A2157*A2157/$C$16,COMPLEX(0,A2157)))</f>
        <v>17.4573691329563-49.5891687739323i</v>
      </c>
      <c r="G2157" t="str">
        <f t="shared" ref="G2157:G2220" si="633">IMDIV(1,COMPLEX(1,A2157*$C$9*$C$10))</f>
        <v>0.999880275416997-0.0109412178950397i</v>
      </c>
      <c r="H2157" t="str">
        <f t="shared" ref="H2157:H2220" si="634">IMDIV($C$3,IMSUM(K2157,COMPLEX(0,$C$28*A2157)))</f>
        <v>91.9456144441141+10.4052904752623i</v>
      </c>
      <c r="I2157" t="str">
        <f t="shared" ref="I2157:I2220" si="635">IMPRODUCT(F2157,$C$29,H2157,$C$31)</f>
        <v>5.52347347068883-11.4001095589395i</v>
      </c>
      <c r="K2157" t="str">
        <f t="shared" ref="K2157:K2220" si="636">IF($C$26&lt;=0,IMDIV(1,IMSUM(IMDIV(1,L2157),1/$C$18)),IMDIV(1,IMSUM(IMDIV(1,L2157),1/$C$18,IMDIV(1,M2157))))</f>
        <v>0.139600075009862-0.0208135701868887i</v>
      </c>
      <c r="L2157" t="str">
        <f t="shared" ref="L2157:L2220" si="637">IMSUM($C$21/$C$22,IMDIV(1,COMPLEX(0,$C$20*$C$22*A2157)))</f>
        <v>0.0015-3.28991619217553i</v>
      </c>
      <c r="M2157" t="str">
        <f t="shared" ref="M2157:M2220" si="638">IMSUM($C$25/$C$26,IMDIV(1,COMPLEX(0,$C$24*$C$26*A2157)))</f>
        <v>0.0135-1.34970920704637i</v>
      </c>
      <c r="N2157">
        <f t="shared" ref="N2157:N2220" si="639">ABS(R2157)</f>
        <v>132.70663526939515</v>
      </c>
      <c r="O2157">
        <f t="shared" ref="O2157:O2220" si="640">ABS(P2157)</f>
        <v>40.454415663388545</v>
      </c>
      <c r="P2157" s="3">
        <f t="shared" ref="P2157:P2220" si="641">20*LOG10(IMABS(C2157))</f>
        <v>40.454415663388545</v>
      </c>
      <c r="Q2157" s="3">
        <f t="shared" ref="Q2157:Q2220" si="642">IMARGUMENT(C2157)*180/PI()</f>
        <v>-47.293364730604857</v>
      </c>
      <c r="R2157">
        <f t="shared" ref="R2157:R2220" si="643">IF(Q2157&lt;0,Q2157+180,Q2157-180)</f>
        <v>132.70663526939515</v>
      </c>
      <c r="S2157">
        <f t="shared" ref="S2157:S2220" si="644">B2157/1000</f>
        <v>3.023537185202783</v>
      </c>
      <c r="T2157">
        <f t="shared" si="627"/>
        <v>40.454415663388545</v>
      </c>
    </row>
    <row r="2158" spans="1:20" x14ac:dyDescent="0.3">
      <c r="A2158">
        <f t="shared" si="628"/>
        <v>19069.634706564801</v>
      </c>
      <c r="B2158">
        <f t="shared" ref="B2158:B2221" si="645">B2157*(1+B$42)</f>
        <v>3035.0266265065534</v>
      </c>
      <c r="C2158" t="str">
        <f t="shared" si="629"/>
        <v>71.4376490790196-77.2501791070113i</v>
      </c>
      <c r="D2158" t="str">
        <f t="shared" si="630"/>
        <v>15.3346357905494-11.0635913753243i</v>
      </c>
      <c r="E2158" t="str">
        <f t="shared" si="631"/>
        <v>157.506159424806-8.02687004243102i</v>
      </c>
      <c r="F2158" t="str">
        <f t="shared" si="632"/>
        <v>17.4573532182106-49.4028921775268i</v>
      </c>
      <c r="G2158" t="str">
        <f t="shared" si="633"/>
        <v>0.99987936389132-0.0109827845107429i</v>
      </c>
      <c r="H2158" t="str">
        <f t="shared" si="634"/>
        <v>91.9528602190033+10.4449583679651i</v>
      </c>
      <c r="I2158" t="str">
        <f t="shared" si="635"/>
        <v>5.52385489798358-11.3546386603924i</v>
      </c>
      <c r="K2158" t="str">
        <f t="shared" si="636"/>
        <v>0.139575872406968-0.0208888569632627i</v>
      </c>
      <c r="L2158" t="str">
        <f t="shared" si="637"/>
        <v>0.0015-3.27746183719419i</v>
      </c>
      <c r="M2158" t="str">
        <f t="shared" si="638"/>
        <v>0.0135-1.34459972807967i</v>
      </c>
      <c r="N2158">
        <f t="shared" si="639"/>
        <v>132.76132349671002</v>
      </c>
      <c r="O2158">
        <f t="shared" si="640"/>
        <v>40.441840215479999</v>
      </c>
      <c r="P2158" s="3">
        <f t="shared" si="641"/>
        <v>40.441840215479999</v>
      </c>
      <c r="Q2158" s="3">
        <f t="shared" si="642"/>
        <v>-47.238676503289987</v>
      </c>
      <c r="R2158">
        <f t="shared" si="643"/>
        <v>132.76132349671002</v>
      </c>
      <c r="S2158">
        <f t="shared" si="644"/>
        <v>3.0350266265065535</v>
      </c>
      <c r="T2158">
        <f t="shared" si="627"/>
        <v>40.441840215479999</v>
      </c>
    </row>
    <row r="2159" spans="1:20" x14ac:dyDescent="0.3">
      <c r="A2159">
        <f t="shared" si="628"/>
        <v>19142.099318449746</v>
      </c>
      <c r="B2159">
        <f t="shared" si="645"/>
        <v>3046.5597276872782</v>
      </c>
      <c r="C2159" t="str">
        <f t="shared" si="629"/>
        <v>71.4078561719845-77.0709773778871i</v>
      </c>
      <c r="D2159" t="str">
        <f t="shared" si="630"/>
        <v>15.3344714438594-11.0260698287436i</v>
      </c>
      <c r="E2159" t="str">
        <f t="shared" si="631"/>
        <v>157.476313307701-8.04133803124504i</v>
      </c>
      <c r="F2159" t="str">
        <f t="shared" si="632"/>
        <v>17.4573371823125-49.2173262556494i</v>
      </c>
      <c r="G2159" t="str">
        <f t="shared" si="633"/>
        <v>0.999878445426566-0.0110245089650299i</v>
      </c>
      <c r="H2159" t="str">
        <f t="shared" si="634"/>
        <v>91.9601618642689+10.484778441871i</v>
      </c>
      <c r="I2159" t="str">
        <f t="shared" si="635"/>
        <v>5.52423925920899-11.3093311650327i</v>
      </c>
      <c r="K2159" t="str">
        <f t="shared" si="636"/>
        <v>0.139551494436392-0.0209643876976225i</v>
      </c>
      <c r="L2159" t="str">
        <f t="shared" si="637"/>
        <v>0.0015-3.26505462960171i</v>
      </c>
      <c r="M2159" t="str">
        <f t="shared" si="638"/>
        <v>0.0135-1.33950959163147i</v>
      </c>
      <c r="N2159">
        <f t="shared" si="639"/>
        <v>132.81574428388893</v>
      </c>
      <c r="O2159">
        <f t="shared" si="640"/>
        <v>40.429304209222352</v>
      </c>
      <c r="P2159" s="3">
        <f t="shared" si="641"/>
        <v>40.429304209222352</v>
      </c>
      <c r="Q2159" s="3">
        <f t="shared" si="642"/>
        <v>-47.184255716111082</v>
      </c>
      <c r="R2159">
        <f t="shared" si="643"/>
        <v>132.81574428388893</v>
      </c>
      <c r="S2159">
        <f t="shared" si="644"/>
        <v>3.0465597276872782</v>
      </c>
      <c r="T2159">
        <f t="shared" si="627"/>
        <v>40.429304209222352</v>
      </c>
    </row>
    <row r="2160" spans="1:20" x14ac:dyDescent="0.3">
      <c r="A2160">
        <f t="shared" si="628"/>
        <v>19214.83929585986</v>
      </c>
      <c r="B2160">
        <f t="shared" si="645"/>
        <v>3058.1366546524901</v>
      </c>
      <c r="C2160" t="str">
        <f t="shared" si="629"/>
        <v>71.3778983560919-76.8927442870762i</v>
      </c>
      <c r="D2160" t="str">
        <f t="shared" si="630"/>
        <v>15.3343058493243-10.988706801692i</v>
      </c>
      <c r="E2160" t="str">
        <f t="shared" si="631"/>
        <v>157.446338058534-8.05572551846165i</v>
      </c>
      <c r="F2160" t="str">
        <f t="shared" si="632"/>
        <v>17.4573210243397-49.032468338841i</v>
      </c>
      <c r="G2160" t="str">
        <f t="shared" si="633"/>
        <v>0.999877519969923-0.0110663918563767i</v>
      </c>
      <c r="H2160" t="str">
        <f t="shared" si="634"/>
        <v>91.9675198160723+10.5247512914123i</v>
      </c>
      <c r="I2160" t="str">
        <f t="shared" si="635"/>
        <v>5.52462657715964-11.2641864218539i</v>
      </c>
      <c r="K2160" t="str">
        <f t="shared" si="636"/>
        <v>0.1395269398942-0.0210401628610424i</v>
      </c>
      <c r="L2160" t="str">
        <f t="shared" si="637"/>
        <v>0.0015-3.25269439091622i</v>
      </c>
      <c r="M2160" t="str">
        <f t="shared" si="638"/>
        <v>0.0135-1.33443872447845i</v>
      </c>
      <c r="N2160">
        <f t="shared" si="639"/>
        <v>132.86989655474486</v>
      </c>
      <c r="O2160">
        <f t="shared" si="640"/>
        <v>40.416807439044611</v>
      </c>
      <c r="P2160" s="3">
        <f t="shared" si="641"/>
        <v>40.416807439044611</v>
      </c>
      <c r="Q2160" s="3">
        <f t="shared" si="642"/>
        <v>-47.130103445255159</v>
      </c>
      <c r="R2160">
        <f t="shared" si="643"/>
        <v>132.86989655474486</v>
      </c>
      <c r="S2160">
        <f t="shared" si="644"/>
        <v>3.0581366546524902</v>
      </c>
      <c r="T2160">
        <f t="shared" si="627"/>
        <v>40.416807439044611</v>
      </c>
    </row>
    <row r="2161" spans="1:20" x14ac:dyDescent="0.3">
      <c r="A2161">
        <f t="shared" si="628"/>
        <v>19287.855685184124</v>
      </c>
      <c r="B2161">
        <f t="shared" si="645"/>
        <v>3069.7575739401696</v>
      </c>
      <c r="C2161" t="str">
        <f t="shared" si="629"/>
        <v>71.3477750589647-76.7154762128033i</v>
      </c>
      <c r="D2161" t="str">
        <f t="shared" si="630"/>
        <v>15.334138997497-10.9515017556153i</v>
      </c>
      <c r="E2161" t="str">
        <f t="shared" si="631"/>
        <v>157.416233759795-8.07003135497903i</v>
      </c>
      <c r="F2161" t="str">
        <f t="shared" si="632"/>
        <v>17.4573047433634-48.8483157678283i</v>
      </c>
      <c r="G2161" t="str">
        <f t="shared" si="633"/>
        <v>0.99987658746818-0.0111084337855185i</v>
      </c>
      <c r="H2161" t="str">
        <f t="shared" si="634"/>
        <v>91.9749345140602+10.5648775134572i</v>
      </c>
      <c r="I2161" t="str">
        <f t="shared" si="635"/>
        <v>5.52501687481065-11.2192037822002i</v>
      </c>
      <c r="K2161" t="str">
        <f t="shared" si="636"/>
        <v>0.139502207569191-0.0211161829216492i</v>
      </c>
      <c r="L2161" t="str">
        <f t="shared" si="637"/>
        <v>0.0015-3.24038094333156i</v>
      </c>
      <c r="M2161" t="str">
        <f t="shared" si="638"/>
        <v>0.0135-1.32938705367449i</v>
      </c>
      <c r="N2161">
        <f t="shared" si="639"/>
        <v>132.92377924310824</v>
      </c>
      <c r="O2161">
        <f t="shared" si="640"/>
        <v>40.4043496986924</v>
      </c>
      <c r="P2161" s="3">
        <f t="shared" si="641"/>
        <v>40.4043496986924</v>
      </c>
      <c r="Q2161" s="3">
        <f t="shared" si="642"/>
        <v>-47.076220756891757</v>
      </c>
      <c r="R2161">
        <f t="shared" si="643"/>
        <v>132.92377924310824</v>
      </c>
      <c r="S2161">
        <f t="shared" si="644"/>
        <v>3.0697575739401697</v>
      </c>
      <c r="T2161">
        <f t="shared" si="627"/>
        <v>40.4043496986924</v>
      </c>
    </row>
    <row r="2162" spans="1:20" x14ac:dyDescent="0.3">
      <c r="A2162">
        <f t="shared" si="628"/>
        <v>19361.149536787827</v>
      </c>
      <c r="B2162">
        <f t="shared" si="645"/>
        <v>3081.4226527211422</v>
      </c>
      <c r="C2162" t="str">
        <f t="shared" si="629"/>
        <v>71.3174857097935-76.539169542317i</v>
      </c>
      <c r="D2162" t="str">
        <f t="shared" si="630"/>
        <v>15.333970878859-10.9144541542192i</v>
      </c>
      <c r="E2162" t="str">
        <f t="shared" si="631"/>
        <v>157.38600050346-8.08425438677413i</v>
      </c>
      <c r="F2162" t="str">
        <f t="shared" si="632"/>
        <v>17.4572883384472-48.6648658934831i</v>
      </c>
      <c r="G2162" t="str">
        <f t="shared" si="633"/>
        <v>0.999875647867717-0.0111506353554583i</v>
      </c>
      <c r="H2162" t="str">
        <f t="shared" si="634"/>
        <v>91.9824064013968+10.6051577073217i</v>
      </c>
      <c r="I2162" t="str">
        <f t="shared" si="635"/>
        <v>5.52541017531919-11.1743825997574i</v>
      </c>
      <c r="K2162" t="str">
        <f t="shared" si="636"/>
        <v>0.139477296242863-0.0211924483445654i</v>
      </c>
      <c r="L2162" t="str">
        <f t="shared" si="637"/>
        <v>0.0015-3.22811410971465i</v>
      </c>
      <c r="M2162" t="str">
        <f t="shared" si="638"/>
        <v>0.0135-1.3243545065496i</v>
      </c>
      <c r="N2162">
        <f t="shared" si="639"/>
        <v>132.97739129284281</v>
      </c>
      <c r="O2162">
        <f t="shared" si="640"/>
        <v>40.391930781245009</v>
      </c>
      <c r="P2162" s="3">
        <f t="shared" si="641"/>
        <v>40.391930781245009</v>
      </c>
      <c r="Q2162" s="3">
        <f t="shared" si="642"/>
        <v>-47.022608707157175</v>
      </c>
      <c r="R2162">
        <f t="shared" si="643"/>
        <v>132.97739129284281</v>
      </c>
      <c r="S2162">
        <f t="shared" si="644"/>
        <v>3.0814226527211424</v>
      </c>
      <c r="T2162">
        <f t="shared" si="627"/>
        <v>40.391930781245009</v>
      </c>
    </row>
    <row r="2163" spans="1:20" x14ac:dyDescent="0.3">
      <c r="A2163">
        <f t="shared" si="628"/>
        <v>19434.721905027622</v>
      </c>
      <c r="B2163">
        <f t="shared" si="645"/>
        <v>3093.1320588014828</v>
      </c>
      <c r="C2163" t="str">
        <f t="shared" si="629"/>
        <v>71.2870297393818-76.3638206718737i</v>
      </c>
      <c r="D2163" t="str">
        <f t="shared" si="630"/>
        <v>15.3338014838204-10.8775634634623i</v>
      </c>
      <c r="E2163" t="str">
        <f t="shared" si="631"/>
        <v>157.355638391101-8.09839345496859i</v>
      </c>
      <c r="F2163" t="str">
        <f t="shared" si="632"/>
        <v>17.4572718086479-48.482116076786i</v>
      </c>
      <c r="G2163" t="str">
        <f t="shared" si="633"/>
        <v>0.999874701114509-0.011192997171475i</v>
      </c>
      <c r="H2163" t="str">
        <f t="shared" si="634"/>
        <v>91.9899359247903+10.6455924747802i</v>
      </c>
      <c r="I2163" t="str">
        <f t="shared" si="635"/>
        <v>5.52580650202592-11.1297222305431i</v>
      </c>
      <c r="K2163" t="str">
        <f t="shared" si="636"/>
        <v>0.139452204689389-0.0212689595918519i</v>
      </c>
      <c r="L2163" t="str">
        <f t="shared" si="637"/>
        <v>0.0015-3.21589371360296i</v>
      </c>
      <c r="M2163" t="str">
        <f t="shared" si="638"/>
        <v>0.0135-1.31934101070891i</v>
      </c>
      <c r="N2163">
        <f t="shared" si="639"/>
        <v>133.0307316578596</v>
      </c>
      <c r="O2163">
        <f t="shared" si="640"/>
        <v>40.379550479134856</v>
      </c>
      <c r="P2163" s="3">
        <f t="shared" si="641"/>
        <v>40.379550479134856</v>
      </c>
      <c r="Q2163" s="3">
        <f t="shared" si="642"/>
        <v>-46.969268342140396</v>
      </c>
      <c r="R2163">
        <f t="shared" si="643"/>
        <v>133.0307316578596</v>
      </c>
      <c r="S2163">
        <f t="shared" si="644"/>
        <v>3.093132058801483</v>
      </c>
      <c r="T2163">
        <f t="shared" si="627"/>
        <v>40.379550479134856</v>
      </c>
    </row>
    <row r="2164" spans="1:20" x14ac:dyDescent="0.3">
      <c r="A2164">
        <f t="shared" si="628"/>
        <v>19508.573848266726</v>
      </c>
      <c r="B2164">
        <f t="shared" si="645"/>
        <v>3104.8859606249284</v>
      </c>
      <c r="C2164" t="str">
        <f t="shared" si="629"/>
        <v>71.2564065801713-76.1894260066975i</v>
      </c>
      <c r="D2164" t="str">
        <f t="shared" si="630"/>
        <v>15.3336308027186-10.8408291515478i</v>
      </c>
      <c r="E2164" t="str">
        <f t="shared" si="631"/>
        <v>157.325147533971-8.11244739589112i</v>
      </c>
      <c r="F2164" t="str">
        <f t="shared" si="632"/>
        <v>17.4572551530152-48.3000636887877i</v>
      </c>
      <c r="G2164" t="str">
        <f t="shared" si="633"/>
        <v>0.999873747154118-0.0112355198411324i</v>
      </c>
      <c r="H2164" t="str">
        <f t="shared" si="634"/>
        <v>91.9975235345242+10.6861824200775i</v>
      </c>
      <c r="I2164" t="str">
        <f t="shared" si="635"/>
        <v>5.52620587845666-11.0852220328982i</v>
      </c>
      <c r="K2164" t="str">
        <f t="shared" si="636"/>
        <v>0.139426931675586-0.0213457171224507i</v>
      </c>
      <c r="L2164" t="str">
        <f t="shared" si="637"/>
        <v>0.0015-3.20371957920199i</v>
      </c>
      <c r="M2164" t="str">
        <f t="shared" si="638"/>
        <v>0.0135-1.31434649403159i</v>
      </c>
      <c r="N2164">
        <f t="shared" si="639"/>
        <v>133.08379930213061</v>
      </c>
      <c r="O2164">
        <f t="shared" si="640"/>
        <v>40.367208584164501</v>
      </c>
      <c r="P2164" s="3">
        <f t="shared" si="641"/>
        <v>40.367208584164501</v>
      </c>
      <c r="Q2164" s="3">
        <f t="shared" si="642"/>
        <v>-46.9162006978694</v>
      </c>
      <c r="R2164">
        <f t="shared" si="643"/>
        <v>133.08379930213061</v>
      </c>
      <c r="S2164">
        <f t="shared" si="644"/>
        <v>3.1048859606249284</v>
      </c>
      <c r="T2164">
        <f t="shared" si="627"/>
        <v>40.367208584164501</v>
      </c>
    </row>
    <row r="2165" spans="1:20" x14ac:dyDescent="0.3">
      <c r="A2165">
        <f t="shared" si="628"/>
        <v>19582.706428890138</v>
      </c>
      <c r="B2165">
        <f t="shared" si="645"/>
        <v>3116.684527275303</v>
      </c>
      <c r="C2165" t="str">
        <f t="shared" si="629"/>
        <v>71.2256156662839-76.0159819609485i</v>
      </c>
      <c r="D2165" t="str">
        <f t="shared" si="630"/>
        <v>15.3334588258192-10.8042506889156i</v>
      </c>
      <c r="E2165" t="str">
        <f t="shared" si="631"/>
        <v>157.294528053099-8.12641504114244i</v>
      </c>
      <c r="F2165" t="str">
        <f t="shared" si="632"/>
        <v>17.4572383705913-48.1187061105712i</v>
      </c>
      <c r="G2165" t="str">
        <f t="shared" si="633"/>
        <v>0.999872785931695-0.0112782039742868i</v>
      </c>
      <c r="H2165" t="str">
        <f t="shared" si="634"/>
        <v>92.0051696844883+10.7269281499391i</v>
      </c>
      <c r="I2165" t="str">
        <f t="shared" si="635"/>
        <v>5.52660832832373-11.040881367478i</v>
      </c>
      <c r="K2165" t="str">
        <f t="shared" si="636"/>
        <v>0.139401475960885-0.0214227213921249i</v>
      </c>
      <c r="L2165" t="str">
        <f t="shared" si="637"/>
        <v>0.0015-3.19159153138274i</v>
      </c>
      <c r="M2165" t="str">
        <f t="shared" si="638"/>
        <v>0.0135-1.30937088466984i</v>
      </c>
      <c r="N2165">
        <f t="shared" si="639"/>
        <v>133.13659319970509</v>
      </c>
      <c r="O2165">
        <f t="shared" si="640"/>
        <v>40.354904887524874</v>
      </c>
      <c r="P2165" s="3">
        <f t="shared" si="641"/>
        <v>40.354904887524874</v>
      </c>
      <c r="Q2165" s="3">
        <f t="shared" si="642"/>
        <v>-46.863406800294918</v>
      </c>
      <c r="R2165">
        <f t="shared" si="643"/>
        <v>133.13659319970509</v>
      </c>
      <c r="S2165">
        <f t="shared" si="644"/>
        <v>3.1166845272753032</v>
      </c>
      <c r="T2165">
        <f t="shared" si="627"/>
        <v>40.354904887524874</v>
      </c>
    </row>
    <row r="2166" spans="1:20" x14ac:dyDescent="0.3">
      <c r="A2166">
        <f t="shared" si="628"/>
        <v>19657.120713319924</v>
      </c>
      <c r="B2166">
        <f t="shared" si="645"/>
        <v>3128.5279284789494</v>
      </c>
      <c r="C2166" t="str">
        <f t="shared" si="629"/>
        <v>71.1946564335518-75.8434849577068i</v>
      </c>
      <c r="D2166" t="str">
        <f t="shared" si="630"/>
        <v>15.3332855433137-10.767827548235i</v>
      </c>
      <c r="E2166" t="str">
        <f t="shared" si="631"/>
        <v>157.263780079397-8.14029521766977i</v>
      </c>
      <c r="F2166" t="str">
        <f t="shared" si="632"/>
        <v>17.4572214604112-47.9380407332141i</v>
      </c>
      <c r="G2166" t="str">
        <f t="shared" si="633"/>
        <v>0.999871817391971-0.0113210501830967i</v>
      </c>
      <c r="H2166" t="str">
        <f t="shared" si="634"/>
        <v>92.0128748322053+10.7678302735832i</v>
      </c>
      <c r="I2166" t="str">
        <f t="shared" si="635"/>
        <v>5.52701387552746-10.996699597242i</v>
      </c>
      <c r="K2166" t="str">
        <f t="shared" si="636"/>
        <v>0.139375836297308-0.0214999728534008i</v>
      </c>
      <c r="L2166" t="str">
        <f t="shared" si="637"/>
        <v>0.0015-3.17950939567915i</v>
      </c>
      <c r="M2166" t="str">
        <f t="shared" si="638"/>
        <v>0.0135-1.30441411104786i</v>
      </c>
      <c r="N2166">
        <f t="shared" si="639"/>
        <v>133.18911233471383</v>
      </c>
      <c r="O2166">
        <f t="shared" si="640"/>
        <v>40.342639179813943</v>
      </c>
      <c r="P2166" s="3">
        <f t="shared" si="641"/>
        <v>40.342639179813943</v>
      </c>
      <c r="Q2166" s="3">
        <f t="shared" si="642"/>
        <v>-46.810887665286167</v>
      </c>
      <c r="R2166">
        <f t="shared" si="643"/>
        <v>133.18911233471383</v>
      </c>
      <c r="S2166">
        <f t="shared" si="644"/>
        <v>3.1285279284789493</v>
      </c>
      <c r="T2166">
        <f t="shared" si="627"/>
        <v>40.342639179813943</v>
      </c>
    </row>
    <row r="2167" spans="1:20" x14ac:dyDescent="0.3">
      <c r="A2167">
        <f t="shared" si="628"/>
        <v>19731.817772030539</v>
      </c>
      <c r="B2167">
        <f t="shared" si="645"/>
        <v>3140.4163346071696</v>
      </c>
      <c r="C2167" t="str">
        <f t="shared" si="629"/>
        <v>71.1635283195542-75.6719314289349i</v>
      </c>
      <c r="D2167" t="str">
        <f t="shared" si="630"/>
        <v>15.3331109453205-10.7315592043966i</v>
      </c>
      <c r="E2167" t="str">
        <f t="shared" si="631"/>
        <v>157.232903753747-8.15408674783056i</v>
      </c>
      <c r="F2167" t="str">
        <f t="shared" si="632"/>
        <v>17.4572044215027-47.7580649577516i</v>
      </c>
      <c r="G2167" t="str">
        <f t="shared" si="633"/>
        <v>0.999870841479257-0.0113640590820301i</v>
      </c>
      <c r="H2167" t="str">
        <f t="shared" si="634"/>
        <v>92.020639438866+10.8088894027327i</v>
      </c>
      <c r="I2167" t="str">
        <f t="shared" si="635"/>
        <v>5.5274225441581-10.9526760874463i</v>
      </c>
      <c r="K2167" t="str">
        <f t="shared" si="636"/>
        <v>0.139350011429433-0.0215774719555082i</v>
      </c>
      <c r="L2167" t="str">
        <f t="shared" si="637"/>
        <v>0.0015-3.16747299828566i</v>
      </c>
      <c r="M2167" t="str">
        <f t="shared" si="638"/>
        <v>0.0135-1.29947610186079i</v>
      </c>
      <c r="N2167">
        <f t="shared" si="639"/>
        <v>133.24135570138318</v>
      </c>
      <c r="O2167">
        <f t="shared" si="640"/>
        <v>40.330411251054208</v>
      </c>
      <c r="P2167" s="3">
        <f t="shared" si="641"/>
        <v>40.330411251054208</v>
      </c>
      <c r="Q2167" s="3">
        <f t="shared" si="642"/>
        <v>-46.758644298616822</v>
      </c>
      <c r="R2167">
        <f t="shared" si="643"/>
        <v>133.24135570138318</v>
      </c>
      <c r="S2167">
        <f t="shared" si="644"/>
        <v>3.1404163346071696</v>
      </c>
      <c r="T2167">
        <f t="shared" si="627"/>
        <v>40.330411251054208</v>
      </c>
    </row>
    <row r="2168" spans="1:20" x14ac:dyDescent="0.3">
      <c r="A2168">
        <f t="shared" si="628"/>
        <v>19806.798679564257</v>
      </c>
      <c r="B2168">
        <f t="shared" si="645"/>
        <v>3152.3499166786769</v>
      </c>
      <c r="C2168" t="str">
        <f t="shared" si="629"/>
        <v>71.1322307636469-75.5013178154532i</v>
      </c>
      <c r="D2168" t="str">
        <f t="shared" si="630"/>
        <v>15.3329350218828-10.6954451345046i</v>
      </c>
      <c r="E2168" t="str">
        <f t="shared" si="631"/>
        <v>157.201899227099-8.16778844946611i</v>
      </c>
      <c r="F2168" t="str">
        <f t="shared" si="632"/>
        <v>17.4571872528861-47.578776195138i</v>
      </c>
      <c r="G2168" t="str">
        <f t="shared" si="633"/>
        <v>0.999869858137441-0.0114072312878742i</v>
      </c>
      <c r="H2168" t="str">
        <f t="shared" si="634"/>
        <v>92.028463969356+10.8501061516255i</v>
      </c>
      <c r="I2168" t="str">
        <f t="shared" si="635"/>
        <v>5.52783435849689-10.9088102056334i</v>
      </c>
      <c r="K2168" t="str">
        <f t="shared" si="636"/>
        <v>0.139324000094372-0.0216552191443193i</v>
      </c>
      <c r="L2168" t="str">
        <f t="shared" si="637"/>
        <v>0.0015-3.15548216605466i</v>
      </c>
      <c r="M2168" t="str">
        <f t="shared" si="638"/>
        <v>0.0135-1.29455678607371i</v>
      </c>
      <c r="N2168">
        <f t="shared" si="639"/>
        <v>133.29332230403986</v>
      </c>
      <c r="O2168">
        <f t="shared" si="640"/>
        <v>40.318220890710776</v>
      </c>
      <c r="P2168" s="3">
        <f t="shared" si="641"/>
        <v>40.318220890710776</v>
      </c>
      <c r="Q2168" s="3">
        <f t="shared" si="642"/>
        <v>-46.706677695960146</v>
      </c>
      <c r="R2168">
        <f t="shared" si="643"/>
        <v>133.29332230403986</v>
      </c>
      <c r="S2168">
        <f t="shared" si="644"/>
        <v>3.152349916678677</v>
      </c>
      <c r="T2168">
        <f t="shared" si="627"/>
        <v>40.318220890710776</v>
      </c>
    </row>
    <row r="2169" spans="1:20" x14ac:dyDescent="0.3">
      <c r="A2169">
        <f t="shared" si="628"/>
        <v>19882.064514546601</v>
      </c>
      <c r="B2169">
        <f t="shared" si="645"/>
        <v>3164.3288463620561</v>
      </c>
      <c r="C2169" t="str">
        <f t="shared" si="629"/>
        <v>71.1007632070057-75.3316405669182i</v>
      </c>
      <c r="D2169" t="str">
        <f t="shared" si="630"/>
        <v>15.3327577629699-10.6594848178696i</v>
      </c>
      <c r="E2169" t="str">
        <f t="shared" si="631"/>
        <v>157.170766660567-8.18139913597222i</v>
      </c>
      <c r="F2169" t="str">
        <f t="shared" si="632"/>
        <v>17.4571699535743-47.4001718662111i</v>
      </c>
      <c r="G2169" t="str">
        <f t="shared" si="633"/>
        <v>0.999868867309984-0.0114505674197435i</v>
      </c>
      <c r="H2169" t="str">
        <f t="shared" si="634"/>
        <v>92.0363488922884+10.891481137027i</v>
      </c>
      <c r="I2169" t="str">
        <f t="shared" si="635"/>
        <v>5.52824934301797-10.8651013216242i</v>
      </c>
      <c r="K2169" t="str">
        <f t="shared" si="636"/>
        <v>0.139297801021741-0.0217332148622881i</v>
      </c>
      <c r="L2169" t="str">
        <f t="shared" si="637"/>
        <v>0.0015-3.14353672649398i</v>
      </c>
      <c r="M2169" t="str">
        <f t="shared" si="638"/>
        <v>0.0135-1.28965609292061i</v>
      </c>
      <c r="N2169">
        <f t="shared" si="639"/>
        <v>133.34501115711953</v>
      </c>
      <c r="O2169">
        <f t="shared" si="640"/>
        <v>40.306067887710135</v>
      </c>
      <c r="P2169" s="3">
        <f t="shared" si="641"/>
        <v>40.306067887710135</v>
      </c>
      <c r="Q2169" s="3">
        <f t="shared" si="642"/>
        <v>-46.654988842880471</v>
      </c>
      <c r="R2169">
        <f t="shared" si="643"/>
        <v>133.34501115711953</v>
      </c>
      <c r="S2169">
        <f t="shared" si="644"/>
        <v>3.1643288463620562</v>
      </c>
      <c r="T2169">
        <f t="shared" si="627"/>
        <v>40.306067887710135</v>
      </c>
    </row>
    <row r="2170" spans="1:20" x14ac:dyDescent="0.3">
      <c r="A2170">
        <f t="shared" si="628"/>
        <v>19957.616359701879</v>
      </c>
      <c r="B2170">
        <f t="shared" si="645"/>
        <v>3176.3532959782319</v>
      </c>
      <c r="C2170" t="str">
        <f t="shared" si="629"/>
        <v>71.0691250926477-75.1628961417934i</v>
      </c>
      <c r="D2170" t="str">
        <f t="shared" si="630"/>
        <v>15.3325791584748-10.6236777360002i</v>
      </c>
      <c r="E2170" t="str">
        <f t="shared" si="631"/>
        <v>157.139506225525-8.19491761637845i</v>
      </c>
      <c r="F2170" t="str">
        <f t="shared" si="632"/>
        <v>17.4571525225726-47.222249401653i</v>
      </c>
      <c r="G2170" t="str">
        <f t="shared" si="633"/>
        <v>0.999867868939916-0.0114940680990886i</v>
      </c>
      <c r="H2170" t="str">
        <f t="shared" si="634"/>
        <v>92.0442946800358+10.9330149782412i</v>
      </c>
      <c r="I2170" t="str">
        <f t="shared" si="635"/>
        <v>5.52866752238983-10.8215488075081i</v>
      </c>
      <c r="K2170" t="str">
        <f t="shared" si="636"/>
        <v>0.139271412933631-0.0218114595483891i</v>
      </c>
      <c r="L2170" t="str">
        <f t="shared" si="637"/>
        <v>0.0015-3.13163650776448i</v>
      </c>
      <c r="M2170" t="str">
        <f t="shared" si="638"/>
        <v>0.0135-1.28477395190338i</v>
      </c>
      <c r="N2170">
        <f t="shared" si="639"/>
        <v>133.39642128516775</v>
      </c>
      <c r="O2170">
        <f t="shared" si="640"/>
        <v>40.293952030457341</v>
      </c>
      <c r="P2170" s="3">
        <f t="shared" si="641"/>
        <v>40.293952030457341</v>
      </c>
      <c r="Q2170" s="3">
        <f t="shared" si="642"/>
        <v>-46.603578714832253</v>
      </c>
      <c r="R2170">
        <f t="shared" si="643"/>
        <v>133.39642128516775</v>
      </c>
      <c r="S2170">
        <f t="shared" si="644"/>
        <v>3.1763532959782319</v>
      </c>
      <c r="T2170">
        <f t="shared" si="627"/>
        <v>40.293952030457341</v>
      </c>
    </row>
    <row r="2171" spans="1:20" x14ac:dyDescent="0.3">
      <c r="A2171">
        <f t="shared" si="628"/>
        <v>20033.455301868747</v>
      </c>
      <c r="B2171">
        <f t="shared" si="645"/>
        <v>3188.4234385029495</v>
      </c>
      <c r="C2171" t="str">
        <f t="shared" si="629"/>
        <v>71.0373158654757-74.9950810073264i</v>
      </c>
      <c r="D2171" t="str">
        <f t="shared" si="630"/>
        <v>15.3323991982152-10.588023372596i</v>
      </c>
      <c r="E2171" t="str">
        <f t="shared" si="631"/>
        <v>157.108118103699-8.20834269541647i</v>
      </c>
      <c r="F2171" t="str">
        <f t="shared" si="632"/>
        <v>17.4571349588788-47.0450062419553i</v>
      </c>
      <c r="G2171" t="str">
        <f t="shared" si="633"/>
        <v>0.999866862969837-0.0115377339497046i</v>
      </c>
      <c r="H2171" t="str">
        <f t="shared" si="634"/>
        <v>92.0523018087603+10.9747082971234i</v>
      </c>
      <c r="I2171" t="str">
        <f t="shared" si="635"/>
        <v>5.52908892147703-10.778152037635i</v>
      </c>
      <c r="K2171" t="str">
        <f t="shared" si="636"/>
        <v>0.139244834544583-0.0218899536380557i</v>
      </c>
      <c r="L2171" t="str">
        <f t="shared" si="637"/>
        <v>0.0015-3.1197813386775i</v>
      </c>
      <c r="M2171" t="str">
        <f t="shared" si="638"/>
        <v>0.0135-1.27991029279077i</v>
      </c>
      <c r="N2171">
        <f t="shared" si="639"/>
        <v>133.44755172284695</v>
      </c>
      <c r="O2171">
        <f t="shared" si="640"/>
        <v>40.281873106854732</v>
      </c>
      <c r="P2171" s="3">
        <f t="shared" si="641"/>
        <v>40.281873106854732</v>
      </c>
      <c r="Q2171" s="3">
        <f t="shared" si="642"/>
        <v>-46.55244827715304</v>
      </c>
      <c r="R2171">
        <f t="shared" si="643"/>
        <v>133.44755172284695</v>
      </c>
      <c r="S2171">
        <f t="shared" si="644"/>
        <v>3.1884234385029493</v>
      </c>
      <c r="T2171">
        <f t="shared" si="627"/>
        <v>40.281873106854732</v>
      </c>
    </row>
    <row r="2172" spans="1:20" x14ac:dyDescent="0.3">
      <c r="A2172">
        <f t="shared" si="628"/>
        <v>20109.582432015846</v>
      </c>
      <c r="B2172">
        <f t="shared" si="645"/>
        <v>3200.5394475692606</v>
      </c>
      <c r="C2172" t="str">
        <f t="shared" si="629"/>
        <v>71.0053349723049-74.8281916395242i</v>
      </c>
      <c r="D2172" t="str">
        <f t="shared" si="630"/>
        <v>15.3322178719318-10.5525212135396i</v>
      </c>
      <c r="E2172" t="str">
        <f t="shared" si="631"/>
        <v>157.076602487262-8.221673173602i</v>
      </c>
      <c r="F2172" t="str">
        <f t="shared" si="632"/>
        <v>17.4571172614831-46.8684398373803i</v>
      </c>
      <c r="G2172" t="str">
        <f t="shared" si="633"/>
        <v>0.999865849341906-0.01158156559774i</v>
      </c>
      <c r="H2172" t="str">
        <f t="shared" si="634"/>
        <v>92.0603707584457+11.0165617180901i</v>
      </c>
      <c r="I2172" t="str">
        <f t="shared" si="635"/>
        <v>5.52951356534157-10.7349103886058i</v>
      </c>
      <c r="K2172" t="str">
        <f t="shared" si="636"/>
        <v>0.139218064561561-0.0219686975631153i</v>
      </c>
      <c r="L2172" t="str">
        <f t="shared" si="637"/>
        <v>0.0015-3.10797104869247i</v>
      </c>
      <c r="M2172" t="str">
        <f t="shared" si="638"/>
        <v>0.0135-1.27506504561742i</v>
      </c>
      <c r="N2172">
        <f t="shared" si="639"/>
        <v>133.49840151493581</v>
      </c>
      <c r="O2172">
        <f t="shared" si="640"/>
        <v>40.269830904319548</v>
      </c>
      <c r="P2172" s="3">
        <f t="shared" si="641"/>
        <v>40.269830904319548</v>
      </c>
      <c r="Q2172" s="3">
        <f t="shared" si="642"/>
        <v>-46.5015984850642</v>
      </c>
      <c r="R2172">
        <f t="shared" si="643"/>
        <v>133.49840151493581</v>
      </c>
      <c r="S2172">
        <f t="shared" si="644"/>
        <v>3.2005394475692608</v>
      </c>
      <c r="T2172">
        <f t="shared" si="627"/>
        <v>40.269830904319548</v>
      </c>
    </row>
    <row r="2173" spans="1:20" x14ac:dyDescent="0.3">
      <c r="A2173">
        <f t="shared" si="628"/>
        <v>20185.998845257509</v>
      </c>
      <c r="B2173">
        <f t="shared" si="645"/>
        <v>3212.7014974700237</v>
      </c>
      <c r="C2173" t="str">
        <f t="shared" si="629"/>
        <v>70.9731818618966-74.6622245231351i</v>
      </c>
      <c r="D2173" t="str">
        <f t="shared" si="630"/>
        <v>15.3320351692881-10.5171707468895i</v>
      </c>
      <c r="E2173" t="str">
        <f t="shared" si="631"/>
        <v>157.044959578933-8.23490784731361i</v>
      </c>
      <c r="F2173" t="str">
        <f t="shared" si="632"/>
        <v>17.4570994293678-46.6925476479258i</v>
      </c>
      <c r="G2173" t="str">
        <f t="shared" si="633"/>
        <v>0.999864827997845-0.0116255636717058i</v>
      </c>
      <c r="H2173" t="str">
        <f t="shared" si="634"/>
        <v>92.0685020129309+11.0585758681327i</v>
      </c>
      <c r="I2173" t="str">
        <f t="shared" si="635"/>
        <v>5.52994147924479-10.691823239264i</v>
      </c>
      <c r="K2173" t="str">
        <f t="shared" si="636"/>
        <v>0.139191101683922-0.0220476917517283i</v>
      </c>
      <c r="L2173" t="str">
        <f t="shared" si="637"/>
        <v>0.0015-3.0962054679144i</v>
      </c>
      <c r="M2173" t="str">
        <f t="shared" si="638"/>
        <v>0.0135-1.27023814068283i</v>
      </c>
      <c r="N2173">
        <f t="shared" si="639"/>
        <v>133.54896971632763</v>
      </c>
      <c r="O2173">
        <f t="shared" si="640"/>
        <v>40.25782520980232</v>
      </c>
      <c r="P2173" s="3">
        <f t="shared" si="641"/>
        <v>40.25782520980232</v>
      </c>
      <c r="Q2173" s="3">
        <f t="shared" si="642"/>
        <v>-46.451030283672367</v>
      </c>
      <c r="R2173">
        <f t="shared" si="643"/>
        <v>133.54896971632763</v>
      </c>
      <c r="S2173">
        <f t="shared" si="644"/>
        <v>3.2127014974700239</v>
      </c>
      <c r="T2173">
        <f t="shared" si="627"/>
        <v>40.25782520980232</v>
      </c>
    </row>
    <row r="2174" spans="1:20" x14ac:dyDescent="0.3">
      <c r="A2174">
        <f t="shared" si="628"/>
        <v>20262.705640869488</v>
      </c>
      <c r="B2174">
        <f t="shared" si="645"/>
        <v>3224.90976316041</v>
      </c>
      <c r="C2174" t="str">
        <f t="shared" si="629"/>
        <v>70.9408559849912-74.4971761516192i</v>
      </c>
      <c r="D2174" t="str">
        <f t="shared" si="630"/>
        <v>15.3318510798701-10.4819714628722i</v>
      </c>
      <c r="E2174" t="str">
        <f t="shared" si="631"/>
        <v>157.013189592062-8.24804550886918i</v>
      </c>
      <c r="F2174" t="str">
        <f t="shared" si="632"/>
        <v>17.4570814615078-46.5173271432879i</v>
      </c>
      <c r="G2174" t="str">
        <f t="shared" si="633"/>
        <v>0.999863798878931-0.0116697288024837i</v>
      </c>
      <c r="H2174" t="str">
        <f t="shared" si="634"/>
        <v>92.0766960599425+11.1007513768289i</v>
      </c>
      <c r="I2174" t="str">
        <f t="shared" si="635"/>
        <v>5.53037268864907-10.6488899706868i</v>
      </c>
      <c r="K2174" t="str">
        <f t="shared" si="636"/>
        <v>0.13916394460339-0.0221269366283226i</v>
      </c>
      <c r="L2174" t="str">
        <f t="shared" si="637"/>
        <v>0.0015-3.08448442709145i</v>
      </c>
      <c r="M2174" t="str">
        <f t="shared" si="638"/>
        <v>0.0135-1.26542950855034i</v>
      </c>
      <c r="N2174">
        <f t="shared" si="639"/>
        <v>133.59925539203201</v>
      </c>
      <c r="O2174">
        <f t="shared" si="640"/>
        <v>40.245855809804354</v>
      </c>
      <c r="P2174" s="3">
        <f t="shared" si="641"/>
        <v>40.245855809804354</v>
      </c>
      <c r="Q2174" s="3">
        <f t="shared" si="642"/>
        <v>-46.400744607967994</v>
      </c>
      <c r="R2174">
        <f t="shared" si="643"/>
        <v>133.59925539203201</v>
      </c>
      <c r="S2174">
        <f t="shared" si="644"/>
        <v>3.2249097631604098</v>
      </c>
      <c r="T2174">
        <f t="shared" si="627"/>
        <v>40.245855809804354</v>
      </c>
    </row>
    <row r="2175" spans="1:20" x14ac:dyDescent="0.3">
      <c r="A2175">
        <f t="shared" si="628"/>
        <v>20339.703922304794</v>
      </c>
      <c r="B2175">
        <f t="shared" si="645"/>
        <v>3237.1644202604198</v>
      </c>
      <c r="C2175" t="str">
        <f t="shared" si="629"/>
        <v>70.9083567943447-74.3330430271378i</v>
      </c>
      <c r="D2175" t="str">
        <f t="shared" si="630"/>
        <v>15.3316655931856-10.4469228538749i</v>
      </c>
      <c r="E2175" t="str">
        <f t="shared" si="631"/>
        <v>156.981292750733-8.26108494661218i</v>
      </c>
      <c r="F2175" t="str">
        <f t="shared" si="632"/>
        <v>17.4570633568701-46.3427758028248i</v>
      </c>
      <c r="G2175" t="str">
        <f t="shared" si="633"/>
        <v>0.999862761925996-0.0117140616233353i</v>
      </c>
      <c r="H2175" t="str">
        <f t="shared" si="634"/>
        <v>92.0849533911237+11.1430888763538i</v>
      </c>
      <c r="I2175" t="str">
        <f t="shared" si="635"/>
        <v>5.5308072192191-10.6061099661759i</v>
      </c>
      <c r="K2175" t="str">
        <f t="shared" si="636"/>
        <v>0.139136592004034-0.0222064326135301i</v>
      </c>
      <c r="L2175" t="str">
        <f t="shared" si="637"/>
        <v>0.0015-3.07280775761252i</v>
      </c>
      <c r="M2175" t="str">
        <f t="shared" si="638"/>
        <v>0.0135-1.26063908004616i</v>
      </c>
      <c r="N2175">
        <f t="shared" si="639"/>
        <v>133.64925761716921</v>
      </c>
      <c r="O2175">
        <f t="shared" si="640"/>
        <v>40.233922490396679</v>
      </c>
      <c r="P2175" s="3">
        <f t="shared" si="641"/>
        <v>40.233922490396679</v>
      </c>
      <c r="Q2175" s="3">
        <f t="shared" si="642"/>
        <v>-46.350742382830795</v>
      </c>
      <c r="R2175">
        <f t="shared" si="643"/>
        <v>133.64925761716921</v>
      </c>
      <c r="S2175">
        <f t="shared" si="644"/>
        <v>3.2371644202604197</v>
      </c>
      <c r="T2175">
        <f t="shared" si="627"/>
        <v>40.233922490396679</v>
      </c>
    </row>
    <row r="2176" spans="1:20" x14ac:dyDescent="0.3">
      <c r="A2176">
        <f t="shared" si="628"/>
        <v>20416.994797209551</v>
      </c>
      <c r="B2176">
        <f t="shared" si="645"/>
        <v>3249.4656450574093</v>
      </c>
      <c r="C2176" t="str">
        <f t="shared" si="629"/>
        <v>70.8756837447528-74.1698216605214i</v>
      </c>
      <c r="D2176" t="str">
        <f t="shared" si="630"/>
        <v>15.3314786986633-10.4120244144379i</v>
      </c>
      <c r="E2176" t="str">
        <f t="shared" si="631"/>
        <v>156.949269289847-8.27402494499069i</v>
      </c>
      <c r="F2176" t="str">
        <f t="shared" si="632"/>
        <v>17.4570451144136-46.1688911155202i</v>
      </c>
      <c r="G2176" t="str">
        <f t="shared" si="633"/>
        <v>0.99986171707942-0.0117585627699108i</v>
      </c>
      <c r="H2176" t="str">
        <f t="shared" si="634"/>
        <v>92.0932745020727+11.1855890014931i</v>
      </c>
      <c r="I2176" t="str">
        <f t="shared" si="635"/>
        <v>5.5312450968239-10.5634826112497i</v>
      </c>
      <c r="K2176" t="str">
        <f t="shared" si="636"/>
        <v>0.139109042562235-0.0222861801241198i</v>
      </c>
      <c r="L2176" t="str">
        <f t="shared" si="637"/>
        <v>0.0015-3.0611752915048i</v>
      </c>
      <c r="M2176" t="str">
        <f t="shared" si="638"/>
        <v>0.0135-1.25586678625838i</v>
      </c>
      <c r="N2176">
        <f t="shared" si="639"/>
        <v>133.69897547696692</v>
      </c>
      <c r="O2176">
        <f t="shared" si="640"/>
        <v>40.222025037236797</v>
      </c>
      <c r="P2176" s="3">
        <f t="shared" si="641"/>
        <v>40.222025037236797</v>
      </c>
      <c r="Q2176" s="3">
        <f t="shared" si="642"/>
        <v>-46.301024523033078</v>
      </c>
      <c r="R2176">
        <f t="shared" si="643"/>
        <v>133.69897547696692</v>
      </c>
      <c r="S2176">
        <f t="shared" si="644"/>
        <v>3.2494656450574095</v>
      </c>
      <c r="T2176">
        <f t="shared" si="627"/>
        <v>40.222025037236797</v>
      </c>
    </row>
    <row r="2177" spans="1:20" x14ac:dyDescent="0.3">
      <c r="A2177">
        <f t="shared" si="628"/>
        <v>20494.579377438949</v>
      </c>
      <c r="B2177">
        <f t="shared" si="645"/>
        <v>3261.8136145086278</v>
      </c>
      <c r="C2177" t="str">
        <f t="shared" si="629"/>
        <v>70.8428362930879-74.0075085712598i</v>
      </c>
      <c r="D2177" t="str">
        <f t="shared" si="630"/>
        <v>15.3312903856526-10.3772756412473i</v>
      </c>
      <c r="E2177" t="str">
        <f t="shared" si="631"/>
        <v>156.917119455223-8.28686428464643i</v>
      </c>
      <c r="F2177" t="str">
        <f t="shared" si="632"/>
        <v>17.4570267330897-45.9956705799479i</v>
      </c>
      <c r="G2177" t="str">
        <f t="shared" si="633"/>
        <v>0.999860664279131-0.0118032328802577i</v>
      </c>
      <c r="H2177" t="str">
        <f t="shared" si="634"/>
        <v>92.101659892373+11.2282523896545i</v>
      </c>
      <c r="I2177" t="str">
        <f t="shared" si="635"/>
        <v>5.53168634753852-10.5210072936336i</v>
      </c>
      <c r="K2177" t="str">
        <f t="shared" si="636"/>
        <v>0.139081294946663-0.0223661795729335i</v>
      </c>
      <c r="L2177" t="str">
        <f t="shared" si="637"/>
        <v>0.0015-3.04958686143137i</v>
      </c>
      <c r="M2177" t="str">
        <f t="shared" si="638"/>
        <v>0.0135-1.25111255853594i</v>
      </c>
      <c r="N2177">
        <f t="shared" si="639"/>
        <v>133.74840806675252</v>
      </c>
      <c r="O2177">
        <f t="shared" si="640"/>
        <v>40.210163235587487</v>
      </c>
      <c r="P2177" s="3">
        <f t="shared" si="641"/>
        <v>40.210163235587487</v>
      </c>
      <c r="Q2177" s="3">
        <f t="shared" si="642"/>
        <v>-46.251591933247482</v>
      </c>
      <c r="R2177">
        <f t="shared" si="643"/>
        <v>133.74840806675252</v>
      </c>
      <c r="S2177">
        <f t="shared" si="644"/>
        <v>3.2618136145086276</v>
      </c>
      <c r="T2177">
        <f t="shared" si="627"/>
        <v>40.210163235587487</v>
      </c>
    </row>
    <row r="2178" spans="1:20" x14ac:dyDescent="0.3">
      <c r="A2178">
        <f t="shared" si="628"/>
        <v>20572.458779073215</v>
      </c>
      <c r="B2178">
        <f t="shared" si="645"/>
        <v>3274.2085062437604</v>
      </c>
      <c r="C2178" t="str">
        <f t="shared" si="629"/>
        <v>70.80981389833-73.8461002874783i</v>
      </c>
      <c r="D2178" t="str">
        <f t="shared" si="630"/>
        <v>15.3311006434226-10.3426760331275i</v>
      </c>
      <c r="E2178" t="str">
        <f t="shared" si="631"/>
        <v>156.884843503685-8.29960174249612i</v>
      </c>
      <c r="F2178" t="str">
        <f t="shared" si="632"/>
        <v>17.4570082118414-45.8231117042345i</v>
      </c>
      <c r="G2178" t="str">
        <f t="shared" si="633"/>
        <v>0.999859603464601-0.0118480725948304i</v>
      </c>
      <c r="H2178" t="str">
        <f t="shared" si="634"/>
        <v>92.1101100656264+11.27107968088i</v>
      </c>
      <c r="I2178" t="str">
        <f t="shared" si="635"/>
        <v>5.5321309976454-10.4786834032519i</v>
      </c>
      <c r="K2178" t="str">
        <f t="shared" si="636"/>
        <v>0.139053347818253-0.0224464313688179i</v>
      </c>
      <c r="L2178" t="str">
        <f t="shared" si="637"/>
        <v>0.0015-3.03804230068875i</v>
      </c>
      <c r="M2178" t="str">
        <f t="shared" si="638"/>
        <v>0.0135-1.24637632848769i</v>
      </c>
      <c r="N2178">
        <f t="shared" si="639"/>
        <v>133.79755449194715</v>
      </c>
      <c r="O2178">
        <f t="shared" si="640"/>
        <v>40.198336870334387</v>
      </c>
      <c r="P2178" s="3">
        <f t="shared" si="641"/>
        <v>40.198336870334387</v>
      </c>
      <c r="Q2178" s="3">
        <f t="shared" si="642"/>
        <v>-46.202445508052861</v>
      </c>
      <c r="R2178">
        <f t="shared" si="643"/>
        <v>133.79755449194715</v>
      </c>
      <c r="S2178">
        <f t="shared" si="644"/>
        <v>3.2742085062437605</v>
      </c>
      <c r="T2178">
        <f t="shared" si="627"/>
        <v>40.198336870334387</v>
      </c>
    </row>
    <row r="2179" spans="1:20" x14ac:dyDescent="0.3">
      <c r="A2179">
        <f t="shared" si="628"/>
        <v>20650.634122433694</v>
      </c>
      <c r="B2179">
        <f t="shared" si="645"/>
        <v>3286.6504985674869</v>
      </c>
      <c r="C2179" t="str">
        <f t="shared" si="629"/>
        <v>70.7766160215949-73.6855933459204i</v>
      </c>
      <c r="D2179" t="str">
        <f t="shared" si="630"/>
        <v>15.3309094611619-10.3082250910339i</v>
      </c>
      <c r="E2179" t="str">
        <f t="shared" si="631"/>
        <v>156.852441703154-8.31223609182261i</v>
      </c>
      <c r="F2179" t="str">
        <f t="shared" si="632"/>
        <v>17.4569895496039-45.651212006025i</v>
      </c>
      <c r="G2179" t="str">
        <f t="shared" si="633"/>
        <v>0.999858534574838-0.0118930825564979i</v>
      </c>
      <c r="H2179" t="str">
        <f t="shared" si="634"/>
        <v>92.1186255294901+11.3140715178583i</v>
      </c>
      <c r="I2179" t="str">
        <f t="shared" si="635"/>
        <v>5.53257907363653-10.4365103322194i</v>
      </c>
      <c r="K2179" t="str">
        <f t="shared" si="636"/>
        <v>0.139025199830174-0.0225269359165585i</v>
      </c>
      <c r="L2179" t="str">
        <f t="shared" si="637"/>
        <v>0.0015-3.02654144320457i</v>
      </c>
      <c r="M2179" t="str">
        <f t="shared" si="638"/>
        <v>0.0135-1.24165802798136i</v>
      </c>
      <c r="N2179">
        <f t="shared" si="639"/>
        <v>133.84641386805507</v>
      </c>
      <c r="O2179">
        <f t="shared" si="640"/>
        <v>40.1865457260037</v>
      </c>
      <c r="P2179" s="3">
        <f t="shared" si="641"/>
        <v>40.1865457260037</v>
      </c>
      <c r="Q2179" s="3">
        <f t="shared" si="642"/>
        <v>-46.153586131944941</v>
      </c>
      <c r="R2179">
        <f t="shared" si="643"/>
        <v>133.84641386805507</v>
      </c>
      <c r="S2179">
        <f t="shared" si="644"/>
        <v>3.2866504985674867</v>
      </c>
      <c r="T2179">
        <f t="shared" si="627"/>
        <v>40.1865457260037</v>
      </c>
    </row>
    <row r="2180" spans="1:20" x14ac:dyDescent="0.3">
      <c r="A2180">
        <f t="shared" si="628"/>
        <v>20729.106532098944</v>
      </c>
      <c r="B2180">
        <f t="shared" si="645"/>
        <v>3299.1397704620435</v>
      </c>
      <c r="C2180" t="str">
        <f t="shared" si="629"/>
        <v>70.7432421261709-73.5259842919347i</v>
      </c>
      <c r="D2180" t="str">
        <f t="shared" si="630"/>
        <v>15.3307168279783-10.2739223180455i</v>
      </c>
      <c r="E2180" t="str">
        <f t="shared" si="631"/>
        <v>156.819914332741-8.32476610236499i</v>
      </c>
      <c r="F2180" t="str">
        <f t="shared" si="632"/>
        <v>17.4569707453044-45.4799690124464i</v>
      </c>
      <c r="G2180" t="str">
        <f t="shared" si="633"/>
        <v>0.99985745754839-0.0119382634105541i</v>
      </c>
      <c r="H2180" t="str">
        <f t="shared" si="634"/>
        <v>92.1272067957069+11.357228545937i</v>
      </c>
      <c r="I2180" t="str">
        <f t="shared" si="635"/>
        <v>5.5330306022149-10.394487474832i</v>
      </c>
      <c r="K2180" t="str">
        <f t="shared" si="636"/>
        <v>0.13899684962781-0.022607693616811i</v>
      </c>
      <c r="L2180" t="str">
        <f t="shared" si="637"/>
        <v>0.0015-3.01508412353514i</v>
      </c>
      <c r="M2180" t="str">
        <f t="shared" si="638"/>
        <v>0.0135-1.23695758914262i</v>
      </c>
      <c r="N2180">
        <f t="shared" si="639"/>
        <v>133.89498532065392</v>
      </c>
      <c r="O2180">
        <f t="shared" si="640"/>
        <v>40.17478958678069</v>
      </c>
      <c r="P2180" s="3">
        <f t="shared" si="641"/>
        <v>40.17478958678069</v>
      </c>
      <c r="Q2180" s="3">
        <f t="shared" si="642"/>
        <v>-46.105014679346077</v>
      </c>
      <c r="R2180">
        <f t="shared" si="643"/>
        <v>133.89498532065392</v>
      </c>
      <c r="S2180">
        <f t="shared" si="644"/>
        <v>3.2991397704620438</v>
      </c>
      <c r="T2180">
        <f t="shared" si="627"/>
        <v>40.17478958678069</v>
      </c>
    </row>
    <row r="2181" spans="1:20" x14ac:dyDescent="0.3">
      <c r="A2181">
        <f t="shared" si="628"/>
        <v>20807.877136920921</v>
      </c>
      <c r="B2181">
        <f t="shared" si="645"/>
        <v>3311.6765015897995</v>
      </c>
      <c r="C2181" t="str">
        <f t="shared" si="629"/>
        <v>70.7096916775385-73.367269679451i</v>
      </c>
      <c r="D2181" t="str">
        <f t="shared" si="630"/>
        <v>15.330522732897-10.2397672193576i</v>
      </c>
      <c r="E2181" t="str">
        <f t="shared" si="631"/>
        <v>156.787261682833-8.33719054040616i</v>
      </c>
      <c r="F2181" t="str">
        <f t="shared" si="632"/>
        <v>17.4569517978615-45.309380260072i</v>
      </c>
      <c r="G2181" t="str">
        <f t="shared" si="633"/>
        <v>0.999856372323335-0.011983615804726i</v>
      </c>
      <c r="H2181" t="str">
        <f t="shared" si="634"/>
        <v>92.1358543801437+11.4005514131352i</v>
      </c>
      <c r="I2181" t="str">
        <f t="shared" si="635"/>
        <v>5.53348561029634-10.352614227559i</v>
      </c>
      <c r="K2181" t="str">
        <f t="shared" si="636"/>
        <v>0.138968295848728-0.0226887048660331i</v>
      </c>
      <c r="L2181" t="str">
        <f t="shared" si="637"/>
        <v>0.0015-3.00367017686305i</v>
      </c>
      <c r="M2181" t="str">
        <f t="shared" si="638"/>
        <v>0.0135-1.23227494435407i</v>
      </c>
      <c r="N2181">
        <f t="shared" si="639"/>
        <v>133.94326798538111</v>
      </c>
      <c r="O2181">
        <f t="shared" si="640"/>
        <v>40.163068236526257</v>
      </c>
      <c r="P2181" s="3">
        <f t="shared" si="641"/>
        <v>40.163068236526257</v>
      </c>
      <c r="Q2181" s="3">
        <f t="shared" si="642"/>
        <v>-46.056732014618873</v>
      </c>
      <c r="R2181">
        <f t="shared" si="643"/>
        <v>133.94326798538111</v>
      </c>
      <c r="S2181">
        <f t="shared" si="644"/>
        <v>3.3116765015897993</v>
      </c>
      <c r="T2181">
        <f t="shared" si="627"/>
        <v>40.163068236526257</v>
      </c>
    </row>
    <row r="2182" spans="1:20" x14ac:dyDescent="0.3">
      <c r="A2182">
        <f t="shared" si="628"/>
        <v>20886.94707004122</v>
      </c>
      <c r="B2182">
        <f t="shared" si="645"/>
        <v>3324.2608722958407</v>
      </c>
      <c r="C2182" t="str">
        <f t="shared" si="629"/>
        <v>70.6759641434134-73.2094460709735i</v>
      </c>
      <c r="D2182" t="str">
        <f t="shared" si="630"/>
        <v>15.3303271648613-10.2057593022745i</v>
      </c>
      <c r="E2182" t="str">
        <f t="shared" si="631"/>
        <v>156.754484055192-8.34950816886721i</v>
      </c>
      <c r="F2182" t="str">
        <f t="shared" si="632"/>
        <v>17.4569327061861-45.1394432948862i</v>
      </c>
      <c r="G2182" t="str">
        <f t="shared" si="633"/>
        <v>0.999855278837282-0.0120291403891827i</v>
      </c>
      <c r="H2182" t="str">
        <f t="shared" si="634"/>
        <v>92.1445688028238+11.4440407701553i</v>
      </c>
      <c r="I2182" t="str">
        <f t="shared" si="635"/>
        <v>5.53394412501131-10.3108899890342i</v>
      </c>
      <c r="K2182" t="str">
        <f t="shared" si="636"/>
        <v>0.138939537122658-0.0227699700564149i</v>
      </c>
      <c r="L2182" t="str">
        <f t="shared" si="637"/>
        <v>0.0015-2.99229943899487i</v>
      </c>
      <c r="M2182" t="str">
        <f t="shared" si="638"/>
        <v>0.0135-1.22761002625431i</v>
      </c>
      <c r="N2182">
        <f t="shared" si="639"/>
        <v>133.99126100792196</v>
      </c>
      <c r="O2182">
        <f t="shared" si="640"/>
        <v>40.151381458796095</v>
      </c>
      <c r="P2182" s="3">
        <f t="shared" si="641"/>
        <v>40.151381458796095</v>
      </c>
      <c r="Q2182" s="3">
        <f t="shared" si="642"/>
        <v>-46.008738992078037</v>
      </c>
      <c r="R2182">
        <f t="shared" si="643"/>
        <v>133.99126100792196</v>
      </c>
      <c r="S2182">
        <f t="shared" si="644"/>
        <v>3.3242608722958407</v>
      </c>
      <c r="T2182">
        <f t="shared" si="627"/>
        <v>40.151381458796095</v>
      </c>
    </row>
    <row r="2183" spans="1:20" x14ac:dyDescent="0.3">
      <c r="A2183">
        <f t="shared" si="628"/>
        <v>20966.317468907378</v>
      </c>
      <c r="B2183">
        <f t="shared" si="645"/>
        <v>3336.8930636105652</v>
      </c>
      <c r="C2183" t="str">
        <f t="shared" si="629"/>
        <v>70.6420589937636-73.052510037558i</v>
      </c>
      <c r="D2183" t="str">
        <f t="shared" si="630"/>
        <v>15.3301301127312-10.1718980762023i</v>
      </c>
      <c r="E2183" t="str">
        <f t="shared" si="631"/>
        <v>156.721581763029-8.36171774740166i</v>
      </c>
      <c r="F2183" t="str">
        <f t="shared" si="632"/>
        <v>17.4569134691805-44.970155672249i</v>
      </c>
      <c r="G2183" t="str">
        <f t="shared" si="633"/>
        <v>0.999854177027365-0.0120748378165452i</v>
      </c>
      <c r="H2183" t="str">
        <f t="shared" si="634"/>
        <v>92.1533505879626+11.4876972703964i</v>
      </c>
      <c r="I2183" t="str">
        <f t="shared" si="635"/>
        <v>5.53440617370665-10.2693141600471i</v>
      </c>
      <c r="K2183" t="str">
        <f t="shared" si="636"/>
        <v>0.138910572071467-0.02285148957581i</v>
      </c>
      <c r="L2183" t="str">
        <f t="shared" si="637"/>
        <v>0.0015-2.98097174635871i</v>
      </c>
      <c r="M2183" t="str">
        <f t="shared" si="638"/>
        <v>0.0135-1.22296276773691i</v>
      </c>
      <c r="N2183">
        <f t="shared" si="639"/>
        <v>134.03896354399251</v>
      </c>
      <c r="O2183">
        <f t="shared" si="640"/>
        <v>40.139729036857062</v>
      </c>
      <c r="P2183" s="3">
        <f t="shared" si="641"/>
        <v>40.139729036857062</v>
      </c>
      <c r="Q2183" s="3">
        <f t="shared" si="642"/>
        <v>-45.961036456007506</v>
      </c>
      <c r="R2183">
        <f t="shared" si="643"/>
        <v>134.03896354399251</v>
      </c>
      <c r="S2183">
        <f t="shared" si="644"/>
        <v>3.3368930636105651</v>
      </c>
      <c r="T2183">
        <f t="shared" si="627"/>
        <v>40.139729036857062</v>
      </c>
    </row>
    <row r="2184" spans="1:20" x14ac:dyDescent="0.3">
      <c r="A2184">
        <f t="shared" si="628"/>
        <v>21045.989475289225</v>
      </c>
      <c r="B2184">
        <f t="shared" si="645"/>
        <v>3349.5732572522852</v>
      </c>
      <c r="C2184" t="str">
        <f t="shared" si="629"/>
        <v>70.6079757008485-72.8964581588034i</v>
      </c>
      <c r="D2184" t="str">
        <f t="shared" si="630"/>
        <v>15.3299315652832-10.1381830526414i</v>
      </c>
      <c r="E2184" t="str">
        <f t="shared" si="631"/>
        <v>156.688555131109-8.37381803249028i</v>
      </c>
      <c r="F2184" t="str">
        <f t="shared" si="632"/>
        <v>17.4568940857388-44.8015149568616i</v>
      </c>
      <c r="G2184" t="str">
        <f t="shared" si="633"/>
        <v>0.999853066830238-0.0121207087418946i</v>
      </c>
      <c r="H2184" t="str">
        <f t="shared" si="634"/>
        <v>92.1622002640041+11.5315215699659i</v>
      </c>
      <c r="I2184" t="str">
        <f t="shared" si="635"/>
        <v>5.53487178394738-10.2278861435353i</v>
      </c>
      <c r="K2184" t="str">
        <f t="shared" si="636"/>
        <v>0.138881399309133-0.0229332638076634i</v>
      </c>
      <c r="L2184" t="str">
        <f t="shared" si="637"/>
        <v>0.0015-2.9696869360019i</v>
      </c>
      <c r="M2184" t="str">
        <f t="shared" si="638"/>
        <v>0.0135-1.2183331019495i</v>
      </c>
      <c r="N2184">
        <f t="shared" si="639"/>
        <v>134.08637475932477</v>
      </c>
      <c r="O2184">
        <f t="shared" si="640"/>
        <v>40.128110753705855</v>
      </c>
      <c r="P2184" s="3">
        <f t="shared" si="641"/>
        <v>40.128110753705855</v>
      </c>
      <c r="Q2184" s="3">
        <f t="shared" si="642"/>
        <v>-45.913625240675238</v>
      </c>
      <c r="R2184">
        <f t="shared" si="643"/>
        <v>134.08637475932477</v>
      </c>
      <c r="S2184">
        <f t="shared" si="644"/>
        <v>3.3495732572522852</v>
      </c>
      <c r="T2184">
        <f t="shared" si="627"/>
        <v>40.128110753705855</v>
      </c>
    </row>
    <row r="2185" spans="1:20" x14ac:dyDescent="0.3">
      <c r="A2185">
        <f t="shared" si="628"/>
        <v>21125.964235295327</v>
      </c>
      <c r="B2185">
        <f t="shared" si="645"/>
        <v>3362.301635629844</v>
      </c>
      <c r="C2185" t="str">
        <f t="shared" si="629"/>
        <v>70.5737137392407-72.741287022838i</v>
      </c>
      <c r="D2185" t="str">
        <f t="shared" si="630"/>
        <v>15.3297315112093-10.1046137451799i</v>
      </c>
      <c r="E2185" t="str">
        <f t="shared" si="631"/>
        <v>156.655404495829-8.38580777753788i</v>
      </c>
      <c r="F2185" t="str">
        <f t="shared" si="632"/>
        <v>17.4568745547465-44.6335187227297i</v>
      </c>
      <c r="G2185" t="str">
        <f t="shared" si="633"/>
        <v>0.999851948182075-0.0121667538227817i</v>
      </c>
      <c r="H2185" t="str">
        <f t="shared" si="634"/>
        <v>92.1711183636555+11.5755143276933i</v>
      </c>
      <c r="I2185" t="str">
        <f t="shared" si="635"/>
        <v>5.53534098351849-10.186605344575i</v>
      </c>
      <c r="K2185" t="str">
        <f t="shared" si="636"/>
        <v>0.138852017441723-0.0230152931309423i</v>
      </c>
      <c r="L2185" t="str">
        <f t="shared" si="637"/>
        <v>0.0015-2.95844484558867i</v>
      </c>
      <c r="M2185" t="str">
        <f t="shared" si="638"/>
        <v>0.0135-1.21372096229279i</v>
      </c>
      <c r="N2185">
        <f t="shared" si="639"/>
        <v>134.13349382964589</v>
      </c>
      <c r="O2185">
        <f t="shared" si="640"/>
        <v>40.11652639208603</v>
      </c>
      <c r="P2185" s="3">
        <f t="shared" si="641"/>
        <v>40.11652639208603</v>
      </c>
      <c r="Q2185" s="3">
        <f t="shared" si="642"/>
        <v>-45.866506170354128</v>
      </c>
      <c r="R2185">
        <f t="shared" si="643"/>
        <v>134.13349382964589</v>
      </c>
      <c r="S2185">
        <f t="shared" si="644"/>
        <v>3.3623016356298439</v>
      </c>
      <c r="T2185">
        <f t="shared" si="627"/>
        <v>40.11652639208603</v>
      </c>
    </row>
    <row r="2186" spans="1:20" x14ac:dyDescent="0.3">
      <c r="A2186">
        <f t="shared" si="628"/>
        <v>21206.24289938945</v>
      </c>
      <c r="B2186">
        <f t="shared" si="645"/>
        <v>3375.0783818452373</v>
      </c>
      <c r="C2186" t="str">
        <f t="shared" si="629"/>
        <v>70.5392725858557-72.5869932263017i</v>
      </c>
      <c r="D2186" t="str">
        <f t="shared" si="630"/>
        <v>15.3295299391166-10.0711896694856i</v>
      </c>
      <c r="E2186" t="str">
        <f t="shared" si="631"/>
        <v>156.622130205305-8.39768573297279i</v>
      </c>
      <c r="F2186" t="str">
        <f t="shared" si="632"/>
        <v>17.4568548750808-44.4661645531303i</v>
      </c>
      <c r="G2186" t="str">
        <f t="shared" si="633"/>
        <v>0.999850821018565-0.012212973719236i</v>
      </c>
      <c r="H2186" t="str">
        <f t="shared" si="634"/>
        <v>92.1801054239243+11.6196762051417i</v>
      </c>
      <c r="I2186" t="str">
        <f t="shared" si="635"/>
        <v>5.53581380042684-10.1454711703735i</v>
      </c>
      <c r="K2186" t="str">
        <f t="shared" si="636"/>
        <v>0.138822425067367-0.0230975779200625i</v>
      </c>
      <c r="L2186" t="str">
        <f t="shared" si="637"/>
        <v>0.0015-2.94724531339776i</v>
      </c>
      <c r="M2186" t="str">
        <f t="shared" si="638"/>
        <v>0.0135-1.20912628241959i</v>
      </c>
      <c r="N2186">
        <f t="shared" si="639"/>
        <v>134.18031994066106</v>
      </c>
      <c r="O2186">
        <f t="shared" si="640"/>
        <v>40.104975734505395</v>
      </c>
      <c r="P2186" s="3">
        <f t="shared" si="641"/>
        <v>40.104975734505395</v>
      </c>
      <c r="Q2186" s="3">
        <f t="shared" si="642"/>
        <v>-45.819680059338936</v>
      </c>
      <c r="R2186">
        <f t="shared" si="643"/>
        <v>134.18031994066106</v>
      </c>
      <c r="S2186">
        <f t="shared" si="644"/>
        <v>3.3750783818452375</v>
      </c>
      <c r="T2186">
        <f t="shared" si="627"/>
        <v>40.104975734505395</v>
      </c>
    </row>
    <row r="2187" spans="1:20" x14ac:dyDescent="0.3">
      <c r="A2187">
        <f t="shared" si="628"/>
        <v>21286.826622407127</v>
      </c>
      <c r="B2187">
        <f t="shared" si="645"/>
        <v>3387.9036796962491</v>
      </c>
      <c r="C2187" t="str">
        <f t="shared" si="629"/>
        <v>70.5046517199834-72.4335733743421i</v>
      </c>
      <c r="D2187" t="str">
        <f t="shared" si="630"/>
        <v>15.3293268375271-10.0379103432996i</v>
      </c>
      <c r="E2187" t="str">
        <f t="shared" si="631"/>
        <v>156.588732619465-8.40945064634617i</v>
      </c>
      <c r="F2187" t="str">
        <f t="shared" si="632"/>
        <v>17.4568350456106-44.2994500405763i</v>
      </c>
      <c r="G2187" t="str">
        <f t="shared" si="633"/>
        <v>0.999849685274906-0.0122593690937752i</v>
      </c>
      <c r="H2187" t="str">
        <f t="shared" si="634"/>
        <v>92.1891619861558+11.6640078666219i</v>
      </c>
      <c r="I2187" t="str">
        <f t="shared" si="635"/>
        <v>5.53629026290315-10.1044830302605i</v>
      </c>
      <c r="K2187" t="str">
        <f t="shared" si="636"/>
        <v>0.138792620776234-0.0231801185448172i</v>
      </c>
      <c r="L2187" t="str">
        <f t="shared" si="637"/>
        <v>0.0015-2.93608817832014i</v>
      </c>
      <c r="M2187" t="str">
        <f t="shared" si="638"/>
        <v>0.0135-1.2045489962339i</v>
      </c>
      <c r="N2187">
        <f t="shared" si="639"/>
        <v>134.22685228803095</v>
      </c>
      <c r="O2187">
        <f t="shared" si="640"/>
        <v>40.093458563254103</v>
      </c>
      <c r="P2187" s="3">
        <f t="shared" si="641"/>
        <v>40.093458563254103</v>
      </c>
      <c r="Q2187" s="3">
        <f t="shared" si="642"/>
        <v>-45.773147711969052</v>
      </c>
      <c r="R2187">
        <f t="shared" si="643"/>
        <v>134.22685228803095</v>
      </c>
      <c r="S2187">
        <f t="shared" si="644"/>
        <v>3.3879036796962492</v>
      </c>
      <c r="T2187">
        <f t="shared" si="627"/>
        <v>40.093458563254103</v>
      </c>
    </row>
    <row r="2188" spans="1:20" x14ac:dyDescent="0.3">
      <c r="A2188">
        <f t="shared" si="628"/>
        <v>21367.716563572278</v>
      </c>
      <c r="B2188">
        <f t="shared" si="645"/>
        <v>3400.7777136790951</v>
      </c>
      <c r="C2188" t="str">
        <f t="shared" si="629"/>
        <v>70.4698506233114-72.2810240805974i</v>
      </c>
      <c r="D2188" t="str">
        <f t="shared" si="630"/>
        <v>15.3291221948761-10.0047752864287i</v>
      </c>
      <c r="E2188" t="str">
        <f t="shared" si="631"/>
        <v>156.555212110128-8.42110126243326i</v>
      </c>
      <c r="F2188" t="str">
        <f t="shared" si="632"/>
        <v>17.4568150651954-44.1333727867813i</v>
      </c>
      <c r="G2188" t="str">
        <f t="shared" si="633"/>
        <v>0.999848540885805-0.0123059406114139i</v>
      </c>
      <c r="H2188" t="str">
        <f t="shared" si="634"/>
        <v>92.1982885960657+11.7085099792037i</v>
      </c>
      <c r="I2188" t="str">
        <f t="shared" si="635"/>
        <v>5.53677039940323-10.0636403356796i</v>
      </c>
      <c r="K2188" t="str">
        <f t="shared" si="636"/>
        <v>0.138762603150514-0.0232629153703026i</v>
      </c>
      <c r="L2188" t="str">
        <f t="shared" si="637"/>
        <v>0.0015-2.92497327985669i</v>
      </c>
      <c r="M2188" t="str">
        <f t="shared" si="638"/>
        <v>0.0135-1.19998903788992i</v>
      </c>
      <c r="N2188">
        <f t="shared" si="639"/>
        <v>134.27309007734956</v>
      </c>
      <c r="O2188">
        <f t="shared" si="640"/>
        <v>40.081974660421487</v>
      </c>
      <c r="P2188" s="3">
        <f t="shared" si="641"/>
        <v>40.081974660421487</v>
      </c>
      <c r="Q2188" s="3">
        <f t="shared" si="642"/>
        <v>-45.726909922650428</v>
      </c>
      <c r="R2188">
        <f t="shared" si="643"/>
        <v>134.27309007734956</v>
      </c>
      <c r="S2188">
        <f t="shared" si="644"/>
        <v>3.4007777136790951</v>
      </c>
      <c r="T2188">
        <f t="shared" si="627"/>
        <v>40.081974660421487</v>
      </c>
    </row>
    <row r="2189" spans="1:20" x14ac:dyDescent="0.3">
      <c r="A2189">
        <f t="shared" si="628"/>
        <v>21448.913886513852</v>
      </c>
      <c r="B2189">
        <f t="shared" si="645"/>
        <v>3413.7006689910759</v>
      </c>
      <c r="C2189" t="str">
        <f t="shared" si="629"/>
        <v>70.4348687799507-72.1293419671882i</v>
      </c>
      <c r="D2189" t="str">
        <f t="shared" si="630"/>
        <v>15.3289159995122-9.97178402073849i</v>
      </c>
      <c r="E2189" t="str">
        <f t="shared" si="631"/>
        <v>156.521569061093-8.43263632333763i</v>
      </c>
      <c r="F2189" t="str">
        <f t="shared" si="632"/>
        <v>17.4567949326868-43.9679304026259i</v>
      </c>
      <c r="G2189" t="str">
        <f t="shared" si="633"/>
        <v>0.999847387785472-0.0123526889396735i</v>
      </c>
      <c r="H2189" t="str">
        <f t="shared" si="634"/>
        <v>92.2074858037838+11.7531832127306i</v>
      </c>
      <c r="I2189" t="str">
        <f t="shared" si="635"/>
        <v>5.53725423861081-10.0229425001804i</v>
      </c>
      <c r="K2189" t="str">
        <f t="shared" si="636"/>
        <v>0.138732370764386-0.0233459687568453i</v>
      </c>
      <c r="L2189" t="str">
        <f t="shared" si="637"/>
        <v>0.0015-2.91390045811584i</v>
      </c>
      <c r="M2189" t="str">
        <f t="shared" si="638"/>
        <v>0.0135-1.19544634179112i</v>
      </c>
      <c r="N2189">
        <f t="shared" si="639"/>
        <v>134.31903252411914</v>
      </c>
      <c r="O2189">
        <f t="shared" si="640"/>
        <v>40.070523807913446</v>
      </c>
      <c r="P2189" s="3">
        <f t="shared" si="641"/>
        <v>40.070523807913446</v>
      </c>
      <c r="Q2189" s="3">
        <f t="shared" si="642"/>
        <v>-45.680967475880863</v>
      </c>
      <c r="R2189">
        <f t="shared" si="643"/>
        <v>134.31903252411914</v>
      </c>
      <c r="S2189">
        <f t="shared" si="644"/>
        <v>3.4137006689910758</v>
      </c>
      <c r="T2189">
        <f t="shared" si="627"/>
        <v>40.070523807913446</v>
      </c>
    </row>
    <row r="2190" spans="1:20" x14ac:dyDescent="0.3">
      <c r="A2190">
        <f t="shared" si="628"/>
        <v>21530.419759282606</v>
      </c>
      <c r="B2190">
        <f t="shared" si="645"/>
        <v>3426.6727315332419</v>
      </c>
      <c r="C2190" t="str">
        <f t="shared" si="629"/>
        <v>70.399705676467-71.9785236647101i</v>
      </c>
      <c r="D2190" t="str">
        <f t="shared" si="630"/>
        <v>15.3287082396967-9.93893607014634i</v>
      </c>
      <c r="E2190" t="str">
        <f t="shared" si="631"/>
        <v>156.487803868222-8.44405456859608i</v>
      </c>
      <c r="F2190" t="str">
        <f t="shared" si="632"/>
        <v>17.4567746469276-43.8031205081234i</v>
      </c>
      <c r="G2190" t="str">
        <f t="shared" si="633"/>
        <v>0.999846225907615-0.0123996147485907i</v>
      </c>
      <c r="H2190" t="str">
        <f t="shared" si="634"/>
        <v>92.2167541638854+11.7980282398312i</v>
      </c>
      <c r="I2190" t="str">
        <f t="shared" si="635"/>
        <v>5.53774180943871-9.98238893940981i</v>
      </c>
      <c r="K2190" t="str">
        <f t="shared" si="636"/>
        <v>0.138701922184004-0.0234292790599267i</v>
      </c>
      <c r="L2190" t="str">
        <f t="shared" si="637"/>
        <v>0.0015-2.90286955381136i</v>
      </c>
      <c r="M2190" t="str">
        <f t="shared" si="638"/>
        <v>0.0135-1.19092084258928i</v>
      </c>
      <c r="N2190">
        <f t="shared" si="639"/>
        <v>134.36467885372554</v>
      </c>
      <c r="O2190">
        <f t="shared" si="640"/>
        <v>40.059105787470124</v>
      </c>
      <c r="P2190" s="3">
        <f t="shared" si="641"/>
        <v>40.059105787470124</v>
      </c>
      <c r="Q2190" s="3">
        <f t="shared" si="642"/>
        <v>-45.63532114627445</v>
      </c>
      <c r="R2190">
        <f t="shared" si="643"/>
        <v>134.36467885372554</v>
      </c>
      <c r="S2190">
        <f t="shared" si="644"/>
        <v>3.4266727315332419</v>
      </c>
      <c r="T2190">
        <f t="shared" si="627"/>
        <v>40.059105787470124</v>
      </c>
    </row>
    <row r="2191" spans="1:20" x14ac:dyDescent="0.3">
      <c r="A2191">
        <f t="shared" si="628"/>
        <v>21612.23535436788</v>
      </c>
      <c r="B2191">
        <f t="shared" si="645"/>
        <v>3439.6940879130684</v>
      </c>
      <c r="C2191" t="str">
        <f t="shared" si="629"/>
        <v>70.3643608019015-71.8285658122208i</v>
      </c>
      <c r="D2191" t="str">
        <f t="shared" si="630"/>
        <v>15.3284989036026-9.90623096061413i</v>
      </c>
      <c r="E2191" t="str">
        <f t="shared" si="631"/>
        <v>156.453916939524-8.45535473528319i</v>
      </c>
      <c r="F2191" t="str">
        <f t="shared" si="632"/>
        <v>17.4567542067511-43.6389407323844i</v>
      </c>
      <c r="G2191" t="str">
        <f t="shared" si="633"/>
        <v>0.999845055185441-0.0124467187107276i</v>
      </c>
      <c r="H2191" t="str">
        <f t="shared" si="634"/>
        <v>92.2260942354335+11.8430457359335i</v>
      </c>
      <c r="I2191" t="str">
        <f t="shared" si="635"/>
        <v>5.53823314103094-9.94197907110425i</v>
      </c>
      <c r="K2191" t="str">
        <f t="shared" si="636"/>
        <v>0.138671255967468-0.0235128466301083i</v>
      </c>
      <c r="L2191" t="str">
        <f t="shared" si="637"/>
        <v>0.0015-2.89188040825997i</v>
      </c>
      <c r="M2191" t="str">
        <f t="shared" si="638"/>
        <v>0.0135-1.18641247518358i</v>
      </c>
      <c r="N2191">
        <f t="shared" si="639"/>
        <v>134.41002830141105</v>
      </c>
      <c r="O2191">
        <f t="shared" si="640"/>
        <v>40.047720380682534</v>
      </c>
      <c r="P2191" s="3">
        <f t="shared" si="641"/>
        <v>40.047720380682534</v>
      </c>
      <c r="Q2191" s="3">
        <f t="shared" si="642"/>
        <v>-45.589971698588961</v>
      </c>
      <c r="R2191">
        <f t="shared" si="643"/>
        <v>134.41002830141105</v>
      </c>
      <c r="S2191">
        <f t="shared" si="644"/>
        <v>3.4396940879130686</v>
      </c>
      <c r="T2191">
        <f t="shared" si="627"/>
        <v>40.047720380682534</v>
      </c>
    </row>
    <row r="2192" spans="1:20" x14ac:dyDescent="0.3">
      <c r="A2192">
        <f t="shared" si="628"/>
        <v>21694.361848714478</v>
      </c>
      <c r="B2192">
        <f t="shared" si="645"/>
        <v>3452.764925447138</v>
      </c>
      <c r="C2192" t="str">
        <f t="shared" si="629"/>
        <v>70.3288336478006-71.6794650572365i</v>
      </c>
      <c r="D2192" t="str">
        <f t="shared" si="630"/>
        <v>15.3282879793144-9.87366822014154i</v>
      </c>
      <c r="E2192" t="str">
        <f t="shared" si="631"/>
        <v>156.419908695238-8.46653555812077i</v>
      </c>
      <c r="F2192" t="str">
        <f t="shared" si="632"/>
        <v>17.4567336109828-43.4753887135841i</v>
      </c>
      <c r="G2192" t="str">
        <f t="shared" si="633"/>
        <v>0.999843875551645-0.0124940015011805i</v>
      </c>
      <c r="H2192" t="str">
        <f t="shared" si="634"/>
        <v>92.2355065820149+11.8882363792772i</v>
      </c>
      <c r="I2192" t="str">
        <f t="shared" si="635"/>
        <v>5.53872826276489-9.90171231508118i</v>
      </c>
      <c r="K2192" t="str">
        <f t="shared" si="636"/>
        <v>0.138640370664806-0.0235966718129556i</v>
      </c>
      <c r="L2192" t="str">
        <f t="shared" si="637"/>
        <v>0.0015-2.88093286337913i</v>
      </c>
      <c r="M2192" t="str">
        <f t="shared" si="638"/>
        <v>0.0135-1.18192117471964i</v>
      </c>
      <c r="N2192">
        <f t="shared" si="639"/>
        <v>134.4550801122457</v>
      </c>
      <c r="O2192">
        <f t="shared" si="640"/>
        <v>40.03636736901025</v>
      </c>
      <c r="P2192" s="3">
        <f t="shared" si="641"/>
        <v>40.03636736901025</v>
      </c>
      <c r="Q2192" s="3">
        <f t="shared" si="642"/>
        <v>-45.544919887754304</v>
      </c>
      <c r="R2192">
        <f t="shared" si="643"/>
        <v>134.4550801122457</v>
      </c>
      <c r="S2192">
        <f t="shared" si="644"/>
        <v>3.4527649254471382</v>
      </c>
      <c r="T2192">
        <f t="shared" si="627"/>
        <v>40.03636736901025</v>
      </c>
    </row>
    <row r="2193" spans="1:20" x14ac:dyDescent="0.3">
      <c r="A2193">
        <f t="shared" si="628"/>
        <v>21776.800423739594</v>
      </c>
      <c r="B2193">
        <f t="shared" si="645"/>
        <v>3465.8854321638373</v>
      </c>
      <c r="C2193" t="str">
        <f t="shared" si="629"/>
        <v>70.2931237082365-71.5312180557203i</v>
      </c>
      <c r="D2193" t="str">
        <f t="shared" si="630"/>
        <v>15.3280754548269-9.84124737875884i</v>
      </c>
      <c r="E2193" t="str">
        <f t="shared" si="631"/>
        <v>156.385779567912-8.47759576958584i</v>
      </c>
      <c r="F2193" t="str">
        <f t="shared" si="632"/>
        <v>17.4567128584382-43.3124620989274i</v>
      </c>
      <c r="G2193" t="str">
        <f t="shared" si="633"/>
        <v>0.999842686938414-0.0125414637975898i</v>
      </c>
      <c r="H2193" t="str">
        <f t="shared" si="634"/>
        <v>92.244991771779+11.9336008509271i</v>
      </c>
      <c r="I2193" t="str">
        <f t="shared" si="635"/>
        <v>5.5392272042528-9.86158809323097i</v>
      </c>
      <c r="K2193" t="str">
        <f t="shared" si="636"/>
        <v>0.138609264817951-0.0236807549489609i</v>
      </c>
      <c r="L2193" t="str">
        <f t="shared" si="637"/>
        <v>0.0015-2.87002676168473i</v>
      </c>
      <c r="M2193" t="str">
        <f t="shared" si="638"/>
        <v>0.0135-1.17744687658861i</v>
      </c>
      <c r="N2193">
        <f t="shared" si="639"/>
        <v>134.49983354109759</v>
      </c>
      <c r="O2193">
        <f t="shared" si="640"/>
        <v>40.025046533797912</v>
      </c>
      <c r="P2193" s="3">
        <f t="shared" si="641"/>
        <v>40.025046533797912</v>
      </c>
      <c r="Q2193" s="3">
        <f t="shared" si="642"/>
        <v>-45.500166458902406</v>
      </c>
      <c r="R2193">
        <f t="shared" si="643"/>
        <v>134.49983354109759</v>
      </c>
      <c r="S2193">
        <f t="shared" si="644"/>
        <v>3.4658854321638373</v>
      </c>
      <c r="T2193">
        <f t="shared" si="627"/>
        <v>40.025046533797912</v>
      </c>
    </row>
    <row r="2194" spans="1:20" x14ac:dyDescent="0.3">
      <c r="A2194">
        <f t="shared" si="628"/>
        <v>21859.552265349805</v>
      </c>
      <c r="B2194">
        <f t="shared" si="645"/>
        <v>3479.0557968060598</v>
      </c>
      <c r="C2194" t="str">
        <f t="shared" si="629"/>
        <v>70.2572304798344-71.3838214720784i</v>
      </c>
      <c r="D2194" t="str">
        <f t="shared" si="630"/>
        <v>15.3278613180453-9.80896796852002i</v>
      </c>
      <c r="E2194" t="str">
        <f t="shared" si="631"/>
        <v>156.351530002487-8.48853410002173i</v>
      </c>
      <c r="F2194" t="str">
        <f t="shared" si="632"/>
        <v>17.4566919479247-43.1501585446154i</v>
      </c>
      <c r="G2194" t="str">
        <f t="shared" si="633"/>
        <v>0.999841489277418-0.0125891062801488i</v>
      </c>
      <c r="H2194" t="str">
        <f t="shared" si="634"/>
        <v>92.2545503774786+11.9791398347875i</v>
      </c>
      <c r="I2194" t="str">
        <f t="shared" si="635"/>
        <v>5.53972999534434-9.82160582950895i</v>
      </c>
      <c r="K2194" t="str">
        <f t="shared" si="636"/>
        <v>0.138577936960717-0.0237650963734677i</v>
      </c>
      <c r="L2194" t="str">
        <f t="shared" si="637"/>
        <v>0.0015-2.85916194628883i</v>
      </c>
      <c r="M2194" t="str">
        <f t="shared" si="638"/>
        <v>0.0135-1.17298951642619i</v>
      </c>
      <c r="N2194">
        <f t="shared" si="639"/>
        <v>134.54428785260151</v>
      </c>
      <c r="O2194">
        <f t="shared" si="640"/>
        <v>40.013757656292526</v>
      </c>
      <c r="P2194" s="3">
        <f t="shared" si="641"/>
        <v>40.013757656292526</v>
      </c>
      <c r="Q2194" s="3">
        <f t="shared" si="642"/>
        <v>-45.455712147398479</v>
      </c>
      <c r="R2194">
        <f t="shared" si="643"/>
        <v>134.54428785260151</v>
      </c>
      <c r="S2194">
        <f t="shared" si="644"/>
        <v>3.4790557968060596</v>
      </c>
      <c r="T2194">
        <f t="shared" si="627"/>
        <v>40.013757656292526</v>
      </c>
    </row>
    <row r="2195" spans="1:20" x14ac:dyDescent="0.3">
      <c r="A2195">
        <f t="shared" si="628"/>
        <v>21942.618563958131</v>
      </c>
      <c r="B2195">
        <f t="shared" si="645"/>
        <v>3492.2762088339227</v>
      </c>
      <c r="C2195" t="str">
        <f t="shared" si="629"/>
        <v>70.2211534617933-71.2372719791555i</v>
      </c>
      <c r="D2195" t="str">
        <f t="shared" si="630"/>
        <v>15.3276455567834-9.77682952349586i</v>
      </c>
      <c r="E2195" t="str">
        <f t="shared" si="631"/>
        <v>156.317160456379-8.4993492777528i</v>
      </c>
      <c r="F2195" t="str">
        <f t="shared" si="632"/>
        <v>17.4566708782399-42.9884757158118i</v>
      </c>
      <c r="G2195" t="str">
        <f t="shared" si="633"/>
        <v>0.999840282499806-0.0126369296316135i</v>
      </c>
      <c r="H2195" t="str">
        <f t="shared" si="634"/>
        <v>92.2641829765067+12.0248540176142i</v>
      </c>
      <c r="I2195" t="str">
        <f t="shared" si="635"/>
        <v>5.54023666612805-9.78176494992712i</v>
      </c>
      <c r="K2195" t="str">
        <f t="shared" si="636"/>
        <v>0.138546385618782-0.0238496964165909i</v>
      </c>
      <c r="L2195" t="str">
        <f t="shared" si="637"/>
        <v>0.0015-2.84833826089742i</v>
      </c>
      <c r="M2195" t="str">
        <f t="shared" si="638"/>
        <v>0.0135-1.16854903011176i</v>
      </c>
      <c r="N2195">
        <f t="shared" si="639"/>
        <v>134.5884423211246</v>
      </c>
      <c r="O2195">
        <f t="shared" si="640"/>
        <v>40.002500517660295</v>
      </c>
      <c r="P2195" s="3">
        <f t="shared" si="641"/>
        <v>40.002500517660295</v>
      </c>
      <c r="Q2195" s="3">
        <f t="shared" si="642"/>
        <v>-45.411557678875404</v>
      </c>
      <c r="R2195">
        <f t="shared" si="643"/>
        <v>134.5884423211246</v>
      </c>
      <c r="S2195">
        <f t="shared" si="644"/>
        <v>3.4922762088339225</v>
      </c>
      <c r="T2195">
        <f t="shared" si="627"/>
        <v>40.002500517660295</v>
      </c>
    </row>
    <row r="2196" spans="1:20" x14ac:dyDescent="0.3">
      <c r="A2196">
        <f t="shared" si="628"/>
        <v>22026.000514501175</v>
      </c>
      <c r="B2196">
        <f t="shared" si="645"/>
        <v>3505.5468584274918</v>
      </c>
      <c r="C2196" t="str">
        <f t="shared" si="629"/>
        <v>70.1848921559131-71.0915662582251i</v>
      </c>
      <c r="D2196" t="str">
        <f t="shared" si="630"/>
        <v>15.3274281587641-9.74483157976694i</v>
      </c>
      <c r="E2196" t="str">
        <f t="shared" si="631"/>
        <v>156.28267139955-8.5100400291942i</v>
      </c>
      <c r="F2196" t="str">
        <f t="shared" si="632"/>
        <v>17.4566496481726-42.8274112866086i</v>
      </c>
      <c r="G2196" t="str">
        <f t="shared" si="633"/>
        <v>0.999839066536204-0.0126849345373122i</v>
      </c>
      <c r="H2196" t="str">
        <f t="shared" si="634"/>
        <v>92.2738901509366+12.0707440890275i</v>
      </c>
      <c r="I2196" t="str">
        <f t="shared" si="635"/>
        <v>5.54074724693342-9.74206488254601i</v>
      </c>
      <c r="K2196" t="str">
        <f t="shared" si="636"/>
        <v>0.138514609309667-0.023934555403138i</v>
      </c>
      <c r="L2196" t="str">
        <f t="shared" si="637"/>
        <v>0.0015-2.83755554980815i</v>
      </c>
      <c r="M2196" t="str">
        <f t="shared" si="638"/>
        <v>0.0135-1.16412535376745i</v>
      </c>
      <c r="N2196">
        <f t="shared" si="639"/>
        <v>134.63229623073551</v>
      </c>
      <c r="O2196">
        <f t="shared" si="640"/>
        <v>39.991274899003301</v>
      </c>
      <c r="P2196" s="3">
        <f t="shared" si="641"/>
        <v>39.991274899003301</v>
      </c>
      <c r="Q2196" s="3">
        <f t="shared" si="642"/>
        <v>-45.367703769264502</v>
      </c>
      <c r="R2196">
        <f t="shared" si="643"/>
        <v>134.63229623073551</v>
      </c>
      <c r="S2196">
        <f t="shared" si="644"/>
        <v>3.5055468584274916</v>
      </c>
      <c r="T2196">
        <f t="shared" si="627"/>
        <v>39.991274899003301</v>
      </c>
    </row>
    <row r="2197" spans="1:20" x14ac:dyDescent="0.3">
      <c r="A2197">
        <f t="shared" si="628"/>
        <v>22109.699316456281</v>
      </c>
      <c r="B2197">
        <f t="shared" si="645"/>
        <v>3518.8679364895165</v>
      </c>
      <c r="C2197" t="str">
        <f t="shared" si="629"/>
        <v>70.148446066612-70.9467009989889i</v>
      </c>
      <c r="D2197" t="str">
        <f t="shared" si="630"/>
        <v>15.327209111618-9.71297367541698i</v>
      </c>
      <c r="E2197" t="str">
        <f t="shared" si="631"/>
        <v>156.248063314594-8.52060507896964i</v>
      </c>
      <c r="F2197" t="str">
        <f t="shared" si="632"/>
        <v>17.4566282565026-42.6669629399939i</v>
      </c>
      <c r="G2197" t="str">
        <f t="shared" si="633"/>
        <v>0.999837841316712-0.0127331216851549i</v>
      </c>
      <c r="H2197" t="str">
        <f t="shared" si="634"/>
        <v>92.2836724875644+12.116810741528i</v>
      </c>
      <c r="I2197" t="str">
        <f t="shared" si="635"/>
        <v>5.5412617683334-9.70250505746708i</v>
      </c>
      <c r="K2197" t="str">
        <f t="shared" si="636"/>
        <v>0.138482606542711-0.0240196736525313i</v>
      </c>
      <c r="L2197" t="str">
        <f t="shared" si="637"/>
        <v>0.0015-2.8268136579081i</v>
      </c>
      <c r="M2197" t="str">
        <f t="shared" si="638"/>
        <v>0.0135-1.15971842375717i</v>
      </c>
      <c r="N2197">
        <f t="shared" si="639"/>
        <v>134.67584887516531</v>
      </c>
      <c r="O2197">
        <f t="shared" si="640"/>
        <v>39.9800805813762</v>
      </c>
      <c r="P2197" s="3">
        <f t="shared" si="641"/>
        <v>39.9800805813762</v>
      </c>
      <c r="Q2197" s="3">
        <f t="shared" si="642"/>
        <v>-45.324151124834692</v>
      </c>
      <c r="R2197">
        <f t="shared" si="643"/>
        <v>134.67584887516531</v>
      </c>
      <c r="S2197">
        <f t="shared" si="644"/>
        <v>3.5188679364895163</v>
      </c>
      <c r="T2197">
        <f t="shared" si="627"/>
        <v>39.9800805813762</v>
      </c>
    </row>
    <row r="2198" spans="1:20" x14ac:dyDescent="0.3">
      <c r="A2198">
        <f t="shared" si="628"/>
        <v>22193.716173858815</v>
      </c>
      <c r="B2198">
        <f t="shared" si="645"/>
        <v>3532.2396346481769</v>
      </c>
      <c r="C2198" t="str">
        <f t="shared" si="629"/>
        <v>70.1118147009541-70.8026728995723i</v>
      </c>
      <c r="D2198" t="str">
        <f t="shared" si="630"/>
        <v>15.3269884028831-9.68125535052576i</v>
      </c>
      <c r="E2198" t="str">
        <f t="shared" si="631"/>
        <v>156.213336696811-8.53104315002758i</v>
      </c>
      <c r="F2198" t="str">
        <f t="shared" si="632"/>
        <v>17.456606702-42.5071283678174i</v>
      </c>
      <c r="G2198" t="str">
        <f t="shared" si="633"/>
        <v>0.999836606770897-0.0127814917656427i</v>
      </c>
      <c r="H2198" t="str">
        <f t="shared" si="634"/>
        <v>92.2935305779458+12.1630546705083i</v>
      </c>
      <c r="I2198" t="str">
        <f t="shared" si="635"/>
        <v>5.54178026114578-9.66308490682415i</v>
      </c>
      <c r="K2198" t="str">
        <f t="shared" si="636"/>
        <v>0.138450375819057-0.0241050514787265i</v>
      </c>
      <c r="L2198" t="str">
        <f t="shared" si="637"/>
        <v>0.0015-2.81611243067155i</v>
      </c>
      <c r="M2198" t="str">
        <f t="shared" si="638"/>
        <v>0.0135-1.15532817668576i</v>
      </c>
      <c r="N2198">
        <f t="shared" si="639"/>
        <v>134.71909955777312</v>
      </c>
      <c r="O2198">
        <f t="shared" si="640"/>
        <v>39.968917345803085</v>
      </c>
      <c r="P2198" s="3">
        <f t="shared" si="641"/>
        <v>39.968917345803085</v>
      </c>
      <c r="Q2198" s="3">
        <f t="shared" si="642"/>
        <v>-45.280900442226887</v>
      </c>
      <c r="R2198">
        <f t="shared" si="643"/>
        <v>134.71909955777312</v>
      </c>
      <c r="S2198">
        <f t="shared" si="644"/>
        <v>3.5322396346481768</v>
      </c>
      <c r="T2198">
        <f t="shared" si="627"/>
        <v>39.968917345803085</v>
      </c>
    </row>
    <row r="2199" spans="1:20" x14ac:dyDescent="0.3">
      <c r="A2199">
        <f t="shared" si="628"/>
        <v>22278.052295319478</v>
      </c>
      <c r="B2199">
        <f t="shared" si="645"/>
        <v>3545.6621452598401</v>
      </c>
      <c r="C2199" t="str">
        <f t="shared" si="629"/>
        <v>70.0749975686642-70.6594786665198i</v>
      </c>
      <c r="D2199" t="str">
        <f t="shared" si="630"/>
        <v>15.3267660200037-9.64967614716233i</v>
      </c>
      <c r="E2199" t="str">
        <f t="shared" si="631"/>
        <v>156.178492054285-8.54135296376093i</v>
      </c>
      <c r="F2199" t="str">
        <f t="shared" si="632"/>
        <v>17.4565849834258-42.3479052707574i</v>
      </c>
      <c r="G2199" t="str">
        <f t="shared" si="633"/>
        <v>0.999835362827791-0.0128300454718774i</v>
      </c>
      <c r="H2199" t="str">
        <f t="shared" si="634"/>
        <v>92.3034650184416+12.2094765742671i</v>
      </c>
      <c r="I2199" t="str">
        <f t="shared" si="635"/>
        <v>5.54230275643574-9.62380386477601i</v>
      </c>
      <c r="K2199" t="str">
        <f t="shared" si="636"/>
        <v>0.138417915631626-0.0241906891901315i</v>
      </c>
      <c r="L2199" t="str">
        <f t="shared" si="637"/>
        <v>0.0015-2.80545171415775i</v>
      </c>
      <c r="M2199" t="str">
        <f t="shared" si="638"/>
        <v>0.0135-1.15095454939805i</v>
      </c>
      <c r="N2199">
        <f t="shared" si="639"/>
        <v>134.76204759150559</v>
      </c>
      <c r="O2199">
        <f t="shared" si="640"/>
        <v>39.95778497329357</v>
      </c>
      <c r="P2199" s="3">
        <f t="shared" si="641"/>
        <v>39.95778497329357</v>
      </c>
      <c r="Q2199" s="3">
        <f t="shared" si="642"/>
        <v>-45.237952408494408</v>
      </c>
      <c r="R2199">
        <f t="shared" si="643"/>
        <v>134.76204759150559</v>
      </c>
      <c r="S2199">
        <f t="shared" si="644"/>
        <v>3.5456621452598402</v>
      </c>
      <c r="T2199">
        <f t="shared" si="627"/>
        <v>39.95778497329357</v>
      </c>
    </row>
    <row r="2200" spans="1:20" x14ac:dyDescent="0.3">
      <c r="A2200">
        <f t="shared" si="628"/>
        <v>22362.708894041694</v>
      </c>
      <c r="B2200">
        <f t="shared" si="645"/>
        <v>3559.1356614118276</v>
      </c>
      <c r="C2200" t="str">
        <f t="shared" si="629"/>
        <v>70.0379941821551-70.5171150147953i</v>
      </c>
      <c r="D2200" t="str">
        <f t="shared" si="630"/>
        <v>15.3265419503303-9.61823560937838i</v>
      </c>
      <c r="E2200" t="str">
        <f t="shared" si="631"/>
        <v>156.143529907954-8.55153324012428i</v>
      </c>
      <c r="F2200" t="str">
        <f t="shared" si="632"/>
        <v>17.4565630995314-42.1892913582885i</v>
      </c>
      <c r="G2200" t="str">
        <f t="shared" si="633"/>
        <v>0.999834109415885-0.0128787834995717i</v>
      </c>
      <c r="H2200" t="str">
        <f t="shared" si="634"/>
        <v>92.3134764102527+12.2560771540231i</v>
      </c>
      <c r="I2200" t="str">
        <f t="shared" si="635"/>
        <v>5.54282928551754-9.5846613674979i</v>
      </c>
      <c r="K2200" t="str">
        <f t="shared" si="636"/>
        <v>0.138385224465106-0.0242765870895265i</v>
      </c>
      <c r="L2200" t="str">
        <f t="shared" si="637"/>
        <v>0.0015-2.79483135500872i</v>
      </c>
      <c r="M2200" t="str">
        <f t="shared" si="638"/>
        <v>0.0135-1.14659747897793i</v>
      </c>
      <c r="N2200">
        <f t="shared" si="639"/>
        <v>134.80469229885892</v>
      </c>
      <c r="O2200">
        <f t="shared" si="640"/>
        <v>39.946683244859727</v>
      </c>
      <c r="P2200" s="3">
        <f t="shared" si="641"/>
        <v>39.946683244859727</v>
      </c>
      <c r="Q2200" s="3">
        <f t="shared" si="642"/>
        <v>-45.195307701141083</v>
      </c>
      <c r="R2200">
        <f t="shared" si="643"/>
        <v>134.80469229885892</v>
      </c>
      <c r="S2200">
        <f t="shared" si="644"/>
        <v>3.5591356614118275</v>
      </c>
      <c r="T2200">
        <f t="shared" si="627"/>
        <v>39.946683244859727</v>
      </c>
    </row>
    <row r="2201" spans="1:20" x14ac:dyDescent="0.3">
      <c r="A2201">
        <f t="shared" si="628"/>
        <v>22447.687187839056</v>
      </c>
      <c r="B2201">
        <f t="shared" si="645"/>
        <v>3572.6603769251928</v>
      </c>
      <c r="C2201" t="str">
        <f t="shared" si="629"/>
        <v>70.0008040565414-70.3755786677764i</v>
      </c>
      <c r="D2201" t="str">
        <f t="shared" si="630"/>
        <v>15.3263161811183-9.58693328320126i</v>
      </c>
      <c r="E2201" t="str">
        <f t="shared" si="631"/>
        <v>156.10845079169-8.56158269775721i</v>
      </c>
      <c r="F2201" t="str">
        <f t="shared" si="632"/>
        <v>17.4565410490589-42.0312843486476i</v>
      </c>
      <c r="G2201" t="str">
        <f t="shared" si="633"/>
        <v>0.999832846463128-0.0129277065470579i</v>
      </c>
      <c r="H2201" t="str">
        <f t="shared" si="634"/>
        <v>92.3235653594682+12.3028571139292i</v>
      </c>
      <c r="I2201" t="str">
        <f t="shared" si="635"/>
        <v>5.54335987995704-9.54565685317415i</v>
      </c>
      <c r="K2201" t="str">
        <f t="shared" si="636"/>
        <v>0.138352300795924-0.0243627454739794i</v>
      </c>
      <c r="L2201" t="str">
        <f t="shared" si="637"/>
        <v>0.0015-2.78425120044702i</v>
      </c>
      <c r="M2201" t="str">
        <f t="shared" si="638"/>
        <v>0.0135-1.14225690274749i</v>
      </c>
      <c r="N2201">
        <f t="shared" si="639"/>
        <v>134.84703301183669</v>
      </c>
      <c r="O2201">
        <f t="shared" si="640"/>
        <v>39.935611941531789</v>
      </c>
      <c r="P2201" s="3">
        <f t="shared" si="641"/>
        <v>39.935611941531789</v>
      </c>
      <c r="Q2201" s="3">
        <f t="shared" si="642"/>
        <v>-45.152966988163321</v>
      </c>
      <c r="R2201">
        <f t="shared" si="643"/>
        <v>134.84703301183669</v>
      </c>
      <c r="S2201">
        <f t="shared" si="644"/>
        <v>3.5726603769251928</v>
      </c>
      <c r="T2201">
        <f t="shared" si="627"/>
        <v>39.935611941531789</v>
      </c>
    </row>
    <row r="2202" spans="1:20" x14ac:dyDescent="0.3">
      <c r="A2202">
        <f t="shared" si="628"/>
        <v>22532.98839915284</v>
      </c>
      <c r="B2202">
        <f t="shared" si="645"/>
        <v>3586.2364863575085</v>
      </c>
      <c r="C2202" t="str">
        <f t="shared" si="629"/>
        <v>69.9634267096627-70.2348663572573i</v>
      </c>
      <c r="D2202" t="str">
        <f t="shared" si="630"/>
        <v>15.3260886995277-9.55576871662744i</v>
      </c>
      <c r="E2202" t="str">
        <f t="shared" si="631"/>
        <v>156.073255252368-8.57150005410597i</v>
      </c>
      <c r="F2202" t="str">
        <f t="shared" si="632"/>
        <v>17.4565188307409-41.8738819688019i</v>
      </c>
      <c r="G2202" t="str">
        <f t="shared" si="633"/>
        <v>0.99983157389692-0.0129768153152982i</v>
      </c>
      <c r="H2202" t="str">
        <f t="shared" si="634"/>
        <v>92.3337324771031+12.3498171610858i</v>
      </c>
      <c r="I2202" t="str">
        <f t="shared" si="635"/>
        <v>5.54389457157352-9.50678976198998i</v>
      </c>
      <c r="K2202" t="str">
        <f t="shared" si="636"/>
        <v>0.138319143092234-0.0244491646347648i</v>
      </c>
      <c r="L2202" t="str">
        <f t="shared" si="637"/>
        <v>0.0015-2.77371109827358i</v>
      </c>
      <c r="M2202" t="str">
        <f t="shared" si="638"/>
        <v>0.0135-1.13793275826608i</v>
      </c>
      <c r="N2202">
        <f t="shared" si="639"/>
        <v>134.88906907190739</v>
      </c>
      <c r="O2202">
        <f t="shared" si="640"/>
        <v>39.924570844374855</v>
      </c>
      <c r="P2202" s="3">
        <f t="shared" si="641"/>
        <v>39.924570844374855</v>
      </c>
      <c r="Q2202" s="3">
        <f t="shared" si="642"/>
        <v>-45.110930928092628</v>
      </c>
      <c r="R2202">
        <f t="shared" si="643"/>
        <v>134.88906907190739</v>
      </c>
      <c r="S2202">
        <f t="shared" si="644"/>
        <v>3.5862364863575085</v>
      </c>
      <c r="T2202">
        <f t="shared" si="627"/>
        <v>39.924570844374855</v>
      </c>
    </row>
    <row r="2203" spans="1:20" x14ac:dyDescent="0.3">
      <c r="A2203">
        <f t="shared" si="628"/>
        <v>22618.613755069622</v>
      </c>
      <c r="B2203">
        <f t="shared" si="645"/>
        <v>3599.864185005667</v>
      </c>
      <c r="C2203" t="str">
        <f t="shared" si="629"/>
        <v>69.9258616621029-70.0949748234484i</v>
      </c>
      <c r="D2203" t="str">
        <f t="shared" si="630"/>
        <v>15.3258594926221-9.52474145961549i</v>
      </c>
      <c r="E2203" t="str">
        <f t="shared" si="631"/>
        <v>156.037943849943-8.58128402554975i</v>
      </c>
      <c r="F2203" t="str">
        <f t="shared" si="632"/>
        <v>17.4564964432999-41.7170819544155i</v>
      </c>
      <c r="G2203" t="str">
        <f t="shared" si="633"/>
        <v>0.99983029164411-0.0130261105078944i</v>
      </c>
      <c r="H2203" t="str">
        <f t="shared" si="634"/>
        <v>92.343978379141+12.3969580055547i</v>
      </c>
      <c r="I2203" t="str">
        <f t="shared" si="635"/>
        <v>5.54443339244168-9.46805953612363i</v>
      </c>
      <c r="K2203" t="str">
        <f t="shared" si="636"/>
        <v>0.138285749813899-0.0245358448572789i</v>
      </c>
      <c r="L2203" t="str">
        <f t="shared" si="637"/>
        <v>0.0015-2.76321089686549i</v>
      </c>
      <c r="M2203" t="str">
        <f t="shared" si="638"/>
        <v>0.0135-1.13362498332943i</v>
      </c>
      <c r="N2203">
        <f t="shared" si="639"/>
        <v>134.93079982996076</v>
      </c>
      <c r="O2203">
        <f t="shared" si="640"/>
        <v>39.913559734505057</v>
      </c>
      <c r="P2203" s="3">
        <f t="shared" si="641"/>
        <v>39.913559734505057</v>
      </c>
      <c r="Q2203" s="3">
        <f t="shared" si="642"/>
        <v>-45.069200170039231</v>
      </c>
      <c r="R2203">
        <f t="shared" si="643"/>
        <v>134.93079982996076</v>
      </c>
      <c r="S2203">
        <f t="shared" si="644"/>
        <v>3.599864185005667</v>
      </c>
      <c r="T2203">
        <f t="shared" si="627"/>
        <v>39.913559734505057</v>
      </c>
    </row>
    <row r="2204" spans="1:20" x14ac:dyDescent="0.3">
      <c r="A2204">
        <f t="shared" si="628"/>
        <v>22704.564487338888</v>
      </c>
      <c r="B2204">
        <f t="shared" si="645"/>
        <v>3613.5436689086887</v>
      </c>
      <c r="C2204" t="str">
        <f t="shared" si="629"/>
        <v>69.8881084372045-69.9559008149719i</v>
      </c>
      <c r="D2204" t="str">
        <f t="shared" si="630"/>
        <v>15.3256285473685-9.49385106407974i</v>
      </c>
      <c r="E2204" t="str">
        <f t="shared" si="631"/>
        <v>156.002517157512-8.59093332752271i</v>
      </c>
      <c r="F2204" t="str">
        <f t="shared" si="632"/>
        <v>17.4564738854492-41.5608820498172i</v>
      </c>
      <c r="G2204" t="str">
        <f t="shared" si="633"/>
        <v>0.999828999630989-0.0130755928310976i</v>
      </c>
      <c r="H2204" t="str">
        <f t="shared" si="634"/>
        <v>92.3543036865796+12.4442803603741i</v>
      </c>
      <c r="I2204" t="str">
        <f t="shared" si="635"/>
        <v>5.54497637489427-9.4294656197388i</v>
      </c>
      <c r="K2204" t="str">
        <f t="shared" si="636"/>
        <v>0.138252119412468-0.0246227864209561i</v>
      </c>
      <c r="L2204" t="str">
        <f t="shared" si="637"/>
        <v>0.0015-2.75275044517383i</v>
      </c>
      <c r="M2204" t="str">
        <f t="shared" si="638"/>
        <v>0.0135-1.12933351596875i</v>
      </c>
      <c r="N2204">
        <f t="shared" si="639"/>
        <v>134.97222464626313</v>
      </c>
      <c r="O2204">
        <f t="shared" si="640"/>
        <v>39.902578393105024</v>
      </c>
      <c r="P2204" s="3">
        <f t="shared" si="641"/>
        <v>39.902578393105024</v>
      </c>
      <c r="Q2204" s="3">
        <f t="shared" si="642"/>
        <v>-45.027775353736871</v>
      </c>
      <c r="R2204">
        <f t="shared" si="643"/>
        <v>134.97222464626313</v>
      </c>
      <c r="S2204">
        <f t="shared" si="644"/>
        <v>3.6135436689086888</v>
      </c>
      <c r="T2204">
        <f t="shared" si="627"/>
        <v>39.902578393105024</v>
      </c>
    </row>
    <row r="2205" spans="1:20" x14ac:dyDescent="0.3">
      <c r="A2205">
        <f t="shared" si="628"/>
        <v>22790.841832390775</v>
      </c>
      <c r="B2205">
        <f t="shared" si="645"/>
        <v>3627.2751348505417</v>
      </c>
      <c r="C2205" t="str">
        <f t="shared" si="629"/>
        <v>69.8501665610875-69.8176410888675i</v>
      </c>
      <c r="D2205" t="str">
        <f t="shared" si="630"/>
        <v>15.3253958506359-9.4630970838834i</v>
      </c>
      <c r="E2205" t="str">
        <f t="shared" si="631"/>
        <v>155.966975761391-8.60044667464454i</v>
      </c>
      <c r="F2205" t="str">
        <f t="shared" si="632"/>
        <v>17.456451155892-41.4052800079684i</v>
      </c>
      <c r="G2205" t="str">
        <f t="shared" si="633"/>
        <v>0.999827697783289-0.0131252629938177i</v>
      </c>
      <c r="H2205" t="str">
        <f t="shared" si="634"/>
        <v>92.3647090254715+12.4917849415717i</v>
      </c>
      <c r="I2205" t="str">
        <f t="shared" si="635"/>
        <v>5.54552355152386-9.39100745897682i</v>
      </c>
      <c r="K2205" t="str">
        <f t="shared" si="636"/>
        <v>0.138218250331164-0.0247099895991826i</v>
      </c>
      <c r="L2205" t="str">
        <f t="shared" si="637"/>
        <v>0.0015-2.74232959272149i</v>
      </c>
      <c r="M2205" t="str">
        <f t="shared" si="638"/>
        <v>0.0135-1.12505829444984i</v>
      </c>
      <c r="N2205">
        <f t="shared" si="639"/>
        <v>135.01334289040935</v>
      </c>
      <c r="O2205">
        <f t="shared" si="640"/>
        <v>39.891626601440159</v>
      </c>
      <c r="P2205" s="3">
        <f t="shared" si="641"/>
        <v>39.891626601440159</v>
      </c>
      <c r="Q2205" s="3">
        <f t="shared" si="642"/>
        <v>-44.986657109590645</v>
      </c>
      <c r="R2205">
        <f t="shared" si="643"/>
        <v>135.01334289040935</v>
      </c>
      <c r="S2205">
        <f t="shared" si="644"/>
        <v>3.6272751348505419</v>
      </c>
      <c r="T2205">
        <f t="shared" si="627"/>
        <v>39.891626601440159</v>
      </c>
    </row>
    <row r="2206" spans="1:20" x14ac:dyDescent="0.3">
      <c r="A2206">
        <f t="shared" si="628"/>
        <v>22877.447031353862</v>
      </c>
      <c r="B2206">
        <f t="shared" si="645"/>
        <v>3641.0587803629737</v>
      </c>
      <c r="C2206" t="str">
        <f t="shared" si="629"/>
        <v>69.8120355626681-69.6801924105924i</v>
      </c>
      <c r="D2206" t="str">
        <f t="shared" si="630"/>
        <v>15.3251613891951-9.43247907483196i</v>
      </c>
      <c r="E2206" t="str">
        <f t="shared" si="631"/>
        <v>155.931320261181-8.60982278084734i</v>
      </c>
      <c r="F2206" t="str">
        <f t="shared" si="632"/>
        <v>17.4564282533219-41.2502735904299i</v>
      </c>
      <c r="G2206" t="str">
        <f t="shared" si="633"/>
        <v>0.999826386026177-0.0131751217076335i</v>
      </c>
      <c r="H2206" t="str">
        <f t="shared" si="634"/>
        <v>92.375195026968+12.5394724681797i</v>
      </c>
      <c r="I2206" t="str">
        <f t="shared" si="635"/>
        <v>5.54607495518519-9.35268450194863i</v>
      </c>
      <c r="K2206" t="str">
        <f t="shared" si="636"/>
        <v>0.138184141004866-0.0247974546592115i</v>
      </c>
      <c r="L2206" t="str">
        <f t="shared" si="637"/>
        <v>0.0015-2.731948189601i</v>
      </c>
      <c r="M2206" t="str">
        <f t="shared" si="638"/>
        <v>0.0135-1.12079925727221i</v>
      </c>
      <c r="N2206">
        <f t="shared" si="639"/>
        <v>135.05415394127658</v>
      </c>
      <c r="O2206">
        <f t="shared" si="640"/>
        <v>39.880704140874464</v>
      </c>
      <c r="P2206" s="3">
        <f t="shared" si="641"/>
        <v>39.880704140874464</v>
      </c>
      <c r="Q2206" s="3">
        <f t="shared" si="642"/>
        <v>-44.945846058723426</v>
      </c>
      <c r="R2206">
        <f t="shared" si="643"/>
        <v>135.05415394127658</v>
      </c>
      <c r="S2206">
        <f t="shared" si="644"/>
        <v>3.6410587803629739</v>
      </c>
      <c r="T2206">
        <f t="shared" si="627"/>
        <v>39.880704140874464</v>
      </c>
    </row>
    <row r="2207" spans="1:20" x14ac:dyDescent="0.3">
      <c r="A2207">
        <f t="shared" si="628"/>
        <v>22964.381330073007</v>
      </c>
      <c r="B2207">
        <f t="shared" si="645"/>
        <v>3654.8948037283531</v>
      </c>
      <c r="C2207" t="str">
        <f t="shared" si="629"/>
        <v>69.7737149736709-69.5435515540219i</v>
      </c>
      <c r="D2207" t="str">
        <f t="shared" si="630"/>
        <v>15.3249251497178-9.40199659466657i</v>
      </c>
      <c r="E2207" t="str">
        <f t="shared" si="631"/>
        <v>155.895551269832-8.61906035950565i</v>
      </c>
      <c r="F2207" t="str">
        <f t="shared" si="632"/>
        <v>17.4564051764223-41.0958605673306i</v>
      </c>
      <c r="G2207" t="str">
        <f t="shared" si="633"/>
        <v>0.999825064284251-0.0132251696868029i</v>
      </c>
      <c r="H2207" t="str">
        <f t="shared" si="634"/>
        <v>92.3857623273639+12.5873436622486i</v>
      </c>
      <c r="I2207" t="str">
        <f t="shared" si="635"/>
        <v>5.54663061899735-9.31449619872746i</v>
      </c>
      <c r="K2207" t="str">
        <f t="shared" si="636"/>
        <v>0.138149789860092-0.0248851818620756i</v>
      </c>
      <c r="L2207" t="str">
        <f t="shared" si="637"/>
        <v>0.0015-2.72160608647241i</v>
      </c>
      <c r="M2207" t="str">
        <f t="shared" si="638"/>
        <v>0.0135-1.11655634316817i</v>
      </c>
      <c r="N2207">
        <f t="shared" si="639"/>
        <v>135.09465718697416</v>
      </c>
      <c r="O2207">
        <f t="shared" si="640"/>
        <v>39.869810792885893</v>
      </c>
      <c r="P2207" s="3">
        <f t="shared" si="641"/>
        <v>39.869810792885893</v>
      </c>
      <c r="Q2207" s="3">
        <f t="shared" si="642"/>
        <v>-44.90534281302584</v>
      </c>
      <c r="R2207">
        <f t="shared" si="643"/>
        <v>135.09465718697416</v>
      </c>
      <c r="S2207">
        <f t="shared" si="644"/>
        <v>3.6548948037283528</v>
      </c>
      <c r="T2207">
        <f t="shared" si="627"/>
        <v>39.869810792885893</v>
      </c>
    </row>
    <row r="2208" spans="1:20" x14ac:dyDescent="0.3">
      <c r="A2208">
        <f t="shared" si="628"/>
        <v>23051.645979127283</v>
      </c>
      <c r="B2208">
        <f t="shared" si="645"/>
        <v>3668.7834039825207</v>
      </c>
      <c r="C2208" t="str">
        <f t="shared" si="629"/>
        <v>69.735204328647-69.4077153014553i</v>
      </c>
      <c r="D2208" t="str">
        <f t="shared" si="630"/>
        <v>15.3246871187757-9.37164920305741i</v>
      </c>
      <c r="E2208" t="str">
        <f t="shared" si="631"/>
        <v>155.859669413716-8.62815812356917i</v>
      </c>
      <c r="F2208" t="str">
        <f t="shared" si="632"/>
        <v>17.4563819238668-40.9420387173346i</v>
      </c>
      <c r="G2208" t="str">
        <f t="shared" si="633"/>
        <v>0.999823732481534-0.0132754076482717i</v>
      </c>
      <c r="H2208" t="str">
        <f t="shared" si="634"/>
        <v>92.3964115681415+12.6353992488617i</v>
      </c>
      <c r="I2208" t="str">
        <f t="shared" si="635"/>
        <v>5.547190576346-9.27644200134084i</v>
      </c>
      <c r="K2208" t="str">
        <f t="shared" si="636"/>
        <v>0.138115195314984-0.0249731714625i</v>
      </c>
      <c r="L2208" t="str">
        <f t="shared" si="637"/>
        <v>0.0015-2.71130313456107i</v>
      </c>
      <c r="M2208" t="str">
        <f t="shared" si="638"/>
        <v>0.0135-1.11232949110198i</v>
      </c>
      <c r="N2208">
        <f t="shared" si="639"/>
        <v>135.1348520247931</v>
      </c>
      <c r="O2208">
        <f t="shared" si="640"/>
        <v>39.858946339082252</v>
      </c>
      <c r="P2208" s="3">
        <f t="shared" si="641"/>
        <v>39.858946339082252</v>
      </c>
      <c r="Q2208" s="3">
        <f t="shared" si="642"/>
        <v>-44.865147975206902</v>
      </c>
      <c r="R2208">
        <f t="shared" si="643"/>
        <v>135.1348520247931</v>
      </c>
      <c r="S2208">
        <f t="shared" si="644"/>
        <v>3.6687834039825207</v>
      </c>
      <c r="T2208">
        <f t="shared" si="627"/>
        <v>39.858946339082252</v>
      </c>
    </row>
    <row r="2209" spans="1:20" x14ac:dyDescent="0.3">
      <c r="A2209">
        <f t="shared" si="628"/>
        <v>23139.242233847966</v>
      </c>
      <c r="B2209">
        <f t="shared" si="645"/>
        <v>3682.7247809176542</v>
      </c>
      <c r="C2209" t="str">
        <f t="shared" si="629"/>
        <v>69.6965031649879-69.2726804436161i</v>
      </c>
      <c r="D2209" t="str">
        <f t="shared" si="630"/>
        <v>15.3244472828403-9.34143646159726i</v>
      </c>
      <c r="E2209" t="str">
        <f t="shared" si="631"/>
        <v>155.823675332683-8.63711478569286i</v>
      </c>
      <c r="F2209" t="str">
        <f t="shared" si="632"/>
        <v>17.4563584943187-40.7888058276097i</v>
      </c>
      <c r="G2209" t="str">
        <f t="shared" si="633"/>
        <v>0.999822390541474-0.0133258363116849i</v>
      </c>
      <c r="H2209" t="str">
        <f t="shared" si="634"/>
        <v>92.4071433960149+12.6836399561495i</v>
      </c>
      <c r="I2209" t="str">
        <f t="shared" si="635"/>
        <v>5.54775486088558-9.23852136376305i</v>
      </c>
      <c r="K2209" t="str">
        <f t="shared" si="636"/>
        <v>0.138080355779293-0.025061423708814i</v>
      </c>
      <c r="L2209" t="str">
        <f t="shared" si="637"/>
        <v>0.0015-2.70103918565559i</v>
      </c>
      <c r="M2209" t="str">
        <f t="shared" si="638"/>
        <v>0.0135-1.10811864026896i</v>
      </c>
      <c r="N2209">
        <f t="shared" si="639"/>
        <v>135.17473786115539</v>
      </c>
      <c r="O2209">
        <f t="shared" si="640"/>
        <v>39.848110561216416</v>
      </c>
      <c r="P2209" s="3">
        <f t="shared" si="641"/>
        <v>39.848110561216416</v>
      </c>
      <c r="Q2209" s="3">
        <f t="shared" si="642"/>
        <v>-44.825262138844593</v>
      </c>
      <c r="R2209">
        <f t="shared" si="643"/>
        <v>135.17473786115539</v>
      </c>
      <c r="S2209">
        <f t="shared" si="644"/>
        <v>3.6827247809176544</v>
      </c>
      <c r="T2209">
        <f t="shared" si="627"/>
        <v>39.848110561216416</v>
      </c>
    </row>
    <row r="2210" spans="1:20" x14ac:dyDescent="0.3">
      <c r="A2210">
        <f t="shared" si="628"/>
        <v>23227.171354336588</v>
      </c>
      <c r="B2210">
        <f t="shared" si="645"/>
        <v>3696.7191350851413</v>
      </c>
      <c r="C2210" t="str">
        <f t="shared" si="629"/>
        <v>69.6576110229354-69.1384437796576i</v>
      </c>
      <c r="D2210" t="str">
        <f t="shared" si="630"/>
        <v>15.3242056282813-9.31135793379481i</v>
      </c>
      <c r="E2210" t="str">
        <f t="shared" si="631"/>
        <v>155.787569680131-8.64592905837474i</v>
      </c>
      <c r="F2210" t="str">
        <f t="shared" si="632"/>
        <v>17.4563348864313-40.6361596937958i</v>
      </c>
      <c r="G2210" t="str">
        <f t="shared" si="633"/>
        <v>0.999821038386936-0.0133764563993957i</v>
      </c>
      <c r="H2210" t="str">
        <f t="shared" si="634"/>
        <v>92.4179584629772+12.7320665153049i</v>
      </c>
      <c r="I2210" t="str">
        <f t="shared" si="635"/>
        <v>5.5483235065418-9.20073374190771i</v>
      </c>
      <c r="K2210" t="str">
        <f t="shared" si="636"/>
        <v>0.138045269654362-0.0251499388428622i</v>
      </c>
      <c r="L2210" t="str">
        <f t="shared" si="637"/>
        <v>0.0015-2.69081409210559i</v>
      </c>
      <c r="M2210" t="str">
        <f t="shared" si="638"/>
        <v>0.0135-1.1039237300946i</v>
      </c>
      <c r="N2210">
        <f t="shared" si="639"/>
        <v>135.21431411155871</v>
      </c>
      <c r="O2210">
        <f t="shared" si="640"/>
        <v>39.837303241201468</v>
      </c>
      <c r="P2210" s="3">
        <f t="shared" si="641"/>
        <v>39.837303241201468</v>
      </c>
      <c r="Q2210" s="3">
        <f t="shared" si="642"/>
        <v>-44.785685888441293</v>
      </c>
      <c r="R2210">
        <f t="shared" si="643"/>
        <v>135.21431411155871</v>
      </c>
      <c r="S2210">
        <f t="shared" si="644"/>
        <v>3.6967191350851412</v>
      </c>
      <c r="T2210">
        <f t="shared" si="627"/>
        <v>39.837303241201468</v>
      </c>
    </row>
    <row r="2211" spans="1:20" x14ac:dyDescent="0.3">
      <c r="A2211">
        <f t="shared" si="628"/>
        <v>23315.434605483068</v>
      </c>
      <c r="B2211">
        <f t="shared" si="645"/>
        <v>3710.7666677984648</v>
      </c>
      <c r="C2211" t="str">
        <f t="shared" si="629"/>
        <v>69.6185274455993-69.0050021171666i</v>
      </c>
      <c r="D2211" t="str">
        <f t="shared" si="630"/>
        <v>15.3239621413667-9.28141318506816i</v>
      </c>
      <c r="E2211" t="str">
        <f t="shared" si="631"/>
        <v>155.751353123064-8.65459965408824i</v>
      </c>
      <c r="F2211" t="str">
        <f t="shared" si="632"/>
        <v>17.4563110988478-40.4840981199723i</v>
      </c>
      <c r="G2211" t="str">
        <f t="shared" si="633"/>
        <v>0.999819675940197-0.0134272686364755i</v>
      </c>
      <c r="H2211" t="str">
        <f t="shared" si="634"/>
        <v>92.4288574263442+12.7806796605973i</v>
      </c>
      <c r="I2211" t="str">
        <f t="shared" si="635"/>
        <v>5.54889654751375-9.16307859361979i</v>
      </c>
      <c r="K2211" t="str">
        <f t="shared" si="636"/>
        <v>0.138009935333114-0.0252387170999153i</v>
      </c>
      <c r="L2211" t="str">
        <f t="shared" si="637"/>
        <v>0.0015-2.68062770681967i</v>
      </c>
      <c r="M2211" t="str">
        <f t="shared" si="638"/>
        <v>0.0135-1.09974470023371i</v>
      </c>
      <c r="N2211">
        <f t="shared" si="639"/>
        <v>135.25358020052442</v>
      </c>
      <c r="O2211">
        <f t="shared" si="640"/>
        <v>39.826524161126144</v>
      </c>
      <c r="P2211" s="3">
        <f t="shared" si="641"/>
        <v>39.826524161126144</v>
      </c>
      <c r="Q2211" s="3">
        <f t="shared" si="642"/>
        <v>-44.746419799475582</v>
      </c>
      <c r="R2211">
        <f t="shared" si="643"/>
        <v>135.25358020052442</v>
      </c>
      <c r="S2211">
        <f t="shared" si="644"/>
        <v>3.710766667798465</v>
      </c>
      <c r="T2211">
        <f t="shared" si="627"/>
        <v>39.826524161126144</v>
      </c>
    </row>
    <row r="2212" spans="1:20" x14ac:dyDescent="0.3">
      <c r="A2212">
        <f t="shared" si="628"/>
        <v>23404.033256983901</v>
      </c>
      <c r="B2212">
        <f t="shared" si="645"/>
        <v>3724.867581136099</v>
      </c>
      <c r="C2212" t="str">
        <f t="shared" si="629"/>
        <v>69.5792519789683-68.8723522721693i</v>
      </c>
      <c r="D2212" t="str">
        <f t="shared" si="630"/>
        <v>15.3237168082617-9.25160178273849i</v>
      </c>
      <c r="E2212" t="str">
        <f t="shared" si="631"/>
        <v>155.715026342153-8.66312528542064i</v>
      </c>
      <c r="F2212" t="str">
        <f t="shared" si="632"/>
        <v>17.4562871302006-40.3326189186278i</v>
      </c>
      <c r="G2212" t="str">
        <f t="shared" si="633"/>
        <v>0.999818303122945-0.0134782737507248i</v>
      </c>
      <c r="H2212" t="str">
        <f t="shared" si="634"/>
        <v>92.4398409488005+12.8294801293864i</v>
      </c>
      <c r="I2212" t="str">
        <f t="shared" si="635"/>
        <v>5.54947401827603-9.12555537866846i</v>
      </c>
      <c r="K2212" t="str">
        <f t="shared" si="636"/>
        <v>0.137974351200039-0.0253277587085784i</v>
      </c>
      <c r="L2212" t="str">
        <f t="shared" si="637"/>
        <v>0.0015-2.67047988326327i</v>
      </c>
      <c r="M2212" t="str">
        <f t="shared" si="638"/>
        <v>0.0135-1.09558149056955i</v>
      </c>
      <c r="N2212">
        <f t="shared" si="639"/>
        <v>135.29253556154117</v>
      </c>
      <c r="O2212">
        <f t="shared" si="640"/>
        <v>39.815773103269862</v>
      </c>
      <c r="P2212" s="3">
        <f t="shared" si="641"/>
        <v>39.815773103269862</v>
      </c>
      <c r="Q2212" s="3">
        <f t="shared" si="642"/>
        <v>-44.707464438458821</v>
      </c>
      <c r="R2212">
        <f t="shared" si="643"/>
        <v>135.29253556154117</v>
      </c>
      <c r="S2212">
        <f t="shared" si="644"/>
        <v>3.7248675811360989</v>
      </c>
      <c r="T2212">
        <f t="shared" si="627"/>
        <v>39.815773103269862</v>
      </c>
    </row>
    <row r="2213" spans="1:20" x14ac:dyDescent="0.3">
      <c r="A2213">
        <f t="shared" si="628"/>
        <v>23492.968583360442</v>
      </c>
      <c r="B2213">
        <f t="shared" si="645"/>
        <v>3739.0220779444162</v>
      </c>
      <c r="C2213" t="str">
        <f t="shared" si="629"/>
        <v>69.5397841719184-68.7404910691372i</v>
      </c>
      <c r="D2213" t="str">
        <f t="shared" si="630"/>
        <v>15.3234696150278-9.22192329602334i</v>
      </c>
      <c r="E2213" t="str">
        <f t="shared" si="631"/>
        <v>155.678590031799-8.67150466521253i</v>
      </c>
      <c r="F2213" t="str">
        <f t="shared" si="632"/>
        <v>17.4562629791122-40.1817199106272i</v>
      </c>
      <c r="G2213" t="str">
        <f t="shared" si="633"/>
        <v>0.999816919856272-0.0135294724726822i</v>
      </c>
      <c r="H2213" t="str">
        <f t="shared" si="634"/>
        <v>92.450909698448+12.878468662139i</v>
      </c>
      <c r="I2213" t="str">
        <f t="shared" si="635"/>
        <v>5.55005595358158-9.08816355873925i</v>
      </c>
      <c r="K2213" t="str">
        <f t="shared" si="636"/>
        <v>0.137938515631177-0.0254170638907018i</v>
      </c>
      <c r="L2213" t="str">
        <f t="shared" si="637"/>
        <v>0.0015-2.66037047545653i</v>
      </c>
      <c r="M2213" t="str">
        <f t="shared" si="638"/>
        <v>0.0135-1.09143404121294i</v>
      </c>
      <c r="N2213">
        <f t="shared" si="639"/>
        <v>135.33117963700678</v>
      </c>
      <c r="O2213">
        <f t="shared" si="640"/>
        <v>39.80504985011742</v>
      </c>
      <c r="P2213" s="3">
        <f t="shared" si="641"/>
        <v>39.80504985011742</v>
      </c>
      <c r="Q2213" s="3">
        <f t="shared" si="642"/>
        <v>-44.668820362993209</v>
      </c>
      <c r="R2213">
        <f t="shared" si="643"/>
        <v>135.33117963700678</v>
      </c>
      <c r="S2213">
        <f t="shared" si="644"/>
        <v>3.7390220779444161</v>
      </c>
      <c r="T2213">
        <f t="shared" si="627"/>
        <v>39.80504985011742</v>
      </c>
    </row>
    <row r="2214" spans="1:20" x14ac:dyDescent="0.3">
      <c r="A2214">
        <f t="shared" si="628"/>
        <v>23582.241863977211</v>
      </c>
      <c r="B2214">
        <f t="shared" si="645"/>
        <v>3753.2303618406049</v>
      </c>
      <c r="C2214" t="str">
        <f t="shared" si="629"/>
        <v>69.5001235762251-68.6094153409897i</v>
      </c>
      <c r="D2214" t="str">
        <f t="shared" si="630"/>
        <v>15.3232205476221-9.19237729603031i</v>
      </c>
      <c r="E2214" t="str">
        <f t="shared" si="631"/>
        <v>155.642044900183-8.67973650669405i</v>
      </c>
      <c r="F2214" t="str">
        <f t="shared" si="632"/>
        <v>17.4562386441944-40.0313989251813i</v>
      </c>
      <c r="G2214" t="str">
        <f t="shared" si="633"/>
        <v>0.999815526060669-0.0135808655356353i</v>
      </c>
      <c r="H2214" t="str">
        <f t="shared" si="634"/>
        <v>92.4620643488511+12.9276460024424i</v>
      </c>
      <c r="I2214" t="str">
        <f t="shared" si="635"/>
        <v>5.55064238846363-9.05090259742673i</v>
      </c>
      <c r="K2214" t="str">
        <f t="shared" si="636"/>
        <v>0.137902426994109-0.0255066328612871i</v>
      </c>
      <c r="L2214" t="str">
        <f t="shared" si="637"/>
        <v>0.0015-2.65029933797224i</v>
      </c>
      <c r="M2214" t="str">
        <f t="shared" si="638"/>
        <v>0.0135-1.08730229250143i</v>
      </c>
      <c r="N2214">
        <f t="shared" si="639"/>
        <v>135.36951187817237</v>
      </c>
      <c r="O2214">
        <f t="shared" si="640"/>
        <v>39.794354184373731</v>
      </c>
      <c r="P2214" s="3">
        <f t="shared" si="641"/>
        <v>39.794354184373731</v>
      </c>
      <c r="Q2214" s="3">
        <f t="shared" si="642"/>
        <v>-44.630488121827611</v>
      </c>
      <c r="R2214">
        <f t="shared" si="643"/>
        <v>135.36951187817237</v>
      </c>
      <c r="S2214">
        <f t="shared" si="644"/>
        <v>3.7532303618406049</v>
      </c>
      <c r="T2214">
        <f t="shared" si="627"/>
        <v>39.794354184373731</v>
      </c>
    </row>
    <row r="2215" spans="1:20" x14ac:dyDescent="0.3">
      <c r="A2215">
        <f t="shared" si="628"/>
        <v>23671.854383060323</v>
      </c>
      <c r="B2215">
        <f t="shared" si="645"/>
        <v>3767.4926372155992</v>
      </c>
      <c r="C2215" t="str">
        <f t="shared" si="629"/>
        <v>69.460269746574-68.4791219291063i</v>
      </c>
      <c r="D2215" t="str">
        <f t="shared" si="630"/>
        <v>15.3229695918968-9.16296335575072i</v>
      </c>
      <c r="E2215" t="str">
        <f t="shared" si="631"/>
        <v>155.60539166933-8.68781952362968i</v>
      </c>
      <c r="F2215" t="str">
        <f t="shared" si="632"/>
        <v>17.4562141240484-39.8816537998155i</v>
      </c>
      <c r="G2215" t="str">
        <f t="shared" si="633"/>
        <v>0.999814121656023-0.0136324536756299i</v>
      </c>
      <c r="H2215" t="str">
        <f t="shared" si="634"/>
        <v>92.4733055790846+12.9770128970196i</v>
      </c>
      <c r="I2215" t="str">
        <f t="shared" si="635"/>
        <v>5.55123335823819-9.01377196022705i</v>
      </c>
      <c r="K2215" t="str">
        <f t="shared" si="636"/>
        <v>0.137866083647943-0.0255964658283959i</v>
      </c>
      <c r="L2215" t="str">
        <f t="shared" si="637"/>
        <v>0.0015-2.64026632593369i</v>
      </c>
      <c r="M2215" t="str">
        <f t="shared" si="638"/>
        <v>0.0135-1.08318618499844i</v>
      </c>
      <c r="N2215">
        <f t="shared" si="639"/>
        <v>135.4075317450812</v>
      </c>
      <c r="O2215">
        <f t="shared" si="640"/>
        <v>39.783685888978802</v>
      </c>
      <c r="P2215" s="3">
        <f t="shared" si="641"/>
        <v>39.783685888978802</v>
      </c>
      <c r="Q2215" s="3">
        <f t="shared" si="642"/>
        <v>-44.592468254918813</v>
      </c>
      <c r="R2215">
        <f t="shared" si="643"/>
        <v>135.4075317450812</v>
      </c>
      <c r="S2215">
        <f t="shared" si="644"/>
        <v>3.7674926372155992</v>
      </c>
      <c r="T2215">
        <f t="shared" si="627"/>
        <v>39.783685888978802</v>
      </c>
    </row>
    <row r="2216" spans="1:20" x14ac:dyDescent="0.3">
      <c r="A2216">
        <f t="shared" si="628"/>
        <v>23761.807429715955</v>
      </c>
      <c r="B2216">
        <f t="shared" si="645"/>
        <v>3781.8091092370187</v>
      </c>
      <c r="C2216" t="str">
        <f t="shared" si="629"/>
        <v>69.4202222405686-68.3496076833309i</v>
      </c>
      <c r="D2216" t="str">
        <f t="shared" si="630"/>
        <v>15.3227167335982-9.13368105005301i</v>
      </c>
      <c r="E2216" t="str">
        <f t="shared" si="631"/>
        <v>155.568631075162-8.69575243045913i</v>
      </c>
      <c r="F2216" t="str">
        <f t="shared" si="632"/>
        <v>17.4561894172649-39.7324823803382i</v>
      </c>
      <c r="G2216" t="str">
        <f t="shared" si="633"/>
        <v>0.999812706561613-0.0136842376314817i</v>
      </c>
      <c r="H2216" t="str">
        <f t="shared" si="634"/>
        <v>92.4846340737826+13.0265700957448i</v>
      </c>
      <c r="I2216" t="str">
        <f t="shared" si="635"/>
        <v>5.55182889850655-8.97677111453043i</v>
      </c>
      <c r="K2216" t="str">
        <f t="shared" si="636"/>
        <v>0.137829483943302-0.0256865629930561i</v>
      </c>
      <c r="L2216" t="str">
        <f t="shared" si="637"/>
        <v>0.0015-2.63027129501264i</v>
      </c>
      <c r="M2216" t="str">
        <f t="shared" si="638"/>
        <v>0.0135-1.07908565949237i</v>
      </c>
      <c r="N2216">
        <f t="shared" si="639"/>
        <v>135.4452387065088</v>
      </c>
      <c r="O2216">
        <f t="shared" si="640"/>
        <v>39.773044747122015</v>
      </c>
      <c r="P2216" s="3">
        <f t="shared" si="641"/>
        <v>39.773044747122015</v>
      </c>
      <c r="Q2216" s="3">
        <f t="shared" si="642"/>
        <v>-44.55476129349119</v>
      </c>
      <c r="R2216">
        <f t="shared" si="643"/>
        <v>135.4452387065088</v>
      </c>
      <c r="S2216">
        <f t="shared" si="644"/>
        <v>3.7818091092370185</v>
      </c>
      <c r="T2216">
        <f t="shared" si="627"/>
        <v>39.773044747122015</v>
      </c>
    </row>
    <row r="2217" spans="1:20" x14ac:dyDescent="0.3">
      <c r="A2217">
        <f t="shared" si="628"/>
        <v>23852.102297948873</v>
      </c>
      <c r="B2217">
        <f t="shared" si="645"/>
        <v>3796.1799838521192</v>
      </c>
      <c r="C2217" t="str">
        <f t="shared" si="629"/>
        <v>69.379980618738-68.2208694619778i</v>
      </c>
      <c r="D2217" t="str">
        <f t="shared" si="630"/>
        <v>15.322461958366-9.10452995567661i</v>
      </c>
      <c r="E2217" t="str">
        <f t="shared" si="631"/>
        <v>155.531763867547-8.70353394243806i</v>
      </c>
      <c r="F2217" t="str">
        <f t="shared" si="632"/>
        <v>17.4561645224239-39.5838825208104i</v>
      </c>
      <c r="G2217" t="str">
        <f t="shared" si="633"/>
        <v>0.999811280696103-0.0137362181447847i</v>
      </c>
      <c r="H2217" t="str">
        <f t="shared" si="634"/>
        <v>92.4960505231853+13.0763183516582i</v>
      </c>
      <c r="I2217" t="str">
        <f t="shared" si="635"/>
        <v>5.55242904515762-8.93989952961384i</v>
      </c>
      <c r="K2217" t="str">
        <f t="shared" si="636"/>
        <v>0.137792626222314-0.0257769245491675i</v>
      </c>
      <c r="L2217" t="str">
        <f t="shared" si="637"/>
        <v>0.0015-2.62031410142722i</v>
      </c>
      <c r="M2217" t="str">
        <f t="shared" si="638"/>
        <v>0.0135-1.07500065699578i</v>
      </c>
      <c r="N2217">
        <f t="shared" si="639"/>
        <v>135.48263223990216</v>
      </c>
      <c r="O2217">
        <f t="shared" si="640"/>
        <v>39.762430542256368</v>
      </c>
      <c r="P2217" s="3">
        <f t="shared" si="641"/>
        <v>39.762430542256368</v>
      </c>
      <c r="Q2217" s="3">
        <f t="shared" si="642"/>
        <v>-44.517367760097827</v>
      </c>
      <c r="R2217">
        <f t="shared" si="643"/>
        <v>135.48263223990216</v>
      </c>
      <c r="S2217">
        <f t="shared" si="644"/>
        <v>3.7961799838521193</v>
      </c>
      <c r="T2217">
        <f t="shared" si="627"/>
        <v>39.762430542256368</v>
      </c>
    </row>
    <row r="2218" spans="1:20" x14ac:dyDescent="0.3">
      <c r="A2218">
        <f t="shared" si="628"/>
        <v>23942.740286681081</v>
      </c>
      <c r="B2218">
        <f t="shared" si="645"/>
        <v>3810.6054677907573</v>
      </c>
      <c r="C2218" t="str">
        <f t="shared" si="629"/>
        <v>69.3395444445449-68.0929041318442i</v>
      </c>
      <c r="D2218" t="str">
        <f t="shared" si="630"/>
        <v>15.3222052517326-9.07550965122536i</v>
      </c>
      <c r="E2218" t="str">
        <f t="shared" si="631"/>
        <v>155.494790810356-8.71116277578847i</v>
      </c>
      <c r="F2218" t="str">
        <f t="shared" si="632"/>
        <v>17.4561394380943-39.4358520835141i</v>
      </c>
      <c r="G2218" t="str">
        <f t="shared" si="633"/>
        <v>0.999809843977539-0.0137883959599227i</v>
      </c>
      <c r="H2218" t="str">
        <f t="shared" si="634"/>
        <v>92.5075556231885+13.1262584209811i</v>
      </c>
      <c r="I2218" t="str">
        <f t="shared" si="635"/>
        <v>5.55303383437025-8.90315667663347i</v>
      </c>
      <c r="K2218" t="str">
        <f t="shared" si="636"/>
        <v>0.137755508818602-0.025867550683407i</v>
      </c>
      <c r="L2218" t="str">
        <f t="shared" si="637"/>
        <v>0.0015-2.61039460193985i</v>
      </c>
      <c r="M2218" t="str">
        <f t="shared" si="638"/>
        <v>0.0135-1.07093111874455i</v>
      </c>
      <c r="N2218">
        <f t="shared" si="639"/>
        <v>135.51971183131525</v>
      </c>
      <c r="O2218">
        <f t="shared" si="640"/>
        <v>39.751843058113025</v>
      </c>
      <c r="P2218" s="3">
        <f t="shared" si="641"/>
        <v>39.751843058113025</v>
      </c>
      <c r="Q2218" s="3">
        <f t="shared" si="642"/>
        <v>-44.480288168684758</v>
      </c>
      <c r="R2218">
        <f t="shared" si="643"/>
        <v>135.51971183131525</v>
      </c>
      <c r="S2218">
        <f t="shared" si="644"/>
        <v>3.8106054677907575</v>
      </c>
      <c r="T2218">
        <f t="shared" si="627"/>
        <v>39.751843058113025</v>
      </c>
    </row>
    <row r="2219" spans="1:20" x14ac:dyDescent="0.3">
      <c r="A2219">
        <f t="shared" si="628"/>
        <v>24033.722699770467</v>
      </c>
      <c r="B2219">
        <f t="shared" si="645"/>
        <v>3825.0857685683623</v>
      </c>
      <c r="C2219" t="str">
        <f t="shared" si="629"/>
        <v>69.2989132843861-67.9657085682123i</v>
      </c>
      <c r="D2219" t="str">
        <f t="shared" si="630"/>
        <v>15.3219465991215-9.04661971716133i</v>
      </c>
      <c r="E2219" t="str">
        <f t="shared" si="631"/>
        <v>155.457712681509-8.71863764783994i</v>
      </c>
      <c r="F2219" t="str">
        <f t="shared" si="632"/>
        <v>17.4561141628346-39.2883889389224i</v>
      </c>
      <c r="G2219" t="str">
        <f t="shared" si="633"/>
        <v>0.999808396323345-0.0138407718240792i</v>
      </c>
      <c r="H2219" t="str">
        <f t="shared" si="634"/>
        <v>92.5191500753941+13.1763910631314i</v>
      </c>
      <c r="I2219" t="str">
        <f t="shared" si="635"/>
        <v>5.55364330261606-8.86654202861771i</v>
      </c>
      <c r="K2219" t="str">
        <f t="shared" si="636"/>
        <v>0.137718130057271-0.0259584415751326i</v>
      </c>
      <c r="L2219" t="str">
        <f t="shared" si="637"/>
        <v>0.0015-2.6005126538552i</v>
      </c>
      <c r="M2219" t="str">
        <f t="shared" si="638"/>
        <v>0.0135-1.066876986197i</v>
      </c>
      <c r="N2219">
        <f t="shared" si="639"/>
        <v>135.55647697534528</v>
      </c>
      <c r="O2219">
        <f t="shared" si="640"/>
        <v>39.741282078714562</v>
      </c>
      <c r="P2219" s="3">
        <f t="shared" si="641"/>
        <v>39.741282078714562</v>
      </c>
      <c r="Q2219" s="3">
        <f t="shared" si="642"/>
        <v>-44.443523024654709</v>
      </c>
      <c r="R2219">
        <f t="shared" si="643"/>
        <v>135.55647697534528</v>
      </c>
      <c r="S2219">
        <f t="shared" si="644"/>
        <v>3.8250857685683624</v>
      </c>
      <c r="T2219">
        <f t="shared" si="627"/>
        <v>39.741282078714562</v>
      </c>
    </row>
    <row r="2220" spans="1:20" x14ac:dyDescent="0.3">
      <c r="A2220">
        <f t="shared" si="628"/>
        <v>24125.050846029597</v>
      </c>
      <c r="B2220">
        <f t="shared" si="645"/>
        <v>3839.6210944889222</v>
      </c>
      <c r="C2220" t="str">
        <f t="shared" si="629"/>
        <v>69.2580867076102-67.8392796548679i</v>
      </c>
      <c r="D2220" t="str">
        <f t="shared" si="630"/>
        <v>15.3216859858483-9.0178597357985i</v>
      </c>
      <c r="E2220" t="str">
        <f t="shared" si="631"/>
        <v>155.420530273031-8.72595727718054i</v>
      </c>
      <c r="F2220" t="str">
        <f t="shared" si="632"/>
        <v>17.456088695192-39.1414909656681i</v>
      </c>
      <c r="G2220" t="str">
        <f t="shared" si="633"/>
        <v>0.999806937650314-0.0138933464872475i</v>
      </c>
      <c r="H2220" t="str">
        <f t="shared" si="634"/>
        <v>92.5308345871579+13.2267170407392i</v>
      </c>
      <c r="I2220" t="str">
        <f t="shared" si="635"/>
        <v>5.55425748666156-8.83005506045947i</v>
      </c>
      <c r="K2220" t="str">
        <f t="shared" si="636"/>
        <v>0.137680488254902-0.0260495973962877i</v>
      </c>
      <c r="L2220" t="str">
        <f t="shared" si="637"/>
        <v>0.0015-2.59066811501813i</v>
      </c>
      <c r="M2220" t="str">
        <f t="shared" si="638"/>
        <v>0.0135-1.06283820103308i</v>
      </c>
      <c r="N2220">
        <f t="shared" si="639"/>
        <v>135.59292717506884</v>
      </c>
      <c r="O2220">
        <f t="shared" si="640"/>
        <v>39.73074738839032</v>
      </c>
      <c r="P2220" s="3">
        <f t="shared" si="641"/>
        <v>39.73074738839032</v>
      </c>
      <c r="Q2220" s="3">
        <f t="shared" si="642"/>
        <v>-44.407072824931149</v>
      </c>
      <c r="R2220">
        <f t="shared" si="643"/>
        <v>135.59292717506884</v>
      </c>
      <c r="S2220">
        <f t="shared" si="644"/>
        <v>3.8396210944889222</v>
      </c>
      <c r="T2220">
        <f t="shared" ref="T2220:T2283" si="646">P2220</f>
        <v>39.73074738839032</v>
      </c>
    </row>
    <row r="2221" spans="1:20" x14ac:dyDescent="0.3">
      <c r="A2221">
        <f t="shared" ref="A2221:A2284" si="647">2*PI()*B2221</f>
        <v>24216.72603924451</v>
      </c>
      <c r="B2221">
        <f t="shared" si="645"/>
        <v>3854.2116546479801</v>
      </c>
      <c r="C2221" t="str">
        <f t="shared" ref="C2221:C2284" si="648">IMPRODUCT(D2221,E2221,$C$40,,K2221,$C$41)</f>
        <v>69.2170642865058-67.7136142840984i</v>
      </c>
      <c r="D2221" t="str">
        <f t="shared" ref="D2221:D2284" si="649">IMDIV(IMPRODUCT($C$37,$C$38,COMPLEX(1,A2221/$C$38)),IMSUM(-1*A2221*A2221/$C$39,COMPLEX(0,1*A2221)))</f>
        <v>15.3214233971178-8.98922929129646i</v>
      </c>
      <c r="E2221" t="str">
        <f t="shared" ref="E2221:E2284" si="650">IMDIV(IMPRODUCT(IMSUM(F2221,G2221),$C$29,H2221),IMSUM(1,I2221))</f>
        <v>155.383244391088-8.73312038380138i</v>
      </c>
      <c r="F2221" t="str">
        <f t="shared" ref="F2221:F2284" si="651">IMDIV(IMPRODUCT($C$14,$C$15,COMPLEX(1,A2221/$C$15)),IMSUM(-1*A2221*A2221/$C$16,COMPLEX(0,A2221)))</f>
        <v>17.4560630337027-38.9951560505137i</v>
      </c>
      <c r="G2221" t="str">
        <f t="shared" ref="G2221:G2284" si="652">IMDIV(1,COMPLEX(1,A2221*$C$9*$C$10))</f>
        <v>0.999805467874611-0.0139461207022414i</v>
      </c>
      <c r="H2221" t="str">
        <f t="shared" ref="H2221:H2284" si="653">IMDIV($C$3,IMSUM(K2221,COMPLEX(0,$C$28*A2221)))</f>
        <v>92.5426098716422+13.2772371196621i</v>
      </c>
      <c r="I2221" t="str">
        <f t="shared" ref="I2221:I2284" si="654">IMPRODUCT(F2221,$C$29,H2221,$C$31)</f>
        <v>5.55487642357091-8.7936952489093i</v>
      </c>
      <c r="K2221" t="str">
        <f t="shared" ref="K2221:K2284" si="655">IF($C$26&lt;=0,IMDIV(1,IMSUM(IMDIV(1,L2221),1/$C$18)),IMDIV(1,IMSUM(IMDIV(1,L2221),1/$C$18,IMDIV(1,M2221))))</f>
        <v>0.13764258171954-0.0261410183113036i</v>
      </c>
      <c r="L2221" t="str">
        <f t="shared" ref="L2221:L2284" si="656">IMSUM($C$21/$C$22,IMDIV(1,COMPLEX(0,$C$20*$C$22*A2221)))</f>
        <v>0.0015-2.58086084381164i</v>
      </c>
      <c r="M2221" t="str">
        <f t="shared" ref="M2221:M2284" si="657">IMSUM($C$25/$C$26,IMDIV(1,COMPLEX(0,$C$24*$C$26*A2221)))</f>
        <v>0.0135-1.05881470515349i</v>
      </c>
      <c r="N2221">
        <f t="shared" ref="N2221:N2284" si="658">ABS(R2221)</f>
        <v>135.6290619419735</v>
      </c>
      <c r="O2221">
        <f t="shared" ref="O2221:O2284" si="659">ABS(P2221)</f>
        <v>39.720238771788381</v>
      </c>
      <c r="P2221" s="3">
        <f t="shared" ref="P2221:P2284" si="660">20*LOG10(IMABS(C2221))</f>
        <v>39.720238771788381</v>
      </c>
      <c r="Q2221" s="3">
        <f t="shared" ref="Q2221:Q2284" si="661">IMARGUMENT(C2221)*180/PI()</f>
        <v>-44.370938058026489</v>
      </c>
      <c r="R2221">
        <f t="shared" ref="R2221:R2284" si="662">IF(Q2221&lt;0,Q2221+180,Q2221-180)</f>
        <v>135.6290619419735</v>
      </c>
      <c r="S2221">
        <f t="shared" ref="S2221:S2284" si="663">B2221/1000</f>
        <v>3.8542116546479801</v>
      </c>
      <c r="T2221">
        <f t="shared" si="646"/>
        <v>39.720238771788381</v>
      </c>
    </row>
    <row r="2222" spans="1:20" x14ac:dyDescent="0.3">
      <c r="A2222">
        <f t="shared" si="647"/>
        <v>24308.749598193641</v>
      </c>
      <c r="B2222">
        <f t="shared" ref="B2222:B2285" si="664">B2221*(1+B$42)</f>
        <v>3868.8576589356426</v>
      </c>
      <c r="C2222" t="str">
        <f t="shared" si="648"/>
        <v>69.1758455963209-67.5887093567143i</v>
      </c>
      <c r="D2222" t="str">
        <f t="shared" si="649"/>
        <v>15.3211588180248-8.96072796965417i</v>
      </c>
      <c r="E2222" t="str">
        <f t="shared" si="650"/>
        <v>155.345855856044-8.74012568925156i</v>
      </c>
      <c r="F2222" t="str">
        <f t="shared" si="651"/>
        <v>17.4560371768918-38.8493820883205i</v>
      </c>
      <c r="G2222" t="str">
        <f t="shared" si="652"/>
        <v>0.999803986911759-0.0139990952247054i</v>
      </c>
      <c r="H2222" t="str">
        <f t="shared" si="653"/>
        <v>92.5544766478624+13.3279520689998i</v>
      </c>
      <c r="I2222" t="str">
        <f t="shared" si="654"/>
        <v>5.55550015070815-8.75746207256758i</v>
      </c>
      <c r="K2222" t="str">
        <f t="shared" si="655"/>
        <v>0.137604408750692-0.0262327044770004i</v>
      </c>
      <c r="L2222" t="str">
        <f t="shared" si="656"/>
        <v>0.0015-2.57109069915486i</v>
      </c>
      <c r="M2222" t="str">
        <f t="shared" si="657"/>
        <v>0.0135-1.05480644067892i</v>
      </c>
      <c r="N2222">
        <f t="shared" si="658"/>
        <v>135.66488079589215</v>
      </c>
      <c r="O2222">
        <f t="shared" si="659"/>
        <v>39.709756013890924</v>
      </c>
      <c r="P2222" s="3">
        <f t="shared" si="660"/>
        <v>39.709756013890924</v>
      </c>
      <c r="Q2222" s="3">
        <f t="shared" si="661"/>
        <v>-44.335119204107848</v>
      </c>
      <c r="R2222">
        <f t="shared" si="662"/>
        <v>135.66488079589215</v>
      </c>
      <c r="S2222">
        <f t="shared" si="663"/>
        <v>3.8688576589356427</v>
      </c>
      <c r="T2222">
        <f t="shared" si="646"/>
        <v>39.709756013890924</v>
      </c>
    </row>
    <row r="2223" spans="1:20" x14ac:dyDescent="0.3">
      <c r="A2223">
        <f t="shared" si="647"/>
        <v>24401.122846666778</v>
      </c>
      <c r="B2223">
        <f t="shared" si="664"/>
        <v>3883.5593180395981</v>
      </c>
      <c r="C2223" t="str">
        <f t="shared" si="648"/>
        <v>69.13443021525-67.4645617820496i</v>
      </c>
      <c r="D2223" t="str">
        <f t="shared" si="649"/>
        <v>15.3208922335524-8.93235535870371i</v>
      </c>
      <c r="E2223" t="str">
        <f t="shared" si="650"/>
        <v>155.308365502495-8.74697191678535i</v>
      </c>
      <c r="F2223" t="str">
        <f t="shared" si="651"/>
        <v>17.4560111232732-38.7041669820188i</v>
      </c>
      <c r="G2223" t="str">
        <f t="shared" si="652"/>
        <v>0.999802494676642-0.014052270813125i</v>
      </c>
      <c r="H2223" t="str">
        <f t="shared" si="653"/>
        <v>92.5664356407451+13.3788626611122i</v>
      </c>
      <c r="I2223" t="str">
        <f t="shared" si="654"/>
        <v>5.55612870574034-8.72135501187807i</v>
      </c>
      <c r="K2223" t="str">
        <f t="shared" si="655"/>
        <v>0.137565967639309-0.0263246560424907i</v>
      </c>
      <c r="L2223" t="str">
        <f t="shared" si="656"/>
        <v>0.0015-2.56135754050095i</v>
      </c>
      <c r="M2223" t="str">
        <f t="shared" si="657"/>
        <v>0.0135-1.05081334994911i</v>
      </c>
      <c r="N2223">
        <f t="shared" si="658"/>
        <v>135.70038326493213</v>
      </c>
      <c r="O2223">
        <f t="shared" si="659"/>
        <v>39.699298900026065</v>
      </c>
      <c r="P2223" s="3">
        <f t="shared" si="660"/>
        <v>39.699298900026065</v>
      </c>
      <c r="Q2223" s="3">
        <f t="shared" si="661"/>
        <v>-44.299616735067865</v>
      </c>
      <c r="R2223">
        <f t="shared" si="662"/>
        <v>135.70038326493213</v>
      </c>
      <c r="S2223">
        <f t="shared" si="663"/>
        <v>3.8835593180395982</v>
      </c>
      <c r="T2223">
        <f t="shared" si="646"/>
        <v>39.699298900026065</v>
      </c>
    </row>
    <row r="2224" spans="1:20" x14ac:dyDescent="0.3">
      <c r="A2224">
        <f t="shared" si="647"/>
        <v>24493.847113484109</v>
      </c>
      <c r="B2224">
        <f t="shared" si="664"/>
        <v>3898.3168434481486</v>
      </c>
      <c r="C2224" t="str">
        <f t="shared" si="648"/>
        <v>69.0928177244514-67.3411684779811i</v>
      </c>
      <c r="D2224" t="str">
        <f t="shared" si="649"/>
        <v>15.3206236285717-8.90411104810421i</v>
      </c>
      <c r="E2224" t="str">
        <f t="shared" si="650"/>
        <v>155.270774179321-8.75365779151489i</v>
      </c>
      <c r="F2224" t="str">
        <f t="shared" si="651"/>
        <v>17.4559848713497-38.5595086425776i</v>
      </c>
      <c r="G2224" t="str">
        <f t="shared" si="652"/>
        <v>0.999800991083495-0.0141056482288372i</v>
      </c>
      <c r="H2224" t="str">
        <f t="shared" si="653"/>
        <v>92.5784875811718+13.4299696716321i</v>
      </c>
      <c r="I2224" t="str">
        <f t="shared" si="654"/>
        <v>5.55676212663949-8.68537354911996i</v>
      </c>
      <c r="K2224" t="str">
        <f t="shared" si="655"/>
        <v>0.137527256667791-0.0264168731490773i</v>
      </c>
      <c r="L2224" t="str">
        <f t="shared" si="656"/>
        <v>0.0015-2.55166122783518i</v>
      </c>
      <c r="M2224" t="str">
        <f t="shared" si="657"/>
        <v>0.0135-1.04683537552212i</v>
      </c>
      <c r="N2224">
        <f t="shared" si="658"/>
        <v>135.73556888540844</v>
      </c>
      <c r="O2224">
        <f t="shared" si="659"/>
        <v>39.688867215882688</v>
      </c>
      <c r="P2224" s="3">
        <f t="shared" si="660"/>
        <v>39.688867215882688</v>
      </c>
      <c r="Q2224" s="3">
        <f t="shared" si="661"/>
        <v>-44.264431114591574</v>
      </c>
      <c r="R2224">
        <f t="shared" si="662"/>
        <v>135.73556888540844</v>
      </c>
      <c r="S2224">
        <f t="shared" si="663"/>
        <v>3.8983168434481485</v>
      </c>
      <c r="T2224">
        <f t="shared" si="646"/>
        <v>39.688867215882688</v>
      </c>
    </row>
    <row r="2225" spans="1:20" x14ac:dyDescent="0.3">
      <c r="A2225">
        <f t="shared" si="647"/>
        <v>24586.923732515352</v>
      </c>
      <c r="B2225">
        <f t="shared" si="664"/>
        <v>3913.1304474532517</v>
      </c>
      <c r="C2225" t="str">
        <f t="shared" si="648"/>
        <v>69.0510077080331-67.2185263709315i</v>
      </c>
      <c r="D2225" t="str">
        <f t="shared" si="649"/>
        <v>15.3203529878404-8.8759946293354i</v>
      </c>
      <c r="E2225" t="str">
        <f t="shared" si="650"/>
        <v>155.233082749716-8.7601820405644i</v>
      </c>
      <c r="F2225" t="str">
        <f t="shared" si="651"/>
        <v>17.4559584196122-38.4154049889742i</v>
      </c>
      <c r="G2225" t="str">
        <f t="shared" si="652"/>
        <v>0.999799476045903-0.0141592282360412i</v>
      </c>
      <c r="H2225" t="str">
        <f t="shared" si="653"/>
        <v>92.5906332060376+13.4812738794832i</v>
      </c>
      <c r="I2225" t="str">
        <f t="shared" si="654"/>
        <v>5.55740045168552-8.6495171684013i</v>
      </c>
      <c r="K2225" t="str">
        <f t="shared" si="655"/>
        <v>0.137488274109972-0.026509355930155i</v>
      </c>
      <c r="L2225" t="str">
        <f t="shared" si="656"/>
        <v>0.0015-2.54200162167282i</v>
      </c>
      <c r="M2225" t="str">
        <f t="shared" si="657"/>
        <v>0.0135-1.04287246017346i</v>
      </c>
      <c r="N2225">
        <f t="shared" si="658"/>
        <v>135.77043720177016</v>
      </c>
      <c r="O2225">
        <f t="shared" si="659"/>
        <v>39.678460747522116</v>
      </c>
      <c r="P2225" s="3">
        <f t="shared" si="660"/>
        <v>39.678460747522116</v>
      </c>
      <c r="Q2225" s="3">
        <f t="shared" si="661"/>
        <v>-44.22956279822985</v>
      </c>
      <c r="R2225">
        <f t="shared" si="662"/>
        <v>135.77043720177016</v>
      </c>
      <c r="S2225">
        <f t="shared" si="663"/>
        <v>3.9131304474532516</v>
      </c>
      <c r="T2225">
        <f t="shared" si="646"/>
        <v>39.678460747522116</v>
      </c>
    </row>
    <row r="2226" spans="1:20" x14ac:dyDescent="0.3">
      <c r="A2226">
        <f t="shared" si="647"/>
        <v>24680.354042698909</v>
      </c>
      <c r="B2226">
        <f t="shared" si="664"/>
        <v>3928.0003431535742</v>
      </c>
      <c r="C2226" t="str">
        <f t="shared" si="648"/>
        <v>69.0089997530632-67.0966323958892i</v>
      </c>
      <c r="D2226" t="str">
        <f t="shared" si="649"/>
        <v>15.3200802960027-8.84800569569178i</v>
      </c>
      <c r="E2226" t="str">
        <f t="shared" si="650"/>
        <v>155.195292091236-8.76654339322598i</v>
      </c>
      <c r="F2226" t="str">
        <f t="shared" si="651"/>
        <v>17.4559317665408-38.271853948165i</v>
      </c>
      <c r="G2226" t="str">
        <f t="shared" si="652"/>
        <v>0.999797949476793-0.014213011601809i</v>
      </c>
      <c r="H2226" t="str">
        <f t="shared" si="653"/>
        <v>92.6028732583+13.5327760668952i</v>
      </c>
      <c r="I2226" t="str">
        <f t="shared" si="654"/>
        <v>5.55804371946895-8.61378535565154i</v>
      </c>
      <c r="K2226" t="str">
        <f t="shared" si="655"/>
        <v>0.137449018231119-0.0266021045111085i</v>
      </c>
      <c r="L2226" t="str">
        <f t="shared" si="656"/>
        <v>0.0015-2.5323785830572i</v>
      </c>
      <c r="M2226" t="str">
        <f t="shared" si="657"/>
        <v>0.0135-1.03892454689526i</v>
      </c>
      <c r="N2226">
        <f t="shared" si="658"/>
        <v>135.80498776652956</v>
      </c>
      <c r="O2226">
        <f t="shared" si="659"/>
        <v>39.668079281392309</v>
      </c>
      <c r="P2226" s="3">
        <f t="shared" si="660"/>
        <v>39.668079281392309</v>
      </c>
      <c r="Q2226" s="3">
        <f t="shared" si="661"/>
        <v>-44.195012233470443</v>
      </c>
      <c r="R2226">
        <f t="shared" si="662"/>
        <v>135.80498776652956</v>
      </c>
      <c r="S2226">
        <f t="shared" si="663"/>
        <v>3.9280003431535744</v>
      </c>
      <c r="T2226">
        <f t="shared" si="646"/>
        <v>39.668079281392309</v>
      </c>
    </row>
    <row r="2227" spans="1:20" x14ac:dyDescent="0.3">
      <c r="A2227">
        <f t="shared" si="647"/>
        <v>24774.139388061169</v>
      </c>
      <c r="B2227">
        <f t="shared" si="664"/>
        <v>3942.926744457558</v>
      </c>
      <c r="C2227" t="str">
        <f t="shared" si="648"/>
        <v>68.9667934495618-66.9754834964117i</v>
      </c>
      <c r="D2227" t="str">
        <f t="shared" si="649"/>
        <v>15.3198055375878-8.82014384227614i</v>
      </c>
      <c r="E2227" t="str">
        <f t="shared" si="650"/>
        <v>155.157403095831-8.77274058111133i</v>
      </c>
      <c r="F2227" t="str">
        <f t="shared" si="651"/>
        <v>17.4559049106034-38.1288534550543i</v>
      </c>
      <c r="G2227" t="str">
        <f t="shared" si="652"/>
        <v>0.999796411288429-0.0142669990960951i</v>
      </c>
      <c r="H2227" t="str">
        <f t="shared" si="653"/>
        <v>92.6152084870356+13.58447701942i</v>
      </c>
      <c r="I2227" t="str">
        <f t="shared" si="654"/>
        <v>5.55869196889333-8.57817759861458i</v>
      </c>
      <c r="K2227" t="str">
        <f t="shared" si="655"/>
        <v>0.137409487287923-0.0266951190092107i</v>
      </c>
      <c r="L2227" t="str">
        <f t="shared" si="656"/>
        <v>0.0015-2.52279197355768i</v>
      </c>
      <c r="M2227" t="str">
        <f t="shared" si="657"/>
        <v>0.0135-1.03499157889546i</v>
      </c>
      <c r="N2227">
        <f t="shared" si="658"/>
        <v>135.83922014018989</v>
      </c>
      <c r="O2227">
        <f t="shared" si="659"/>
        <v>39.657722604339654</v>
      </c>
      <c r="P2227" s="3">
        <f t="shared" si="660"/>
        <v>39.657722604339654</v>
      </c>
      <c r="Q2227" s="3">
        <f t="shared" si="661"/>
        <v>-44.160779859810106</v>
      </c>
      <c r="R2227">
        <f t="shared" si="662"/>
        <v>135.83922014018989</v>
      </c>
      <c r="S2227">
        <f t="shared" si="663"/>
        <v>3.9429267444575582</v>
      </c>
      <c r="T2227">
        <f t="shared" si="646"/>
        <v>39.657722604339654</v>
      </c>
    </row>
    <row r="2228" spans="1:20" x14ac:dyDescent="0.3">
      <c r="A2228">
        <f t="shared" si="647"/>
        <v>24868.281117735802</v>
      </c>
      <c r="B2228">
        <f t="shared" si="664"/>
        <v>3957.909866086497</v>
      </c>
      <c r="C2228" t="str">
        <f t="shared" si="648"/>
        <v>68.9243883905019-66.8550766246446i</v>
      </c>
      <c r="D2228" t="str">
        <f t="shared" si="649"/>
        <v>15.3195286970093-8.79240866599379i</v>
      </c>
      <c r="E2228" t="str">
        <f t="shared" si="650"/>
        <v>155.119416669881-8.77877233831141i</v>
      </c>
      <c r="F2228" t="str">
        <f t="shared" si="651"/>
        <v>17.4558778502567-37.9864014524665i</v>
      </c>
      <c r="G2228" t="str">
        <f t="shared" si="652"/>
        <v>0.999794861392408-0.0143211914917483i</v>
      </c>
      <c r="H2228" t="str">
        <f t="shared" si="653"/>
        <v>92.6276396474901+13.6363775259477i</v>
      </c>
      <c r="I2228" t="str">
        <f t="shared" si="654"/>
        <v>5.55934523917816-8.54269338684174i</v>
      </c>
      <c r="K2228" t="str">
        <f t="shared" si="655"/>
        <v>0.1373696795285-0.026788399533521i</v>
      </c>
      <c r="L2228" t="str">
        <f t="shared" si="656"/>
        <v>0.0015-2.51324165526767i</v>
      </c>
      <c r="M2228" t="str">
        <f t="shared" si="657"/>
        <v>0.0135-1.03107349959699i</v>
      </c>
      <c r="N2228">
        <f t="shared" si="658"/>
        <v>135.87313389116974</v>
      </c>
      <c r="O2228">
        <f t="shared" si="659"/>
        <v>39.647390503622269</v>
      </c>
      <c r="P2228" s="3">
        <f t="shared" si="660"/>
        <v>39.647390503622269</v>
      </c>
      <c r="Q2228" s="3">
        <f t="shared" si="661"/>
        <v>-44.126866108830271</v>
      </c>
      <c r="R2228">
        <f t="shared" si="662"/>
        <v>135.87313389116974</v>
      </c>
      <c r="S2228">
        <f t="shared" si="663"/>
        <v>3.9579098660864971</v>
      </c>
      <c r="T2228">
        <f t="shared" si="646"/>
        <v>39.647390503622269</v>
      </c>
    </row>
    <row r="2229" spans="1:20" x14ac:dyDescent="0.3">
      <c r="A2229">
        <f t="shared" si="647"/>
        <v>24962.780585983197</v>
      </c>
      <c r="B2229">
        <f t="shared" si="664"/>
        <v>3972.9499235776257</v>
      </c>
      <c r="C2229" t="str">
        <f t="shared" si="648"/>
        <v>68.8817841718075-66.7354087413315i</v>
      </c>
      <c r="D2229" t="str">
        <f t="shared" si="649"/>
        <v>15.3192497585648-8.7647997655462i</v>
      </c>
      <c r="E2229" t="str">
        <f t="shared" si="650"/>
        <v>155.081333734231-8.78463740155457i</v>
      </c>
      <c r="F2229" t="str">
        <f t="shared" si="651"/>
        <v>17.4558505839454-37.8444958911147i</v>
      </c>
      <c r="G2229" t="str">
        <f t="shared" si="652"/>
        <v>0.999793299699658-0.0143755895645215i</v>
      </c>
      <c r="H2229" t="str">
        <f t="shared" si="653"/>
        <v>92.6401675011351+13.6884783787227i</v>
      </c>
      <c r="I2229" t="str">
        <f t="shared" si="654"/>
        <v>5.56000356986135-8.50733221168452i</v>
      </c>
      <c r="K2229" t="str">
        <f t="shared" si="655"/>
        <v>0.137329593192384-0.0268819461847802i</v>
      </c>
      <c r="L2229" t="str">
        <f t="shared" si="656"/>
        <v>0.0015-2.50372749080262i</v>
      </c>
      <c r="M2229" t="str">
        <f t="shared" si="657"/>
        <v>0.0135-1.02717025263697i</v>
      </c>
      <c r="N2229">
        <f t="shared" si="658"/>
        <v>135.90672859572965</v>
      </c>
      <c r="O2229">
        <f t="shared" si="659"/>
        <v>39.637082766922383</v>
      </c>
      <c r="P2229" s="3">
        <f t="shared" si="660"/>
        <v>39.637082766922383</v>
      </c>
      <c r="Q2229" s="3">
        <f t="shared" si="661"/>
        <v>-44.09327140427034</v>
      </c>
      <c r="R2229">
        <f t="shared" si="662"/>
        <v>135.90672859572965</v>
      </c>
      <c r="S2229">
        <f t="shared" si="663"/>
        <v>3.9729499235776258</v>
      </c>
      <c r="T2229">
        <f t="shared" si="646"/>
        <v>39.637082766922383</v>
      </c>
    </row>
    <row r="2230" spans="1:20" x14ac:dyDescent="0.3">
      <c r="A2230">
        <f t="shared" si="647"/>
        <v>25057.639152209933</v>
      </c>
      <c r="B2230">
        <f t="shared" si="664"/>
        <v>3988.0471332872207</v>
      </c>
      <c r="C2230" t="str">
        <f t="shared" si="648"/>
        <v>68.8389803923444-66.6164768158265i</v>
      </c>
      <c r="D2230" t="str">
        <f t="shared" si="649"/>
        <v>15.3189687064342-8.7373167414251i</v>
      </c>
      <c r="E2230" t="str">
        <f t="shared" si="650"/>
        <v>155.043155224222-8.79033451036308i</v>
      </c>
      <c r="F2230" t="str">
        <f t="shared" si="651"/>
        <v>17.4558231101026-37.7031347295724i</v>
      </c>
      <c r="G2230" t="str">
        <f t="shared" si="652"/>
        <v>0.999791726120427-0.0144301940930827i</v>
      </c>
      <c r="H2230" t="str">
        <f t="shared" si="653"/>
        <v>92.6527928157226+13.7407803733604i</v>
      </c>
      <c r="I2230" t="str">
        <f t="shared" si="654"/>
        <v>5.56066700080227-8.4720935662879i</v>
      </c>
      <c r="K2230" t="str">
        <f t="shared" si="655"/>
        <v>0.137289226510524-0.0269757590553083i</v>
      </c>
      <c r="L2230" t="str">
        <f t="shared" si="656"/>
        <v>0.0015-2.49424934329808i</v>
      </c>
      <c r="M2230" t="str">
        <f t="shared" si="657"/>
        <v>0.0135-1.02328178186588i</v>
      </c>
      <c r="N2230">
        <f t="shared" si="658"/>
        <v>135.9400038378943</v>
      </c>
      <c r="O2230">
        <f t="shared" si="659"/>
        <v>39.626799182358255</v>
      </c>
      <c r="P2230" s="3">
        <f t="shared" si="660"/>
        <v>39.626799182358255</v>
      </c>
      <c r="Q2230" s="3">
        <f t="shared" si="661"/>
        <v>-44.059996162105705</v>
      </c>
      <c r="R2230">
        <f t="shared" si="662"/>
        <v>135.9400038378943</v>
      </c>
      <c r="S2230">
        <f t="shared" si="663"/>
        <v>3.9880471332872207</v>
      </c>
      <c r="T2230">
        <f t="shared" si="646"/>
        <v>39.626799182358255</v>
      </c>
    </row>
    <row r="2231" spans="1:20" x14ac:dyDescent="0.3">
      <c r="A2231">
        <f t="shared" si="647"/>
        <v>25152.858180988333</v>
      </c>
      <c r="B2231">
        <f t="shared" si="664"/>
        <v>4003.2017123937121</v>
      </c>
      <c r="C2231" t="str">
        <f t="shared" si="648"/>
        <v>68.7959766539196-66.4982778261077i</v>
      </c>
      <c r="D2231" t="str">
        <f t="shared" si="649"/>
        <v>15.3186855246794-8.70995919590631i</v>
      </c>
      <c r="E2231" t="str">
        <f t="shared" si="650"/>
        <v>155.00488208972-8.79586240721483i</v>
      </c>
      <c r="F2231" t="str">
        <f t="shared" si="651"/>
        <v>17.4557954271494-37.5623159342434i</v>
      </c>
      <c r="G2231" t="str">
        <f t="shared" si="652"/>
        <v>0.999790140564281-0.0144850058590255i</v>
      </c>
      <c r="H2231" t="str">
        <f t="shared" si="653"/>
        <v>92.6655163653391+13.7932843088624i</v>
      </c>
      <c r="I2231" t="str">
        <f t="shared" si="654"/>
        <v>5.56133557218415-8.43697694558309i</v>
      </c>
      <c r="K2231" t="str">
        <f t="shared" si="655"/>
        <v>0.137248577705285-0.0270698382288979i</v>
      </c>
      <c r="L2231" t="str">
        <f t="shared" si="656"/>
        <v>0.0015-2.48480707640774i</v>
      </c>
      <c r="M2231" t="str">
        <f t="shared" si="657"/>
        <v>0.0135-1.01940803134676i</v>
      </c>
      <c r="N2231">
        <f t="shared" si="658"/>
        <v>135.972959209377</v>
      </c>
      <c r="O2231">
        <f t="shared" si="659"/>
        <v>39.616539538496681</v>
      </c>
      <c r="P2231" s="3">
        <f t="shared" si="660"/>
        <v>39.616539538496681</v>
      </c>
      <c r="Q2231" s="3">
        <f t="shared" si="661"/>
        <v>-44.027040790623012</v>
      </c>
      <c r="R2231">
        <f t="shared" si="662"/>
        <v>135.972959209377</v>
      </c>
      <c r="S2231">
        <f t="shared" si="663"/>
        <v>4.0032017123937118</v>
      </c>
      <c r="T2231">
        <f t="shared" si="646"/>
        <v>39.616539538496681</v>
      </c>
    </row>
    <row r="2232" spans="1:20" x14ac:dyDescent="0.3">
      <c r="A2232">
        <f t="shared" si="647"/>
        <v>25248.43904207609</v>
      </c>
      <c r="B2232">
        <f t="shared" si="664"/>
        <v>4018.4138789008084</v>
      </c>
      <c r="C2232" t="str">
        <f t="shared" si="648"/>
        <v>68.7527725612727-66.3808087587911i</v>
      </c>
      <c r="D2232" t="str">
        <f t="shared" si="649"/>
        <v>15.3184001972434-8.68272673304382i</v>
      </c>
      <c r="E2232" t="str">
        <f t="shared" si="650"/>
        <v>154.966515295146-8.80121983770321i</v>
      </c>
      <c r="F2232" t="str">
        <f t="shared" si="651"/>
        <v>17.4557675334947-37.422037479333i</v>
      </c>
      <c r="G2232" t="str">
        <f t="shared" si="652"/>
        <v>0.9997885429401-0.0145400256468801i</v>
      </c>
      <c r="H2232" t="str">
        <f t="shared" si="653"/>
        <v>92.6783389304632+13.8459909876346i</v>
      </c>
      <c r="I2232" t="str">
        <f t="shared" si="654"/>
        <v>5.5620093245171-8.40198184628078i</v>
      </c>
      <c r="K2232" t="str">
        <f t="shared" si="655"/>
        <v>0.137207644990443-0.0271641837807096i</v>
      </c>
      <c r="L2232" t="str">
        <f t="shared" si="656"/>
        <v>0.0015-2.47540055430139i</v>
      </c>
      <c r="M2232" t="str">
        <f t="shared" si="657"/>
        <v>0.0135-1.01554894535442i</v>
      </c>
      <c r="N2232">
        <f t="shared" si="658"/>
        <v>136.00559430950054</v>
      </c>
      <c r="O2232">
        <f t="shared" si="659"/>
        <v>39.606303624364749</v>
      </c>
      <c r="P2232" s="3">
        <f t="shared" si="660"/>
        <v>39.606303624364749</v>
      </c>
      <c r="Q2232" s="3">
        <f t="shared" si="661"/>
        <v>-43.994405690499462</v>
      </c>
      <c r="R2232">
        <f t="shared" si="662"/>
        <v>136.00559430950054</v>
      </c>
      <c r="S2232">
        <f t="shared" si="663"/>
        <v>4.0184138789008088</v>
      </c>
      <c r="T2232">
        <f t="shared" si="646"/>
        <v>39.606303624364749</v>
      </c>
    </row>
    <row r="2233" spans="1:20" x14ac:dyDescent="0.3">
      <c r="A2233">
        <f t="shared" si="647"/>
        <v>25344.383110435978</v>
      </c>
      <c r="B2233">
        <f t="shared" si="664"/>
        <v>4033.6838516406315</v>
      </c>
      <c r="C2233" t="str">
        <f t="shared" si="648"/>
        <v>68.7093677220688-66.2640666091434i</v>
      </c>
      <c r="D2233" t="str">
        <f t="shared" si="649"/>
        <v>15.3181127079494-8.65561895866381i</v>
      </c>
      <c r="E2233" t="str">
        <f t="shared" si="650"/>
        <v>154.928055819498-8.80640555069858i</v>
      </c>
      <c r="F2233" t="str">
        <f t="shared" si="651"/>
        <v>17.4557394275357-37.2822973468188i</v>
      </c>
      <c r="G2233" t="str">
        <f t="shared" si="652"/>
        <v>0.999786933156069-0.014595254244124i</v>
      </c>
      <c r="H2233" t="str">
        <f t="shared" si="653"/>
        <v>92.6912612980206+13.8989012155026i</v>
      </c>
      <c r="I2233" t="str">
        <f t="shared" si="654"/>
        <v>5.56268829864095-8.36710776686416i</v>
      </c>
      <c r="K2233" t="str">
        <f t="shared" si="655"/>
        <v>0.137166426571187-0.0272587957771656i</v>
      </c>
      <c r="L2233" t="str">
        <f t="shared" si="656"/>
        <v>0.0015-2.46602964166307i</v>
      </c>
      <c r="M2233" t="str">
        <f t="shared" si="657"/>
        <v>0.0135-1.01170446837459i</v>
      </c>
      <c r="N2233">
        <f t="shared" si="658"/>
        <v>136.03790874511864</v>
      </c>
      <c r="O2233">
        <f t="shared" si="659"/>
        <v>39.596091229461607</v>
      </c>
      <c r="P2233" s="3">
        <f t="shared" si="660"/>
        <v>39.596091229461607</v>
      </c>
      <c r="Q2233" s="3">
        <f t="shared" si="661"/>
        <v>-43.962091254881365</v>
      </c>
      <c r="R2233">
        <f t="shared" si="662"/>
        <v>136.03790874511864</v>
      </c>
      <c r="S2233">
        <f t="shared" si="663"/>
        <v>4.0336838516406317</v>
      </c>
      <c r="T2233">
        <f t="shared" si="646"/>
        <v>39.596091229461607</v>
      </c>
    </row>
    <row r="2234" spans="1:20" x14ac:dyDescent="0.3">
      <c r="A2234">
        <f t="shared" si="647"/>
        <v>25440.691766255633</v>
      </c>
      <c r="B2234">
        <f t="shared" si="664"/>
        <v>4049.011850276866</v>
      </c>
      <c r="C2234" t="str">
        <f t="shared" si="648"/>
        <v>68.6657617468901-66.1480483810966i</v>
      </c>
      <c r="D2234" t="str">
        <f t="shared" si="649"/>
        <v>15.3178230404998-8.62863548035855i</v>
      </c>
      <c r="E2234" t="str">
        <f t="shared" si="650"/>
        <v>154.889504656382-8.81141829851346i</v>
      </c>
      <c r="F2234" t="str">
        <f t="shared" si="651"/>
        <v>17.4557111076571-37.1430935264215i</v>
      </c>
      <c r="G2234" t="str">
        <f t="shared" si="652"/>
        <v>0.999785311119678-0.0146506924411924i</v>
      </c>
      <c r="H2234" t="str">
        <f t="shared" si="653"/>
        <v>92.7042842614432+13.9520158017287i</v>
      </c>
      <c r="I2234" t="str">
        <f t="shared" si="654"/>
        <v>5.56337253572798-8.33235420758217i</v>
      </c>
      <c r="K2234" t="str">
        <f t="shared" si="655"/>
        <v>0.137124920644116-0.0273536742758409i</v>
      </c>
      <c r="L2234" t="str">
        <f t="shared" si="656"/>
        <v>0.0015-2.45669420368905i</v>
      </c>
      <c r="M2234" t="str">
        <f t="shared" si="657"/>
        <v>0.0135-1.0078745451032i</v>
      </c>
      <c r="N2234">
        <f t="shared" si="658"/>
        <v>136.06990213053555</v>
      </c>
      <c r="O2234">
        <f t="shared" si="659"/>
        <v>39.585902143770092</v>
      </c>
      <c r="P2234" s="3">
        <f t="shared" si="660"/>
        <v>39.585902143770092</v>
      </c>
      <c r="Q2234" s="3">
        <f t="shared" si="661"/>
        <v>-43.93009786946444</v>
      </c>
      <c r="R2234">
        <f t="shared" si="662"/>
        <v>136.06990213053555</v>
      </c>
      <c r="S2234">
        <f t="shared" si="663"/>
        <v>4.0490118502768659</v>
      </c>
      <c r="T2234">
        <f t="shared" si="646"/>
        <v>39.585902143770092</v>
      </c>
    </row>
    <row r="2235" spans="1:20" x14ac:dyDescent="0.3">
      <c r="A2235">
        <f t="shared" si="647"/>
        <v>25537.366394967408</v>
      </c>
      <c r="B2235">
        <f t="shared" si="664"/>
        <v>4064.3980953079181</v>
      </c>
      <c r="C2235" t="str">
        <f t="shared" si="648"/>
        <v>68.6219542492262-66.0327510872613i</v>
      </c>
      <c r="D2235" t="str">
        <f t="shared" si="649"/>
        <v>15.3175311784752-8.60177590748048i</v>
      </c>
      <c r="E2235" t="str">
        <f t="shared" si="650"/>
        <v>154.850862814029-8.81625683706228i</v>
      </c>
      <c r="F2235" t="str">
        <f t="shared" si="651"/>
        <v>17.4556825722314-37.0044240155757i</v>
      </c>
      <c r="G2235" t="str">
        <f t="shared" si="652"/>
        <v>0.999783676737712-0.0147063410314897i</v>
      </c>
      <c r="H2235" t="str">
        <f t="shared" si="653"/>
        <v>92.7174086207241+14.0053355590289i</v>
      </c>
      <c r="I2235" t="str">
        <f t="shared" si="654"/>
        <v>5.56406207728579-8.29772067044233i</v>
      </c>
      <c r="K2235" t="str">
        <f t="shared" si="655"/>
        <v>0.137083125397244-0.0274488193253578i</v>
      </c>
      <c r="L2235" t="str">
        <f t="shared" si="656"/>
        <v>0.0015-2.44739410608592i</v>
      </c>
      <c r="M2235" t="str">
        <f t="shared" si="657"/>
        <v>0.0135-1.00405912044551i</v>
      </c>
      <c r="N2235">
        <f t="shared" si="658"/>
        <v>136.10157408742543</v>
      </c>
      <c r="O2235">
        <f t="shared" si="659"/>
        <v>39.575736157768056</v>
      </c>
      <c r="P2235" s="3">
        <f t="shared" si="660"/>
        <v>39.575736157768056</v>
      </c>
      <c r="Q2235" s="3">
        <f t="shared" si="661"/>
        <v>-43.898425912574567</v>
      </c>
      <c r="R2235">
        <f t="shared" si="662"/>
        <v>136.10157408742543</v>
      </c>
      <c r="S2235">
        <f t="shared" si="663"/>
        <v>4.0643980953079177</v>
      </c>
      <c r="T2235">
        <f t="shared" si="646"/>
        <v>39.575736157768056</v>
      </c>
    </row>
    <row r="2236" spans="1:20" x14ac:dyDescent="0.3">
      <c r="A2236">
        <f t="shared" si="647"/>
        <v>25634.408387268282</v>
      </c>
      <c r="B2236">
        <f t="shared" si="664"/>
        <v>4079.8428080700883</v>
      </c>
      <c r="C2236" t="str">
        <f t="shared" si="648"/>
        <v>68.5779448454654-65.9181717489419i</v>
      </c>
      <c r="D2236" t="str">
        <f t="shared" si="649"/>
        <v>15.317237105334-8.57503985113639i</v>
      </c>
      <c r="E2236" t="str">
        <f t="shared" si="650"/>
        <v>154.812131315316-8.82091992602928i</v>
      </c>
      <c r="F2236" t="str">
        <f t="shared" si="651"/>
        <v>17.4556538196188-36.8662868194018i</v>
      </c>
      <c r="G2236" t="str">
        <f t="shared" si="652"/>
        <v>0.999782029916246-0.0147622008114i</v>
      </c>
      <c r="H2236" t="str">
        <f t="shared" si="653"/>
        <v>92.7306351824766+14.0588613035886i</v>
      </c>
      <c r="I2236" t="str">
        <f t="shared" si="654"/>
        <v>5.56475696516019-8.26320665920424i</v>
      </c>
      <c r="K2236" t="str">
        <f t="shared" si="655"/>
        <v>0.13704103901-0.0275442309652747i</v>
      </c>
      <c r="L2236" t="str">
        <f t="shared" si="656"/>
        <v>0.0015-2.43812921506867i</v>
      </c>
      <c r="M2236" t="str">
        <f t="shared" si="657"/>
        <v>0.0135-1.00025813951535i</v>
      </c>
      <c r="N2236">
        <f t="shared" si="658"/>
        <v>136.13292424475065</v>
      </c>
      <c r="O2236">
        <f t="shared" si="659"/>
        <v>39.565593062439753</v>
      </c>
      <c r="P2236" s="3">
        <f t="shared" si="660"/>
        <v>39.565593062439753</v>
      </c>
      <c r="Q2236" s="3">
        <f t="shared" si="661"/>
        <v>-43.867075755249346</v>
      </c>
      <c r="R2236">
        <f t="shared" si="662"/>
        <v>136.13292424475065</v>
      </c>
      <c r="S2236">
        <f t="shared" si="663"/>
        <v>4.0798428080700884</v>
      </c>
      <c r="T2236">
        <f t="shared" si="646"/>
        <v>39.565593062439753</v>
      </c>
    </row>
    <row r="2237" spans="1:20" x14ac:dyDescent="0.3">
      <c r="A2237">
        <f t="shared" si="647"/>
        <v>25731.819139139901</v>
      </c>
      <c r="B2237">
        <f t="shared" si="664"/>
        <v>4095.3462107407545</v>
      </c>
      <c r="C2237" t="str">
        <f t="shared" si="648"/>
        <v>68.5337331548799-65.8043073961502i</v>
      </c>
      <c r="D2237" t="str">
        <f t="shared" si="649"/>
        <v>15.3169408044112-8.54842692418138i</v>
      </c>
      <c r="E2237" t="str">
        <f t="shared" si="650"/>
        <v>154.773311197786-8.82540632903278i</v>
      </c>
      <c r="F2237" t="str">
        <f t="shared" si="651"/>
        <v>17.455624848167-36.7286799506767i</v>
      </c>
      <c r="G2237" t="str">
        <f t="shared" si="652"/>
        <v>0.999780370560646-0.0148182725802982i</v>
      </c>
      <c r="H2237" t="str">
        <f t="shared" si="653"/>
        <v>92.7439647599948+14.1125938550815i</v>
      </c>
      <c r="I2237" t="str">
        <f t="shared" si="654"/>
        <v>5.56545724153831-8.22881167937273i</v>
      </c>
      <c r="K2237" t="str">
        <f t="shared" si="655"/>
        <v>0.136998659653228-0.0276399092259784i</v>
      </c>
      <c r="L2237" t="str">
        <f t="shared" si="656"/>
        <v>0.0015-2.4288993973587i</v>
      </c>
      <c r="M2237" t="str">
        <f t="shared" si="657"/>
        <v>0.0135-0.996471547634335i</v>
      </c>
      <c r="N2237">
        <f t="shared" si="658"/>
        <v>136.16395223867823</v>
      </c>
      <c r="O2237">
        <f t="shared" si="659"/>
        <v>39.555472649286607</v>
      </c>
      <c r="P2237" s="3">
        <f t="shared" si="660"/>
        <v>39.555472649286607</v>
      </c>
      <c r="Q2237" s="3">
        <f t="shared" si="661"/>
        <v>-43.836047761321751</v>
      </c>
      <c r="R2237">
        <f t="shared" si="662"/>
        <v>136.16395223867823</v>
      </c>
      <c r="S2237">
        <f t="shared" si="663"/>
        <v>4.0953462107407548</v>
      </c>
      <c r="T2237">
        <f t="shared" si="646"/>
        <v>39.555472649286607</v>
      </c>
    </row>
    <row r="2238" spans="1:20" x14ac:dyDescent="0.3">
      <c r="A2238">
        <f t="shared" si="647"/>
        <v>25829.600051868631</v>
      </c>
      <c r="B2238">
        <f t="shared" si="664"/>
        <v>4110.9085263415691</v>
      </c>
      <c r="C2238" t="str">
        <f t="shared" si="648"/>
        <v>68.4893187996165-65.6911550676214i</v>
      </c>
      <c r="D2238" t="str">
        <f t="shared" si="649"/>
        <v>15.3166422589172-8.52193674121303i</v>
      </c>
      <c r="E2238" t="str">
        <f t="shared" si="650"/>
        <v>154.734403513665-8.8297148137914i</v>
      </c>
      <c r="F2238" t="str">
        <f t="shared" si="651"/>
        <v>17.455595656211-36.5916014298056i</v>
      </c>
      <c r="G2238" t="str">
        <f t="shared" si="652"/>
        <v>0.999778698575552-0.0148745571405605i</v>
      </c>
      <c r="H2238" t="str">
        <f t="shared" si="653"/>
        <v>92.7573981733091+14.1665340366841i</v>
      </c>
      <c r="I2238" t="str">
        <f t="shared" si="654"/>
        <v>5.56616294895112-8.19453523819095i</v>
      </c>
      <c r="K2238" t="str">
        <f t="shared" si="655"/>
        <v>0.136955985489196-0.0277358541285722i</v>
      </c>
      <c r="L2238" t="str">
        <f t="shared" si="656"/>
        <v>0.0015-2.41970452018201i</v>
      </c>
      <c r="M2238" t="str">
        <f t="shared" si="657"/>
        <v>0.0135-0.992699290331078i</v>
      </c>
      <c r="N2238">
        <f t="shared" si="658"/>
        <v>136.19465771249679</v>
      </c>
      <c r="O2238">
        <f t="shared" si="659"/>
        <v>39.545374710338372</v>
      </c>
      <c r="P2238" s="3">
        <f t="shared" si="660"/>
        <v>39.545374710338372</v>
      </c>
      <c r="Q2238" s="3">
        <f t="shared" si="661"/>
        <v>-43.805342287503208</v>
      </c>
      <c r="R2238">
        <f t="shared" si="662"/>
        <v>136.19465771249679</v>
      </c>
      <c r="S2238">
        <f t="shared" si="663"/>
        <v>4.1109085263415688</v>
      </c>
      <c r="T2238">
        <f t="shared" si="646"/>
        <v>39.545374710338372</v>
      </c>
    </row>
    <row r="2239" spans="1:20" x14ac:dyDescent="0.3">
      <c r="A2239">
        <f t="shared" si="647"/>
        <v>25927.752532065733</v>
      </c>
      <c r="B2239">
        <f t="shared" si="664"/>
        <v>4126.529978741667</v>
      </c>
      <c r="C2239" t="str">
        <f t="shared" si="648"/>
        <v>68.4447014046809-65.5787118108267i</v>
      </c>
      <c r="D2239" t="str">
        <f t="shared" si="649"/>
        <v>15.3163414519376-8.4955689185655i</v>
      </c>
      <c r="E2239" t="str">
        <f t="shared" si="650"/>
        <v>154.695409329875-8.83384415229136i</v>
      </c>
      <c r="F2239" t="str">
        <f t="shared" si="651"/>
        <v>17.4555662420734-36.4550492847931i</v>
      </c>
      <c r="G2239" t="str">
        <f t="shared" si="652"/>
        <v>0.999777013864884-0.0149310552975762i</v>
      </c>
      <c r="H2239" t="str">
        <f t="shared" si="653"/>
        <v>92.7709362492507+14.2206826750953i</v>
      </c>
      <c r="I2239" t="str">
        <f t="shared" si="654"/>
        <v>5.56687413027697-8.16037684463389i</v>
      </c>
      <c r="K2239" t="str">
        <f t="shared" si="655"/>
        <v>0.136913014671593-0.027832065684766i</v>
      </c>
      <c r="L2239" t="str">
        <f t="shared" si="656"/>
        <v>0.0015-2.41054445126719i</v>
      </c>
      <c r="M2239" t="str">
        <f t="shared" si="657"/>
        <v>0.0135-0.988941313340391i</v>
      </c>
      <c r="N2239">
        <f t="shared" si="658"/>
        <v>136.22504031653219</v>
      </c>
      <c r="O2239">
        <f t="shared" si="659"/>
        <v>39.535299038163515</v>
      </c>
      <c r="P2239" s="3">
        <f t="shared" si="660"/>
        <v>39.535299038163515</v>
      </c>
      <c r="Q2239" s="3">
        <f t="shared" si="661"/>
        <v>-43.77495968346782</v>
      </c>
      <c r="R2239">
        <f t="shared" si="662"/>
        <v>136.22504031653219</v>
      </c>
      <c r="S2239">
        <f t="shared" si="663"/>
        <v>4.1265299787416669</v>
      </c>
      <c r="T2239">
        <f t="shared" si="646"/>
        <v>39.535299038163515</v>
      </c>
    </row>
    <row r="2240" spans="1:20" x14ac:dyDescent="0.3">
      <c r="A2240">
        <f t="shared" si="647"/>
        <v>26026.277991687581</v>
      </c>
      <c r="B2240">
        <f t="shared" si="664"/>
        <v>4142.2107926608851</v>
      </c>
      <c r="C2240" t="str">
        <f t="shared" si="648"/>
        <v>68.39988059792-65.4669746819882i</v>
      </c>
      <c r="D2240" t="str">
        <f t="shared" si="649"/>
        <v>15.3160383664314-8.46932307430367i</v>
      </c>
      <c r="E2240" t="str">
        <f t="shared" si="650"/>
        <v>154.656329728043-8.83779312095481i</v>
      </c>
      <c r="F2240" t="str">
        <f t="shared" si="651"/>
        <v>17.4555366040638-36.3190215512149i</v>
      </c>
      <c r="G2240" t="str">
        <f t="shared" si="652"/>
        <v>0.999775316331831-0.0149877678597578i</v>
      </c>
      <c r="H2240" t="str">
        <f t="shared" si="653"/>
        <v>92.7845798215079+14.2750406005521i</v>
      </c>
      <c r="I2240" t="str">
        <f t="shared" si="654"/>
        <v>5.56759082874413-8.12633600940137i</v>
      </c>
      <c r="K2240" t="str">
        <f t="shared" si="655"/>
        <v>0.13686974534554-0.0279285438967641i</v>
      </c>
      <c r="L2240" t="str">
        <f t="shared" si="656"/>
        <v>0.0015-2.40141905884359i</v>
      </c>
      <c r="M2240" t="str">
        <f t="shared" si="657"/>
        <v>0.0135-0.985197562602494i</v>
      </c>
      <c r="N2240">
        <f t="shared" si="658"/>
        <v>136.25509970806081</v>
      </c>
      <c r="O2240">
        <f t="shared" si="659"/>
        <v>39.525245425879454</v>
      </c>
      <c r="P2240" s="3">
        <f t="shared" si="660"/>
        <v>39.525245425879454</v>
      </c>
      <c r="Q2240" s="3">
        <f t="shared" si="661"/>
        <v>-43.744900291939189</v>
      </c>
      <c r="R2240">
        <f t="shared" si="662"/>
        <v>136.25509970806081</v>
      </c>
      <c r="S2240">
        <f t="shared" si="663"/>
        <v>4.1422107926608849</v>
      </c>
      <c r="T2240">
        <f t="shared" si="646"/>
        <v>39.525245425879454</v>
      </c>
    </row>
    <row r="2241" spans="1:20" x14ac:dyDescent="0.3">
      <c r="A2241">
        <f t="shared" si="647"/>
        <v>26125.177848055995</v>
      </c>
      <c r="B2241">
        <f t="shared" si="664"/>
        <v>4157.9511936729969</v>
      </c>
      <c r="C2241" t="str">
        <f t="shared" si="648"/>
        <v>68.3548560100153-65.3559407460972i</v>
      </c>
      <c r="D2241" t="str">
        <f t="shared" si="649"/>
        <v>15.3157329852312-8.44319882821743i</v>
      </c>
      <c r="E2241" t="str">
        <f t="shared" si="650"/>
        <v>154.61716580452-8.84156050080717i</v>
      </c>
      <c r="F2241" t="str">
        <f t="shared" si="651"/>
        <v>17.4555067404793-36.1835162721902i</v>
      </c>
      <c r="G2241" t="str">
        <f t="shared" si="652"/>
        <v>0.999773605878845-0.0150446956385532i</v>
      </c>
      <c r="H2241" t="str">
        <f t="shared" si="653"/>
        <v>92.7983297306897+14.3296086468468i</v>
      </c>
      <c r="I2241" t="str">
        <f t="shared" si="654"/>
        <v>5.56831308793407-8.09241224491173i</v>
      </c>
      <c r="K2241" t="str">
        <f t="shared" si="655"/>
        <v>0.136826175647593-0.0280252887571518i</v>
      </c>
      <c r="L2241" t="str">
        <f t="shared" si="656"/>
        <v>0.0015-2.39232821163936i</v>
      </c>
      <c r="M2241" t="str">
        <f t="shared" si="657"/>
        <v>0.0135-0.981467984262305i</v>
      </c>
      <c r="N2241">
        <f t="shared" si="658"/>
        <v>136.28483555122585</v>
      </c>
      <c r="O2241">
        <f t="shared" si="659"/>
        <v>39.515213667163728</v>
      </c>
      <c r="P2241" s="3">
        <f t="shared" si="660"/>
        <v>39.515213667163728</v>
      </c>
      <c r="Q2241" s="3">
        <f t="shared" si="661"/>
        <v>-43.715164448774154</v>
      </c>
      <c r="R2241">
        <f t="shared" si="662"/>
        <v>136.28483555122585</v>
      </c>
      <c r="S2241">
        <f t="shared" si="663"/>
        <v>4.1579511936729965</v>
      </c>
      <c r="T2241">
        <f t="shared" si="646"/>
        <v>39.515213667163728</v>
      </c>
    </row>
    <row r="2242" spans="1:20" x14ac:dyDescent="0.3">
      <c r="A2242">
        <f t="shared" si="647"/>
        <v>26224.453523878612</v>
      </c>
      <c r="B2242">
        <f t="shared" si="664"/>
        <v>4173.7514082089547</v>
      </c>
      <c r="C2242" t="str">
        <f t="shared" si="648"/>
        <v>68.3096272744557-65.2456070769266i</v>
      </c>
      <c r="D2242" t="str">
        <f t="shared" si="649"/>
        <v>15.3154252910411-8.41719580181573i</v>
      </c>
      <c r="E2242" t="str">
        <f t="shared" si="650"/>
        <v>154.577918670383-8.84514507764914i</v>
      </c>
      <c r="F2242" t="str">
        <f t="shared" si="651"/>
        <v>17.4554766496036-36.0485314983526i</v>
      </c>
      <c r="G2242" t="str">
        <f t="shared" si="652"/>
        <v>0.999771882407637-0.0151018394484555i</v>
      </c>
      <c r="H2242" t="str">
        <f t="shared" si="653"/>
        <v>92.8121868243859+14.3843876513455i</v>
      </c>
      <c r="I2242" t="str">
        <f t="shared" si="654"/>
        <v>5.56904095178438-8.05860506529488i</v>
      </c>
      <c r="K2242" t="str">
        <f t="shared" si="655"/>
        <v>0.136782303705751-0.0281223002487834i</v>
      </c>
      <c r="L2242" t="str">
        <f t="shared" si="656"/>
        <v>0.0015-2.38327177887961i</v>
      </c>
      <c r="M2242" t="str">
        <f t="shared" si="657"/>
        <v>0.0135-0.977752524668557i</v>
      </c>
      <c r="N2242">
        <f t="shared" si="658"/>
        <v>136.31424751694698</v>
      </c>
      <c r="O2242">
        <f t="shared" si="659"/>
        <v>39.505203556263154</v>
      </c>
      <c r="P2242" s="3">
        <f t="shared" si="660"/>
        <v>39.505203556263154</v>
      </c>
      <c r="Q2242" s="3">
        <f t="shared" si="661"/>
        <v>-43.685752483053008</v>
      </c>
      <c r="R2242">
        <f t="shared" si="662"/>
        <v>136.31424751694698</v>
      </c>
      <c r="S2242">
        <f t="shared" si="663"/>
        <v>4.1737514082089548</v>
      </c>
      <c r="T2242">
        <f t="shared" si="646"/>
        <v>39.505203556263154</v>
      </c>
    </row>
    <row r="2243" spans="1:20" x14ac:dyDescent="0.3">
      <c r="A2243">
        <f t="shared" si="647"/>
        <v>26324.106447269347</v>
      </c>
      <c r="B2243">
        <f t="shared" si="664"/>
        <v>4189.6116635601484</v>
      </c>
      <c r="C2243" t="str">
        <f t="shared" si="648"/>
        <v>68.264194027524-65.1359707570444i</v>
      </c>
      <c r="D2243" t="str">
        <f t="shared" si="649"/>
        <v>15.3151152664366-8.39131361832085i</v>
      </c>
      <c r="E2243" t="str">
        <f t="shared" si="650"/>
        <v>154.538589451441-8.84854564222456i</v>
      </c>
      <c r="F2243" t="str">
        <f t="shared" si="651"/>
        <v>17.4554463297077-35.9140652878225i</v>
      </c>
      <c r="G2243" t="str">
        <f t="shared" si="652"/>
        <v>0.999770145819171-0.0151592001070152i</v>
      </c>
      <c r="H2243" t="str">
        <f t="shared" si="653"/>
        <v>92.8261519572317+14.4393784550045i</v>
      </c>
      <c r="I2243" t="str">
        <f t="shared" si="654"/>
        <v>5.56977446459204-8.02491398638596i</v>
      </c>
      <c r="K2243" t="str">
        <f t="shared" si="655"/>
        <v>0.136738127639461-0.0282195783446664i</v>
      </c>
      <c r="L2243" t="str">
        <f t="shared" si="656"/>
        <v>0.0015-2.37424963028453i</v>
      </c>
      <c r="M2243" t="str">
        <f t="shared" si="657"/>
        <v>0.0135-0.974051130373147i</v>
      </c>
      <c r="N2243">
        <f t="shared" si="658"/>
        <v>136.34333528283526</v>
      </c>
      <c r="O2243">
        <f t="shared" si="659"/>
        <v>39.495214888003957</v>
      </c>
      <c r="P2243" s="3">
        <f t="shared" si="660"/>
        <v>39.495214888003957</v>
      </c>
      <c r="Q2243" s="3">
        <f t="shared" si="661"/>
        <v>-43.656664717164738</v>
      </c>
      <c r="R2243">
        <f t="shared" si="662"/>
        <v>136.34333528283526</v>
      </c>
      <c r="S2243">
        <f t="shared" si="663"/>
        <v>4.1896116635601484</v>
      </c>
      <c r="T2243">
        <f t="shared" si="646"/>
        <v>39.495214888003957</v>
      </c>
    </row>
    <row r="2244" spans="1:20" x14ac:dyDescent="0.3">
      <c r="A2244">
        <f t="shared" si="647"/>
        <v>26424.138051768969</v>
      </c>
      <c r="B2244">
        <f t="shared" si="664"/>
        <v>4205.5321878816767</v>
      </c>
      <c r="C2244" t="str">
        <f t="shared" si="648"/>
        <v>68.2185559082769-65.0270288778313i</v>
      </c>
      <c r="D2244" t="str">
        <f t="shared" si="649"/>
        <v>15.3148028938632-8.3655519026626i</v>
      </c>
      <c r="E2244" t="str">
        <f t="shared" si="650"/>
        <v>154.499179288241-8.85176099039246i</v>
      </c>
      <c r="F2244" t="str">
        <f t="shared" si="651"/>
        <v>17.4554157790492-35.780115706179i</v>
      </c>
      <c r="G2244" t="str">
        <f t="shared" si="652"/>
        <v>0.999768396013658-0.0152167784348508i</v>
      </c>
      <c r="H2244" t="str">
        <f t="shared" si="653"/>
        <v>92.8402259909675+14.4945819023886i</v>
      </c>
      <c r="I2244" t="str">
        <f t="shared" si="654"/>
        <v>5.57051367101632-7.99133852571848i</v>
      </c>
      <c r="K2244" t="str">
        <f t="shared" si="655"/>
        <v>0.13669364555963-0.0283171230078479i</v>
      </c>
      <c r="L2244" t="str">
        <f t="shared" si="656"/>
        <v>0.0015-2.36526163606748i</v>
      </c>
      <c r="M2244" t="str">
        <f t="shared" si="657"/>
        <v>0.0135-0.970363748130248i</v>
      </c>
      <c r="N2244">
        <f t="shared" si="658"/>
        <v>136.37209853310284</v>
      </c>
      <c r="O2244">
        <f t="shared" si="659"/>
        <v>39.48524745780152</v>
      </c>
      <c r="P2244" s="3">
        <f t="shared" si="660"/>
        <v>39.48524745780152</v>
      </c>
      <c r="Q2244" s="3">
        <f t="shared" si="661"/>
        <v>-43.627901466897157</v>
      </c>
      <c r="R2244">
        <f t="shared" si="662"/>
        <v>136.37209853310284</v>
      </c>
      <c r="S2244">
        <f t="shared" si="663"/>
        <v>4.2055321878816763</v>
      </c>
      <c r="T2244">
        <f t="shared" si="646"/>
        <v>39.48524745780152</v>
      </c>
    </row>
    <row r="2245" spans="1:20" x14ac:dyDescent="0.3">
      <c r="A2245">
        <f t="shared" si="647"/>
        <v>26524.549776365693</v>
      </c>
      <c r="B2245">
        <f t="shared" si="664"/>
        <v>4221.5132101956269</v>
      </c>
      <c r="C2245" t="str">
        <f t="shared" si="648"/>
        <v>68.1727125585275-64.9187785394973i</v>
      </c>
      <c r="D2245" t="str">
        <f t="shared" si="649"/>
        <v>15.3144881556358-8.33991028147273i</v>
      </c>
      <c r="E2245" t="str">
        <f t="shared" si="650"/>
        <v>154.459689336072-8.85478992329883i</v>
      </c>
      <c r="F2245" t="str">
        <f t="shared" si="651"/>
        <v>17.4553849958728-35.6466808264326i</v>
      </c>
      <c r="G2245" t="str">
        <f t="shared" si="652"/>
        <v>0.999766632890551-0.0152745752556604i</v>
      </c>
      <c r="H2245" t="str">
        <f t="shared" si="653"/>
        <v>92.8544097945038+14.5499988416877i</v>
      </c>
      <c r="I2245" t="str">
        <f t="shared" si="654"/>
        <v>5.57125861608204-7.95787820251803i</v>
      </c>
      <c r="K2245" t="str">
        <f t="shared" si="655"/>
        <v>0.136648855568634-0.0284149341912976i</v>
      </c>
      <c r="L2245" t="str">
        <f t="shared" si="656"/>
        <v>0.0015-2.35630766693313i</v>
      </c>
      <c r="M2245" t="str">
        <f t="shared" si="657"/>
        <v>0.0135-0.966690324895646i</v>
      </c>
      <c r="N2245">
        <f t="shared" si="658"/>
        <v>136.40053695847425</v>
      </c>
      <c r="O2245">
        <f t="shared" si="659"/>
        <v>39.47530106167018</v>
      </c>
      <c r="P2245" s="3">
        <f t="shared" si="660"/>
        <v>39.47530106167018</v>
      </c>
      <c r="Q2245" s="3">
        <f t="shared" si="661"/>
        <v>-43.599463041525745</v>
      </c>
      <c r="R2245">
        <f t="shared" si="662"/>
        <v>136.40053695847425</v>
      </c>
      <c r="S2245">
        <f t="shared" si="663"/>
        <v>4.221513210195627</v>
      </c>
      <c r="T2245">
        <f t="shared" si="646"/>
        <v>39.47530106167018</v>
      </c>
    </row>
    <row r="2246" spans="1:20" x14ac:dyDescent="0.3">
      <c r="A2246">
        <f t="shared" si="647"/>
        <v>26625.343065515881</v>
      </c>
      <c r="B2246">
        <f t="shared" si="664"/>
        <v>4237.55496039437</v>
      </c>
      <c r="C2246" t="str">
        <f t="shared" si="648"/>
        <v>68.1266636228166-64.8112168510906i</v>
      </c>
      <c r="D2246" t="str">
        <f t="shared" si="649"/>
        <v>15.3141710339374-8.31438838307899i</v>
      </c>
      <c r="E2246" t="str">
        <f t="shared" si="650"/>
        <v>154.42012076496-8.85763124754678i</v>
      </c>
      <c r="F2246" t="str">
        <f t="shared" si="651"/>
        <v>17.4553539784096-35.5137587289967i</v>
      </c>
      <c r="G2246" t="str">
        <f t="shared" si="652"/>
        <v>0.999764856348539-0.0153325913962326i</v>
      </c>
      <c r="H2246" t="str">
        <f t="shared" si="653"/>
        <v>92.8687042439884+14.605630124737i</v>
      </c>
      <c r="I2246" t="str">
        <f t="shared" si="654"/>
        <v>5.572009345183-7.92453253769579i</v>
      </c>
      <c r="K2246" t="str">
        <f t="shared" si="655"/>
        <v>0.136603755760322-0.0285130118377931i</v>
      </c>
      <c r="L2246" t="str">
        <f t="shared" si="656"/>
        <v>0.0015-2.34738759407565i</v>
      </c>
      <c r="M2246" t="str">
        <f t="shared" si="657"/>
        <v>0.0135-0.963030807825905i</v>
      </c>
      <c r="N2246">
        <f t="shared" si="658"/>
        <v>136.42865025609584</v>
      </c>
      <c r="O2246">
        <f t="shared" si="659"/>
        <v>39.465375496231594</v>
      </c>
      <c r="P2246" s="3">
        <f t="shared" si="660"/>
        <v>39.465375496231594</v>
      </c>
      <c r="Q2246" s="3">
        <f t="shared" si="661"/>
        <v>-43.571349743904172</v>
      </c>
      <c r="R2246">
        <f t="shared" si="662"/>
        <v>136.42865025609584</v>
      </c>
      <c r="S2246">
        <f t="shared" si="663"/>
        <v>4.2375549603943696</v>
      </c>
      <c r="T2246">
        <f t="shared" si="646"/>
        <v>39.465375496231594</v>
      </c>
    </row>
    <row r="2247" spans="1:20" x14ac:dyDescent="0.3">
      <c r="A2247">
        <f t="shared" si="647"/>
        <v>26726.519369164838</v>
      </c>
      <c r="B2247">
        <f t="shared" si="664"/>
        <v>4253.6576692438684</v>
      </c>
      <c r="C2247" t="str">
        <f t="shared" si="648"/>
        <v>68.0804087483995-64.7043409305211i</v>
      </c>
      <c r="D2247" t="str">
        <f t="shared" si="649"/>
        <v>15.3138515108185-8.28898583749961i</v>
      </c>
      <c r="E2247" t="str">
        <f t="shared" si="650"/>
        <v>154.38047475967-8.86028377537289i</v>
      </c>
      <c r="F2247" t="str">
        <f t="shared" si="651"/>
        <v>17.4553227248773-35.3813475016605i</v>
      </c>
      <c r="G2247" t="str">
        <f t="shared" si="652"/>
        <v>0.999763066285541-0.0153908276864579i</v>
      </c>
      <c r="H2247" t="str">
        <f t="shared" si="653"/>
        <v>92.8831102228642+14.6614766070313i</v>
      </c>
      <c r="I2247" t="str">
        <f t="shared" si="654"/>
        <v>5.57276590408457-7.89130105384169i</v>
      </c>
      <c r="K2247" t="str">
        <f t="shared" si="655"/>
        <v>0.136558344220039-0.0286113558798005i</v>
      </c>
      <c r="L2247" t="str">
        <f t="shared" si="656"/>
        <v>0.0015-2.33850128917678i</v>
      </c>
      <c r="M2247" t="str">
        <f t="shared" si="657"/>
        <v>0.0135-0.95938514427765i</v>
      </c>
      <c r="N2247">
        <f t="shared" si="658"/>
        <v>136.45643812944499</v>
      </c>
      <c r="O2247">
        <f t="shared" si="659"/>
        <v>39.455470558724983</v>
      </c>
      <c r="P2247" s="3">
        <f t="shared" si="660"/>
        <v>39.455470558724983</v>
      </c>
      <c r="Q2247" s="3">
        <f t="shared" si="661"/>
        <v>-43.543561870555003</v>
      </c>
      <c r="R2247">
        <f t="shared" si="662"/>
        <v>136.45643812944499</v>
      </c>
      <c r="S2247">
        <f t="shared" si="663"/>
        <v>4.2536576692438688</v>
      </c>
      <c r="T2247">
        <f t="shared" si="646"/>
        <v>39.455470558724983</v>
      </c>
    </row>
    <row r="2248" spans="1:20" x14ac:dyDescent="0.3">
      <c r="A2248">
        <f t="shared" si="647"/>
        <v>26828.080142767663</v>
      </c>
      <c r="B2248">
        <f t="shared" si="664"/>
        <v>4269.8215683869948</v>
      </c>
      <c r="C2248" t="str">
        <f t="shared" si="648"/>
        <v>68.0339475852133-64.5981479045658i</v>
      </c>
      <c r="D2248" t="str">
        <f t="shared" si="649"/>
        <v>15.3135295681956-8.26370227643742i</v>
      </c>
      <c r="E2248" t="str">
        <f t="shared" si="650"/>
        <v>154.340752519698-8.86274632481571i</v>
      </c>
      <c r="F2248" t="str">
        <f t="shared" si="651"/>
        <v>17.45529123348-35.2494452395609i</v>
      </c>
      <c r="G2248" t="str">
        <f t="shared" si="652"/>
        <v>0.999761262598698-0.0154492849593403i</v>
      </c>
      <c r="H2248" t="str">
        <f t="shared" si="653"/>
        <v>92.8976286219419+14.7175391477463i</v>
      </c>
      <c r="I2248" t="str">
        <f t="shared" si="654"/>
        <v>5.57352833892756-7.8581832752183i</v>
      </c>
      <c r="K2248" t="str">
        <f t="shared" si="655"/>
        <v>0.136512619024627-0.0287099662393578i</v>
      </c>
      <c r="L2248" t="str">
        <f t="shared" si="656"/>
        <v>0.0015-2.32964862440404i</v>
      </c>
      <c r="M2248" t="str">
        <f t="shared" si="657"/>
        <v>0.0135-0.955753281806784i</v>
      </c>
      <c r="N2248">
        <f t="shared" si="658"/>
        <v>136.48390028823914</v>
      </c>
      <c r="O2248">
        <f t="shared" si="659"/>
        <v>39.445586047014807</v>
      </c>
      <c r="P2248" s="3">
        <f t="shared" si="660"/>
        <v>39.445586047014807</v>
      </c>
      <c r="Q2248" s="3">
        <f t="shared" si="661"/>
        <v>-43.516099711760859</v>
      </c>
      <c r="R2248">
        <f t="shared" si="662"/>
        <v>136.48390028823914</v>
      </c>
      <c r="S2248">
        <f t="shared" si="663"/>
        <v>4.2698215683869947</v>
      </c>
      <c r="T2248">
        <f t="shared" si="646"/>
        <v>39.445586047014807</v>
      </c>
    </row>
    <row r="2249" spans="1:20" x14ac:dyDescent="0.3">
      <c r="A2249">
        <f t="shared" si="647"/>
        <v>26930.026847310179</v>
      </c>
      <c r="B2249">
        <f t="shared" si="664"/>
        <v>4286.0468903468654</v>
      </c>
      <c r="C2249" t="str">
        <f t="shared" si="648"/>
        <v>67.9872797858597-64.4926349088943i</v>
      </c>
      <c r="D2249" t="str">
        <f t="shared" si="649"/>
        <v>15.3132051878512-8.23853733327448i</v>
      </c>
      <c r="E2249" t="str">
        <f t="shared" si="650"/>
        <v>154.300955259269-8.86501771989587i</v>
      </c>
      <c r="F2249" t="str">
        <f t="shared" si="651"/>
        <v>17.4552595024082-35.1180500451561i</v>
      </c>
      <c r="G2249" t="str">
        <f t="shared" si="652"/>
        <v>0.999759445184373-0.0155079640510083i</v>
      </c>
      <c r="H2249" t="str">
        <f t="shared" si="653"/>
        <v>92.912260339462+14.7738186097548i</v>
      </c>
      <c r="I2249" t="str">
        <f t="shared" si="654"/>
        <v>5.57429669623118-7.82517872775441i</v>
      </c>
      <c r="K2249" t="str">
        <f t="shared" si="655"/>
        <v>0.136466578242444-0.0288088428279559i</v>
      </c>
      <c r="L2249" t="str">
        <f t="shared" si="656"/>
        <v>0.0015-2.32082947240888i</v>
      </c>
      <c r="M2249" t="str">
        <f t="shared" si="657"/>
        <v>0.0135-0.952135168167745i</v>
      </c>
      <c r="N2249">
        <f t="shared" si="658"/>
        <v>136.51103644834186</v>
      </c>
      <c r="O2249">
        <f t="shared" si="659"/>
        <v>39.435721759600568</v>
      </c>
      <c r="P2249" s="3">
        <f t="shared" si="660"/>
        <v>39.435721759600568</v>
      </c>
      <c r="Q2249" s="3">
        <f t="shared" si="661"/>
        <v>-43.488963551658145</v>
      </c>
      <c r="R2249">
        <f t="shared" si="662"/>
        <v>136.51103644834186</v>
      </c>
      <c r="S2249">
        <f t="shared" si="663"/>
        <v>4.2860468903468654</v>
      </c>
      <c r="T2249">
        <f t="shared" si="646"/>
        <v>39.435721759600568</v>
      </c>
    </row>
    <row r="2250" spans="1:20" x14ac:dyDescent="0.3">
      <c r="A2250">
        <f t="shared" si="647"/>
        <v>27032.360949329955</v>
      </c>
      <c r="B2250">
        <f t="shared" si="664"/>
        <v>4302.3338685301833</v>
      </c>
      <c r="C2250" t="str">
        <f t="shared" si="648"/>
        <v>67.9404050055727-64.3877990880741i</v>
      </c>
      <c r="D2250" t="str">
        <f t="shared" si="649"/>
        <v>15.3128783514315-8.21349064306613i</v>
      </c>
      <c r="E2250" t="str">
        <f t="shared" si="650"/>
        <v>154.261084207322-8.86709679078459i</v>
      </c>
      <c r="F2250" t="str">
        <f t="shared" si="651"/>
        <v>17.4552275298388-34.9871600281972i</v>
      </c>
      <c r="G2250" t="str">
        <f t="shared" si="652"/>
        <v>0.999757613938139-0.0155668658007264i</v>
      </c>
      <c r="H2250" t="str">
        <f t="shared" si="653"/>
        <v>92.9270062811615+14.8303158596448i</v>
      </c>
      <c r="I2250" t="str">
        <f t="shared" si="654"/>
        <v>5.57507102289634-7.7922869390383i</v>
      </c>
      <c r="K2250" t="str">
        <f t="shared" si="655"/>
        <v>0.136420219933379-0.0289079855464183i</v>
      </c>
      <c r="L2250" t="str">
        <f t="shared" si="656"/>
        <v>0.0015-2.31204370632485i</v>
      </c>
      <c r="M2250" t="str">
        <f t="shared" si="657"/>
        <v>0.0135-0.948530751312758i</v>
      </c>
      <c r="N2250">
        <f t="shared" si="658"/>
        <v>136.53784633167146</v>
      </c>
      <c r="O2250">
        <f t="shared" si="659"/>
        <v>39.425877495624285</v>
      </c>
      <c r="P2250" s="3">
        <f t="shared" si="660"/>
        <v>39.425877495624285</v>
      </c>
      <c r="Q2250" s="3">
        <f t="shared" si="661"/>
        <v>-43.462153668328547</v>
      </c>
      <c r="R2250">
        <f t="shared" si="662"/>
        <v>136.53784633167146</v>
      </c>
      <c r="S2250">
        <f t="shared" si="663"/>
        <v>4.3023338685301828</v>
      </c>
      <c r="T2250">
        <f t="shared" si="646"/>
        <v>39.425877495624285</v>
      </c>
    </row>
    <row r="2251" spans="1:20" x14ac:dyDescent="0.3">
      <c r="A2251">
        <f t="shared" si="647"/>
        <v>27135.08392093741</v>
      </c>
      <c r="B2251">
        <f t="shared" si="664"/>
        <v>4318.6827372305979</v>
      </c>
      <c r="C2251" t="str">
        <f t="shared" si="648"/>
        <v>67.8933229021954-64.2836375955906i</v>
      </c>
      <c r="D2251" t="str">
        <f t="shared" si="649"/>
        <v>15.3125490404467-8.18856184253561i</v>
      </c>
      <c r="E2251" t="str">
        <f t="shared" si="650"/>
        <v>154.221140607506-8.86898237398098i</v>
      </c>
      <c r="F2251" t="str">
        <f t="shared" si="651"/>
        <v>17.4551953139347-34.8567733057017i</v>
      </c>
      <c r="G2251" t="str">
        <f t="shared" si="652"/>
        <v>0.999755768754776-0.0156259910509068i</v>
      </c>
      <c r="H2251" t="str">
        <f t="shared" si="653"/>
        <v>92.9418673603456+14.8870317677396i</v>
      </c>
      <c r="I2251" t="str">
        <f t="shared" si="654"/>
        <v>5.57585136620929-7.75950743831193i</v>
      </c>
      <c r="K2251" t="str">
        <f t="shared" si="655"/>
        <v>0.13637354214886-0.0290073942847819i</v>
      </c>
      <c r="L2251" t="str">
        <f t="shared" si="656"/>
        <v>0.0015-2.30329119976574i</v>
      </c>
      <c r="M2251" t="str">
        <f t="shared" si="657"/>
        <v>0.0135-0.944939979391072i</v>
      </c>
      <c r="N2251">
        <f t="shared" si="658"/>
        <v>136.56432966610666</v>
      </c>
      <c r="O2251">
        <f t="shared" si="659"/>
        <v>39.416053054879285</v>
      </c>
      <c r="P2251" s="3">
        <f t="shared" si="660"/>
        <v>39.416053054879285</v>
      </c>
      <c r="Q2251" s="3">
        <f t="shared" si="661"/>
        <v>-43.435670333893334</v>
      </c>
      <c r="R2251">
        <f t="shared" si="662"/>
        <v>136.56432966610666</v>
      </c>
      <c r="S2251">
        <f t="shared" si="663"/>
        <v>4.3186827372305983</v>
      </c>
      <c r="T2251">
        <f t="shared" si="646"/>
        <v>39.416053054879285</v>
      </c>
    </row>
    <row r="2252" spans="1:20" x14ac:dyDescent="0.3">
      <c r="A2252">
        <f t="shared" si="647"/>
        <v>27238.197239836973</v>
      </c>
      <c r="B2252">
        <f t="shared" si="664"/>
        <v>4335.0937316320742</v>
      </c>
      <c r="C2252" t="str">
        <f t="shared" si="648"/>
        <v>67.8460331361496-64.1801475938611i</v>
      </c>
      <c r="D2252" t="str">
        <f t="shared" si="649"/>
        <v>15.3122172362689-8.16375057006823i</v>
      </c>
      <c r="E2252" t="str">
        <f t="shared" si="650"/>
        <v>154.18112571816-8.87067331248942i</v>
      </c>
      <c r="F2252" t="str">
        <f t="shared" si="651"/>
        <v>17.4551628528448-34.7268880019261i</v>
      </c>
      <c r="G2252" t="str">
        <f t="shared" si="652"/>
        <v>0.999753909528263-0.0156853406471207i</v>
      </c>
      <c r="H2252" t="str">
        <f t="shared" si="653"/>
        <v>92.9568444979482+14.9439672081135i</v>
      </c>
      <c r="I2252" t="str">
        <f t="shared" si="654"/>
        <v>5.57663777384439-7.72683975646391i</v>
      </c>
      <c r="K2252" t="str">
        <f t="shared" si="655"/>
        <v>0.136326542931882-0.0291070689221753i</v>
      </c>
      <c r="L2252" t="str">
        <f t="shared" si="656"/>
        <v>0.0015-2.29457182682381i</v>
      </c>
      <c r="M2252" t="str">
        <f t="shared" si="657"/>
        <v>0.0135-0.941362800748232i</v>
      </c>
      <c r="N2252">
        <f t="shared" si="658"/>
        <v>136.59048618539165</v>
      </c>
      <c r="O2252">
        <f t="shared" si="659"/>
        <v>39.406248237818097</v>
      </c>
      <c r="P2252" s="3">
        <f t="shared" si="660"/>
        <v>39.406248237818097</v>
      </c>
      <c r="Q2252" s="3">
        <f t="shared" si="661"/>
        <v>-43.409513814608346</v>
      </c>
      <c r="R2252">
        <f t="shared" si="662"/>
        <v>136.59048618539165</v>
      </c>
      <c r="S2252">
        <f t="shared" si="663"/>
        <v>4.3350937316320746</v>
      </c>
      <c r="T2252">
        <f t="shared" si="646"/>
        <v>39.406248237818097</v>
      </c>
    </row>
    <row r="2253" spans="1:20" x14ac:dyDescent="0.3">
      <c r="A2253">
        <f t="shared" si="647"/>
        <v>27341.702389348357</v>
      </c>
      <c r="B2253">
        <f t="shared" si="664"/>
        <v>4351.5670878122764</v>
      </c>
      <c r="C2253" t="str">
        <f t="shared" si="648"/>
        <v>67.7985353704075-64.0773262542469i</v>
      </c>
      <c r="D2253" t="str">
        <f t="shared" si="649"/>
        <v>15.3118829201321-8.13905646570607i</v>
      </c>
      <c r="E2253" t="str">
        <f t="shared" si="650"/>
        <v>154.141040812301-8.87216845599038i</v>
      </c>
      <c r="F2253" t="str">
        <f t="shared" si="651"/>
        <v>17.455130144704-34.5975022483391i</v>
      </c>
      <c r="G2253" t="str">
        <f t="shared" si="652"/>
        <v>0.999752036151777-0.0157449154381096i</v>
      </c>
      <c r="H2253" t="str">
        <f t="shared" si="653"/>
        <v>92.971938622609+15.001123058613i</v>
      </c>
      <c r="I2253" t="str">
        <f t="shared" si="654"/>
        <v>5.57743029386823-7.69428342602392i</v>
      </c>
      <c r="K2253" t="str">
        <f t="shared" si="655"/>
        <v>0.136279220317012-0.0292070093266975i</v>
      </c>
      <c r="L2253" t="str">
        <f t="shared" si="656"/>
        <v>0.0015-2.28588546206795i</v>
      </c>
      <c r="M2253" t="str">
        <f t="shared" si="657"/>
        <v>0.0135-0.93779916392531i</v>
      </c>
      <c r="N2253">
        <f t="shared" si="658"/>
        <v>136.61631562904262</v>
      </c>
      <c r="O2253">
        <f t="shared" si="659"/>
        <v>39.396462845560194</v>
      </c>
      <c r="P2253" s="3">
        <f t="shared" si="660"/>
        <v>39.396462845560194</v>
      </c>
      <c r="Q2253" s="3">
        <f t="shared" si="661"/>
        <v>-43.38368437095739</v>
      </c>
      <c r="R2253">
        <f t="shared" si="662"/>
        <v>136.61631562904262</v>
      </c>
      <c r="S2253">
        <f t="shared" si="663"/>
        <v>4.3515670878122767</v>
      </c>
      <c r="T2253">
        <f t="shared" si="646"/>
        <v>39.396462845560194</v>
      </c>
    </row>
    <row r="2254" spans="1:20" x14ac:dyDescent="0.3">
      <c r="A2254">
        <f t="shared" si="647"/>
        <v>27445.600858427882</v>
      </c>
      <c r="B2254">
        <f t="shared" si="664"/>
        <v>4368.1030427459636</v>
      </c>
      <c r="C2254" t="str">
        <f t="shared" si="648"/>
        <v>67.7508292704613-63.9751707570704i</v>
      </c>
      <c r="D2254" t="str">
        <f t="shared" si="649"/>
        <v>15.3115460731304-8.11447917114217i</v>
      </c>
      <c r="E2254" t="str">
        <f t="shared" si="650"/>
        <v>154.100887177608-8.87346666102108i</v>
      </c>
      <c r="F2254" t="str">
        <f t="shared" si="651"/>
        <v>17.455097187633-34.4686141835944i</v>
      </c>
      <c r="G2254" t="str">
        <f t="shared" si="652"/>
        <v>0.999750148517678-0.0158047162757973i</v>
      </c>
      <c r="H2254" t="str">
        <f t="shared" si="653"/>
        <v>92.9871506707368+15.0585002008727i</v>
      </c>
      <c r="I2254" t="str">
        <f t="shared" si="654"/>
        <v>5.57822897474244-7.66183798115587i</v>
      </c>
      <c r="K2254" t="str">
        <f t="shared" si="655"/>
        <v>0.136231572330416-0.0293072153552941i</v>
      </c>
      <c r="L2254" t="str">
        <f t="shared" si="656"/>
        <v>0.0015-2.27723198054189i</v>
      </c>
      <c r="M2254" t="str">
        <f t="shared" si="657"/>
        <v>0.0135-0.93424901765821i</v>
      </c>
      <c r="N2254">
        <f t="shared" si="658"/>
        <v>136.64181774225108</v>
      </c>
      <c r="O2254">
        <f t="shared" si="659"/>
        <v>39.386696679899764</v>
      </c>
      <c r="P2254" s="3">
        <f t="shared" si="660"/>
        <v>39.386696679899764</v>
      </c>
      <c r="Q2254" s="3">
        <f t="shared" si="661"/>
        <v>-43.358182257748936</v>
      </c>
      <c r="R2254">
        <f t="shared" si="662"/>
        <v>136.64181774225108</v>
      </c>
      <c r="S2254">
        <f t="shared" si="663"/>
        <v>4.3681030427459637</v>
      </c>
      <c r="T2254">
        <f t="shared" si="646"/>
        <v>39.386696679899764</v>
      </c>
    </row>
    <row r="2255" spans="1:20" x14ac:dyDescent="0.3">
      <c r="A2255">
        <f t="shared" si="647"/>
        <v>27549.894141689907</v>
      </c>
      <c r="B2255">
        <f t="shared" si="664"/>
        <v>4384.7018343083982</v>
      </c>
      <c r="C2255" t="str">
        <f t="shared" si="648"/>
        <v>67.7029145042883-63.8736782916258i</v>
      </c>
      <c r="D2255" t="str">
        <f t="shared" si="649"/>
        <v>15.3112066762174-8.09001832971509i</v>
      </c>
      <c r="E2255" t="str">
        <f t="shared" si="650"/>
        <v>154.060666116396-8.87456679114971i</v>
      </c>
      <c r="F2255" t="str">
        <f t="shared" si="651"/>
        <v>17.4550639797382-34.3402219535043i</v>
      </c>
      <c r="G2255" t="str">
        <f t="shared" si="652"/>
        <v>0.999748246517513-0.015864744015301i</v>
      </c>
      <c r="H2255" t="str">
        <f t="shared" si="653"/>
        <v>93.0024815865835+15.1160995203364i</v>
      </c>
      <c r="I2255" t="str">
        <f t="shared" si="654"/>
        <v>5.57903386532763-7.62950295765203i</v>
      </c>
      <c r="K2255" t="str">
        <f t="shared" si="655"/>
        <v>0.136183596989873-0.0294076868536356i</v>
      </c>
      <c r="L2255" t="str">
        <f t="shared" si="656"/>
        <v>0.0015-2.2686112577624i</v>
      </c>
      <c r="M2255" t="str">
        <f t="shared" si="657"/>
        <v>0.0135-0.930712310876877i</v>
      </c>
      <c r="N2255">
        <f t="shared" si="658"/>
        <v>136.66699227578783</v>
      </c>
      <c r="O2255">
        <f t="shared" si="659"/>
        <v>39.376949543312733</v>
      </c>
      <c r="P2255" s="3">
        <f t="shared" si="660"/>
        <v>39.376949543312733</v>
      </c>
      <c r="Q2255" s="3">
        <f t="shared" si="661"/>
        <v>-43.333007724212152</v>
      </c>
      <c r="R2255">
        <f t="shared" si="662"/>
        <v>136.66699227578783</v>
      </c>
      <c r="S2255">
        <f t="shared" si="663"/>
        <v>4.3847018343083981</v>
      </c>
      <c r="T2255">
        <f t="shared" si="646"/>
        <v>39.376949543312733</v>
      </c>
    </row>
    <row r="2256" spans="1:20" x14ac:dyDescent="0.3">
      <c r="A2256">
        <f t="shared" si="647"/>
        <v>27654.58373942833</v>
      </c>
      <c r="B2256">
        <f t="shared" si="664"/>
        <v>4401.3637012787703</v>
      </c>
      <c r="C2256" t="str">
        <f t="shared" si="648"/>
        <v>67.6547907423248-63.7728460561973i</v>
      </c>
      <c r="D2256" t="str">
        <f t="shared" si="649"/>
        <v>15.3108647102052-8.0656735864034i</v>
      </c>
      <c r="E2256" t="str">
        <f t="shared" si="650"/>
        <v>154.020378945601-8.87546771715271i</v>
      </c>
      <c r="F2256" t="str">
        <f t="shared" si="651"/>
        <v>17.4550305191117-34.2123237110127i</v>
      </c>
      <c r="G2256" t="str">
        <f t="shared" si="652"/>
        <v>0.999746330042001-0.0159249995149436i</v>
      </c>
      <c r="H2256" t="str">
        <f t="shared" si="653"/>
        <v>93.0179323223114+15.1739219062734i</v>
      </c>
      <c r="I2256" t="str">
        <f t="shared" si="654"/>
        <v>5.57984501488645-7.59727789292652i</v>
      </c>
      <c r="K2256" t="str">
        <f t="shared" si="655"/>
        <v>0.136135292304801-0.0295084236559922i</v>
      </c>
      <c r="L2256" t="str">
        <f t="shared" si="656"/>
        <v>0.0015-2.26002316971747i</v>
      </c>
      <c r="M2256" t="str">
        <f t="shared" si="657"/>
        <v>0.0135-0.927188992704607i</v>
      </c>
      <c r="N2256">
        <f t="shared" si="658"/>
        <v>136.69183898590737</v>
      </c>
      <c r="O2256">
        <f t="shared" si="659"/>
        <v>39.367221238964618</v>
      </c>
      <c r="P2256" s="3">
        <f t="shared" si="660"/>
        <v>39.367221238964618</v>
      </c>
      <c r="Q2256" s="3">
        <f t="shared" si="661"/>
        <v>-43.308161014092633</v>
      </c>
      <c r="R2256">
        <f t="shared" si="662"/>
        <v>136.69183898590737</v>
      </c>
      <c r="S2256">
        <f t="shared" si="663"/>
        <v>4.4013637012787701</v>
      </c>
      <c r="T2256">
        <f t="shared" si="646"/>
        <v>39.367221238964618</v>
      </c>
    </row>
    <row r="2257" spans="1:20" x14ac:dyDescent="0.3">
      <c r="A2257">
        <f t="shared" si="647"/>
        <v>27759.67115763816</v>
      </c>
      <c r="B2257">
        <f t="shared" si="664"/>
        <v>4418.0888833436302</v>
      </c>
      <c r="C2257" t="str">
        <f t="shared" si="648"/>
        <v>67.606457657421-63.6726712580662i</v>
      </c>
      <c r="D2257" t="str">
        <f t="shared" si="649"/>
        <v>15.3105201557629-8.04144458782013i</v>
      </c>
      <c r="E2257" t="str">
        <f t="shared" si="650"/>
        <v>153.980026996748-8.87616831719112i</v>
      </c>
      <c r="F2257" t="str">
        <f t="shared" si="651"/>
        <v>17.454996803831-34.0849176161686i</v>
      </c>
      <c r="G2257" t="str">
        <f t="shared" si="652"/>
        <v>0.999744398981034-0.0159854836362648i</v>
      </c>
      <c r="H2257" t="str">
        <f t="shared" si="653"/>
        <v>93.0335038380701+15.2319682518006i</v>
      </c>
      <c r="I2257" t="str">
        <f t="shared" si="654"/>
        <v>5.58066247308769-7.56516232600947i</v>
      </c>
      <c r="K2257" t="str">
        <f t="shared" si="655"/>
        <v>0.13608665627627-0.0296094255851101i</v>
      </c>
      <c r="L2257" t="str">
        <f t="shared" si="656"/>
        <v>0.0015-2.25146759286458i</v>
      </c>
      <c r="M2257" t="str">
        <f t="shared" si="657"/>
        <v>0.0135-0.923679012457264i</v>
      </c>
      <c r="N2257">
        <f t="shared" si="658"/>
        <v>136.71635763424851</v>
      </c>
      <c r="O2257">
        <f t="shared" si="659"/>
        <v>39.357511570716376</v>
      </c>
      <c r="P2257" s="3">
        <f t="shared" si="660"/>
        <v>39.357511570716376</v>
      </c>
      <c r="Q2257" s="3">
        <f t="shared" si="661"/>
        <v>-43.283642365751483</v>
      </c>
      <c r="R2257">
        <f t="shared" si="662"/>
        <v>136.71635763424851</v>
      </c>
      <c r="S2257">
        <f t="shared" si="663"/>
        <v>4.4180888833436303</v>
      </c>
      <c r="T2257">
        <f t="shared" si="646"/>
        <v>39.357511570716376</v>
      </c>
    </row>
    <row r="2258" spans="1:20" x14ac:dyDescent="0.3">
      <c r="A2258">
        <f t="shared" si="647"/>
        <v>27865.157908037188</v>
      </c>
      <c r="B2258">
        <f t="shared" si="664"/>
        <v>4434.877621100336</v>
      </c>
      <c r="C2258" t="str">
        <f t="shared" si="648"/>
        <v>67.5579149248199-63.5731511135314i</v>
      </c>
      <c r="D2258" t="str">
        <f t="shared" si="649"/>
        <v>15.3101729934165-8.01733098220739i</v>
      </c>
      <c r="E2258" t="str">
        <f t="shared" si="650"/>
        <v>153.939611615932-8.87666747698842i</v>
      </c>
      <c r="F2258" t="str">
        <f t="shared" si="651"/>
        <v>17.4549628319591-33.9580018360999i</v>
      </c>
      <c r="G2258" t="str">
        <f t="shared" si="652"/>
        <v>0.999742453223664-0.0160461972440328i</v>
      </c>
      <c r="H2258" t="str">
        <f t="shared" si="653"/>
        <v>93.0491971020629+15.2902394538978i</v>
      </c>
      <c r="I2258" t="str">
        <f t="shared" si="654"/>
        <v>5.58148629000923-7.53315579754057i</v>
      </c>
      <c r="K2258" t="str">
        <f t="shared" si="655"/>
        <v>0.136037686897034-0.0297106924520847i</v>
      </c>
      <c r="L2258" t="str">
        <f t="shared" si="656"/>
        <v>0.0015-2.24294440412889i</v>
      </c>
      <c r="M2258" t="str">
        <f t="shared" si="657"/>
        <v>0.0135-0.920182319642623i</v>
      </c>
      <c r="N2258">
        <f t="shared" si="658"/>
        <v>136.74054798773975</v>
      </c>
      <c r="O2258">
        <f t="shared" si="659"/>
        <v>39.347820343132561</v>
      </c>
      <c r="P2258" s="3">
        <f t="shared" si="660"/>
        <v>39.347820343132561</v>
      </c>
      <c r="Q2258" s="3">
        <f t="shared" si="661"/>
        <v>-43.259452012260247</v>
      </c>
      <c r="R2258">
        <f t="shared" si="662"/>
        <v>136.74054798773975</v>
      </c>
      <c r="S2258">
        <f t="shared" si="663"/>
        <v>4.4348776211003358</v>
      </c>
      <c r="T2258">
        <f t="shared" si="646"/>
        <v>39.347820343132561</v>
      </c>
    </row>
    <row r="2259" spans="1:20" x14ac:dyDescent="0.3">
      <c r="A2259">
        <f t="shared" si="647"/>
        <v>27971.045508087729</v>
      </c>
      <c r="B2259">
        <f t="shared" si="664"/>
        <v>4451.7301560605174</v>
      </c>
      <c r="C2259" t="str">
        <f t="shared" si="648"/>
        <v>67.5091622221066-63.4742828479156i</v>
      </c>
      <c r="D2259" t="str">
        <f t="shared" si="649"/>
        <v>15.3098232035467-7.99333241943072i</v>
      </c>
      <c r="E2259" t="str">
        <f t="shared" si="650"/>
        <v>153.89913416378-8.87696409000891i</v>
      </c>
      <c r="F2259" t="str">
        <f t="shared" si="651"/>
        <v>17.4549286015442-33.8315745449866i</v>
      </c>
      <c r="G2259" t="str">
        <f t="shared" si="652"/>
        <v>0.999740492658101-0.0161071412062566i</v>
      </c>
      <c r="H2259" t="str">
        <f t="shared" si="653"/>
        <v>93.0650130906243+15.3487364134295i</v>
      </c>
      <c r="I2259" t="str">
        <f t="shared" si="654"/>
        <v>5.5823165161421-7.50125784976314i</v>
      </c>
      <c r="K2259" t="str">
        <f t="shared" si="655"/>
        <v>0.135988382151548-0.0298122240562352i</v>
      </c>
      <c r="L2259" t="str">
        <f t="shared" si="656"/>
        <v>0.0015-2.23445348090147i</v>
      </c>
      <c r="M2259" t="str">
        <f t="shared" si="657"/>
        <v>0.0135-0.916698863959578i</v>
      </c>
      <c r="N2259">
        <f t="shared" si="658"/>
        <v>136.76440981849771</v>
      </c>
      <c r="O2259">
        <f t="shared" si="659"/>
        <v>39.338147361486413</v>
      </c>
      <c r="P2259" s="3">
        <f t="shared" si="660"/>
        <v>39.338147361486413</v>
      </c>
      <c r="Q2259" s="3">
        <f t="shared" si="661"/>
        <v>-43.235590181502296</v>
      </c>
      <c r="R2259">
        <f t="shared" si="662"/>
        <v>136.76440981849771</v>
      </c>
      <c r="S2259">
        <f t="shared" si="663"/>
        <v>4.4517301560605178</v>
      </c>
      <c r="T2259">
        <f t="shared" si="646"/>
        <v>39.338147361486413</v>
      </c>
    </row>
    <row r="2260" spans="1:20" x14ac:dyDescent="0.3">
      <c r="A2260">
        <f t="shared" si="647"/>
        <v>28077.335481018465</v>
      </c>
      <c r="B2260">
        <f t="shared" si="664"/>
        <v>4468.6467306535478</v>
      </c>
      <c r="C2260" t="str">
        <f t="shared" si="648"/>
        <v>67.4601992291806-63.3760636955819i</v>
      </c>
      <c r="D2260" t="str">
        <f t="shared" si="649"/>
        <v>15.3094707663888-7.96944855097378i</v>
      </c>
      <c r="E2260" t="str">
        <f t="shared" si="650"/>
        <v>153.858596015426-8.87705705763316i</v>
      </c>
      <c r="F2260" t="str">
        <f t="shared" si="651"/>
        <v>17.4548941106195-33.7056339240344i</v>
      </c>
      <c r="G2260" t="str">
        <f t="shared" si="652"/>
        <v>0.999738517171708-0.0161683163941973i</v>
      </c>
      <c r="H2260" t="str">
        <f t="shared" si="653"/>
        <v>93.0809527882914+15.4074600351632i</v>
      </c>
      <c r="I2260" t="str">
        <f t="shared" si="654"/>
        <v>5.58315320239386-7.46946802651782i</v>
      </c>
      <c r="K2260" t="str">
        <f t="shared" si="655"/>
        <v>0.135938740015996-0.0299140201849781i</v>
      </c>
      <c r="L2260" t="str">
        <f t="shared" si="656"/>
        <v>0.0015-2.22599470103753i</v>
      </c>
      <c r="M2260" t="str">
        <f t="shared" si="657"/>
        <v>0.0135-0.913228595297446i</v>
      </c>
      <c r="N2260">
        <f t="shared" si="658"/>
        <v>136.78794290373085</v>
      </c>
      <c r="O2260">
        <f t="shared" si="659"/>
        <v>39.328492431767124</v>
      </c>
      <c r="P2260" s="3">
        <f t="shared" si="660"/>
        <v>39.328492431767124</v>
      </c>
      <c r="Q2260" s="3">
        <f t="shared" si="661"/>
        <v>-43.212057096269149</v>
      </c>
      <c r="R2260">
        <f t="shared" si="662"/>
        <v>136.78794290373085</v>
      </c>
      <c r="S2260">
        <f t="shared" si="663"/>
        <v>4.468646730653548</v>
      </c>
      <c r="T2260">
        <f t="shared" si="646"/>
        <v>39.328492431767124</v>
      </c>
    </row>
    <row r="2261" spans="1:20" x14ac:dyDescent="0.3">
      <c r="A2261">
        <f t="shared" si="647"/>
        <v>28184.029355846338</v>
      </c>
      <c r="B2261">
        <f t="shared" si="664"/>
        <v>4485.6275882300315</v>
      </c>
      <c r="C2261" t="str">
        <f t="shared" si="648"/>
        <v>67.411025628214-63.278490899945i</v>
      </c>
      <c r="D2261" t="str">
        <f t="shared" si="649"/>
        <v>15.3091156620312-7.94567902993299i</v>
      </c>
      <c r="E2261" t="str">
        <f t="shared" si="650"/>
        <v>153.817998560476-8.8769452893367i</v>
      </c>
      <c r="F2261" t="str">
        <f t="shared" si="651"/>
        <v>17.4548593572038-33.5801781614497i</v>
      </c>
      <c r="G2261" t="str">
        <f t="shared" si="652"/>
        <v>0.999736526650988-0.0162297236823802i</v>
      </c>
      <c r="H2261" t="str">
        <f t="shared" si="653"/>
        <v>93.0970171878801+15.4664112277882i</v>
      </c>
      <c r="I2261" t="str">
        <f t="shared" si="654"/>
        <v>5.58399640009254-7.43778587323694i</v>
      </c>
      <c r="K2261" t="str">
        <f t="shared" si="655"/>
        <v>0.135888758458316-0.0300160806136981i</v>
      </c>
      <c r="L2261" t="str">
        <f t="shared" si="656"/>
        <v>0.0015-2.21756794285468i</v>
      </c>
      <c r="M2261" t="str">
        <f t="shared" si="657"/>
        <v>0.0135-0.90977146373525i</v>
      </c>
      <c r="N2261">
        <f t="shared" si="658"/>
        <v>136.81114702563943</v>
      </c>
      <c r="O2261">
        <f t="shared" si="659"/>
        <v>39.318855360685575</v>
      </c>
      <c r="P2261" s="3">
        <f t="shared" si="660"/>
        <v>39.318855360685575</v>
      </c>
      <c r="Q2261" s="3">
        <f t="shared" si="661"/>
        <v>-43.188852974360572</v>
      </c>
      <c r="R2261">
        <f t="shared" si="662"/>
        <v>136.81114702563943</v>
      </c>
      <c r="S2261">
        <f t="shared" si="663"/>
        <v>4.4856275882300318</v>
      </c>
      <c r="T2261">
        <f t="shared" si="646"/>
        <v>39.318855360685575</v>
      </c>
    </row>
    <row r="2262" spans="1:20" x14ac:dyDescent="0.3">
      <c r="A2262">
        <f t="shared" si="647"/>
        <v>28291.128667398556</v>
      </c>
      <c r="B2262">
        <f t="shared" si="664"/>
        <v>4502.672973065306</v>
      </c>
      <c r="C2262" t="str">
        <f t="shared" si="648"/>
        <v>67.3616411036096-63.1815617134819i</v>
      </c>
      <c r="D2262" t="str">
        <f t="shared" si="649"/>
        <v>15.3087578704144-7.92202351101184i</v>
      </c>
      <c r="E2262" t="str">
        <f t="shared" si="650"/>
        <v>153.777343202969-8.87662770287031i</v>
      </c>
      <c r="F2262" t="str">
        <f t="shared" si="651"/>
        <v>17.4548243393001-33.4552054524116i</v>
      </c>
      <c r="G2262" t="str">
        <f t="shared" si="652"/>
        <v>0.999734520981585-0.0162913639486062i</v>
      </c>
      <c r="H2262" t="str">
        <f t="shared" si="653"/>
        <v>93.1132072905594+15.5255909039355i</v>
      </c>
      <c r="I2262" t="str">
        <f t="shared" si="654"/>
        <v>5.58484616098995-7.40621093693799i</v>
      </c>
      <c r="K2262" t="str">
        <f t="shared" si="655"/>
        <v>0.135838435438227-0.0301184051056206i</v>
      </c>
      <c r="L2262" t="str">
        <f t="shared" si="656"/>
        <v>0.0015-2.20917308513118i</v>
      </c>
      <c r="M2262" t="str">
        <f t="shared" si="657"/>
        <v>0.0135-0.906327419540999i</v>
      </c>
      <c r="N2262">
        <f t="shared" si="658"/>
        <v>136.83402197131551</v>
      </c>
      <c r="O2262">
        <f t="shared" si="659"/>
        <v>39.309235955680052</v>
      </c>
      <c r="P2262" s="3">
        <f t="shared" si="660"/>
        <v>39.309235955680052</v>
      </c>
      <c r="Q2262" s="3">
        <f t="shared" si="661"/>
        <v>-43.165978028684478</v>
      </c>
      <c r="R2262">
        <f t="shared" si="662"/>
        <v>136.83402197131551</v>
      </c>
      <c r="S2262">
        <f t="shared" si="663"/>
        <v>4.5026729730653061</v>
      </c>
      <c r="T2262">
        <f t="shared" si="646"/>
        <v>39.309235955680052</v>
      </c>
    </row>
    <row r="2263" spans="1:20" x14ac:dyDescent="0.3">
      <c r="A2263">
        <f t="shared" si="647"/>
        <v>28398.634956334674</v>
      </c>
      <c r="B2263">
        <f t="shared" si="664"/>
        <v>4519.7831303629546</v>
      </c>
      <c r="C2263" t="str">
        <f t="shared" si="648"/>
        <v>67.312045341963-63.0852733977448i</v>
      </c>
      <c r="D2263" t="str">
        <f t="shared" si="649"/>
        <v>15.3083973713298-7.89848165051585i</v>
      </c>
      <c r="E2263" t="str">
        <f t="shared" si="650"/>
        <v>153.736631361341-8.87610322443353i</v>
      </c>
      <c r="F2263" t="str">
        <f t="shared" si="651"/>
        <v>17.4547890548968-33.3307139990478i</v>
      </c>
      <c r="G2263" t="str">
        <f t="shared" si="652"/>
        <v>0.999732500048272-0.0163532380739643i</v>
      </c>
      <c r="H2263" t="str">
        <f t="shared" si="653"/>
        <v>93.1295241059266+15.5849999801971i</v>
      </c>
      <c r="I2263" t="str">
        <f t="shared" si="654"/>
        <v>5.58570253726579-7.3747427662179i</v>
      </c>
      <c r="K2263" t="str">
        <f t="shared" si="655"/>
        <v>0.13578776890726-0.030220993411683i</v>
      </c>
      <c r="L2263" t="str">
        <f t="shared" si="656"/>
        <v>0.0015-2.20081000710418i</v>
      </c>
      <c r="M2263" t="str">
        <f t="shared" si="657"/>
        <v>0.0135-0.902896413170949i</v>
      </c>
      <c r="N2263">
        <f t="shared" si="658"/>
        <v>136.85656753264357</v>
      </c>
      <c r="O2263">
        <f t="shared" si="659"/>
        <v>39.299634024922121</v>
      </c>
      <c r="P2263" s="3">
        <f t="shared" si="660"/>
        <v>39.299634024922121</v>
      </c>
      <c r="Q2263" s="3">
        <f t="shared" si="661"/>
        <v>-43.143432467356419</v>
      </c>
      <c r="R2263">
        <f t="shared" si="662"/>
        <v>136.85656753264357</v>
      </c>
      <c r="S2263">
        <f t="shared" si="663"/>
        <v>4.5197831303629545</v>
      </c>
      <c r="T2263">
        <f t="shared" si="646"/>
        <v>39.299634024922121</v>
      </c>
    </row>
    <row r="2264" spans="1:20" x14ac:dyDescent="0.3">
      <c r="A2264">
        <f t="shared" si="647"/>
        <v>28506.549769168749</v>
      </c>
      <c r="B2264">
        <f t="shared" si="664"/>
        <v>4536.9583062583342</v>
      </c>
      <c r="C2264" t="str">
        <f t="shared" si="648"/>
        <v>67.2622380320173-62.9896232233692i</v>
      </c>
      <c r="D2264" t="str">
        <f t="shared" si="649"/>
        <v>15.3080341444191-7.87505310634698i</v>
      </c>
      <c r="E2264" t="str">
        <f t="shared" si="650"/>
        <v>153.69586446838-8.87537078885474i</v>
      </c>
      <c r="F2264" t="str">
        <f t="shared" si="651"/>
        <v>17.454753501967-33.2067020104076i</v>
      </c>
      <c r="G2264" t="str">
        <f t="shared" si="652"/>
        <v>0.999730463734948-0.0164153469428435i</v>
      </c>
      <c r="H2264" t="str">
        <f t="shared" si="653"/>
        <v>93.1459686520875+15.6446393771461i</v>
      </c>
      <c r="I2264" t="str">
        <f t="shared" si="654"/>
        <v>5.58656558153141-7.34338091124713i</v>
      </c>
      <c r="K2264" t="str">
        <f t="shared" si="655"/>
        <v>0.135736756808782-0.030323845270404i</v>
      </c>
      <c r="L2264" t="str">
        <f t="shared" si="656"/>
        <v>0.0015-2.192478588468i</v>
      </c>
      <c r="M2264" t="str">
        <f t="shared" si="657"/>
        <v>0.0135-0.899478395268926i</v>
      </c>
      <c r="N2264">
        <f t="shared" si="658"/>
        <v>136.87878350619997</v>
      </c>
      <c r="O2264">
        <f t="shared" si="659"/>
        <v>39.290049377321658</v>
      </c>
      <c r="P2264" s="3">
        <f t="shared" si="660"/>
        <v>39.290049377321658</v>
      </c>
      <c r="Q2264" s="3">
        <f t="shared" si="661"/>
        <v>-43.121216493800048</v>
      </c>
      <c r="R2264">
        <f t="shared" si="662"/>
        <v>136.87878350619997</v>
      </c>
      <c r="S2264">
        <f t="shared" si="663"/>
        <v>4.5369583062583345</v>
      </c>
      <c r="T2264">
        <f t="shared" si="646"/>
        <v>39.290049377321658</v>
      </c>
    </row>
    <row r="2265" spans="1:20" x14ac:dyDescent="0.3">
      <c r="A2265">
        <f t="shared" si="647"/>
        <v>28614.874658291592</v>
      </c>
      <c r="B2265">
        <f t="shared" si="664"/>
        <v>4554.1987478221163</v>
      </c>
      <c r="C2265" t="str">
        <f t="shared" si="648"/>
        <v>67.2122188646228-62.8946084700884i</v>
      </c>
      <c r="D2265" t="str">
        <f t="shared" si="649"/>
        <v>15.3076681691726-7.85173753799822i</v>
      </c>
      <c r="E2265" t="str">
        <f t="shared" si="650"/>
        <v>153.655043971191-8.87442933977127i</v>
      </c>
      <c r="F2265" t="str">
        <f t="shared" si="651"/>
        <v>17.4547176784678-33.0831677024361i</v>
      </c>
      <c r="G2265" t="str">
        <f t="shared" si="652"/>
        <v>0.999728411924628-0.0164776914429444i</v>
      </c>
      <c r="H2265" t="str">
        <f t="shared" si="653"/>
        <v>93.162541955731+15.7045100193554i</v>
      </c>
      <c r="I2265" t="str">
        <f t="shared" si="654"/>
        <v>5.58743534683328-7.31212492376353i</v>
      </c>
      <c r="K2265" t="str">
        <f t="shared" si="655"/>
        <v>0.135685397078032-0.0304269604077534i</v>
      </c>
      <c r="L2265" t="str">
        <f t="shared" si="656"/>
        <v>0.0015-2.18417870937239i</v>
      </c>
      <c r="M2265" t="str">
        <f t="shared" si="657"/>
        <v>0.0135-0.896073316665597i</v>
      </c>
      <c r="N2265">
        <f t="shared" si="658"/>
        <v>136.9006696931516</v>
      </c>
      <c r="O2265">
        <f t="shared" si="659"/>
        <v>39.280481822532472</v>
      </c>
      <c r="P2265" s="3">
        <f t="shared" si="660"/>
        <v>39.280481822532472</v>
      </c>
      <c r="Q2265" s="3">
        <f t="shared" si="661"/>
        <v>-43.099330306848408</v>
      </c>
      <c r="R2265">
        <f t="shared" si="662"/>
        <v>136.9006696931516</v>
      </c>
      <c r="S2265">
        <f t="shared" si="663"/>
        <v>4.5541987478221166</v>
      </c>
      <c r="T2265">
        <f t="shared" si="646"/>
        <v>39.280481822532472</v>
      </c>
    </row>
    <row r="2266" spans="1:20" x14ac:dyDescent="0.3">
      <c r="A2266">
        <f t="shared" si="647"/>
        <v>28723.611181993099</v>
      </c>
      <c r="B2266">
        <f t="shared" si="664"/>
        <v>4571.5047030638407</v>
      </c>
      <c r="C2266" t="str">
        <f t="shared" si="648"/>
        <v>67.1619875326901-62.8002264267404i</v>
      </c>
      <c r="D2266" t="str">
        <f t="shared" si="649"/>
        <v>15.3072994249286-7.82853460654852i</v>
      </c>
      <c r="E2266" t="str">
        <f t="shared" si="650"/>
        <v>153.614171331142-8.87327782980401i</v>
      </c>
      <c r="F2266" t="str">
        <f t="shared" si="651"/>
        <v>17.4546815823416-32.9601092979494i</v>
      </c>
      <c r="G2266" t="str">
        <f t="shared" si="652"/>
        <v>0.999726344499441-0.0165402724652912i</v>
      </c>
      <c r="H2266" t="str">
        <f t="shared" si="653"/>
        <v>93.1792450522091+15.7646128354185i</v>
      </c>
      <c r="I2266" t="str">
        <f t="shared" si="654"/>
        <v>5.58831188665739-7.28097435706666i</v>
      </c>
      <c r="K2266" t="str">
        <f t="shared" si="655"/>
        <v>0.13563368764215-0.0305303385370208i</v>
      </c>
      <c r="L2266" t="str">
        <f t="shared" si="656"/>
        <v>0.0015-2.17591025042079i</v>
      </c>
      <c r="M2266" t="str">
        <f t="shared" si="657"/>
        <v>0.0135-0.892681128377761i</v>
      </c>
      <c r="N2266">
        <f t="shared" si="658"/>
        <v>136.92222589915517</v>
      </c>
      <c r="O2266">
        <f t="shared" si="659"/>
        <v>39.270931170956906</v>
      </c>
      <c r="P2266" s="3">
        <f t="shared" si="660"/>
        <v>39.270931170956906</v>
      </c>
      <c r="Q2266" s="3">
        <f t="shared" si="661"/>
        <v>-43.077774100844834</v>
      </c>
      <c r="R2266">
        <f t="shared" si="662"/>
        <v>136.92222589915517</v>
      </c>
      <c r="S2266">
        <f t="shared" si="663"/>
        <v>4.5715047030638409</v>
      </c>
      <c r="T2266">
        <f t="shared" si="646"/>
        <v>39.270931170956906</v>
      </c>
    </row>
    <row r="2267" spans="1:20" x14ac:dyDescent="0.3">
      <c r="A2267">
        <f t="shared" si="647"/>
        <v>28832.760904484672</v>
      </c>
      <c r="B2267">
        <f t="shared" si="664"/>
        <v>4588.8764209354831</v>
      </c>
      <c r="C2267" t="str">
        <f t="shared" si="648"/>
        <v>67.1115437311459-62.7064743912768i</v>
      </c>
      <c r="D2267" t="str">
        <f t="shared" si="649"/>
        <v>15.3069278908718-7.80544397465719i</v>
      </c>
      <c r="E2267" t="str">
        <f t="shared" si="650"/>
        <v>153.573248023817-8.87191522073441i</v>
      </c>
      <c r="F2267" t="str">
        <f t="shared" si="651"/>
        <v>17.4546452115145-32.8375250266081i</v>
      </c>
      <c r="G2267" t="str">
        <f t="shared" si="652"/>
        <v>0.999724261340617-0.0166030909042445i</v>
      </c>
      <c r="H2267" t="str">
        <f t="shared" si="653"/>
        <v>93.1960789856137+15.8249487579681i</v>
      </c>
      <c r="I2267" t="str">
        <f t="shared" si="654"/>
        <v>5.58919525493249-7.24992876601161i</v>
      </c>
      <c r="K2267" t="str">
        <f t="shared" si="655"/>
        <v>0.135581626420215-0.0306339793586842i</v>
      </c>
      <c r="L2267" t="str">
        <f t="shared" si="656"/>
        <v>0.0015-2.16767309266865i</v>
      </c>
      <c r="M2267" t="str">
        <f t="shared" si="657"/>
        <v>0.0135-0.889301781607653i</v>
      </c>
      <c r="N2267">
        <f t="shared" si="658"/>
        <v>136.94345193425647</v>
      </c>
      <c r="O2267">
        <f t="shared" si="659"/>
        <v>39.261397233750593</v>
      </c>
      <c r="P2267" s="3">
        <f t="shared" si="660"/>
        <v>39.261397233750593</v>
      </c>
      <c r="Q2267" s="3">
        <f t="shared" si="661"/>
        <v>-43.056548065743527</v>
      </c>
      <c r="R2267">
        <f t="shared" si="662"/>
        <v>136.94345193425647</v>
      </c>
      <c r="S2267">
        <f t="shared" si="663"/>
        <v>4.5888764209354829</v>
      </c>
      <c r="T2267">
        <f t="shared" si="646"/>
        <v>39.261397233750593</v>
      </c>
    </row>
    <row r="2268" spans="1:20" x14ac:dyDescent="0.3">
      <c r="A2268">
        <f t="shared" si="647"/>
        <v>28942.325395921718</v>
      </c>
      <c r="B2268">
        <f t="shared" si="664"/>
        <v>4606.3141513350383</v>
      </c>
      <c r="C2268" t="str">
        <f t="shared" si="648"/>
        <v>67.0608871568849-62.6133496707762i</v>
      </c>
      <c r="D2268" t="str">
        <f t="shared" si="649"/>
        <v>15.3065535460329-7.78246530655881i</v>
      </c>
      <c r="E2268" t="str">
        <f t="shared" si="650"/>
        <v>153.532275538971-8.87034048368852i</v>
      </c>
      <c r="F2268" t="str">
        <f t="shared" si="651"/>
        <v>17.4546085638974-32.7154131248925i</v>
      </c>
      <c r="G2268" t="str">
        <f t="shared" si="652"/>
        <v>0.999722162328486-0.0166661476575123i</v>
      </c>
      <c r="H2268" t="str">
        <f t="shared" si="653"/>
        <v>93.2130448088609+15.8855187236983i</v>
      </c>
      <c r="I2268" t="str">
        <f t="shared" si="654"/>
        <v>5.59008550603478-7.21898770700353i</v>
      </c>
      <c r="K2268" t="str">
        <f t="shared" si="655"/>
        <v>0.135529211323272-0.0307378825602771i</v>
      </c>
      <c r="L2268" t="str">
        <f t="shared" si="656"/>
        <v>0.0015-2.15946711762169i</v>
      </c>
      <c r="M2268" t="str">
        <f t="shared" si="657"/>
        <v>0.0135-0.885935227742228i</v>
      </c>
      <c r="N2268">
        <f t="shared" si="658"/>
        <v>136.96434761278601</v>
      </c>
      <c r="O2268">
        <f t="shared" si="659"/>
        <v>39.251879822827149</v>
      </c>
      <c r="P2268" s="3">
        <f t="shared" si="660"/>
        <v>39.251879822827149</v>
      </c>
      <c r="Q2268" s="3">
        <f t="shared" si="661"/>
        <v>-43.035652387214</v>
      </c>
      <c r="R2268">
        <f t="shared" si="662"/>
        <v>136.96434761278601</v>
      </c>
      <c r="S2268">
        <f t="shared" si="663"/>
        <v>4.6063141513350381</v>
      </c>
      <c r="T2268">
        <f t="shared" si="646"/>
        <v>39.251879822827149</v>
      </c>
    </row>
    <row r="2269" spans="1:20" x14ac:dyDescent="0.3">
      <c r="A2269">
        <f t="shared" si="647"/>
        <v>29052.306232426221</v>
      </c>
      <c r="B2269">
        <f t="shared" si="664"/>
        <v>4623.8181451101118</v>
      </c>
      <c r="C2269" t="str">
        <f t="shared" si="648"/>
        <v>67.010017508722-62.5208495814453i</v>
      </c>
      <c r="D2269" t="str">
        <f t="shared" si="649"/>
        <v>15.3061763692867-7.75959826805777i</v>
      </c>
      <c r="E2269" t="str">
        <f t="shared" si="650"/>
        <v>153.491255380471-8.86855259930645i</v>
      </c>
      <c r="F2269" t="str">
        <f t="shared" si="651"/>
        <v>17.4545716373847-32.5937718360766i</v>
      </c>
      <c r="G2269" t="str">
        <f t="shared" si="652"/>
        <v>0.999720047342469-0.0167294436261633i</v>
      </c>
      <c r="H2269" t="str">
        <f t="shared" si="653"/>
        <v>93.2301435837695+15.9463236733822i</v>
      </c>
      <c r="I2269" t="str">
        <f t="shared" si="654"/>
        <v>5.59098269479121-7.18815073799162i</v>
      </c>
      <c r="K2269" t="str">
        <f t="shared" si="655"/>
        <v>0.135476440254373-0.0308420478162544i</v>
      </c>
      <c r="L2269" t="str">
        <f t="shared" si="656"/>
        <v>0.0015-2.15129220723419i</v>
      </c>
      <c r="M2269" t="str">
        <f t="shared" si="657"/>
        <v>0.0135-0.882581418352493i</v>
      </c>
      <c r="N2269">
        <f t="shared" si="658"/>
        <v>136.98491275326015</v>
      </c>
      <c r="O2269">
        <f t="shared" si="659"/>
        <v>39.242378750861974</v>
      </c>
      <c r="P2269" s="3">
        <f t="shared" si="660"/>
        <v>39.242378750861974</v>
      </c>
      <c r="Q2269" s="3">
        <f t="shared" si="661"/>
        <v>-43.01508724673986</v>
      </c>
      <c r="R2269">
        <f t="shared" si="662"/>
        <v>136.98491275326015</v>
      </c>
      <c r="S2269">
        <f t="shared" si="663"/>
        <v>4.6238181451101115</v>
      </c>
      <c r="T2269">
        <f t="shared" si="646"/>
        <v>39.242378750861974</v>
      </c>
    </row>
    <row r="2270" spans="1:20" x14ac:dyDescent="0.3">
      <c r="A2270">
        <f t="shared" si="647"/>
        <v>29162.704996109442</v>
      </c>
      <c r="B2270">
        <f t="shared" si="664"/>
        <v>4641.3886540615304</v>
      </c>
      <c r="C2270" t="str">
        <f t="shared" si="648"/>
        <v>66.9589344873459-62.4289714486338i</v>
      </c>
      <c r="D2270" t="str">
        <f t="shared" si="649"/>
        <v>15.3057963393517-7.73684252652315i</v>
      </c>
      <c r="E2270" t="str">
        <f t="shared" si="650"/>
        <v>153.450189066244-8.86655055792497i</v>
      </c>
      <c r="F2270" t="str">
        <f t="shared" si="651"/>
        <v>17.4545344298554-32.4725994102032i</v>
      </c>
      <c r="G2270" t="str">
        <f t="shared" si="652"/>
        <v>0.999717916261068-0.0167929797146381i</v>
      </c>
      <c r="H2270" t="str">
        <f t="shared" si="653"/>
        <v>93.2473763811415+16.0073645518934i</v>
      </c>
      <c r="I2270" t="str">
        <f t="shared" si="654"/>
        <v>5.59188687648387-7.15741741846323i</v>
      </c>
      <c r="K2270" t="str">
        <f t="shared" si="655"/>
        <v>0.135423311108615-0.03094647478786i</v>
      </c>
      <c r="L2270" t="str">
        <f t="shared" si="656"/>
        <v>0.0015-2.14314824390735i</v>
      </c>
      <c r="M2270" t="str">
        <f t="shared" si="657"/>
        <v>0.0135-0.879240305192757i</v>
      </c>
      <c r="N2270">
        <f t="shared" si="658"/>
        <v>137.00514717827667</v>
      </c>
      <c r="O2270">
        <f t="shared" si="659"/>
        <v>39.232893831296892</v>
      </c>
      <c r="P2270" s="3">
        <f t="shared" si="660"/>
        <v>39.232893831296892</v>
      </c>
      <c r="Q2270" s="3">
        <f t="shared" si="661"/>
        <v>-42.99485282172332</v>
      </c>
      <c r="R2270">
        <f t="shared" si="662"/>
        <v>137.00514717827667</v>
      </c>
      <c r="S2270">
        <f t="shared" si="663"/>
        <v>4.6413886540615303</v>
      </c>
      <c r="T2270">
        <f t="shared" si="646"/>
        <v>39.232893831296892</v>
      </c>
    </row>
    <row r="2271" spans="1:20" x14ac:dyDescent="0.3">
      <c r="A2271">
        <f t="shared" si="647"/>
        <v>29273.523275094656</v>
      </c>
      <c r="B2271">
        <f t="shared" si="664"/>
        <v>4659.0259309469639</v>
      </c>
      <c r="C2271" t="str">
        <f t="shared" si="648"/>
        <v>66.9076377952641-62.3377126068363i</v>
      </c>
      <c r="D2271" t="str">
        <f t="shared" si="649"/>
        <v>15.3054134347882-7.71419775088334i</v>
      </c>
      <c r="E2271" t="str">
        <f t="shared" si="650"/>
        <v>153.40907812822-8.86433335975343i</v>
      </c>
      <c r="F2271" t="str">
        <f t="shared" si="651"/>
        <v>17.454496939172-32.3518941040586i</v>
      </c>
      <c r="G2271" t="str">
        <f t="shared" si="652"/>
        <v>0.999715768961865-0.0168567568307621i</v>
      </c>
      <c r="H2271" t="str">
        <f t="shared" si="653"/>
        <v>93.2647442808481+16.0686423082264i</v>
      </c>
      <c r="I2271" t="str">
        <f t="shared" si="654"/>
        <v>5.59279810685394-7.12678730943843i</v>
      </c>
      <c r="K2271" t="str">
        <f t="shared" si="655"/>
        <v>0.135369821773174-0.0310511631229904i</v>
      </c>
      <c r="L2271" t="str">
        <f t="shared" si="656"/>
        <v>0.0015-2.1350351104875i</v>
      </c>
      <c r="M2271" t="str">
        <f t="shared" si="657"/>
        <v>0.0135-0.8759118402i</v>
      </c>
      <c r="N2271">
        <f t="shared" si="658"/>
        <v>137.02505071441252</v>
      </c>
      <c r="O2271">
        <f t="shared" si="659"/>
        <v>39.223424878343323</v>
      </c>
      <c r="P2271" s="3">
        <f t="shared" si="660"/>
        <v>39.223424878343323</v>
      </c>
      <c r="Q2271" s="3">
        <f t="shared" si="661"/>
        <v>-42.974949285587485</v>
      </c>
      <c r="R2271">
        <f t="shared" si="662"/>
        <v>137.02505071441252</v>
      </c>
      <c r="S2271">
        <f t="shared" si="663"/>
        <v>4.6590259309469637</v>
      </c>
      <c r="T2271">
        <f t="shared" si="646"/>
        <v>39.223424878343323</v>
      </c>
    </row>
    <row r="2272" spans="1:20" x14ac:dyDescent="0.3">
      <c r="A2272">
        <f t="shared" si="647"/>
        <v>29384.762663540016</v>
      </c>
      <c r="B2272">
        <f t="shared" si="664"/>
        <v>4676.7302294845622</v>
      </c>
      <c r="C2272" t="str">
        <f t="shared" si="648"/>
        <v>66.8561271367548-62.2470703997026i</v>
      </c>
      <c r="D2272" t="str">
        <f t="shared" si="649"/>
        <v>15.3050276339981-7.69166361162103i</v>
      </c>
      <c r="E2272" t="str">
        <f t="shared" si="650"/>
        <v>153.367924112268-8.86190001505082i</v>
      </c>
      <c r="F2272" t="str">
        <f t="shared" si="651"/>
        <v>17.454459163181-32.2316541811479i</v>
      </c>
      <c r="G2272" t="str">
        <f t="shared" si="652"/>
        <v>0.999713605321512-0.0169207758857575i</v>
      </c>
      <c r="H2272" t="str">
        <f t="shared" si="653"/>
        <v>93.2822483719107+16.1301578955172i</v>
      </c>
      <c r="I2272" t="str">
        <f t="shared" si="654"/>
        <v>5.59371644210592-7.09625997346407i</v>
      </c>
      <c r="K2272" t="str">
        <f t="shared" si="655"/>
        <v>0.135315970127348-0.0311561124560618i</v>
      </c>
      <c r="L2272" t="str">
        <f t="shared" si="656"/>
        <v>0.0015-2.12695269026449i</v>
      </c>
      <c r="M2272" t="str">
        <f t="shared" si="657"/>
        <v>0.0135-0.872595975493125i</v>
      </c>
      <c r="N2272">
        <f t="shared" si="658"/>
        <v>137.04462319212038</v>
      </c>
      <c r="O2272">
        <f t="shared" si="659"/>
        <v>39.21397170698625</v>
      </c>
      <c r="P2272" s="3">
        <f t="shared" si="660"/>
        <v>39.21397170698625</v>
      </c>
      <c r="Q2272" s="3">
        <f t="shared" si="661"/>
        <v>-42.955376807879624</v>
      </c>
      <c r="R2272">
        <f t="shared" si="662"/>
        <v>137.04462319212038</v>
      </c>
      <c r="S2272">
        <f t="shared" si="663"/>
        <v>4.6767302294845621</v>
      </c>
      <c r="T2272">
        <f t="shared" si="646"/>
        <v>39.21397170698625</v>
      </c>
    </row>
    <row r="2273" spans="1:20" x14ac:dyDescent="0.3">
      <c r="A2273">
        <f t="shared" si="647"/>
        <v>29496.424761661467</v>
      </c>
      <c r="B2273">
        <f t="shared" si="664"/>
        <v>4694.5018043566033</v>
      </c>
      <c r="C2273" t="str">
        <f t="shared" si="648"/>
        <v>66.8044022178145-62.157042180038i</v>
      </c>
      <c r="D2273" t="str">
        <f t="shared" si="649"/>
        <v>15.3046389152228-7.66923978076768i</v>
      </c>
      <c r="E2273" t="str">
        <f t="shared" si="650"/>
        <v>153.326728578135-8.85924954429839i</v>
      </c>
      <c r="F2273" t="str">
        <f t="shared" si="651"/>
        <v>17.4544210997123-32.1118779116691i</v>
      </c>
      <c r="G2273" t="str">
        <f t="shared" si="652"/>
        <v>0.999711425215722-0.0169850377942554i</v>
      </c>
      <c r="H2273" t="str">
        <f t="shared" si="653"/>
        <v>93.2998897525844+16.1919122710621i</v>
      </c>
      <c r="I2273" t="str">
        <f t="shared" si="654"/>
        <v>5.59464193891132-7.06583497460801i</v>
      </c>
      <c r="K2273" t="str">
        <f t="shared" si="655"/>
        <v>0.1352617540426-0.0312613224078712i</v>
      </c>
      <c r="L2273" t="str">
        <f t="shared" si="656"/>
        <v>0.0015-2.11890086697001i</v>
      </c>
      <c r="M2273" t="str">
        <f t="shared" si="657"/>
        <v>0.0135-0.869292663372308i</v>
      </c>
      <c r="N2273">
        <f t="shared" si="658"/>
        <v>137.06386444562833</v>
      </c>
      <c r="O2273">
        <f t="shared" si="659"/>
        <v>39.204534132987241</v>
      </c>
      <c r="P2273" s="3">
        <f t="shared" si="660"/>
        <v>39.204534132987241</v>
      </c>
      <c r="Q2273" s="3">
        <f t="shared" si="661"/>
        <v>-42.936135554371674</v>
      </c>
      <c r="R2273">
        <f t="shared" si="662"/>
        <v>137.06386444562833</v>
      </c>
      <c r="S2273">
        <f t="shared" si="663"/>
        <v>4.6945018043566034</v>
      </c>
      <c r="T2273">
        <f t="shared" si="646"/>
        <v>39.204534132987241</v>
      </c>
    </row>
    <row r="2274" spans="1:20" x14ac:dyDescent="0.3">
      <c r="A2274">
        <f t="shared" si="647"/>
        <v>29608.511175755779</v>
      </c>
      <c r="B2274">
        <f t="shared" si="664"/>
        <v>4712.3409112131585</v>
      </c>
      <c r="C2274" t="str">
        <f t="shared" si="648"/>
        <v>66.7524627461028-62.0676253098165i</v>
      </c>
      <c r="D2274" t="str">
        <f t="shared" si="649"/>
        <v>15.3042472565427-7.64692593189862i</v>
      </c>
      <c r="E2274" t="str">
        <f t="shared" si="650"/>
        <v>153.285493099388-8.8563809783833i</v>
      </c>
      <c r="F2274" t="str">
        <f t="shared" si="651"/>
        <v>17.4543827465796-31.9925635724892i</v>
      </c>
      <c r="G2274" t="str">
        <f t="shared" si="652"/>
        <v>0.999709228519264-0.0170495434743084i</v>
      </c>
      <c r="H2274" t="str">
        <f t="shared" si="653"/>
        <v>93.3176695304474+16.2539063963413i</v>
      </c>
      <c r="I2274" t="str">
        <f t="shared" si="654"/>
        <v>5.59557465441355-7.03551187845382i</v>
      </c>
      <c r="K2274" t="str">
        <f t="shared" si="655"/>
        <v>0.135207171382594-0.031366792585463i</v>
      </c>
      <c r="L2274" t="str">
        <f t="shared" si="656"/>
        <v>0.0015-2.11087952477586i</v>
      </c>
      <c r="M2274" t="str">
        <f t="shared" si="657"/>
        <v>0.0135-0.866001856318297i</v>
      </c>
      <c r="N2274">
        <f t="shared" si="658"/>
        <v>137.08277431283204</v>
      </c>
      <c r="O2274">
        <f t="shared" si="659"/>
        <v>39.195111972887922</v>
      </c>
      <c r="P2274" s="3">
        <f t="shared" si="660"/>
        <v>39.195111972887922</v>
      </c>
      <c r="Q2274" s="3">
        <f t="shared" si="661"/>
        <v>-42.917225687167964</v>
      </c>
      <c r="R2274">
        <f t="shared" si="662"/>
        <v>137.08277431283204</v>
      </c>
      <c r="S2274">
        <f t="shared" si="663"/>
        <v>4.7123409112131585</v>
      </c>
      <c r="T2274">
        <f t="shared" si="646"/>
        <v>39.195111972887922</v>
      </c>
    </row>
    <row r="2275" spans="1:20" x14ac:dyDescent="0.3">
      <c r="A2275">
        <f t="shared" si="647"/>
        <v>29721.023518223654</v>
      </c>
      <c r="B2275">
        <f t="shared" si="664"/>
        <v>4730.2478066757685</v>
      </c>
      <c r="C2275" t="str">
        <f t="shared" si="648"/>
        <v>66.7003084308895-61.9788171601769i</v>
      </c>
      <c r="D2275" t="str">
        <f t="shared" si="649"/>
        <v>15.3038526358759-7.62472174012764i</v>
      </c>
      <c r="E2275" t="str">
        <f t="shared" si="650"/>
        <v>153.244219263334-8.85329335876841i</v>
      </c>
      <c r="F2275" t="str">
        <f t="shared" si="651"/>
        <v>17.4543441015796-31.8737094471186i</v>
      </c>
      <c r="G2275" t="str">
        <f t="shared" si="652"/>
        <v>0.999707015105957-0.0171142938474032i</v>
      </c>
      <c r="H2275" t="str">
        <f t="shared" si="653"/>
        <v>93.3355888224819+16.3161412370362i</v>
      </c>
      <c r="I2275" t="str">
        <f t="shared" si="654"/>
        <v>5.59651464623135-7.00529025209473i</v>
      </c>
      <c r="K2275" t="str">
        <f t="shared" si="655"/>
        <v>0.135152220003247-0.0314725225819884i</v>
      </c>
      <c r="L2275" t="str">
        <f t="shared" si="656"/>
        <v>0.0015-2.10288854829235i</v>
      </c>
      <c r="M2275" t="str">
        <f t="shared" si="657"/>
        <v>0.0135-0.862723506991733i</v>
      </c>
      <c r="N2275">
        <f t="shared" si="658"/>
        <v>137.10135263519595</v>
      </c>
      <c r="O2275">
        <f t="shared" si="659"/>
        <v>39.18570504401243</v>
      </c>
      <c r="P2275" s="3">
        <f t="shared" si="660"/>
        <v>39.18570504401243</v>
      </c>
      <c r="Q2275" s="3">
        <f t="shared" si="661"/>
        <v>-42.898647364804049</v>
      </c>
      <c r="R2275">
        <f t="shared" si="662"/>
        <v>137.10135263519595</v>
      </c>
      <c r="S2275">
        <f t="shared" si="663"/>
        <v>4.7302478066757683</v>
      </c>
      <c r="T2275">
        <f t="shared" si="646"/>
        <v>39.18570504401243</v>
      </c>
    </row>
    <row r="2276" spans="1:20" x14ac:dyDescent="0.3">
      <c r="A2276">
        <f t="shared" si="647"/>
        <v>29833.963407592899</v>
      </c>
      <c r="B2276">
        <f t="shared" si="664"/>
        <v>4748.2227483411361</v>
      </c>
      <c r="C2276" t="str">
        <f t="shared" si="648"/>
        <v>66.6479389829973-61.8906151114329i</v>
      </c>
      <c r="D2276" t="str">
        <f t="shared" si="649"/>
        <v>15.3034550309769-7.60262688210204i</v>
      </c>
      <c r="E2276" t="str">
        <f t="shared" si="650"/>
        <v>153.202908670962-8.8499857376706i</v>
      </c>
      <c r="F2276" t="str">
        <f t="shared" si="651"/>
        <v>17.4543051624928-31.7553138256872i</v>
      </c>
      <c r="G2276" t="str">
        <f t="shared" si="652"/>
        <v>0.99970478484866-0.0171792898384726i</v>
      </c>
      <c r="H2276" t="str">
        <f t="shared" si="653"/>
        <v>93.3536487551651+16.3786177630532i</v>
      </c>
      <c r="I2276" t="str">
        <f t="shared" si="654"/>
        <v>5.59746197246374-6.97516966412841i</v>
      </c>
      <c r="K2276" t="str">
        <f t="shared" si="655"/>
        <v>0.135096897752768-0.0315785119765707i</v>
      </c>
      <c r="L2276" t="str">
        <f t="shared" si="656"/>
        <v>0.0015-2.09492782256659i</v>
      </c>
      <c r="M2276" t="str">
        <f t="shared" si="657"/>
        <v>0.0135-0.859457568232451i</v>
      </c>
      <c r="N2276">
        <f t="shared" si="658"/>
        <v>137.11959925764603</v>
      </c>
      <c r="O2276">
        <f t="shared" si="659"/>
        <v>39.176313164470344</v>
      </c>
      <c r="P2276" s="3">
        <f t="shared" si="660"/>
        <v>39.176313164470344</v>
      </c>
      <c r="Q2276" s="3">
        <f t="shared" si="661"/>
        <v>-42.880400742353963</v>
      </c>
      <c r="R2276">
        <f t="shared" si="662"/>
        <v>137.11959925764603</v>
      </c>
      <c r="S2276">
        <f t="shared" si="663"/>
        <v>4.7482227483411359</v>
      </c>
      <c r="T2276">
        <f t="shared" si="646"/>
        <v>39.176313164470344</v>
      </c>
    </row>
    <row r="2277" spans="1:20" x14ac:dyDescent="0.3">
      <c r="A2277">
        <f t="shared" si="647"/>
        <v>29947.332468541754</v>
      </c>
      <c r="B2277">
        <f t="shared" si="664"/>
        <v>4766.2659947848324</v>
      </c>
      <c r="C2277" t="str">
        <f t="shared" si="648"/>
        <v>66.5953541147449-61.8030165530706i</v>
      </c>
      <c r="D2277" t="str">
        <f t="shared" si="649"/>
        <v>15.3030544194353-7.58064103599726i</v>
      </c>
      <c r="E2277" t="str">
        <f t="shared" si="650"/>
        <v>153.161562936864-8.84645717823341i</v>
      </c>
      <c r="F2277" t="str">
        <f t="shared" si="651"/>
        <v>17.4542659270823-31.6373750049187i</v>
      </c>
      <c r="G2277" t="str">
        <f t="shared" si="652"/>
        <v>0.999702537619268-0.0172445323759079i</v>
      </c>
      <c r="H2277" t="str">
        <f t="shared" si="653"/>
        <v>93.3718504645552+16.4413369485431i</v>
      </c>
      <c r="I2277" t="str">
        <f t="shared" si="654"/>
        <v>5.59841669169384-6.9451496846511i</v>
      </c>
      <c r="K2277" t="str">
        <f t="shared" si="655"/>
        <v>0.135041202471708-0.0316847603341652i</v>
      </c>
      <c r="L2277" t="str">
        <f t="shared" si="656"/>
        <v>0.0015-2.08699723308089i</v>
      </c>
      <c r="M2277" t="str">
        <f t="shared" si="657"/>
        <v>0.0135-0.856203993058824i</v>
      </c>
      <c r="N2277">
        <f t="shared" si="658"/>
        <v>137.13751402846862</v>
      </c>
      <c r="O2277">
        <f t="shared" si="659"/>
        <v>39.166936153158709</v>
      </c>
      <c r="P2277" s="3">
        <f t="shared" si="660"/>
        <v>39.166936153158709</v>
      </c>
      <c r="Q2277" s="3">
        <f t="shared" si="661"/>
        <v>-42.862485971531392</v>
      </c>
      <c r="R2277">
        <f t="shared" si="662"/>
        <v>137.13751402846862</v>
      </c>
      <c r="S2277">
        <f t="shared" si="663"/>
        <v>4.766265994784832</v>
      </c>
      <c r="T2277">
        <f t="shared" si="646"/>
        <v>39.166936153158709</v>
      </c>
    </row>
    <row r="2278" spans="1:20" x14ac:dyDescent="0.3">
      <c r="A2278">
        <f t="shared" si="647"/>
        <v>30061.13233192221</v>
      </c>
      <c r="B2278">
        <f t="shared" si="664"/>
        <v>4784.3778055650146</v>
      </c>
      <c r="C2278" t="str">
        <f t="shared" si="648"/>
        <v>66.5425535398905-61.7160188837543i</v>
      </c>
      <c r="D2278" t="str">
        <f t="shared" si="649"/>
        <v>15.3026507786751-7.55876388151197i</v>
      </c>
      <c r="E2278" t="str">
        <f t="shared" si="650"/>
        <v>153.120183689163-8.84270675470337i</v>
      </c>
      <c r="F2278" t="str">
        <f t="shared" si="651"/>
        <v>17.4542263930946-31.5198912881074i</v>
      </c>
      <c r="G2278" t="str">
        <f t="shared" si="652"/>
        <v>0.999700273288702-0.0173100223915721i</v>
      </c>
      <c r="H2278" t="str">
        <f t="shared" si="653"/>
        <v>93.3901950963811+16.5042997719227i</v>
      </c>
      <c r="I2278" t="str">
        <f t="shared" si="654"/>
        <v>5.59937886299353-6.91522988525238i</v>
      </c>
      <c r="K2278" t="str">
        <f t="shared" si="655"/>
        <v>0.134985131993007-0.0317912672054202i</v>
      </c>
      <c r="L2278" t="str">
        <f t="shared" si="656"/>
        <v>0.0015-2.07909666575103i</v>
      </c>
      <c r="M2278" t="str">
        <f t="shared" si="657"/>
        <v>0.0135-0.852962734667087i</v>
      </c>
      <c r="N2278">
        <f t="shared" si="658"/>
        <v>137.15509679920535</v>
      </c>
      <c r="O2278">
        <f t="shared" si="659"/>
        <v>39.157573829764573</v>
      </c>
      <c r="P2278" s="3">
        <f t="shared" si="660"/>
        <v>39.157573829764573</v>
      </c>
      <c r="Q2278" s="3">
        <f t="shared" si="661"/>
        <v>-42.844903200794633</v>
      </c>
      <c r="R2278">
        <f t="shared" si="662"/>
        <v>137.15509679920535</v>
      </c>
      <c r="S2278">
        <f t="shared" si="663"/>
        <v>4.7843778055650148</v>
      </c>
      <c r="T2278">
        <f t="shared" si="646"/>
        <v>39.157573829764573</v>
      </c>
    </row>
    <row r="2279" spans="1:20" x14ac:dyDescent="0.3">
      <c r="A2279">
        <f t="shared" si="647"/>
        <v>30175.364634783513</v>
      </c>
      <c r="B2279">
        <f t="shared" si="664"/>
        <v>4802.5584412261614</v>
      </c>
      <c r="C2279" t="str">
        <f t="shared" si="648"/>
        <v>66.4895369735716-61.6296195113257i</v>
      </c>
      <c r="D2279" t="str">
        <f t="shared" si="649"/>
        <v>15.302244085953-7.53699509986278i</v>
      </c>
      <c r="E2279" t="str">
        <f t="shared" si="650"/>
        <v>153.078772569435-8.83873355260375i</v>
      </c>
      <c r="F2279" t="str">
        <f t="shared" si="651"/>
        <v>17.4541865582589-31.4028609850925i</v>
      </c>
      <c r="G2279" t="str">
        <f t="shared" si="652"/>
        <v>0.999697991726901-0.0173757608208115i</v>
      </c>
      <c r="H2279" t="str">
        <f t="shared" si="653"/>
        <v>93.4086838061311+16.5675072158949i</v>
      </c>
      <c r="I2279" t="str">
        <f t="shared" si="654"/>
        <v>5.60034854592754-6.88540983900939i</v>
      </c>
      <c r="K2279" t="str">
        <f t="shared" si="655"/>
        <v>0.134928684142045-0.031898032126537i</v>
      </c>
      <c r="L2279" t="str">
        <f t="shared" si="656"/>
        <v>0.0015-2.07122600692472i</v>
      </c>
      <c r="M2279" t="str">
        <f t="shared" si="657"/>
        <v>0.0135-0.849733746430651i</v>
      </c>
      <c r="N2279">
        <f t="shared" si="658"/>
        <v>137.17234742454997</v>
      </c>
      <c r="O2279">
        <f t="shared" si="659"/>
        <v>39.148226014766614</v>
      </c>
      <c r="P2279" s="3">
        <f t="shared" si="660"/>
        <v>39.148226014766614</v>
      </c>
      <c r="Q2279" s="3">
        <f t="shared" si="661"/>
        <v>-42.827652575450038</v>
      </c>
      <c r="R2279">
        <f t="shared" si="662"/>
        <v>137.17234742454997</v>
      </c>
      <c r="S2279">
        <f t="shared" si="663"/>
        <v>4.8025584412261617</v>
      </c>
      <c r="T2279">
        <f t="shared" si="646"/>
        <v>39.148226014766614</v>
      </c>
    </row>
    <row r="2280" spans="1:20" x14ac:dyDescent="0.3">
      <c r="A2280">
        <f t="shared" si="647"/>
        <v>30290.031020395694</v>
      </c>
      <c r="B2280">
        <f t="shared" si="664"/>
        <v>4820.8081633028214</v>
      </c>
      <c r="C2280" t="str">
        <f t="shared" si="648"/>
        <v>66.4363041322471-61.5438158528065i</v>
      </c>
      <c r="D2280" t="str">
        <f t="shared" si="649"/>
        <v>15.3018343183576-7.51533437377923i</v>
      </c>
      <c r="E2280" t="str">
        <f t="shared" si="650"/>
        <v>153.037331232633-8.83453666890697i</v>
      </c>
      <c r="F2280" t="str">
        <f t="shared" si="651"/>
        <v>17.4541464202871-31.2862824122346i</v>
      </c>
      <c r="G2280" t="str">
        <f t="shared" si="652"/>
        <v>0.999695692802818-0.0174417486024691i</v>
      </c>
      <c r="H2280" t="str">
        <f t="shared" si="653"/>
        <v>93.427317759144+16.6309602674712i</v>
      </c>
      <c r="I2280" t="str">
        <f t="shared" si="654"/>
        <v>5.60132580055806-6.8556891204815i</v>
      </c>
      <c r="K2280" t="str">
        <f t="shared" si="655"/>
        <v>0.134871856736693-0.0320050546191309i</v>
      </c>
      <c r="L2280" t="str">
        <f t="shared" si="656"/>
        <v>0.0015-2.06338514337987i</v>
      </c>
      <c r="M2280" t="str">
        <f t="shared" si="657"/>
        <v>0.0135-0.846516981899437i</v>
      </c>
      <c r="N2280">
        <f t="shared" si="658"/>
        <v>137.18926576224396</v>
      </c>
      <c r="O2280">
        <f t="shared" si="659"/>
        <v>39.1388925294372</v>
      </c>
      <c r="P2280" s="3">
        <f t="shared" si="660"/>
        <v>39.1388925294372</v>
      </c>
      <c r="Q2280" s="3">
        <f t="shared" si="661"/>
        <v>-42.810734237756023</v>
      </c>
      <c r="R2280">
        <f t="shared" si="662"/>
        <v>137.18926576224396</v>
      </c>
      <c r="S2280">
        <f t="shared" si="663"/>
        <v>4.8208081633028215</v>
      </c>
      <c r="T2280">
        <f t="shared" si="646"/>
        <v>39.1388925294372</v>
      </c>
    </row>
    <row r="2281" spans="1:20" x14ac:dyDescent="0.3">
      <c r="A2281">
        <f t="shared" si="647"/>
        <v>30405.133138273199</v>
      </c>
      <c r="B2281">
        <f t="shared" si="664"/>
        <v>4839.1272343233722</v>
      </c>
      <c r="C2281" t="str">
        <f t="shared" si="648"/>
        <v>66.3828547336323-61.4586053343953i</v>
      </c>
      <c r="D2281" t="str">
        <f t="shared" si="649"/>
        <v>15.3014214528078-7.49378138749873i</v>
      </c>
      <c r="E2281" t="str">
        <f t="shared" si="650"/>
        <v>152.995861347002-8.8301152122079i</v>
      </c>
      <c r="F2281" t="str">
        <f t="shared" si="651"/>
        <v>17.4541059768738-31.1701538923914i</v>
      </c>
      <c r="G2281" t="str">
        <f t="shared" si="652"/>
        <v>0.99969337638441-0.0175079866788967i</v>
      </c>
      <c r="H2281" t="str">
        <f t="shared" si="653"/>
        <v>93.4460981307022+16.6946599179934i</v>
      </c>
      <c r="I2281" t="str">
        <f t="shared" si="654"/>
        <v>5.60231068744933-6.82606730570498i</v>
      </c>
      <c r="K2281" t="str">
        <f t="shared" si="655"/>
        <v>0.134814647587363-0.0321123341900896i</v>
      </c>
      <c r="L2281" t="str">
        <f t="shared" si="656"/>
        <v>0.0015-2.05557396232305i</v>
      </c>
      <c r="M2281" t="str">
        <f t="shared" si="657"/>
        <v>0.0135-0.843312394799202i</v>
      </c>
      <c r="N2281">
        <f t="shared" si="658"/>
        <v>137.20585167297253</v>
      </c>
      <c r="O2281">
        <f t="shared" si="659"/>
        <v>39.129573195843321</v>
      </c>
      <c r="P2281" s="3">
        <f t="shared" si="660"/>
        <v>39.129573195843321</v>
      </c>
      <c r="Q2281" s="3">
        <f t="shared" si="661"/>
        <v>-42.794148327027472</v>
      </c>
      <c r="R2281">
        <f t="shared" si="662"/>
        <v>137.20585167297253</v>
      </c>
      <c r="S2281">
        <f t="shared" si="663"/>
        <v>4.8391272343233727</v>
      </c>
      <c r="T2281">
        <f t="shared" si="646"/>
        <v>39.129573195843321</v>
      </c>
    </row>
    <row r="2282" spans="1:20" x14ac:dyDescent="0.3">
      <c r="A2282">
        <f t="shared" si="647"/>
        <v>30520.672644198636</v>
      </c>
      <c r="B2282">
        <f t="shared" si="664"/>
        <v>4857.515917813801</v>
      </c>
      <c r="C2282" t="str">
        <f t="shared" si="648"/>
        <v>66.3291884966399-61.3739853914667i</v>
      </c>
      <c r="D2282" t="str">
        <f t="shared" si="649"/>
        <v>15.301005466052-7.47233582676143i</v>
      </c>
      <c r="E2282" t="str">
        <f t="shared" si="650"/>
        <v>152.954364593994-8.82546830289556i</v>
      </c>
      <c r="F2282" t="str">
        <f t="shared" si="651"/>
        <v>17.4540652256961-31.0544737548932i</v>
      </c>
      <c r="G2282" t="str">
        <f t="shared" si="652"/>
        <v>0.999691042338631-0.0175744759959677i</v>
      </c>
      <c r="H2282" t="str">
        <f t="shared" si="653"/>
        <v>93.4650261061223+16.7586071631533i</v>
      </c>
      <c r="I2282" t="str">
        <f t="shared" si="654"/>
        <v>5.6033032676719-6.79654397218742i</v>
      </c>
      <c r="K2282" t="str">
        <f t="shared" si="655"/>
        <v>0.134757054497066-0.0322198703314314i</v>
      </c>
      <c r="L2282" t="str">
        <f t="shared" si="656"/>
        <v>0.0015-2.04779235138777i</v>
      </c>
      <c r="M2282" t="str">
        <f t="shared" si="657"/>
        <v>0.0135-0.840119939030879i</v>
      </c>
      <c r="N2282">
        <f t="shared" si="658"/>
        <v>137.22210502026144</v>
      </c>
      <c r="O2282">
        <f t="shared" si="659"/>
        <v>39.1202678368481</v>
      </c>
      <c r="P2282" s="3">
        <f t="shared" si="660"/>
        <v>39.1202678368481</v>
      </c>
      <c r="Q2282" s="3">
        <f t="shared" si="661"/>
        <v>-42.777894979738576</v>
      </c>
      <c r="R2282">
        <f t="shared" si="662"/>
        <v>137.22210502026144</v>
      </c>
      <c r="S2282">
        <f t="shared" si="663"/>
        <v>4.8575159178138012</v>
      </c>
      <c r="T2282">
        <f t="shared" si="646"/>
        <v>39.1202678368481</v>
      </c>
    </row>
    <row r="2283" spans="1:20" x14ac:dyDescent="0.3">
      <c r="A2283">
        <f t="shared" si="647"/>
        <v>30636.651200246593</v>
      </c>
      <c r="B2283">
        <f t="shared" si="664"/>
        <v>4875.9744783014939</v>
      </c>
      <c r="C2283" t="str">
        <f t="shared" si="648"/>
        <v>66.2753051413157-61.2899534685689i</v>
      </c>
      <c r="D2283" t="str">
        <f t="shared" si="649"/>
        <v>15.3005863346666-7.45099737880517i</v>
      </c>
      <c r="E2283" t="str">
        <f t="shared" si="650"/>
        <v>152.912842668185-8.82059507332429i</v>
      </c>
      <c r="F2283" t="str">
        <f t="shared" si="651"/>
        <v>17.4540241644135-30.9392403355189i</v>
      </c>
      <c r="G2283" t="str">
        <f t="shared" si="652"/>
        <v>0.999688690531423-0.01764121750309i</v>
      </c>
      <c r="H2283" t="str">
        <f t="shared" si="653"/>
        <v>93.4841028808509+16.8228030030157i</v>
      </c>
      <c r="I2283" t="str">
        <f t="shared" si="654"/>
        <v>5.60430360280743-6.7671186989025i</v>
      </c>
      <c r="K2283" t="str">
        <f t="shared" si="655"/>
        <v>0.134699075261464-0.032327662520163i</v>
      </c>
      <c r="L2283" t="str">
        <f t="shared" si="656"/>
        <v>0.0015-2.04004019863297i</v>
      </c>
      <c r="M2283" t="str">
        <f t="shared" si="657"/>
        <v>0.0135-0.836939568669933i</v>
      </c>
      <c r="N2283">
        <f t="shared" si="658"/>
        <v>137.23802567037271</v>
      </c>
      <c r="O2283">
        <f t="shared" si="659"/>
        <v>39.110976276111629</v>
      </c>
      <c r="P2283" s="3">
        <f t="shared" si="660"/>
        <v>39.110976276111629</v>
      </c>
      <c r="Q2283" s="3">
        <f t="shared" si="661"/>
        <v>-42.7619743296273</v>
      </c>
      <c r="R2283">
        <f t="shared" si="662"/>
        <v>137.23802567037271</v>
      </c>
      <c r="S2283">
        <f t="shared" si="663"/>
        <v>4.8759744783014938</v>
      </c>
      <c r="T2283">
        <f t="shared" si="646"/>
        <v>39.110976276111629</v>
      </c>
    </row>
    <row r="2284" spans="1:20" x14ac:dyDescent="0.3">
      <c r="A2284">
        <f t="shared" si="647"/>
        <v>30753.070474807533</v>
      </c>
      <c r="B2284">
        <f t="shared" si="664"/>
        <v>4894.5031813190399</v>
      </c>
      <c r="C2284" t="str">
        <f t="shared" si="648"/>
        <v>66.2212043887747-61.2065070194238i</v>
      </c>
      <c r="D2284" t="str">
        <f t="shared" si="649"/>
        <v>15.3001640350546-7.42976573236056i</v>
      </c>
      <c r="E2284" t="str">
        <f t="shared" si="650"/>
        <v>152.871297277187-8.81549466798704i</v>
      </c>
      <c r="F2284" t="str">
        <f t="shared" si="651"/>
        <v>17.4539827906676-30.8244519764726i</v>
      </c>
      <c r="G2284" t="str">
        <f t="shared" si="652"/>
        <v>0.999686320827713-0.0177082121532186i</v>
      </c>
      <c r="H2284" t="str">
        <f t="shared" si="653"/>
        <v>93.5033296605561+16.8872484420393i</v>
      </c>
      <c r="I2284" t="str">
        <f t="shared" si="654"/>
        <v>5.60531175495305-6.73779106628456i</v>
      </c>
      <c r="K2284" t="str">
        <f t="shared" si="655"/>
        <v>0.134640707668932-0.032435710218138i</v>
      </c>
      <c r="L2284" t="str">
        <f t="shared" si="656"/>
        <v>0.0015-2.03231739254131i</v>
      </c>
      <c r="M2284" t="str">
        <f t="shared" si="657"/>
        <v>0.0135-0.833771237965668i</v>
      </c>
      <c r="N2284">
        <f t="shared" si="658"/>
        <v>137.25361349219935</v>
      </c>
      <c r="O2284">
        <f t="shared" si="659"/>
        <v>39.101698338092</v>
      </c>
      <c r="P2284" s="3">
        <f t="shared" si="660"/>
        <v>39.101698338092</v>
      </c>
      <c r="Q2284" s="3">
        <f t="shared" si="661"/>
        <v>-42.746386507800636</v>
      </c>
      <c r="R2284">
        <f t="shared" si="662"/>
        <v>137.25361349219935</v>
      </c>
      <c r="S2284">
        <f t="shared" si="663"/>
        <v>4.8945031813190401</v>
      </c>
      <c r="T2284">
        <f t="shared" ref="T2284:T2347" si="665">P2284</f>
        <v>39.101698338092</v>
      </c>
    </row>
    <row r="2285" spans="1:20" x14ac:dyDescent="0.3">
      <c r="A2285">
        <f t="shared" ref="A2285:A2348" si="666">2*PI()*B2285</f>
        <v>30869.9321426118</v>
      </c>
      <c r="B2285">
        <f t="shared" si="664"/>
        <v>4913.102293408052</v>
      </c>
      <c r="C2285" t="str">
        <f t="shared" ref="C2285:C2348" si="667">IMPRODUCT(D2285,E2285,$C$40,,K2285,$C$41)</f>
        <v>66.1668859611366-61.1236435069172i</v>
      </c>
      <c r="D2285" t="str">
        <f t="shared" ref="D2285:D2348" si="668">IMDIV(IMPRODUCT($C$37,$C$38,COMPLEX(1,A2285/$C$38)),IMSUM(-1*A2285*A2285/$C$39,COMPLEX(0,1*A2285)))</f>
        <v>15.2997385434451-7.40864057764579i</v>
      </c>
      <c r="E2285" t="str">
        <f t="shared" ref="E2285:E2348" si="669">IMDIV(IMPRODUCT(IMSUM(F2285,G2285),$C$29,H2285),IMSUM(1,I2285))</f>
        <v>152.829730141551-8.81016624368049i</v>
      </c>
      <c r="F2285" t="str">
        <f t="shared" ref="F2285:F2348" si="670">IMDIV(IMPRODUCT($C$14,$C$15,COMPLEX(1,A2285/$C$15)),IMSUM(-1*A2285*A2285/$C$16,COMPLEX(0,A2285)))</f>
        <v>17.4539411020823-30.7101070263588i</v>
      </c>
      <c r="G2285" t="str">
        <f t="shared" ref="G2285:G2348" si="671">IMDIV(1,COMPLEX(1,A2285*$C$9*$C$10))</f>
        <v>0.9996839330914-0.0177754609028683i</v>
      </c>
      <c r="H2285" t="str">
        <f t="shared" ref="H2285:H2348" si="672">IMDIV($C$3,IMSUM(K2285,COMPLEX(0,$C$28*A2285)))</f>
        <v>93.5227076612261+16.9519444890996i</v>
      </c>
      <c r="I2285" t="str">
        <f t="shared" ref="I2285:I2348" si="673">IMPRODUCT(F2285,$C$29,H2285,$C$31)</f>
        <v>5.60632778672633-6.70856065622324i</v>
      </c>
      <c r="K2285" t="str">
        <f t="shared" ref="K2285:K2348" si="674">IF($C$26&lt;=0,IMDIV(1,IMSUM(IMDIV(1,L2285),1/$C$18)),IMDIV(1,IMSUM(IMDIV(1,L2285),1/$C$18,IMDIV(1,M2285))))</f>
        <v>0.134581949500612-0.0325440128719137i</v>
      </c>
      <c r="L2285" t="str">
        <f t="shared" ref="L2285:L2348" si="675">IMSUM($C$21/$C$22,IMDIV(1,COMPLEX(0,$C$20*$C$22*A2285)))</f>
        <v>0.0015-2.02462382201764i</v>
      </c>
      <c r="M2285" t="str">
        <f t="shared" ref="M2285:M2348" si="676">IMSUM($C$25/$C$26,IMDIV(1,COMPLEX(0,$C$24*$C$26*A2285)))</f>
        <v>0.0135-0.830614901340572i</v>
      </c>
      <c r="N2285">
        <f t="shared" ref="N2285:N2348" si="677">ABS(R2285)</f>
        <v>137.26886835716431</v>
      </c>
      <c r="O2285">
        <f t="shared" ref="O2285:O2348" si="678">ABS(P2285)</f>
        <v>39.092433848045459</v>
      </c>
      <c r="P2285" s="3">
        <f t="shared" ref="P2285:P2348" si="679">20*LOG10(IMABS(C2285))</f>
        <v>39.092433848045459</v>
      </c>
      <c r="Q2285" s="3">
        <f t="shared" ref="Q2285:Q2348" si="680">IMARGUMENT(C2285)*180/PI()</f>
        <v>-42.731131642835685</v>
      </c>
      <c r="R2285">
        <f t="shared" ref="R2285:R2348" si="681">IF(Q2285&lt;0,Q2285+180,Q2285-180)</f>
        <v>137.26886835716431</v>
      </c>
      <c r="S2285">
        <f t="shared" ref="S2285:S2348" si="682">B2285/1000</f>
        <v>4.9131022934080519</v>
      </c>
      <c r="T2285">
        <f t="shared" si="665"/>
        <v>39.092433848045459</v>
      </c>
    </row>
    <row r="2286" spans="1:20" x14ac:dyDescent="0.3">
      <c r="A2286">
        <f t="shared" si="666"/>
        <v>30987.237884753722</v>
      </c>
      <c r="B2286">
        <f t="shared" ref="B2286:B2349" si="683">B2285*(1+B$42)</f>
        <v>4931.7720821230023</v>
      </c>
      <c r="C2286" t="str">
        <f t="shared" si="667"/>
        <v>66.112349581458-61.0413604030969i</v>
      </c>
      <c r="D2286" t="str">
        <f t="shared" si="668"/>
        <v>15.299309835891-7.38762160636179i</v>
      </c>
      <c r="E2286" t="str">
        <f t="shared" si="669"/>
        <v>152.78814299468-8.80460896967745i</v>
      </c>
      <c r="F2286" t="str">
        <f t="shared" si="670"/>
        <v>17.4538990962631-30.5962038401596i</v>
      </c>
      <c r="G2286" t="str">
        <f t="shared" si="671"/>
        <v>0.999681527185348-0.0178429647121265i</v>
      </c>
      <c r="H2286" t="str">
        <f t="shared" si="672"/>
        <v>93.5422381092641+17.0168921575094i</v>
      </c>
      <c r="I2286" t="str">
        <f t="shared" si="673"/>
        <v>5.60735176126967-6.67942705205846i</v>
      </c>
      <c r="K2286" t="str">
        <f t="shared" si="674"/>
        <v>0.134522798530477-0.0326525699126061i</v>
      </c>
      <c r="L2286" t="str">
        <f t="shared" si="675"/>
        <v>0.0015-2.01695937638737i</v>
      </c>
      <c r="M2286" t="str">
        <f t="shared" si="676"/>
        <v>0.0135-0.827470513389688i</v>
      </c>
      <c r="N2286">
        <f t="shared" si="677"/>
        <v>137.28379013911436</v>
      </c>
      <c r="O2286">
        <f t="shared" si="678"/>
        <v>39.083182632026769</v>
      </c>
      <c r="P2286" s="3">
        <f t="shared" si="679"/>
        <v>39.083182632026769</v>
      </c>
      <c r="Q2286" s="3">
        <f t="shared" si="680"/>
        <v>-42.716209860885634</v>
      </c>
      <c r="R2286">
        <f t="shared" si="681"/>
        <v>137.28379013911436</v>
      </c>
      <c r="S2286">
        <f t="shared" si="682"/>
        <v>4.9317720821230022</v>
      </c>
      <c r="T2286">
        <f t="shared" si="665"/>
        <v>39.083182632026769</v>
      </c>
    </row>
    <row r="2287" spans="1:20" x14ac:dyDescent="0.3">
      <c r="A2287">
        <f t="shared" si="666"/>
        <v>31104.989388715789</v>
      </c>
      <c r="B2287">
        <f t="shared" si="683"/>
        <v>4950.5128160350696</v>
      </c>
      <c r="C2287" t="str">
        <f t="shared" si="667"/>
        <v>66.0575949736669-60.9596551891654i</v>
      </c>
      <c r="D2287" t="str">
        <f t="shared" si="668"/>
        <v>15.2988778882686-7.36670851168711i</v>
      </c>
      <c r="E2287" t="str">
        <f t="shared" si="669"/>
        <v>152.74653758273-8.79882202789428i</v>
      </c>
      <c r="F2287" t="str">
        <f t="shared" si="670"/>
        <v>17.4538567707976-30.4827407792103i</v>
      </c>
      <c r="G2287" t="str">
        <f t="shared" si="671"/>
        <v>0.999679102971382-0.0179107245446664i</v>
      </c>
      <c r="H2287" t="str">
        <f t="shared" si="672"/>
        <v>93.5619222415878+17.0820924650415i</v>
      </c>
      <c r="I2287" t="str">
        <f t="shared" si="673"/>
        <v>5.60838374225532-6.65038983857498i</v>
      </c>
      <c r="K2287" t="str">
        <f t="shared" si="674"/>
        <v>0.13446325252539-0.0327613807557467i</v>
      </c>
      <c r="L2287" t="str">
        <f t="shared" si="675"/>
        <v>0.0015-2.00932394539487i</v>
      </c>
      <c r="M2287" t="str">
        <f t="shared" si="676"/>
        <v>0.0135-0.824338028879944i</v>
      </c>
      <c r="N2287">
        <f t="shared" si="677"/>
        <v>137.29837871421773</v>
      </c>
      <c r="O2287">
        <f t="shared" si="678"/>
        <v>39.073944516889313</v>
      </c>
      <c r="P2287" s="3">
        <f t="shared" si="679"/>
        <v>39.073944516889313</v>
      </c>
      <c r="Q2287" s="3">
        <f t="shared" si="680"/>
        <v>-42.701621285782267</v>
      </c>
      <c r="R2287">
        <f t="shared" si="681"/>
        <v>137.29837871421773</v>
      </c>
      <c r="S2287">
        <f t="shared" si="682"/>
        <v>4.9505128160350695</v>
      </c>
      <c r="T2287">
        <f t="shared" si="665"/>
        <v>39.073944516889313</v>
      </c>
    </row>
    <row r="2288" spans="1:20" x14ac:dyDescent="0.3">
      <c r="A2288">
        <f t="shared" si="666"/>
        <v>31223.188348392909</v>
      </c>
      <c r="B2288">
        <f t="shared" si="683"/>
        <v>4969.3247647360031</v>
      </c>
      <c r="C2288" t="str">
        <f t="shared" si="667"/>
        <v>66.0026218624935-60.8785253554723i</v>
      </c>
      <c r="D2288" t="str">
        <f t="shared" si="668"/>
        <v>15.298442676276-7.34590098827306i</v>
      </c>
      <c r="E2288" t="str">
        <f t="shared" si="669"/>
        <v>152.704915664509-8.79280461305828i</v>
      </c>
      <c r="F2288" t="str">
        <f t="shared" si="670"/>
        <v>17.4538141232551-30.3697162111762i</v>
      </c>
      <c r="G2288" t="str">
        <f t="shared" si="671"/>
        <v>0.999676660310276-0.0179787413677594i</v>
      </c>
      <c r="H2288" t="str">
        <f t="shared" si="672"/>
        <v>93.5817613057246+17.1475464339507i</v>
      </c>
      <c r="I2288" t="str">
        <f t="shared" si="673"/>
        <v>5.60942379388999-6.62144860199714i</v>
      </c>
      <c r="K2288" t="str">
        <f t="shared" si="674"/>
        <v>0.134403309245172-0.0328704448011379i</v>
      </c>
      <c r="L2288" t="str">
        <f t="shared" si="675"/>
        <v>0.0015-2.0017174192019i</v>
      </c>
      <c r="M2288" t="str">
        <f t="shared" si="676"/>
        <v>0.0135-0.821217402749501i</v>
      </c>
      <c r="N2288">
        <f t="shared" si="677"/>
        <v>137.31263396086013</v>
      </c>
      <c r="O2288">
        <f t="shared" si="678"/>
        <v>39.06471933028476</v>
      </c>
      <c r="P2288" s="3">
        <f t="shared" si="679"/>
        <v>39.06471933028476</v>
      </c>
      <c r="Q2288" s="3">
        <f t="shared" si="680"/>
        <v>-42.687366039139874</v>
      </c>
      <c r="R2288">
        <f t="shared" si="681"/>
        <v>137.31263396086013</v>
      </c>
      <c r="S2288">
        <f t="shared" si="682"/>
        <v>4.9693247647360028</v>
      </c>
      <c r="T2288">
        <f t="shared" si="665"/>
        <v>39.06471933028476</v>
      </c>
    </row>
    <row r="2289" spans="1:20" x14ac:dyDescent="0.3">
      <c r="A2289">
        <f t="shared" si="666"/>
        <v>31341.836464116805</v>
      </c>
      <c r="B2289">
        <f t="shared" si="683"/>
        <v>4988.2081988420005</v>
      </c>
      <c r="C2289" t="str">
        <f t="shared" si="667"/>
        <v>65.9474299734044-60.7979684015084i</v>
      </c>
      <c r="D2289" t="str">
        <f t="shared" si="668"/>
        <v>15.298004175432-7.32519873223867i</v>
      </c>
      <c r="E2289" t="str">
        <f t="shared" si="669"/>
        <v>152.663279011386-8.7865559328744i</v>
      </c>
      <c r="F2289" t="str">
        <f t="shared" si="670"/>
        <v>17.4537711511862-30.2571285100288i</v>
      </c>
      <c r="G2289" t="str">
        <f t="shared" si="671"/>
        <v>0.999674199061748-0.0180470161522888i</v>
      </c>
      <c r="H2289" t="str">
        <f t="shared" si="672"/>
        <v>93.601756559915+17.2132550909961i</v>
      </c>
      <c r="I2289" t="str">
        <f t="shared" si="673"/>
        <v>5.61047198091976-6.59260292998387i</v>
      </c>
      <c r="K2289" t="str">
        <f t="shared" si="674"/>
        <v>0.134342966442663-0.0329797614327077i</v>
      </c>
      <c r="L2289" t="str">
        <f t="shared" si="675"/>
        <v>0.0015-1.99413968838604i</v>
      </c>
      <c r="M2289" t="str">
        <f t="shared" si="676"/>
        <v>0.0135-0.818108590107089i</v>
      </c>
      <c r="N2289">
        <f t="shared" si="677"/>
        <v>137.32655575954161</v>
      </c>
      <c r="O2289">
        <f t="shared" si="678"/>
        <v>39.05550690066304</v>
      </c>
      <c r="P2289" s="3">
        <f t="shared" si="679"/>
        <v>39.05550690066304</v>
      </c>
      <c r="Q2289" s="3">
        <f t="shared" si="680"/>
        <v>-42.673444240458387</v>
      </c>
      <c r="R2289">
        <f t="shared" si="681"/>
        <v>137.32655575954161</v>
      </c>
      <c r="S2289">
        <f t="shared" si="682"/>
        <v>4.9882081988420008</v>
      </c>
      <c r="T2289">
        <f t="shared" si="665"/>
        <v>39.05550690066304</v>
      </c>
    </row>
    <row r="2290" spans="1:20" x14ac:dyDescent="0.3">
      <c r="A2290">
        <f t="shared" si="666"/>
        <v>31460.935442680453</v>
      </c>
      <c r="B2290">
        <f t="shared" si="683"/>
        <v>5007.1633899976005</v>
      </c>
      <c r="C2290" t="str">
        <f t="shared" si="667"/>
        <v>65.8920190325255-60.7179818358907i</v>
      </c>
      <c r="D2290" t="str">
        <f t="shared" si="668"/>
        <v>15.2975623610742-7.30460144116577i</v>
      </c>
      <c r="E2290" t="str">
        <f t="shared" si="669"/>
        <v>152.621629407178-8.78007520818974i</v>
      </c>
      <c r="F2290" t="str">
        <f t="shared" si="670"/>
        <v>17.453727852123-30.1449760560227i</v>
      </c>
      <c r="G2290" t="str">
        <f t="shared" si="671"/>
        <v>0.999671719084448-0.0181155498727617i</v>
      </c>
      <c r="H2290" t="str">
        <f t="shared" si="672"/>
        <v>93.6219092732125+17.2792194674633i</v>
      </c>
      <c r="I2290" t="str">
        <f t="shared" si="673"/>
        <v>5.61152836863508-6.5638524116235i</v>
      </c>
      <c r="K2290" t="str">
        <f t="shared" si="674"/>
        <v>0.13428222186379-0.0330893300183632i</v>
      </c>
      <c r="L2290" t="str">
        <f t="shared" si="675"/>
        <v>0.0015-1.98659064393907i</v>
      </c>
      <c r="M2290" t="str">
        <f t="shared" si="676"/>
        <v>0.0135-0.815011546231411i</v>
      </c>
      <c r="N2290">
        <f t="shared" si="677"/>
        <v>137.34014399277279</v>
      </c>
      <c r="O2290">
        <f t="shared" si="678"/>
        <v>39.046307057270788</v>
      </c>
      <c r="P2290" s="3">
        <f t="shared" si="679"/>
        <v>39.046307057270788</v>
      </c>
      <c r="Q2290" s="3">
        <f t="shared" si="680"/>
        <v>-42.659856007227198</v>
      </c>
      <c r="R2290">
        <f t="shared" si="681"/>
        <v>137.34014399277279</v>
      </c>
      <c r="S2290">
        <f t="shared" si="682"/>
        <v>5.0071633899976007</v>
      </c>
      <c r="T2290">
        <f t="shared" si="665"/>
        <v>39.046307057270788</v>
      </c>
    </row>
    <row r="2291" spans="1:20" x14ac:dyDescent="0.3">
      <c r="A2291">
        <f t="shared" si="666"/>
        <v>31580.486997362637</v>
      </c>
      <c r="B2291">
        <f t="shared" si="683"/>
        <v>5026.1906108795911</v>
      </c>
      <c r="C2291" t="str">
        <f t="shared" si="667"/>
        <v>65.8363887665786-60.638563176357i</v>
      </c>
      <c r="D2291" t="str">
        <f t="shared" si="668"/>
        <v>15.2971172083586-7.28410881409414i</v>
      </c>
      <c r="E2291" t="str">
        <f t="shared" si="669"/>
        <v>152.579968648049-8.77336167315823i</v>
      </c>
      <c r="F2291" t="str">
        <f t="shared" si="670"/>
        <v>17.4536842235791-30.0332572356723i</v>
      </c>
      <c r="G2291" t="str">
        <f t="shared" si="671"/>
        <v>0.999669220235956-0.0181843435073234i</v>
      </c>
      <c r="H2291" t="str">
        <f t="shared" si="672"/>
        <v>93.6422207255839+17.3454405991872i</v>
      </c>
      <c r="I2291" t="str">
        <f t="shared" si="673"/>
        <v>5.61259302287567-6.53519663742858i</v>
      </c>
      <c r="K2291" t="str">
        <f t="shared" si="674"/>
        <v>0.134221073247638-0.0331991499098463i</v>
      </c>
      <c r="L2291" t="str">
        <f t="shared" si="675"/>
        <v>0.0015-1.97907017726546i</v>
      </c>
      <c r="M2291" t="str">
        <f t="shared" si="676"/>
        <v>0.0135-0.811926226570447i</v>
      </c>
      <c r="N2291">
        <f t="shared" si="677"/>
        <v>137.35339854497269</v>
      </c>
      <c r="O2291">
        <f t="shared" si="678"/>
        <v>39.037119630151288</v>
      </c>
      <c r="P2291" s="3">
        <f t="shared" si="679"/>
        <v>39.037119630151288</v>
      </c>
      <c r="Q2291" s="3">
        <f t="shared" si="680"/>
        <v>-42.646601455027316</v>
      </c>
      <c r="R2291">
        <f t="shared" si="681"/>
        <v>137.35339854497269</v>
      </c>
      <c r="S2291">
        <f t="shared" si="682"/>
        <v>5.0261906108795911</v>
      </c>
      <c r="T2291">
        <f t="shared" si="665"/>
        <v>39.037119630151288</v>
      </c>
    </row>
    <row r="2292" spans="1:20" x14ac:dyDescent="0.3">
      <c r="A2292">
        <f t="shared" si="666"/>
        <v>31700.492847952617</v>
      </c>
      <c r="B2292">
        <f t="shared" si="683"/>
        <v>5045.2901352009339</v>
      </c>
      <c r="C2292" t="str">
        <f t="shared" si="667"/>
        <v>65.7805389028072-60.5597099497518i</v>
      </c>
      <c r="D2292" t="str">
        <f t="shared" si="668"/>
        <v>15.2966686922578-7.26372055151642i</v>
      </c>
      <c r="E2292" t="str">
        <f t="shared" si="669"/>
        <v>152.538298542404-8.76641457540593i</v>
      </c>
      <c r="F2292" t="str">
        <f t="shared" si="670"/>
        <v>17.4536402630488-29.9219704417281i</v>
      </c>
      <c r="G2292" t="str">
        <f t="shared" si="671"/>
        <v>0.999666702372766-0.0182533980377688i</v>
      </c>
      <c r="H2292" t="str">
        <f t="shared" si="672"/>
        <v>93.6626922080131+17.4119195265734i</v>
      </c>
      <c r="I2292" t="str">
        <f t="shared" si="673"/>
        <v>5.61366601003529-6.50663519933082i</v>
      </c>
      <c r="K2292" t="str">
        <f t="shared" si="674"/>
        <v>0.134159518326519-0.0333092204425847i</v>
      </c>
      <c r="L2292" t="str">
        <f t="shared" si="675"/>
        <v>0.0015-1.97157818018077i</v>
      </c>
      <c r="M2292" t="str">
        <f t="shared" si="676"/>
        <v>0.0135-0.808852586740831i</v>
      </c>
      <c r="N2292">
        <f t="shared" si="677"/>
        <v>137.36631930236578</v>
      </c>
      <c r="O2292">
        <f t="shared" si="678"/>
        <v>39.027944450143039</v>
      </c>
      <c r="P2292" s="3">
        <f t="shared" si="679"/>
        <v>39.027944450143039</v>
      </c>
      <c r="Q2292" s="3">
        <f t="shared" si="680"/>
        <v>-42.633680697634219</v>
      </c>
      <c r="R2292">
        <f t="shared" si="681"/>
        <v>137.36631930236578</v>
      </c>
      <c r="S2292">
        <f t="shared" si="682"/>
        <v>5.0452901352009336</v>
      </c>
      <c r="T2292">
        <f t="shared" si="665"/>
        <v>39.027944450143039</v>
      </c>
    </row>
    <row r="2293" spans="1:20" x14ac:dyDescent="0.3">
      <c r="A2293">
        <f t="shared" si="666"/>
        <v>31820.95472077484</v>
      </c>
      <c r="B2293">
        <f t="shared" si="683"/>
        <v>5064.4622377146979</v>
      </c>
      <c r="C2293" t="str">
        <f t="shared" si="667"/>
        <v>65.7244691689021-60.4814196920127i</v>
      </c>
      <c r="D2293" t="str">
        <f t="shared" si="668"/>
        <v>15.2962167875597-7.24343635537343i</v>
      </c>
      <c r="E2293" t="str">
        <f t="shared" si="669"/>
        <v>152.496620910777-8.75923317619028i</v>
      </c>
      <c r="F2293" t="str">
        <f t="shared" si="670"/>
        <v>17.4535959680078-29.8111140731541i</v>
      </c>
      <c r="G2293" t="str">
        <f t="shared" si="671"/>
        <v>0.999664165350288-0.0183227144495574i</v>
      </c>
      <c r="H2293" t="str">
        <f t="shared" si="672"/>
        <v>93.6833250226062+17.4786572946222i</v>
      </c>
      <c r="I2293" t="str">
        <f t="shared" si="673"/>
        <v>5.61474739706721-6.47816769067613i</v>
      </c>
      <c r="K2293" t="str">
        <f t="shared" si="674"/>
        <v>0.134097554826043-0.0334195409355467i</v>
      </c>
      <c r="L2293" t="str">
        <f t="shared" si="675"/>
        <v>0.0015-1.96411454491012i</v>
      </c>
      <c r="M2293" t="str">
        <f t="shared" si="676"/>
        <v>0.0135-0.805790582527225i</v>
      </c>
      <c r="N2293">
        <f t="shared" si="677"/>
        <v>137.37890615287915</v>
      </c>
      <c r="O2293">
        <f t="shared" si="678"/>
        <v>39.018781348878171</v>
      </c>
      <c r="P2293" s="3">
        <f t="shared" si="679"/>
        <v>39.018781348878171</v>
      </c>
      <c r="Q2293" s="3">
        <f t="shared" si="680"/>
        <v>-42.621093847120861</v>
      </c>
      <c r="R2293">
        <f t="shared" si="681"/>
        <v>137.37890615287915</v>
      </c>
      <c r="S2293">
        <f t="shared" si="682"/>
        <v>5.0644622377146984</v>
      </c>
      <c r="T2293">
        <f t="shared" si="665"/>
        <v>39.018781348878171</v>
      </c>
    </row>
    <row r="2294" spans="1:20" x14ac:dyDescent="0.3">
      <c r="A2294">
        <f t="shared" si="666"/>
        <v>31941.874348713784</v>
      </c>
      <c r="B2294">
        <f t="shared" si="683"/>
        <v>5083.7071942180137</v>
      </c>
      <c r="C2294" t="str">
        <f t="shared" si="667"/>
        <v>65.6681792929287-60.4036899481564i</v>
      </c>
      <c r="D2294" t="str">
        <f t="shared" si="668"/>
        <v>15.2957614688662-7.22325592904909i</v>
      </c>
      <c r="E2294" t="str">
        <f t="shared" si="669"/>
        <v>152.454937585719-8.75181675056379i</v>
      </c>
      <c r="F2294" t="str">
        <f t="shared" si="670"/>
        <v>17.4535513359121-29.7006865351043i</v>
      </c>
      <c r="G2294" t="str">
        <f t="shared" si="671"/>
        <v>0.999661609022829-0.0183922937318247i</v>
      </c>
      <c r="H2294" t="str">
        <f t="shared" si="672"/>
        <v>93.7041204826959+17.5456549529505i</v>
      </c>
      <c r="I2294" t="str">
        <f t="shared" si="673"/>
        <v>5.61583725148894-6.44979370621954i</v>
      </c>
      <c r="K2294" t="str">
        <f t="shared" si="674"/>
        <v>0.134035180465193-0.0335301106910928i</v>
      </c>
      <c r="L2294" t="str">
        <f t="shared" si="675"/>
        <v>0.0015-1.95667916408658i</v>
      </c>
      <c r="M2294" t="str">
        <f t="shared" si="676"/>
        <v>0.0135-0.802740169881674i</v>
      </c>
      <c r="N2294">
        <f t="shared" si="677"/>
        <v>137.39115898604024</v>
      </c>
      <c r="O2294">
        <f t="shared" si="678"/>
        <v>39.009630158780901</v>
      </c>
      <c r="P2294" s="3">
        <f t="shared" si="679"/>
        <v>39.009630158780901</v>
      </c>
      <c r="Q2294" s="3">
        <f t="shared" si="680"/>
        <v>-42.608841013959761</v>
      </c>
      <c r="R2294">
        <f t="shared" si="681"/>
        <v>137.39115898604024</v>
      </c>
      <c r="S2294">
        <f t="shared" si="682"/>
        <v>5.0837071942180136</v>
      </c>
      <c r="T2294">
        <f t="shared" si="665"/>
        <v>39.009630158780901</v>
      </c>
    </row>
    <row r="2295" spans="1:20" x14ac:dyDescent="0.3">
      <c r="A2295">
        <f t="shared" si="666"/>
        <v>32063.253471238899</v>
      </c>
      <c r="B2295">
        <f t="shared" si="683"/>
        <v>5103.0252815560425</v>
      </c>
      <c r="C2295" t="str">
        <f t="shared" si="667"/>
        <v>65.6116690032566-60.3265182722656i</v>
      </c>
      <c r="D2295" t="str">
        <f t="shared" si="668"/>
        <v>15.2953027105922-7.20317897736571i</v>
      </c>
      <c r="E2295" t="str">
        <f t="shared" si="669"/>
        <v>152.413250411689-8.74416458753307i</v>
      </c>
      <c r="F2295" t="str">
        <f t="shared" si="670"/>
        <v>17.4535063641989-29.5906862389005i</v>
      </c>
      <c r="G2295" t="str">
        <f t="shared" si="671"/>
        <v>0.999659033243591-0.0184621368773969i</v>
      </c>
      <c r="H2295" t="str">
        <f t="shared" si="672"/>
        <v>93.7250799129481+17.6129135558149i</v>
      </c>
      <c r="I2295" t="str">
        <f t="shared" si="673"/>
        <v>5.61693564138768-6.42151284212039i</v>
      </c>
      <c r="K2295" t="str">
        <f t="shared" si="674"/>
        <v>0.1339723929564-0.0336409289948277i</v>
      </c>
      <c r="L2295" t="str">
        <f t="shared" si="675"/>
        <v>0.0015-1.94927193074974i</v>
      </c>
      <c r="M2295" t="str">
        <f t="shared" si="676"/>
        <v>0.0135-0.799701304922966i</v>
      </c>
      <c r="N2295">
        <f t="shared" si="677"/>
        <v>137.40307769287566</v>
      </c>
      <c r="O2295">
        <f t="shared" si="678"/>
        <v>39.000490713066128</v>
      </c>
      <c r="P2295" s="3">
        <f t="shared" si="679"/>
        <v>39.000490713066128</v>
      </c>
      <c r="Q2295" s="3">
        <f t="shared" si="680"/>
        <v>-42.596922307124338</v>
      </c>
      <c r="R2295">
        <f t="shared" si="681"/>
        <v>137.40307769287566</v>
      </c>
      <c r="S2295">
        <f t="shared" si="682"/>
        <v>5.1030252815560422</v>
      </c>
      <c r="T2295">
        <f t="shared" si="665"/>
        <v>39.000490713066128</v>
      </c>
    </row>
    <row r="2296" spans="1:20" x14ac:dyDescent="0.3">
      <c r="A2296">
        <f t="shared" si="666"/>
        <v>32185.093834429605</v>
      </c>
      <c r="B2296">
        <f t="shared" si="683"/>
        <v>5122.4167776259555</v>
      </c>
      <c r="C2296" t="str">
        <f t="shared" si="667"/>
        <v>65.5549380284794-60.2499022274692i</v>
      </c>
      <c r="D2296" t="str">
        <f t="shared" si="668"/>
        <v>15.2948404869638-7.18320520657903i</v>
      </c>
      <c r="E2296" t="str">
        <f t="shared" si="669"/>
        <v>152.371561244929-8.73627599021848i</v>
      </c>
      <c r="F2296" t="str">
        <f t="shared" si="670"/>
        <v>17.4534610502857-29.4811116020083i</v>
      </c>
      <c r="G2296" t="str">
        <f t="shared" si="671"/>
        <v>0.999656437864663-0.0185322448828028i</v>
      </c>
      <c r="H2296" t="str">
        <f t="shared" si="672"/>
        <v>93.7462046494671+17.6804341621337i</v>
      </c>
      <c r="I2296" t="str">
        <f t="shared" si="673"/>
        <v>5.61804263542517-6.39332469593701i</v>
      </c>
      <c r="K2296" t="str">
        <f t="shared" si="674"/>
        <v>0.133909190005624-0.033751995115452i</v>
      </c>
      <c r="L2296" t="str">
        <f t="shared" si="675"/>
        <v>0.0015-1.94189273834403i</v>
      </c>
      <c r="M2296" t="str">
        <f t="shared" si="676"/>
        <v>0.0135-0.796673943936015i</v>
      </c>
      <c r="N2296">
        <f t="shared" si="677"/>
        <v>137.41466216580864</v>
      </c>
      <c r="O2296">
        <f t="shared" si="678"/>
        <v>38.991362845736766</v>
      </c>
      <c r="P2296" s="3">
        <f t="shared" si="679"/>
        <v>38.991362845736766</v>
      </c>
      <c r="Q2296" s="3">
        <f t="shared" si="680"/>
        <v>-42.58533783419135</v>
      </c>
      <c r="R2296">
        <f t="shared" si="681"/>
        <v>137.41466216580864</v>
      </c>
      <c r="S2296">
        <f t="shared" si="682"/>
        <v>5.1224167776259559</v>
      </c>
      <c r="T2296">
        <f t="shared" si="665"/>
        <v>38.991362845736766</v>
      </c>
    </row>
    <row r="2297" spans="1:20" x14ac:dyDescent="0.3">
      <c r="A2297">
        <f t="shared" si="666"/>
        <v>32307.39719100044</v>
      </c>
      <c r="B2297">
        <f t="shared" si="683"/>
        <v>5141.8819613809346</v>
      </c>
      <c r="C2297" t="str">
        <f t="shared" si="667"/>
        <v>65.4979860973391-60.173839385925i</v>
      </c>
      <c r="D2297" t="str">
        <f t="shared" si="668"/>
        <v>15.2943747720171-7.16333432437341i</v>
      </c>
      <c r="E2297" t="str">
        <f t="shared" si="669"/>
        <v>152.329871953351-8.72815027601048i</v>
      </c>
      <c r="F2297" t="str">
        <f t="shared" si="670"/>
        <v>17.4534153915705-29.3719610480152i</v>
      </c>
      <c r="G2297" t="str">
        <f t="shared" si="671"/>
        <v>0.999653822737009-0.0186026187482879i</v>
      </c>
      <c r="H2297" t="str">
        <f t="shared" si="672"/>
        <v>93.767496039909+17.7482178355126i</v>
      </c>
      <c r="I2297" t="str">
        <f t="shared" si="673"/>
        <v>5.61915830284347-6.36522886662226i</v>
      </c>
      <c r="K2297" t="str">
        <f t="shared" si="674"/>
        <v>0.133845569312426-0.0338633083046149i</v>
      </c>
      <c r="L2297" t="str">
        <f t="shared" si="675"/>
        <v>0.0015-1.9345414807173i</v>
      </c>
      <c r="M2297" t="str">
        <f t="shared" si="676"/>
        <v>0.0135-0.793658043371199i</v>
      </c>
      <c r="N2297">
        <f t="shared" si="677"/>
        <v>137.42591229855759</v>
      </c>
      <c r="O2297">
        <f t="shared" si="678"/>
        <v>38.982246391581512</v>
      </c>
      <c r="P2297" s="3">
        <f t="shared" si="679"/>
        <v>38.982246391581512</v>
      </c>
      <c r="Q2297" s="3">
        <f t="shared" si="680"/>
        <v>-42.574087701442409</v>
      </c>
      <c r="R2297">
        <f t="shared" si="681"/>
        <v>137.42591229855759</v>
      </c>
      <c r="S2297">
        <f t="shared" si="682"/>
        <v>5.1418819613809346</v>
      </c>
      <c r="T2297">
        <f t="shared" si="665"/>
        <v>38.982246391581512</v>
      </c>
    </row>
    <row r="2298" spans="1:20" x14ac:dyDescent="0.3">
      <c r="A2298">
        <f t="shared" si="666"/>
        <v>32430.165300326244</v>
      </c>
      <c r="B2298">
        <f t="shared" si="683"/>
        <v>5161.4211128341822</v>
      </c>
      <c r="C2298" t="str">
        <f t="shared" si="667"/>
        <v>65.4408129386529-60.0983273288004i</v>
      </c>
      <c r="D2298" t="str">
        <f t="shared" si="668"/>
        <v>15.2939055395969-7.14356603985699i</v>
      </c>
      <c r="E2298" t="str">
        <f t="shared" si="669"/>
        <v>152.288184416415-8.71978677672743i</v>
      </c>
      <c r="F2298" t="str">
        <f t="shared" si="670"/>
        <v>17.4533693854313-29.2632330066076i</v>
      </c>
      <c r="G2298" t="str">
        <f t="shared" si="671"/>
        <v>0.99965118771046-0.0186732594778278i</v>
      </c>
      <c r="H2298" t="str">
        <f t="shared" si="672"/>
        <v>93.788955443587+17.8162656442637i</v>
      </c>
      <c r="I2298" t="str">
        <f t="shared" si="673"/>
        <v>5.62028271346965-6.33722495451843i</v>
      </c>
      <c r="K2298" t="str">
        <f t="shared" si="674"/>
        <v>0.133781528570056-0.0339748677967614i</v>
      </c>
      <c r="L2298" t="str">
        <f t="shared" si="675"/>
        <v>0.0015-1.92721805211925i</v>
      </c>
      <c r="M2298" t="str">
        <f t="shared" si="676"/>
        <v>0.0135-0.790653559843797i</v>
      </c>
      <c r="N2298">
        <f t="shared" si="677"/>
        <v>137.43682798603658</v>
      </c>
      <c r="O2298">
        <f t="shared" si="678"/>
        <v>38.973141186172519</v>
      </c>
      <c r="P2298" s="3">
        <f t="shared" si="679"/>
        <v>38.973141186172519</v>
      </c>
      <c r="Q2298" s="3">
        <f t="shared" si="680"/>
        <v>-42.563172013963424</v>
      </c>
      <c r="R2298">
        <f t="shared" si="681"/>
        <v>137.43682798603658</v>
      </c>
      <c r="S2298">
        <f t="shared" si="682"/>
        <v>5.1614211128341818</v>
      </c>
      <c r="T2298">
        <f t="shared" si="665"/>
        <v>38.973141186172519</v>
      </c>
    </row>
    <row r="2299" spans="1:20" x14ac:dyDescent="0.3">
      <c r="A2299">
        <f t="shared" si="666"/>
        <v>32553.399928467483</v>
      </c>
      <c r="B2299">
        <f t="shared" si="683"/>
        <v>5181.0345130629521</v>
      </c>
      <c r="C2299" t="str">
        <f t="shared" si="667"/>
        <v>65.3834182812336-60.0233636462542i</v>
      </c>
      <c r="D2299" t="str">
        <f t="shared" si="668"/>
        <v>15.2934327633555-7.1239000635569i</v>
      </c>
      <c r="E2299" t="str">
        <f t="shared" si="669"/>
        <v>152.246500525008-8.71118483877092i</v>
      </c>
      <c r="F2299" t="str">
        <f t="shared" si="670"/>
        <v>17.4533230292264-29.1549259135482i</v>
      </c>
      <c r="G2299" t="str">
        <f t="shared" si="671"/>
        <v>0.999648532633711-0.018744168079141i</v>
      </c>
      <c r="H2299" t="str">
        <f t="shared" si="672"/>
        <v>93.8105842315855+17.8845786614331i</v>
      </c>
      <c r="I2299" t="str">
        <f t="shared" si="673"/>
        <v>5.62141593772176-6.30931256135244i</v>
      </c>
      <c r="K2299" t="str">
        <f t="shared" si="674"/>
        <v>0.133717065465531-0.0340866728089871i</v>
      </c>
      <c r="L2299" t="str">
        <f t="shared" si="675"/>
        <v>0.0015-1.91992234719989i</v>
      </c>
      <c r="M2299" t="str">
        <f t="shared" si="676"/>
        <v>0.0135-0.787660450133289i</v>
      </c>
      <c r="N2299">
        <f t="shared" si="677"/>
        <v>137.44740912425269</v>
      </c>
      <c r="O2299">
        <f t="shared" si="678"/>
        <v>38.964047065862658</v>
      </c>
      <c r="P2299" s="3">
        <f t="shared" si="679"/>
        <v>38.964047065862658</v>
      </c>
      <c r="Q2299" s="3">
        <f t="shared" si="680"/>
        <v>-42.552590875747313</v>
      </c>
      <c r="R2299">
        <f t="shared" si="681"/>
        <v>137.44740912425269</v>
      </c>
      <c r="S2299">
        <f t="shared" si="682"/>
        <v>5.1810345130629525</v>
      </c>
      <c r="T2299">
        <f t="shared" si="665"/>
        <v>38.964047065862658</v>
      </c>
    </row>
    <row r="2300" spans="1:20" x14ac:dyDescent="0.3">
      <c r="A2300">
        <f t="shared" si="666"/>
        <v>32677.10284819566</v>
      </c>
      <c r="B2300">
        <f t="shared" si="683"/>
        <v>5200.7224442125917</v>
      </c>
      <c r="C2300" t="str">
        <f t="shared" si="667"/>
        <v>65.3258018538126-59.948945937411i</v>
      </c>
      <c r="D2300" t="str">
        <f t="shared" si="668"/>
        <v>15.2929564167513-7.10433610741449i</v>
      </c>
      <c r="E2300" t="str">
        <f t="shared" si="669"/>
        <v>152.204822181314-8.70234382327757i</v>
      </c>
      <c r="F2300" t="str">
        <f t="shared" si="670"/>
        <v>17.4532763202941-29.0470382106536i</v>
      </c>
      <c r="G2300" t="str">
        <f t="shared" si="671"/>
        <v>0.999645857354305-0.0188153455637027i</v>
      </c>
      <c r="H2300" t="str">
        <f t="shared" si="672"/>
        <v>93.8323837868701+17.9531579648209i</v>
      </c>
      <c r="I2300" t="str">
        <f t="shared" si="673"/>
        <v>5.62255804661386-6.28149129023108i</v>
      </c>
      <c r="K2300" t="str">
        <f t="shared" si="674"/>
        <v>0.133652177679723-0.0341987225408854i</v>
      </c>
      <c r="L2300" t="str">
        <f t="shared" si="675"/>
        <v>0.0015-1.91265426100806i</v>
      </c>
      <c r="M2300" t="str">
        <f t="shared" si="676"/>
        <v>0.0135-0.784678671182794i</v>
      </c>
      <c r="N2300">
        <f t="shared" si="677"/>
        <v>137.45765561020812</v>
      </c>
      <c r="O2300">
        <f t="shared" si="678"/>
        <v>38.954963867782304</v>
      </c>
      <c r="P2300" s="3">
        <f t="shared" si="679"/>
        <v>38.954963867782304</v>
      </c>
      <c r="Q2300" s="3">
        <f t="shared" si="680"/>
        <v>-42.542344389791886</v>
      </c>
      <c r="R2300">
        <f t="shared" si="681"/>
        <v>137.45765561020812</v>
      </c>
      <c r="S2300">
        <f t="shared" si="682"/>
        <v>5.2007224442125919</v>
      </c>
      <c r="T2300">
        <f t="shared" si="665"/>
        <v>38.954963867782304</v>
      </c>
    </row>
    <row r="2301" spans="1:20" x14ac:dyDescent="0.3">
      <c r="A2301">
        <f t="shared" si="666"/>
        <v>32801.275839018803</v>
      </c>
      <c r="B2301">
        <f t="shared" si="683"/>
        <v>5220.4851895005995</v>
      </c>
      <c r="C2301" t="str">
        <f t="shared" si="667"/>
        <v>65.2679633849579-59.8750718103393i</v>
      </c>
      <c r="D2301" t="str">
        <f t="shared" si="668"/>
        <v>15.2924764730469-7.08487388478046i</v>
      </c>
      <c r="E2301" t="str">
        <f t="shared" si="669"/>
        <v>152.16315129869-8.69326310627356i</v>
      </c>
      <c r="F2301" t="str">
        <f t="shared" si="670"/>
        <v>17.4532292559523-28.9395683457716i</v>
      </c>
      <c r="G2301" t="str">
        <f t="shared" si="671"/>
        <v>0.999643161718627-0.018886792946758i</v>
      </c>
      <c r="H2301" t="str">
        <f t="shared" si="672"/>
        <v>93.8543555044023+18.0220046370064i</v>
      </c>
      <c r="I2301" t="str">
        <f t="shared" si="673"/>
        <v>5.62370911176164-6.25376074563618i</v>
      </c>
      <c r="K2301" t="str">
        <f t="shared" si="674"/>
        <v>0.133586862887444-0.0343110161743983i</v>
      </c>
      <c r="L2301" t="str">
        <f t="shared" si="675"/>
        <v>0.0015-1.9054136889899i</v>
      </c>
      <c r="M2301" t="str">
        <f t="shared" si="676"/>
        <v>0.0135-0.781708180098421i</v>
      </c>
      <c r="N2301">
        <f t="shared" si="677"/>
        <v>137.46756734179837</v>
      </c>
      <c r="O2301">
        <f t="shared" si="678"/>
        <v>38.945891429836024</v>
      </c>
      <c r="P2301" s="3">
        <f t="shared" si="679"/>
        <v>38.945891429836024</v>
      </c>
      <c r="Q2301" s="3">
        <f t="shared" si="680"/>
        <v>-42.532432658201635</v>
      </c>
      <c r="R2301">
        <f t="shared" si="681"/>
        <v>137.46756734179837</v>
      </c>
      <c r="S2301">
        <f t="shared" si="682"/>
        <v>5.2204851895005993</v>
      </c>
      <c r="T2301">
        <f t="shared" si="665"/>
        <v>38.945891429836024</v>
      </c>
    </row>
    <row r="2302" spans="1:20" x14ac:dyDescent="0.3">
      <c r="A2302">
        <f t="shared" si="666"/>
        <v>32925.920687207079</v>
      </c>
      <c r="B2302">
        <f t="shared" si="683"/>
        <v>5240.3230332207022</v>
      </c>
      <c r="C2302" t="str">
        <f t="shared" si="667"/>
        <v>65.2099026029991-59.8017388820285i</v>
      </c>
      <c r="D2302" t="str">
        <f t="shared" si="668"/>
        <v>15.2919929053084-7.06551311041011i</v>
      </c>
      <c r="E2302" t="str">
        <f t="shared" si="669"/>
        <v>152.121489801537-8.68394207882528i</v>
      </c>
      <c r="F2302" t="str">
        <f t="shared" si="670"/>
        <v>17.4531818334985-28.8325147727589i</v>
      </c>
      <c r="G2302" t="str">
        <f t="shared" si="671"/>
        <v>0.999640445571898-0.0189585112473358i</v>
      </c>
      <c r="H2302" t="str">
        <f t="shared" si="672"/>
        <v>93.8765007912528+18.0911197653709i</v>
      </c>
      <c r="I2302" t="str">
        <f t="shared" si="673"/>
        <v>5.62486920538784-6.2261205334198i</v>
      </c>
      <c r="K2302" t="str">
        <f t="shared" si="674"/>
        <v>0.133521118757536-0.0344235528736663i</v>
      </c>
      <c r="L2302" t="str">
        <f t="shared" si="675"/>
        <v>0.0015-1.89820052698735i</v>
      </c>
      <c r="M2302" t="str">
        <f t="shared" si="676"/>
        <v>0.0135-0.778748934148652i</v>
      </c>
      <c r="N2302">
        <f t="shared" si="677"/>
        <v>137.47714421771411</v>
      </c>
      <c r="O2302">
        <f t="shared" si="678"/>
        <v>38.93682959069951</v>
      </c>
      <c r="P2302" s="3">
        <f t="shared" si="679"/>
        <v>38.93682959069951</v>
      </c>
      <c r="Q2302" s="3">
        <f t="shared" si="680"/>
        <v>-42.522855782285895</v>
      </c>
      <c r="R2302">
        <f t="shared" si="681"/>
        <v>137.47714421771411</v>
      </c>
      <c r="S2302">
        <f t="shared" si="682"/>
        <v>5.2403230332207018</v>
      </c>
      <c r="T2302">
        <f t="shared" si="665"/>
        <v>38.93682959069951</v>
      </c>
    </row>
    <row r="2303" spans="1:20" x14ac:dyDescent="0.3">
      <c r="A2303">
        <f t="shared" si="666"/>
        <v>33051.039185818467</v>
      </c>
      <c r="B2303">
        <f t="shared" si="683"/>
        <v>5260.2362607469413</v>
      </c>
      <c r="C2303" t="str">
        <f t="shared" si="667"/>
        <v>65.151619235943-59.7289447783588i</v>
      </c>
      <c r="D2303" t="str">
        <f t="shared" si="668"/>
        <v>15.2915056864036-7.04625350045863i</v>
      </c>
      <c r="E2303" t="str">
        <f t="shared" si="669"/>
        <v>152.079839625166-8.67438014718794i</v>
      </c>
      <c r="F2303" t="str">
        <f t="shared" si="670"/>
        <v>17.4531340502101-28.7258759514594i</v>
      </c>
      <c r="G2303" t="str">
        <f t="shared" si="671"/>
        <v>0.999637708758161-0.0190305014882617i</v>
      </c>
      <c r="H2303" t="str">
        <f t="shared" si="672"/>
        <v>93.8988210667204+18.1605044421216i</v>
      </c>
      <c r="I2303" t="str">
        <f t="shared" si="673"/>
        <v>5.6260384003282-6.19857026079992i</v>
      </c>
      <c r="K2303" t="str">
        <f t="shared" si="674"/>
        <v>0.133454942952958-0.034536331784876i</v>
      </c>
      <c r="L2303" t="str">
        <f t="shared" si="675"/>
        <v>0.0015-1.89101467123665i</v>
      </c>
      <c r="M2303" t="str">
        <f t="shared" si="676"/>
        <v>0.0135-0.775800890763752i</v>
      </c>
      <c r="N2303">
        <f t="shared" si="677"/>
        <v>137.48638613734244</v>
      </c>
      <c r="O2303">
        <f t="shared" si="678"/>
        <v>38.927778189815342</v>
      </c>
      <c r="P2303" s="3">
        <f t="shared" si="679"/>
        <v>38.927778189815342</v>
      </c>
      <c r="Q2303" s="3">
        <f t="shared" si="680"/>
        <v>-42.513613862657564</v>
      </c>
      <c r="R2303">
        <f t="shared" si="681"/>
        <v>137.48638613734244</v>
      </c>
      <c r="S2303">
        <f t="shared" si="682"/>
        <v>5.2602362607469413</v>
      </c>
      <c r="T2303">
        <f t="shared" si="665"/>
        <v>38.927778189815342</v>
      </c>
    </row>
    <row r="2304" spans="1:20" x14ac:dyDescent="0.3">
      <c r="A2304">
        <f t="shared" si="666"/>
        <v>33176.63313472458</v>
      </c>
      <c r="B2304">
        <f t="shared" si="683"/>
        <v>5280.2251585377799</v>
      </c>
      <c r="C2304" t="str">
        <f t="shared" si="667"/>
        <v>65.0931130113957-59.6566871340779i</v>
      </c>
      <c r="D2304" t="str">
        <f t="shared" si="668"/>
        <v>15.2910147890009-7.02709477247632i</v>
      </c>
      <c r="E2304" t="str">
        <f t="shared" si="669"/>
        <v>152.038202715667-8.66457673295505i</v>
      </c>
      <c r="F2304" t="str">
        <f t="shared" si="670"/>
        <v>17.4530859033432-28.6196503476811i</v>
      </c>
      <c r="G2304" t="str">
        <f t="shared" si="671"/>
        <v>0.999634951120278-0.0191027646961723i</v>
      </c>
      <c r="H2304" t="str">
        <f t="shared" si="672"/>
        <v>93.9213177624465+18.2301597643157i</v>
      </c>
      <c r="I2304" t="str">
        <f t="shared" si="673"/>
        <v>5.62721677003668-6.17110953635534i</v>
      </c>
      <c r="K2304" t="str">
        <f t="shared" si="674"/>
        <v>0.133388333130881-0.034649352036111i</v>
      </c>
      <c r="L2304" t="str">
        <f t="shared" si="675"/>
        <v>0.0015-1.88385601836685i</v>
      </c>
      <c r="M2304" t="str">
        <f t="shared" si="676"/>
        <v>0.0135-0.772864007535118i</v>
      </c>
      <c r="N2304">
        <f t="shared" si="677"/>
        <v>137.4952930006678</v>
      </c>
      <c r="O2304">
        <f t="shared" si="678"/>
        <v>38.918737067389543</v>
      </c>
      <c r="P2304" s="3">
        <f t="shared" si="679"/>
        <v>38.918737067389543</v>
      </c>
      <c r="Q2304" s="3">
        <f t="shared" si="680"/>
        <v>-42.504706999332214</v>
      </c>
      <c r="R2304">
        <f t="shared" si="681"/>
        <v>137.4952930006678</v>
      </c>
      <c r="S2304">
        <f t="shared" si="682"/>
        <v>5.28022515853778</v>
      </c>
      <c r="T2304">
        <f t="shared" si="665"/>
        <v>38.918737067389543</v>
      </c>
    </row>
    <row r="2305" spans="1:20" x14ac:dyDescent="0.3">
      <c r="A2305">
        <f t="shared" si="666"/>
        <v>33302.704340636534</v>
      </c>
      <c r="B2305">
        <f t="shared" si="683"/>
        <v>5300.2900141402233</v>
      </c>
      <c r="C2305" t="str">
        <f t="shared" si="667"/>
        <v>65.0343836564797-59.5849635927699i</v>
      </c>
      <c r="D2305" t="str">
        <f t="shared" si="668"/>
        <v>15.2905201855674-7.00803664540383i</v>
      </c>
      <c r="E2305" t="str">
        <f t="shared" si="669"/>
        <v>151.996581029772-8.65453127320461i</v>
      </c>
      <c r="F2305" t="str">
        <f t="shared" si="670"/>
        <v>17.4530373901337-28.5138364331747i</v>
      </c>
      <c r="G2305" t="str">
        <f t="shared" si="671"/>
        <v>0.999632172499916-0.019175301901528i</v>
      </c>
      <c r="H2305" t="str">
        <f t="shared" si="672"/>
        <v>93.943992322533+18.3000868338829i</v>
      </c>
      <c r="I2305" t="str">
        <f t="shared" si="673"/>
        <v>5.62840438859137-6.14373797002119i</v>
      </c>
      <c r="K2305" t="str">
        <f t="shared" si="674"/>
        <v>0.133321286942784-0.0347626127371989i</v>
      </c>
      <c r="L2305" t="str">
        <f t="shared" si="675"/>
        <v>0.0015-1.87672446539834i</v>
      </c>
      <c r="M2305" t="str">
        <f t="shared" si="676"/>
        <v>0.0135-0.769938242214705i</v>
      </c>
      <c r="N2305">
        <f t="shared" si="677"/>
        <v>137.50386470817455</v>
      </c>
      <c r="O2305">
        <f t="shared" si="678"/>
        <v>38.909706064387237</v>
      </c>
      <c r="P2305" s="3">
        <f t="shared" si="679"/>
        <v>38.909706064387237</v>
      </c>
      <c r="Q2305" s="3">
        <f t="shared" si="680"/>
        <v>-42.496135291825468</v>
      </c>
      <c r="R2305">
        <f t="shared" si="681"/>
        <v>137.50386470817455</v>
      </c>
      <c r="S2305">
        <f t="shared" si="682"/>
        <v>5.3002900141402236</v>
      </c>
      <c r="T2305">
        <f t="shared" si="665"/>
        <v>38.909706064387237</v>
      </c>
    </row>
    <row r="2306" spans="1:20" x14ac:dyDescent="0.3">
      <c r="A2306">
        <f t="shared" si="666"/>
        <v>33429.254617130951</v>
      </c>
      <c r="B2306">
        <f t="shared" si="683"/>
        <v>5320.4311161939559</v>
      </c>
      <c r="C2306" t="str">
        <f t="shared" si="667"/>
        <v>64.9754308977505-59.5137718068233i</v>
      </c>
      <c r="D2306" t="str">
        <f t="shared" si="668"/>
        <v>15.2900218483679-6.98907883956743i</v>
      </c>
      <c r="E2306" t="str">
        <f t="shared" si="669"/>
        <v>151.954976534716-8.64424322064381i</v>
      </c>
      <c r="F2306" t="str">
        <f t="shared" si="670"/>
        <v>17.4529885077959-28.4084326856113i</v>
      </c>
      <c r="G2306" t="str">
        <f t="shared" si="671"/>
        <v>0.999629372737539-0.0192481141386275i</v>
      </c>
      <c r="H2306" t="str">
        <f t="shared" si="672"/>
        <v>93.9668462036657+18.3702867576512i</v>
      </c>
      <c r="I2306" t="str">
        <f t="shared" si="673"/>
        <v>5.62960133070032-6.11645517308454i</v>
      </c>
      <c r="K2306" t="str">
        <f t="shared" si="674"/>
        <v>0.133253802034545-0.0348761129795603i</v>
      </c>
      <c r="L2306" t="str">
        <f t="shared" si="675"/>
        <v>0.0015-1.86961990974132i</v>
      </c>
      <c r="M2306" t="str">
        <f t="shared" si="676"/>
        <v>0.0135-0.767023552714386i</v>
      </c>
      <c r="N2306">
        <f t="shared" si="677"/>
        <v>137.51210116074986</v>
      </c>
      <c r="O2306">
        <f t="shared" si="678"/>
        <v>38.900685022528037</v>
      </c>
      <c r="P2306" s="3">
        <f t="shared" si="679"/>
        <v>38.900685022528037</v>
      </c>
      <c r="Q2306" s="3">
        <f t="shared" si="680"/>
        <v>-42.48789883925015</v>
      </c>
      <c r="R2306">
        <f t="shared" si="681"/>
        <v>137.51210116074986</v>
      </c>
      <c r="S2306">
        <f t="shared" si="682"/>
        <v>5.3204311161939559</v>
      </c>
      <c r="T2306">
        <f t="shared" si="665"/>
        <v>38.900685022528037</v>
      </c>
    </row>
    <row r="2307" spans="1:20" x14ac:dyDescent="0.3">
      <c r="A2307">
        <f t="shared" si="666"/>
        <v>33556.285784676045</v>
      </c>
      <c r="B2307">
        <f t="shared" si="683"/>
        <v>5340.6487544354932</v>
      </c>
      <c r="C2307" t="str">
        <f t="shared" si="667"/>
        <v>64.9162544611168-59.443109437402i</v>
      </c>
      <c r="D2307" t="str">
        <f t="shared" si="668"/>
        <v>15.2895197494635-6.97022107667444i</v>
      </c>
      <c r="E2307" t="str">
        <f t="shared" si="669"/>
        <v>151.913391208098-8.6337120437524i</v>
      </c>
      <c r="F2307" t="str">
        <f t="shared" si="670"/>
        <v>17.4529392535236-28.3034375885608i</v>
      </c>
      <c r="G2307" t="str">
        <f t="shared" si="671"/>
        <v>0.999626551672402-0.0193212024456208i</v>
      </c>
      <c r="H2307" t="str">
        <f t="shared" si="672"/>
        <v>93.9898808752314+18.4407606473697i</v>
      </c>
      <c r="I2307" t="str">
        <f t="shared" si="673"/>
        <v>5.63080767170735-6.08926075817961i</v>
      </c>
      <c r="K2307" t="str">
        <f t="shared" si="674"/>
        <v>0.133185876046544-0.0349898518360575i</v>
      </c>
      <c r="L2307" t="str">
        <f t="shared" si="675"/>
        <v>0.0015-1.86254224919438i</v>
      </c>
      <c r="M2307" t="str">
        <f t="shared" si="676"/>
        <v>0.0135-0.764119897105385i</v>
      </c>
      <c r="N2307">
        <f t="shared" si="677"/>
        <v>137.52000225958682</v>
      </c>
      <c r="O2307">
        <f t="shared" si="678"/>
        <v>38.891673784281885</v>
      </c>
      <c r="P2307" s="3">
        <f t="shared" si="679"/>
        <v>38.891673784281885</v>
      </c>
      <c r="Q2307" s="3">
        <f t="shared" si="680"/>
        <v>-42.479997740413175</v>
      </c>
      <c r="R2307">
        <f t="shared" si="681"/>
        <v>137.52000225958682</v>
      </c>
      <c r="S2307">
        <f t="shared" si="682"/>
        <v>5.3406487544354935</v>
      </c>
      <c r="T2307">
        <f t="shared" si="665"/>
        <v>38.891673784281885</v>
      </c>
    </row>
    <row r="2308" spans="1:20" x14ac:dyDescent="0.3">
      <c r="A2308">
        <f t="shared" si="666"/>
        <v>33683.79967065782</v>
      </c>
      <c r="B2308">
        <f t="shared" si="683"/>
        <v>5360.943219702348</v>
      </c>
      <c r="C2308" t="str">
        <f t="shared" si="667"/>
        <v>64.8568540717556-59.3729741544102i</v>
      </c>
      <c r="D2308" t="str">
        <f t="shared" si="668"/>
        <v>15.2890138607097-6.95146307980827i</v>
      </c>
      <c r="E2308" t="str">
        <f t="shared" si="669"/>
        <v>151.871827037742-8.62293722692662i</v>
      </c>
      <c r="F2308" t="str">
        <f t="shared" si="670"/>
        <v>17.4528896244887-28.1988496314695i</v>
      </c>
      <c r="G2308" t="str">
        <f t="shared" si="671"/>
        <v>0.999623709142539-0.0193945678645232i</v>
      </c>
      <c r="H2308" t="str">
        <f t="shared" si="672"/>
        <v>94.0130978194422+18.5115096197323i</v>
      </c>
      <c r="I2308" t="str">
        <f t="shared" si="673"/>
        <v>5.63202348759773-6.06215433928331i</v>
      </c>
      <c r="K2308" t="str">
        <f t="shared" si="674"/>
        <v>0.133117506613762-0.0351038283608405i</v>
      </c>
      <c r="L2308" t="str">
        <f t="shared" si="675"/>
        <v>0.0015-1.855491381943i</v>
      </c>
      <c r="M2308" t="str">
        <f t="shared" si="676"/>
        <v>0.0135-0.761227233617638i</v>
      </c>
      <c r="N2308">
        <f t="shared" si="677"/>
        <v>137.52756790608834</v>
      </c>
      <c r="O2308">
        <f t="shared" si="678"/>
        <v>38.882672192864021</v>
      </c>
      <c r="P2308" s="3">
        <f t="shared" si="679"/>
        <v>38.882672192864021</v>
      </c>
      <c r="Q2308" s="3">
        <f t="shared" si="680"/>
        <v>-42.472432093911671</v>
      </c>
      <c r="R2308">
        <f t="shared" si="681"/>
        <v>137.52756790608834</v>
      </c>
      <c r="S2308">
        <f t="shared" si="682"/>
        <v>5.3609432197023477</v>
      </c>
      <c r="T2308">
        <f t="shared" si="665"/>
        <v>38.882672192864021</v>
      </c>
    </row>
    <row r="2309" spans="1:20" x14ac:dyDescent="0.3">
      <c r="A2309">
        <f t="shared" si="666"/>
        <v>33811.798109406322</v>
      </c>
      <c r="B2309">
        <f t="shared" si="683"/>
        <v>5381.3148039372172</v>
      </c>
      <c r="C2309" t="str">
        <f t="shared" si="667"/>
        <v>64.7972294540289-59.3033636364569i</v>
      </c>
      <c r="D2309" t="str">
        <f t="shared" si="668"/>
        <v>15.2885041537556-6.93280457342401i</v>
      </c>
      <c r="E2309" t="str">
        <f t="shared" si="669"/>
        <v>151.830286021549-8.61191827061578i</v>
      </c>
      <c r="F2309" t="str">
        <f t="shared" si="670"/>
        <v>17.4528396178419-28.0946673096387i</v>
      </c>
      <c r="G2309" t="str">
        <f t="shared" si="671"/>
        <v>0.999620844984754-0.0194682114412293i</v>
      </c>
      <c r="H2309" t="str">
        <f t="shared" si="672"/>
        <v>94.0364985314602+18.5825347964037i</v>
      </c>
      <c r="I2309" t="str">
        <f t="shared" si="673"/>
        <v>5.63324885500447-6.03513553171086i</v>
      </c>
      <c r="K2309" t="str">
        <f t="shared" si="674"/>
        <v>0.133048691365881-0.0352180415891969i</v>
      </c>
      <c r="L2309" t="str">
        <f t="shared" si="675"/>
        <v>0.0015-1.84846720655808i</v>
      </c>
      <c r="M2309" t="str">
        <f t="shared" si="676"/>
        <v>0.0135-0.758345520639209i</v>
      </c>
      <c r="N2309">
        <f t="shared" si="677"/>
        <v>137.53479800177195</v>
      </c>
      <c r="O2309">
        <f t="shared" si="678"/>
        <v>38.873680092229911</v>
      </c>
      <c r="P2309" s="3">
        <f t="shared" si="679"/>
        <v>38.873680092229911</v>
      </c>
      <c r="Q2309" s="3">
        <f t="shared" si="680"/>
        <v>-42.465201998228054</v>
      </c>
      <c r="R2309">
        <f t="shared" si="681"/>
        <v>137.53479800177195</v>
      </c>
      <c r="S2309">
        <f t="shared" si="682"/>
        <v>5.381314803937217</v>
      </c>
      <c r="T2309">
        <f t="shared" si="665"/>
        <v>38.873680092229911</v>
      </c>
    </row>
    <row r="2310" spans="1:20" x14ac:dyDescent="0.3">
      <c r="A2310">
        <f t="shared" si="666"/>
        <v>33940.28294222206</v>
      </c>
      <c r="B2310">
        <f t="shared" si="683"/>
        <v>5401.7638001921787</v>
      </c>
      <c r="C2310" t="str">
        <f t="shared" si="667"/>
        <v>64.7373803313984-59.234275570821i</v>
      </c>
      <c r="D2310" t="str">
        <f t="shared" si="668"/>
        <v>15.2879906000418-6.91424528334356i</v>
      </c>
      <c r="E2310" t="str">
        <f t="shared" si="669"/>
        <v>151.788770167354-8.60065469146577i</v>
      </c>
      <c r="F2310" t="str">
        <f t="shared" si="670"/>
        <v>17.4527892307124-27.9908891242033i</v>
      </c>
      <c r="G2310" t="str">
        <f t="shared" si="671"/>
        <v>0.999617959034612-0.0195421342255265i</v>
      </c>
      <c r="H2310" t="str">
        <f t="shared" si="672"/>
        <v>94.0600845195201+18.6538373040416i</v>
      </c>
      <c r="I2310" t="str">
        <f t="shared" si="673"/>
        <v>5.63448385121413-6.00820395211128i</v>
      </c>
      <c r="K2310" t="str">
        <f t="shared" si="674"/>
        <v>0.132979427927392-0.0353324905373982i</v>
      </c>
      <c r="L2310" t="str">
        <f t="shared" si="675"/>
        <v>0.0015-1.8414696219945i</v>
      </c>
      <c r="M2310" t="str">
        <f t="shared" si="676"/>
        <v>0.0135-0.755474716715692i</v>
      </c>
      <c r="N2310">
        <f t="shared" si="677"/>
        <v>137.54169244817376</v>
      </c>
      <c r="O2310">
        <f t="shared" si="678"/>
        <v>38.864697327070061</v>
      </c>
      <c r="P2310" s="3">
        <f t="shared" si="679"/>
        <v>38.864697327070061</v>
      </c>
      <c r="Q2310" s="3">
        <f t="shared" si="680"/>
        <v>-42.458307551826231</v>
      </c>
      <c r="R2310">
        <f t="shared" si="681"/>
        <v>137.54169244817376</v>
      </c>
      <c r="S2310">
        <f t="shared" si="682"/>
        <v>5.4017638001921791</v>
      </c>
      <c r="T2310">
        <f t="shared" si="665"/>
        <v>38.864697327070061</v>
      </c>
    </row>
    <row r="2311" spans="1:20" x14ac:dyDescent="0.3">
      <c r="A2311">
        <f t="shared" si="666"/>
        <v>34069.256017402506</v>
      </c>
      <c r="B2311">
        <f t="shared" si="683"/>
        <v>5422.290502632909</v>
      </c>
      <c r="C2311" t="str">
        <f t="shared" si="667"/>
        <v>64.6773064263409-59.1657076534104i</v>
      </c>
      <c r="D2311" t="str">
        <f t="shared" si="668"/>
        <v>15.2874731707994-6.89578493675108i</v>
      </c>
      <c r="E2311" t="str">
        <f t="shared" si="669"/>
        <v>151.747281492775-8.58914602245159i</v>
      </c>
      <c r="F2311" t="str">
        <f t="shared" si="670"/>
        <v>17.4527384602074-27.8875135821097i</v>
      </c>
      <c r="G2311" t="str">
        <f t="shared" si="671"/>
        <v>0.999615051126431-0.0196163372711089i</v>
      </c>
      <c r="H2311" t="str">
        <f t="shared" si="672"/>
        <v>94.0838573050582+18.7254182743229i</v>
      </c>
      <c r="I2311" t="str">
        <f t="shared" si="673"/>
        <v>5.63572855417298-5.98135921846296i</v>
      </c>
      <c r="K2311" t="str">
        <f t="shared" si="674"/>
        <v>0.132909713917698-0.0354471742025476i</v>
      </c>
      <c r="L2311" t="str">
        <f t="shared" si="675"/>
        <v>0.0015-1.83449852758966i</v>
      </c>
      <c r="M2311" t="str">
        <f t="shared" si="676"/>
        <v>0.0135-0.752614780549602i</v>
      </c>
      <c r="N2311">
        <f t="shared" si="677"/>
        <v>137.54825114675549</v>
      </c>
      <c r="O2311">
        <f t="shared" si="678"/>
        <v>38.855723742804358</v>
      </c>
      <c r="P2311" s="3">
        <f t="shared" si="679"/>
        <v>38.855723742804358</v>
      </c>
      <c r="Q2311" s="3">
        <f t="shared" si="680"/>
        <v>-42.45174885324451</v>
      </c>
      <c r="R2311">
        <f t="shared" si="681"/>
        <v>137.54825114675549</v>
      </c>
      <c r="S2311">
        <f t="shared" si="682"/>
        <v>5.4222905026329089</v>
      </c>
      <c r="T2311">
        <f t="shared" si="665"/>
        <v>38.855723742804358</v>
      </c>
    </row>
    <row r="2312" spans="1:20" x14ac:dyDescent="0.3">
      <c r="A2312">
        <f t="shared" si="666"/>
        <v>34198.719190268639</v>
      </c>
      <c r="B2312">
        <f t="shared" si="683"/>
        <v>5442.8952065429139</v>
      </c>
      <c r="C2312" t="str">
        <f t="shared" si="667"/>
        <v>64.6170074602654-59.0976575887243i</v>
      </c>
      <c r="D2312" t="str">
        <f t="shared" si="668"/>
        <v>15.2869518370482-6.87742326218827i</v>
      </c>
      <c r="E2312" t="str">
        <f t="shared" si="669"/>
        <v>151.70582202507-8.57739181301423i</v>
      </c>
      <c r="F2312" t="str">
        <f t="shared" si="670"/>
        <v>17.4526873034122-27.7845391960944i</v>
      </c>
      <c r="G2312" t="str">
        <f t="shared" si="671"/>
        <v>0.999612121093269-0.0196908216355915i</v>
      </c>
      <c r="H2312" t="str">
        <f t="shared" si="672"/>
        <v>94.1078184228395+18.797278843967i</v>
      </c>
      <c r="I2312" t="str">
        <f t="shared" si="673"/>
        <v>5.63698304249309-5.95460095006936i</v>
      </c>
      <c r="K2312" t="str">
        <f t="shared" si="674"/>
        <v>0.132839546951224-0.0355620915624261i</v>
      </c>
      <c r="L2312" t="str">
        <f t="shared" si="675"/>
        <v>0.0015-1.82755382306202i</v>
      </c>
      <c r="M2312" t="str">
        <f t="shared" si="676"/>
        <v>0.0135-0.749765670999802i</v>
      </c>
      <c r="N2312">
        <f t="shared" si="677"/>
        <v>137.55447399881086</v>
      </c>
      <c r="O2312">
        <f t="shared" si="678"/>
        <v>38.846759185576673</v>
      </c>
      <c r="P2312" s="3">
        <f t="shared" si="679"/>
        <v>38.846759185576673</v>
      </c>
      <c r="Q2312" s="3">
        <f t="shared" si="680"/>
        <v>-42.445526001189144</v>
      </c>
      <c r="R2312">
        <f t="shared" si="681"/>
        <v>137.55447399881086</v>
      </c>
      <c r="S2312">
        <f t="shared" si="682"/>
        <v>5.4428952065429135</v>
      </c>
      <c r="T2312">
        <f t="shared" si="665"/>
        <v>38.846759185576673</v>
      </c>
    </row>
    <row r="2313" spans="1:20" x14ac:dyDescent="0.3">
      <c r="A2313">
        <f t="shared" si="666"/>
        <v>34328.674323191655</v>
      </c>
      <c r="B2313">
        <f t="shared" si="683"/>
        <v>5463.5782083277772</v>
      </c>
      <c r="C2313" t="str">
        <f t="shared" si="667"/>
        <v>64.5564831534233-59.0301230898112i</v>
      </c>
      <c r="D2313" t="str">
        <f t="shared" si="668"/>
        <v>15.2864265695952-6.85915998954974i</v>
      </c>
      <c r="E2313" t="str">
        <f t="shared" si="669"/>
        <v>151.664393800978-8.56539162919576i</v>
      </c>
      <c r="F2313" t="str">
        <f t="shared" si="670"/>
        <v>17.45263575739-27.681964484663i</v>
      </c>
      <c r="G2313" t="str">
        <f t="shared" si="671"/>
        <v>0.999609168766919-0.0197655883805237i</v>
      </c>
      <c r="H2313" t="str">
        <f t="shared" si="672"/>
        <v>94.1319694210856+18.8694201547603i</v>
      </c>
      <c r="I2313" t="str">
        <f t="shared" si="673"/>
        <v>5.63824739545852-5.92792876755464i</v>
      </c>
      <c r="K2313" t="str">
        <f t="shared" si="674"/>
        <v>0.132768924637529-0.0356772415753413i</v>
      </c>
      <c r="L2313" t="str">
        <f t="shared" si="675"/>
        <v>0.0015-1.82063540850969i</v>
      </c>
      <c r="M2313" t="str">
        <f t="shared" si="676"/>
        <v>0.0135-0.746927347080899i</v>
      </c>
      <c r="N2313">
        <f t="shared" si="677"/>
        <v>137.56036090537117</v>
      </c>
      <c r="O2313">
        <f t="shared" si="678"/>
        <v>38.837803502248612</v>
      </c>
      <c r="P2313" s="3">
        <f t="shared" si="679"/>
        <v>38.837803502248612</v>
      </c>
      <c r="Q2313" s="3">
        <f t="shared" si="680"/>
        <v>-42.439639094628824</v>
      </c>
      <c r="R2313">
        <f t="shared" si="681"/>
        <v>137.56036090537117</v>
      </c>
      <c r="S2313">
        <f t="shared" si="682"/>
        <v>5.4635782083277773</v>
      </c>
      <c r="T2313">
        <f t="shared" si="665"/>
        <v>38.837803502248612</v>
      </c>
    </row>
    <row r="2314" spans="1:20" x14ac:dyDescent="0.3">
      <c r="A2314">
        <f t="shared" si="666"/>
        <v>34459.123285619789</v>
      </c>
      <c r="B2314">
        <f t="shared" si="683"/>
        <v>5484.339805519423</v>
      </c>
      <c r="C2314" t="str">
        <f t="shared" si="667"/>
        <v>64.4957332248284-58.9631018782268i</v>
      </c>
      <c r="D2314" t="str">
        <f t="shared" si="668"/>
        <v>15.2858973390339-6.84099485007849i</v>
      </c>
      <c r="E2314" t="str">
        <f t="shared" si="669"/>
        <v>151.62299886657-8.55314505376825i</v>
      </c>
      <c r="F2314" t="str">
        <f t="shared" si="670"/>
        <v>17.4525838191816-27.5797879720684i</v>
      </c>
      <c r="G2314" t="str">
        <f t="shared" si="671"/>
        <v>0.999606193977896-0.0198406385714036i</v>
      </c>
      <c r="H2314" t="str">
        <f t="shared" si="672"/>
        <v>94.1563118616075+18.9418433535822i</v>
      </c>
      <c r="I2314" t="str">
        <f t="shared" si="673"/>
        <v>5.63952169303172-5.90134229285937i</v>
      </c>
      <c r="K2314" t="str">
        <f t="shared" si="674"/>
        <v>0.132697844581416-0.0357926231799736i</v>
      </c>
      <c r="L2314" t="str">
        <f t="shared" si="675"/>
        <v>0.0015-1.81374318440893i</v>
      </c>
      <c r="M2314" t="str">
        <f t="shared" si="676"/>
        <v>0.0135-0.74409976796264i</v>
      </c>
      <c r="N2314">
        <f t="shared" si="677"/>
        <v>137.56591176711538</v>
      </c>
      <c r="O2314">
        <f t="shared" si="678"/>
        <v>38.828856540393922</v>
      </c>
      <c r="P2314" s="3">
        <f t="shared" si="679"/>
        <v>38.828856540393922</v>
      </c>
      <c r="Q2314" s="3">
        <f t="shared" si="680"/>
        <v>-42.434088232884619</v>
      </c>
      <c r="R2314">
        <f t="shared" si="681"/>
        <v>137.56591176711538</v>
      </c>
      <c r="S2314">
        <f t="shared" si="682"/>
        <v>5.484339805519423</v>
      </c>
      <c r="T2314">
        <f t="shared" si="665"/>
        <v>38.828856540393922</v>
      </c>
    </row>
    <row r="2315" spans="1:20" x14ac:dyDescent="0.3">
      <c r="A2315">
        <f t="shared" si="666"/>
        <v>34590.067954105143</v>
      </c>
      <c r="B2315">
        <f t="shared" si="683"/>
        <v>5505.1802967803969</v>
      </c>
      <c r="C2315" t="str">
        <f t="shared" si="667"/>
        <v>64.4347573921643-58.8965916839868i</v>
      </c>
      <c r="D2315" t="str">
        <f t="shared" si="668"/>
        <v>15.2853641157415-6.82292757636112i</v>
      </c>
      <c r="E2315" t="str">
        <f t="shared" si="669"/>
        <v>151.581639277095-8.54065168636506i</v>
      </c>
      <c r="F2315" t="str">
        <f t="shared" si="670"/>
        <v>17.4525314858056-27.4780081882899i</v>
      </c>
      <c r="G2315" t="str">
        <f t="shared" si="671"/>
        <v>0.999603196555429-0.019915973277692i</v>
      </c>
      <c r="H2315" t="str">
        <f t="shared" si="672"/>
        <v>94.180847319938+19.0145495924285i</v>
      </c>
      <c r="I2315" t="str">
        <f t="shared" si="673"/>
        <v>5.64080601585984-5.8748411492364i</v>
      </c>
      <c r="K2315" t="str">
        <f t="shared" si="674"/>
        <v>0.132626304383047-0.0359082352952223i</v>
      </c>
      <c r="L2315" t="str">
        <f t="shared" si="675"/>
        <v>0.0015-1.8068770516128i</v>
      </c>
      <c r="M2315" t="str">
        <f t="shared" si="676"/>
        <v>0.0135-0.741282892969355i</v>
      </c>
      <c r="N2315">
        <f t="shared" si="677"/>
        <v>137.57112648427699</v>
      </c>
      <c r="O2315">
        <f t="shared" si="678"/>
        <v>38.819918148291471</v>
      </c>
      <c r="P2315" s="3">
        <f t="shared" si="679"/>
        <v>38.819918148291471</v>
      </c>
      <c r="Q2315" s="3">
        <f t="shared" si="680"/>
        <v>-42.428873515722998</v>
      </c>
      <c r="R2315">
        <f t="shared" si="681"/>
        <v>137.57112648427699</v>
      </c>
      <c r="S2315">
        <f t="shared" si="682"/>
        <v>5.5051802967803969</v>
      </c>
      <c r="T2315">
        <f t="shared" si="665"/>
        <v>38.819918148291471</v>
      </c>
    </row>
    <row r="2316" spans="1:20" x14ac:dyDescent="0.3">
      <c r="A2316">
        <f t="shared" si="666"/>
        <v>34721.510212330744</v>
      </c>
      <c r="B2316">
        <f t="shared" si="683"/>
        <v>5526.0999819081626</v>
      </c>
      <c r="C2316" t="str">
        <f t="shared" si="667"/>
        <v>64.3735553716999-58.8305902455222i</v>
      </c>
      <c r="D2316" t="str">
        <f t="shared" si="668"/>
        <v>15.2848268698782-6.80495790232333i</v>
      </c>
      <c r="E2316" t="str">
        <f t="shared" si="669"/>
        <v>151.540317096818-8.52791114360858i</v>
      </c>
      <c r="F2316" t="str">
        <f t="shared" si="670"/>
        <v>17.4524787542577-27.3766236690114i</v>
      </c>
      <c r="G2316" t="str">
        <f t="shared" si="671"/>
        <v>0.99960017632745-0.0199915935728263i</v>
      </c>
      <c r="H2316" t="str">
        <f t="shared" si="672"/>
        <v>94.2055773854633+19.0875400284372i</v>
      </c>
      <c r="I2316" t="str">
        <f t="shared" si="673"/>
        <v>5.64210044528103-5.84842496124632i</v>
      </c>
      <c r="K2316" t="str">
        <f t="shared" si="674"/>
        <v>0.132554301638062-0.0360240768200542i</v>
      </c>
      <c r="L2316" t="str">
        <f t="shared" si="675"/>
        <v>0.0015-1.80003691134967i</v>
      </c>
      <c r="M2316" t="str">
        <f t="shared" si="676"/>
        <v>0.0135-0.738476681579353i</v>
      </c>
      <c r="N2316">
        <f t="shared" si="677"/>
        <v>137.57600495655365</v>
      </c>
      <c r="O2316">
        <f t="shared" si="678"/>
        <v>38.810988174919011</v>
      </c>
      <c r="P2316" s="3">
        <f t="shared" si="679"/>
        <v>38.810988174919011</v>
      </c>
      <c r="Q2316" s="3">
        <f t="shared" si="680"/>
        <v>-42.423995043446361</v>
      </c>
      <c r="R2316">
        <f t="shared" si="681"/>
        <v>137.57600495655365</v>
      </c>
      <c r="S2316">
        <f t="shared" si="682"/>
        <v>5.5260999819081622</v>
      </c>
      <c r="T2316">
        <f t="shared" si="665"/>
        <v>38.810988174919011</v>
      </c>
    </row>
    <row r="2317" spans="1:20" x14ac:dyDescent="0.3">
      <c r="A2317">
        <f t="shared" si="666"/>
        <v>34853.451951137598</v>
      </c>
      <c r="B2317">
        <f t="shared" si="683"/>
        <v>5547.0991618394137</v>
      </c>
      <c r="C2317" t="str">
        <f t="shared" si="667"/>
        <v>64.3121268782046-58.7650953096324i</v>
      </c>
      <c r="D2317" t="str">
        <f t="shared" si="668"/>
        <v>15.2842855713854-6.7870855632253i</v>
      </c>
      <c r="E2317" t="str">
        <f t="shared" si="669"/>
        <v>151.499034398868-8.51492305923745i</v>
      </c>
      <c r="F2317" t="str">
        <f t="shared" si="670"/>
        <v>17.4524256215108-27.2756329556012i</v>
      </c>
      <c r="G2317" t="str">
        <f t="shared" si="671"/>
        <v>0.999597133120586-0.0200675005342349i</v>
      </c>
      <c r="H2317" t="str">
        <f t="shared" si="672"/>
        <v>94.2305036615594+19.160815823912i</v>
      </c>
      <c r="I2317" t="str">
        <f t="shared" si="673"/>
        <v>5.64340506333092-5.82209335475367i</v>
      </c>
      <c r="K2317" t="str">
        <f t="shared" si="674"/>
        <v>0.132481833937698-0.0361401466333484i</v>
      </c>
      <c r="L2317" t="str">
        <f t="shared" si="675"/>
        <v>0.0015-1.79322266522183i</v>
      </c>
      <c r="M2317" t="str">
        <f t="shared" si="676"/>
        <v>0.0135-0.735681093424339i</v>
      </c>
      <c r="N2317">
        <f t="shared" si="677"/>
        <v>137.58054708301756</v>
      </c>
      <c r="O2317">
        <f t="shared" si="678"/>
        <v>38.802066469946659</v>
      </c>
      <c r="P2317" s="3">
        <f t="shared" si="679"/>
        <v>38.802066469946659</v>
      </c>
      <c r="Q2317" s="3">
        <f t="shared" si="680"/>
        <v>-42.419452916982443</v>
      </c>
      <c r="R2317">
        <f t="shared" si="681"/>
        <v>137.58054708301756</v>
      </c>
      <c r="S2317">
        <f t="shared" si="682"/>
        <v>5.5470991618394141</v>
      </c>
      <c r="T2317">
        <f t="shared" si="665"/>
        <v>38.802066469946659</v>
      </c>
    </row>
    <row r="2318" spans="1:20" x14ac:dyDescent="0.3">
      <c r="A2318">
        <f t="shared" si="666"/>
        <v>34985.895068551923</v>
      </c>
      <c r="B2318">
        <f t="shared" si="683"/>
        <v>5568.1781386544035</v>
      </c>
      <c r="C2318" t="str">
        <f t="shared" si="667"/>
        <v>64.2504716248585-58.7001046314326i</v>
      </c>
      <c r="D2318" t="str">
        <f t="shared" si="668"/>
        <v>15.2837401899846-6.76931029565718i</v>
      </c>
      <c r="E2318" t="str">
        <f t="shared" si="669"/>
        <v>151.457793265071-8.50168708422819i</v>
      </c>
      <c r="F2318" t="str">
        <f t="shared" si="670"/>
        <v>17.452372084515-27.1750345950905i</v>
      </c>
      <c r="G2318" t="str">
        <f t="shared" si="671"/>
        <v>0.999594066760148-0.0201436952433509i</v>
      </c>
      <c r="H2318" t="str">
        <f t="shared" si="672"/>
        <v>94.2556277657301+19.2343781463492i</v>
      </c>
      <c r="I2318" t="str">
        <f t="shared" si="673"/>
        <v>5.64471995274938-5.79584595692266i</v>
      </c>
      <c r="K2318" t="str">
        <f t="shared" si="674"/>
        <v>0.132408898868907-0.0362564435937448i</v>
      </c>
      <c r="L2318" t="str">
        <f t="shared" si="675"/>
        <v>0.0015-1.78643421520406i</v>
      </c>
      <c r="M2318" t="str">
        <f t="shared" si="676"/>
        <v>0.0135-0.732896088288841i</v>
      </c>
      <c r="N2318">
        <f t="shared" si="677"/>
        <v>137.58475276202674</v>
      </c>
      <c r="O2318">
        <f t="shared" si="678"/>
        <v>38.793152883729547</v>
      </c>
      <c r="P2318" s="3">
        <f t="shared" si="679"/>
        <v>38.793152883729547</v>
      </c>
      <c r="Q2318" s="3">
        <f t="shared" si="680"/>
        <v>-42.415247237973254</v>
      </c>
      <c r="R2318">
        <f t="shared" si="681"/>
        <v>137.58475276202674</v>
      </c>
      <c r="S2318">
        <f t="shared" si="682"/>
        <v>5.5681781386544031</v>
      </c>
      <c r="T2318">
        <f t="shared" si="665"/>
        <v>38.793152883729547</v>
      </c>
    </row>
    <row r="2319" spans="1:20" x14ac:dyDescent="0.3">
      <c r="A2319">
        <f t="shared" si="666"/>
        <v>35118.841469812425</v>
      </c>
      <c r="B2319">
        <f t="shared" si="683"/>
        <v>5589.3372155812904</v>
      </c>
      <c r="C2319" t="str">
        <f t="shared" si="667"/>
        <v>64.1885893231675-58.6356159743053i</v>
      </c>
      <c r="D2319" t="str">
        <f t="shared" si="668"/>
        <v>15.2831906951754-6.75163183753437i</v>
      </c>
      <c r="E2319" t="str">
        <f t="shared" si="669"/>
        <v>151.416595785793-8.4882028869198i</v>
      </c>
      <c r="F2319" t="str">
        <f t="shared" si="670"/>
        <v>17.4523181401972-27.0748271401523i</v>
      </c>
      <c r="G2319" t="str">
        <f t="shared" si="671"/>
        <v>0.99959097707012-0.0202201787856272i</v>
      </c>
      <c r="H2319" t="str">
        <f t="shared" si="672"/>
        <v>94.2809513297423+19.3082281684613i</v>
      </c>
      <c r="I2319" t="str">
        <f t="shared" si="673"/>
        <v>5.64604519698687-5.76968239621288i</v>
      </c>
      <c r="K2319" t="str">
        <f t="shared" si="674"/>
        <v>0.132335494014485-0.0363729665394901i</v>
      </c>
      <c r="L2319" t="str">
        <f t="shared" si="675"/>
        <v>0.0015-1.77967146364221i</v>
      </c>
      <c r="M2319" t="str">
        <f t="shared" si="676"/>
        <v>0.0135-0.730121626109629i</v>
      </c>
      <c r="N2319">
        <f t="shared" si="677"/>
        <v>137.5886218911364</v>
      </c>
      <c r="O2319">
        <f t="shared" si="678"/>
        <v>38.784247267301026</v>
      </c>
      <c r="P2319" s="3">
        <f t="shared" si="679"/>
        <v>38.784247267301026</v>
      </c>
      <c r="Q2319" s="3">
        <f t="shared" si="680"/>
        <v>-42.411378108863595</v>
      </c>
      <c r="R2319">
        <f t="shared" si="681"/>
        <v>137.5886218911364</v>
      </c>
      <c r="S2319">
        <f t="shared" si="682"/>
        <v>5.5893372155812902</v>
      </c>
      <c r="T2319">
        <f t="shared" si="665"/>
        <v>38.784247267301026</v>
      </c>
    </row>
    <row r="2320" spans="1:20" x14ac:dyDescent="0.3">
      <c r="A2320">
        <f t="shared" si="666"/>
        <v>35252.29306739771</v>
      </c>
      <c r="B2320">
        <f t="shared" si="683"/>
        <v>5610.5766970004997</v>
      </c>
      <c r="C2320" t="str">
        <f t="shared" si="667"/>
        <v>64.1264796828702-58.5716271098442i</v>
      </c>
      <c r="D2320" t="str">
        <f t="shared" si="668"/>
        <v>15.2826370562336-6.73404992809308i</v>
      </c>
      <c r="E2320" t="str">
        <f t="shared" si="669"/>
        <v>151.375444059776-8.4744701531326i</v>
      </c>
      <c r="F2320" t="str">
        <f t="shared" si="670"/>
        <v>17.452263785461-26.975009149081i</v>
      </c>
      <c r="G2320" t="str">
        <f t="shared" si="671"/>
        <v>0.999587863873152-0.0202969522505494i</v>
      </c>
      <c r="H2320" t="str">
        <f t="shared" si="672"/>
        <v>94.3064759997697+19.3823670682034i</v>
      </c>
      <c r="I2320" t="str">
        <f t="shared" si="673"/>
        <v>5.6473808802114-5.74360230237562i</v>
      </c>
      <c r="K2320" t="str">
        <f t="shared" si="674"/>
        <v>0.132261616953191-0.0364897142882847i</v>
      </c>
      <c r="L2320" t="str">
        <f t="shared" si="675"/>
        <v>0.0015-1.77293431325186i</v>
      </c>
      <c r="M2320" t="str">
        <f t="shared" si="676"/>
        <v>0.0135-0.727357666975122i</v>
      </c>
      <c r="N2320">
        <f t="shared" si="677"/>
        <v>137.59215436701055</v>
      </c>
      <c r="O2320">
        <f t="shared" si="678"/>
        <v>38.775349472364731</v>
      </c>
      <c r="P2320" s="3">
        <f t="shared" si="679"/>
        <v>38.775349472364731</v>
      </c>
      <c r="Q2320" s="3">
        <f t="shared" si="680"/>
        <v>-42.407845632989456</v>
      </c>
      <c r="R2320">
        <f t="shared" si="681"/>
        <v>137.59215436701055</v>
      </c>
      <c r="S2320">
        <f t="shared" si="682"/>
        <v>5.6105766970005</v>
      </c>
      <c r="T2320">
        <f t="shared" si="665"/>
        <v>38.775349472364731</v>
      </c>
    </row>
    <row r="2321" spans="1:20" x14ac:dyDescent="0.3">
      <c r="A2321">
        <f t="shared" si="666"/>
        <v>35386.251781053827</v>
      </c>
      <c r="B2321">
        <f t="shared" si="683"/>
        <v>5631.8968884491014</v>
      </c>
      <c r="C2321" t="str">
        <f t="shared" si="667"/>
        <v>64.0641424118568-58.5081358178015i</v>
      </c>
      <c r="D2321" t="str">
        <f t="shared" si="668"/>
        <v>15.2820792422108-6.71656430788574i</v>
      </c>
      <c r="E2321" t="str">
        <f t="shared" si="669"/>
        <v>151.334340193965-8.46048858628832i</v>
      </c>
      <c r="F2321" t="str">
        <f t="shared" si="670"/>
        <v>17.4522090171863-26.8755791857714i</v>
      </c>
      <c r="G2321" t="str">
        <f t="shared" si="671"/>
        <v>0.999584726990546-0.0203740167316512i</v>
      </c>
      <c r="H2321" t="str">
        <f t="shared" si="672"/>
        <v>94.3322034365295+19.4567960287968i</v>
      </c>
      <c r="I2321" t="str">
        <f t="shared" si="673"/>
        <v>5.64872708731489-5.71760530644951i</v>
      </c>
      <c r="K2321" t="str">
        <f t="shared" si="674"/>
        <v>0.132187265259883-0.0366066856371296i</v>
      </c>
      <c r="L2321" t="str">
        <f t="shared" si="675"/>
        <v>0.0015-1.76622266711681i</v>
      </c>
      <c r="M2321" t="str">
        <f t="shared" si="676"/>
        <v>0.0135-0.724604171124846i</v>
      </c>
      <c r="N2321">
        <f t="shared" si="677"/>
        <v>137.59535008533729</v>
      </c>
      <c r="O2321">
        <f t="shared" si="678"/>
        <v>38.766459351287629</v>
      </c>
      <c r="P2321" s="3">
        <f t="shared" si="679"/>
        <v>38.766459351287629</v>
      </c>
      <c r="Q2321" s="3">
        <f t="shared" si="680"/>
        <v>-42.404649914662713</v>
      </c>
      <c r="R2321">
        <f t="shared" si="681"/>
        <v>137.59535008533729</v>
      </c>
      <c r="S2321">
        <f t="shared" si="682"/>
        <v>5.6318968884491012</v>
      </c>
      <c r="T2321">
        <f t="shared" si="665"/>
        <v>38.766459351287629</v>
      </c>
    </row>
    <row r="2322" spans="1:20" x14ac:dyDescent="0.3">
      <c r="A2322">
        <f t="shared" si="666"/>
        <v>35520.719537821831</v>
      </c>
      <c r="B2322">
        <f t="shared" si="683"/>
        <v>5653.298096625208</v>
      </c>
      <c r="C2322" t="str">
        <f t="shared" si="667"/>
        <v>64.0015772160761-58.4451398860296i</v>
      </c>
      <c r="D2322" t="str">
        <f t="shared" si="668"/>
        <v>15.2815172219315-6.69917471877644i</v>
      </c>
      <c r="E2322" t="str">
        <f t="shared" si="669"/>
        <v>151.293286303355-8.44625790752304i</v>
      </c>
      <c r="F2322" t="str">
        <f t="shared" si="670"/>
        <v>17.4521538322296-26.776535819698i</v>
      </c>
      <c r="G2322" t="str">
        <f t="shared" si="671"/>
        <v>0.999581566242249-0.0204513733265286i</v>
      </c>
      <c r="H2322" t="str">
        <f t="shared" si="672"/>
        <v>94.3581353154313+19.5315162387566i</v>
      </c>
      <c r="I2322" t="str">
        <f t="shared" si="673"/>
        <v>5.65008390392057-5.69169104075682i</v>
      </c>
      <c r="K2322" t="str">
        <f t="shared" si="674"/>
        <v>0.132112436505639-0.0367238793621734i</v>
      </c>
      <c r="L2322" t="str">
        <f t="shared" si="675"/>
        <v>0.0015-1.7595364286878i</v>
      </c>
      <c r="M2322" t="str">
        <f t="shared" si="676"/>
        <v>0.0135-0.721861098948842i</v>
      </c>
      <c r="N2322">
        <f t="shared" si="677"/>
        <v>137.59820894074181</v>
      </c>
      <c r="O2322">
        <f t="shared" si="678"/>
        <v>38.757576757091798</v>
      </c>
      <c r="P2322" s="3">
        <f t="shared" si="679"/>
        <v>38.757576757091798</v>
      </c>
      <c r="Q2322" s="3">
        <f t="shared" si="680"/>
        <v>-42.401791059258194</v>
      </c>
      <c r="R2322">
        <f t="shared" si="681"/>
        <v>137.59820894074181</v>
      </c>
      <c r="S2322">
        <f t="shared" si="682"/>
        <v>5.6532980966252078</v>
      </c>
      <c r="T2322">
        <f t="shared" si="665"/>
        <v>38.757576757091798</v>
      </c>
    </row>
    <row r="2323" spans="1:20" x14ac:dyDescent="0.3">
      <c r="A2323">
        <f t="shared" si="666"/>
        <v>35655.698272065551</v>
      </c>
      <c r="B2323">
        <f t="shared" si="683"/>
        <v>5674.7806293923841</v>
      </c>
      <c r="C2323" t="str">
        <f t="shared" si="667"/>
        <v>63.9387837994489-58.3826371104247i</v>
      </c>
      <c r="D2323" t="str">
        <f t="shared" si="668"/>
        <v>15.2809509639925-6.68188090393641i</v>
      </c>
      <c r="E2323" t="str">
        <f t="shared" si="669"/>
        <v>151.252284510808-8.4317778558074i</v>
      </c>
      <c r="F2323" t="str">
        <f t="shared" si="670"/>
        <v>17.4520982274232-26.6778776258943i</v>
      </c>
      <c r="G2323" t="str">
        <f t="shared" si="671"/>
        <v>0.999578381446842-0.0205290231368534i</v>
      </c>
      <c r="H2323" t="str">
        <f t="shared" si="672"/>
        <v>94.3842733267152+19.606528891915i</v>
      </c>
      <c r="I2323" t="str">
        <f t="shared" si="673"/>
        <v>5.65145141638924-5.66585913889922i</v>
      </c>
      <c r="K2323" t="str">
        <f t="shared" si="674"/>
        <v>0.132037128257899-0.0368412942185598i</v>
      </c>
      <c r="L2323" t="str">
        <f t="shared" si="675"/>
        <v>0.0015-1.75287550178103i</v>
      </c>
      <c r="M2323" t="str">
        <f t="shared" si="676"/>
        <v>0.0135-0.719128410987088i</v>
      </c>
      <c r="N2323">
        <f t="shared" si="677"/>
        <v>137.60073082670118</v>
      </c>
      <c r="O2323">
        <f t="shared" si="678"/>
        <v>38.748701543446657</v>
      </c>
      <c r="P2323" s="3">
        <f t="shared" si="679"/>
        <v>38.748701543446657</v>
      </c>
      <c r="Q2323" s="3">
        <f t="shared" si="680"/>
        <v>-42.399269173298833</v>
      </c>
      <c r="R2323">
        <f t="shared" si="681"/>
        <v>137.60073082670118</v>
      </c>
      <c r="S2323">
        <f t="shared" si="682"/>
        <v>5.6747806293923837</v>
      </c>
      <c r="T2323">
        <f t="shared" si="665"/>
        <v>38.748701543446657</v>
      </c>
    </row>
    <row r="2324" spans="1:20" x14ac:dyDescent="0.3">
      <c r="A2324">
        <f t="shared" si="666"/>
        <v>35791.189925499406</v>
      </c>
      <c r="B2324">
        <f t="shared" si="683"/>
        <v>5696.3447957840754</v>
      </c>
      <c r="C2324" t="str">
        <f t="shared" si="667"/>
        <v>63.875761863782-58.320625294864i</v>
      </c>
      <c r="D2324" t="str">
        <f t="shared" si="668"/>
        <v>15.2803804367609-6.66468260783957i</v>
      </c>
      <c r="E2324" t="str">
        <f t="shared" si="669"/>
        <v>151.211336946893-8.41704818805049i</v>
      </c>
      <c r="F2324" t="str">
        <f t="shared" si="670"/>
        <v>17.4520421995759-26.5796031849328i</v>
      </c>
      <c r="G2324" t="str">
        <f t="shared" si="671"/>
        <v>0.999575172421528-0.0206069672683888i</v>
      </c>
      <c r="H2324" t="str">
        <f t="shared" si="672"/>
        <v>94.4106191756031+19.6818351874478i</v>
      </c>
      <c r="I2324" t="str">
        <f t="shared" si="673"/>
        <v>5.65282971182683-5.64010923575424i</v>
      </c>
      <c r="K2324" t="str">
        <f t="shared" si="674"/>
        <v>0.131961338080593-0.036958928940274i</v>
      </c>
      <c r="L2324" t="str">
        <f t="shared" si="675"/>
        <v>0.0015-1.74623979057684i</v>
      </c>
      <c r="M2324" t="str">
        <f t="shared" si="676"/>
        <v>0.0135-0.716406067928959i</v>
      </c>
      <c r="N2324">
        <f t="shared" si="677"/>
        <v>137.60291563546275</v>
      </c>
      <c r="O2324">
        <f t="shared" si="678"/>
        <v>38.73983356466087</v>
      </c>
      <c r="P2324" s="3">
        <f t="shared" si="679"/>
        <v>38.73983356466087</v>
      </c>
      <c r="Q2324" s="3">
        <f t="shared" si="680"/>
        <v>-42.397084364537236</v>
      </c>
      <c r="R2324">
        <f t="shared" si="681"/>
        <v>137.60291563546275</v>
      </c>
      <c r="S2324">
        <f t="shared" si="682"/>
        <v>5.6963447957840749</v>
      </c>
      <c r="T2324">
        <f t="shared" si="665"/>
        <v>38.73983356466087</v>
      </c>
    </row>
    <row r="2325" spans="1:20" x14ac:dyDescent="0.3">
      <c r="A2325">
        <f t="shared" si="666"/>
        <v>35927.196447216302</v>
      </c>
      <c r="B2325">
        <f t="shared" si="683"/>
        <v>5717.9909060080554</v>
      </c>
      <c r="C2325" t="str">
        <f t="shared" si="667"/>
        <v>63.8125111086753-58.259102251145i</v>
      </c>
      <c r="D2325" t="str">
        <f t="shared" si="668"/>
        <v>15.2798056083723-6.64757957625784i</v>
      </c>
      <c r="E2325" t="str">
        <f t="shared" si="669"/>
        <v>151.17044574971-8.40206867921803i</v>
      </c>
      <c r="F2325" t="str">
        <f t="shared" si="670"/>
        <v>17.4519857454717-26.4817110829036i</v>
      </c>
      <c r="G2325" t="str">
        <f t="shared" si="671"/>
        <v>0.999571938982123-0.0206852068310029i</v>
      </c>
      <c r="H2325" t="str">
        <f t="shared" si="672"/>
        <v>94.4371745824446+19.7574363298999i</v>
      </c>
      <c r="I2325" t="str">
        <f t="shared" si="673"/>
        <v>5.65421887809102-5.6144409674711i</v>
      </c>
      <c r="K2325" t="str">
        <f t="shared" si="674"/>
        <v>0.131885063534281-0.0370767822399905i</v>
      </c>
      <c r="L2325" t="str">
        <f t="shared" si="675"/>
        <v>0.0015-1.73962919961829i</v>
      </c>
      <c r="M2325" t="str">
        <f t="shared" si="676"/>
        <v>0.0135-0.71369403061263i</v>
      </c>
      <c r="N2325">
        <f t="shared" si="677"/>
        <v>137.60476325795861</v>
      </c>
      <c r="O2325">
        <f t="shared" si="678"/>
        <v>38.730972675673648</v>
      </c>
      <c r="P2325" s="3">
        <f t="shared" si="679"/>
        <v>38.730972675673648</v>
      </c>
      <c r="Q2325" s="3">
        <f t="shared" si="680"/>
        <v>-42.395236742041391</v>
      </c>
      <c r="R2325">
        <f t="shared" si="681"/>
        <v>137.60476325795861</v>
      </c>
      <c r="S2325">
        <f t="shared" si="682"/>
        <v>5.7179909060080556</v>
      </c>
      <c r="T2325">
        <f t="shared" si="665"/>
        <v>38.730972675673648</v>
      </c>
    </row>
    <row r="2326" spans="1:20" x14ac:dyDescent="0.3">
      <c r="A2326">
        <f t="shared" si="666"/>
        <v>36063.719793715733</v>
      </c>
      <c r="B2326">
        <f t="shared" si="683"/>
        <v>5739.7192714508865</v>
      </c>
      <c r="C2326" t="str">
        <f t="shared" si="667"/>
        <v>63.7490312314373-58.1980657989215i</v>
      </c>
      <c r="D2326" t="str">
        <f t="shared" si="668"/>
        <v>15.2792264467296-6.63057155625684i</v>
      </c>
      <c r="E2326" t="str">
        <f t="shared" si="669"/>
        <v>151.129613064716-8.38683912243502i</v>
      </c>
      <c r="F2326" t="str">
        <f t="shared" si="670"/>
        <v>17.4519288618705-26.3841999113951i</v>
      </c>
      <c r="G2326" t="str">
        <f t="shared" si="671"/>
        <v>0.999568680943047-0.020763742938684i</v>
      </c>
      <c r="H2326" t="str">
        <f t="shared" si="672"/>
        <v>94.4639412828657+19.8333335292111i</v>
      </c>
      <c r="I2326" t="str">
        <f t="shared" si="673"/>
        <v>5.65561900379858-5.58885397146709i</v>
      </c>
      <c r="K2326" t="str">
        <f t="shared" si="674"/>
        <v>0.131808302176293-0.0371948528089212i</v>
      </c>
      <c r="L2326" t="str">
        <f t="shared" si="675"/>
        <v>0.0015-1.73304363380981i</v>
      </c>
      <c r="M2326" t="str">
        <f t="shared" si="676"/>
        <v>0.0135-0.710992260024541i</v>
      </c>
      <c r="N2326">
        <f t="shared" si="677"/>
        <v>137.60627358372517</v>
      </c>
      <c r="O2326">
        <f t="shared" si="678"/>
        <v>38.722118732046525</v>
      </c>
      <c r="P2326" s="3">
        <f t="shared" si="679"/>
        <v>38.722118732046525</v>
      </c>
      <c r="Q2326" s="3">
        <f t="shared" si="680"/>
        <v>-42.393726416274831</v>
      </c>
      <c r="R2326">
        <f t="shared" si="681"/>
        <v>137.60627358372517</v>
      </c>
      <c r="S2326">
        <f t="shared" si="682"/>
        <v>5.7397192714508867</v>
      </c>
      <c r="T2326">
        <f t="shared" si="665"/>
        <v>38.722118732046525</v>
      </c>
    </row>
    <row r="2327" spans="1:20" x14ac:dyDescent="0.3">
      <c r="A2327">
        <f t="shared" si="666"/>
        <v>36200.761928931846</v>
      </c>
      <c r="B2327">
        <f t="shared" si="683"/>
        <v>5761.5302046823999</v>
      </c>
      <c r="C2327" t="str">
        <f t="shared" si="667"/>
        <v>63.6853219269948-58.1375137656377i</v>
      </c>
      <c r="D2327" t="str">
        <f t="shared" si="668"/>
        <v>15.2786429195012-6.61365829619128i</v>
      </c>
      <c r="E2327" t="str">
        <f t="shared" si="669"/>
        <v>151.088841044554-8.37135932909385i</v>
      </c>
      <c r="F2327" t="str">
        <f t="shared" si="670"/>
        <v>17.4518715455076-26.287068267473i</v>
      </c>
      <c r="G2327" t="str">
        <f t="shared" si="671"/>
        <v>0.99956539811731-0.0208425767095542i</v>
      </c>
      <c r="H2327" t="str">
        <f t="shared" si="672"/>
        <v>94.4909210279229+19.9095280007414i</v>
      </c>
      <c r="I2327" t="str">
        <f t="shared" si="673"/>
        <v>5.65703017833264-5.5633478864238i</v>
      </c>
      <c r="K2327" t="str">
        <f t="shared" si="674"/>
        <v>0.131731051560868-0.0373131393166623i</v>
      </c>
      <c r="L2327" t="str">
        <f t="shared" si="675"/>
        <v>0.0015-1.72648299841583i</v>
      </c>
      <c r="M2327" t="str">
        <f t="shared" si="676"/>
        <v>0.0135-0.708300717298804i</v>
      </c>
      <c r="N2327">
        <f t="shared" si="677"/>
        <v>137.60744650082162</v>
      </c>
      <c r="O2327">
        <f t="shared" si="678"/>
        <v>38.713271589954417</v>
      </c>
      <c r="P2327" s="3">
        <f t="shared" si="679"/>
        <v>38.713271589954417</v>
      </c>
      <c r="Q2327" s="3">
        <f t="shared" si="680"/>
        <v>-42.392553499178383</v>
      </c>
      <c r="R2327">
        <f t="shared" si="681"/>
        <v>137.60744650082162</v>
      </c>
      <c r="S2327">
        <f t="shared" si="682"/>
        <v>5.7615302046823995</v>
      </c>
      <c r="T2327">
        <f t="shared" si="665"/>
        <v>38.713271589954417</v>
      </c>
    </row>
    <row r="2328" spans="1:20" x14ac:dyDescent="0.3">
      <c r="A2328">
        <f t="shared" si="666"/>
        <v>36338.324824261792</v>
      </c>
      <c r="B2328">
        <f t="shared" si="683"/>
        <v>5783.4240194601934</v>
      </c>
      <c r="C2328" t="str">
        <f t="shared" si="667"/>
        <v>63.6213828878067-58.077443986461i</v>
      </c>
      <c r="D2328" t="str">
        <f t="shared" si="668"/>
        <v>15.2780549941192-6.59683954570047i</v>
      </c>
      <c r="E2328" t="str">
        <f t="shared" si="669"/>
        <v>151.048131848875-8.35562912895768i</v>
      </c>
      <c r="F2328" t="str">
        <f t="shared" si="670"/>
        <v>17.4518137930936-26.1903147536603i</v>
      </c>
      <c r="G2328" t="str">
        <f t="shared" si="671"/>
        <v>0.999562090316503-0.020921709265885i</v>
      </c>
      <c r="H2328" t="str">
        <f t="shared" si="672"/>
        <v>94.5181155842525+19.9860209652964i</v>
      </c>
      <c r="I2328" t="str">
        <f t="shared" si="673"/>
        <v>5.65845249184972-5.53792235228324i</v>
      </c>
      <c r="K2328" t="str">
        <f t="shared" si="674"/>
        <v>0.131653309239303-0.0374316404110422i</v>
      </c>
      <c r="L2328" t="str">
        <f t="shared" si="675"/>
        <v>0.0015-1.71994719905941i</v>
      </c>
      <c r="M2328" t="str">
        <f t="shared" si="676"/>
        <v>0.0135-0.70561936371668i</v>
      </c>
      <c r="N2328">
        <f t="shared" si="677"/>
        <v>137.60828189575057</v>
      </c>
      <c r="O2328">
        <f t="shared" si="678"/>
        <v>38.704431106176898</v>
      </c>
      <c r="P2328" s="3">
        <f t="shared" si="679"/>
        <v>38.704431106176898</v>
      </c>
      <c r="Q2328" s="3">
        <f t="shared" si="680"/>
        <v>-42.391718104249435</v>
      </c>
      <c r="R2328">
        <f t="shared" si="681"/>
        <v>137.60828189575057</v>
      </c>
      <c r="S2328">
        <f t="shared" si="682"/>
        <v>5.7834240194601936</v>
      </c>
      <c r="T2328">
        <f t="shared" si="665"/>
        <v>38.704431106176898</v>
      </c>
    </row>
    <row r="2329" spans="1:20" x14ac:dyDescent="0.3">
      <c r="A2329">
        <f t="shared" si="666"/>
        <v>36476.410458593986</v>
      </c>
      <c r="B2329">
        <f t="shared" si="683"/>
        <v>5805.4010307341423</v>
      </c>
      <c r="C2329" t="str">
        <f t="shared" si="667"/>
        <v>63.5572138037719-58.0178543042117i</v>
      </c>
      <c r="D2329" t="str">
        <f t="shared" si="668"/>
        <v>15.2774626377779-6.58011505570394i</v>
      </c>
      <c r="E2329" t="str">
        <f t="shared" si="669"/>
        <v>151.00748764416-8.33964837026155i</v>
      </c>
      <c r="F2329" t="str">
        <f t="shared" si="670"/>
        <v>17.4517556013137-26.0939379779173i</v>
      </c>
      <c r="G2329" t="str">
        <f t="shared" si="671"/>
        <v>0.999558757350788-0.021001141734111i</v>
      </c>
      <c r="H2329" t="str">
        <f t="shared" si="672"/>
        <v>94.545526734229+20.0628136491547i</v>
      </c>
      <c r="I2329" t="str">
        <f t="shared" si="673"/>
        <v>5.65988603528729-5.51257701024438i</v>
      </c>
      <c r="K2329" t="str">
        <f t="shared" si="674"/>
        <v>0.131575072760094-0.0375503547179709i</v>
      </c>
      <c r="L2329" t="str">
        <f t="shared" si="675"/>
        <v>0.0015-1.71343614172087i</v>
      </c>
      <c r="M2329" t="str">
        <f t="shared" si="676"/>
        <v>0.0135-0.702948160705995i</v>
      </c>
      <c r="N2329">
        <f t="shared" si="677"/>
        <v>137.60877965337784</v>
      </c>
      <c r="O2329">
        <f t="shared" si="678"/>
        <v>38.695597138088672</v>
      </c>
      <c r="P2329" s="3">
        <f t="shared" si="679"/>
        <v>38.695597138088672</v>
      </c>
      <c r="Q2329" s="3">
        <f t="shared" si="680"/>
        <v>-42.391220346622163</v>
      </c>
      <c r="R2329">
        <f t="shared" si="681"/>
        <v>137.60877965337784</v>
      </c>
      <c r="S2329">
        <f t="shared" si="682"/>
        <v>5.8054010307341422</v>
      </c>
      <c r="T2329">
        <f t="shared" si="665"/>
        <v>38.695597138088672</v>
      </c>
    </row>
    <row r="2330" spans="1:20" x14ac:dyDescent="0.3">
      <c r="A2330">
        <f t="shared" si="666"/>
        <v>36615.020818336649</v>
      </c>
      <c r="B2330">
        <f t="shared" si="683"/>
        <v>5827.4615546509322</v>
      </c>
      <c r="C2330" t="str">
        <f t="shared" si="667"/>
        <v>63.4928143621461-57.9587425692928i</v>
      </c>
      <c r="D2330" t="str">
        <f t="shared" si="668"/>
        <v>15.2768658174323-6.56348457839689i</v>
      </c>
      <c r="E2330" t="str">
        <f t="shared" si="669"/>
        <v>150.966910603541-8.32341691981236i</v>
      </c>
      <c r="F2330" t="str">
        <f t="shared" si="670"/>
        <v>17.4516969668287-25.9979365536213i</v>
      </c>
      <c r="G2330" t="str">
        <f t="shared" si="671"/>
        <v>0.999555399028888-0.0210808752448455i</v>
      </c>
      <c r="H2330" t="str">
        <f t="shared" si="672"/>
        <v>94.5731562761183+20.1399072840915i</v>
      </c>
      <c r="I2330" t="str">
        <f t="shared" si="673"/>
        <v>5.66133090037121-5.48731150275927i</v>
      </c>
      <c r="K2330" t="str">
        <f t="shared" si="674"/>
        <v>0.131496339669091-0.0376692808412873i</v>
      </c>
      <c r="L2330" t="str">
        <f t="shared" si="675"/>
        <v>0.0015-1.70694973273647i</v>
      </c>
      <c r="M2330" t="str">
        <f t="shared" si="676"/>
        <v>0.0135-0.700287069840602i</v>
      </c>
      <c r="N2330">
        <f t="shared" si="677"/>
        <v>137.60893965685619</v>
      </c>
      <c r="O2330">
        <f t="shared" si="678"/>
        <v>38.686769543650769</v>
      </c>
      <c r="P2330" s="3">
        <f t="shared" si="679"/>
        <v>38.686769543650769</v>
      </c>
      <c r="Q2330" s="3">
        <f t="shared" si="680"/>
        <v>-42.391060343143813</v>
      </c>
      <c r="R2330">
        <f t="shared" si="681"/>
        <v>137.60893965685619</v>
      </c>
      <c r="S2330">
        <f t="shared" si="682"/>
        <v>5.8274615546509319</v>
      </c>
      <c r="T2330">
        <f t="shared" si="665"/>
        <v>38.686769543650769</v>
      </c>
    </row>
    <row r="2331" spans="1:20" x14ac:dyDescent="0.3">
      <c r="A2331">
        <f t="shared" si="666"/>
        <v>36754.157897446326</v>
      </c>
      <c r="B2331">
        <f t="shared" si="683"/>
        <v>5849.6059085586057</v>
      </c>
      <c r="C2331" t="str">
        <f t="shared" si="667"/>
        <v>63.4281842474509-57.9001066396166i</v>
      </c>
      <c r="D2331" t="str">
        <f t="shared" si="668"/>
        <v>15.2762644997962-6.54694786724571i</v>
      </c>
      <c r="E2331" t="str">
        <f t="shared" si="669"/>
        <v>150.926402906627-8.30693466308525i</v>
      </c>
      <c r="F2331" t="str">
        <f t="shared" si="670"/>
        <v>17.4516378862734-25.9023090995467i</v>
      </c>
      <c r="G2331" t="str">
        <f t="shared" si="671"/>
        <v>0.999552015158072-0.0211609109328943i</v>
      </c>
      <c r="H2331" t="str">
        <f t="shared" si="672"/>
        <v>94.60100602424+20.2173031074076i</v>
      </c>
      <c r="I2331" t="str">
        <f t="shared" si="673"/>
        <v>5.66278717962321-5.46212547352965i</v>
      </c>
      <c r="K2331" t="str">
        <f t="shared" si="674"/>
        <v>0.131417107509642-0.0377884173626088i</v>
      </c>
      <c r="L2331" t="str">
        <f t="shared" si="675"/>
        <v>0.0015-1.70048787879704i</v>
      </c>
      <c r="M2331" t="str">
        <f t="shared" si="676"/>
        <v>0.0135-0.69763605283981i</v>
      </c>
      <c r="N2331">
        <f t="shared" si="677"/>
        <v>137.60876178754728</v>
      </c>
      <c r="O2331">
        <f t="shared" si="678"/>
        <v>38.677948181400758</v>
      </c>
      <c r="P2331" s="3">
        <f t="shared" si="679"/>
        <v>38.677948181400758</v>
      </c>
      <c r="Q2331" s="3">
        <f t="shared" si="680"/>
        <v>-42.391238212452706</v>
      </c>
      <c r="R2331">
        <f t="shared" si="681"/>
        <v>137.60876178754728</v>
      </c>
      <c r="S2331">
        <f t="shared" si="682"/>
        <v>5.8496059085586056</v>
      </c>
      <c r="T2331">
        <f t="shared" si="665"/>
        <v>38.677948181400758</v>
      </c>
    </row>
    <row r="2332" spans="1:20" x14ac:dyDescent="0.3">
      <c r="A2332">
        <f t="shared" si="666"/>
        <v>36893.823697456624</v>
      </c>
      <c r="B2332">
        <f t="shared" si="683"/>
        <v>5871.8344110111284</v>
      </c>
      <c r="C2332" t="str">
        <f t="shared" si="667"/>
        <v>63.3633231413846-57.841944380528i</v>
      </c>
      <c r="D2332" t="str">
        <f t="shared" si="668"/>
        <v>15.2756586513404-6.53050467698364i</v>
      </c>
      <c r="E2332" t="str">
        <f t="shared" si="669"/>
        <v>150.885966739311-8.29020150431878i</v>
      </c>
      <c r="F2332" t="str">
        <f t="shared" si="670"/>
        <v>17.4515783562573-25.8070542398454i</v>
      </c>
      <c r="G2332" t="str">
        <f t="shared" si="671"/>
        <v>0.999548605544148-0.021241249937271i</v>
      </c>
      <c r="H2332" t="str">
        <f t="shared" si="672"/>
        <v>94.6290778091233+20.295002361952i</v>
      </c>
      <c r="I2332" t="str">
        <f t="shared" si="673"/>
        <v>5.66425496636842-5.43701856750334i</v>
      </c>
      <c r="K2332" t="str">
        <f t="shared" si="674"/>
        <v>0.131337373822755-0.0379077628411804i</v>
      </c>
      <c r="L2332" t="str">
        <f t="shared" si="675"/>
        <v>0.0015-1.69405048694664i</v>
      </c>
      <c r="M2332" t="str">
        <f t="shared" si="676"/>
        <v>0.0135-0.694995071567853i</v>
      </c>
      <c r="N2332">
        <f t="shared" si="677"/>
        <v>137.60824592494612</v>
      </c>
      <c r="O2332">
        <f t="shared" si="678"/>
        <v>38.669132910442904</v>
      </c>
      <c r="P2332" s="3">
        <f t="shared" si="679"/>
        <v>38.669132910442904</v>
      </c>
      <c r="Q2332" s="3">
        <f t="shared" si="680"/>
        <v>-42.391754075053896</v>
      </c>
      <c r="R2332">
        <f t="shared" si="681"/>
        <v>137.60824592494612</v>
      </c>
      <c r="S2332">
        <f t="shared" si="682"/>
        <v>5.871834411011128</v>
      </c>
      <c r="T2332">
        <f t="shared" si="665"/>
        <v>38.669132910442904</v>
      </c>
    </row>
    <row r="2333" spans="1:20" x14ac:dyDescent="0.3">
      <c r="A2333">
        <f t="shared" si="666"/>
        <v>37034.020227506961</v>
      </c>
      <c r="B2333">
        <f t="shared" si="683"/>
        <v>5894.1473817729711</v>
      </c>
      <c r="C2333" t="str">
        <f t="shared" si="667"/>
        <v>63.2982307227413-57.7842536647306i</v>
      </c>
      <c r="D2333" t="str">
        <f t="shared" si="668"/>
        <v>15.2750482382915-6.51415476360622i</v>
      </c>
      <c r="E2333" t="str">
        <f t="shared" si="669"/>
        <v>150.845604293601-8.27321736660646i</v>
      </c>
      <c r="F2333" t="str">
        <f t="shared" si="670"/>
        <v>17.4515183733643-25.7121706040264i</v>
      </c>
      <c r="G2333" t="str">
        <f t="shared" si="671"/>
        <v>0.999545169991451-0.0213218934012117i</v>
      </c>
      <c r="H2333" t="str">
        <f t="shared" si="672"/>
        <v>94.6573734776716+20.3730062961503i</v>
      </c>
      <c r="I2333" t="str">
        <f t="shared" si="673"/>
        <v>5.66573435474315-5.41199043087061i</v>
      </c>
      <c r="K2333" t="str">
        <f t="shared" si="674"/>
        <v>0.131257136147249-0.0380273158137237i</v>
      </c>
      <c r="L2333" t="str">
        <f t="shared" si="675"/>
        <v>0.0015-1.68763746458124i</v>
      </c>
      <c r="M2333" t="str">
        <f t="shared" si="676"/>
        <v>0.0135-0.692364088033328i</v>
      </c>
      <c r="N2333">
        <f t="shared" si="677"/>
        <v>137.60739194660769</v>
      </c>
      <c r="O2333">
        <f t="shared" si="678"/>
        <v>38.660323590438999</v>
      </c>
      <c r="P2333" s="3">
        <f t="shared" si="679"/>
        <v>38.660323590438999</v>
      </c>
      <c r="Q2333" s="3">
        <f t="shared" si="680"/>
        <v>-42.392608053392301</v>
      </c>
      <c r="R2333">
        <f t="shared" si="681"/>
        <v>137.60739194660769</v>
      </c>
      <c r="S2333">
        <f t="shared" si="682"/>
        <v>5.8941473817729708</v>
      </c>
      <c r="T2333">
        <f t="shared" si="665"/>
        <v>38.660323590438999</v>
      </c>
    </row>
    <row r="2334" spans="1:20" x14ac:dyDescent="0.3">
      <c r="A2334">
        <f t="shared" si="666"/>
        <v>37174.749504371488</v>
      </c>
      <c r="B2334">
        <f t="shared" si="683"/>
        <v>5916.5451418237089</v>
      </c>
      <c r="C2334" t="str">
        <f t="shared" si="667"/>
        <v>63.2329066673147-57.7270323722066i</v>
      </c>
      <c r="D2334" t="str">
        <f t="shared" si="668"/>
        <v>15.2744332266297-6.49789788436697i</v>
      </c>
      <c r="E2334" t="str">
        <f t="shared" si="669"/>
        <v>150.805317767426-8.25598219199082i</v>
      </c>
      <c r="F2334" t="str">
        <f t="shared" si="670"/>
        <v>17.4514579341521-25.6176568269369i</v>
      </c>
      <c r="G2334" t="str">
        <f t="shared" si="671"/>
        <v>0.999541708302831-0.0214028424721897i</v>
      </c>
      <c r="H2334" t="str">
        <f t="shared" si="672"/>
        <v>94.6858948933259+20.4513161640303i</v>
      </c>
      <c r="I2334" t="str">
        <f t="shared" si="673"/>
        <v>5.66722543970266-5.38704071106097i</v>
      </c>
      <c r="K2334" t="str">
        <f t="shared" si="674"/>
        <v>0.131176392019914-0.038147074794288i</v>
      </c>
      <c r="L2334" t="str">
        <f t="shared" si="675"/>
        <v>0.0015-1.68124871944733i</v>
      </c>
      <c r="M2334" t="str">
        <f t="shared" si="676"/>
        <v>0.0135-0.689743064388649i</v>
      </c>
      <c r="N2334">
        <f t="shared" si="677"/>
        <v>137.60619972807035</v>
      </c>
      <c r="O2334">
        <f t="shared" si="678"/>
        <v>38.651520081597582</v>
      </c>
      <c r="P2334" s="3">
        <f t="shared" si="679"/>
        <v>38.651520081597582</v>
      </c>
      <c r="Q2334" s="3">
        <f t="shared" si="680"/>
        <v>-42.393800271929649</v>
      </c>
      <c r="R2334">
        <f t="shared" si="681"/>
        <v>137.60619972807035</v>
      </c>
      <c r="S2334">
        <f t="shared" si="682"/>
        <v>5.9165451418237094</v>
      </c>
      <c r="T2334">
        <f t="shared" si="665"/>
        <v>38.651520081597582</v>
      </c>
    </row>
    <row r="2335" spans="1:20" x14ac:dyDescent="0.3">
      <c r="A2335">
        <f t="shared" si="666"/>
        <v>37316.013552488104</v>
      </c>
      <c r="B2335">
        <f t="shared" si="683"/>
        <v>5939.0280133626393</v>
      </c>
      <c r="C2335" t="str">
        <f t="shared" si="667"/>
        <v>63.1673506478183-57.6702783901343i</v>
      </c>
      <c r="D2335" t="str">
        <f t="shared" si="668"/>
        <v>15.2738135820874-6.48173379777284i</v>
      </c>
      <c r="E2335" t="str">
        <f t="shared" si="669"/>
        <v>150.765109364456-8.23849594154575i</v>
      </c>
      <c r="F2335" t="str">
        <f t="shared" si="670"/>
        <v>17.4513970351527-25.5235115487415i</v>
      </c>
      <c r="G2335" t="str">
        <f t="shared" si="671"/>
        <v>0.999538220279643-0.0214840983019305i</v>
      </c>
      <c r="H2335" t="str">
        <f t="shared" si="672"/>
        <v>94.7146439362303+20.5299332252479i</v>
      </c>
      <c r="I2335" t="str">
        <f t="shared" si="673"/>
        <v>5.66872831702902-5.36216905673942i</v>
      </c>
      <c r="K2335" t="str">
        <f t="shared" si="674"/>
        <v>0.131095138975673-0.0382670382740995i</v>
      </c>
      <c r="L2335" t="str">
        <f t="shared" si="675"/>
        <v>0.0015-1.6748841596407i</v>
      </c>
      <c r="M2335" t="str">
        <f t="shared" si="676"/>
        <v>0.0135-0.687131962929516i</v>
      </c>
      <c r="N2335">
        <f t="shared" si="677"/>
        <v>137.60466914278717</v>
      </c>
      <c r="O2335">
        <f t="shared" si="678"/>
        <v>38.642722244664199</v>
      </c>
      <c r="P2335" s="3">
        <f t="shared" si="679"/>
        <v>38.642722244664199</v>
      </c>
      <c r="Q2335" s="3">
        <f t="shared" si="680"/>
        <v>-42.395330857212834</v>
      </c>
      <c r="R2335">
        <f t="shared" si="681"/>
        <v>137.60466914278717</v>
      </c>
      <c r="S2335">
        <f t="shared" si="682"/>
        <v>5.9390280133626394</v>
      </c>
      <c r="T2335">
        <f t="shared" si="665"/>
        <v>38.642722244664199</v>
      </c>
    </row>
    <row r="2336" spans="1:20" x14ac:dyDescent="0.3">
      <c r="A2336">
        <f t="shared" si="666"/>
        <v>37457.814403987562</v>
      </c>
      <c r="B2336">
        <f t="shared" si="683"/>
        <v>5961.5963198134177</v>
      </c>
      <c r="C2336" t="str">
        <f t="shared" si="667"/>
        <v>63.1015623337964-57.6139896128091i</v>
      </c>
      <c r="D2336" t="str">
        <f t="shared" si="668"/>
        <v>15.2731892701473-6.46566226357985i</v>
      </c>
      <c r="E2336" t="str">
        <f t="shared" si="669"/>
        <v>150.724981293917-8.22075859546697i</v>
      </c>
      <c r="F2336" t="str">
        <f t="shared" si="670"/>
        <v>17.4513356728713-25.4297334149037i</v>
      </c>
      <c r="G2336" t="str">
        <f t="shared" si="671"/>
        <v>0.999534705721734-0.0215656620464269i</v>
      </c>
      <c r="H2336" t="str">
        <f t="shared" si="672"/>
        <v>94.7436225033992+20.6088587451132i</v>
      </c>
      <c r="I2336" t="str">
        <f t="shared" si="673"/>
        <v>5.6702430833389-5.33737511780341i</v>
      </c>
      <c r="K2336" t="str">
        <f t="shared" si="674"/>
        <v>0.131013374547746-0.0383872047214131i</v>
      </c>
      <c r="L2336" t="str">
        <f t="shared" si="675"/>
        <v>0.0015-1.668543693605i</v>
      </c>
      <c r="M2336" t="str">
        <f t="shared" si="676"/>
        <v>0.0135-0.684530746094361i</v>
      </c>
      <c r="N2336">
        <f t="shared" si="677"/>
        <v>137.60280006205204</v>
      </c>
      <c r="O2336">
        <f t="shared" si="678"/>
        <v>38.633929940911102</v>
      </c>
      <c r="P2336" s="3">
        <f t="shared" si="679"/>
        <v>38.633929940911102</v>
      </c>
      <c r="Q2336" s="3">
        <f t="shared" si="680"/>
        <v>-42.397199937947967</v>
      </c>
      <c r="R2336">
        <f t="shared" si="681"/>
        <v>137.60280006205204</v>
      </c>
      <c r="S2336">
        <f t="shared" si="682"/>
        <v>5.9615963198134176</v>
      </c>
      <c r="T2336">
        <f t="shared" si="665"/>
        <v>38.633929940911102</v>
      </c>
    </row>
    <row r="2337" spans="1:20" x14ac:dyDescent="0.3">
      <c r="A2337">
        <f t="shared" si="666"/>
        <v>37600.154098722713</v>
      </c>
      <c r="B2337">
        <f t="shared" si="683"/>
        <v>5984.2503858287091</v>
      </c>
      <c r="C2337" t="str">
        <f t="shared" si="667"/>
        <v>63.0355413915337-57.5581639415549i</v>
      </c>
      <c r="D2337" t="str">
        <f t="shared" si="668"/>
        <v>15.2725602560407-6.44968304278877i</v>
      </c>
      <c r="E2337" t="str">
        <f t="shared" si="669"/>
        <v>150.684935770398-8.20277015315325i</v>
      </c>
      <c r="F2337" t="str">
        <f t="shared" si="670"/>
        <v>17.4512738437871-25.3363210761657i</v>
      </c>
      <c r="G2337" t="str">
        <f t="shared" si="671"/>
        <v>0.999531164427433-0.0216475348659536i</v>
      </c>
      <c r="H2337" t="str">
        <f t="shared" si="672"/>
        <v>94.7728325088891+20.6880939946182i</v>
      </c>
      <c r="I2337" t="str">
        <f t="shared" si="673"/>
        <v>5.67176983609198-5.31265854537931i</v>
      </c>
      <c r="K2337" t="str">
        <f t="shared" si="674"/>
        <v>0.130931096267813-0.0385075725813638i</v>
      </c>
      <c r="L2337" t="str">
        <f t="shared" si="675"/>
        <v>0.0015-1.66222723013051i</v>
      </c>
      <c r="M2337" t="str">
        <f t="shared" si="676"/>
        <v>0.0135-0.681939376463795i</v>
      </c>
      <c r="N2337">
        <f t="shared" si="677"/>
        <v>137.60059235492963</v>
      </c>
      <c r="O2337">
        <f t="shared" si="678"/>
        <v>38.625143032126111</v>
      </c>
      <c r="P2337" s="3">
        <f t="shared" si="679"/>
        <v>38.625143032126111</v>
      </c>
      <c r="Q2337" s="3">
        <f t="shared" si="680"/>
        <v>-42.399407645070369</v>
      </c>
      <c r="R2337">
        <f t="shared" si="681"/>
        <v>137.60059235492963</v>
      </c>
      <c r="S2337">
        <f t="shared" si="682"/>
        <v>5.9842503858287088</v>
      </c>
      <c r="T2337">
        <f t="shared" si="665"/>
        <v>38.625143032126111</v>
      </c>
    </row>
    <row r="2338" spans="1:20" x14ac:dyDescent="0.3">
      <c r="A2338">
        <f t="shared" si="666"/>
        <v>37743.034684297862</v>
      </c>
      <c r="B2338">
        <f t="shared" si="683"/>
        <v>6006.9905372948588</v>
      </c>
      <c r="C2338" t="str">
        <f t="shared" si="667"/>
        <v>62.9692874839792-57.5027992846416i</v>
      </c>
      <c r="D2338" t="str">
        <f t="shared" si="668"/>
        <v>15.271926504746-6.43379589764054i</v>
      </c>
      <c r="E2338" t="str">
        <f t="shared" si="669"/>
        <v>150.644975013671-8.18453063328726i</v>
      </c>
      <c r="F2338" t="str">
        <f t="shared" si="670"/>
        <v>17.451211544352-25.2432731885292i</v>
      </c>
      <c r="G2338" t="str">
        <f t="shared" si="671"/>
        <v>0.99952759619354-0.0217297179250823i</v>
      </c>
      <c r="H2338" t="str">
        <f t="shared" si="672"/>
        <v>94.8022758839665+20.7676402504604i</v>
      </c>
      <c r="I2338" t="str">
        <f t="shared" si="673"/>
        <v>5.67330867359846-5.28801899181919i</v>
      </c>
      <c r="K2338" t="str">
        <f t="shared" si="674"/>
        <v>0.130848301666189-0.0386281402758174i</v>
      </c>
      <c r="L2338" t="str">
        <f t="shared" si="675"/>
        <v>0.0015-1.65593467835276i</v>
      </c>
      <c r="M2338" t="str">
        <f t="shared" si="676"/>
        <v>0.0135-0.679357816760107i</v>
      </c>
      <c r="N2338">
        <f t="shared" si="677"/>
        <v>137.59804588818898</v>
      </c>
      <c r="O2338">
        <f t="shared" si="678"/>
        <v>38.616361380602996</v>
      </c>
      <c r="P2338" s="3">
        <f t="shared" si="679"/>
        <v>38.616361380602996</v>
      </c>
      <c r="Q2338" s="3">
        <f t="shared" si="680"/>
        <v>-42.401954111811015</v>
      </c>
      <c r="R2338">
        <f t="shared" si="681"/>
        <v>137.59804588818898</v>
      </c>
      <c r="S2338">
        <f t="shared" si="682"/>
        <v>6.0069905372948584</v>
      </c>
      <c r="T2338">
        <f t="shared" si="665"/>
        <v>38.616361380602996</v>
      </c>
    </row>
    <row r="2339" spans="1:20" x14ac:dyDescent="0.3">
      <c r="A2339">
        <f t="shared" si="666"/>
        <v>37886.458216098195</v>
      </c>
      <c r="B2339">
        <f t="shared" si="683"/>
        <v>6029.8171013365791</v>
      </c>
      <c r="C2339" t="str">
        <f t="shared" si="667"/>
        <v>62.9028002706505-57.4478935571941i</v>
      </c>
      <c r="D2339" t="str">
        <f t="shared" si="668"/>
        <v>15.2712879809864-6.41800059161205i</v>
      </c>
      <c r="E2339" t="str">
        <f t="shared" si="669"/>
        <v>150.605101248496-8.16604007391575i</v>
      </c>
      <c r="F2339" t="str">
        <f t="shared" si="670"/>
        <v>17.4511487709917-25.1505884132363i</v>
      </c>
      <c r="G2339" t="str">
        <f t="shared" si="671"/>
        <v>0.999524000815312-0.021812212392697i</v>
      </c>
      <c r="H2339" t="str">
        <f t="shared" si="672"/>
        <v>94.8319545772844+20.8474987950714i</v>
      </c>
      <c r="I2339" t="str">
        <f t="shared" si="673"/>
        <v>5.6748596950279-5.26345611069763i</v>
      </c>
      <c r="K2339" t="str">
        <f t="shared" si="674"/>
        <v>0.13076498827199-0.0387489062032245i</v>
      </c>
      <c r="L2339" t="str">
        <f t="shared" si="675"/>
        <v>0.0015-1.64966594775131i</v>
      </c>
      <c r="M2339" t="str">
        <f t="shared" si="676"/>
        <v>0.0135-0.676786029846691i</v>
      </c>
      <c r="N2339">
        <f t="shared" si="677"/>
        <v>137.59516052623241</v>
      </c>
      <c r="O2339">
        <f t="shared" si="678"/>
        <v>38.607584849129609</v>
      </c>
      <c r="P2339" s="3">
        <f t="shared" si="679"/>
        <v>38.607584849129609</v>
      </c>
      <c r="Q2339" s="3">
        <f t="shared" si="680"/>
        <v>-42.404839473767602</v>
      </c>
      <c r="R2339">
        <f t="shared" si="681"/>
        <v>137.59516052623241</v>
      </c>
      <c r="S2339">
        <f t="shared" si="682"/>
        <v>6.0298171013365787</v>
      </c>
      <c r="T2339">
        <f t="shared" si="665"/>
        <v>38.607584849129609</v>
      </c>
    </row>
    <row r="2340" spans="1:20" x14ac:dyDescent="0.3">
      <c r="A2340">
        <f t="shared" si="666"/>
        <v>38030.426757319365</v>
      </c>
      <c r="B2340">
        <f t="shared" si="683"/>
        <v>6052.7304063216579</v>
      </c>
      <c r="C2340" t="str">
        <f t="shared" si="667"/>
        <v>62.8360794075553-57.3934446811032i</v>
      </c>
      <c r="D2340" t="str">
        <f t="shared" si="668"/>
        <v>15.2706446492288-6.40229688941162i</v>
      </c>
      <c r="E2340" t="str">
        <f t="shared" si="669"/>
        <v>150.565316704434-8.1472985325243i</v>
      </c>
      <c r="F2340" t="str">
        <f t="shared" si="670"/>
        <v>17.451085520104-25.0582654167494i</v>
      </c>
      <c r="G2340" t="str">
        <f t="shared" si="671"/>
        <v>0.999520378086454-0.0218950194420087i</v>
      </c>
      <c r="H2340" t="str">
        <f t="shared" si="672"/>
        <v>94.8618705550577+20.9276709166432i</v>
      </c>
      <c r="I2340" t="str">
        <f t="shared" si="673"/>
        <v>5.67642300041707-5.23896955680847i</v>
      </c>
      <c r="K2340" t="str">
        <f t="shared" si="674"/>
        <v>0.130681153613308-0.038869868738473i</v>
      </c>
      <c r="L2340" t="str">
        <f t="shared" si="675"/>
        <v>0.0015-1.64342094814835i</v>
      </c>
      <c r="M2340" t="str">
        <f t="shared" si="676"/>
        <v>0.0135-0.674223978727524i</v>
      </c>
      <c r="N2340">
        <f t="shared" si="677"/>
        <v>137.59193613103125</v>
      </c>
      <c r="O2340">
        <f t="shared" si="678"/>
        <v>38.598813300977504</v>
      </c>
      <c r="P2340" s="3">
        <f t="shared" si="679"/>
        <v>38.598813300977504</v>
      </c>
      <c r="Q2340" s="3">
        <f t="shared" si="680"/>
        <v>-42.408063868968746</v>
      </c>
      <c r="R2340">
        <f t="shared" si="681"/>
        <v>137.59193613103125</v>
      </c>
      <c r="S2340">
        <f t="shared" si="682"/>
        <v>6.0527304063216576</v>
      </c>
      <c r="T2340">
        <f t="shared" si="665"/>
        <v>38.598813300977504</v>
      </c>
    </row>
    <row r="2341" spans="1:20" x14ac:dyDescent="0.3">
      <c r="A2341">
        <f t="shared" si="666"/>
        <v>38174.942378997177</v>
      </c>
      <c r="B2341">
        <f t="shared" si="683"/>
        <v>6075.73078186568</v>
      </c>
      <c r="C2341" t="str">
        <f t="shared" si="667"/>
        <v>62.7691245471054-57.3394505849336i</v>
      </c>
      <c r="D2341" t="str">
        <f t="shared" si="668"/>
        <v>15.2699964736817-6.38668455697474i</v>
      </c>
      <c r="E2341" t="str">
        <f t="shared" si="669"/>
        <v>150.525623615654-8.12830608611296i</v>
      </c>
      <c r="F2341" t="str">
        <f t="shared" si="670"/>
        <v>17.4510217880601-24.966302870733i</v>
      </c>
      <c r="G2341" t="str">
        <f t="shared" si="671"/>
        <v>0.999516727799106-0.021978140250571i</v>
      </c>
      <c r="H2341" t="str">
        <f t="shared" si="672"/>
        <v>94.8920258012393+21.008157909153i</v>
      </c>
      <c r="I2341" t="str">
        <f t="shared" si="673"/>
        <v>5.67799869067858-5.21455898616175i</v>
      </c>
      <c r="K2341" t="str">
        <f t="shared" si="674"/>
        <v>0.13059679521739-0.0389910262327409i</v>
      </c>
      <c r="L2341" t="str">
        <f t="shared" si="675"/>
        <v>0.0015-1.63719958970746i</v>
      </c>
      <c r="M2341" t="str">
        <f t="shared" si="676"/>
        <v>0.0135-0.671671626546649i</v>
      </c>
      <c r="N2341">
        <f t="shared" si="677"/>
        <v>137.58837256205999</v>
      </c>
      <c r="O2341">
        <f t="shared" si="678"/>
        <v>38.590046599890663</v>
      </c>
      <c r="P2341" s="3">
        <f t="shared" si="679"/>
        <v>38.590046599890663</v>
      </c>
      <c r="Q2341" s="3">
        <f t="shared" si="680"/>
        <v>-42.411627437940027</v>
      </c>
      <c r="R2341">
        <f t="shared" si="681"/>
        <v>137.58837256205999</v>
      </c>
      <c r="S2341">
        <f t="shared" si="682"/>
        <v>6.0757307818656798</v>
      </c>
      <c r="T2341">
        <f t="shared" si="665"/>
        <v>38.590046599890663</v>
      </c>
    </row>
    <row r="2342" spans="1:20" x14ac:dyDescent="0.3">
      <c r="A2342">
        <f t="shared" si="666"/>
        <v>38320.00716003737</v>
      </c>
      <c r="B2342">
        <f t="shared" si="683"/>
        <v>6098.8185588367696</v>
      </c>
      <c r="C2342" t="str">
        <f t="shared" si="667"/>
        <v>62.7019353380299-57.2859092038277i</v>
      </c>
      <c r="D2342" t="str">
        <f t="shared" si="668"/>
        <v>15.2693434182931-6.37116336145958i</v>
      </c>
      <c r="E2342" t="str">
        <f t="shared" si="669"/>
        <v>150.486024220742-8.10906283126559i</v>
      </c>
      <c r="F2342" t="str">
        <f t="shared" si="670"/>
        <v>17.4509575712031-24.8746994520339i</v>
      </c>
      <c r="G2342" t="str">
        <f t="shared" si="671"/>
        <v>0.999513049743831-0.022061576000295i</v>
      </c>
      <c r="H2342" t="str">
        <f t="shared" si="672"/>
        <v>94.9224223177017+21.0889610723921i</v>
      </c>
      <c r="I2342" t="str">
        <f t="shared" si="673"/>
        <v>5.67958686760929-5.19022405598057i</v>
      </c>
      <c r="K2342" t="str">
        <f t="shared" si="674"/>
        <v>0.130511910610813-0.0391123770133527i</v>
      </c>
      <c r="L2342" t="str">
        <f t="shared" si="675"/>
        <v>0.0015-1.63100178293231i</v>
      </c>
      <c r="M2342" t="str">
        <f t="shared" si="676"/>
        <v>0.0135-0.669128936587615i</v>
      </c>
      <c r="N2342">
        <f t="shared" si="677"/>
        <v>137.58446967623169</v>
      </c>
      <c r="O2342">
        <f t="shared" si="678"/>
        <v>38.581284610073808</v>
      </c>
      <c r="P2342" s="3">
        <f t="shared" si="679"/>
        <v>38.581284610073808</v>
      </c>
      <c r="Q2342" s="3">
        <f t="shared" si="680"/>
        <v>-42.415530323768301</v>
      </c>
      <c r="R2342">
        <f t="shared" si="681"/>
        <v>137.58446967623169</v>
      </c>
      <c r="S2342">
        <f t="shared" si="682"/>
        <v>6.0988185588367694</v>
      </c>
      <c r="T2342">
        <f t="shared" si="665"/>
        <v>38.581284610073808</v>
      </c>
    </row>
    <row r="2343" spans="1:20" x14ac:dyDescent="0.3">
      <c r="A2343">
        <f t="shared" si="666"/>
        <v>38465.62318724551</v>
      </c>
      <c r="B2343">
        <f t="shared" si="683"/>
        <v>6121.9940693603494</v>
      </c>
      <c r="C2343" t="str">
        <f t="shared" si="667"/>
        <v>62.6345114252987-57.2328184794136i</v>
      </c>
      <c r="D2343" t="str">
        <f t="shared" si="668"/>
        <v>15.2686854467494-6.35573307124274i</v>
      </c>
      <c r="E2343" t="str">
        <f t="shared" si="669"/>
        <v>150.446520762511-8.08956888422072i</v>
      </c>
      <c r="F2343" t="str">
        <f t="shared" si="670"/>
        <v>17.4508928658488-24.7834538426622i</v>
      </c>
      <c r="G2343" t="str">
        <f t="shared" si="671"/>
        <v>0.999509343709604-0.0221453278774645i</v>
      </c>
      <c r="H2343" t="str">
        <f t="shared" si="672"/>
        <v>94.9530621244169+21.1700817119896i</v>
      </c>
      <c r="I2343" t="str">
        <f t="shared" si="673"/>
        <v>5.68118763389881-5.16596442469804i</v>
      </c>
      <c r="K2343" t="str">
        <f t="shared" si="674"/>
        <v>0.13042649731967-0.0392339193836321i</v>
      </c>
      <c r="L2343" t="str">
        <f t="shared" si="675"/>
        <v>0.0015-1.62482743866539i</v>
      </c>
      <c r="M2343" t="str">
        <f t="shared" si="676"/>
        <v>0.0135-0.666595872272981i</v>
      </c>
      <c r="N2343">
        <f t="shared" si="677"/>
        <v>137.58022732783652</v>
      </c>
      <c r="O2343">
        <f t="shared" si="678"/>
        <v>38.572527196181753</v>
      </c>
      <c r="P2343" s="3">
        <f t="shared" si="679"/>
        <v>38.572527196181753</v>
      </c>
      <c r="Q2343" s="3">
        <f t="shared" si="680"/>
        <v>-42.419772672163482</v>
      </c>
      <c r="R2343">
        <f t="shared" si="681"/>
        <v>137.58022732783652</v>
      </c>
      <c r="S2343">
        <f t="shared" si="682"/>
        <v>6.1219940693603494</v>
      </c>
      <c r="T2343">
        <f t="shared" si="665"/>
        <v>38.572527196181753</v>
      </c>
    </row>
    <row r="2344" spans="1:20" x14ac:dyDescent="0.3">
      <c r="A2344">
        <f t="shared" si="666"/>
        <v>38611.792555357046</v>
      </c>
      <c r="B2344">
        <f t="shared" si="683"/>
        <v>6145.2576468239185</v>
      </c>
      <c r="C2344" t="str">
        <f t="shared" si="667"/>
        <v>62.5668524500315-57.1801763597023i</v>
      </c>
      <c r="D2344" t="str">
        <f t="shared" si="668"/>
        <v>15.268022522473-6.34039345591479i</v>
      </c>
      <c r="E2344" t="str">
        <f t="shared" si="669"/>
        <v>150.407115487801-8.06982438093793i</v>
      </c>
      <c r="F2344" t="str">
        <f t="shared" si="670"/>
        <v>17.4508276682847-24.6925647297726i</v>
      </c>
      <c r="G2344" t="str">
        <f t="shared" si="671"/>
        <v>0.9995056094838-0.0222293970727513i</v>
      </c>
      <c r="H2344" t="str">
        <f t="shared" si="672"/>
        <v>94.9839472596428+21.2515211394415i</v>
      </c>
      <c r="I2344" t="str">
        <f t="shared" si="673"/>
        <v>5.6828010931383-5.14177975195442i</v>
      </c>
      <c r="K2344" t="str">
        <f t="shared" si="674"/>
        <v>0.13034055286975-0.0393556516227594i</v>
      </c>
      <c r="L2344" t="str">
        <f t="shared" si="675"/>
        <v>0.0015-1.61867646808666i</v>
      </c>
      <c r="M2344" t="str">
        <f t="shared" si="676"/>
        <v>0.0135-0.664072397163759i</v>
      </c>
      <c r="N2344">
        <f t="shared" si="677"/>
        <v>137.57564536847866</v>
      </c>
      <c r="O2344">
        <f t="shared" si="678"/>
        <v>38.563774223306858</v>
      </c>
      <c r="P2344" s="3">
        <f t="shared" si="679"/>
        <v>38.563774223306858</v>
      </c>
      <c r="Q2344" s="3">
        <f t="shared" si="680"/>
        <v>-42.424354631521354</v>
      </c>
      <c r="R2344">
        <f t="shared" si="681"/>
        <v>137.57564536847866</v>
      </c>
      <c r="S2344">
        <f t="shared" si="682"/>
        <v>6.1452576468239188</v>
      </c>
      <c r="T2344">
        <f t="shared" si="665"/>
        <v>38.563774223306858</v>
      </c>
    </row>
    <row r="2345" spans="1:20" x14ac:dyDescent="0.3">
      <c r="A2345">
        <f t="shared" si="666"/>
        <v>38758.517367067405</v>
      </c>
      <c r="B2345">
        <f t="shared" si="683"/>
        <v>6168.6096258818498</v>
      </c>
      <c r="C2345" t="str">
        <f t="shared" si="667"/>
        <v>62.4989580494239-57.1279807989923i</v>
      </c>
      <c r="D2345" t="str">
        <f t="shared" si="668"/>
        <v>15.2673546086207-6.32514428627597i</v>
      </c>
      <c r="E2345" t="str">
        <f t="shared" si="669"/>
        <v>150.367810647292-8.0498294771617i</v>
      </c>
      <c r="F2345" t="str">
        <f t="shared" si="670"/>
        <v>17.4507619747705-24.6020308056451i</v>
      </c>
      <c r="G2345" t="str">
        <f t="shared" si="671"/>
        <v>0.999501846852178-0.0223137847812304i</v>
      </c>
      <c r="H2345" t="str">
        <f t="shared" si="672"/>
        <v>95.0150797801053+21.3332806721349i</v>
      </c>
      <c r="I2345" t="str">
        <f t="shared" si="673"/>
        <v>5.68442734982906-5.11766969859393i</v>
      </c>
      <c r="K2345" t="str">
        <f t="shared" si="674"/>
        <v>0.130254074786731-0.0394775719856278i</v>
      </c>
      <c r="L2345" t="str">
        <f t="shared" si="675"/>
        <v>0.0015-1.61254878271235i</v>
      </c>
      <c r="M2345" t="str">
        <f t="shared" si="676"/>
        <v>0.0135-0.661558474958912i</v>
      </c>
      <c r="N2345">
        <f t="shared" si="677"/>
        <v>137.57072364701764</v>
      </c>
      <c r="O2345">
        <f t="shared" si="678"/>
        <v>38.555025556968168</v>
      </c>
      <c r="P2345" s="3">
        <f t="shared" si="679"/>
        <v>38.555025556968168</v>
      </c>
      <c r="Q2345" s="3">
        <f t="shared" si="680"/>
        <v>-42.429276352982363</v>
      </c>
      <c r="R2345">
        <f t="shared" si="681"/>
        <v>137.57072364701764</v>
      </c>
      <c r="S2345">
        <f t="shared" si="682"/>
        <v>6.1686096258818495</v>
      </c>
      <c r="T2345">
        <f t="shared" si="665"/>
        <v>38.555025556968168</v>
      </c>
    </row>
    <row r="2346" spans="1:20" x14ac:dyDescent="0.3">
      <c r="A2346">
        <f t="shared" si="666"/>
        <v>38905.79973306226</v>
      </c>
      <c r="B2346">
        <f t="shared" si="683"/>
        <v>6192.0503424602011</v>
      </c>
      <c r="C2346" t="str">
        <f t="shared" si="667"/>
        <v>62.4308278566597-57.0762297577641i</v>
      </c>
      <c r="D2346" t="str">
        <f t="shared" si="668"/>
        <v>15.2666816680821-6.30998533433185i</v>
      </c>
      <c r="E2346" t="str">
        <f t="shared" si="669"/>
        <v>150.328608495303-8.02958434848466i</v>
      </c>
      <c r="F2346" t="str">
        <f t="shared" si="670"/>
        <v>17.4506957815371-24.5118507676666i</v>
      </c>
      <c r="G2346" t="str">
        <f t="shared" si="671"/>
        <v>0.999498055598877-0.0223984922023959i</v>
      </c>
      <c r="H2346" t="str">
        <f t="shared" si="672"/>
        <v>95.0464617611925+21.4153616333766i</v>
      </c>
      <c r="I2346" t="str">
        <f t="shared" si="673"/>
        <v>5.68606650939161-5.09363392666226i</v>
      </c>
      <c r="K2346" t="str">
        <f t="shared" si="674"/>
        <v>0.130167060596361-0.0395996787026995i</v>
      </c>
      <c r="L2346" t="str">
        <f t="shared" si="675"/>
        <v>0.0015-1.60644429439365i</v>
      </c>
      <c r="M2346" t="str">
        <f t="shared" si="676"/>
        <v>0.0135-0.659054069494831i</v>
      </c>
      <c r="N2346">
        <f t="shared" si="677"/>
        <v>137.56546200950842</v>
      </c>
      <c r="O2346">
        <f t="shared" si="678"/>
        <v>38.546281063098824</v>
      </c>
      <c r="P2346" s="3">
        <f t="shared" si="679"/>
        <v>38.546281063098824</v>
      </c>
      <c r="Q2346" s="3">
        <f t="shared" si="680"/>
        <v>-42.434537990491584</v>
      </c>
      <c r="R2346">
        <f t="shared" si="681"/>
        <v>137.56546200950842</v>
      </c>
      <c r="S2346">
        <f t="shared" si="682"/>
        <v>6.1920503424602007</v>
      </c>
      <c r="T2346">
        <f t="shared" si="665"/>
        <v>38.546281063098824</v>
      </c>
    </row>
    <row r="2347" spans="1:20" x14ac:dyDescent="0.3">
      <c r="A2347">
        <f t="shared" si="666"/>
        <v>39053.6417720479</v>
      </c>
      <c r="B2347">
        <f t="shared" si="683"/>
        <v>6215.5801337615503</v>
      </c>
      <c r="C2347" t="str">
        <f t="shared" si="667"/>
        <v>62.3624615008345-57.0249212025797i</v>
      </c>
      <c r="D2347" t="str">
        <f t="shared" si="668"/>
        <v>15.2660036634772-6.294916373289i</v>
      </c>
      <c r="E2347" t="str">
        <f t="shared" si="669"/>
        <v>150.289511289602-8.00908919040488i</v>
      </c>
      <c r="F2347" t="str">
        <f t="shared" si="670"/>
        <v>17.4506290847874-24.4220233183119i</v>
      </c>
      <c r="G2347" t="str">
        <f t="shared" si="671"/>
        <v>0.999494235506396-0.0224835205401756i</v>
      </c>
      <c r="H2347" t="str">
        <f t="shared" si="672"/>
        <v>95.0780952971398+21.4977653524185i</v>
      </c>
      <c r="I2347" t="str">
        <f t="shared" si="673"/>
        <v>5.68771867817457-5.06967209940337i</v>
      </c>
      <c r="K2347" t="str">
        <f t="shared" si="674"/>
        <v>0.130079507824658-0.0397219699798658i</v>
      </c>
      <c r="L2347" t="str">
        <f t="shared" si="675"/>
        <v>0.0015-1.60036291531546i</v>
      </c>
      <c r="M2347" t="str">
        <f t="shared" si="676"/>
        <v>0.0135-0.656559144744801i</v>
      </c>
      <c r="N2347">
        <f t="shared" si="677"/>
        <v>137.55986029914391</v>
      </c>
      <c r="O2347">
        <f t="shared" si="678"/>
        <v>38.537540608034597</v>
      </c>
      <c r="P2347" s="3">
        <f t="shared" si="679"/>
        <v>38.537540608034597</v>
      </c>
      <c r="Q2347" s="3">
        <f t="shared" si="680"/>
        <v>-42.440139700856079</v>
      </c>
      <c r="R2347">
        <f t="shared" si="681"/>
        <v>137.55986029914391</v>
      </c>
      <c r="S2347">
        <f t="shared" si="682"/>
        <v>6.2155801337615504</v>
      </c>
      <c r="T2347">
        <f t="shared" si="665"/>
        <v>38.537540608034597</v>
      </c>
    </row>
    <row r="2348" spans="1:20" x14ac:dyDescent="0.3">
      <c r="A2348">
        <f t="shared" si="666"/>
        <v>39202.045610781686</v>
      </c>
      <c r="B2348">
        <f t="shared" si="683"/>
        <v>6239.1993382698447</v>
      </c>
      <c r="C2348" t="str">
        <f t="shared" si="667"/>
        <v>62.2938586068737-56.9740531059726i</v>
      </c>
      <c r="D2348" t="str">
        <f t="shared" si="668"/>
        <v>15.2653205571552-6.27993717755056i</v>
      </c>
      <c r="E2348" t="str">
        <f t="shared" si="669"/>
        <v>150.250521291202-7.98834421838379i</v>
      </c>
      <c r="F2348" t="str">
        <f t="shared" si="670"/>
        <v>17.4505618806948-24.3325471651246i</v>
      </c>
      <c r="G2348" t="str">
        <f t="shared" si="671"/>
        <v>0.999490386355586-0.022568871002947i</v>
      </c>
      <c r="H2348" t="str">
        <f t="shared" si="672"/>
        <v>95.1099825012262+21.5804931644844i</v>
      </c>
      <c r="I2348" t="str">
        <f t="shared" si="673"/>
        <v>5.68938396346355-5.04578388125688i</v>
      </c>
      <c r="K2348" t="str">
        <f t="shared" si="674"/>
        <v>0.1299914139981-0.0398444439983047i</v>
      </c>
      <c r="L2348" t="str">
        <f t="shared" si="675"/>
        <v>0.0015-1.59430455799507i</v>
      </c>
      <c r="M2348" t="str">
        <f t="shared" si="676"/>
        <v>0.0135-0.65407366481849i</v>
      </c>
      <c r="N2348">
        <f t="shared" si="677"/>
        <v>137.55391835620003</v>
      </c>
      <c r="O2348">
        <f t="shared" si="678"/>
        <v>38.528804058501208</v>
      </c>
      <c r="P2348" s="3">
        <f t="shared" si="679"/>
        <v>38.528804058501208</v>
      </c>
      <c r="Q2348" s="3">
        <f t="shared" si="680"/>
        <v>-42.446081643799964</v>
      </c>
      <c r="R2348">
        <f t="shared" si="681"/>
        <v>137.55391835620003</v>
      </c>
      <c r="S2348">
        <f t="shared" si="682"/>
        <v>6.2391993382698443</v>
      </c>
      <c r="T2348">
        <f t="shared" ref="T2348:T2411" si="684">P2348</f>
        <v>38.528804058501208</v>
      </c>
    </row>
    <row r="2349" spans="1:20" x14ac:dyDescent="0.3">
      <c r="A2349">
        <f t="shared" ref="A2349:A2412" si="685">2*PI()*B2349</f>
        <v>39351.013384102655</v>
      </c>
      <c r="B2349">
        <f t="shared" si="683"/>
        <v>6262.90829575527</v>
      </c>
      <c r="C2349" t="str">
        <f t="shared" ref="C2349:C2412" si="686">IMPRODUCT(D2349,E2349,$C$40,,K2349,$C$41)</f>
        <v>62.2250187954561-56.9236234463462i</v>
      </c>
      <c r="D2349" t="str">
        <f t="shared" ref="D2349:D2412" si="687">IMDIV(IMPRODUCT($C$37,$C$38,COMPLEX(1,A2349/$C$38)),IMSUM(-1*A2349*A2349/$C$39,COMPLEX(0,1*A2349)))</f>
        <v>15.2646323111921-6.26504752271205i</v>
      </c>
      <c r="E2349" t="str">
        <f t="shared" ref="E2349:E2412" si="688">IMDIV(IMPRODUCT(IMSUM(F2349,G2349),$C$29,H2349),IMSUM(1,I2349))</f>
        <v>150.211640764174-7.96734966790283i</v>
      </c>
      <c r="F2349" t="str">
        <f t="shared" ref="F2349:F2412" si="689">IMDIV(IMPRODUCT($C$14,$C$15,COMPLEX(1,A2349/$C$15)),IMSUM(-1*A2349*A2349/$C$16,COMPLEX(0,A2349)))</f>
        <v>17.4504941654043-24.2434210206993i</v>
      </c>
      <c r="G2349" t="str">
        <f t="shared" ref="G2349:G2412" si="690">IMDIV(1,COMPLEX(1,A2349*$C$9*$C$10))</f>
        <v>0.999486507925633-0.0226545448035523i</v>
      </c>
      <c r="H2349" t="str">
        <f t="shared" ref="H2349:H2412" si="691">IMDIV($C$3,IMSUM(K2349,COMPLEX(0,$C$28*A2349)))</f>
        <v>95.1421255059671+21.6635464107962i</v>
      </c>
      <c r="I2349" t="str">
        <f t="shared" ref="I2349:I2412" si="692">IMPRODUCT(F2349,$C$29,H2349,$C$31)</f>
        <v>5.69106247349056-5.02196893785533i</v>
      </c>
      <c r="K2349" t="str">
        <f t="shared" ref="K2349:K2412" si="693">IF($C$26&lt;=0,IMDIV(1,IMSUM(IMDIV(1,L2349),1/$C$18)),IMDIV(1,IMSUM(IMDIV(1,L2349),1/$C$18,IMDIV(1,M2349))))</f>
        <v>0.129902776643826-0.0399670989143409i</v>
      </c>
      <c r="L2349" t="str">
        <f t="shared" ref="L2349:L2412" si="694">IMSUM($C$21/$C$22,IMDIV(1,COMPLEX(0,$C$20*$C$22*A2349)))</f>
        <v>0.0015-1.58826913528101i</v>
      </c>
      <c r="M2349" t="str">
        <f t="shared" ref="M2349:M2412" si="695">IMSUM($C$25/$C$26,IMDIV(1,COMPLEX(0,$C$24*$C$26*A2349)))</f>
        <v>0.0135-0.65159759396144i</v>
      </c>
      <c r="N2349">
        <f t="shared" ref="N2349:N2412" si="696">ABS(R2349)</f>
        <v>137.54763601797885</v>
      </c>
      <c r="O2349">
        <f t="shared" ref="O2349:O2412" si="697">ABS(P2349)</f>
        <v>38.520071281602718</v>
      </c>
      <c r="P2349" s="3">
        <f t="shared" ref="P2349:P2412" si="698">20*LOG10(IMABS(C2349))</f>
        <v>38.520071281602718</v>
      </c>
      <c r="Q2349" s="3">
        <f t="shared" ref="Q2349:Q2412" si="699">IMARGUMENT(C2349)*180/PI()</f>
        <v>-42.452363982021161</v>
      </c>
      <c r="R2349">
        <f t="shared" ref="R2349:R2412" si="700">IF(Q2349&lt;0,Q2349+180,Q2349-180)</f>
        <v>137.54763601797885</v>
      </c>
      <c r="S2349">
        <f t="shared" ref="S2349:S2412" si="701">B2349/1000</f>
        <v>6.2629082957552704</v>
      </c>
      <c r="T2349">
        <f t="shared" si="684"/>
        <v>38.520071281602718</v>
      </c>
    </row>
    <row r="2350" spans="1:20" x14ac:dyDescent="0.3">
      <c r="A2350">
        <f t="shared" si="685"/>
        <v>39500.547234962243</v>
      </c>
      <c r="B2350">
        <f t="shared" ref="B2350:B2413" si="702">B2349*(1+B$42)</f>
        <v>6286.7073472791399</v>
      </c>
      <c r="C2350" t="str">
        <f t="shared" si="686"/>
        <v>62.1559416829329-56.8736302078578i</v>
      </c>
      <c r="D2350" t="str">
        <f t="shared" si="687"/>
        <v>15.2639388873892-6.25024718555699i</v>
      </c>
      <c r="E2350" t="str">
        <f t="shared" si="688"/>
        <v>150.172871975439-7.94610579451068i</v>
      </c>
      <c r="F2350" t="str">
        <f t="shared" si="689"/>
        <v>17.4504259350313-24.1546436026625i</v>
      </c>
      <c r="G2350" t="str">
        <f t="shared" si="690"/>
        <v>0.999482599994053-0.0227405431593147i</v>
      </c>
      <c r="H2350" t="str">
        <f t="shared" si="691"/>
        <v>95.1745264633134+21.7469264386014i</v>
      </c>
      <c r="I2350" t="str">
        <f t="shared" si="692"/>
        <v>5.69275431744315-4.99822693602152i</v>
      </c>
      <c r="K2350" t="str">
        <f t="shared" si="693"/>
        <v>0.129813593289833-0.0400899328593077i</v>
      </c>
      <c r="L2350" t="str">
        <f t="shared" si="694"/>
        <v>0.0015-1.58225656035167i</v>
      </c>
      <c r="M2350" t="str">
        <f t="shared" si="695"/>
        <v>0.0135-0.64913089655453i</v>
      </c>
      <c r="N2350">
        <f t="shared" si="696"/>
        <v>137.54101311875698</v>
      </c>
      <c r="O2350">
        <f t="shared" si="697"/>
        <v>38.511342144808424</v>
      </c>
      <c r="P2350" s="3">
        <f t="shared" si="698"/>
        <v>38.511342144808424</v>
      </c>
      <c r="Q2350" s="3">
        <f t="shared" si="699"/>
        <v>-42.458986881243028</v>
      </c>
      <c r="R2350">
        <f t="shared" si="700"/>
        <v>137.54101311875698</v>
      </c>
      <c r="S2350">
        <f t="shared" si="701"/>
        <v>6.2867073472791395</v>
      </c>
      <c r="T2350">
        <f t="shared" si="684"/>
        <v>38.511342144808424</v>
      </c>
    </row>
    <row r="2351" spans="1:20" x14ac:dyDescent="0.3">
      <c r="A2351">
        <f t="shared" si="685"/>
        <v>39650.649314455099</v>
      </c>
      <c r="B2351">
        <f t="shared" si="702"/>
        <v>6310.5968351988004</v>
      </c>
      <c r="C2351" t="str">
        <f t="shared" si="686"/>
        <v>62.0866268812511-56.8240713803116i</v>
      </c>
      <c r="D2351" t="str">
        <f t="shared" si="687"/>
        <v>15.2632402472708-6.23553594405246i</v>
      </c>
      <c r="E2351" t="str">
        <f t="shared" si="688"/>
        <v>150.134217194578-7.92461287387886i</v>
      </c>
      <c r="F2351" t="str">
        <f t="shared" si="689"/>
        <v>17.4503571856619-24.066213633654i</v>
      </c>
      <c r="G2351" t="str">
        <f t="shared" si="690"/>
        <v>0.999478662336672-0.022826867292053i</v>
      </c>
      <c r="H2351" t="str">
        <f t="shared" si="691"/>
        <v>95.2071875448513+21.830634601199i</v>
      </c>
      <c r="I2351" t="str">
        <f t="shared" si="692"/>
        <v>5.69445960547384-4.97455754376587i</v>
      </c>
      <c r="K2351" t="str">
        <f t="shared" si="693"/>
        <v>0.12972386146518-0.040212943939408i</v>
      </c>
      <c r="L2351" t="str">
        <f t="shared" si="694"/>
        <v>0.0015-1.57626674671415i</v>
      </c>
      <c r="M2351" t="str">
        <f t="shared" si="695"/>
        <v>0.0135-0.646673537113499i</v>
      </c>
      <c r="N2351">
        <f t="shared" si="696"/>
        <v>137.5340494897315</v>
      </c>
      <c r="O2351">
        <f t="shared" si="697"/>
        <v>38.50261651594068</v>
      </c>
      <c r="P2351" s="3">
        <f t="shared" si="698"/>
        <v>38.50261651594068</v>
      </c>
      <c r="Q2351" s="3">
        <f t="shared" si="699"/>
        <v>-42.465950510268485</v>
      </c>
      <c r="R2351">
        <f t="shared" si="700"/>
        <v>137.5340494897315</v>
      </c>
      <c r="S2351">
        <f t="shared" si="701"/>
        <v>6.3105968351988002</v>
      </c>
      <c r="T2351">
        <f t="shared" si="684"/>
        <v>38.50261651594068</v>
      </c>
    </row>
    <row r="2352" spans="1:20" x14ac:dyDescent="0.3">
      <c r="A2352">
        <f t="shared" si="685"/>
        <v>39801.321781850034</v>
      </c>
      <c r="B2352">
        <f t="shared" si="702"/>
        <v>6334.5771031725562</v>
      </c>
      <c r="C2352" t="str">
        <f t="shared" si="686"/>
        <v>62.0170739978806-56.7749449590435i</v>
      </c>
      <c r="D2352" t="str">
        <f t="shared" si="687"/>
        <v>15.2625363520829-6.22091357734504i</v>
      </c>
      <c r="E2352" t="str">
        <f t="shared" si="688"/>
        <v>150.095678693628-7.90287120184387i</v>
      </c>
      <c r="F2352" t="str">
        <f t="shared" si="689"/>
        <v>17.4502879133524-23.978129841309i</v>
      </c>
      <c r="G2352" t="str">
        <f t="shared" si="690"/>
        <v>0.999474694727616-0.022913518428098i</v>
      </c>
      <c r="H2352" t="str">
        <f t="shared" si="691"/>
        <v>95.2401109420022+21.9146722579657i</v>
      </c>
      <c r="I2352" t="str">
        <f t="shared" si="692"/>
        <v>5.69617844870946-4.95096043028384i</v>
      </c>
      <c r="K2352" t="str">
        <f t="shared" si="693"/>
        <v>0.129633578700196-0.0403361302355771i</v>
      </c>
      <c r="L2352" t="str">
        <f t="shared" si="694"/>
        <v>0.0015-1.57029960820299i</v>
      </c>
      <c r="M2352" t="str">
        <f t="shared" si="695"/>
        <v>0.0135-0.644225480288404i</v>
      </c>
      <c r="N2352">
        <f t="shared" si="696"/>
        <v>137.5267449589717</v>
      </c>
      <c r="O2352">
        <f t="shared" si="697"/>
        <v>38.493894263162346</v>
      </c>
      <c r="P2352" s="3">
        <f t="shared" si="698"/>
        <v>38.493894263162346</v>
      </c>
      <c r="Q2352" s="3">
        <f t="shared" si="699"/>
        <v>-42.473255041028303</v>
      </c>
      <c r="R2352">
        <f t="shared" si="700"/>
        <v>137.5267449589717</v>
      </c>
      <c r="S2352">
        <f t="shared" si="701"/>
        <v>6.3345771031725562</v>
      </c>
      <c r="T2352">
        <f t="shared" si="684"/>
        <v>38.493894263162346</v>
      </c>
    </row>
    <row r="2353" spans="1:20" x14ac:dyDescent="0.3">
      <c r="A2353">
        <f t="shared" si="685"/>
        <v>39952.566804621063</v>
      </c>
      <c r="B2353">
        <f t="shared" si="702"/>
        <v>6358.648496164612</v>
      </c>
      <c r="C2353" t="str">
        <f t="shared" si="686"/>
        <v>61.9472826357358-56.7262489448066i</v>
      </c>
      <c r="D2353" t="str">
        <f t="shared" si="687"/>
        <v>15.2618271627908-6.20637986575626i</v>
      </c>
      <c r="E2353" t="str">
        <f t="shared" si="688"/>
        <v>150.057258746887-7.88088109445434i</v>
      </c>
      <c r="F2353" t="str">
        <f t="shared" si="689"/>
        <v>17.4502181141294-23.8903909582393i</v>
      </c>
      <c r="G2353" t="str">
        <f t="shared" si="690"/>
        <v>0.9994706969393-0.0230004977983076i</v>
      </c>
      <c r="H2353" t="str">
        <f t="shared" si="691"/>
        <v>95.2732988662298+21.9990407743833i</v>
      </c>
      <c r="I2353" t="str">
        <f t="shared" si="692"/>
        <v>5.69791095926091-4.92743526595344i</v>
      </c>
      <c r="K2353" t="str">
        <f t="shared" si="693"/>
        <v>0.129542742526685-0.0404594898033474i</v>
      </c>
      <c r="L2353" t="str">
        <f t="shared" si="694"/>
        <v>0.0015-1.56435505897886i</v>
      </c>
      <c r="M2353" t="str">
        <f t="shared" si="695"/>
        <v>0.0135-0.641786690863124i</v>
      </c>
      <c r="N2353">
        <f t="shared" si="696"/>
        <v>137.51909935136769</v>
      </c>
      <c r="O2353">
        <f t="shared" si="697"/>
        <v>38.485175254963877</v>
      </c>
      <c r="P2353" s="3">
        <f t="shared" si="698"/>
        <v>38.485175254963877</v>
      </c>
      <c r="Q2353" s="3">
        <f t="shared" si="699"/>
        <v>-42.480900648632314</v>
      </c>
      <c r="R2353">
        <f t="shared" si="700"/>
        <v>137.51909935136769</v>
      </c>
      <c r="S2353">
        <f t="shared" si="701"/>
        <v>6.3586484961646121</v>
      </c>
      <c r="T2353">
        <f t="shared" si="684"/>
        <v>38.485175254963877</v>
      </c>
    </row>
    <row r="2354" spans="1:20" x14ac:dyDescent="0.3">
      <c r="A2354">
        <f t="shared" si="685"/>
        <v>40104.386558478625</v>
      </c>
      <c r="B2354">
        <f t="shared" si="702"/>
        <v>6382.8113604500377</v>
      </c>
      <c r="C2354" t="str">
        <f t="shared" si="686"/>
        <v>61.8772523931023-56.6779813436536i</v>
      </c>
      <c r="D2354" t="str">
        <f t="shared" si="687"/>
        <v>15.2611126400774-6.19193459077848i</v>
      </c>
      <c r="E2354" t="str">
        <f t="shared" si="688"/>
        <v>150.018959630713-7.8586428880131i</v>
      </c>
      <c r="F2354" t="str">
        <f t="shared" si="689"/>
        <v>17.4501477839891-23.8029957220154i</v>
      </c>
      <c r="G2354" t="str">
        <f t="shared" si="690"/>
        <v>0.999466668742412-0.0230878066380829i</v>
      </c>
      <c r="H2354" t="str">
        <f t="shared" si="691"/>
        <v>95.3067535492466+22.0837415220646i</v>
      </c>
      <c r="I2354" t="str">
        <f t="shared" si="692"/>
        <v>5.69965725023273-4.90398172233289i</v>
      </c>
      <c r="K2354" t="str">
        <f t="shared" si="693"/>
        <v>0.129451350478138-0.0405830206727123i</v>
      </c>
      <c r="L2354" t="str">
        <f t="shared" si="694"/>
        <v>0.0015-1.55843301352746i</v>
      </c>
      <c r="M2354" t="str">
        <f t="shared" si="695"/>
        <v>0.0135-0.639357133754854i</v>
      </c>
      <c r="N2354">
        <f t="shared" si="696"/>
        <v>137.51111248858328</v>
      </c>
      <c r="O2354">
        <f t="shared" si="697"/>
        <v>38.476459360150436</v>
      </c>
      <c r="P2354" s="3">
        <f t="shared" si="698"/>
        <v>38.476459360150436</v>
      </c>
      <c r="Q2354" s="3">
        <f t="shared" si="699"/>
        <v>-42.488887511416728</v>
      </c>
      <c r="R2354">
        <f t="shared" si="700"/>
        <v>137.51111248858328</v>
      </c>
      <c r="S2354">
        <f t="shared" si="701"/>
        <v>6.3828113604500381</v>
      </c>
      <c r="T2354">
        <f t="shared" si="684"/>
        <v>38.476459360150436</v>
      </c>
    </row>
    <row r="2355" spans="1:20" x14ac:dyDescent="0.3">
      <c r="A2355">
        <f t="shared" si="685"/>
        <v>40256.78322740084</v>
      </c>
      <c r="B2355">
        <f t="shared" si="702"/>
        <v>6407.0660436197477</v>
      </c>
      <c r="C2355" t="str">
        <f t="shared" si="686"/>
        <v>61.8069828635624-56.6301401668162i</v>
      </c>
      <c r="D2355" t="str">
        <f t="shared" si="687"/>
        <v>15.2603927443411-6.17757753507043i</v>
      </c>
      <c r="E2355" t="str">
        <f t="shared" si="688"/>
        <v>149.98078362332-7.83615693911614i</v>
      </c>
      <c r="F2355" t="str">
        <f t="shared" si="689"/>
        <v>17.4500769188977-23.7159428751479i</v>
      </c>
      <c r="G2355" t="str">
        <f t="shared" si="690"/>
        <v>0.999462609905903-0.0231754461873836i</v>
      </c>
      <c r="H2355" t="str">
        <f t="shared" si="691"/>
        <v>95.340477243222+22.1687758787802i</v>
      </c>
      <c r="I2355" t="str">
        <f t="shared" si="692"/>
        <v>5.701417435733-4.88059947215798i</v>
      </c>
      <c r="K2355" t="str">
        <f t="shared" si="693"/>
        <v>0.129359400089948-0.0407067208479937i</v>
      </c>
      <c r="L2355" t="str">
        <f t="shared" si="694"/>
        <v>0.0015-1.55253338665816i</v>
      </c>
      <c r="M2355" t="str">
        <f t="shared" si="695"/>
        <v>0.0135-0.636936774013605i</v>
      </c>
      <c r="N2355">
        <f t="shared" si="696"/>
        <v>137.50278418900953</v>
      </c>
      <c r="O2355">
        <f t="shared" si="697"/>
        <v>38.467746447828738</v>
      </c>
      <c r="P2355" s="3">
        <f t="shared" si="698"/>
        <v>38.467746447828738</v>
      </c>
      <c r="Q2355" s="3">
        <f t="shared" si="699"/>
        <v>-42.497215810990468</v>
      </c>
      <c r="R2355">
        <f t="shared" si="700"/>
        <v>137.50278418900953</v>
      </c>
      <c r="S2355">
        <f t="shared" si="701"/>
        <v>6.4070660436197473</v>
      </c>
      <c r="T2355">
        <f t="shared" si="684"/>
        <v>38.467746447828738</v>
      </c>
    </row>
    <row r="2356" spans="1:20" x14ac:dyDescent="0.3">
      <c r="A2356">
        <f t="shared" si="685"/>
        <v>40409.759003664964</v>
      </c>
      <c r="B2356">
        <f t="shared" si="702"/>
        <v>6431.4128945855027</v>
      </c>
      <c r="C2356" t="str">
        <f t="shared" si="686"/>
        <v>61.7364736359258-56.582723430587i</v>
      </c>
      <c r="D2356" t="str">
        <f t="shared" si="687"/>
        <v>15.259667435694-6.16330848245303i</v>
      </c>
      <c r="E2356" t="str">
        <f t="shared" si="688"/>
        <v>149.942733004586-7.81342362469021i</v>
      </c>
      <c r="F2356" t="str">
        <f t="shared" si="689"/>
        <v>17.4500055147903-23.6292311650697i</v>
      </c>
      <c r="G2356" t="str">
        <f t="shared" si="690"/>
        <v>0.999458520196969-0.0232634176907438i</v>
      </c>
      <c r="H2356" t="str">
        <f t="shared" si="691"/>
        <v>95.3744722209963+22.254145228485i</v>
      </c>
      <c r="I2356" t="str">
        <f t="shared" si="692"/>
        <v>5.70319163088307-4.85728818933999i</v>
      </c>
      <c r="K2356" t="str">
        <f t="shared" si="693"/>
        <v>0.129266888899625-0.0408305883077083i</v>
      </c>
      <c r="L2356" t="str">
        <f t="shared" si="694"/>
        <v>0.0015-1.54665609350285i</v>
      </c>
      <c r="M2356" t="str">
        <f t="shared" si="695"/>
        <v>0.0135-0.634525576821683i</v>
      </c>
      <c r="N2356">
        <f t="shared" si="696"/>
        <v>137.49411426771954</v>
      </c>
      <c r="O2356">
        <f t="shared" si="697"/>
        <v>38.459036387394299</v>
      </c>
      <c r="P2356" s="3">
        <f t="shared" si="698"/>
        <v>38.459036387394299</v>
      </c>
      <c r="Q2356" s="3">
        <f t="shared" si="699"/>
        <v>-42.505885732280468</v>
      </c>
      <c r="R2356">
        <f t="shared" si="700"/>
        <v>137.49411426771954</v>
      </c>
      <c r="S2356">
        <f t="shared" si="701"/>
        <v>6.4314128945855025</v>
      </c>
      <c r="T2356">
        <f t="shared" si="684"/>
        <v>38.459036387394299</v>
      </c>
    </row>
    <row r="2357" spans="1:20" x14ac:dyDescent="0.3">
      <c r="A2357">
        <f t="shared" si="685"/>
        <v>40563.316087878891</v>
      </c>
      <c r="B2357">
        <f t="shared" si="702"/>
        <v>6455.8522635849276</v>
      </c>
      <c r="C2357" t="str">
        <f t="shared" si="686"/>
        <v>61.6657242941574-56.5357291561956i</v>
      </c>
      <c r="D2357" t="str">
        <f t="shared" si="687"/>
        <v>15.2589366739599-6.14912721790508i</v>
      </c>
      <c r="E2357" t="str">
        <f t="shared" si="688"/>
        <v>149.904810055847-7.79044334202897i</v>
      </c>
      <c r="F2357" t="str">
        <f t="shared" si="689"/>
        <v>17.4499335675717-23.542859344118i</v>
      </c>
      <c r="G2357" t="str">
        <f t="shared" si="690"/>
        <v>0.999454399381045-0.0233517223972883i</v>
      </c>
      <c r="H2357" t="str">
        <f t="shared" si="691"/>
        <v>95.4087407762932+22.3398509613439i</v>
      </c>
      <c r="I2357" t="str">
        <f t="shared" si="692"/>
        <v>5.7049799518278-4.83404754896329i</v>
      </c>
      <c r="K2357" t="str">
        <f t="shared" si="693"/>
        <v>0.129173814447017-0.0409546210044368i</v>
      </c>
      <c r="L2357" t="str">
        <f t="shared" si="694"/>
        <v>0.0015-1.54080104951469i</v>
      </c>
      <c r="M2357" t="str">
        <f t="shared" si="695"/>
        <v>0.0135-0.632123507493206i</v>
      </c>
      <c r="N2357">
        <f t="shared" si="696"/>
        <v>137.48510253642473</v>
      </c>
      <c r="O2357">
        <f t="shared" si="697"/>
        <v>38.450329048518114</v>
      </c>
      <c r="P2357" s="3">
        <f t="shared" si="698"/>
        <v>38.450329048518114</v>
      </c>
      <c r="Q2357" s="3">
        <f t="shared" si="699"/>
        <v>-42.514897463575267</v>
      </c>
      <c r="R2357">
        <f t="shared" si="700"/>
        <v>137.48510253642473</v>
      </c>
      <c r="S2357">
        <f t="shared" si="701"/>
        <v>6.4558522635849274</v>
      </c>
      <c r="T2357">
        <f t="shared" si="684"/>
        <v>38.450329048518114</v>
      </c>
    </row>
    <row r="2358" spans="1:20" x14ac:dyDescent="0.3">
      <c r="A2358">
        <f t="shared" si="685"/>
        <v>40717.456689012834</v>
      </c>
      <c r="B2358">
        <f t="shared" si="702"/>
        <v>6480.3845021865509</v>
      </c>
      <c r="C2358" t="str">
        <f t="shared" si="686"/>
        <v>61.5947344173087-56.489155369682i</v>
      </c>
      <c r="D2358" t="str">
        <f t="shared" si="687"/>
        <v>15.2582004186727-6.13503352755895i</v>
      </c>
      <c r="E2358" t="str">
        <f t="shared" si="688"/>
        <v>149.867017059696-7.76721650882113i</v>
      </c>
      <c r="F2358" t="str">
        <f t="shared" si="689"/>
        <v>17.4498610731155-23.4568261695159i</v>
      </c>
      <c r="G2358" t="str">
        <f t="shared" si="690"/>
        <v>0.999450247221784-0.0234403615607479i</v>
      </c>
      <c r="H2358" t="str">
        <f t="shared" si="691"/>
        <v>95.4432852239388+22.4258944737592i</v>
      </c>
      <c r="I2358" t="str">
        <f t="shared" si="692"/>
        <v>5.70678251574558-4.81087722728312i</v>
      </c>
      <c r="K2358" t="str">
        <f t="shared" si="693"/>
        <v>0.12908017427453-0.041078816864693i</v>
      </c>
      <c r="L2358" t="str">
        <f t="shared" si="694"/>
        <v>0.0015-1.53496817046692i</v>
      </c>
      <c r="M2358" t="str">
        <f t="shared" si="695"/>
        <v>0.0135-0.629730531473608i</v>
      </c>
      <c r="N2358">
        <f t="shared" si="696"/>
        <v>137.47574880343421</v>
      </c>
      <c r="O2358">
        <f t="shared" si="697"/>
        <v>38.441624301133267</v>
      </c>
      <c r="P2358" s="3">
        <f t="shared" si="698"/>
        <v>38.441624301133267</v>
      </c>
      <c r="Q2358" s="3">
        <f t="shared" si="699"/>
        <v>-42.5242511965658</v>
      </c>
      <c r="R2358">
        <f t="shared" si="700"/>
        <v>137.47574880343421</v>
      </c>
      <c r="S2358">
        <f t="shared" si="701"/>
        <v>6.4803845021865509</v>
      </c>
      <c r="T2358">
        <f t="shared" si="684"/>
        <v>38.441624301133267</v>
      </c>
    </row>
    <row r="2359" spans="1:20" x14ac:dyDescent="0.3">
      <c r="A2359">
        <f t="shared" si="685"/>
        <v>40872.183024431084</v>
      </c>
      <c r="B2359">
        <f t="shared" si="702"/>
        <v>6505.0099632948595</v>
      </c>
      <c r="C2359" t="str">
        <f t="shared" si="686"/>
        <v>61.523503579446-56.4430001017724i</v>
      </c>
      <c r="D2359" t="str">
        <f t="shared" si="687"/>
        <v>15.2574586290736-6.12102719869626i</v>
      </c>
      <c r="E2359" t="str">
        <f t="shared" si="688"/>
        <v>149.829356299784-7.74374356318635i</v>
      </c>
      <c r="F2359" t="str">
        <f t="shared" si="689"/>
        <v>17.4497880272638-23.3711304033547i</v>
      </c>
      <c r="G2359" t="str">
        <f t="shared" si="690"/>
        <v>0.999446063481051-0.0235293364394753i</v>
      </c>
      <c r="H2359" t="str">
        <f t="shared" si="691"/>
        <v>95.4781079000797+22.5122771683963i</v>
      </c>
      <c r="I2359" t="str">
        <f t="shared" si="692"/>
        <v>5.70859944085849-4.78777690172339i</v>
      </c>
      <c r="K2359" t="str">
        <f t="shared" si="693"/>
        <v>0.128985965927355-0.041203173788796i</v>
      </c>
      <c r="L2359" t="str">
        <f t="shared" si="694"/>
        <v>0.0015-1.5291573724516i</v>
      </c>
      <c r="M2359" t="str">
        <f t="shared" si="695"/>
        <v>0.0135-0.62734661433912i</v>
      </c>
      <c r="N2359">
        <f t="shared" si="696"/>
        <v>137.46605287361123</v>
      </c>
      <c r="O2359">
        <f t="shared" si="697"/>
        <v>38.432922015421475</v>
      </c>
      <c r="P2359" s="3">
        <f t="shared" si="698"/>
        <v>38.432922015421475</v>
      </c>
      <c r="Q2359" s="3">
        <f t="shared" si="699"/>
        <v>-42.53394712638876</v>
      </c>
      <c r="R2359">
        <f t="shared" si="700"/>
        <v>137.46605287361123</v>
      </c>
      <c r="S2359">
        <f t="shared" si="701"/>
        <v>6.5050099632948593</v>
      </c>
      <c r="T2359">
        <f t="shared" si="684"/>
        <v>38.432922015421475</v>
      </c>
    </row>
    <row r="2360" spans="1:20" x14ac:dyDescent="0.3">
      <c r="A2360">
        <f t="shared" si="685"/>
        <v>41027.497319923925</v>
      </c>
      <c r="B2360">
        <f t="shared" si="702"/>
        <v>6529.7290011553805</v>
      </c>
      <c r="C2360" t="str">
        <f t="shared" si="686"/>
        <v>61.4520313495862-56.397261387749i</v>
      </c>
      <c r="D2360" t="str">
        <f t="shared" si="687"/>
        <v>15.2567112641097-6.10710801974372i</v>
      </c>
      <c r="E2360" t="str">
        <f t="shared" si="688"/>
        <v>149.791830060619-7.72002496369735i</v>
      </c>
      <c r="F2360" t="str">
        <f t="shared" si="689"/>
        <v>17.4497144258273-23.2857708125764i</v>
      </c>
      <c r="G2360" t="str">
        <f t="shared" si="690"/>
        <v>0.999441847918902-0.0236186482964617i</v>
      </c>
      <c r="H2360" t="str">
        <f t="shared" si="691"/>
        <v>95.5132111624074+22.5990004542101i</v>
      </c>
      <c r="I2360" t="str">
        <f t="shared" si="692"/>
        <v>5.71043084644289-4.76474625087482i</v>
      </c>
      <c r="K2360" t="str">
        <f t="shared" si="693"/>
        <v>0.128891186953693-0.0413276896507414i</v>
      </c>
      <c r="L2360" t="str">
        <f t="shared" si="694"/>
        <v>0.0015-1.52336857187846i</v>
      </c>
      <c r="M2360" t="str">
        <f t="shared" si="695"/>
        <v>0.0135-0.624971721796294i</v>
      </c>
      <c r="N2360">
        <f t="shared" si="696"/>
        <v>137.45601454833647</v>
      </c>
      <c r="O2360">
        <f t="shared" si="697"/>
        <v>38.424222061799675</v>
      </c>
      <c r="P2360" s="3">
        <f t="shared" si="698"/>
        <v>38.424222061799675</v>
      </c>
      <c r="Q2360" s="3">
        <f t="shared" si="699"/>
        <v>-42.543985451663531</v>
      </c>
      <c r="R2360">
        <f t="shared" si="700"/>
        <v>137.45601454833647</v>
      </c>
      <c r="S2360">
        <f t="shared" si="701"/>
        <v>6.5297290011553804</v>
      </c>
      <c r="T2360">
        <f t="shared" si="684"/>
        <v>38.424222061799675</v>
      </c>
    </row>
    <row r="2361" spans="1:20" x14ac:dyDescent="0.3">
      <c r="A2361">
        <f t="shared" si="685"/>
        <v>41183.401809739633</v>
      </c>
      <c r="B2361">
        <f t="shared" si="702"/>
        <v>6554.5419713597712</v>
      </c>
      <c r="C2361" t="str">
        <f t="shared" si="686"/>
        <v>61.3803172916318-56.351937267321i</v>
      </c>
      <c r="D2361" t="str">
        <f t="shared" si="687"/>
        <v>15.2559582824322-6.09327578026873i</v>
      </c>
      <c r="E2361" t="str">
        <f t="shared" si="688"/>
        <v>149.754440627362-7.69606118940687i</v>
      </c>
      <c r="F2361" t="str">
        <f t="shared" si="689"/>
        <v>17.4496402645852-23.2007461689554i</v>
      </c>
      <c r="G2361" t="str">
        <f t="shared" si="690"/>
        <v>0.999437600293578-0.0237082983993517i</v>
      </c>
      <c r="H2361" t="str">
        <f t="shared" si="691"/>
        <v>95.5485973903807+22.6860657464711i</v>
      </c>
      <c r="I2361" t="str">
        <f t="shared" si="692"/>
        <v>5.71227685283971-4.74178495449256i</v>
      </c>
      <c r="K2361" t="str">
        <f t="shared" si="693"/>
        <v>0.128795834904989-0.0414523622980763i</v>
      </c>
      <c r="L2361" t="str">
        <f t="shared" si="694"/>
        <v>0.0015-1.51760168547366i</v>
      </c>
      <c r="M2361" t="str">
        <f t="shared" si="695"/>
        <v>0.0135-0.622605819681501i</v>
      </c>
      <c r="N2361">
        <f t="shared" si="696"/>
        <v>137.44563362546992</v>
      </c>
      <c r="O2361">
        <f t="shared" si="697"/>
        <v>38.41552431090664</v>
      </c>
      <c r="P2361" s="3">
        <f t="shared" si="698"/>
        <v>38.41552431090664</v>
      </c>
      <c r="Q2361" s="3">
        <f t="shared" si="699"/>
        <v>-42.554366374530076</v>
      </c>
      <c r="R2361">
        <f t="shared" si="700"/>
        <v>137.44563362546992</v>
      </c>
      <c r="S2361">
        <f t="shared" si="701"/>
        <v>6.5545419713597708</v>
      </c>
      <c r="T2361">
        <f t="shared" si="684"/>
        <v>38.41552431090664</v>
      </c>
    </row>
    <row r="2362" spans="1:20" x14ac:dyDescent="0.3">
      <c r="A2362">
        <f t="shared" si="685"/>
        <v>41339.898736616648</v>
      </c>
      <c r="B2362">
        <f t="shared" si="702"/>
        <v>6579.4492308509389</v>
      </c>
      <c r="C2362" t="str">
        <f t="shared" si="686"/>
        <v>61.3083609643027-56.3070257844915i</v>
      </c>
      <c r="D2362" t="str">
        <f t="shared" si="687"/>
        <v>15.2551996423937-6.07953027097516i</v>
      </c>
      <c r="E2362" t="str">
        <f t="shared" si="688"/>
        <v>149.71719028563-7.67185273987077i</v>
      </c>
      <c r="F2362" t="str">
        <f t="shared" si="689"/>
        <v>17.4495655392843-23.1160552490811i</v>
      </c>
      <c r="G2362" t="str">
        <f t="shared" si="690"/>
        <v>0.999433320361482-0.0237982880204607i</v>
      </c>
      <c r="H2362" t="str">
        <f t="shared" si="691"/>
        <v>95.5842689854567+22.7734744667921i</v>
      </c>
      <c r="I2362" t="str">
        <f t="shared" si="692"/>
        <v>5.71413758146519-4.71889269349451i</v>
      </c>
      <c r="K2362" t="str">
        <f t="shared" si="693"/>
        <v>0.128699907336161-0.0415771895517737i</v>
      </c>
      <c r="L2362" t="str">
        <f t="shared" si="694"/>
        <v>0.0015-1.51185663027861i</v>
      </c>
      <c r="M2362" t="str">
        <f t="shared" si="695"/>
        <v>0.0135-0.620248873960453i</v>
      </c>
      <c r="N2362">
        <f t="shared" si="696"/>
        <v>137.43490989931362</v>
      </c>
      <c r="O2362">
        <f t="shared" si="697"/>
        <v>38.406828633588916</v>
      </c>
      <c r="P2362" s="3">
        <f t="shared" si="698"/>
        <v>38.406828633588916</v>
      </c>
      <c r="Q2362" s="3">
        <f t="shared" si="699"/>
        <v>-42.565090100686369</v>
      </c>
      <c r="R2362">
        <f t="shared" si="700"/>
        <v>137.43490989931362</v>
      </c>
      <c r="S2362">
        <f t="shared" si="701"/>
        <v>6.5794492308509387</v>
      </c>
      <c r="T2362">
        <f t="shared" si="684"/>
        <v>38.406828633588916</v>
      </c>
    </row>
    <row r="2363" spans="1:20" x14ac:dyDescent="0.3">
      <c r="A2363">
        <f t="shared" si="685"/>
        <v>41496.990351815795</v>
      </c>
      <c r="B2363">
        <f t="shared" si="702"/>
        <v>6604.451137928173</v>
      </c>
      <c r="C2363" t="str">
        <f t="shared" si="686"/>
        <v>61.2361619210754-56.262524987424i</v>
      </c>
      <c r="D2363" t="str">
        <f t="shared" si="687"/>
        <v>15.2544353020467-6.06587128369909i</v>
      </c>
      <c r="E2363" t="str">
        <f t="shared" si="688"/>
        <v>149.68008132129-7.64740013516683i</v>
      </c>
      <c r="F2363" t="str">
        <f t="shared" si="689"/>
        <v>17.4494902456394-23.0316968343399i</v>
      </c>
      <c r="G2363" t="str">
        <f t="shared" si="690"/>
        <v>0.999429007877177-0.0238886184367895i</v>
      </c>
      <c r="H2363" t="str">
        <f t="shared" si="691"/>
        <v>95.620228371319+22.8612280431534i</v>
      </c>
      <c r="I2363" t="str">
        <f t="shared" si="692"/>
        <v>5.71601315482147-4.69606914995919i</v>
      </c>
      <c r="K2363" t="str">
        <f t="shared" si="693"/>
        <v>0.128603401805839-0.04170216920611i</v>
      </c>
      <c r="L2363" t="str">
        <f t="shared" si="694"/>
        <v>0.0015-1.50613332364874i</v>
      </c>
      <c r="M2363" t="str">
        <f t="shared" si="695"/>
        <v>0.0135-0.617900850727686i</v>
      </c>
      <c r="N2363">
        <f t="shared" si="696"/>
        <v>137.4238431605778</v>
      </c>
      <c r="O2363">
        <f t="shared" si="697"/>
        <v>38.3981349008873</v>
      </c>
      <c r="P2363" s="3">
        <f t="shared" si="698"/>
        <v>38.3981349008873</v>
      </c>
      <c r="Q2363" s="3">
        <f t="shared" si="699"/>
        <v>-42.576156839422183</v>
      </c>
      <c r="R2363">
        <f t="shared" si="700"/>
        <v>137.4238431605778</v>
      </c>
      <c r="S2363">
        <f t="shared" si="701"/>
        <v>6.604451137928173</v>
      </c>
      <c r="T2363">
        <f t="shared" si="684"/>
        <v>38.3981349008873</v>
      </c>
    </row>
    <row r="2364" spans="1:20" x14ac:dyDescent="0.3">
      <c r="A2364">
        <f t="shared" si="685"/>
        <v>41654.678915152697</v>
      </c>
      <c r="B2364">
        <f t="shared" si="702"/>
        <v>6629.5480522523003</v>
      </c>
      <c r="C2364" t="str">
        <f t="shared" si="686"/>
        <v>61.163719710122-56.2184329283067i</v>
      </c>
      <c r="D2364" t="str">
        <f t="shared" si="687"/>
        <v>15.2536652191416-6.05229861140456i</v>
      </c>
      <c r="E2364" t="str">
        <f t="shared" si="688"/>
        <v>149.64311602026-7.62270391591253i</v>
      </c>
      <c r="F2364" t="str">
        <f t="shared" si="689"/>
        <v>17.4494143793327-22.9476697108984i</v>
      </c>
      <c r="G2364" t="str">
        <f t="shared" si="690"/>
        <v>0.999424662593361-0.0239792909300417i</v>
      </c>
      <c r="H2364" t="str">
        <f t="shared" si="691"/>
        <v>95.6564779941117+22.9493279099298i</v>
      </c>
      <c r="I2364" t="str">
        <f t="shared" si="692"/>
        <v>5.71790369650757-4.6733140071241i</v>
      </c>
      <c r="K2364" t="str">
        <f t="shared" si="693"/>
        <v>0.128506315876603-0.0418272990285428i</v>
      </c>
      <c r="L2364" t="str">
        <f t="shared" si="694"/>
        <v>0.0015-1.50043168325238i</v>
      </c>
      <c r="M2364" t="str">
        <f t="shared" si="695"/>
        <v>0.0135-0.615561716206103i</v>
      </c>
      <c r="N2364">
        <f t="shared" si="696"/>
        <v>137.4124331963481</v>
      </c>
      <c r="O2364">
        <f t="shared" si="697"/>
        <v>38.389442984023106</v>
      </c>
      <c r="P2364" s="3">
        <f t="shared" si="698"/>
        <v>38.389442984023106</v>
      </c>
      <c r="Q2364" s="3">
        <f t="shared" si="699"/>
        <v>-42.587566803651882</v>
      </c>
      <c r="R2364">
        <f t="shared" si="700"/>
        <v>137.4124331963481</v>
      </c>
      <c r="S2364">
        <f t="shared" si="701"/>
        <v>6.6295480522523</v>
      </c>
      <c r="T2364">
        <f t="shared" si="684"/>
        <v>38.389442984023106</v>
      </c>
    </row>
    <row r="2365" spans="1:20" x14ac:dyDescent="0.3">
      <c r="A2365">
        <f t="shared" si="685"/>
        <v>41812.966695030278</v>
      </c>
      <c r="B2365">
        <f t="shared" si="702"/>
        <v>6654.7403348508597</v>
      </c>
      <c r="C2365" t="str">
        <f t="shared" si="686"/>
        <v>61.0910338742465-56.1747476632141i</v>
      </c>
      <c r="D2365" t="str">
        <f t="shared" si="687"/>
        <v>15.2528893511241-6.03881204817922i</v>
      </c>
      <c r="E2365" t="str">
        <f t="shared" si="688"/>
        <v>149.606296668308-7.59776464328056i</v>
      </c>
      <c r="F2365" t="str">
        <f t="shared" si="689"/>
        <v>17.4493379360139-22.863972669685i</v>
      </c>
      <c r="G2365" t="str">
        <f t="shared" si="690"/>
        <v>0.999420284260859-0.0240703067866389i</v>
      </c>
      <c r="H2365" t="str">
        <f t="shared" si="691"/>
        <v>95.6930203226774+23.0377755079153i</v>
      </c>
      <c r="I2365" t="str">
        <f t="shared" si="692"/>
        <v>5.71980933123035-4.65062694938384i</v>
      </c>
      <c r="K2365" t="str">
        <f t="shared" si="693"/>
        <v>0.128408647115223-0.0419525767595902i</v>
      </c>
      <c r="L2365" t="str">
        <f t="shared" si="694"/>
        <v>0.0015-1.49475162706952i</v>
      </c>
      <c r="M2365" t="str">
        <f t="shared" si="695"/>
        <v>0.0135-0.613231436746469i</v>
      </c>
      <c r="N2365">
        <f t="shared" si="696"/>
        <v>137.40067979005269</v>
      </c>
      <c r="O2365">
        <f t="shared" si="697"/>
        <v>38.380752754383906</v>
      </c>
      <c r="P2365" s="3">
        <f t="shared" si="698"/>
        <v>38.380752754383906</v>
      </c>
      <c r="Q2365" s="3">
        <f t="shared" si="699"/>
        <v>-42.599320209947301</v>
      </c>
      <c r="R2365">
        <f t="shared" si="700"/>
        <v>137.40067979005269</v>
      </c>
      <c r="S2365">
        <f t="shared" si="701"/>
        <v>6.6547403348508594</v>
      </c>
      <c r="T2365">
        <f t="shared" si="684"/>
        <v>38.380752754383906</v>
      </c>
    </row>
    <row r="2366" spans="1:20" x14ac:dyDescent="0.3">
      <c r="A2366">
        <f t="shared" si="685"/>
        <v>41971.855968471398</v>
      </c>
      <c r="B2366">
        <f t="shared" si="702"/>
        <v>6680.0283481232927</v>
      </c>
      <c r="C2366" t="str">
        <f t="shared" si="686"/>
        <v>61.0181039508308-56.1314672519696i</v>
      </c>
      <c r="D2366" t="str">
        <f t="shared" si="687"/>
        <v>15.252107655134-6.02541138923018i</v>
      </c>
      <c r="E2366" t="str">
        <f t="shared" si="688"/>
        <v>149.569625550849-7.57258289901093i</v>
      </c>
      <c r="F2366" t="str">
        <f t="shared" si="689"/>
        <v>17.4492609112995-22.780604506373i</v>
      </c>
      <c r="G2366" t="str">
        <f t="shared" si="690"/>
        <v>0.999415872628608-0.0241616672977375i</v>
      </c>
      <c r="H2366" t="str">
        <f t="shared" si="691"/>
        <v>95.7298578487935+23.1265722843503i</v>
      </c>
      <c r="I2366" t="str">
        <f t="shared" si="692"/>
        <v>5.7217301848155-4.62800766228832i</v>
      </c>
      <c r="K2366" t="str">
        <f t="shared" si="693"/>
        <v>0.128310393092906-0.0420780001127138i</v>
      </c>
      <c r="L2366" t="str">
        <f t="shared" si="694"/>
        <v>0.0015-1.48909307339063i</v>
      </c>
      <c r="M2366" t="str">
        <f t="shared" si="695"/>
        <v>0.0135-0.610909978826928i</v>
      </c>
      <c r="N2366">
        <f t="shared" si="696"/>
        <v>137.38858272143352</v>
      </c>
      <c r="O2366">
        <f t="shared" si="697"/>
        <v>38.37206408351004</v>
      </c>
      <c r="P2366" s="3">
        <f t="shared" si="698"/>
        <v>38.37206408351004</v>
      </c>
      <c r="Q2366" s="3">
        <f t="shared" si="699"/>
        <v>-42.611417278566485</v>
      </c>
      <c r="R2366">
        <f t="shared" si="700"/>
        <v>137.38858272143352</v>
      </c>
      <c r="S2366">
        <f t="shared" si="701"/>
        <v>6.6800283481232929</v>
      </c>
      <c r="T2366">
        <f t="shared" si="684"/>
        <v>38.37206408351004</v>
      </c>
    </row>
    <row r="2367" spans="1:20" x14ac:dyDescent="0.3">
      <c r="A2367">
        <f t="shared" si="685"/>
        <v>42131.349021151589</v>
      </c>
      <c r="B2367">
        <f t="shared" si="702"/>
        <v>6705.4124558461617</v>
      </c>
      <c r="C2367" t="str">
        <f t="shared" si="686"/>
        <v>60.9449294717724-56.088589758001i</v>
      </c>
      <c r="D2367" t="str">
        <f t="shared" si="687"/>
        <v>15.2513200880023-6.01209643087965i</v>
      </c>
      <c r="E2367" t="str">
        <f t="shared" si="688"/>
        <v>149.533104952743-7.54715928542044i</v>
      </c>
      <c r="F2367" t="str">
        <f t="shared" si="689"/>
        <v>17.4491833007727-22.6975640213631i</v>
      </c>
      <c r="G2367" t="str">
        <f t="shared" si="690"/>
        <v>0.99941142744364-0.0242533737592447i</v>
      </c>
      <c r="H2367" t="str">
        <f t="shared" si="691"/>
        <v>95.7669930874166+23.2157196929463i</v>
      </c>
      <c r="I2367" t="str">
        <f t="shared" si="692"/>
        <v>5.72366638421884-4.60545583254129i</v>
      </c>
      <c r="K2367" t="str">
        <f t="shared" si="693"/>
        <v>0.128211551385541-0.0422035667742001i</v>
      </c>
      <c r="L2367" t="str">
        <f t="shared" si="694"/>
        <v>0.0015-1.48345594081553i</v>
      </c>
      <c r="M2367" t="str">
        <f t="shared" si="695"/>
        <v>0.0135-0.608597309052527i</v>
      </c>
      <c r="N2367">
        <f t="shared" si="696"/>
        <v>137.37614176651709</v>
      </c>
      <c r="O2367">
        <f t="shared" si="697"/>
        <v>38.363376843080012</v>
      </c>
      <c r="P2367" s="3">
        <f t="shared" si="698"/>
        <v>38.363376843080012</v>
      </c>
      <c r="Q2367" s="3">
        <f t="shared" si="699"/>
        <v>-42.62385823348292</v>
      </c>
      <c r="R2367">
        <f t="shared" si="700"/>
        <v>137.37614176651709</v>
      </c>
      <c r="S2367">
        <f t="shared" si="701"/>
        <v>6.7054124558461616</v>
      </c>
      <c r="T2367">
        <f t="shared" si="684"/>
        <v>38.363376843080012</v>
      </c>
    </row>
    <row r="2368" spans="1:20" x14ac:dyDescent="0.3">
      <c r="A2368">
        <f t="shared" si="685"/>
        <v>42291.448147431962</v>
      </c>
      <c r="B2368">
        <f t="shared" si="702"/>
        <v>6730.893023178377</v>
      </c>
      <c r="C2368" t="str">
        <f t="shared" si="686"/>
        <v>60.8715099634328-56.0461132482018i</v>
      </c>
      <c r="D2368" t="str">
        <f t="shared" si="687"/>
        <v>15.2505266062495-5.99886697056076i</v>
      </c>
      <c r="E2368" t="str">
        <f t="shared" si="688"/>
        <v>149.496737158098-7.52149442541201i</v>
      </c>
      <c r="F2368" t="str">
        <f t="shared" si="689"/>
        <v>17.4491050999836-22.6148500197661i</v>
      </c>
      <c r="G2368" t="str">
        <f t="shared" si="690"/>
        <v>0.999406948451074-0.0243454274718346i</v>
      </c>
      <c r="H2368" t="str">
        <f t="shared" si="691"/>
        <v>95.804428576926+23.3052191939115i</v>
      </c>
      <c r="I2368" t="str">
        <f t="shared" si="692"/>
        <v>5.72561805753773-4.58297114799858i</v>
      </c>
      <c r="K2368" t="str">
        <f t="shared" si="693"/>
        <v>0.128112119573951-0.0423292744030463i</v>
      </c>
      <c r="L2368" t="str">
        <f t="shared" si="694"/>
        <v>0.0015-1.47784014825218i</v>
      </c>
      <c r="M2368" t="str">
        <f t="shared" si="695"/>
        <v>0.0135-0.606293394154737i</v>
      </c>
      <c r="N2368">
        <f t="shared" si="696"/>
        <v>137.36335669758728</v>
      </c>
      <c r="O2368">
        <f t="shared" si="697"/>
        <v>38.354690904896898</v>
      </c>
      <c r="P2368" s="3">
        <f t="shared" si="698"/>
        <v>38.354690904896898</v>
      </c>
      <c r="Q2368" s="3">
        <f t="shared" si="699"/>
        <v>-42.636643302412722</v>
      </c>
      <c r="R2368">
        <f t="shared" si="700"/>
        <v>137.36335669758728</v>
      </c>
      <c r="S2368">
        <f t="shared" si="701"/>
        <v>6.7308930231783766</v>
      </c>
      <c r="T2368">
        <f t="shared" si="684"/>
        <v>38.354690904896898</v>
      </c>
    </row>
    <row r="2369" spans="1:20" x14ac:dyDescent="0.3">
      <c r="A2369">
        <f t="shared" si="685"/>
        <v>42452.155650392211</v>
      </c>
      <c r="B2369">
        <f t="shared" si="702"/>
        <v>6756.4704166664551</v>
      </c>
      <c r="C2369" t="str">
        <f t="shared" si="686"/>
        <v>60.7978449465806-56.0040357927838i</v>
      </c>
      <c r="D2369" t="str">
        <f t="shared" si="687"/>
        <v>15.2497271660837-5.98572280681327i</v>
      </c>
      <c r="E2369" t="str">
        <f t="shared" si="688"/>
        <v>149.460524450064-7.49558896247967i</v>
      </c>
      <c r="F2369" t="str">
        <f t="shared" si="689"/>
        <v>17.4490263044482-22.5324613113857i</v>
      </c>
      <c r="G2369" t="str">
        <f t="shared" si="690"/>
        <v>0.999402435394093-0.0244378297409651i</v>
      </c>
      <c r="H2369" t="str">
        <f t="shared" si="691"/>
        <v>95.8421668793737+23.3950722539771i</v>
      </c>
      <c r="I2369" t="str">
        <f t="shared" si="692"/>
        <v>5.72758533402248-4.56055329766679i</v>
      </c>
      <c r="K2369" t="str">
        <f t="shared" si="693"/>
        <v>0.128012095244143-0.0424551206308463i</v>
      </c>
      <c r="L2369" t="str">
        <f t="shared" si="694"/>
        <v>0.0015-1.4722456149155i</v>
      </c>
      <c r="M2369" t="str">
        <f t="shared" si="695"/>
        <v>0.0135-0.603998200990971i</v>
      </c>
      <c r="N2369">
        <f t="shared" si="696"/>
        <v>137.35022728316002</v>
      </c>
      <c r="O2369">
        <f t="shared" si="697"/>
        <v>38.34600614087384</v>
      </c>
      <c r="P2369" s="3">
        <f t="shared" si="698"/>
        <v>38.34600614087384</v>
      </c>
      <c r="Q2369" s="3">
        <f t="shared" si="699"/>
        <v>-42.649772716839983</v>
      </c>
      <c r="R2369">
        <f t="shared" si="700"/>
        <v>137.35022728316002</v>
      </c>
      <c r="S2369">
        <f t="shared" si="701"/>
        <v>6.7564704166664553</v>
      </c>
      <c r="T2369">
        <f t="shared" si="684"/>
        <v>38.34600614087384</v>
      </c>
    </row>
    <row r="2370" spans="1:20" x14ac:dyDescent="0.3">
      <c r="A2370">
        <f t="shared" si="685"/>
        <v>42613.473841863699</v>
      </c>
      <c r="B2370">
        <f t="shared" si="702"/>
        <v>6782.1450042497881</v>
      </c>
      <c r="C2370" t="str">
        <f t="shared" si="686"/>
        <v>60.7239339363393-55.9623554651298i</v>
      </c>
      <c r="D2370" t="str">
        <f t="shared" si="687"/>
        <v>15.2489217233981-5.9726637392793i</v>
      </c>
      <c r="E2370" t="str">
        <f t="shared" si="688"/>
        <v>149.424469110632-7.46944356070975i</v>
      </c>
      <c r="F2370" t="str">
        <f t="shared" si="689"/>
        <v>17.4489469096487-22.4503967107013i</v>
      </c>
      <c r="G2370" t="str">
        <f t="shared" si="690"/>
        <v>0.999397888013937-0.0245305818768936i</v>
      </c>
      <c r="H2370" t="str">
        <f t="shared" si="691"/>
        <v>95.8802105807338+23.485280346422i</v>
      </c>
      <c r="I2370" t="str">
        <f t="shared" si="692"/>
        <v>5.72956834408802-4.53820197170168i</v>
      </c>
      <c r="K2370" t="str">
        <f t="shared" si="693"/>
        <v>0.127911475987566-0.0425811030616791i</v>
      </c>
      <c r="L2370" t="str">
        <f t="shared" si="694"/>
        <v>0.0015-1.46667226032626i</v>
      </c>
      <c r="M2370" t="str">
        <f t="shared" si="695"/>
        <v>0.0135-0.601711696544107i</v>
      </c>
      <c r="N2370">
        <f t="shared" si="696"/>
        <v>137.33675328795997</v>
      </c>
      <c r="O2370">
        <f t="shared" si="697"/>
        <v>38.3373224230197</v>
      </c>
      <c r="P2370" s="3">
        <f t="shared" si="698"/>
        <v>38.3373224230197</v>
      </c>
      <c r="Q2370" s="3">
        <f t="shared" si="699"/>
        <v>-42.663246712040028</v>
      </c>
      <c r="R2370">
        <f t="shared" si="700"/>
        <v>137.33675328795997</v>
      </c>
      <c r="S2370">
        <f t="shared" si="701"/>
        <v>6.7821450042497879</v>
      </c>
      <c r="T2370">
        <f t="shared" si="684"/>
        <v>38.3373224230197</v>
      </c>
    </row>
    <row r="2371" spans="1:20" x14ac:dyDescent="0.3">
      <c r="A2371">
        <f t="shared" si="685"/>
        <v>42775.405042462786</v>
      </c>
      <c r="B2371">
        <f t="shared" si="702"/>
        <v>6807.9171552659373</v>
      </c>
      <c r="C2371" t="str">
        <f t="shared" si="686"/>
        <v>60.6497764421386-55.9210703416495i</v>
      </c>
      <c r="D2371" t="str">
        <f t="shared" si="687"/>
        <v>15.248110233769-5.95968956869911i</v>
      </c>
      <c r="E2371" t="str">
        <f t="shared" si="688"/>
        <v>149.388573420439-7.44305890478302i</v>
      </c>
      <c r="F2371" t="str">
        <f t="shared" si="689"/>
        <v>17.4488669110331-22.3686550368508i</v>
      </c>
      <c r="G2371" t="str">
        <f t="shared" si="690"/>
        <v>0.999393306049884-0.0246236851946936i</v>
      </c>
      <c r="H2371" t="str">
        <f t="shared" si="691"/>
        <v>95.9185622911566+23.5758449510979i</v>
      </c>
      <c r="I2371" t="str">
        <f t="shared" si="692"/>
        <v>5.73156721932557-4.51591686140681i</v>
      </c>
      <c r="K2371" t="str">
        <f t="shared" si="693"/>
        <v>0.12781025940137-0.0427072192719995i</v>
      </c>
      <c r="L2371" t="str">
        <f t="shared" si="694"/>
        <v>0.0015-1.46112000430988i</v>
      </c>
      <c r="M2371" t="str">
        <f t="shared" si="695"/>
        <v>0.0135-0.599433847922001i</v>
      </c>
      <c r="N2371">
        <f t="shared" si="696"/>
        <v>137.32293447289717</v>
      </c>
      <c r="O2371">
        <f t="shared" si="697"/>
        <v>38.328639623425246</v>
      </c>
      <c r="P2371" s="3">
        <f t="shared" si="698"/>
        <v>38.328639623425246</v>
      </c>
      <c r="Q2371" s="3">
        <f t="shared" si="699"/>
        <v>-42.677065527102819</v>
      </c>
      <c r="R2371">
        <f t="shared" si="700"/>
        <v>137.32293447289717</v>
      </c>
      <c r="S2371">
        <f t="shared" si="701"/>
        <v>6.8079171552659377</v>
      </c>
      <c r="T2371">
        <f t="shared" si="684"/>
        <v>38.328639623425246</v>
      </c>
    </row>
    <row r="2372" spans="1:20" x14ac:dyDescent="0.3">
      <c r="A2372">
        <f t="shared" si="685"/>
        <v>42937.95158162414</v>
      </c>
      <c r="B2372">
        <f t="shared" si="702"/>
        <v>6833.7872404559475</v>
      </c>
      <c r="C2372" t="str">
        <f t="shared" si="686"/>
        <v>60.5753719676638-55.8801785016275i</v>
      </c>
      <c r="D2372" t="str">
        <f t="shared" si="687"/>
        <v>15.2472926524539-5.94680009690686i</v>
      </c>
      <c r="E2372" t="str">
        <f t="shared" si="688"/>
        <v>149.352839658564-7.41643569997344i</v>
      </c>
      <c r="F2372" t="str">
        <f t="shared" si="689"/>
        <v>17.4487863040147-22.287235113614i</v>
      </c>
      <c r="G2372" t="str">
        <f t="shared" si="690"/>
        <v>0.999388689239234-0.0247171410142716i</v>
      </c>
      <c r="H2372" t="str">
        <f t="shared" si="691"/>
        <v>95.9572246452283+23.6667675544551i</v>
      </c>
      <c r="I2372" t="str">
        <f t="shared" si="692"/>
        <v>5.73358209251467-4.49369765923245i</v>
      </c>
      <c r="K2372" t="str">
        <f t="shared" si="693"/>
        <v>0.127708443088664-0.0428334668105291i</v>
      </c>
      <c r="L2372" t="str">
        <f t="shared" si="694"/>
        <v>0.0015-1.4555887669953i</v>
      </c>
      <c r="M2372" t="str">
        <f t="shared" si="695"/>
        <v>0.0135-0.597164622357045i</v>
      </c>
      <c r="N2372">
        <f t="shared" si="696"/>
        <v>137.30877059504684</v>
      </c>
      <c r="O2372">
        <f t="shared" si="697"/>
        <v>38.319957614248537</v>
      </c>
      <c r="P2372" s="3">
        <f t="shared" si="698"/>
        <v>38.319957614248537</v>
      </c>
      <c r="Q2372" s="3">
        <f t="shared" si="699"/>
        <v>-42.691229404953162</v>
      </c>
      <c r="R2372">
        <f t="shared" si="700"/>
        <v>137.30877059504684</v>
      </c>
      <c r="S2372">
        <f t="shared" si="701"/>
        <v>6.8337872404559477</v>
      </c>
      <c r="T2372">
        <f t="shared" si="684"/>
        <v>38.319957614248537</v>
      </c>
    </row>
    <row r="2373" spans="1:20" x14ac:dyDescent="0.3">
      <c r="A2373">
        <f t="shared" si="685"/>
        <v>43101.115797634317</v>
      </c>
      <c r="B2373">
        <f t="shared" si="702"/>
        <v>6859.7556319696805</v>
      </c>
      <c r="C2373" t="str">
        <f t="shared" si="686"/>
        <v>60.5007200108079-55.8396780270708i</v>
      </c>
      <c r="D2373" t="str">
        <f t="shared" si="687"/>
        <v>15.2464689343891-5.93399512682626i</v>
      </c>
      <c r="E2373" t="str">
        <f t="shared" si="688"/>
        <v>149.317270102326-7.38957467214144i</v>
      </c>
      <c r="F2373" t="str">
        <f t="shared" si="689"/>
        <v>17.4487050839723-22.2061357693948i</v>
      </c>
      <c r="G2373" t="str">
        <f t="shared" si="690"/>
        <v>0.999384037317302-0.0248109506603829i</v>
      </c>
      <c r="H2373" t="str">
        <f t="shared" si="691"/>
        <v>95.996200302229+23.7580496495668i</v>
      </c>
      <c r="I2373" t="str">
        <f t="shared" si="692"/>
        <v>5.73561309763513-4.47154405877402i</v>
      </c>
      <c r="K2373" t="str">
        <f t="shared" si="693"/>
        <v>0.127606024658783-0.0429598431981511i</v>
      </c>
      <c r="L2373" t="str">
        <f t="shared" si="694"/>
        <v>0.0015-1.4500784688138i</v>
      </c>
      <c r="M2373" t="str">
        <f t="shared" si="695"/>
        <v>0.0135-0.594903987205662i</v>
      </c>
      <c r="N2373">
        <f t="shared" si="696"/>
        <v>137.29426140763027</v>
      </c>
      <c r="O2373">
        <f t="shared" si="697"/>
        <v>38.311276267700379</v>
      </c>
      <c r="P2373" s="3">
        <f t="shared" si="698"/>
        <v>38.311276267700379</v>
      </c>
      <c r="Q2373" s="3">
        <f t="shared" si="699"/>
        <v>-42.70573859236972</v>
      </c>
      <c r="R2373">
        <f t="shared" si="700"/>
        <v>137.29426140763027</v>
      </c>
      <c r="S2373">
        <f t="shared" si="701"/>
        <v>6.8597556319696809</v>
      </c>
      <c r="T2373">
        <f t="shared" si="684"/>
        <v>38.311276267700379</v>
      </c>
    </row>
    <row r="2374" spans="1:20" x14ac:dyDescent="0.3">
      <c r="A2374">
        <f t="shared" si="685"/>
        <v>43264.900037665328</v>
      </c>
      <c r="B2374">
        <f t="shared" si="702"/>
        <v>6885.8227033711655</v>
      </c>
      <c r="C2374" t="str">
        <f t="shared" si="686"/>
        <v>60.425820063628-55.799567002558i</v>
      </c>
      <c r="D2374" t="str">
        <f t="shared" si="687"/>
        <v>15.2456390341877-5.92127446246647i</v>
      </c>
      <c r="E2374" t="str">
        <f t="shared" si="688"/>
        <v>149.281867027087-7.36247656772948i</v>
      </c>
      <c r="F2374" t="str">
        <f t="shared" si="689"/>
        <v>17.4486232462496-22.1253558372054i</v>
      </c>
      <c r="G2374" t="str">
        <f t="shared" si="690"/>
        <v>0.999379350017391-0.0249051154626486i</v>
      </c>
      <c r="H2374" t="str">
        <f t="shared" si="691"/>
        <v>96.0354919463975+23.8496927361536i</v>
      </c>
      <c r="I2374" t="str">
        <f t="shared" si="692"/>
        <v>5.73766036987917-4.4494557547713i</v>
      </c>
      <c r="K2374" t="str">
        <f t="shared" si="693"/>
        <v>0.127503001727555-0.0430863459278056i</v>
      </c>
      <c r="L2374" t="str">
        <f t="shared" si="694"/>
        <v>0.0015-1.44458903049791i</v>
      </c>
      <c r="M2374" t="str">
        <f t="shared" si="695"/>
        <v>0.0135-0.59265190994786i</v>
      </c>
      <c r="N2374">
        <f t="shared" si="696"/>
        <v>137.27940665999725</v>
      </c>
      <c r="O2374">
        <f t="shared" si="697"/>
        <v>38.302595456030218</v>
      </c>
      <c r="P2374" s="3">
        <f t="shared" si="698"/>
        <v>38.302595456030218</v>
      </c>
      <c r="Q2374" s="3">
        <f t="shared" si="699"/>
        <v>-42.72059334000275</v>
      </c>
      <c r="R2374">
        <f t="shared" si="700"/>
        <v>137.27940665999725</v>
      </c>
      <c r="S2374">
        <f t="shared" si="701"/>
        <v>6.8858227033711659</v>
      </c>
      <c r="T2374">
        <f t="shared" si="684"/>
        <v>38.302595456030218</v>
      </c>
    </row>
    <row r="2375" spans="1:20" x14ac:dyDescent="0.3">
      <c r="A2375">
        <f t="shared" si="685"/>
        <v>43429.306657808454</v>
      </c>
      <c r="B2375">
        <f t="shared" si="702"/>
        <v>6911.9888296439758</v>
      </c>
      <c r="C2375" t="str">
        <f t="shared" si="686"/>
        <v>60.3506716122982-55.7598435150836i</v>
      </c>
      <c r="D2375" t="str">
        <f t="shared" si="687"/>
        <v>15.2448029061372-5.90863790891773i</v>
      </c>
      <c r="E2375" t="str">
        <f t="shared" si="688"/>
        <v>149.246632706054-7.33514215375256i</v>
      </c>
      <c r="F2375" t="str">
        <f t="shared" si="689"/>
        <v>17.4485407861548-22.0448941546484i</v>
      </c>
      <c r="G2375" t="str">
        <f t="shared" si="690"/>
        <v>0.999374627070789-0.024999636755572i</v>
      </c>
      <c r="H2375" t="str">
        <f t="shared" si="691"/>
        <v>96.0751022872006+23.9416983206099i</v>
      </c>
      <c r="I2375" t="str">
        <f t="shared" si="692"/>
        <v>5.73972404566387-4.42743244310713i</v>
      </c>
      <c r="K2375" t="str">
        <f t="shared" si="693"/>
        <v>0.127399371917566-0.0432129724643883i</v>
      </c>
      <c r="L2375" t="str">
        <f t="shared" si="694"/>
        <v>0.0015-1.43912037308021i</v>
      </c>
      <c r="M2375" t="str">
        <f t="shared" si="695"/>
        <v>0.0135-0.590408358186751i</v>
      </c>
      <c r="N2375">
        <f t="shared" si="696"/>
        <v>137.26420609760874</v>
      </c>
      <c r="O2375">
        <f t="shared" si="697"/>
        <v>38.293915051511355</v>
      </c>
      <c r="P2375" s="3">
        <f t="shared" si="698"/>
        <v>38.293915051511355</v>
      </c>
      <c r="Q2375" s="3">
        <f t="shared" si="699"/>
        <v>-42.735793902391279</v>
      </c>
      <c r="R2375">
        <f t="shared" si="700"/>
        <v>137.26420609760874</v>
      </c>
      <c r="S2375">
        <f t="shared" si="701"/>
        <v>6.9119888296439758</v>
      </c>
      <c r="T2375">
        <f t="shared" si="684"/>
        <v>38.293915051511355</v>
      </c>
    </row>
    <row r="2376" spans="1:20" x14ac:dyDescent="0.3">
      <c r="A2376">
        <f t="shared" si="685"/>
        <v>43594.338023108125</v>
      </c>
      <c r="B2376">
        <f t="shared" si="702"/>
        <v>6938.2543871966227</v>
      </c>
      <c r="C2376" t="str">
        <f t="shared" si="686"/>
        <v>60.2752741370718-55.7205056539014i</v>
      </c>
      <c r="D2376" t="str">
        <f t="shared" si="687"/>
        <v>15.2439605041977-5.89608527234719i</v>
      </c>
      <c r="E2376" t="str">
        <f t="shared" si="688"/>
        <v>149.211569410074-7.30757221778615i</v>
      </c>
      <c r="F2376" t="str">
        <f t="shared" si="689"/>
        <v>17.448457698961-21.9647495639009i</v>
      </c>
      <c r="G2376" t="str">
        <f t="shared" si="690"/>
        <v>0.999369868206744-0.0250945158785552i</v>
      </c>
      <c r="H2376" t="str">
        <f t="shared" si="691"/>
        <v>96.1150340595991+24.0340679160257i</v>
      </c>
      <c r="I2376" t="str">
        <f t="shared" si="692"/>
        <v>5.74180426264351-4.40547382080644i</v>
      </c>
      <c r="K2376" t="str">
        <f t="shared" si="693"/>
        <v>0.12729513285844-0.0433397202446496i</v>
      </c>
      <c r="L2376" t="str">
        <f t="shared" si="694"/>
        <v>0.0015-1.43367241789222i</v>
      </c>
      <c r="M2376" t="str">
        <f t="shared" si="695"/>
        <v>0.0135-0.588173299648088i</v>
      </c>
      <c r="N2376">
        <f t="shared" si="696"/>
        <v>137.24865946202462</v>
      </c>
      <c r="O2376">
        <f t="shared" si="697"/>
        <v>38.285234926426682</v>
      </c>
      <c r="P2376" s="3">
        <f t="shared" si="698"/>
        <v>38.285234926426682</v>
      </c>
      <c r="Q2376" s="3">
        <f t="shared" si="699"/>
        <v>-42.751340537975381</v>
      </c>
      <c r="R2376">
        <f t="shared" si="700"/>
        <v>137.24865946202462</v>
      </c>
      <c r="S2376">
        <f t="shared" si="701"/>
        <v>6.9382543871966229</v>
      </c>
      <c r="T2376">
        <f t="shared" si="684"/>
        <v>38.285234926426682</v>
      </c>
    </row>
    <row r="2377" spans="1:20" x14ac:dyDescent="0.3">
      <c r="A2377">
        <f t="shared" si="685"/>
        <v>43759.996507595934</v>
      </c>
      <c r="B2377">
        <f t="shared" si="702"/>
        <v>6964.6197538679698</v>
      </c>
      <c r="C2377" t="str">
        <f t="shared" si="686"/>
        <v>60.1996271122412-55.681551510369i</v>
      </c>
      <c r="D2377" t="str">
        <f t="shared" si="687"/>
        <v>15.2431117819994-5.88361635999458i</v>
      </c>
      <c r="E2377" t="str">
        <f t="shared" si="688"/>
        <v>149.176679407445-7.27976756795229i</v>
      </c>
      <c r="F2377" t="str">
        <f t="shared" si="689"/>
        <v>17.448373979905-21.8849209116972i</v>
      </c>
      <c r="G2377" t="str">
        <f t="shared" si="690"/>
        <v>0.999365073152455-0.0251897541759158i</v>
      </c>
      <c r="H2377" t="str">
        <f t="shared" si="691"/>
        <v>96.1552900243242+24.1268030422125i</v>
      </c>
      <c r="I2377" t="str">
        <f t="shared" si="692"/>
        <v>5.74390115972207-4.38357958603536i</v>
      </c>
      <c r="K2377" t="str">
        <f t="shared" si="693"/>
        <v>0.12719028218711-0.0434665866770978i</v>
      </c>
      <c r="L2377" t="str">
        <f t="shared" si="694"/>
        <v>0.0015-1.42824508656328i</v>
      </c>
      <c r="M2377" t="str">
        <f t="shared" si="695"/>
        <v>0.0135-0.585946702179806i</v>
      </c>
      <c r="N2377">
        <f t="shared" si="696"/>
        <v>137.23276649088962</v>
      </c>
      <c r="O2377">
        <f t="shared" si="697"/>
        <v>38.276554953054323</v>
      </c>
      <c r="P2377" s="3">
        <f t="shared" si="698"/>
        <v>38.276554953054323</v>
      </c>
      <c r="Q2377" s="3">
        <f t="shared" si="699"/>
        <v>-42.767233509110369</v>
      </c>
      <c r="R2377">
        <f t="shared" si="700"/>
        <v>137.23276649088962</v>
      </c>
      <c r="S2377">
        <f t="shared" si="701"/>
        <v>6.9646197538679697</v>
      </c>
      <c r="T2377">
        <f t="shared" si="684"/>
        <v>38.276554953054323</v>
      </c>
    </row>
    <row r="2378" spans="1:20" x14ac:dyDescent="0.3">
      <c r="A2378">
        <f t="shared" si="685"/>
        <v>43926.284494324798</v>
      </c>
      <c r="B2378">
        <f t="shared" si="702"/>
        <v>6991.0853089326683</v>
      </c>
      <c r="C2378" t="str">
        <f t="shared" si="686"/>
        <v>60.1237300060943-55.6429791777851i</v>
      </c>
      <c r="D2378" t="str">
        <f t="shared" si="687"/>
        <v>15.2422566928405-5.87123098016802i</v>
      </c>
      <c r="E2378" t="str">
        <f t="shared" si="688"/>
        <v>149.141964963709-7.2517290329065i</v>
      </c>
      <c r="F2378" t="str">
        <f t="shared" si="689"/>
        <v>17.4482896241879-21.8054070493123i</v>
      </c>
      <c r="G2378" t="str">
        <f t="shared" si="690"/>
        <v>0.999360241633054-0.0252853529969035i</v>
      </c>
      <c r="H2378" t="str">
        <f t="shared" si="691"/>
        <v>96.1958729681575+24.2199052257278i</v>
      </c>
      <c r="I2378" t="str">
        <f t="shared" si="692"/>
        <v>5.74601487706641-4.36174943810044i</v>
      </c>
      <c r="K2378" t="str">
        <f t="shared" si="693"/>
        <v>0.127084817548093-0.0435935691419023i</v>
      </c>
      <c r="L2378" t="str">
        <f t="shared" si="694"/>
        <v>0.0015-1.4228383010194i</v>
      </c>
      <c r="M2378" t="str">
        <f t="shared" si="695"/>
        <v>0.0135-0.583728533751549i</v>
      </c>
      <c r="N2378">
        <f t="shared" si="696"/>
        <v>137.21652691792104</v>
      </c>
      <c r="O2378">
        <f t="shared" si="697"/>
        <v>38.267875003652371</v>
      </c>
      <c r="P2378" s="3">
        <f t="shared" si="698"/>
        <v>38.267875003652371</v>
      </c>
      <c r="Q2378" s="3">
        <f t="shared" si="699"/>
        <v>-42.78347308207897</v>
      </c>
      <c r="R2378">
        <f t="shared" si="700"/>
        <v>137.21652691792104</v>
      </c>
      <c r="S2378">
        <f t="shared" si="701"/>
        <v>6.9910853089326688</v>
      </c>
      <c r="T2378">
        <f t="shared" si="684"/>
        <v>38.267875003652371</v>
      </c>
    </row>
    <row r="2379" spans="1:20" x14ac:dyDescent="0.3">
      <c r="A2379">
        <f t="shared" si="685"/>
        <v>44093.204375403235</v>
      </c>
      <c r="B2379">
        <f t="shared" si="702"/>
        <v>7017.6514331066128</v>
      </c>
      <c r="C2379" t="str">
        <f t="shared" si="686"/>
        <v>60.0475822808865-55.604786751232i</v>
      </c>
      <c r="D2379" t="str">
        <f t="shared" si="687"/>
        <v>15.241395189685-5.8589289422398i</v>
      </c>
      <c r="E2379" t="str">
        <f t="shared" si="688"/>
        <v>149.107428341459-7.22345746181628i</v>
      </c>
      <c r="F2379" t="str">
        <f t="shared" si="689"/>
        <v>17.4482046269742-21.7262068325458i</v>
      </c>
      <c r="G2379" t="str">
        <f t="shared" si="690"/>
        <v>0.999355373371589-0.025381313695717i</v>
      </c>
      <c r="H2379" t="str">
        <f t="shared" si="691"/>
        <v>96.2367857042049+24.3133759998964i</v>
      </c>
      <c r="I2379" t="str">
        <f t="shared" si="692"/>
        <v>5.74814555611856-4.33998307744781i</v>
      </c>
      <c r="K2379" t="str">
        <f t="shared" si="693"/>
        <v>0.12697873659378-0.0437206649908011i</v>
      </c>
      <c r="L2379" t="str">
        <f t="shared" si="694"/>
        <v>0.0015-1.41745198348217i</v>
      </c>
      <c r="M2379" t="str">
        <f t="shared" si="695"/>
        <v>0.0135-0.581518762454222i</v>
      </c>
      <c r="N2379">
        <f t="shared" si="696"/>
        <v>137.19994047290106</v>
      </c>
      <c r="O2379">
        <f t="shared" si="697"/>
        <v>38.259194950445199</v>
      </c>
      <c r="P2379" s="3">
        <f t="shared" si="698"/>
        <v>38.259194950445199</v>
      </c>
      <c r="Q2379" s="3">
        <f t="shared" si="699"/>
        <v>-42.800059527098952</v>
      </c>
      <c r="R2379">
        <f t="shared" si="700"/>
        <v>137.19994047290106</v>
      </c>
      <c r="S2379">
        <f t="shared" si="701"/>
        <v>7.0176514331066127</v>
      </c>
      <c r="T2379">
        <f t="shared" si="684"/>
        <v>38.259194950445199</v>
      </c>
    </row>
    <row r="2380" spans="1:20" x14ac:dyDescent="0.3">
      <c r="A2380">
        <f t="shared" si="685"/>
        <v>44260.758552029773</v>
      </c>
      <c r="B2380">
        <f t="shared" si="702"/>
        <v>7044.3185085524183</v>
      </c>
      <c r="C2380" t="str">
        <f t="shared" si="686"/>
        <v>59.9711833928011-55.5669723274102i</v>
      </c>
      <c r="D2380" t="str">
        <f t="shared" si="687"/>
        <v>15.2405272251604-5.84671005664201i</v>
      </c>
      <c r="E2380" t="str">
        <f t="shared" si="688"/>
        <v>149.073071800143-7.19495372434109i</v>
      </c>
      <c r="F2380" t="str">
        <f t="shared" si="689"/>
        <v>17.448118983392-21.6473191217046i</v>
      </c>
      <c r="G2380" t="str">
        <f t="shared" si="690"/>
        <v>0.999350468089014-0.0254776376315208i</v>
      </c>
      <c r="H2380" t="str">
        <f t="shared" si="691"/>
        <v>96.2780310721876+24.4072169048373i</v>
      </c>
      <c r="I2380" t="str">
        <f t="shared" si="692"/>
        <v>5.75029333960934-4.31828020566249i</v>
      </c>
      <c r="K2380" t="str">
        <f t="shared" si="693"/>
        <v>0.12687203698471-0.0438478715470088i</v>
      </c>
      <c r="L2380" t="str">
        <f t="shared" si="694"/>
        <v>0.0015-1.41208605646759i</v>
      </c>
      <c r="M2380" t="str">
        <f t="shared" si="695"/>
        <v>0.0135-0.579317356499526i</v>
      </c>
      <c r="N2380">
        <f t="shared" si="696"/>
        <v>137.18300688166764</v>
      </c>
      <c r="O2380">
        <f t="shared" si="697"/>
        <v>38.250514665608151</v>
      </c>
      <c r="P2380" s="3">
        <f t="shared" si="698"/>
        <v>38.250514665608151</v>
      </c>
      <c r="Q2380" s="3">
        <f t="shared" si="699"/>
        <v>-42.816993118332363</v>
      </c>
      <c r="R2380">
        <f t="shared" si="700"/>
        <v>137.18300688166764</v>
      </c>
      <c r="S2380">
        <f t="shared" si="701"/>
        <v>7.0443185085524185</v>
      </c>
      <c r="T2380">
        <f t="shared" si="684"/>
        <v>38.250514665608151</v>
      </c>
    </row>
    <row r="2381" spans="1:20" x14ac:dyDescent="0.3">
      <c r="A2381">
        <f t="shared" si="685"/>
        <v>44428.949434527487</v>
      </c>
      <c r="B2381">
        <f t="shared" si="702"/>
        <v>7071.0869188849174</v>
      </c>
      <c r="C2381" t="str">
        <f t="shared" si="686"/>
        <v>59.8945327919201-55.529534004478i</v>
      </c>
      <c r="D2381" t="str">
        <f t="shared" si="687"/>
        <v>15.2396527515557-5.83457413486245i</v>
      </c>
      <c r="E2381" t="str">
        <f t="shared" si="688"/>
        <v>149.038897595864-7.16621871061154i</v>
      </c>
      <c r="F2381" t="str">
        <f t="shared" si="689"/>
        <v>17.4480326885322-21.568742781587i</v>
      </c>
      <c r="G2381" t="str">
        <f t="shared" si="690"/>
        <v>0.999345525504163-0.0255743261684615i</v>
      </c>
      <c r="H2381" t="str">
        <f t="shared" si="691"/>
        <v>96.3196119387259+24.5014294874849i</v>
      </c>
      <c r="I2381" t="str">
        <f t="shared" si="692"/>
        <v>5.75245837157119-4.29664052546781i</v>
      </c>
      <c r="K2381" t="str">
        <f t="shared" si="693"/>
        <v>0.126764716389863-0.0439751861051292i</v>
      </c>
      <c r="L2381" t="str">
        <f t="shared" si="694"/>
        <v>0.0015-1.40674044278501i</v>
      </c>
      <c r="M2381" t="str">
        <f t="shared" si="695"/>
        <v>0.0135-0.577124284219492i</v>
      </c>
      <c r="N2381">
        <f t="shared" si="696"/>
        <v>137.16572586610755</v>
      </c>
      <c r="O2381">
        <f t="shared" si="697"/>
        <v>38.241834021253403</v>
      </c>
      <c r="P2381" s="3">
        <f t="shared" si="698"/>
        <v>38.241834021253403</v>
      </c>
      <c r="Q2381" s="3">
        <f t="shared" si="699"/>
        <v>-42.834274133892443</v>
      </c>
      <c r="R2381">
        <f t="shared" si="700"/>
        <v>137.16572586610755</v>
      </c>
      <c r="S2381">
        <f t="shared" si="701"/>
        <v>7.0710869188849177</v>
      </c>
      <c r="T2381">
        <f t="shared" si="684"/>
        <v>38.241834021253403</v>
      </c>
    </row>
    <row r="2382" spans="1:20" x14ac:dyDescent="0.3">
      <c r="A2382">
        <f t="shared" si="685"/>
        <v>44597.779442378684</v>
      </c>
      <c r="B2382">
        <f t="shared" si="702"/>
        <v>7097.9570491766799</v>
      </c>
      <c r="C2382" t="str">
        <f t="shared" si="686"/>
        <v>59.8176299221931-55.4924698818828i</v>
      </c>
      <c r="D2382" t="str">
        <f t="shared" si="687"/>
        <v>15.2387717208188-5.82252098944022i</v>
      </c>
      <c r="E2382" t="str">
        <f t="shared" si="688"/>
        <v>149.004907981188-7.13725333120225i</v>
      </c>
      <c r="F2382" t="str">
        <f t="shared" si="689"/>
        <v>17.4479457374487-21.4904766814664i</v>
      </c>
      <c r="G2382" t="str">
        <f t="shared" si="690"/>
        <v>0.999340545333747-0.0256713806756856i</v>
      </c>
      <c r="H2382" t="str">
        <f t="shared" si="691"/>
        <v>96.3615311976328+24.5960153016125i</v>
      </c>
      <c r="I2382" t="str">
        <f t="shared" si="692"/>
        <v>5.75464079735174-4.27506374072505i</v>
      </c>
      <c r="K2382" t="str">
        <f t="shared" si="693"/>
        <v>0.126656772486946-0.0441026059310669i</v>
      </c>
      <c r="L2382" t="str">
        <f t="shared" si="694"/>
        <v>0.0015-1.40141506553597i</v>
      </c>
      <c r="M2382" t="str">
        <f t="shared" si="695"/>
        <v>0.0135-0.57493951406604i</v>
      </c>
      <c r="N2382">
        <f t="shared" si="696"/>
        <v>137.14809714415259</v>
      </c>
      <c r="O2382">
        <f t="shared" si="697"/>
        <v>38.233152889414981</v>
      </c>
      <c r="P2382" s="3">
        <f t="shared" si="698"/>
        <v>38.233152889414981</v>
      </c>
      <c r="Q2382" s="3">
        <f t="shared" si="699"/>
        <v>-42.851902855847413</v>
      </c>
      <c r="R2382">
        <f t="shared" si="700"/>
        <v>137.14809714415259</v>
      </c>
      <c r="S2382">
        <f t="shared" si="701"/>
        <v>7.0979570491766797</v>
      </c>
      <c r="T2382">
        <f t="shared" si="684"/>
        <v>38.233152889414981</v>
      </c>
    </row>
    <row r="2383" spans="1:20" x14ac:dyDescent="0.3">
      <c r="A2383">
        <f t="shared" si="685"/>
        <v>44767.251004259728</v>
      </c>
      <c r="B2383">
        <f t="shared" si="702"/>
        <v>7124.9292859635516</v>
      </c>
      <c r="C2383" t="str">
        <f t="shared" si="686"/>
        <v>59.74047422141-55.4557780601966i</v>
      </c>
      <c r="D2383" t="str">
        <f t="shared" si="687"/>
        <v>15.2378840845545-5.8105504339616i</v>
      </c>
      <c r="E2383" t="str">
        <f t="shared" si="688"/>
        <v>148.971105204946-7.10805851710553i</v>
      </c>
      <c r="F2383" t="str">
        <f t="shared" si="689"/>
        <v>17.4478581251579-21.4125196950744i</v>
      </c>
      <c r="G2383" t="str">
        <f t="shared" si="690"/>
        <v>0.999335527292327-0.0257688025273554i</v>
      </c>
      <c r="H2383" t="str">
        <f t="shared" si="691"/>
        <v>96.4037917702082+24.6909759078559i</v>
      </c>
      <c r="I2383" t="str">
        <f t="shared" si="692"/>
        <v>5.75684076362727-4.25354955643272i</v>
      </c>
      <c r="K2383" t="str">
        <f t="shared" si="693"/>
        <v>0.126548202962686-0.0442301282619447i</v>
      </c>
      <c r="L2383" t="str">
        <f t="shared" si="694"/>
        <v>0.0015-1.39610984811314i</v>
      </c>
      <c r="M2383" t="str">
        <f t="shared" si="695"/>
        <v>0.0135-0.57276301461052i</v>
      </c>
      <c r="N2383">
        <f t="shared" si="696"/>
        <v>137.13012042977533</v>
      </c>
      <c r="O2383">
        <f t="shared" si="697"/>
        <v>38.224471142034282</v>
      </c>
      <c r="P2383" s="3">
        <f t="shared" si="698"/>
        <v>38.224471142034282</v>
      </c>
      <c r="Q2383" s="3">
        <f t="shared" si="699"/>
        <v>-42.869879570224683</v>
      </c>
      <c r="R2383">
        <f t="shared" si="700"/>
        <v>137.13012042977533</v>
      </c>
      <c r="S2383">
        <f t="shared" si="701"/>
        <v>7.1249292859635514</v>
      </c>
      <c r="T2383">
        <f t="shared" si="684"/>
        <v>38.224471142034282</v>
      </c>
    </row>
    <row r="2384" spans="1:20" x14ac:dyDescent="0.3">
      <c r="A2384">
        <f t="shared" si="685"/>
        <v>44937.366558075912</v>
      </c>
      <c r="B2384">
        <f t="shared" si="702"/>
        <v>7152.0040172502131</v>
      </c>
      <c r="C2384" t="str">
        <f t="shared" si="686"/>
        <v>59.6630651211774-55.419456640948i</v>
      </c>
      <c r="D2384" t="str">
        <f t="shared" si="687"/>
        <v>15.2369897940222-5.79866228305568i</v>
      </c>
      <c r="E2384" t="str">
        <f t="shared" si="688"/>
        <v>148.937491512041-7.0786352197022i</v>
      </c>
      <c r="F2384" t="str">
        <f t="shared" si="689"/>
        <v>17.4477698466386-21.3348707005851i</v>
      </c>
      <c r="G2384" t="str">
        <f t="shared" si="690"/>
        <v>0.999330471092303-0.0258665931026666i</v>
      </c>
      <c r="H2384" t="str">
        <f t="shared" si="691"/>
        <v>96.4463966055362+24.7863128737343i</v>
      </c>
      <c r="I2384" t="str">
        <f t="shared" si="692"/>
        <v>5.7590584184163-4.23209767872637i</v>
      </c>
      <c r="K2384" t="str">
        <f t="shared" si="693"/>
        <v>0.126439005513128-0.0443577503060216i</v>
      </c>
      <c r="L2384" t="str">
        <f t="shared" si="694"/>
        <v>0.0015-1.39082471419919i</v>
      </c>
      <c r="M2384" t="str">
        <f t="shared" si="695"/>
        <v>0.0135-0.570594754543256i</v>
      </c>
      <c r="N2384">
        <f t="shared" si="696"/>
        <v>137.11179543298829</v>
      </c>
      <c r="O2384">
        <f t="shared" si="697"/>
        <v>38.215788650945626</v>
      </c>
      <c r="P2384" s="3">
        <f t="shared" si="698"/>
        <v>38.215788650945626</v>
      </c>
      <c r="Q2384" s="3">
        <f t="shared" si="699"/>
        <v>-42.888204567011726</v>
      </c>
      <c r="R2384">
        <f t="shared" si="700"/>
        <v>137.11179543298829</v>
      </c>
      <c r="S2384">
        <f t="shared" si="701"/>
        <v>7.1520040172502135</v>
      </c>
      <c r="T2384">
        <f t="shared" si="684"/>
        <v>38.215788650945626</v>
      </c>
    </row>
    <row r="2385" spans="1:20" x14ac:dyDescent="0.3">
      <c r="A2385">
        <f t="shared" si="685"/>
        <v>45108.128550996604</v>
      </c>
      <c r="B2385">
        <f t="shared" si="702"/>
        <v>7179.1816325157642</v>
      </c>
      <c r="C2385" t="str">
        <f t="shared" si="686"/>
        <v>59.585402046891-55.3835037264511i</v>
      </c>
      <c r="D2385" t="str">
        <f t="shared" si="687"/>
        <v>15.2360888001333-5.7868563523902i</v>
      </c>
      <c r="E2385" t="str">
        <f t="shared" si="688"/>
        <v>148.904069143256-7.04898441072943i</v>
      </c>
      <c r="F2385" t="str">
        <f t="shared" si="689"/>
        <v>17.4476808968313-21.2575285805988i</v>
      </c>
      <c r="G2385" t="str">
        <f t="shared" si="690"/>
        <v>0.999325376443897-0.0259647537858649i</v>
      </c>
      <c r="H2385" t="str">
        <f t="shared" si="691"/>
        <v>96.4893486807928+24.8820277736752i</v>
      </c>
      <c r="I2385" t="str">
        <f t="shared" si="692"/>
        <v>5.76129391109368-4.21070781487851i</v>
      </c>
      <c r="K2385" t="str">
        <f t="shared" si="693"/>
        <v>0.126329177843925-0.0444854692426134i</v>
      </c>
      <c r="L2385" t="str">
        <f t="shared" si="694"/>
        <v>0.0015-1.38555958776568i</v>
      </c>
      <c r="M2385" t="str">
        <f t="shared" si="695"/>
        <v>0.0135-0.568434702673097i</v>
      </c>
      <c r="N2385">
        <f t="shared" si="696"/>
        <v>137.09312185984268</v>
      </c>
      <c r="O2385">
        <f t="shared" si="697"/>
        <v>38.207105287861104</v>
      </c>
      <c r="P2385" s="3">
        <f t="shared" si="698"/>
        <v>38.207105287861104</v>
      </c>
      <c r="Q2385" s="3">
        <f t="shared" si="699"/>
        <v>-42.90687814015731</v>
      </c>
      <c r="R2385">
        <f t="shared" si="700"/>
        <v>137.09312185984268</v>
      </c>
      <c r="S2385">
        <f t="shared" si="701"/>
        <v>7.179181632515764</v>
      </c>
      <c r="T2385">
        <f t="shared" si="684"/>
        <v>38.207105287861104</v>
      </c>
    </row>
    <row r="2386" spans="1:20" x14ac:dyDescent="0.3">
      <c r="A2386">
        <f t="shared" si="685"/>
        <v>45279.539439490392</v>
      </c>
      <c r="B2386">
        <f t="shared" si="702"/>
        <v>7206.4625227193246</v>
      </c>
      <c r="C2386" t="str">
        <f t="shared" si="686"/>
        <v>59.5074844177184-55.3479174196367i</v>
      </c>
      <c r="D2386" t="str">
        <f t="shared" si="687"/>
        <v>15.2351810534493-5.77513245866724i</v>
      </c>
      <c r="E2386" t="str">
        <f t="shared" si="688"/>
        <v>148.870840335057-7.01910708224742i</v>
      </c>
      <c r="F2386" t="str">
        <f t="shared" si="689"/>
        <v>17.4475912706383-21.1804922221257i</v>
      </c>
      <c r="G2386" t="str">
        <f t="shared" si="690"/>
        <v>0.999320243055137-0.0260632859662634i</v>
      </c>
      <c r="H2386" t="str">
        <f t="shared" si="691"/>
        <v>96.532651001546+24.978122189034i</v>
      </c>
      <c r="I2386" t="str">
        <f t="shared" si="692"/>
        <v>5.7635473924043-4.1893796732981i</v>
      </c>
      <c r="K2386" t="str">
        <f t="shared" si="693"/>
        <v>0.126218717670647-0.0446132822220176i</v>
      </c>
      <c r="L2386" t="str">
        <f t="shared" si="694"/>
        <v>0.0015-1.380314393072i</v>
      </c>
      <c r="M2386" t="str">
        <f t="shared" si="695"/>
        <v>0.0135-0.566282827926974i</v>
      </c>
      <c r="N2386">
        <f t="shared" si="696"/>
        <v>137.0740994124308</v>
      </c>
      <c r="O2386">
        <f t="shared" si="697"/>
        <v>38.198420924356412</v>
      </c>
      <c r="P2386" s="3">
        <f t="shared" si="698"/>
        <v>38.198420924356412</v>
      </c>
      <c r="Q2386" s="3">
        <f t="shared" si="699"/>
        <v>-42.925900587569203</v>
      </c>
      <c r="R2386">
        <f t="shared" si="700"/>
        <v>137.0740994124308</v>
      </c>
      <c r="S2386">
        <f t="shared" si="701"/>
        <v>7.2064625227193249</v>
      </c>
      <c r="T2386">
        <f t="shared" si="684"/>
        <v>38.198420924356412</v>
      </c>
    </row>
    <row r="2387" spans="1:20" x14ac:dyDescent="0.3">
      <c r="A2387">
        <f t="shared" si="685"/>
        <v>45451.601689360461</v>
      </c>
      <c r="B2387">
        <f t="shared" si="702"/>
        <v>7233.847080305658</v>
      </c>
      <c r="C2387" t="str">
        <f t="shared" si="686"/>
        <v>59.4293116465795-55.3126958238786i</v>
      </c>
      <c r="D2387" t="str">
        <f t="shared" si="687"/>
        <v>15.2342665041795-5.76349041961895i</v>
      </c>
      <c r="E2387" t="str">
        <f t="shared" si="688"/>
        <v>148.837807319405-6.98900424660246i</v>
      </c>
      <c r="F2387" t="str">
        <f t="shared" si="689"/>
        <v>17.4475009629234-21.10376051657i</v>
      </c>
      <c r="G2387" t="str">
        <f t="shared" si="690"/>
        <v>0.999315070631838-0.0261621910382592i</v>
      </c>
      <c r="H2387" t="str">
        <f t="shared" si="691"/>
        <v>96.5763066020722+25.0745977081174i</v>
      </c>
      <c r="I2387" t="str">
        <f t="shared" si="692"/>
        <v>5.76581901447758-4.16811296353076i</v>
      </c>
      <c r="K2387" t="str">
        <f t="shared" si="693"/>
        <v>0.126107622719077-0.0447411863654374i</v>
      </c>
      <c r="L2387" t="str">
        <f t="shared" si="694"/>
        <v>0.0015-1.37508905466428i</v>
      </c>
      <c r="M2387" t="str">
        <f t="shared" si="695"/>
        <v>0.0135-0.564139099349447i</v>
      </c>
      <c r="N2387">
        <f t="shared" si="696"/>
        <v>137.05472778888935</v>
      </c>
      <c r="O2387">
        <f t="shared" si="697"/>
        <v>38.189735431856036</v>
      </c>
      <c r="P2387" s="3">
        <f t="shared" si="698"/>
        <v>38.189735431856036</v>
      </c>
      <c r="Q2387" s="3">
        <f t="shared" si="699"/>
        <v>-42.945272211110641</v>
      </c>
      <c r="R2387">
        <f t="shared" si="700"/>
        <v>137.05472778888935</v>
      </c>
      <c r="S2387">
        <f t="shared" si="701"/>
        <v>7.233847080305658</v>
      </c>
      <c r="T2387">
        <f t="shared" si="684"/>
        <v>38.189735431856036</v>
      </c>
    </row>
    <row r="2388" spans="1:20" x14ac:dyDescent="0.3">
      <c r="A2388">
        <f t="shared" si="685"/>
        <v>45624.317775780029</v>
      </c>
      <c r="B2388">
        <f t="shared" si="702"/>
        <v>7261.3356992108193</v>
      </c>
      <c r="C2388" t="str">
        <f t="shared" si="686"/>
        <v>59.3508831401298-55.277837042822i</v>
      </c>
      <c r="D2388" t="str">
        <f t="shared" si="687"/>
        <v>15.2333451021782-5.75193005400337i</v>
      </c>
      <c r="E2388" t="str">
        <f t="shared" si="688"/>
        <v>148.804972323562-6.95867693638966i</v>
      </c>
      <c r="F2388" t="str">
        <f t="shared" si="689"/>
        <v>17.4474099685115-21.0273323597139i</v>
      </c>
      <c r="G2388" t="str">
        <f t="shared" si="690"/>
        <v>0.99930985887759-0.026261470401351i</v>
      </c>
      <c r="H2388" t="str">
        <f t="shared" si="691"/>
        <v>96.6203185456646+25.171455926203i</v>
      </c>
      <c r="I2388" t="str">
        <f t="shared" si="692"/>
        <v>5.76810893084149-4.14690739625861i</v>
      </c>
      <c r="K2388" t="str">
        <f t="shared" si="693"/>
        <v>0.125995890725524-0.0448691787649132i</v>
      </c>
      <c r="L2388" t="str">
        <f t="shared" si="694"/>
        <v>0.0015-1.36988349737426i</v>
      </c>
      <c r="M2388" t="str">
        <f t="shared" si="695"/>
        <v>0.0135-0.562003486102259i</v>
      </c>
      <c r="N2388">
        <f t="shared" si="696"/>
        <v>137.03500668340342</v>
      </c>
      <c r="O2388">
        <f t="shared" si="697"/>
        <v>38.181048681618698</v>
      </c>
      <c r="P2388" s="3">
        <f t="shared" si="698"/>
        <v>38.181048681618698</v>
      </c>
      <c r="Q2388" s="3">
        <f t="shared" si="699"/>
        <v>-42.964993316596583</v>
      </c>
      <c r="R2388">
        <f t="shared" si="700"/>
        <v>137.03500668340342</v>
      </c>
      <c r="S2388">
        <f t="shared" si="701"/>
        <v>7.2613356992108189</v>
      </c>
      <c r="T2388">
        <f t="shared" si="684"/>
        <v>38.181048681618698</v>
      </c>
    </row>
    <row r="2389" spans="1:20" x14ac:dyDescent="0.3">
      <c r="A2389">
        <f t="shared" si="685"/>
        <v>45797.690183327992</v>
      </c>
      <c r="B2389">
        <f t="shared" si="702"/>
        <v>7288.9287748678207</v>
      </c>
      <c r="C2389" t="str">
        <f t="shared" si="686"/>
        <v>59.2721982987434-55.2433391802067i</v>
      </c>
      <c r="D2389" t="str">
        <f t="shared" si="687"/>
        <v>15.2324167969429-5.74045118160001i</v>
      </c>
      <c r="E2389" t="str">
        <f t="shared" si="688"/>
        <v>148.7723375699-6.92812620441402i</v>
      </c>
      <c r="F2389" t="str">
        <f t="shared" si="689"/>
        <v>17.4473182821879-20.9512066517014i</v>
      </c>
      <c r="G2389" t="str">
        <f t="shared" si="690"/>
        <v>0.999304607493736-0.0263611254601557i</v>
      </c>
      <c r="H2389" t="str">
        <f t="shared" si="691"/>
        <v>96.6646899249582+25.2686984455629i</v>
      </c>
      <c r="I2389" t="str">
        <f t="shared" si="692"/>
        <v>5.77041729643734-4.12576268330049i</v>
      </c>
      <c r="K2389" t="str">
        <f t="shared" si="693"/>
        <v>0.125883519437123-0.0449972564832523i</v>
      </c>
      <c r="L2389" t="str">
        <f t="shared" si="694"/>
        <v>0.0015-1.36469764631825i</v>
      </c>
      <c r="M2389" t="str">
        <f t="shared" si="695"/>
        <v>0.0135-0.559875957463897i</v>
      </c>
      <c r="N2389">
        <f t="shared" si="696"/>
        <v>137.01493578621231</v>
      </c>
      <c r="O2389">
        <f t="shared" si="697"/>
        <v>38.172360544722437</v>
      </c>
      <c r="P2389" s="3">
        <f t="shared" si="698"/>
        <v>38.172360544722437</v>
      </c>
      <c r="Q2389" s="3">
        <f t="shared" si="699"/>
        <v>-42.985064213787687</v>
      </c>
      <c r="R2389">
        <f t="shared" si="700"/>
        <v>137.01493578621231</v>
      </c>
      <c r="S2389">
        <f t="shared" si="701"/>
        <v>7.2889287748678209</v>
      </c>
      <c r="T2389">
        <f t="shared" si="684"/>
        <v>38.172360544722437</v>
      </c>
    </row>
    <row r="2390" spans="1:20" x14ac:dyDescent="0.3">
      <c r="A2390">
        <f t="shared" si="685"/>
        <v>45971.721406024641</v>
      </c>
      <c r="B2390">
        <f t="shared" si="702"/>
        <v>7316.6267042123191</v>
      </c>
      <c r="C2390" t="str">
        <f t="shared" si="686"/>
        <v>59.1932565165076-55.2092003396933i</v>
      </c>
      <c r="D2390" t="str">
        <f t="shared" si="687"/>
        <v>15.2314815376116-5.72905362320576i</v>
      </c>
      <c r="E2390" t="str">
        <f t="shared" si="688"/>
        <v>148.739905275716-6.89735312364384i</v>
      </c>
      <c r="F2390" t="str">
        <f t="shared" si="689"/>
        <v>17.4472258986991-20.8753822970229i</v>
      </c>
      <c r="G2390" t="str">
        <f t="shared" si="690"/>
        <v>0.999299316179359-0.026461157624426i</v>
      </c>
      <c r="H2390" t="str">
        <f t="shared" si="691"/>
        <v>96.7094238622468+25.3663268754818i</v>
      </c>
      <c r="I2390" t="str">
        <f t="shared" si="692"/>
        <v>5.77274426763438-4.10467853761214i</v>
      </c>
      <c r="K2390" t="str">
        <f t="shared" si="693"/>
        <v>0.125770506612154-0.0451254165539643i</v>
      </c>
      <c r="L2390" t="str">
        <f t="shared" si="694"/>
        <v>0.0015-1.35953142689604i</v>
      </c>
      <c r="M2390" t="str">
        <f t="shared" si="695"/>
        <v>0.0135-0.557756482829146i</v>
      </c>
      <c r="N2390">
        <f t="shared" si="696"/>
        <v>136.99451478361965</v>
      </c>
      <c r="O2390">
        <f t="shared" si="697"/>
        <v>38.16367089205059</v>
      </c>
      <c r="P2390" s="3">
        <f t="shared" si="698"/>
        <v>38.16367089205059</v>
      </c>
      <c r="Q2390" s="3">
        <f t="shared" si="699"/>
        <v>-43.005485216380357</v>
      </c>
      <c r="R2390">
        <f t="shared" si="700"/>
        <v>136.99451478361965</v>
      </c>
      <c r="S2390">
        <f t="shared" si="701"/>
        <v>7.316626704212319</v>
      </c>
      <c r="T2390">
        <f t="shared" si="684"/>
        <v>38.16367089205059</v>
      </c>
    </row>
    <row r="2391" spans="1:20" x14ac:dyDescent="0.3">
      <c r="A2391">
        <f t="shared" si="685"/>
        <v>46146.413947367539</v>
      </c>
      <c r="B2391">
        <f t="shared" si="702"/>
        <v>7344.4298856883261</v>
      </c>
      <c r="C2391" t="str">
        <f t="shared" si="686"/>
        <v>59.1140571812059-55.1754186246854i</v>
      </c>
      <c r="D2391" t="str">
        <f t="shared" si="687"/>
        <v>15.2305392729606-5.71773720063049i</v>
      </c>
      <c r="E2391" t="str">
        <f t="shared" si="688"/>
        <v>148.707677653036-6.86635878717362i</v>
      </c>
      <c r="F2391" t="str">
        <f t="shared" si="689"/>
        <v>17.4471328127512-20.7998582044989i</v>
      </c>
      <c r="G2391" t="str">
        <f t="shared" si="690"/>
        <v>0.999293984631262-0.0265615683090673i</v>
      </c>
      <c r="H2391" t="str">
        <f t="shared" si="691"/>
        <v>96.7545235098128+25.464342832279i</v>
      </c>
      <c r="I2391" t="str">
        <f t="shared" si="692"/>
        <v>5.77509000224462-4.08365467328646i</v>
      </c>
      <c r="K2391" t="str">
        <f t="shared" si="693"/>
        <v>0.125656850020351-0.045253655981198i</v>
      </c>
      <c r="L2391" t="str">
        <f t="shared" si="694"/>
        <v>0.0015-1.35438476478984i</v>
      </c>
      <c r="M2391" t="str">
        <f t="shared" si="695"/>
        <v>0.0135-0.555645031708654i</v>
      </c>
      <c r="N2391">
        <f t="shared" si="696"/>
        <v>136.97374335799941</v>
      </c>
      <c r="O2391">
        <f t="shared" si="697"/>
        <v>38.154979594276611</v>
      </c>
      <c r="P2391" s="3">
        <f t="shared" si="698"/>
        <v>38.154979594276611</v>
      </c>
      <c r="Q2391" s="3">
        <f t="shared" si="699"/>
        <v>-43.026256642000575</v>
      </c>
      <c r="R2391">
        <f t="shared" si="700"/>
        <v>136.97374335799941</v>
      </c>
      <c r="S2391">
        <f t="shared" si="701"/>
        <v>7.3444298856883261</v>
      </c>
      <c r="T2391">
        <f t="shared" si="684"/>
        <v>38.154979594276611</v>
      </c>
    </row>
    <row r="2392" spans="1:20" x14ac:dyDescent="0.3">
      <c r="A2392">
        <f t="shared" si="685"/>
        <v>46321.770320367541</v>
      </c>
      <c r="B2392">
        <f t="shared" si="702"/>
        <v>7372.3387192539421</v>
      </c>
      <c r="C2392" t="str">
        <f t="shared" si="686"/>
        <v>59.0345996743172-55.1419921381508i</v>
      </c>
      <c r="D2392" t="str">
        <f t="shared" si="687"/>
        <v>15.2295899514021-5.70650173669282i</v>
      </c>
      <c r="E2392" t="str">
        <f t="shared" si="688"/>
        <v>148.675656908433-6.83514430816926i</v>
      </c>
      <c r="F2392" t="str">
        <f t="shared" si="689"/>
        <v>17.4470390190107-20.7246332872645i</v>
      </c>
      <c r="G2392" t="str">
        <f t="shared" si="690"/>
        <v>0.999288612543954-0.0266623589341554i</v>
      </c>
      <c r="H2392" t="str">
        <f t="shared" si="691"/>
        <v>96.7999920502568+25.5627479393279i</v>
      </c>
      <c r="I2392" t="str">
        <f t="shared" si="692"/>
        <v>5.77745465953798-4.06269080555393i</v>
      </c>
      <c r="K2392" t="str">
        <f t="shared" si="693"/>
        <v>0.125542547443221-0.0453819717396824i</v>
      </c>
      <c r="L2392" t="str">
        <f t="shared" si="694"/>
        <v>0.0015-1.34925758596318i</v>
      </c>
      <c r="M2392" t="str">
        <f t="shared" si="695"/>
        <v>0.0135-0.553541573728485i</v>
      </c>
      <c r="N2392">
        <f t="shared" si="696"/>
        <v>136.95262118781051</v>
      </c>
      <c r="O2392">
        <f t="shared" si="697"/>
        <v>38.146286521849952</v>
      </c>
      <c r="P2392" s="3">
        <f t="shared" si="698"/>
        <v>38.146286521849952</v>
      </c>
      <c r="Q2392" s="3">
        <f t="shared" si="699"/>
        <v>-43.0473788121895</v>
      </c>
      <c r="R2392">
        <f t="shared" si="700"/>
        <v>136.95262118781051</v>
      </c>
      <c r="S2392">
        <f t="shared" si="701"/>
        <v>7.3723387192539418</v>
      </c>
      <c r="T2392">
        <f t="shared" si="684"/>
        <v>38.146286521849952</v>
      </c>
    </row>
    <row r="2393" spans="1:20" x14ac:dyDescent="0.3">
      <c r="A2393">
        <f t="shared" si="685"/>
        <v>46497.793047584935</v>
      </c>
      <c r="B2393">
        <f t="shared" si="702"/>
        <v>7400.353606387107</v>
      </c>
      <c r="C2393" t="str">
        <f t="shared" si="686"/>
        <v>58.9548833710086-55.1089189824437i</v>
      </c>
      <c r="D2393" t="str">
        <f t="shared" si="687"/>
        <v>15.2286335209819-5.69534705521586i</v>
      </c>
      <c r="E2393" t="str">
        <f t="shared" si="688"/>
        <v>148.643845242837-6.80371081982664i</v>
      </c>
      <c r="F2393" t="str">
        <f t="shared" si="689"/>
        <v>17.4469445121033-20.6497064627539i</v>
      </c>
      <c r="G2393" t="str">
        <f t="shared" si="690"/>
        <v>0.999283199609629-0.0267635309249532i</v>
      </c>
      <c r="H2393" t="str">
        <f t="shared" si="691"/>
        <v>96.845832696833+25.661543827075i</v>
      </c>
      <c r="I2393" t="str">
        <f t="shared" si="692"/>
        <v>5.7798384002574-4.04178665078323i</v>
      </c>
      <c r="K2393" t="str">
        <f t="shared" si="693"/>
        <v>0.125427596674363-0.0455103607746685i</v>
      </c>
      <c r="L2393" t="str">
        <f t="shared" si="694"/>
        <v>0.0015-1.34414981665987i</v>
      </c>
      <c r="M2393" t="str">
        <f t="shared" si="695"/>
        <v>0.0135-0.551446078629692i</v>
      </c>
      <c r="N2393">
        <f t="shared" si="696"/>
        <v>136.93114794760714</v>
      </c>
      <c r="O2393">
        <f t="shared" si="697"/>
        <v>38.13759154498144</v>
      </c>
      <c r="P2393" s="3">
        <f t="shared" si="698"/>
        <v>38.13759154498144</v>
      </c>
      <c r="Q2393" s="3">
        <f t="shared" si="699"/>
        <v>-43.06885205239287</v>
      </c>
      <c r="R2393">
        <f t="shared" si="700"/>
        <v>136.93114794760714</v>
      </c>
      <c r="S2393">
        <f t="shared" si="701"/>
        <v>7.4003536063871067</v>
      </c>
      <c r="T2393">
        <f t="shared" si="684"/>
        <v>38.13759154498144</v>
      </c>
    </row>
    <row r="2394" spans="1:20" x14ac:dyDescent="0.3">
      <c r="A2394">
        <f t="shared" si="685"/>
        <v>46674.484661165763</v>
      </c>
      <c r="B2394">
        <f t="shared" si="702"/>
        <v>7428.4749500913786</v>
      </c>
      <c r="C2394" t="str">
        <f t="shared" si="686"/>
        <v>58.8749076401335-55.0761972591226i</v>
      </c>
      <c r="D2394" t="str">
        <f t="shared" si="687"/>
        <v>15.2276699293767-5.68427298102288i</v>
      </c>
      <c r="E2394" t="str">
        <f t="shared" si="688"/>
        <v>148.612244851351-6.772059475316i</v>
      </c>
      <c r="F2394" t="str">
        <f t="shared" si="689"/>
        <v>17.4468492866142-20.5750766526842i</v>
      </c>
      <c r="G2394" t="str">
        <f t="shared" si="690"/>
        <v>0.999277745518154-0.0268650857119285i</v>
      </c>
      <c r="H2394" t="str">
        <f t="shared" si="691"/>
        <v>96.8920486937885+25.7607321330598i</v>
      </c>
      <c r="I2394" t="str">
        <f t="shared" si="692"/>
        <v>5.78224138663431-4.02094192648162i</v>
      </c>
      <c r="K2394" t="str">
        <f t="shared" si="693"/>
        <v>0.125311995519789-0.0456388200018771i</v>
      </c>
      <c r="L2394" t="str">
        <f t="shared" si="694"/>
        <v>0.0015-1.33906138340294i</v>
      </c>
      <c r="M2394" t="str">
        <f t="shared" si="695"/>
        <v>0.0135-0.549358516267875i</v>
      </c>
      <c r="N2394">
        <f t="shared" si="696"/>
        <v>136.90932330805413</v>
      </c>
      <c r="O2394">
        <f t="shared" si="697"/>
        <v>38.128894533628696</v>
      </c>
      <c r="P2394" s="3">
        <f t="shared" si="698"/>
        <v>38.128894533628696</v>
      </c>
      <c r="Q2394" s="3">
        <f t="shared" si="699"/>
        <v>-43.090676691945859</v>
      </c>
      <c r="R2394">
        <f t="shared" si="700"/>
        <v>136.90932330805413</v>
      </c>
      <c r="S2394">
        <f t="shared" si="701"/>
        <v>7.4284749500913785</v>
      </c>
      <c r="T2394">
        <f t="shared" si="684"/>
        <v>38.128894533628696</v>
      </c>
    </row>
    <row r="2395" spans="1:20" x14ac:dyDescent="0.3">
      <c r="A2395">
        <f t="shared" si="685"/>
        <v>46851.847702878185</v>
      </c>
      <c r="B2395">
        <f t="shared" si="702"/>
        <v>7456.7031549017256</v>
      </c>
      <c r="C2395" t="str">
        <f t="shared" si="686"/>
        <v>58.794671844231-55.0438250687716i</v>
      </c>
      <c r="D2395" t="str">
        <f t="shared" si="687"/>
        <v>15.226699123892-5.67327933993312i</v>
      </c>
      <c r="E2395" t="str">
        <f t="shared" si="688"/>
        <v>148.580857923063-6.74019144773592i</v>
      </c>
      <c r="F2395" t="str">
        <f t="shared" si="689"/>
        <v>17.4467533370879-20.5007427830406i</v>
      </c>
      <c r="G2395" t="str">
        <f t="shared" si="690"/>
        <v>0.999272249957045-0.0269670247307711i</v>
      </c>
      <c r="H2395" t="str">
        <f t="shared" si="691"/>
        <v>96.9386433167068+25.8603145019335i</v>
      </c>
      <c r="I2395" t="str">
        <f t="shared" si="692"/>
        <v>5.78466378240437-4.0001563512958i</v>
      </c>
      <c r="K2395" t="str">
        <f t="shared" si="693"/>
        <v>0.12519574179825-0.0457673463074477i</v>
      </c>
      <c r="L2395" t="str">
        <f t="shared" si="694"/>
        <v>0.0015-1.33399221299357i</v>
      </c>
      <c r="M2395" t="str">
        <f t="shared" si="695"/>
        <v>0.0135-0.547278856612745i</v>
      </c>
      <c r="N2395">
        <f t="shared" si="696"/>
        <v>136.88714693594082</v>
      </c>
      <c r="O2395">
        <f t="shared" si="697"/>
        <v>38.120195357481755</v>
      </c>
      <c r="P2395" s="3">
        <f t="shared" si="698"/>
        <v>38.120195357481755</v>
      </c>
      <c r="Q2395" s="3">
        <f t="shared" si="699"/>
        <v>-43.112853064059188</v>
      </c>
      <c r="R2395">
        <f t="shared" si="700"/>
        <v>136.88714693594082</v>
      </c>
      <c r="S2395">
        <f t="shared" si="701"/>
        <v>7.4567031549017253</v>
      </c>
      <c r="T2395">
        <f t="shared" si="684"/>
        <v>38.120195357481755</v>
      </c>
    </row>
    <row r="2396" spans="1:20" x14ac:dyDescent="0.3">
      <c r="A2396">
        <f t="shared" si="685"/>
        <v>47029.884724149124</v>
      </c>
      <c r="B2396">
        <f t="shared" si="702"/>
        <v>7485.0386268903521</v>
      </c>
      <c r="C2396" t="str">
        <f t="shared" si="686"/>
        <v>58.7141753395311-55.0118005108131i</v>
      </c>
      <c r="D2396" t="str">
        <f t="shared" si="687"/>
        <v>15.2257210514595-5.66236595875734i</v>
      </c>
      <c r="E2396" t="str">
        <f t="shared" si="688"/>
        <v>148.549686640866-6.70810793005002i</v>
      </c>
      <c r="F2396" t="str">
        <f t="shared" si="689"/>
        <v>17.446656658027-20.4267037840602i</v>
      </c>
      <c r="G2396" t="str">
        <f t="shared" si="690"/>
        <v>0.999266712611453-0.0270693494224106i</v>
      </c>
      <c r="H2396" t="str">
        <f t="shared" si="691"/>
        <v>96.9856198728591+25.9602925854772i</v>
      </c>
      <c r="I2396" t="str">
        <f t="shared" si="692"/>
        <v>5.78710575282308-3.97942964501283i</v>
      </c>
      <c r="K2396" t="str">
        <f t="shared" si="693"/>
        <v>0.125078833341559-0.0458959365478896i</v>
      </c>
      <c r="L2396" t="str">
        <f t="shared" si="694"/>
        <v>0.0015-1.32894223251003i</v>
      </c>
      <c r="M2396" t="str">
        <f t="shared" si="695"/>
        <v>0.0135-0.545207069747703i</v>
      </c>
      <c r="N2396">
        <f t="shared" si="696"/>
        <v>136.86461849420178</v>
      </c>
      <c r="O2396">
        <f t="shared" si="697"/>
        <v>38.111493885948533</v>
      </c>
      <c r="P2396" s="3">
        <f t="shared" si="698"/>
        <v>38.111493885948533</v>
      </c>
      <c r="Q2396" s="3">
        <f t="shared" si="699"/>
        <v>-43.135381505798222</v>
      </c>
      <c r="R2396">
        <f t="shared" si="700"/>
        <v>136.86461849420178</v>
      </c>
      <c r="S2396">
        <f t="shared" si="701"/>
        <v>7.4850386268903524</v>
      </c>
      <c r="T2396">
        <f t="shared" si="684"/>
        <v>38.111493885948533</v>
      </c>
    </row>
    <row r="2397" spans="1:20" x14ac:dyDescent="0.3">
      <c r="A2397">
        <f t="shared" si="685"/>
        <v>47208.598286100889</v>
      </c>
      <c r="B2397">
        <f t="shared" si="702"/>
        <v>7513.4817736725354</v>
      </c>
      <c r="C2397" t="str">
        <f t="shared" si="686"/>
        <v>58.6334174759595-54.9801216833303i</v>
      </c>
      <c r="D2397" t="str">
        <f t="shared" si="687"/>
        <v>15.2247356586348-5.65153266529368i</v>
      </c>
      <c r="E2397" t="str">
        <f t="shared" si="688"/>
        <v>148.51873318127-6.67581013504086i</v>
      </c>
      <c r="F2397" t="str">
        <f t="shared" si="689"/>
        <v>17.4465592438929-20.3529585902167i</v>
      </c>
      <c r="G2397" t="str">
        <f t="shared" si="690"/>
        <v>0.999261133164147-0.0271720612330331i</v>
      </c>
      <c r="H2397" t="str">
        <f t="shared" si="691"/>
        <v>97.0329817015508+26.0606680426183i</v>
      </c>
      <c r="I2397" t="str">
        <f t="shared" si="692"/>
        <v>5.78956746468167-3.95876152856067i</v>
      </c>
      <c r="K2397" t="str">
        <f t="shared" si="693"/>
        <v>0.124961267994929-0.0460245875500394i</v>
      </c>
      <c r="L2397" t="str">
        <f t="shared" si="694"/>
        <v>0.0015-1.32391136930666i</v>
      </c>
      <c r="M2397" t="str">
        <f t="shared" si="695"/>
        <v>0.0135-0.543143125869401i</v>
      </c>
      <c r="N2397">
        <f t="shared" si="696"/>
        <v>136.84173764193253</v>
      </c>
      <c r="O2397">
        <f t="shared" si="697"/>
        <v>38.102789988140778</v>
      </c>
      <c r="P2397" s="3">
        <f t="shared" si="698"/>
        <v>38.102789988140778</v>
      </c>
      <c r="Q2397" s="3">
        <f t="shared" si="699"/>
        <v>-43.158262358067482</v>
      </c>
      <c r="R2397">
        <f t="shared" si="700"/>
        <v>136.84173764193253</v>
      </c>
      <c r="S2397">
        <f t="shared" si="701"/>
        <v>7.5134817736725354</v>
      </c>
      <c r="T2397">
        <f t="shared" si="684"/>
        <v>38.102789988140778</v>
      </c>
    </row>
    <row r="2398" spans="1:20" x14ac:dyDescent="0.3">
      <c r="A2398">
        <f t="shared" si="685"/>
        <v>47387.990959588074</v>
      </c>
      <c r="B2398">
        <f t="shared" si="702"/>
        <v>7542.0330044124912</v>
      </c>
      <c r="C2398" t="str">
        <f t="shared" si="686"/>
        <v>58.5523975971461-54.9487866828795i</v>
      </c>
      <c r="D2398" t="str">
        <f t="shared" si="687"/>
        <v>15.2237428915948-5.64077928832329i</v>
      </c>
      <c r="E2398" t="str">
        <f t="shared" si="688"/>
        <v>148.487999714227-6.64329929524367i</v>
      </c>
      <c r="F2398" t="str">
        <f t="shared" si="689"/>
        <v>17.4464610891051-20.2795061402055i</v>
      </c>
      <c r="G2398" t="str">
        <f t="shared" si="690"/>
        <v>0.999255511295494-0.0272751616140995i</v>
      </c>
      <c r="H2398" t="str">
        <f t="shared" si="691"/>
        <v>97.0807321744848+26.1614425394503i</v>
      </c>
      <c r="I2398" t="str">
        <f t="shared" si="692"/>
        <v>5.79204908632363-3.9381517240096i</v>
      </c>
      <c r="K2398" t="str">
        <f t="shared" si="693"/>
        <v>0.124843043617297-0.0461532961110193i</v>
      </c>
      <c r="L2398" t="str">
        <f t="shared" si="694"/>
        <v>0.0015-1.31889955101281i</v>
      </c>
      <c r="M2398" t="str">
        <f t="shared" si="695"/>
        <v>0.0135-0.54108699528731i</v>
      </c>
      <c r="N2398">
        <f t="shared" si="696"/>
        <v>136.81850403441169</v>
      </c>
      <c r="O2398">
        <f t="shared" si="697"/>
        <v>38.094083532859557</v>
      </c>
      <c r="P2398" s="3">
        <f t="shared" si="698"/>
        <v>38.094083532859557</v>
      </c>
      <c r="Q2398" s="3">
        <f t="shared" si="699"/>
        <v>-43.181495965588319</v>
      </c>
      <c r="R2398">
        <f t="shared" si="700"/>
        <v>136.81850403441169</v>
      </c>
      <c r="S2398">
        <f t="shared" si="701"/>
        <v>7.5420330044124908</v>
      </c>
      <c r="T2398">
        <f t="shared" si="684"/>
        <v>38.094083532859557</v>
      </c>
    </row>
    <row r="2399" spans="1:20" x14ac:dyDescent="0.3">
      <c r="A2399">
        <f t="shared" si="685"/>
        <v>47568.065325234507</v>
      </c>
      <c r="B2399">
        <f t="shared" si="702"/>
        <v>7570.6927298292585</v>
      </c>
      <c r="C2399" t="str">
        <f t="shared" si="686"/>
        <v>58.4711150404347-54.917793604305i</v>
      </c>
      <c r="D2399" t="str">
        <f t="shared" si="687"/>
        <v>15.2227426961355-5.63010565760604i</v>
      </c>
      <c r="E2399" t="str">
        <f t="shared" si="688"/>
        <v>148.457488402943-6.61057666289114i</v>
      </c>
      <c r="F2399" t="str">
        <f t="shared" si="689"/>
        <v>17.4463621880406-20.2063453769279i</v>
      </c>
      <c r="G2399" t="str">
        <f t="shared" si="690"/>
        <v>0.99924984668344-0.0273786520223626i</v>
      </c>
      <c r="H2399" t="str">
        <f t="shared" si="691"/>
        <v>97.128874696122+26.2626177492479i</v>
      </c>
      <c r="I2399" t="str">
        <f t="shared" si="692"/>
        <v>5.79455078766078-3.91759995457326i</v>
      </c>
      <c r="K2399" t="str">
        <f t="shared" si="693"/>
        <v>0.124724158081662-0.0462820589981983i</v>
      </c>
      <c r="L2399" t="str">
        <f t="shared" si="694"/>
        <v>0.0015-1.31390670553179i</v>
      </c>
      <c r="M2399" t="str">
        <f t="shared" si="695"/>
        <v>0.0135-0.539038648423299i</v>
      </c>
      <c r="N2399">
        <f t="shared" si="696"/>
        <v>136.79491732312249</v>
      </c>
      <c r="O2399">
        <f t="shared" si="697"/>
        <v>38.085374388580931</v>
      </c>
      <c r="P2399" s="3">
        <f t="shared" si="698"/>
        <v>38.085374388580931</v>
      </c>
      <c r="Q2399" s="3">
        <f t="shared" si="699"/>
        <v>-43.20508267687751</v>
      </c>
      <c r="R2399">
        <f t="shared" si="700"/>
        <v>136.79491732312249</v>
      </c>
      <c r="S2399">
        <f t="shared" si="701"/>
        <v>7.5706927298292586</v>
      </c>
      <c r="T2399">
        <f t="shared" si="684"/>
        <v>38.085374388580931</v>
      </c>
    </row>
    <row r="2400" spans="1:20" x14ac:dyDescent="0.3">
      <c r="A2400">
        <f t="shared" si="685"/>
        <v>47748.823973470404</v>
      </c>
      <c r="B2400">
        <f t="shared" si="702"/>
        <v>7599.46136220261</v>
      </c>
      <c r="C2400" t="str">
        <f t="shared" si="686"/>
        <v>58.3895691368967-54.8871405405526i</v>
      </c>
      <c r="D2400" t="str">
        <f t="shared" si="687"/>
        <v>15.221735017669-5.61951160387617i</v>
      </c>
      <c r="E2400" t="str">
        <f t="shared" si="688"/>
        <v>148.427201403702-6.57764350984865i</v>
      </c>
      <c r="F2400" t="str">
        <f t="shared" si="689"/>
        <v>17.446262535034-20.1334752474757i</v>
      </c>
      <c r="G2400" t="str">
        <f t="shared" si="690"/>
        <v>0.999244139003496-0.0274825339198848i</v>
      </c>
      <c r="H2400" t="str">
        <f t="shared" si="691"/>
        <v>97.1774127040468+26.3641953524839i</v>
      </c>
      <c r="I2400" t="str">
        <f t="shared" si="692"/>
        <v>5.79707274018998-3.89710594460972i</v>
      </c>
      <c r="K2400" t="str">
        <f t="shared" si="693"/>
        <v>0.124604609275423-0.0464108729491592i</v>
      </c>
      <c r="L2400" t="str">
        <f t="shared" si="694"/>
        <v>0.0015-1.30893276103984i</v>
      </c>
      <c r="M2400" t="str">
        <f t="shared" si="695"/>
        <v>0.0135-0.536998055811216i</v>
      </c>
      <c r="N2400">
        <f t="shared" si="696"/>
        <v>136.77097715577659</v>
      </c>
      <c r="O2400">
        <f t="shared" si="697"/>
        <v>38.076662423441697</v>
      </c>
      <c r="P2400" s="3">
        <f t="shared" si="698"/>
        <v>38.076662423441697</v>
      </c>
      <c r="Q2400" s="3">
        <f t="shared" si="699"/>
        <v>-43.229022844223401</v>
      </c>
      <c r="R2400">
        <f t="shared" si="700"/>
        <v>136.77097715577659</v>
      </c>
      <c r="S2400">
        <f t="shared" si="701"/>
        <v>7.5994613622026099</v>
      </c>
      <c r="T2400">
        <f t="shared" si="684"/>
        <v>38.076662423441697</v>
      </c>
    </row>
    <row r="2401" spans="1:20" x14ac:dyDescent="0.3">
      <c r="A2401">
        <f t="shared" si="685"/>
        <v>47930.269504569595</v>
      </c>
      <c r="B2401">
        <f t="shared" si="702"/>
        <v>7628.3393153789802</v>
      </c>
      <c r="C2401" t="str">
        <f t="shared" si="686"/>
        <v>58.3077592113503-54.8568255824856i</v>
      </c>
      <c r="D2401" t="str">
        <f t="shared" si="687"/>
        <v>15.2207198012217-5.60899695883806i</v>
      </c>
      <c r="E2401" t="str">
        <f t="shared" si="688"/>
        <v>148.397140865688-6.54450112755424i</v>
      </c>
      <c r="F2401" t="str">
        <f t="shared" si="689"/>
        <v>17.4461621243771-20.0608947031167i</v>
      </c>
      <c r="G2401" t="str">
        <f t="shared" si="690"/>
        <v>0.999238387928717-0.0275868087740554i</v>
      </c>
      <c r="H2401" t="str">
        <f t="shared" si="691"/>
        <v>97.2263496693384+26.4661770368438i</v>
      </c>
      <c r="I2401" t="str">
        <f t="shared" si="692"/>
        <v>5.79961511700978-3.87666941962307i</v>
      </c>
      <c r="K2401" t="str">
        <f t="shared" si="693"/>
        <v>0.12448439510072-0.0465397346716663i</v>
      </c>
      <c r="L2401" t="str">
        <f t="shared" si="694"/>
        <v>0.0015-1.3039776459851i</v>
      </c>
      <c r="M2401" t="str">
        <f t="shared" si="695"/>
        <v>0.0135-0.534965188096452i</v>
      </c>
      <c r="N2401">
        <f t="shared" si="696"/>
        <v>136.74668317633913</v>
      </c>
      <c r="O2401">
        <f t="shared" si="697"/>
        <v>38.067947505225696</v>
      </c>
      <c r="P2401" s="3">
        <f t="shared" si="698"/>
        <v>38.067947505225696</v>
      </c>
      <c r="Q2401" s="3">
        <f t="shared" si="699"/>
        <v>-43.253316823660867</v>
      </c>
      <c r="R2401">
        <f t="shared" si="700"/>
        <v>136.74668317633913</v>
      </c>
      <c r="S2401">
        <f t="shared" si="701"/>
        <v>7.6283393153789802</v>
      </c>
      <c r="T2401">
        <f t="shared" si="684"/>
        <v>38.067947505225696</v>
      </c>
    </row>
    <row r="2402" spans="1:20" x14ac:dyDescent="0.3">
      <c r="A2402">
        <f t="shared" si="685"/>
        <v>48112.404528686959</v>
      </c>
      <c r="B2402">
        <f t="shared" si="702"/>
        <v>7657.3270047774204</v>
      </c>
      <c r="C2402" t="str">
        <f t="shared" si="686"/>
        <v>58.2256845823736-54.8268468186926i</v>
      </c>
      <c r="D2402" t="str">
        <f t="shared" si="687"/>
        <v>15.2196969914311-5.59856155516182i</v>
      </c>
      <c r="E2402" t="str">
        <f t="shared" si="688"/>
        <v>148.367308930804-6.51115082694875i</v>
      </c>
      <c r="F2402" t="str">
        <f t="shared" si="689"/>
        <v>17.4460609503182-19.9886026992786i</v>
      </c>
      <c r="G2402" t="str">
        <f t="shared" si="690"/>
        <v>0.99923259312968-0.0276914780576087i</v>
      </c>
      <c r="H2402" t="str">
        <f t="shared" si="691"/>
        <v>97.27568909695+26.5685644972437i</v>
      </c>
      <c r="I2402" t="str">
        <f t="shared" si="692"/>
        <v>5.80217809283758-3.85629010626472i</v>
      </c>
      <c r="K2402" t="str">
        <f t="shared" si="693"/>
        <v>0.124363513474772-0.0466686408436393i</v>
      </c>
      <c r="L2402" t="str">
        <f t="shared" si="694"/>
        <v>0.0015-1.29904128908657i</v>
      </c>
      <c r="M2402" t="str">
        <f t="shared" si="695"/>
        <v>0.0135-0.532940016035516i</v>
      </c>
      <c r="N2402">
        <f t="shared" si="696"/>
        <v>136.72203502505477</v>
      </c>
      <c r="O2402">
        <f t="shared" si="697"/>
        <v>38.059229501348952</v>
      </c>
      <c r="P2402" s="3">
        <f t="shared" si="698"/>
        <v>38.059229501348952</v>
      </c>
      <c r="Q2402" s="3">
        <f t="shared" si="699"/>
        <v>-43.27796497494522</v>
      </c>
      <c r="R2402">
        <f t="shared" si="700"/>
        <v>136.72203502505477</v>
      </c>
      <c r="S2402">
        <f t="shared" si="701"/>
        <v>7.6573270047774207</v>
      </c>
      <c r="T2402">
        <f t="shared" si="684"/>
        <v>38.059229501348952</v>
      </c>
    </row>
    <row r="2403" spans="1:20" x14ac:dyDescent="0.3">
      <c r="A2403">
        <f t="shared" si="685"/>
        <v>48295.231665895968</v>
      </c>
      <c r="B2403">
        <f t="shared" si="702"/>
        <v>7686.4248473955749</v>
      </c>
      <c r="C2403" t="str">
        <f t="shared" si="686"/>
        <v>58.1433445623332-54.7972023353034i</v>
      </c>
      <c r="D2403" t="str">
        <f t="shared" si="687"/>
        <v>15.218666532544-5.58820522647904i</v>
      </c>
      <c r="E2403" t="str">
        <f t="shared" si="688"/>
        <v>148.337707733501-6.47759393841249i</v>
      </c>
      <c r="F2403" t="str">
        <f t="shared" si="689"/>
        <v>17.4459590070624-19.9165981955349i</v>
      </c>
      <c r="G2403" t="str">
        <f t="shared" si="690"/>
        <v>0.999226754274474-0.0277965432486415i</v>
      </c>
      <c r="H2403" t="str">
        <f t="shared" si="691"/>
        <v>97.3254345260878+26.6713594358417i</v>
      </c>
      <c r="I2403" t="str">
        <f t="shared" si="692"/>
        <v>5.80476184402671-3.83596773233524i</v>
      </c>
      <c r="K2403" t="str">
        <f t="shared" si="693"/>
        <v>0.124241962330226-0.0467975881131274i</v>
      </c>
      <c r="L2403" t="str">
        <f t="shared" si="694"/>
        <v>0.0015-1.2941236193331i</v>
      </c>
      <c r="M2403" t="str">
        <f t="shared" si="695"/>
        <v>0.0135-0.530922510495633i</v>
      </c>
      <c r="N2403">
        <f t="shared" si="696"/>
        <v>136.69703233847707</v>
      </c>
      <c r="O2403">
        <f t="shared" si="697"/>
        <v>38.050508278846507</v>
      </c>
      <c r="P2403" s="3">
        <f t="shared" si="698"/>
        <v>38.050508278846507</v>
      </c>
      <c r="Q2403" s="3">
        <f t="shared" si="699"/>
        <v>-43.302967661522921</v>
      </c>
      <c r="R2403">
        <f t="shared" si="700"/>
        <v>136.69703233847707</v>
      </c>
      <c r="S2403">
        <f t="shared" si="701"/>
        <v>7.6864248473955747</v>
      </c>
      <c r="T2403">
        <f t="shared" si="684"/>
        <v>38.050508278846507</v>
      </c>
    </row>
    <row r="2404" spans="1:20" x14ac:dyDescent="0.3">
      <c r="A2404">
        <f t="shared" si="685"/>
        <v>48478.753546226377</v>
      </c>
      <c r="B2404">
        <f t="shared" si="702"/>
        <v>7715.6332618156785</v>
      </c>
      <c r="C2404" t="str">
        <f t="shared" si="686"/>
        <v>58.0607384574033-54.7678902157966i</v>
      </c>
      <c r="D2404" t="str">
        <f t="shared" si="687"/>
        <v>15.2176283684134-5.57792780737839i</v>
      </c>
      <c r="E2404" t="str">
        <f t="shared" si="688"/>
        <v>148.308339400597-6.44383181169421i</v>
      </c>
      <c r="F2404" t="str">
        <f t="shared" si="689"/>
        <v>17.4458562887709-19.844880155589i</v>
      </c>
      <c r="G2404" t="str">
        <f t="shared" si="690"/>
        <v>0.999220871028674-0.0279020058306306i</v>
      </c>
      <c r="H2404" t="str">
        <f t="shared" si="691"/>
        <v>97.3755895305976+26.7745635620535i</v>
      </c>
      <c r="I2404" t="str">
        <f t="shared" si="692"/>
        <v>5.80736654858382-3.81570202678579i</v>
      </c>
      <c r="K2404" t="str">
        <f t="shared" si="693"/>
        <v>0.124119739615503-0.0469265730982905i</v>
      </c>
      <c r="L2404" t="str">
        <f t="shared" si="694"/>
        <v>0.0015-1.28922456598237i</v>
      </c>
      <c r="M2404" t="str">
        <f t="shared" si="695"/>
        <v>0.0135-0.528912642454305i</v>
      </c>
      <c r="N2404">
        <f t="shared" si="696"/>
        <v>136.67167474949716</v>
      </c>
      <c r="O2404">
        <f t="shared" si="697"/>
        <v>38.04178370435784</v>
      </c>
      <c r="P2404" s="3">
        <f t="shared" si="698"/>
        <v>38.04178370435784</v>
      </c>
      <c r="Q2404" s="3">
        <f t="shared" si="699"/>
        <v>-43.328325250502843</v>
      </c>
      <c r="R2404">
        <f t="shared" si="700"/>
        <v>136.67167474949716</v>
      </c>
      <c r="S2404">
        <f t="shared" si="701"/>
        <v>7.7156332618156789</v>
      </c>
      <c r="T2404">
        <f t="shared" si="684"/>
        <v>38.04178370435784</v>
      </c>
    </row>
    <row r="2405" spans="1:20" x14ac:dyDescent="0.3">
      <c r="A2405">
        <f t="shared" si="685"/>
        <v>48662.972809702034</v>
      </c>
      <c r="B2405">
        <f t="shared" si="702"/>
        <v>7744.9526682105779</v>
      </c>
      <c r="C2405" t="str">
        <f t="shared" si="686"/>
        <v>57.9778655675956-54.7389085408116i</v>
      </c>
      <c r="D2405" t="str">
        <f t="shared" si="687"/>
        <v>15.2165824424962-5.56772913340133i</v>
      </c>
      <c r="E2405" t="str">
        <f t="shared" si="688"/>
        <v>148.279206051109-6.40986581584131i</v>
      </c>
      <c r="F2405" t="str">
        <f t="shared" si="689"/>
        <v>17.4457527895605-19.7734475472598i</v>
      </c>
      <c r="G2405" t="str">
        <f t="shared" si="690"/>
        <v>0.999214943055322-0.0280078672924507i</v>
      </c>
      <c r="H2405" t="str">
        <f t="shared" si="691"/>
        <v>97.4261577193579+26.8781785925663i</v>
      </c>
      <c r="I2405" t="str">
        <f t="shared" si="692"/>
        <v>5.80999238618654-3.7954927197202i</v>
      </c>
      <c r="K2405" t="str">
        <f t="shared" si="693"/>
        <v>0.123996843295146-0.0470555923873812i</v>
      </c>
      <c r="L2405" t="str">
        <f t="shared" si="694"/>
        <v>0.0015-1.28434405855984i</v>
      </c>
      <c r="M2405" t="str">
        <f t="shared" si="695"/>
        <v>0.0135-0.52691038299891i</v>
      </c>
      <c r="N2405">
        <f t="shared" si="696"/>
        <v>136.64596188737519</v>
      </c>
      <c r="O2405">
        <f t="shared" si="697"/>
        <v>38.033055644113283</v>
      </c>
      <c r="P2405" s="3">
        <f t="shared" si="698"/>
        <v>38.033055644113283</v>
      </c>
      <c r="Q2405" s="3">
        <f t="shared" si="699"/>
        <v>-43.354038112624799</v>
      </c>
      <c r="R2405">
        <f t="shared" si="700"/>
        <v>136.64596188737519</v>
      </c>
      <c r="S2405">
        <f t="shared" si="701"/>
        <v>7.744952668210578</v>
      </c>
      <c r="T2405">
        <f t="shared" si="684"/>
        <v>38.033055644113283</v>
      </c>
    </row>
    <row r="2406" spans="1:20" x14ac:dyDescent="0.3">
      <c r="A2406">
        <f t="shared" si="685"/>
        <v>48847.892106378902</v>
      </c>
      <c r="B2406">
        <f t="shared" si="702"/>
        <v>7774.3834883497784</v>
      </c>
      <c r="C2406" t="str">
        <f t="shared" si="686"/>
        <v>57.8947251867876-54.7102553879552i</v>
      </c>
      <c r="D2406" t="str">
        <f t="shared" si="687"/>
        <v>15.2155286978506-5.5576090410377i</v>
      </c>
      <c r="E2406" t="str">
        <f t="shared" si="688"/>
        <v>148.250309796073-6.37569733912531i</v>
      </c>
      <c r="F2406" t="str">
        <f t="shared" si="689"/>
        <v>17.4456485035037-19.7022993424666i</v>
      </c>
      <c r="G2406" t="str">
        <f t="shared" si="690"/>
        <v>0.999208970014915-0.0281141291283923i</v>
      </c>
      <c r="H2406" t="str">
        <f t="shared" si="691"/>
        <v>97.477142736675+26.9822062513505i</v>
      </c>
      <c r="I2406" t="str">
        <f t="shared" si="692"/>
        <v>5.81263953820132-3.77533954239682i</v>
      </c>
      <c r="K2406" t="str">
        <f t="shared" si="693"/>
        <v>0.123873271350174-0.0471846425387328i</v>
      </c>
      <c r="L2406" t="str">
        <f t="shared" si="694"/>
        <v>0.0015-1.27948202685778i</v>
      </c>
      <c r="M2406" t="str">
        <f t="shared" si="695"/>
        <v>0.0135-0.524915703326269i</v>
      </c>
      <c r="N2406">
        <f t="shared" si="696"/>
        <v>136.61989337777388</v>
      </c>
      <c r="O2406">
        <f t="shared" si="697"/>
        <v>38.024323963919905</v>
      </c>
      <c r="P2406" s="3">
        <f t="shared" si="698"/>
        <v>38.024323963919905</v>
      </c>
      <c r="Q2406" s="3">
        <f t="shared" si="699"/>
        <v>-43.38010662222613</v>
      </c>
      <c r="R2406">
        <f t="shared" si="700"/>
        <v>136.61989337777388</v>
      </c>
      <c r="S2406">
        <f t="shared" si="701"/>
        <v>7.7743834883497787</v>
      </c>
      <c r="T2406">
        <f t="shared" si="684"/>
        <v>38.024323963919905</v>
      </c>
    </row>
    <row r="2407" spans="1:20" x14ac:dyDescent="0.3">
      <c r="A2407">
        <f t="shared" si="685"/>
        <v>49033.514096383144</v>
      </c>
      <c r="B2407">
        <f t="shared" si="702"/>
        <v>7803.9261456055074</v>
      </c>
      <c r="C2407" t="str">
        <f t="shared" si="686"/>
        <v>57.8113166027585-54.6819288316163i</v>
      </c>
      <c r="D2407" t="str">
        <f t="shared" si="687"/>
        <v>15.2144670771336-5.54756736772149i</v>
      </c>
      <c r="E2407" t="str">
        <f t="shared" si="688"/>
        <v>148.221652738382-6.34132778897241i</v>
      </c>
      <c r="F2407" t="str">
        <f t="shared" si="689"/>
        <v>17.445543424628-19.6314345172143i</v>
      </c>
      <c r="G2407" t="str">
        <f t="shared" si="690"/>
        <v>0.999202951565378-0.0282207928381797i</v>
      </c>
      <c r="H2407" t="str">
        <f t="shared" si="691"/>
        <v>97.5285482626854+27.0866482696716i</v>
      </c>
      <c r="I2407" t="str">
        <f t="shared" si="692"/>
        <v>5.81530818770141-3.75524222723069i</v>
      </c>
      <c r="K2407" t="str">
        <f t="shared" si="693"/>
        <v>0.123749021778436-0.0473137200807488i</v>
      </c>
      <c r="L2407" t="str">
        <f t="shared" si="694"/>
        <v>0.0015-1.27463840093423i</v>
      </c>
      <c r="M2407" t="str">
        <f t="shared" si="695"/>
        <v>0.0135-0.52292857474225i</v>
      </c>
      <c r="N2407">
        <f t="shared" si="696"/>
        <v>136.59346884279083</v>
      </c>
      <c r="O2407">
        <f t="shared" si="697"/>
        <v>38.015588529148438</v>
      </c>
      <c r="P2407" s="3">
        <f t="shared" si="698"/>
        <v>38.015588529148438</v>
      </c>
      <c r="Q2407" s="3">
        <f t="shared" si="699"/>
        <v>-43.406531157209173</v>
      </c>
      <c r="R2407">
        <f t="shared" si="700"/>
        <v>136.59346884279083</v>
      </c>
      <c r="S2407">
        <f t="shared" si="701"/>
        <v>7.8039261456055078</v>
      </c>
      <c r="T2407">
        <f t="shared" si="684"/>
        <v>38.015588529148438</v>
      </c>
    </row>
    <row r="2408" spans="1:20" x14ac:dyDescent="0.3">
      <c r="A2408">
        <f t="shared" si="685"/>
        <v>49219.841449949403</v>
      </c>
      <c r="B2408">
        <f t="shared" si="702"/>
        <v>7833.5810649588084</v>
      </c>
      <c r="C2408" t="str">
        <f t="shared" si="686"/>
        <v>57.7276390972207-54.6539269427671i</v>
      </c>
      <c r="D2408" t="str">
        <f t="shared" si="687"/>
        <v>15.2133975225983-5.53760395182632i</v>
      </c>
      <c r="E2408" t="str">
        <f t="shared" si="688"/>
        <v>148.193236972606-6.30675859188368i</v>
      </c>
      <c r="F2408" t="str">
        <f t="shared" si="689"/>
        <v>17.4454375469158-19.5608520515782i</v>
      </c>
      <c r="G2408" t="str">
        <f t="shared" si="690"/>
        <v>0.999196887362048-0.028327859926988i</v>
      </c>
      <c r="H2408" t="str">
        <f t="shared" si="691"/>
        <v>97.580378013764+27.1915063861026i</v>
      </c>
      <c r="I2408" t="str">
        <f t="shared" si="692"/>
        <v>5.81799851948521-3.73520050779566i</v>
      </c>
      <c r="K2408" t="str">
        <f t="shared" si="693"/>
        <v>0.123624092594966-0.047442821511898i</v>
      </c>
      <c r="L2408" t="str">
        <f t="shared" si="694"/>
        <v>0.0015-1.26981311111201i</v>
      </c>
      <c r="M2408" t="str">
        <f t="shared" si="695"/>
        <v>0.0135-0.520948968661336i</v>
      </c>
      <c r="N2408">
        <f t="shared" si="696"/>
        <v>136.5666879009961</v>
      </c>
      <c r="O2408">
        <f t="shared" si="697"/>
        <v>38.006849204718783</v>
      </c>
      <c r="P2408" s="3">
        <f t="shared" si="698"/>
        <v>38.006849204718783</v>
      </c>
      <c r="Q2408" s="3">
        <f t="shared" si="699"/>
        <v>-43.433312099003913</v>
      </c>
      <c r="R2408">
        <f t="shared" si="700"/>
        <v>136.5666879009961</v>
      </c>
      <c r="S2408">
        <f t="shared" si="701"/>
        <v>7.8335810649588087</v>
      </c>
      <c r="T2408">
        <f t="shared" si="684"/>
        <v>38.006849204718783</v>
      </c>
    </row>
    <row r="2409" spans="1:20" x14ac:dyDescent="0.3">
      <c r="A2409">
        <f t="shared" si="685"/>
        <v>49406.876847459207</v>
      </c>
      <c r="B2409">
        <f t="shared" si="702"/>
        <v>7863.348673005652</v>
      </c>
      <c r="C2409" t="str">
        <f t="shared" si="686"/>
        <v>57.6436919458626-54.6262477887764i</v>
      </c>
      <c r="D2409" t="str">
        <f t="shared" si="687"/>
        <v>15.2123199760915-5.5277186326612i</v>
      </c>
      <c r="E2409" t="str">
        <f t="shared" si="688"/>
        <v>148.16506458483-6.27199119335916i</v>
      </c>
      <c r="F2409" t="str">
        <f t="shared" si="689"/>
        <v>17.4453308643039-19.4905509296901i</v>
      </c>
      <c r="G2409" t="str">
        <f t="shared" si="690"/>
        <v>0.999190777057656-0.0284353319054619i</v>
      </c>
      <c r="H2409" t="str">
        <f t="shared" si="691"/>
        <v>97.6326357429352+27.2967823465339i</v>
      </c>
      <c r="I2409" t="str">
        <f t="shared" si="692"/>
        <v>5.82071072009476-3.71521411882688i</v>
      </c>
      <c r="K2409" t="str">
        <f t="shared" si="693"/>
        <v>0.123498481832344-0.0475719433007131i</v>
      </c>
      <c r="L2409" t="str">
        <f t="shared" si="694"/>
        <v>0.0015-1.26500608797769i</v>
      </c>
      <c r="M2409" t="str">
        <f t="shared" si="695"/>
        <v>0.0135-0.518976856606233i</v>
      </c>
      <c r="N2409">
        <f t="shared" si="696"/>
        <v>136.53955016746835</v>
      </c>
      <c r="O2409">
        <f t="shared" si="697"/>
        <v>37.998105855087175</v>
      </c>
      <c r="P2409" s="3">
        <f t="shared" si="698"/>
        <v>37.998105855087175</v>
      </c>
      <c r="Q2409" s="3">
        <f t="shared" si="699"/>
        <v>-43.460449832531665</v>
      </c>
      <c r="R2409">
        <f t="shared" si="700"/>
        <v>136.53955016746835</v>
      </c>
      <c r="S2409">
        <f t="shared" si="701"/>
        <v>7.8633486730056523</v>
      </c>
      <c r="T2409">
        <f t="shared" si="684"/>
        <v>37.998105855087175</v>
      </c>
    </row>
    <row r="2410" spans="1:20" x14ac:dyDescent="0.3">
      <c r="A2410">
        <f t="shared" si="685"/>
        <v>49594.622979479558</v>
      </c>
      <c r="B2410">
        <f t="shared" si="702"/>
        <v>7893.229397963074</v>
      </c>
      <c r="C2410" t="str">
        <f t="shared" si="686"/>
        <v>57.5594744183892-54.598889433215i</v>
      </c>
      <c r="D2410" t="str">
        <f t="shared" si="687"/>
        <v>15.211234379051-5.51791125046608i</v>
      </c>
      <c r="E2410" t="str">
        <f t="shared" si="688"/>
        <v>148.137137652484-6.23702705782028i</v>
      </c>
      <c r="F2410" t="str">
        <f t="shared" si="689"/>
        <v>17.4452233706835-19.4205301397229i</v>
      </c>
      <c r="G2410" t="str">
        <f t="shared" si="690"/>
        <v>0.999184620302305-0.0285432102897334i</v>
      </c>
      <c r="H2410" t="str">
        <f t="shared" si="691"/>
        <v>97.6853252402916+27.4024779041825i</v>
      </c>
      <c r="I2410" t="str">
        <f t="shared" si="692"/>
        <v>5.82344497783443-3.6952827962232i</v>
      </c>
      <c r="K2410" t="str">
        <f t="shared" si="693"/>
        <v>0.123372187541057-0.0477010818857921i</v>
      </c>
      <c r="L2410" t="str">
        <f t="shared" si="694"/>
        <v>0.0015-1.26021726238065i</v>
      </c>
      <c r="M2410" t="str">
        <f t="shared" si="695"/>
        <v>0.0135-0.517012210207445i</v>
      </c>
      <c r="N2410">
        <f t="shared" si="696"/>
        <v>136.51205525383409</v>
      </c>
      <c r="O2410">
        <f t="shared" si="697"/>
        <v>37.989358344232485</v>
      </c>
      <c r="P2410" s="3">
        <f t="shared" si="698"/>
        <v>37.989358344232485</v>
      </c>
      <c r="Q2410" s="3">
        <f t="shared" si="699"/>
        <v>-43.487944746165915</v>
      </c>
      <c r="R2410">
        <f t="shared" si="700"/>
        <v>136.51205525383409</v>
      </c>
      <c r="S2410">
        <f t="shared" si="701"/>
        <v>7.8932293979630739</v>
      </c>
      <c r="T2410">
        <f t="shared" si="684"/>
        <v>37.989358344232485</v>
      </c>
    </row>
    <row r="2411" spans="1:20" x14ac:dyDescent="0.3">
      <c r="A2411">
        <f t="shared" si="685"/>
        <v>49783.082546801576</v>
      </c>
      <c r="B2411">
        <f t="shared" si="702"/>
        <v>7923.2236696753334</v>
      </c>
      <c r="C2411" t="str">
        <f t="shared" si="686"/>
        <v>57.4749857785634-54.5718499356616i</v>
      </c>
      <c r="D2411" t="str">
        <f t="shared" si="687"/>
        <v>15.2101406725028-5.50818164640751i</v>
      </c>
      <c r="E2411" t="str">
        <f t="shared" si="688"/>
        <v>148.109458244175-6.20186766852795i</v>
      </c>
      <c r="F2411" t="str">
        <f t="shared" si="689"/>
        <v>17.4451150598992-19.3507886738762i</v>
      </c>
      <c r="G2411" t="str">
        <f t="shared" si="690"/>
        <v>0.99917841674345-0.0286514966014397i</v>
      </c>
      <c r="H2411" t="str">
        <f t="shared" si="691"/>
        <v>97.7384503334192+27.5085948196029i</v>
      </c>
      <c r="I2411" t="str">
        <f t="shared" si="692"/>
        <v>5.82620148278992-3.67540627704985i</v>
      </c>
      <c r="K2411" t="str">
        <f t="shared" si="693"/>
        <v>0.12324520778986-0.0478302336758052i</v>
      </c>
      <c r="L2411" t="str">
        <f t="shared" si="694"/>
        <v>0.0015-1.255446565432i</v>
      </c>
      <c r="M2411" t="str">
        <f t="shared" si="695"/>
        <v>0.0135-0.515055001202874i</v>
      </c>
      <c r="N2411">
        <f t="shared" si="696"/>
        <v>136.48420276830666</v>
      </c>
      <c r="O2411">
        <f t="shared" si="697"/>
        <v>37.980606535642558</v>
      </c>
      <c r="P2411" s="3">
        <f t="shared" si="698"/>
        <v>37.980606535642558</v>
      </c>
      <c r="Q2411" s="3">
        <f t="shared" si="699"/>
        <v>-43.515797231693341</v>
      </c>
      <c r="R2411">
        <f t="shared" si="700"/>
        <v>136.48420276830666</v>
      </c>
      <c r="S2411">
        <f t="shared" si="701"/>
        <v>7.9232236696753331</v>
      </c>
      <c r="T2411">
        <f t="shared" si="684"/>
        <v>37.980606535642558</v>
      </c>
    </row>
    <row r="2412" spans="1:20" x14ac:dyDescent="0.3">
      <c r="A2412">
        <f t="shared" si="685"/>
        <v>49972.25826047943</v>
      </c>
      <c r="B2412">
        <f t="shared" si="702"/>
        <v>7953.3319196201001</v>
      </c>
      <c r="C2412" t="str">
        <f t="shared" si="686"/>
        <v>57.3902252842581-54.5451273515119i</v>
      </c>
      <c r="D2412" t="str">
        <f t="shared" si="687"/>
        <v>15.2090387970589-5.49852966257423i</v>
      </c>
      <c r="E2412" t="str">
        <f t="shared" si="688"/>
        <v>148.082028419526-6.1665145275014i</v>
      </c>
      <c r="F2412" t="str">
        <f t="shared" si="689"/>
        <v>17.4450059257492-19.2813255283619i</v>
      </c>
      <c r="G2412" t="str">
        <f t="shared" si="690"/>
        <v>0.999172166025882-0.028760192367741i</v>
      </c>
      <c r="H2412" t="str">
        <f t="shared" si="691"/>
        <v>97.7920148878257+27.6151348606941i</v>
      </c>
      <c r="I2412" t="str">
        <f t="shared" si="692"/>
        <v>5.82898042684751-3.65558429954125i</v>
      </c>
      <c r="K2412" t="str">
        <f t="shared" si="693"/>
        <v>0.123117540666143-0.0479593950495051i</v>
      </c>
      <c r="L2412" t="str">
        <f t="shared" si="694"/>
        <v>0.0015-1.25069392850369i</v>
      </c>
      <c r="M2412" t="str">
        <f t="shared" si="695"/>
        <v>0.0135-0.513105201437411i</v>
      </c>
      <c r="N2412">
        <f t="shared" si="696"/>
        <v>136.45599231572862</v>
      </c>
      <c r="O2412">
        <f t="shared" si="697"/>
        <v>37.971850292301447</v>
      </c>
      <c r="P2412" s="3">
        <f t="shared" si="698"/>
        <v>37.971850292301447</v>
      </c>
      <c r="Q2412" s="3">
        <f t="shared" si="699"/>
        <v>-43.544007684271364</v>
      </c>
      <c r="R2412">
        <f t="shared" si="700"/>
        <v>136.45599231572862</v>
      </c>
      <c r="S2412">
        <f t="shared" si="701"/>
        <v>7.9533319196201004</v>
      </c>
      <c r="T2412">
        <f t="shared" ref="T2412:T2475" si="703">P2412</f>
        <v>37.971850292301447</v>
      </c>
    </row>
    <row r="2413" spans="1:20" x14ac:dyDescent="0.3">
      <c r="A2413">
        <f t="shared" ref="A2413:A2476" si="704">2*PI()*B2413</f>
        <v>50162.152841869254</v>
      </c>
      <c r="B2413">
        <f t="shared" si="702"/>
        <v>7983.554580914657</v>
      </c>
      <c r="C2413" t="str">
        <f t="shared" ref="C2413:C2476" si="705">IMPRODUCT(D2413,E2413,$C$40,,K2413,$C$41)</f>
        <v>57.3051921875037-54.5187197317813i</v>
      </c>
      <c r="D2413" t="str">
        <f t="shared" ref="D2413:D2476" si="706">IMDIV(IMPRODUCT($C$37,$C$38,COMPLEX(1,A2413/$C$38)),IMSUM(-1*A2413*A2413/$C$39,COMPLEX(0,1*A2413)))</f>
        <v>15.2079286929141-5.48895514197272i</v>
      </c>
      <c r="E2413" t="str">
        <f t="shared" ref="E2413:E2476" si="707">IMDIV(IMPRODUCT(IMSUM(F2413,G2413),$C$29,H2413),IMSUM(1,I2413))</f>
        <v>148.054850229007-6.13096915543424i</v>
      </c>
      <c r="F2413" t="str">
        <f t="shared" ref="F2413:F2476" si="708">IMDIV(IMPRODUCT($C$14,$C$15,COMPLEX(1,A2413/$C$15)),IMSUM(-1*A2413*A2413/$C$16,COMPLEX(0,A2413)))</f>
        <v>17.4448959619848-19.2121397033891i</v>
      </c>
      <c r="G2413" t="str">
        <f t="shared" ref="G2413:G2476" si="709">IMDIV(1,COMPLEX(1,A2413*$C$9*$C$10))</f>
        <v>0.999165867791702-0.0288692991213387i</v>
      </c>
      <c r="H2413" t="str">
        <f t="shared" ref="H2413:H2476" si="710">IMDIV($C$3,IMSUM(K2413,COMPLEX(0,$C$28*A2413)))</f>
        <v>97.8460228073746+27.7220998027061i</v>
      </c>
      <c r="I2413" t="str">
        <f t="shared" ref="I2413:I2476" si="711">IMPRODUCT(F2413,$C$29,H2413,$C$31)</f>
        <v>5.83178200371328-3.63581660310375i</v>
      </c>
      <c r="K2413" t="str">
        <f t="shared" ref="K2413:K2476" si="712">IF($C$26&lt;=0,IMDIV(1,IMSUM(IMDIV(1,L2413),1/$C$18)),IMDIV(1,IMSUM(IMDIV(1,L2413),1/$C$18,IMDIV(1,M2413))))</f>
        <v>0.122989184276301-0.0480885623557403i</v>
      </c>
      <c r="L2413" t="str">
        <f t="shared" ref="L2413:L2476" si="713">IMSUM($C$21/$C$22,IMDIV(1,COMPLEX(0,$C$20*$C$22*A2413)))</f>
        <v>0.0015-1.24595928322743i</v>
      </c>
      <c r="M2413" t="str">
        <f t="shared" ref="M2413:M2476" si="714">IMSUM($C$25/$C$26,IMDIV(1,COMPLEX(0,$C$24*$C$26*A2413)))</f>
        <v>0.0135-0.511162782862534i</v>
      </c>
      <c r="N2413">
        <f t="shared" ref="N2413:N2476" si="715">ABS(R2413)</f>
        <v>136.42742349761525</v>
      </c>
      <c r="O2413">
        <f t="shared" ref="O2413:O2476" si="716">ABS(P2413)</f>
        <v>37.963089476675762</v>
      </c>
      <c r="P2413" s="3">
        <f t="shared" ref="P2413:P2476" si="717">20*LOG10(IMABS(C2413))</f>
        <v>37.963089476675762</v>
      </c>
      <c r="Q2413" s="3">
        <f t="shared" ref="Q2413:Q2476" si="718">IMARGUMENT(C2413)*180/PI()</f>
        <v>-43.572576502384756</v>
      </c>
      <c r="R2413">
        <f t="shared" ref="R2413:R2476" si="719">IF(Q2413&lt;0,Q2413+180,Q2413-180)</f>
        <v>136.42742349761525</v>
      </c>
      <c r="S2413">
        <f t="shared" ref="S2413:S2476" si="720">B2413/1000</f>
        <v>7.9835545809146566</v>
      </c>
      <c r="T2413">
        <f t="shared" si="703"/>
        <v>37.963089476675762</v>
      </c>
    </row>
    <row r="2414" spans="1:20" x14ac:dyDescent="0.3">
      <c r="A2414">
        <f t="shared" si="704"/>
        <v>50352.769022668355</v>
      </c>
      <c r="B2414">
        <f t="shared" ref="B2414:B2477" si="721">B2413*(1+B$42)</f>
        <v>8013.8920883221326</v>
      </c>
      <c r="C2414" t="str">
        <f t="shared" si="705"/>
        <v>57.2198857345428-54.4926251229152i</v>
      </c>
      <c r="D2414" t="str">
        <f t="shared" si="706"/>
        <v>15.2068102998439-5.47945792852291i</v>
      </c>
      <c r="E2414" t="str">
        <f t="shared" si="707"/>
        <v>148.027925713778-6.0952330916106i</v>
      </c>
      <c r="F2414" t="str">
        <f t="shared" si="708"/>
        <v>17.4447851623102-19.1432302031508i</v>
      </c>
      <c r="G2414" t="str">
        <f t="shared" si="709"/>
        <v>0.999159521680305-0.0289788184004937i</v>
      </c>
      <c r="H2414" t="str">
        <f t="shared" si="710"/>
        <v>97.9004780347284+27.8294914282496i</v>
      </c>
      <c r="I2414" t="str">
        <f t="shared" si="711"/>
        <v>5.8346064089332-3.61610292831892i</v>
      </c>
      <c r="K2414" t="str">
        <f t="shared" si="712"/>
        <v>0.122860136746099-0.0482177319134761i</v>
      </c>
      <c r="L2414" t="str">
        <f t="shared" si="713"/>
        <v>0.0015-1.24124256149375i</v>
      </c>
      <c r="M2414" t="str">
        <f t="shared" si="714"/>
        <v>0.0135-0.509227717535896i</v>
      </c>
      <c r="N2414">
        <f t="shared" si="715"/>
        <v>136.39849591219698</v>
      </c>
      <c r="O2414">
        <f t="shared" si="716"/>
        <v>37.954323950702026</v>
      </c>
      <c r="P2414" s="3">
        <f t="shared" si="717"/>
        <v>37.954323950702026</v>
      </c>
      <c r="Q2414" s="3">
        <f t="shared" si="718"/>
        <v>-43.601504087803029</v>
      </c>
      <c r="R2414">
        <f t="shared" si="719"/>
        <v>136.39849591219698</v>
      </c>
      <c r="S2414">
        <f t="shared" si="720"/>
        <v>8.0138920883221321</v>
      </c>
      <c r="T2414">
        <f t="shared" si="703"/>
        <v>37.954323950702026</v>
      </c>
    </row>
    <row r="2415" spans="1:20" x14ac:dyDescent="0.3">
      <c r="A2415">
        <f t="shared" si="704"/>
        <v>50544.109544954496</v>
      </c>
      <c r="B2415">
        <f t="shared" si="721"/>
        <v>8044.344878257757</v>
      </c>
      <c r="C2415" t="str">
        <f t="shared" si="705"/>
        <v>57.1343051658872-54.4668415665909i</v>
      </c>
      <c r="D2415" t="str">
        <f t="shared" si="706"/>
        <v>15.2056835572017-5.47003786705363i</v>
      </c>
      <c r="E2415" t="str">
        <f t="shared" si="707"/>
        <v>148.001256905523-6.0593078938179i</v>
      </c>
      <c r="F2415" t="str">
        <f t="shared" si="708"/>
        <v>17.4446735203816-19.0745960358082i</v>
      </c>
      <c r="G2415" t="str">
        <f t="shared" si="709"/>
        <v>0.99915312732836-0.0290887517490443i</v>
      </c>
      <c r="H2415" t="str">
        <f t="shared" si="710"/>
        <v>97.9553845517941+27.937311527298i</v>
      </c>
      <c r="I2415" t="str">
        <f t="shared" si="711"/>
        <v>5.83745383991257-3.59644301694659i</v>
      </c>
      <c r="K2415" t="str">
        <f t="shared" si="712"/>
        <v>0.122730396221048-0.0483469000118142i</v>
      </c>
      <c r="L2415" t="str">
        <f t="shared" si="713"/>
        <v>0.0015-1.23654369545104i</v>
      </c>
      <c r="M2415" t="str">
        <f t="shared" si="714"/>
        <v>0.0135-0.507299977620937i</v>
      </c>
      <c r="N2415">
        <f t="shared" si="715"/>
        <v>136.3692091544676</v>
      </c>
      <c r="O2415">
        <f t="shared" si="716"/>
        <v>37.945553575773474</v>
      </c>
      <c r="P2415" s="3">
        <f t="shared" si="717"/>
        <v>37.945553575773474</v>
      </c>
      <c r="Q2415" s="3">
        <f t="shared" si="718"/>
        <v>-43.630790845532395</v>
      </c>
      <c r="R2415">
        <f t="shared" si="719"/>
        <v>136.3692091544676</v>
      </c>
      <c r="S2415">
        <f t="shared" si="720"/>
        <v>8.0443448782577569</v>
      </c>
      <c r="T2415">
        <f t="shared" si="703"/>
        <v>37.945553575773474</v>
      </c>
    </row>
    <row r="2416" spans="1:20" x14ac:dyDescent="0.3">
      <c r="A2416">
        <f t="shared" si="704"/>
        <v>50736.177161225321</v>
      </c>
      <c r="B2416">
        <f t="shared" si="721"/>
        <v>8074.9133887951366</v>
      </c>
      <c r="C2416" t="str">
        <f t="shared" si="705"/>
        <v>57.0484497163747-54.4413670995252i</v>
      </c>
      <c r="D2416" t="str">
        <f t="shared" si="706"/>
        <v>15.2045484039156-5.46069480329826i</v>
      </c>
      <c r="E2416" t="str">
        <f t="shared" si="707"/>
        <v>147.974845826294-6.02319513826094i</v>
      </c>
      <c r="F2416" t="str">
        <f t="shared" si="708"/>
        <v>17.4445610298076-19.0062362134771i</v>
      </c>
      <c r="G2416" t="str">
        <f t="shared" si="709"/>
        <v>0.999146684369787-0.0291991007164242i</v>
      </c>
      <c r="H2416" t="str">
        <f t="shared" si="710"/>
        <v>98.0107463801765+28.0455618971947i</v>
      </c>
      <c r="I2416" t="str">
        <f t="shared" si="711"/>
        <v>5.84032449593659-3.57683661192824i</v>
      </c>
      <c r="K2416" t="str">
        <f t="shared" si="712"/>
        <v>0.122599960866777-0.0484760629100222i</v>
      </c>
      <c r="L2416" t="str">
        <f t="shared" si="713"/>
        <v>0.0015-1.23186261750452i</v>
      </c>
      <c r="M2416" t="str">
        <f t="shared" si="714"/>
        <v>0.0135-0.505379535386469i</v>
      </c>
      <c r="N2416">
        <f t="shared" si="715"/>
        <v>136.33956281622895</v>
      </c>
      <c r="O2416">
        <f t="shared" si="716"/>
        <v>37.936778212727113</v>
      </c>
      <c r="P2416" s="3">
        <f t="shared" si="717"/>
        <v>37.936778212727113</v>
      </c>
      <c r="Q2416" s="3">
        <f t="shared" si="718"/>
        <v>-43.660437183771045</v>
      </c>
      <c r="R2416">
        <f t="shared" si="719"/>
        <v>136.33956281622895</v>
      </c>
      <c r="S2416">
        <f t="shared" si="720"/>
        <v>8.074913388795137</v>
      </c>
      <c r="T2416">
        <f t="shared" si="703"/>
        <v>37.936778212727113</v>
      </c>
    </row>
    <row r="2417" spans="1:20" x14ac:dyDescent="0.3">
      <c r="A2417">
        <f t="shared" si="704"/>
        <v>50928.974634437982</v>
      </c>
      <c r="B2417">
        <f t="shared" si="721"/>
        <v>8105.5980596725585</v>
      </c>
      <c r="C2417" t="str">
        <f t="shared" si="705"/>
        <v>56.9623186152344-54.4161997532792i</v>
      </c>
      <c r="D2417" t="str">
        <f t="shared" si="706"/>
        <v>15.2034047784864-5.45142858389026i</v>
      </c>
      <c r="E2417" t="str">
        <f t="shared" si="707"/>
        <v>147.948694488352-5.98689641947017i</v>
      </c>
      <c r="F2417" t="str">
        <f t="shared" si="708"/>
        <v>17.4444476841483-18.9381497522137i</v>
      </c>
      <c r="G2417" t="str">
        <f t="shared" si="709"/>
        <v>0.999140192435737-0.0293098668576809i</v>
      </c>
      <c r="H2417" t="str">
        <f t="shared" si="710"/>
        <v>98.0665675816386+28.1542443426571i</v>
      </c>
      <c r="I2417" t="str">
        <f t="shared" si="711"/>
        <v>5.8432185781907-3.55728345739058i</v>
      </c>
      <c r="K2417" t="str">
        <f t="shared" si="712"/>
        <v>0.122468828869407-0.0486052168375641i</v>
      </c>
      <c r="L2417" t="str">
        <f t="shared" si="713"/>
        <v>0.0015-1.22719926031532i</v>
      </c>
      <c r="M2417" t="str">
        <f t="shared" si="714"/>
        <v>0.0135-0.503466363206286i</v>
      </c>
      <c r="N2417">
        <f t="shared" si="715"/>
        <v>136.30955648614099</v>
      </c>
      <c r="O2417">
        <f t="shared" si="716"/>
        <v>37.927997721831218</v>
      </c>
      <c r="P2417" s="3">
        <f t="shared" si="717"/>
        <v>37.927997721831218</v>
      </c>
      <c r="Q2417" s="3">
        <f t="shared" si="718"/>
        <v>-43.690443513859002</v>
      </c>
      <c r="R2417">
        <f t="shared" si="719"/>
        <v>136.30955648614099</v>
      </c>
      <c r="S2417">
        <f t="shared" si="720"/>
        <v>8.105598059672559</v>
      </c>
      <c r="T2417">
        <f t="shared" si="703"/>
        <v>37.927997721831218</v>
      </c>
    </row>
    <row r="2418" spans="1:20" x14ac:dyDescent="0.3">
      <c r="A2418">
        <f t="shared" si="704"/>
        <v>51122.504738048847</v>
      </c>
      <c r="B2418">
        <f t="shared" si="721"/>
        <v>8136.3993322993147</v>
      </c>
      <c r="C2418" t="str">
        <f t="shared" si="705"/>
        <v>56.8759110861529-54.3913375540629i</v>
      </c>
      <c r="D2418" t="str">
        <f t="shared" si="706"/>
        <v>15.2022526189847-5.44223905635875i</v>
      </c>
      <c r="E2418" t="str">
        <f t="shared" si="707"/>
        <v>147.922804894008-5.95041335021246i</v>
      </c>
      <c r="F2418" t="str">
        <f t="shared" si="708"/>
        <v>17.444333476915-18.8703356719998i</v>
      </c>
      <c r="G2418" t="str">
        <f t="shared" si="709"/>
        <v>0.999133651154573-0.0294210517334939i</v>
      </c>
      <c r="H2418" t="str">
        <f t="shared" si="710"/>
        <v>98.1228522585647+28.2633606757769i</v>
      </c>
      <c r="I2418" t="str">
        <f t="shared" si="711"/>
        <v>5.84613628978106-3.53778329864914i</v>
      </c>
      <c r="K2418" t="str">
        <f t="shared" si="712"/>
        <v>0.122336998435933-0.0487343579941354i</v>
      </c>
      <c r="L2418" t="str">
        <f t="shared" si="713"/>
        <v>0.0015-1.22255355679948i</v>
      </c>
      <c r="M2418" t="str">
        <f t="shared" si="714"/>
        <v>0.0135-0.501560433558761i</v>
      </c>
      <c r="N2418">
        <f t="shared" si="715"/>
        <v>136.27918974977246</v>
      </c>
      <c r="O2418">
        <f t="shared" si="716"/>
        <v>37.919211962772629</v>
      </c>
      <c r="P2418" s="3">
        <f t="shared" si="717"/>
        <v>37.919211962772629</v>
      </c>
      <c r="Q2418" s="3">
        <f t="shared" si="718"/>
        <v>-43.720810250227551</v>
      </c>
      <c r="R2418">
        <f t="shared" si="719"/>
        <v>136.27918974977246</v>
      </c>
      <c r="S2418">
        <f t="shared" si="720"/>
        <v>8.1363993322993142</v>
      </c>
      <c r="T2418">
        <f t="shared" si="703"/>
        <v>37.919211962772629</v>
      </c>
    </row>
    <row r="2419" spans="1:20" x14ac:dyDescent="0.3">
      <c r="A2419">
        <f t="shared" si="704"/>
        <v>51316.770256053438</v>
      </c>
      <c r="B2419">
        <f t="shared" si="721"/>
        <v>8167.3176497620525</v>
      </c>
      <c r="C2419" t="str">
        <f t="shared" si="705"/>
        <v>56.7892263473399-54.3667785225421i</v>
      </c>
      <c r="D2419" t="str">
        <f t="shared" si="706"/>
        <v>15.2010918630479-5.433126069124i</v>
      </c>
      <c r="E2419" t="str">
        <f t="shared" si="707"/>
        <v>147.897179035469-5.9137475614023i</v>
      </c>
      <c r="F2419" t="str">
        <f t="shared" si="708"/>
        <v>17.4442184015701-18.8027929967293i</v>
      </c>
      <c r="G2419" t="str">
        <f t="shared" si="709"/>
        <v>0.999127060151846-0.029532656910193i</v>
      </c>
      <c r="H2419" t="str">
        <f t="shared" si="710"/>
        <v>98.1796045544327+28.3729127160235i</v>
      </c>
      <c r="I2419" t="str">
        <f t="shared" si="711"/>
        <v>5.8490778357557-3.51833588221212i</v>
      </c>
      <c r="K2419" t="str">
        <f t="shared" si="712"/>
        <v>0.122204467794602-0.0488634825497039i</v>
      </c>
      <c r="L2419" t="str">
        <f t="shared" si="713"/>
        <v>0.0015-1.217925440127i</v>
      </c>
      <c r="M2419" t="str">
        <f t="shared" si="714"/>
        <v>0.0135-0.499661719026462i</v>
      </c>
      <c r="N2419">
        <f t="shared" si="715"/>
        <v>136.24846218964953</v>
      </c>
      <c r="O2419">
        <f t="shared" si="716"/>
        <v>37.910420794644189</v>
      </c>
      <c r="P2419" s="3">
        <f t="shared" si="717"/>
        <v>37.910420794644189</v>
      </c>
      <c r="Q2419" s="3">
        <f t="shared" si="718"/>
        <v>-43.751537810350463</v>
      </c>
      <c r="R2419">
        <f t="shared" si="719"/>
        <v>136.24846218964953</v>
      </c>
      <c r="S2419">
        <f t="shared" si="720"/>
        <v>8.1673176497620528</v>
      </c>
      <c r="T2419">
        <f t="shared" si="703"/>
        <v>37.910420794644189</v>
      </c>
    </row>
    <row r="2420" spans="1:20" x14ac:dyDescent="0.3">
      <c r="A2420">
        <f t="shared" si="704"/>
        <v>51511.77398302644</v>
      </c>
      <c r="B2420">
        <f t="shared" si="721"/>
        <v>8198.3534568311479</v>
      </c>
      <c r="C2420" t="str">
        <f t="shared" si="705"/>
        <v>56.7022636116029-54.342520673642i</v>
      </c>
      <c r="D2420" t="str">
        <f t="shared" si="706"/>
        <v>15.1999224478777-5.42408947149301i</v>
      </c>
      <c r="E2420" t="str">
        <f t="shared" si="707"/>
        <v>147.871818894687-5.87690070200301i</v>
      </c>
      <c r="F2420" t="str">
        <f t="shared" si="708"/>
        <v>17.4441024515265-18.7355207541935i</v>
      </c>
      <c r="G2420" t="str">
        <f t="shared" si="709"/>
        <v>0.999120419050278-0.029644683959776i</v>
      </c>
      <c r="H2420" t="str">
        <f t="shared" si="710"/>
        <v>98.236828654294+28.4829022902468i</v>
      </c>
      <c r="I2420" t="str">
        <f t="shared" si="711"/>
        <v>5.85204342312582-3.49894095578433i</v>
      </c>
      <c r="K2420" t="str">
        <f t="shared" si="712"/>
        <v>0.122071235195291-0.0489925866445552i</v>
      </c>
      <c r="L2420" t="str">
        <f t="shared" si="713"/>
        <v>0.0015-1.21331484372086i</v>
      </c>
      <c r="M2420" t="str">
        <f t="shared" si="714"/>
        <v>0.0135-0.497770192295738i</v>
      </c>
      <c r="N2420">
        <f t="shared" si="715"/>
        <v>136.21737338531091</v>
      </c>
      <c r="O2420">
        <f t="shared" si="716"/>
        <v>37.901624075932446</v>
      </c>
      <c r="P2420" s="3">
        <f t="shared" si="717"/>
        <v>37.901624075932446</v>
      </c>
      <c r="Q2420" s="3">
        <f t="shared" si="718"/>
        <v>-43.782626614689093</v>
      </c>
      <c r="R2420">
        <f t="shared" si="719"/>
        <v>136.21737338531091</v>
      </c>
      <c r="S2420">
        <f t="shared" si="720"/>
        <v>8.198353456831148</v>
      </c>
      <c r="T2420">
        <f t="shared" si="703"/>
        <v>37.901624075932446</v>
      </c>
    </row>
    <row r="2421" spans="1:20" x14ac:dyDescent="0.3">
      <c r="A2421">
        <f t="shared" si="704"/>
        <v>51707.518724161942</v>
      </c>
      <c r="B2421">
        <f t="shared" si="721"/>
        <v>8229.5071999671072</v>
      </c>
      <c r="C2421" t="str">
        <f t="shared" si="705"/>
        <v>56.6150220864192-54.3185620163518i</v>
      </c>
      <c r="D2421" t="str">
        <f t="shared" si="706"/>
        <v>15.1987443102375-5.41512911365503i</v>
      </c>
      <c r="E2421" t="str">
        <f t="shared" si="707"/>
        <v>147.846726443196-5.83987443893776i</v>
      </c>
      <c r="F2421" t="str">
        <f t="shared" si="708"/>
        <v>17.4439856201473-18.6685179760675i</v>
      </c>
      <c r="G2421" t="str">
        <f t="shared" si="709"/>
        <v>0.999113727469736-0.0297571344599282i</v>
      </c>
      <c r="H2421" t="str">
        <f t="shared" si="710"/>
        <v>98.2945287852559+28.5933312326732i</v>
      </c>
      <c r="I2421" t="str">
        <f t="shared" si="711"/>
        <v>5.85503326088705-3.47959826827145i</v>
      </c>
      <c r="K2421" t="str">
        <f t="shared" si="712"/>
        <v>0.121937298909895-0.0491216663893402i</v>
      </c>
      <c r="L2421" t="str">
        <f t="shared" si="713"/>
        <v>0.0015-1.20872170125609i</v>
      </c>
      <c r="M2421" t="str">
        <f t="shared" si="714"/>
        <v>0.0135-0.495885826156342i</v>
      </c>
      <c r="N2421">
        <f t="shared" si="715"/>
        <v>136.18592291336034</v>
      </c>
      <c r="O2421">
        <f t="shared" si="716"/>
        <v>37.892821664505114</v>
      </c>
      <c r="P2421" s="3">
        <f t="shared" si="717"/>
        <v>37.892821664505114</v>
      </c>
      <c r="Q2421" s="3">
        <f t="shared" si="718"/>
        <v>-43.814077086639642</v>
      </c>
      <c r="R2421">
        <f t="shared" si="719"/>
        <v>136.18592291336034</v>
      </c>
      <c r="S2421">
        <f t="shared" si="720"/>
        <v>8.2295071999671077</v>
      </c>
      <c r="T2421">
        <f t="shared" si="703"/>
        <v>37.892821664505114</v>
      </c>
    </row>
    <row r="2422" spans="1:20" x14ac:dyDescent="0.3">
      <c r="A2422">
        <f t="shared" si="704"/>
        <v>51904.007295313757</v>
      </c>
      <c r="B2422">
        <f t="shared" si="721"/>
        <v>8260.7793273269817</v>
      </c>
      <c r="C2422" t="str">
        <f t="shared" si="705"/>
        <v>56.5275009740204-54.2949005535338i</v>
      </c>
      <c r="D2422" t="str">
        <f t="shared" si="706"/>
        <v>15.1975573864495-5.40624484667701i</v>
      </c>
      <c r="E2422" t="str">
        <f t="shared" si="707"/>
        <v>147.821903641976-5.8026704569913i</v>
      </c>
      <c r="F2422" t="str">
        <f t="shared" si="708"/>
        <v>17.4438679007454-18.6017836978957i</v>
      </c>
      <c r="G2422" t="str">
        <f t="shared" si="709"/>
        <v>0.999106985027214-0.0298700099940392i</v>
      </c>
      <c r="H2422" t="str">
        <f t="shared" si="710"/>
        <v>98.352709216972+28.7042013849058i</v>
      </c>
      <c r="I2422" t="str">
        <f t="shared" si="711"/>
        <v>5.85804756004121-3.46030756978414i</v>
      </c>
      <c r="K2422" t="str">
        <f t="shared" si="712"/>
        <v>0.121802657232712-0.0492507178651302i</v>
      </c>
      <c r="L2422" t="str">
        <f t="shared" si="713"/>
        <v>0.0015-1.20414594665878i</v>
      </c>
      <c r="M2422" t="str">
        <f t="shared" si="714"/>
        <v>0.0135-0.494008593501039i</v>
      </c>
      <c r="N2422">
        <f t="shared" si="715"/>
        <v>136.15411034752339</v>
      </c>
      <c r="O2422">
        <f t="shared" si="716"/>
        <v>37.884013417599746</v>
      </c>
      <c r="P2422" s="3">
        <f t="shared" si="717"/>
        <v>37.884013417599746</v>
      </c>
      <c r="Q2422" s="3">
        <f t="shared" si="718"/>
        <v>-43.845889652476629</v>
      </c>
      <c r="R2422">
        <f t="shared" si="719"/>
        <v>136.15411034752339</v>
      </c>
      <c r="S2422">
        <f t="shared" si="720"/>
        <v>8.2607793273269809</v>
      </c>
      <c r="T2422">
        <f t="shared" si="703"/>
        <v>37.884013417599746</v>
      </c>
    </row>
    <row r="2423" spans="1:20" x14ac:dyDescent="0.3">
      <c r="A2423">
        <f t="shared" si="704"/>
        <v>52101.242523035959</v>
      </c>
      <c r="B2423">
        <f t="shared" si="721"/>
        <v>8292.1702887708252</v>
      </c>
      <c r="C2423" t="str">
        <f t="shared" si="705"/>
        <v>56.4396994714631-54.2715342817233i</v>
      </c>
      <c r="D2423" t="str">
        <f t="shared" si="706"/>
        <v>15.1963616123916-5.39743652249917i</v>
      </c>
      <c r="E2423" t="str">
        <f t="shared" si="707"/>
        <v>147.797352441289-5.76529045871456i</v>
      </c>
      <c r="F2423" t="str">
        <f t="shared" si="708"/>
        <v>17.4437492865832-18.5353169590784i</v>
      </c>
      <c r="G2423" t="str">
        <f t="shared" si="709"/>
        <v>0.999100191336812-0.0299833121512229i</v>
      </c>
      <c r="H2423" t="str">
        <f t="shared" si="710"/>
        <v>98.4113742621446+28.8155145959232i</v>
      </c>
      <c r="I2423" t="str">
        <f t="shared" si="711"/>
        <v>5.86108653361868-3.44106861164281i</v>
      </c>
      <c r="K2423" t="str">
        <f t="shared" si="712"/>
        <v>0.121667308480824-0.0493797371234748i</v>
      </c>
      <c r="L2423" t="str">
        <f t="shared" si="713"/>
        <v>0.0015-1.19958751410518i</v>
      </c>
      <c r="M2423" t="str">
        <f t="shared" si="714"/>
        <v>0.0135-0.492138467325204i</v>
      </c>
      <c r="N2423">
        <f t="shared" si="715"/>
        <v>136.12193525870126</v>
      </c>
      <c r="O2423">
        <f t="shared" si="716"/>
        <v>37.875199191810516</v>
      </c>
      <c r="P2423" s="3">
        <f t="shared" si="717"/>
        <v>37.875199191810516</v>
      </c>
      <c r="Q2423" s="3">
        <f t="shared" si="718"/>
        <v>-43.878064741298743</v>
      </c>
      <c r="R2423">
        <f t="shared" si="719"/>
        <v>136.12193525870126</v>
      </c>
      <c r="S2423">
        <f t="shared" si="720"/>
        <v>8.2921702887708246</v>
      </c>
      <c r="T2423">
        <f t="shared" si="703"/>
        <v>37.875199191810516</v>
      </c>
    </row>
    <row r="2424" spans="1:20" x14ac:dyDescent="0.3">
      <c r="A2424">
        <f t="shared" si="704"/>
        <v>52299.227244623493</v>
      </c>
      <c r="B2424">
        <f t="shared" si="721"/>
        <v>8323.680535868154</v>
      </c>
      <c r="C2424" t="str">
        <f t="shared" si="705"/>
        <v>56.3516167707236-54.2484611909383i</v>
      </c>
      <c r="D2424" t="str">
        <f t="shared" si="706"/>
        <v>15.1951569234952-5.38870399393045i</v>
      </c>
      <c r="E2424" t="str">
        <f t="shared" si="707"/>
        <v>147.773074780538-5.72773616432505i</v>
      </c>
      <c r="F2424" t="str">
        <f t="shared" si="708"/>
        <v>17.4436297708722-18.4691168028578i</v>
      </c>
      <c r="G2424" t="str">
        <f t="shared" si="709"/>
        <v>0.99909334600971-0.0300970425263345i</v>
      </c>
      <c r="H2424" t="str">
        <f t="shared" si="710"/>
        <v>98.4705282770226+28.9272727220729i</v>
      </c>
      <c r="I2424" t="str">
        <f t="shared" si="711"/>
        <v>5.86415039670025-3.4218811463821i</v>
      </c>
      <c r="K2424" t="str">
        <f t="shared" si="712"/>
        <v>0.121531250994494-0.0495087201864657i</v>
      </c>
      <c r="L2424" t="str">
        <f t="shared" si="713"/>
        <v>0.0015-1.19504633802071i</v>
      </c>
      <c r="M2424" t="str">
        <f t="shared" si="714"/>
        <v>0.0135-0.490275420726442i</v>
      </c>
      <c r="N2424">
        <f t="shared" si="715"/>
        <v>136.08939721503202</v>
      </c>
      <c r="O2424">
        <f t="shared" si="716"/>
        <v>37.866378843077413</v>
      </c>
      <c r="P2424" s="3">
        <f t="shared" si="717"/>
        <v>37.866378843077413</v>
      </c>
      <c r="Q2424" s="3">
        <f t="shared" si="718"/>
        <v>-43.910602784967963</v>
      </c>
      <c r="R2424">
        <f t="shared" si="719"/>
        <v>136.08939721503202</v>
      </c>
      <c r="S2424">
        <f t="shared" si="720"/>
        <v>8.3236805358681547</v>
      </c>
      <c r="T2424">
        <f t="shared" si="703"/>
        <v>37.866378843077413</v>
      </c>
    </row>
    <row r="2425" spans="1:20" x14ac:dyDescent="0.3">
      <c r="A2425">
        <f t="shared" si="704"/>
        <v>52497.964308153067</v>
      </c>
      <c r="B2425">
        <f t="shared" si="721"/>
        <v>8355.3105219044537</v>
      </c>
      <c r="C2425" t="str">
        <f t="shared" si="705"/>
        <v>56.2632520587797-54.2256792644841i</v>
      </c>
      <c r="D2425" t="str">
        <f t="shared" si="706"/>
        <v>15.1939432547423-5.38004711464395i</v>
      </c>
      <c r="E2425" t="str">
        <f t="shared" si="707"/>
        <v>147.749072588119-5.69000931161017i</v>
      </c>
      <c r="F2425" t="str">
        <f t="shared" si="708"/>
        <v>17.4435093467724-18.4031822763034i</v>
      </c>
      <c r="G2425" t="str">
        <f t="shared" si="709"/>
        <v>0.99908644865415-0.0302112027199901i</v>
      </c>
      <c r="H2425" t="str">
        <f t="shared" si="710"/>
        <v>98.5301756619205+29.0394776270695i</v>
      </c>
      <c r="I2425" t="str">
        <f t="shared" si="711"/>
        <v>5.8672393664401-3.40274492775567i</v>
      </c>
      <c r="K2425" t="str">
        <f t="shared" si="712"/>
        <v>0.121394483137547-0.0496376630468039i</v>
      </c>
      <c r="L2425" t="str">
        <f t="shared" si="713"/>
        <v>0.0015-1.19052235307901i</v>
      </c>
      <c r="M2425" t="str">
        <f t="shared" si="714"/>
        <v>0.0135-0.488419426904207i</v>
      </c>
      <c r="N2425">
        <f t="shared" si="715"/>
        <v>136.05649578194732</v>
      </c>
      <c r="O2425">
        <f t="shared" si="716"/>
        <v>37.857552226674059</v>
      </c>
      <c r="P2425" s="3">
        <f t="shared" si="717"/>
        <v>37.857552226674059</v>
      </c>
      <c r="Q2425" s="3">
        <f t="shared" si="718"/>
        <v>-43.943504218052695</v>
      </c>
      <c r="R2425">
        <f t="shared" si="719"/>
        <v>136.05649578194732</v>
      </c>
      <c r="S2425">
        <f t="shared" si="720"/>
        <v>8.3553105219044532</v>
      </c>
      <c r="T2425">
        <f t="shared" si="703"/>
        <v>37.857552226674059</v>
      </c>
    </row>
    <row r="2426" spans="1:20" x14ac:dyDescent="0.3">
      <c r="A2426">
        <f t="shared" si="704"/>
        <v>52697.456572524046</v>
      </c>
      <c r="B2426">
        <f t="shared" si="721"/>
        <v>8387.0607018876908</v>
      </c>
      <c r="C2426" t="str">
        <f t="shared" si="705"/>
        <v>56.1746045177029-54.2031864787592i</v>
      </c>
      <c r="D2426" t="str">
        <f t="shared" si="706"/>
        <v>15.1927205406621-5.37146573917247i</v>
      </c>
      <c r="E2426" t="str">
        <f t="shared" si="707"/>
        <v>147.725347781274-5.6521116558254i</v>
      </c>
      <c r="F2426" t="str">
        <f t="shared" si="708"/>
        <v>17.4433880073924-18.3375124302995i</v>
      </c>
      <c r="G2426" t="str">
        <f t="shared" si="709"/>
        <v>0.999079498875414-0.0303257943385841i</v>
      </c>
      <c r="H2426" t="str">
        <f t="shared" si="710"/>
        <v>98.5903208617295+29.1521311819848i</v>
      </c>
      <c r="I2426" t="str">
        <f t="shared" si="711"/>
        <v>5.87035366208837-3.38365971074142i</v>
      </c>
      <c r="K2426" t="str">
        <f t="shared" si="712"/>
        <v>0.121257003297771-0.0497665616678733i</v>
      </c>
      <c r="L2426" t="str">
        <f t="shared" si="713"/>
        <v>0.0015-1.18601549420104i</v>
      </c>
      <c r="M2426" t="str">
        <f t="shared" si="714"/>
        <v>0.0135-0.486570459159401i</v>
      </c>
      <c r="N2426">
        <f t="shared" si="715"/>
        <v>136.02323052223349</v>
      </c>
      <c r="O2426">
        <f t="shared" si="716"/>
        <v>37.848719197196139</v>
      </c>
      <c r="P2426" s="3">
        <f t="shared" si="717"/>
        <v>37.848719197196139</v>
      </c>
      <c r="Q2426" s="3">
        <f t="shared" si="718"/>
        <v>-43.976769477766517</v>
      </c>
      <c r="R2426">
        <f t="shared" si="719"/>
        <v>136.02323052223349</v>
      </c>
      <c r="S2426">
        <f t="shared" si="720"/>
        <v>8.387060701887691</v>
      </c>
      <c r="T2426">
        <f t="shared" si="703"/>
        <v>37.848719197196139</v>
      </c>
    </row>
    <row r="2427" spans="1:20" x14ac:dyDescent="0.3">
      <c r="A2427">
        <f t="shared" si="704"/>
        <v>52897.706907499647</v>
      </c>
      <c r="B2427">
        <f t="shared" si="721"/>
        <v>8418.931532554865</v>
      </c>
      <c r="C2427" t="str">
        <f t="shared" si="705"/>
        <v>56.0856733247526-54.1809808030612i</v>
      </c>
      <c r="D2427" t="str">
        <f t="shared" si="706"/>
        <v>15.1914887153291-5.36295972290387i</v>
      </c>
      <c r="E2427" t="str">
        <f t="shared" si="707"/>
        <v>147.701902265946-5.614044969593i</v>
      </c>
      <c r="F2427" t="str">
        <f t="shared" si="708"/>
        <v>17.4432657457883-18.2721063195303i</v>
      </c>
      <c r="G2427" t="str">
        <f t="shared" si="709"/>
        <v>0.999072496275797-0.0304408189943085i</v>
      </c>
      <c r="H2427" t="str">
        <f t="shared" si="710"/>
        <v>98.6509683664496+29.2652352652433i</v>
      </c>
      <c r="I2427" t="str">
        <f t="shared" si="711"/>
        <v>5.87349350501455-3.36462525154653i</v>
      </c>
      <c r="K2427" t="str">
        <f t="shared" si="712"/>
        <v>0.121118809887302-0.0498954119838179i</v>
      </c>
      <c r="L2427" t="str">
        <f t="shared" si="713"/>
        <v>0.0015-1.18152569655414i</v>
      </c>
      <c r="M2427" t="str">
        <f t="shared" si="714"/>
        <v>0.0135-0.484728490894003i</v>
      </c>
      <c r="N2427">
        <f t="shared" si="715"/>
        <v>135.98960099609383</v>
      </c>
      <c r="O2427">
        <f t="shared" si="716"/>
        <v>37.839879608549992</v>
      </c>
      <c r="P2427" s="3">
        <f t="shared" si="717"/>
        <v>37.839879608549992</v>
      </c>
      <c r="Q2427" s="3">
        <f t="shared" si="718"/>
        <v>-44.010399003906173</v>
      </c>
      <c r="R2427">
        <f t="shared" si="719"/>
        <v>135.98960099609383</v>
      </c>
      <c r="S2427">
        <f t="shared" si="720"/>
        <v>8.4189315325548648</v>
      </c>
      <c r="T2427">
        <f t="shared" si="703"/>
        <v>37.839879608549992</v>
      </c>
    </row>
    <row r="2428" spans="1:20" x14ac:dyDescent="0.3">
      <c r="A2428">
        <f t="shared" si="704"/>
        <v>53098.718193748144</v>
      </c>
      <c r="B2428">
        <f t="shared" si="721"/>
        <v>8450.9234723785739</v>
      </c>
      <c r="C2428" t="str">
        <f t="shared" si="705"/>
        <v>55.9964576524732-54.159060199396i</v>
      </c>
      <c r="D2428" t="str">
        <f t="shared" si="706"/>
        <v>15.1902477123595-5.35452892207657i</v>
      </c>
      <c r="E2428" t="str">
        <f t="shared" si="707"/>
        <v>147.678737936642-5.57581104280154i</v>
      </c>
      <c r="F2428" t="str">
        <f t="shared" si="708"/>
        <v>17.4431425549639-18.2069630024669i</v>
      </c>
      <c r="G2428" t="str">
        <f t="shared" si="709"/>
        <v>0.999065440454593-0.0305562783051713i</v>
      </c>
      <c r="H2428" t="str">
        <f t="shared" si="710"/>
        <v>98.7121227117188+29.378791762612i</v>
      </c>
      <c r="I2428" t="str">
        <f t="shared" si="711"/>
        <v>5.87665911873089-3.34564130761291i</v>
      </c>
      <c r="K2428" t="str">
        <f t="shared" si="712"/>
        <v>0.120979901343023-0.0500242098996248i</v>
      </c>
      <c r="L2428" t="str">
        <f t="shared" si="713"/>
        <v>0.0015-1.17705289555104i</v>
      </c>
      <c r="M2428" t="str">
        <f t="shared" si="714"/>
        <v>0.0135-0.482893495610683i</v>
      </c>
      <c r="N2428">
        <f t="shared" si="715"/>
        <v>135.95560676120999</v>
      </c>
      <c r="O2428">
        <f t="shared" si="716"/>
        <v>37.831033313941475</v>
      </c>
      <c r="P2428" s="3">
        <f t="shared" si="717"/>
        <v>37.831033313941475</v>
      </c>
      <c r="Q2428" s="3">
        <f t="shared" si="718"/>
        <v>-44.044393238790008</v>
      </c>
      <c r="R2428">
        <f t="shared" si="719"/>
        <v>135.95560676120999</v>
      </c>
      <c r="S2428">
        <f t="shared" si="720"/>
        <v>8.4509234723785731</v>
      </c>
      <c r="T2428">
        <f t="shared" si="703"/>
        <v>37.831033313941475</v>
      </c>
    </row>
    <row r="2429" spans="1:20" x14ac:dyDescent="0.3">
      <c r="A2429">
        <f t="shared" si="704"/>
        <v>53300.493322884387</v>
      </c>
      <c r="B2429">
        <f t="shared" si="721"/>
        <v>8483.0369815736121</v>
      </c>
      <c r="C2429" t="str">
        <f t="shared" si="705"/>
        <v>55.9069566687938-54.1374226222809i</v>
      </c>
      <c r="D2429" t="str">
        <f t="shared" si="706"/>
        <v>15.1889974649087-5.34617319377496i</v>
      </c>
      <c r="E2429" t="str">
        <f t="shared" si="707"/>
        <v>147.655856676283-5.53741168249893i</v>
      </c>
      <c r="F2429" t="str">
        <f t="shared" si="708"/>
        <v>17.4430184278705-18.1420815413534i</v>
      </c>
      <c r="G2429" t="str">
        <f t="shared" si="709"/>
        <v>0.999058331008064-0.0306721738950148i</v>
      </c>
      <c r="H2429" t="str">
        <f t="shared" si="710"/>
        <v>98.7737884793552+29.4928025671895i</v>
      </c>
      <c r="I2429" t="str">
        <f t="shared" si="711"/>
        <v>5.87985072891624-3.3267076376228i</v>
      </c>
      <c r="K2429" t="str">
        <f t="shared" si="712"/>
        <v>0.120840276126959-0.0501529512912113i</v>
      </c>
      <c r="L2429" t="str">
        <f t="shared" si="713"/>
        <v>0.0015-1.17259702684902i</v>
      </c>
      <c r="M2429" t="str">
        <f t="shared" si="714"/>
        <v>0.0135-0.481065446912417i</v>
      </c>
      <c r="N2429">
        <f t="shared" si="715"/>
        <v>135.92124737280801</v>
      </c>
      <c r="O2429">
        <f t="shared" si="716"/>
        <v>37.822180165864459</v>
      </c>
      <c r="P2429" s="3">
        <f t="shared" si="717"/>
        <v>37.822180165864459</v>
      </c>
      <c r="Q2429" s="3">
        <f t="shared" si="718"/>
        <v>-44.078752627191975</v>
      </c>
      <c r="R2429">
        <f t="shared" si="719"/>
        <v>135.92124737280801</v>
      </c>
      <c r="S2429">
        <f t="shared" si="720"/>
        <v>8.483036981573612</v>
      </c>
      <c r="T2429">
        <f t="shared" si="703"/>
        <v>37.822180165864459</v>
      </c>
    </row>
    <row r="2430" spans="1:20" x14ac:dyDescent="0.3">
      <c r="A2430">
        <f t="shared" si="704"/>
        <v>53503.035197511352</v>
      </c>
      <c r="B2430">
        <f t="shared" si="721"/>
        <v>8515.2725221035926</v>
      </c>
      <c r="C2430" t="str">
        <f t="shared" si="705"/>
        <v>55.8171695371327-54.1160660185573i</v>
      </c>
      <c r="D2430" t="str">
        <f t="shared" si="706"/>
        <v>15.1877379056687-5.33789239592478i</v>
      </c>
      <c r="E2430" t="str">
        <f t="shared" si="707"/>
        <v>147.63326035607-5.49884871279321i</v>
      </c>
      <c r="F2430" t="str">
        <f t="shared" si="708"/>
        <v>17.4428933574056-18.0774610021935i</v>
      </c>
      <c r="G2430" t="str">
        <f t="shared" si="709"/>
        <v>0.999051167529421-0.0307885073935342i</v>
      </c>
      <c r="H2430" t="str">
        <f t="shared" si="710"/>
        <v>98.8359702979036+29.6072695793955i</v>
      </c>
      <c r="I2430" t="str">
        <f t="shared" si="711"/>
        <v>5.88306856343996-3.30782400150453i</v>
      </c>
      <c r="K2430" t="str">
        <f t="shared" si="712"/>
        <v>0.120699932726674-0.0502816320055188i</v>
      </c>
      <c r="L2430" t="str">
        <f t="shared" si="713"/>
        <v>0.0015-1.16815802634889i</v>
      </c>
      <c r="M2430" t="str">
        <f t="shared" si="714"/>
        <v>0.0135-0.479244318502109i</v>
      </c>
      <c r="N2430">
        <f t="shared" si="715"/>
        <v>135.88652238372131</v>
      </c>
      <c r="O2430">
        <f t="shared" si="716"/>
        <v>37.813320016090252</v>
      </c>
      <c r="P2430" s="3">
        <f t="shared" si="717"/>
        <v>37.813320016090252</v>
      </c>
      <c r="Q2430" s="3">
        <f t="shared" si="718"/>
        <v>-44.113477616278693</v>
      </c>
      <c r="R2430">
        <f t="shared" si="719"/>
        <v>135.88652238372131</v>
      </c>
      <c r="S2430">
        <f t="shared" si="720"/>
        <v>8.5152725221035919</v>
      </c>
      <c r="T2430">
        <f t="shared" si="703"/>
        <v>37.813320016090252</v>
      </c>
    </row>
    <row r="2431" spans="1:20" x14ac:dyDescent="0.3">
      <c r="A2431">
        <f t="shared" si="704"/>
        <v>53706.346731261889</v>
      </c>
      <c r="B2431">
        <f t="shared" si="721"/>
        <v>8547.6305576875857</v>
      </c>
      <c r="C2431" t="str">
        <f t="shared" si="705"/>
        <v>55.7270954165038-54.0949883271949i</v>
      </c>
      <c r="D2431" t="str">
        <f t="shared" si="706"/>
        <v>15.1864689668647-5.32968638728856i</v>
      </c>
      <c r="E2431" t="str">
        <f t="shared" si="707"/>
        <v>147.610950835345-5.46012397474239i</v>
      </c>
      <c r="F2431" t="str">
        <f t="shared" si="708"/>
        <v>17.4427673364132-18.0131004547369i</v>
      </c>
      <c r="G2431" t="str">
        <f t="shared" si="709"/>
        <v>0.999043949608803-0.0309052804362968i</v>
      </c>
      <c r="H2431" t="str">
        <f t="shared" si="710"/>
        <v>98.8986728431924+29.722194706956i</v>
      </c>
      <c r="I2431" t="str">
        <f t="shared" si="711"/>
        <v>5.88631285238645-3.28899016043858i</v>
      </c>
      <c r="K2431" t="str">
        <f t="shared" si="712"/>
        <v>0.12055886965567-0.0504102478606087i</v>
      </c>
      <c r="L2431" t="str">
        <f t="shared" si="713"/>
        <v>0.0015-1.16373583019415i</v>
      </c>
      <c r="M2431" t="str">
        <f t="shared" si="714"/>
        <v>0.0135-0.477430084182217i</v>
      </c>
      <c r="N2431">
        <f t="shared" si="715"/>
        <v>135.85143134445912</v>
      </c>
      <c r="O2431">
        <f t="shared" si="716"/>
        <v>37.80445271565646</v>
      </c>
      <c r="P2431" s="3">
        <f t="shared" si="717"/>
        <v>37.80445271565646</v>
      </c>
      <c r="Q2431" s="3">
        <f t="shared" si="718"/>
        <v>-44.148568655540899</v>
      </c>
      <c r="R2431">
        <f t="shared" si="719"/>
        <v>135.85143134445912</v>
      </c>
      <c r="S2431">
        <f t="shared" si="720"/>
        <v>8.5476305576875848</v>
      </c>
      <c r="T2431">
        <f t="shared" si="703"/>
        <v>37.80445271565646</v>
      </c>
    </row>
    <row r="2432" spans="1:20" x14ac:dyDescent="0.3">
      <c r="A2432">
        <f t="shared" si="704"/>
        <v>53910.43084884069</v>
      </c>
      <c r="B2432">
        <f t="shared" si="721"/>
        <v>8580.1115538067988</v>
      </c>
      <c r="C2432" t="str">
        <f t="shared" si="705"/>
        <v>55.6367334616264-54.0741874791022i</v>
      </c>
      <c r="D2432" t="str">
        <f t="shared" si="706"/>
        <v>15.1851905802524-5.32155502746094i</v>
      </c>
      <c r="E2432" t="str">
        <f t="shared" si="707"/>
        <v>147.588929961454-5.42123932624995i</v>
      </c>
      <c r="F2432" t="str">
        <f t="shared" si="708"/>
        <v>17.4426403576832-17.9489989724656i</v>
      </c>
      <c r="G2432" t="str">
        <f t="shared" si="709"/>
        <v>0.999036676833251-0.0310224946647597i</v>
      </c>
      <c r="H2432" t="str">
        <f t="shared" si="710"/>
        <v>98.9619008388958+29.83757986489i</v>
      </c>
      <c r="I2432" t="str">
        <f t="shared" si="711"/>
        <v>5.88958382807983-3.27020587686363i</v>
      </c>
      <c r="K2432" t="str">
        <f t="shared" si="712"/>
        <v>0.120417085453786-0.0505387946457672i</v>
      </c>
      <c r="L2432" t="str">
        <f t="shared" si="713"/>
        <v>0.0015-1.15933037477003i</v>
      </c>
      <c r="M2432" t="str">
        <f t="shared" si="714"/>
        <v>0.0135-0.475622717854369i</v>
      </c>
      <c r="N2432">
        <f t="shared" si="715"/>
        <v>135.81597380327298</v>
      </c>
      <c r="O2432">
        <f t="shared" si="716"/>
        <v>37.795578114856376</v>
      </c>
      <c r="P2432" s="3">
        <f t="shared" si="717"/>
        <v>37.795578114856376</v>
      </c>
      <c r="Q2432" s="3">
        <f t="shared" si="718"/>
        <v>-44.184026196727018</v>
      </c>
      <c r="R2432">
        <f t="shared" si="719"/>
        <v>135.81597380327298</v>
      </c>
      <c r="S2432">
        <f t="shared" si="720"/>
        <v>8.5801115538067982</v>
      </c>
      <c r="T2432">
        <f t="shared" si="703"/>
        <v>37.795578114856376</v>
      </c>
    </row>
    <row r="2433" spans="1:20" x14ac:dyDescent="0.3">
      <c r="A2433">
        <f t="shared" si="704"/>
        <v>54115.290486066282</v>
      </c>
      <c r="B2433">
        <f t="shared" si="721"/>
        <v>8612.7159777112647</v>
      </c>
      <c r="C2433" t="str">
        <f t="shared" si="705"/>
        <v>55.5460828230383-54.0536613969356i</v>
      </c>
      <c r="D2433" t="str">
        <f t="shared" si="706"/>
        <v>15.1839026771154-5.31349817686407i</v>
      </c>
      <c r="E2433" t="str">
        <f t="shared" si="707"/>
        <v>147.567199569607-5.38219664195867i</v>
      </c>
      <c r="F2433" t="str">
        <f t="shared" si="708"/>
        <v>17.4425124139513-17.8851556325808i</v>
      </c>
      <c r="G2433" t="str">
        <f t="shared" si="709"/>
        <v>0.999029348786686-0.0311401517262896i</v>
      </c>
      <c r="H2433" t="str">
        <f t="shared" si="710"/>
        <v>99.0256590571045+29.9534269754914i</v>
      </c>
      <c r="I2433" t="str">
        <f t="shared" si="711"/>
        <v>5.89288172510894-3.25147091448301i</v>
      </c>
      <c r="K2433" t="str">
        <f t="shared" si="712"/>
        <v>0.120274578687601-0.0506672681216124i</v>
      </c>
      <c r="L2433" t="str">
        <f t="shared" si="713"/>
        <v>0.0015-1.15494159670256i</v>
      </c>
      <c r="M2433" t="str">
        <f t="shared" si="714"/>
        <v>0.0135-0.473822193518996i</v>
      </c>
      <c r="N2433">
        <f t="shared" si="715"/>
        <v>135.78014930622578</v>
      </c>
      <c r="O2433">
        <f t="shared" si="716"/>
        <v>37.786696063228405</v>
      </c>
      <c r="P2433" s="3">
        <f t="shared" si="717"/>
        <v>37.786696063228405</v>
      </c>
      <c r="Q2433" s="3">
        <f t="shared" si="718"/>
        <v>-44.21985069377422</v>
      </c>
      <c r="R2433">
        <f t="shared" si="719"/>
        <v>135.78014930622578</v>
      </c>
      <c r="S2433">
        <f t="shared" si="720"/>
        <v>8.6127159777112645</v>
      </c>
      <c r="T2433">
        <f t="shared" si="703"/>
        <v>37.786696063228405</v>
      </c>
    </row>
    <row r="2434" spans="1:20" x14ac:dyDescent="0.3">
      <c r="A2434">
        <f t="shared" si="704"/>
        <v>54320.928589913339</v>
      </c>
      <c r="B2434">
        <f t="shared" si="721"/>
        <v>8645.4442984265679</v>
      </c>
      <c r="C2434" t="str">
        <f t="shared" si="705"/>
        <v>55.4551426472142-54.0334079949108i</v>
      </c>
      <c r="D2434" t="str">
        <f t="shared" si="706"/>
        <v>15.1826051882621-5.30551569674299i</v>
      </c>
      <c r="E2434" t="str">
        <f t="shared" si="707"/>
        <v>147.545761482752-5.342997813141i</v>
      </c>
      <c r="F2434" t="str">
        <f t="shared" si="708"/>
        <v>17.442383497898-17.8215695159897i</v>
      </c>
      <c r="G2434" t="str">
        <f t="shared" si="709"/>
        <v>0.999021965049884-0.0312582532741803i</v>
      </c>
      <c r="H2434" t="str">
        <f t="shared" si="710"/>
        <v>99.089952318906+30.0697379683128i</v>
      </c>
      <c r="I2434" t="str">
        <f t="shared" si="711"/>
        <v>5.89620678035274-3.23278503827145i</v>
      </c>
      <c r="K2434" t="str">
        <f t="shared" si="712"/>
        <v>0.120131347950833-0.0507956640202078i</v>
      </c>
      <c r="L2434" t="str">
        <f t="shared" si="713"/>
        <v>0.0015-1.1505694328577i</v>
      </c>
      <c r="M2434" t="str">
        <f t="shared" si="714"/>
        <v>0.0135-0.472028485274952i</v>
      </c>
      <c r="N2434">
        <f t="shared" si="715"/>
        <v>135.74395739726168</v>
      </c>
      <c r="O2434">
        <f t="shared" si="716"/>
        <v>37.777806409545953</v>
      </c>
      <c r="P2434" s="3">
        <f t="shared" si="717"/>
        <v>37.777806409545953</v>
      </c>
      <c r="Q2434" s="3">
        <f t="shared" si="718"/>
        <v>-44.256042602738304</v>
      </c>
      <c r="R2434">
        <f t="shared" si="719"/>
        <v>135.74395739726168</v>
      </c>
      <c r="S2434">
        <f t="shared" si="720"/>
        <v>8.6454442984265683</v>
      </c>
      <c r="T2434">
        <f t="shared" si="703"/>
        <v>37.777806409545953</v>
      </c>
    </row>
    <row r="2435" spans="1:20" x14ac:dyDescent="0.3">
      <c r="A2435">
        <f t="shared" si="704"/>
        <v>54527.348118555012</v>
      </c>
      <c r="B2435">
        <f t="shared" si="721"/>
        <v>8678.2969867605898</v>
      </c>
      <c r="C2435" t="str">
        <f t="shared" si="705"/>
        <v>55.3639120766823-54.0134251786111i</v>
      </c>
      <c r="D2435" t="str">
        <f t="shared" si="706"/>
        <v>15.1812980440226-5.29760744916089i</v>
      </c>
      <c r="E2435" t="str">
        <f t="shared" si="707"/>
        <v>147.524617511435-5.30364474759038i</v>
      </c>
      <c r="F2435" t="str">
        <f t="shared" si="708"/>
        <v>17.4422536021485-17.7582397072915i</v>
      </c>
      <c r="G2435" t="str">
        <f t="shared" si="709"/>
        <v>0.999014525200454-0.0313768009676725i</v>
      </c>
      <c r="H2435" t="str">
        <f t="shared" si="710"/>
        <v>99.1547854949704+30.186514780144i</v>
      </c>
      <c r="I2435" t="str">
        <f t="shared" si="711"/>
        <v>5.89955923300584-3.21414801448166i</v>
      </c>
      <c r="K2435" t="str">
        <f t="shared" si="712"/>
        <v>0.119987391864745-0.0509239780451814i</v>
      </c>
      <c r="L2435" t="str">
        <f t="shared" si="713"/>
        <v>0.0015-1.1462138203404i</v>
      </c>
      <c r="M2435" t="str">
        <f t="shared" si="714"/>
        <v>0.0135-0.470241567319138i</v>
      </c>
      <c r="N2435">
        <f t="shared" si="715"/>
        <v>135.70739761827701</v>
      </c>
      <c r="O2435">
        <f t="shared" si="716"/>
        <v>37.768909001806762</v>
      </c>
      <c r="P2435" s="3">
        <f t="shared" si="717"/>
        <v>37.768909001806762</v>
      </c>
      <c r="Q2435" s="3">
        <f t="shared" si="718"/>
        <v>-44.292602381723</v>
      </c>
      <c r="R2435">
        <f t="shared" si="719"/>
        <v>135.70739761827701</v>
      </c>
      <c r="S2435">
        <f t="shared" si="720"/>
        <v>8.6782969867605892</v>
      </c>
      <c r="T2435">
        <f t="shared" si="703"/>
        <v>37.768909001806762</v>
      </c>
    </row>
    <row r="2436" spans="1:20" x14ac:dyDescent="0.3">
      <c r="A2436">
        <f t="shared" si="704"/>
        <v>54734.552041405528</v>
      </c>
      <c r="B2436">
        <f t="shared" si="721"/>
        <v>8711.2745153102805</v>
      </c>
      <c r="C2436" t="str">
        <f t="shared" si="705"/>
        <v>55.272390250151-53.9937108448019i</v>
      </c>
      <c r="D2436" t="str">
        <f t="shared" si="706"/>
        <v>15.179981174246-5.28977329699453i</v>
      </c>
      <c r="E2436" t="str">
        <f t="shared" si="707"/>
        <v>147.503769453674-5.26413936951192i</v>
      </c>
      <c r="F2436" t="str">
        <f t="shared" si="708"/>
        <v>17.4421227192724-17.6951652947648i</v>
      </c>
      <c r="G2436" t="str">
        <f t="shared" si="709"/>
        <v>0.999007028812817-0.0314957964719722i</v>
      </c>
      <c r="H2436" t="str">
        <f t="shared" si="710"/>
        <v>99.2201635061456+30.3037593549906i</v>
      </c>
      <c r="I2436" t="str">
        <f t="shared" si="711"/>
        <v>5.90293932460458-3.19555961065155i</v>
      </c>
      <c r="K2436" t="str">
        <f t="shared" si="712"/>
        <v>0.119842709078549-0.0510522058718489i</v>
      </c>
      <c r="L2436" t="str">
        <f t="shared" si="713"/>
        <v>0.0015-1.14187469649373i</v>
      </c>
      <c r="M2436" t="str">
        <f t="shared" si="714"/>
        <v>0.0135-0.468461413946143i</v>
      </c>
      <c r="N2436">
        <f t="shared" si="715"/>
        <v>135.67046950919251</v>
      </c>
      <c r="O2436">
        <f t="shared" si="716"/>
        <v>37.76000368722341</v>
      </c>
      <c r="P2436" s="3">
        <f t="shared" si="717"/>
        <v>37.76000368722341</v>
      </c>
      <c r="Q2436" s="3">
        <f t="shared" si="718"/>
        <v>-44.329530490807478</v>
      </c>
      <c r="R2436">
        <f t="shared" si="719"/>
        <v>135.67046950919251</v>
      </c>
      <c r="S2436">
        <f t="shared" si="720"/>
        <v>8.7112745153102811</v>
      </c>
      <c r="T2436">
        <f t="shared" si="703"/>
        <v>37.76000368722341</v>
      </c>
    </row>
    <row r="2437" spans="1:20" x14ac:dyDescent="0.3">
      <c r="A2437">
        <f t="shared" si="704"/>
        <v>54942.543339162876</v>
      </c>
      <c r="B2437">
        <f t="shared" si="721"/>
        <v>8744.3773584684604</v>
      </c>
      <c r="C2437" t="str">
        <f t="shared" si="705"/>
        <v>55.1805763026311-53.9742628812407i</v>
      </c>
      <c r="D2437" t="str">
        <f t="shared" si="706"/>
        <v>15.1786545082974-5.28201310392944i</v>
      </c>
      <c r="E2437" t="str">
        <f t="shared" si="707"/>
        <v>147.483219094826-5.22448361941028i</v>
      </c>
      <c r="F2437" t="str">
        <f t="shared" si="708"/>
        <v>17.4419908417834-17.6323453703542i</v>
      </c>
      <c r="G2437" t="str">
        <f t="shared" si="709"/>
        <v>0.998999475458177-0.0316152414582692i</v>
      </c>
      <c r="H2437" t="str">
        <f t="shared" si="710"/>
        <v>99.2860913240628+30.4214736440538i</v>
      </c>
      <c r="I2437" t="str">
        <f t="shared" si="711"/>
        <v>5.90634729905364-3.17701959561139i</v>
      </c>
      <c r="K2437" t="str">
        <f t="shared" si="712"/>
        <v>0.119697298269807-0.0511803431473449i</v>
      </c>
      <c r="L2437" t="str">
        <f t="shared" si="713"/>
        <v>0.0015-1.13755199889791i</v>
      </c>
      <c r="M2437" t="str">
        <f t="shared" si="714"/>
        <v>0.0135-0.466687999547863i</v>
      </c>
      <c r="N2437">
        <f t="shared" si="715"/>
        <v>135.63317260802597</v>
      </c>
      <c r="O2437">
        <f t="shared" si="716"/>
        <v>37.751090312212845</v>
      </c>
      <c r="P2437" s="3">
        <f t="shared" si="717"/>
        <v>37.751090312212845</v>
      </c>
      <c r="Q2437" s="3">
        <f t="shared" si="718"/>
        <v>-44.36682739197402</v>
      </c>
      <c r="R2437">
        <f t="shared" si="719"/>
        <v>135.63317260802597</v>
      </c>
      <c r="S2437">
        <f t="shared" si="720"/>
        <v>8.7443773584684603</v>
      </c>
      <c r="T2437">
        <f t="shared" si="703"/>
        <v>37.751090312212845</v>
      </c>
    </row>
    <row r="2438" spans="1:20" x14ac:dyDescent="0.3">
      <c r="A2438">
        <f t="shared" si="704"/>
        <v>55151.325003851693</v>
      </c>
      <c r="B2438">
        <f t="shared" si="721"/>
        <v>8777.605992430641</v>
      </c>
      <c r="C2438" t="str">
        <f t="shared" si="705"/>
        <v>55.0884693655709-53.9550791664933i</v>
      </c>
      <c r="D2438" t="str">
        <f t="shared" si="706"/>
        <v>15.1773179750552-5.27432673445529i</v>
      </c>
      <c r="E2438" t="str">
        <f t="shared" si="707"/>
        <v>147.462968207461-5.18467945397967i</v>
      </c>
      <c r="F2438" t="str">
        <f t="shared" si="708"/>
        <v>17.441857962138-17.569779029657i</v>
      </c>
      <c r="G2438" t="str">
        <f t="shared" si="709"/>
        <v>0.998991864704497-0.0317351376037564i</v>
      </c>
      <c r="H2438" t="str">
        <f t="shared" si="710"/>
        <v>99.3525739717459+30.5396596057002i</v>
      </c>
      <c r="I2438" t="str">
        <f t="shared" si="711"/>
        <v>5.90978340265214-3.15852773949144i</v>
      </c>
      <c r="K2438" t="str">
        <f t="shared" si="712"/>
        <v>0.119551158144843-0.0513083854907558i</v>
      </c>
      <c r="L2438" t="str">
        <f t="shared" si="713"/>
        <v>0.0015-1.13324566536951i</v>
      </c>
      <c r="M2438" t="str">
        <f t="shared" si="714"/>
        <v>0.0135-0.464921298613131i</v>
      </c>
      <c r="N2438">
        <f t="shared" si="715"/>
        <v>135.59550645096752</v>
      </c>
      <c r="O2438">
        <f t="shared" si="716"/>
        <v>37.742168722387419</v>
      </c>
      <c r="P2438" s="3">
        <f t="shared" si="717"/>
        <v>37.742168722387419</v>
      </c>
      <c r="Q2438" s="3">
        <f t="shared" si="718"/>
        <v>-44.404493549032487</v>
      </c>
      <c r="R2438">
        <f t="shared" si="719"/>
        <v>135.59550645096752</v>
      </c>
      <c r="S2438">
        <f t="shared" si="720"/>
        <v>8.7776059924306402</v>
      </c>
      <c r="T2438">
        <f t="shared" si="703"/>
        <v>37.742168722387419</v>
      </c>
    </row>
    <row r="2439" spans="1:20" x14ac:dyDescent="0.3">
      <c r="A2439">
        <f t="shared" si="704"/>
        <v>55360.900038866326</v>
      </c>
      <c r="B2439">
        <f t="shared" si="721"/>
        <v>8810.9608952018771</v>
      </c>
      <c r="C2439" t="str">
        <f t="shared" si="705"/>
        <v>54.9960685669821-53.9361575697445i</v>
      </c>
      <c r="D2439" t="str">
        <f t="shared" si="706"/>
        <v>15.1759715029077-5.26671405386113i</v>
      </c>
      <c r="E2439" t="str">
        <f t="shared" si="707"/>
        <v>147.443018551232-5.14472884599099i</v>
      </c>
      <c r="F2439" t="str">
        <f t="shared" si="708"/>
        <v>17.4417240727364-17.5074653719103i</v>
      </c>
      <c r="G2439" t="str">
        <f t="shared" si="709"/>
        <v>0.998984196116479-0.0318554865916483i</v>
      </c>
      <c r="H2439" t="str">
        <f t="shared" si="710"/>
        <v>99.419616524236+30.6583192054394i</v>
      </c>
      <c r="I2439" t="str">
        <f t="shared" si="711"/>
        <v>5.91324788412136-3.14008381372957i</v>
      </c>
      <c r="K2439" t="str">
        <f t="shared" si="712"/>
        <v>0.119404287439143-0.0514363284932611i</v>
      </c>
      <c r="L2439" t="str">
        <f t="shared" si="713"/>
        <v>0.0015-1.12895563396046i</v>
      </c>
      <c r="M2439" t="str">
        <f t="shared" si="714"/>
        <v>0.0135-0.463161285727368i</v>
      </c>
      <c r="N2439">
        <f t="shared" si="715"/>
        <v>135.55747057245341</v>
      </c>
      <c r="O2439">
        <f t="shared" si="716"/>
        <v>37.733238762544467</v>
      </c>
      <c r="P2439" s="3">
        <f t="shared" si="717"/>
        <v>37.733238762544467</v>
      </c>
      <c r="Q2439" s="3">
        <f t="shared" si="718"/>
        <v>-44.442529427546596</v>
      </c>
      <c r="R2439">
        <f t="shared" si="719"/>
        <v>135.55747057245341</v>
      </c>
      <c r="S2439">
        <f t="shared" si="720"/>
        <v>8.8109608952018768</v>
      </c>
      <c r="T2439">
        <f t="shared" si="703"/>
        <v>37.733238762544467</v>
      </c>
    </row>
    <row r="2440" spans="1:20" x14ac:dyDescent="0.3">
      <c r="A2440">
        <f t="shared" si="704"/>
        <v>55571.271459014024</v>
      </c>
      <c r="B2440">
        <f t="shared" si="721"/>
        <v>8844.4425466036446</v>
      </c>
      <c r="C2440" t="str">
        <f t="shared" si="705"/>
        <v>54.9033730315821-53.9174959506177i</v>
      </c>
      <c r="D2440" t="str">
        <f t="shared" si="706"/>
        <v>15.1746150197503-5.25917492823063i</v>
      </c>
      <c r="E2440" t="str">
        <f t="shared" si="707"/>
        <v>147.423371872754-5.10463378417993i</v>
      </c>
      <c r="F2440" t="str">
        <f t="shared" si="708"/>
        <v>17.4415891659212-17.4454034999779i</v>
      </c>
      <c r="G2440" t="str">
        <f t="shared" si="709"/>
        <v>0.998976469255539-0.0319762901112002i</v>
      </c>
      <c r="H2440" t="str">
        <f t="shared" si="710"/>
        <v>99.4872241092155+30.7774544158911i</v>
      </c>
      <c r="I2440" t="str">
        <f t="shared" si="711"/>
        <v>5.91674099463155-3.12168759107925i</v>
      </c>
      <c r="K2440" t="str">
        <f t="shared" si="712"/>
        <v>0.11925668491777-0.0515641677182798i</v>
      </c>
      <c r="L2440" t="str">
        <f t="shared" si="713"/>
        <v>0.0015-1.12468184295722i</v>
      </c>
      <c r="M2440" t="str">
        <f t="shared" si="714"/>
        <v>0.0135-0.461407935572193i</v>
      </c>
      <c r="N2440">
        <f t="shared" si="715"/>
        <v>135.51906450524314</v>
      </c>
      <c r="O2440">
        <f t="shared" si="716"/>
        <v>37.724300276657821</v>
      </c>
      <c r="P2440" s="3">
        <f t="shared" si="717"/>
        <v>37.724300276657821</v>
      </c>
      <c r="Q2440" s="3">
        <f t="shared" si="718"/>
        <v>-44.480935494756864</v>
      </c>
      <c r="R2440">
        <f t="shared" si="719"/>
        <v>135.51906450524314</v>
      </c>
      <c r="S2440">
        <f t="shared" si="720"/>
        <v>8.8444425466036449</v>
      </c>
      <c r="T2440">
        <f t="shared" si="703"/>
        <v>37.724300276657821</v>
      </c>
    </row>
    <row r="2441" spans="1:20" x14ac:dyDescent="0.3">
      <c r="A2441">
        <f t="shared" si="704"/>
        <v>55782.442290558276</v>
      </c>
      <c r="B2441">
        <f t="shared" si="721"/>
        <v>8878.051428280738</v>
      </c>
      <c r="C2441" t="str">
        <f t="shared" si="705"/>
        <v>54.8103818809312-53.8990921589871i</v>
      </c>
      <c r="D2441" t="str">
        <f t="shared" si="706"/>
        <v>15.1732484529827-5.25170922443733i</v>
      </c>
      <c r="E2441" t="str">
        <f t="shared" si="707"/>
        <v>147.404029905477-5.06439627312856i</v>
      </c>
      <c r="F2441" t="str">
        <f t="shared" si="708"/>
        <v>17.4414532339767-17.383592520337i</v>
      </c>
      <c r="G2441" t="str">
        <f t="shared" si="709"/>
        <v>0.998968683679778-0.0320975498577267i</v>
      </c>
      <c r="H2441" t="str">
        <f t="shared" si="710"/>
        <v>99.555401907652+30.897067216757i</v>
      </c>
      <c r="I2441" t="str">
        <f t="shared" si="711"/>
        <v>5.92026298782989-3.10333884561779i</v>
      </c>
      <c r="K2441" t="str">
        <f t="shared" si="712"/>
        <v>0.119108349375765-0.0516918987016209i</v>
      </c>
      <c r="L2441" t="str">
        <f t="shared" si="713"/>
        <v>0.0015-1.12042423087988i</v>
      </c>
      <c r="M2441" t="str">
        <f t="shared" si="714"/>
        <v>0.0135-0.459661222925079i</v>
      </c>
      <c r="N2441">
        <f t="shared" si="715"/>
        <v>135.48028778049786</v>
      </c>
      <c r="O2441">
        <f t="shared" si="716"/>
        <v>37.715353107868104</v>
      </c>
      <c r="P2441" s="3">
        <f t="shared" si="717"/>
        <v>37.715353107868104</v>
      </c>
      <c r="Q2441" s="3">
        <f t="shared" si="718"/>
        <v>-44.519712219502132</v>
      </c>
      <c r="R2441">
        <f t="shared" si="719"/>
        <v>135.48028778049786</v>
      </c>
      <c r="S2441">
        <f t="shared" si="720"/>
        <v>8.8780514282807381</v>
      </c>
      <c r="T2441">
        <f t="shared" si="703"/>
        <v>37.715353107868104</v>
      </c>
    </row>
    <row r="2442" spans="1:20" x14ac:dyDescent="0.3">
      <c r="A2442">
        <f t="shared" si="704"/>
        <v>55994.415571262391</v>
      </c>
      <c r="B2442">
        <f t="shared" si="721"/>
        <v>8911.7880237082045</v>
      </c>
      <c r="C2442" t="str">
        <f t="shared" si="705"/>
        <v>54.7170942335715-53.8809440347976i</v>
      </c>
      <c r="D2442" t="str">
        <f t="shared" si="706"/>
        <v>15.1718717295055-5.2443168101399i</v>
      </c>
      <c r="E2442" t="str">
        <f t="shared" si="707"/>
        <v>147.384994369562-5.0240183331575i</v>
      </c>
      <c r="F2442" t="str">
        <f t="shared" si="708"/>
        <v>17.4413162691296-17.3220315430658i</v>
      </c>
      <c r="G2442" t="str">
        <f t="shared" si="709"/>
        <v>0.998960838943961-0.0322192675326211i</v>
      </c>
      <c r="H2442" t="str">
        <f t="shared" si="710"/>
        <v>99.6241551544431+31.0171595947872i</v>
      </c>
      <c r="I2442" t="str">
        <f t="shared" si="711"/>
        <v>5.92381411986887-3.0850373527548i</v>
      </c>
      <c r="K2442" t="str">
        <f t="shared" si="712"/>
        <v>0.118959279638558-0.051819516951642i</v>
      </c>
      <c r="L2442" t="str">
        <f t="shared" si="713"/>
        <v>0.0015-1.11618273648125i</v>
      </c>
      <c r="M2442" t="str">
        <f t="shared" si="714"/>
        <v>0.0135-0.457921122658975i</v>
      </c>
      <c r="N2442">
        <f t="shared" si="715"/>
        <v>135.44113992785543</v>
      </c>
      <c r="O2442">
        <f t="shared" si="716"/>
        <v>37.706397098473602</v>
      </c>
      <c r="P2442" s="3">
        <f t="shared" si="717"/>
        <v>37.706397098473602</v>
      </c>
      <c r="Q2442" s="3">
        <f t="shared" si="718"/>
        <v>-44.558860072144583</v>
      </c>
      <c r="R2442">
        <f t="shared" si="719"/>
        <v>135.44113992785543</v>
      </c>
      <c r="S2442">
        <f t="shared" si="720"/>
        <v>8.9117880237082048</v>
      </c>
      <c r="T2442">
        <f t="shared" si="703"/>
        <v>37.706397098473602</v>
      </c>
    </row>
    <row r="2443" spans="1:20" x14ac:dyDescent="0.3">
      <c r="A2443">
        <f t="shared" si="704"/>
        <v>56207.194350433194</v>
      </c>
      <c r="B2443">
        <f t="shared" si="721"/>
        <v>8945.6528181982958</v>
      </c>
      <c r="C2443" t="str">
        <f t="shared" si="705"/>
        <v>54.6235092051812-53.8630494078845i</v>
      </c>
      <c r="D2443" t="str">
        <f t="shared" si="706"/>
        <v>15.1704847757179-5.23699755377728i</v>
      </c>
      <c r="E2443" t="str">
        <f t="shared" si="707"/>
        <v>147.366266971766-4.98350200020584i</v>
      </c>
      <c r="F2443" t="str">
        <f t="shared" si="708"/>
        <v>17.4411782635479-17.2607196818302i</v>
      </c>
      <c r="G2443" t="str">
        <f t="shared" si="709"/>
        <v>0.99895293459949-0.0323414448433742i</v>
      </c>
      <c r="H2443" t="str">
        <f t="shared" si="710"/>
        <v>99.6934891390727+31.1377335437429i</v>
      </c>
      <c r="I2443" t="str">
        <f t="shared" si="711"/>
        <v>5.92739464943437-3.06678288924086i</v>
      </c>
      <c r="K2443" t="str">
        <f t="shared" si="712"/>
        <v>0.118809474562379-0.0519470179494108i</v>
      </c>
      <c r="L2443" t="str">
        <f t="shared" si="713"/>
        <v>0.0015-1.11195729874602i</v>
      </c>
      <c r="M2443" t="str">
        <f t="shared" si="714"/>
        <v>0.0135-0.456187609741956i</v>
      </c>
      <c r="N2443">
        <f t="shared" si="715"/>
        <v>135.40162047551331</v>
      </c>
      <c r="O2443">
        <f t="shared" si="716"/>
        <v>37.697432089922273</v>
      </c>
      <c r="P2443" s="3">
        <f t="shared" si="717"/>
        <v>37.697432089922273</v>
      </c>
      <c r="Q2443" s="3">
        <f t="shared" si="718"/>
        <v>-44.598379524486688</v>
      </c>
      <c r="R2443">
        <f t="shared" si="719"/>
        <v>135.40162047551331</v>
      </c>
      <c r="S2443">
        <f t="shared" si="720"/>
        <v>8.9456528181982957</v>
      </c>
      <c r="T2443">
        <f t="shared" si="703"/>
        <v>37.697432089922273</v>
      </c>
    </row>
    <row r="2444" spans="1:20" x14ac:dyDescent="0.3">
      <c r="A2444">
        <f t="shared" si="704"/>
        <v>56420.781688964838</v>
      </c>
      <c r="B2444">
        <f t="shared" si="721"/>
        <v>8979.6462989074498</v>
      </c>
      <c r="C2444" t="str">
        <f t="shared" si="705"/>
        <v>54.5296259087152-53.8454060977898i</v>
      </c>
      <c r="D2444" t="str">
        <f t="shared" si="706"/>
        <v>15.1690875175138-5.22975132456391i</v>
      </c>
      <c r="E2444" t="str">
        <f t="shared" si="707"/>
        <v>147.347849405315-4.94284932571611i</v>
      </c>
      <c r="F2444" t="str">
        <f t="shared" si="708"/>
        <v>17.4410392093398-17.1996560538711i</v>
      </c>
      <c r="G2444" t="str">
        <f t="shared" si="709"/>
        <v>0.998944970194381-0.0324640835035929i</v>
      </c>
      <c r="H2444" t="str">
        <f t="shared" si="710"/>
        <v>99.7634092062786+31.2587910643618i</v>
      </c>
      <c r="I2444" t="str">
        <f t="shared" si="711"/>
        <v>5.93100483777465-3.04857523317663i</v>
      </c>
      <c r="K2444" t="str">
        <f t="shared" si="712"/>
        <v>0.118658933034664-0.0520743971488749i</v>
      </c>
      <c r="L2444" t="str">
        <f t="shared" si="713"/>
        <v>0.0015-1.10774785688983i</v>
      </c>
      <c r="M2444" t="str">
        <f t="shared" si="714"/>
        <v>0.0135-0.454460659236855i</v>
      </c>
      <c r="N2444">
        <f t="shared" si="715"/>
        <v>135.36172895030637</v>
      </c>
      <c r="O2444">
        <f t="shared" si="716"/>
        <v>37.688457922802044</v>
      </c>
      <c r="P2444" s="3">
        <f t="shared" si="717"/>
        <v>37.688457922802044</v>
      </c>
      <c r="Q2444" s="3">
        <f t="shared" si="718"/>
        <v>-44.638271049693614</v>
      </c>
      <c r="R2444">
        <f t="shared" si="719"/>
        <v>135.36172895030637</v>
      </c>
      <c r="S2444">
        <f t="shared" si="720"/>
        <v>8.9796462989074506</v>
      </c>
      <c r="T2444">
        <f t="shared" si="703"/>
        <v>37.688457922802044</v>
      </c>
    </row>
    <row r="2445" spans="1:20" x14ac:dyDescent="0.3">
      <c r="A2445">
        <f t="shared" si="704"/>
        <v>56635.18065938291</v>
      </c>
      <c r="B2445">
        <f t="shared" si="721"/>
        <v>9013.7689548432991</v>
      </c>
      <c r="C2445" t="str">
        <f t="shared" si="705"/>
        <v>54.4354434545623-53.828011913587i</v>
      </c>
      <c r="D2445" t="str">
        <f t="shared" si="706"/>
        <v>15.1676798802793-5.22257799248487i</v>
      </c>
      <c r="E2445" t="str">
        <f t="shared" si="707"/>
        <v>147.329743349789-4.90206237652169i</v>
      </c>
      <c r="F2445" t="str">
        <f t="shared" si="708"/>
        <v>17.4408990985543-17.1388397799914i</v>
      </c>
      <c r="G2445" t="str">
        <f t="shared" si="709"/>
        <v>0.998936945273237-0.03258718523302i</v>
      </c>
      <c r="H2445" t="str">
        <f t="shared" si="710"/>
        <v>99.8339207567254+31.3803341643145i</v>
      </c>
      <c r="I2445" t="str">
        <f t="shared" si="711"/>
        <v>5.93464494872946-3.0304141640219i</v>
      </c>
      <c r="K2445" t="str">
        <f t="shared" si="712"/>
        <v>0.11850765397447-0.0522016499770349i</v>
      </c>
      <c r="L2445" t="str">
        <f t="shared" si="713"/>
        <v>0.0015-1.10355435035847i</v>
      </c>
      <c r="M2445" t="str">
        <f t="shared" si="714"/>
        <v>0.0135-0.452740246300912i</v>
      </c>
      <c r="N2445">
        <f t="shared" si="715"/>
        <v>135.32146487778837</v>
      </c>
      <c r="O2445">
        <f t="shared" si="716"/>
        <v>37.679474436833139</v>
      </c>
      <c r="P2445" s="3">
        <f t="shared" si="717"/>
        <v>37.679474436833139</v>
      </c>
      <c r="Q2445" s="3">
        <f t="shared" si="718"/>
        <v>-44.67853512221162</v>
      </c>
      <c r="R2445">
        <f t="shared" si="719"/>
        <v>135.32146487778837</v>
      </c>
      <c r="S2445">
        <f t="shared" si="720"/>
        <v>9.0137689548432984</v>
      </c>
      <c r="T2445">
        <f t="shared" si="703"/>
        <v>37.679474436833139</v>
      </c>
    </row>
    <row r="2446" spans="1:20" x14ac:dyDescent="0.3">
      <c r="A2446">
        <f t="shared" si="704"/>
        <v>56850.394345888577</v>
      </c>
      <c r="B2446">
        <f t="shared" si="721"/>
        <v>9048.0212768717047</v>
      </c>
      <c r="C2446" t="str">
        <f t="shared" si="705"/>
        <v>54.3409609507009-53.8108646537014i</v>
      </c>
      <c r="D2446" t="str">
        <f t="shared" si="706"/>
        <v>15.1662617888898-5.21547742829105i</v>
      </c>
      <c r="E2446" t="str">
        <f t="shared" si="707"/>
        <v>147.311950471009-4.86114323472228i</v>
      </c>
      <c r="F2446" t="str">
        <f t="shared" si="708"/>
        <v>17.4407579231806-17.0782699845437i</v>
      </c>
      <c r="G2446" t="str">
        <f t="shared" si="709"/>
        <v>0.998928859377222-0.0327107517575522i</v>
      </c>
      <c r="H2446" t="str">
        <f t="shared" si="710"/>
        <v>99.9050292476947+31.5023648581676i</v>
      </c>
      <c r="I2446" t="str">
        <f t="shared" si="711"/>
        <v>5.93831524876016-3.0122994626053i</v>
      </c>
      <c r="K2446" t="str">
        <f t="shared" si="712"/>
        <v>0.118355636332876-0.0523287718341257i</v>
      </c>
      <c r="L2446" t="str">
        <f t="shared" si="713"/>
        <v>0.0015-1.09937671882693i</v>
      </c>
      <c r="M2446" t="str">
        <f t="shared" si="714"/>
        <v>0.0135-0.451026346185408i</v>
      </c>
      <c r="N2446">
        <f t="shared" si="715"/>
        <v>135.28082778231516</v>
      </c>
      <c r="O2446">
        <f t="shared" si="716"/>
        <v>37.670481470859549</v>
      </c>
      <c r="P2446" s="3">
        <f t="shared" si="717"/>
        <v>37.670481470859549</v>
      </c>
      <c r="Q2446" s="3">
        <f t="shared" si="718"/>
        <v>-44.719172217684836</v>
      </c>
      <c r="R2446">
        <f t="shared" si="719"/>
        <v>135.28082778231516</v>
      </c>
      <c r="S2446">
        <f t="shared" si="720"/>
        <v>9.0480212768717045</v>
      </c>
      <c r="T2446">
        <f t="shared" si="703"/>
        <v>37.670481470859549</v>
      </c>
    </row>
    <row r="2447" spans="1:20" x14ac:dyDescent="0.3">
      <c r="A2447">
        <f t="shared" si="704"/>
        <v>57066.425844402955</v>
      </c>
      <c r="B2447">
        <f t="shared" si="721"/>
        <v>9082.4037577238178</v>
      </c>
      <c r="C2447" t="str">
        <f t="shared" si="705"/>
        <v>54.2461775028547-53.7939621057339i</v>
      </c>
      <c r="D2447" t="str">
        <f t="shared" si="706"/>
        <v>15.1648331677064-5.20844950349426i</v>
      </c>
      <c r="E2447" t="str">
        <f t="shared" si="707"/>
        <v>147.29447242091-4.82009399757373i</v>
      </c>
      <c r="F2447" t="str">
        <f t="shared" si="708"/>
        <v>17.4406156751472-17.0179457954171i</v>
      </c>
      <c r="G2447" t="str">
        <f t="shared" si="709"/>
        <v>0.998920712044038-0.0328347848092604i</v>
      </c>
      <c r="H2447" t="str">
        <f t="shared" si="710"/>
        <v>99.9767401937725+31.6248851673338i</v>
      </c>
      <c r="I2447" t="str">
        <f t="shared" si="711"/>
        <v>5.94201600697902-2.99423091113387i</v>
      </c>
      <c r="K2447" t="str">
        <f t="shared" si="712"/>
        <v>0.118202879093405-0.0524557580938028i</v>
      </c>
      <c r="L2447" t="str">
        <f t="shared" si="713"/>
        <v>0.0015-1.09521490219858i</v>
      </c>
      <c r="M2447" t="str">
        <f t="shared" si="714"/>
        <v>0.0135-0.449318934235312i</v>
      </c>
      <c r="N2447">
        <f t="shared" si="715"/>
        <v>135.23981718712585</v>
      </c>
      <c r="O2447">
        <f t="shared" si="716"/>
        <v>37.661478862840767</v>
      </c>
      <c r="P2447" s="3">
        <f t="shared" si="717"/>
        <v>37.661478862840767</v>
      </c>
      <c r="Q2447" s="3">
        <f t="shared" si="718"/>
        <v>-44.760182812874149</v>
      </c>
      <c r="R2447">
        <f t="shared" si="719"/>
        <v>135.23981718712585</v>
      </c>
      <c r="S2447">
        <f t="shared" si="720"/>
        <v>9.0824037577238173</v>
      </c>
      <c r="T2447">
        <f t="shared" si="703"/>
        <v>37.661478862840767</v>
      </c>
    </row>
    <row r="2448" spans="1:20" x14ac:dyDescent="0.3">
      <c r="A2448">
        <f t="shared" si="704"/>
        <v>57283.278262611682</v>
      </c>
      <c r="B2448">
        <f t="shared" si="721"/>
        <v>9116.916892003168</v>
      </c>
      <c r="C2448" t="str">
        <f t="shared" si="705"/>
        <v>54.1510922146591-53.7773020462881i</v>
      </c>
      <c r="D2448" t="str">
        <f t="shared" si="706"/>
        <v>15.1633939405734-5.20149409036239i</v>
      </c>
      <c r="E2448" t="str">
        <f t="shared" si="707"/>
        <v>147.277310837442-4.77891677736459i</v>
      </c>
      <c r="F2448" t="str">
        <f t="shared" si="708"/>
        <v>17.4404723463216-16.957866344025i</v>
      </c>
      <c r="G2448" t="str">
        <f t="shared" si="709"/>
        <v>0.998912502807895-0.0329592861264076i</v>
      </c>
      <c r="H2448" t="str">
        <f t="shared" si="710"/>
        <v>100.049059167562+31.7478971200287i</v>
      </c>
      <c r="I2448" t="str">
        <f t="shared" si="711"/>
        <v>5.94574749518015-2.97620829320337i</v>
      </c>
      <c r="K2448" t="str">
        <f t="shared" si="712"/>
        <v>0.118049381272423-0.0525826041033327i</v>
      </c>
      <c r="L2448" t="str">
        <f t="shared" si="713"/>
        <v>0.0015-1.09106884060428i</v>
      </c>
      <c r="M2448" t="str">
        <f t="shared" si="714"/>
        <v>0.0135-0.447617985888934i</v>
      </c>
      <c r="N2448">
        <f t="shared" si="715"/>
        <v>135.19843261442784</v>
      </c>
      <c r="O2448">
        <f t="shared" si="716"/>
        <v>37.652466449844347</v>
      </c>
      <c r="P2448" s="3">
        <f t="shared" si="717"/>
        <v>37.652466449844347</v>
      </c>
      <c r="Q2448" s="3">
        <f t="shared" si="718"/>
        <v>-44.801567385572149</v>
      </c>
      <c r="R2448">
        <f t="shared" si="719"/>
        <v>135.19843261442784</v>
      </c>
      <c r="S2448">
        <f t="shared" si="720"/>
        <v>9.116916892003168</v>
      </c>
      <c r="T2448">
        <f t="shared" si="703"/>
        <v>37.652466449844347</v>
      </c>
    </row>
    <row r="2449" spans="1:20" x14ac:dyDescent="0.3">
      <c r="A2449">
        <f t="shared" si="704"/>
        <v>57500.954720009606</v>
      </c>
      <c r="B2449">
        <f t="shared" si="721"/>
        <v>9151.5611761927794</v>
      </c>
      <c r="C2449" t="str">
        <f t="shared" si="705"/>
        <v>54.0557041878223-53.760882240795i</v>
      </c>
      <c r="D2449" t="str">
        <f t="shared" si="706"/>
        <v>15.1619440308147-5.19461106191439i</v>
      </c>
      <c r="E2449" t="str">
        <f t="shared" si="707"/>
        <v>147.260467344445-4.73761370130099i</v>
      </c>
      <c r="F2449" t="str">
        <f t="shared" si="708"/>
        <v>17.4403279285099-16.898030765292i</v>
      </c>
      <c r="G2449" t="str">
        <f t="shared" si="709"/>
        <v>0.998904231199488-0.0330842574534688i</v>
      </c>
      <c r="H2449" t="str">
        <f t="shared" si="710"/>
        <v>100.121991800394+31.8714027512194i</v>
      </c>
      <c r="I2449" t="str">
        <f t="shared" si="711"/>
        <v>5.94950998787007-2.95823139380845i</v>
      </c>
      <c r="K2449" t="str">
        <f t="shared" si="712"/>
        <v>0.117895141919557-0.0527093051837928i</v>
      </c>
      <c r="L2449" t="str">
        <f t="shared" si="713"/>
        <v>0.0015-1.08693847440155i</v>
      </c>
      <c r="M2449" t="str">
        <f t="shared" si="714"/>
        <v>0.0135-0.445923476677561i</v>
      </c>
      <c r="N2449">
        <f t="shared" si="715"/>
        <v>135.15667358548023</v>
      </c>
      <c r="O2449">
        <f t="shared" si="716"/>
        <v>37.643444068037738</v>
      </c>
      <c r="P2449" s="3">
        <f t="shared" si="717"/>
        <v>37.643444068037738</v>
      </c>
      <c r="Q2449" s="3">
        <f t="shared" si="718"/>
        <v>-44.843326414519765</v>
      </c>
      <c r="R2449">
        <f t="shared" si="719"/>
        <v>135.15667358548023</v>
      </c>
      <c r="S2449">
        <f t="shared" si="720"/>
        <v>9.1515611761927786</v>
      </c>
      <c r="T2449">
        <f t="shared" si="703"/>
        <v>37.643444068037738</v>
      </c>
    </row>
    <row r="2450" spans="1:20" x14ac:dyDescent="0.3">
      <c r="A2450">
        <f t="shared" si="704"/>
        <v>57719.458347945641</v>
      </c>
      <c r="B2450">
        <f t="shared" si="721"/>
        <v>9186.3371086623119</v>
      </c>
      <c r="C2450" t="str">
        <f t="shared" si="705"/>
        <v>53.9600125222989-53.7447004433423i</v>
      </c>
      <c r="D2450" t="str">
        <f t="shared" si="706"/>
        <v>15.1604833612312-5.18780029191546i</v>
      </c>
      <c r="E2450" t="str">
        <f t="shared" si="707"/>
        <v>147.243943551543-4.6961869113834i</v>
      </c>
      <c r="F2450" t="str">
        <f t="shared" si="708"/>
        <v>17.4401824134569-16.8384381976418i</v>
      </c>
      <c r="G2450" t="str">
        <f t="shared" si="709"/>
        <v>0.998895896745972-0.0332097005411499i</v>
      </c>
      <c r="H2450" t="str">
        <f t="shared" si="710"/>
        <v>100.19554378305+31.9954041025712i</v>
      </c>
      <c r="I2450" t="str">
        <f t="shared" si="711"/>
        <v>5.9533037622989-2.94029999935325i</v>
      </c>
      <c r="K2450" t="str">
        <f t="shared" si="712"/>
        <v>0.117740160118104-0.0528358566302737i</v>
      </c>
      <c r="L2450" t="str">
        <f t="shared" si="713"/>
        <v>0.0015-1.08282374417369i</v>
      </c>
      <c r="M2450" t="str">
        <f t="shared" si="714"/>
        <v>0.0135-0.444235382225105i</v>
      </c>
      <c r="N2450">
        <f t="shared" si="715"/>
        <v>135.11453962068128</v>
      </c>
      <c r="O2450">
        <f t="shared" si="716"/>
        <v>37.634411552681229</v>
      </c>
      <c r="P2450" s="3">
        <f t="shared" si="717"/>
        <v>37.634411552681229</v>
      </c>
      <c r="Q2450" s="3">
        <f t="shared" si="718"/>
        <v>-44.885460379318701</v>
      </c>
      <c r="R2450">
        <f t="shared" si="719"/>
        <v>135.11453962068128</v>
      </c>
      <c r="S2450">
        <f t="shared" si="720"/>
        <v>9.1863371086623111</v>
      </c>
      <c r="T2450">
        <f t="shared" si="703"/>
        <v>37.634411552681229</v>
      </c>
    </row>
    <row r="2451" spans="1:20" x14ac:dyDescent="0.3">
      <c r="A2451">
        <f t="shared" si="704"/>
        <v>57938.792289667828</v>
      </c>
      <c r="B2451">
        <f t="shared" si="721"/>
        <v>9221.2451896752282</v>
      </c>
      <c r="C2451" t="str">
        <f t="shared" si="705"/>
        <v>53.8640163164579-53.7287543965051i</v>
      </c>
      <c r="D2451" t="str">
        <f t="shared" si="706"/>
        <v>15.1590118540975-5.18106165487204i</v>
      </c>
      <c r="E2451" t="str">
        <f t="shared" si="707"/>
        <v>147.227741054035-4.65463856429103i</v>
      </c>
      <c r="F2451" t="str">
        <f t="shared" si="708"/>
        <v>17.4400357928438-16.7790877829845i</v>
      </c>
      <c r="G2451" t="str">
        <f t="shared" si="709"/>
        <v>0.998887498970929-0.0333356171464065i</v>
      </c>
      <c r="H2451" t="str">
        <f t="shared" si="710"/>
        <v>100.269720866506+32.1199032223954i</v>
      </c>
      <c r="I2451" t="str">
        <f t="shared" si="711"/>
        <v>5.95712909849206-2.92241389766271i</v>
      </c>
      <c r="K2451" t="str">
        <f t="shared" si="712"/>
        <v>0.117584434985438-0.0529622537120902i</v>
      </c>
      <c r="L2451" t="str">
        <f t="shared" si="713"/>
        <v>0.0015-1.07872459072892i</v>
      </c>
      <c r="M2451" t="str">
        <f t="shared" si="714"/>
        <v>0.0135-0.442553678247762i</v>
      </c>
      <c r="N2451">
        <f t="shared" si="715"/>
        <v>135.07203023965221</v>
      </c>
      <c r="O2451">
        <f t="shared" si="716"/>
        <v>37.625368738120429</v>
      </c>
      <c r="P2451" s="3">
        <f t="shared" si="717"/>
        <v>37.625368738120429</v>
      </c>
      <c r="Q2451" s="3">
        <f t="shared" si="718"/>
        <v>-44.927969760347793</v>
      </c>
      <c r="R2451">
        <f t="shared" si="719"/>
        <v>135.07203023965221</v>
      </c>
      <c r="S2451">
        <f t="shared" si="720"/>
        <v>9.2212451896752281</v>
      </c>
      <c r="T2451">
        <f t="shared" si="703"/>
        <v>37.625368738120429</v>
      </c>
    </row>
    <row r="2452" spans="1:20" x14ac:dyDescent="0.3">
      <c r="A2452">
        <f t="shared" si="704"/>
        <v>58158.95970036857</v>
      </c>
      <c r="B2452">
        <f t="shared" si="721"/>
        <v>9256.2859213959946</v>
      </c>
      <c r="C2452" t="str">
        <f t="shared" si="705"/>
        <v>53.7677146672588-53.7130418311749i</v>
      </c>
      <c r="D2452" t="str">
        <f t="shared" si="706"/>
        <v>15.1575294311586-5.17439502602685i</v>
      </c>
      <c r="E2452" t="str">
        <f t="shared" si="707"/>
        <v>147.211861432783-4.612970831257i</v>
      </c>
      <c r="F2452" t="str">
        <f t="shared" si="708"/>
        <v>17.4398880582904-16.7199786667041i</v>
      </c>
      <c r="G2452" t="str">
        <f t="shared" si="709"/>
        <v>0.998879037394348-0.0334620090324638i</v>
      </c>
      <c r="H2452" t="str">
        <f t="shared" si="710"/>
        <v>100.344528862671+32.2449021655895i</v>
      </c>
      <c r="I2452" t="str">
        <f t="shared" si="711"/>
        <v>5.96098627928248-2.90457287799329i</v>
      </c>
      <c r="K2452" t="str">
        <f t="shared" si="712"/>
        <v>0.117427965673422-0.0530884916729967i</v>
      </c>
      <c r="L2452" t="str">
        <f t="shared" si="713"/>
        <v>0.0015-1.07464095509954i</v>
      </c>
      <c r="M2452" t="str">
        <f t="shared" si="714"/>
        <v>0.0135-0.44087834055366i</v>
      </c>
      <c r="N2452">
        <f t="shared" si="715"/>
        <v>135.02914496132601</v>
      </c>
      <c r="O2452">
        <f t="shared" si="716"/>
        <v>37.616315457779031</v>
      </c>
      <c r="P2452" s="3">
        <f t="shared" si="717"/>
        <v>37.616315457779031</v>
      </c>
      <c r="Q2452" s="3">
        <f t="shared" si="718"/>
        <v>-44.970855038673989</v>
      </c>
      <c r="R2452">
        <f t="shared" si="719"/>
        <v>135.02914496132601</v>
      </c>
      <c r="S2452">
        <f t="shared" si="720"/>
        <v>9.2562859213959943</v>
      </c>
      <c r="T2452">
        <f t="shared" si="703"/>
        <v>37.616315457779031</v>
      </c>
    </row>
    <row r="2453" spans="1:20" x14ac:dyDescent="0.3">
      <c r="A2453">
        <f t="shared" si="704"/>
        <v>58379.963747229973</v>
      </c>
      <c r="B2453">
        <f t="shared" si="721"/>
        <v>9291.4598078972995</v>
      </c>
      <c r="C2453" t="str">
        <f t="shared" si="705"/>
        <v>53.6711066704291-53.6975604663936i</v>
      </c>
      <c r="D2453" t="str">
        <f t="shared" si="706"/>
        <v>15.156036013627-5.16780028135389i</v>
      </c>
      <c r="E2453" t="str">
        <f t="shared" si="707"/>
        <v>147.196306254103-4.57118589795047i</v>
      </c>
      <c r="F2453" t="str">
        <f t="shared" si="708"/>
        <v>17.4397392013529-16.6611099976464i</v>
      </c>
      <c r="G2453" t="str">
        <f t="shared" si="709"/>
        <v>0.998870511532597-0.0335888779688353i</v>
      </c>
      <c r="H2453" t="str">
        <f t="shared" si="710"/>
        <v>100.41997364515+32.370402993577i</v>
      </c>
      <c r="I2453" t="str">
        <f t="shared" si="711"/>
        <v>5.96487559034299-2.88677673104504i</v>
      </c>
      <c r="K2453" t="str">
        <f t="shared" si="712"/>
        <v>0.117270751368818-0.0532145657314095i</v>
      </c>
      <c r="L2453" t="str">
        <f t="shared" si="713"/>
        <v>0.0015-1.07057277854109i</v>
      </c>
      <c r="M2453" t="str">
        <f t="shared" si="714"/>
        <v>0.0135-0.439209345042498i</v>
      </c>
      <c r="N2453">
        <f t="shared" si="715"/>
        <v>134.98588330403445</v>
      </c>
      <c r="O2453">
        <f t="shared" si="716"/>
        <v>37.607251544151907</v>
      </c>
      <c r="P2453" s="3">
        <f t="shared" si="717"/>
        <v>37.607251544151907</v>
      </c>
      <c r="Q2453" s="3">
        <f t="shared" si="718"/>
        <v>-45.014116695965548</v>
      </c>
      <c r="R2453">
        <f t="shared" si="719"/>
        <v>134.98588330403445</v>
      </c>
      <c r="S2453">
        <f t="shared" si="720"/>
        <v>9.291459807897299</v>
      </c>
      <c r="T2453">
        <f t="shared" si="703"/>
        <v>37.607251544151907</v>
      </c>
    </row>
    <row r="2454" spans="1:20" x14ac:dyDescent="0.3">
      <c r="A2454">
        <f t="shared" si="704"/>
        <v>58601.807609469441</v>
      </c>
      <c r="B2454">
        <f t="shared" si="721"/>
        <v>9326.7673551673088</v>
      </c>
      <c r="C2454" t="str">
        <f t="shared" si="705"/>
        <v>53.5741914206493-53.6823080091921i</v>
      </c>
      <c r="D2454" t="str">
        <f t="shared" si="706"/>
        <v>15.1545315221796-5.16127729755345i</v>
      </c>
      <c r="E2454" t="str">
        <f t="shared" si="707"/>
        <v>147.181077069669-4.52928596435564i</v>
      </c>
      <c r="F2454" t="str">
        <f t="shared" si="708"/>
        <v>17.4395892135233-16.6024809281062i</v>
      </c>
      <c r="G2454" t="str">
        <f t="shared" si="709"/>
        <v>0.998861920898392-0.0337162257313417i</v>
      </c>
      <c r="H2454" t="str">
        <f t="shared" si="710"/>
        <v>100.496061150006+32.4964077742431i</v>
      </c>
      <c r="I2454" t="str">
        <f t="shared" si="711"/>
        <v>5.96879732021886-2.86902524897308i</v>
      </c>
      <c r="K2454" t="str">
        <f t="shared" si="712"/>
        <v>0.117112791293696-0.053340471080635i</v>
      </c>
      <c r="L2454" t="str">
        <f t="shared" si="713"/>
        <v>0.0015-1.06652000253147i</v>
      </c>
      <c r="M2454" t="str">
        <f t="shared" si="714"/>
        <v>0.0135-0.437546667705218i</v>
      </c>
      <c r="N2454">
        <f t="shared" si="715"/>
        <v>134.94224478559659</v>
      </c>
      <c r="O2454">
        <f t="shared" si="716"/>
        <v>37.598176828798962</v>
      </c>
      <c r="P2454" s="3">
        <f t="shared" si="717"/>
        <v>37.598176828798962</v>
      </c>
      <c r="Q2454" s="3">
        <f t="shared" si="718"/>
        <v>-45.057755214403429</v>
      </c>
      <c r="R2454">
        <f t="shared" si="719"/>
        <v>134.94224478559659</v>
      </c>
      <c r="S2454">
        <f t="shared" si="720"/>
        <v>9.3267673551673091</v>
      </c>
      <c r="T2454">
        <f t="shared" si="703"/>
        <v>37.598176828798962</v>
      </c>
    </row>
    <row r="2455" spans="1:20" x14ac:dyDescent="0.3">
      <c r="A2455">
        <f t="shared" si="704"/>
        <v>58824.494478385423</v>
      </c>
      <c r="B2455">
        <f t="shared" si="721"/>
        <v>9362.209071116944</v>
      </c>
      <c r="C2455" t="str">
        <f t="shared" si="705"/>
        <v>53.476968011734-53.6672821544223i</v>
      </c>
      <c r="D2455" t="str">
        <f t="shared" si="706"/>
        <v>15.1530158769546-5.15482595204704i</v>
      </c>
      <c r="E2455" t="str">
        <f t="shared" si="707"/>
        <v>147.166175416395-4.48727324464877i</v>
      </c>
      <c r="F2455" t="str">
        <f t="shared" si="708"/>
        <v>17.4394380862298-16.5440906138153i</v>
      </c>
      <c r="G2455" t="str">
        <f t="shared" si="709"/>
        <v>0.998853265000774-0.033844054102131i</v>
      </c>
      <c r="H2455" t="str">
        <f t="shared" si="710"/>
        <v>100.572797376544+32.6229185818684i</v>
      </c>
      <c r="I2455" t="str">
        <f t="shared" si="711"/>
        <v>5.97275176036161-2.85131822540002i</v>
      </c>
      <c r="K2455" t="str">
        <f t="shared" si="712"/>
        <v>0.116954084705843-0.0534662028891041i</v>
      </c>
      <c r="L2455" t="str">
        <f t="shared" si="713"/>
        <v>0.0015-1.06248256877014i</v>
      </c>
      <c r="M2455" t="str">
        <f t="shared" si="714"/>
        <v>0.0135-0.435890284623648i</v>
      </c>
      <c r="N2455">
        <f t="shared" si="715"/>
        <v>134.89822892340851</v>
      </c>
      <c r="O2455">
        <f t="shared" si="716"/>
        <v>37.589091142337985</v>
      </c>
      <c r="P2455" s="3">
        <f t="shared" si="717"/>
        <v>37.589091142337985</v>
      </c>
      <c r="Q2455" s="3">
        <f t="shared" si="718"/>
        <v>-45.101771076591504</v>
      </c>
      <c r="R2455">
        <f t="shared" si="719"/>
        <v>134.89822892340851</v>
      </c>
      <c r="S2455">
        <f t="shared" si="720"/>
        <v>9.3622090711169434</v>
      </c>
      <c r="T2455">
        <f t="shared" si="703"/>
        <v>37.589091142337985</v>
      </c>
    </row>
    <row r="2456" spans="1:20" x14ac:dyDescent="0.3">
      <c r="A2456">
        <f t="shared" si="704"/>
        <v>59048.027557403293</v>
      </c>
      <c r="B2456">
        <f t="shared" si="721"/>
        <v>9397.7854655871888</v>
      </c>
      <c r="C2456" t="str">
        <f t="shared" si="705"/>
        <v>53.3794355368203-53.6524805845976i</v>
      </c>
      <c r="D2456" t="str">
        <f t="shared" si="706"/>
        <v>15.1514889975479-5.14844612297235i</v>
      </c>
      <c r="E2456" t="str">
        <f t="shared" si="707"/>
        <v>147.151602816341-4.44514996707583i</v>
      </c>
      <c r="F2456" t="str">
        <f t="shared" si="708"/>
        <v>17.4392858108357-16.4859382139302i</v>
      </c>
      <c r="G2456" t="str">
        <f t="shared" si="709"/>
        <v>0.998844543345079-0.0339723648696972i</v>
      </c>
      <c r="H2456" t="str">
        <f t="shared" si="710"/>
        <v>100.650188388102+32.7499374970591i</v>
      </c>
      <c r="I2456" t="str">
        <f t="shared" si="711"/>
        <v>5.97673920516269-2.83365545542856i</v>
      </c>
      <c r="K2456" t="str">
        <f t="shared" si="712"/>
        <v>0.11679463089917-0.0535917563006124i</v>
      </c>
      <c r="L2456" t="str">
        <f t="shared" si="713"/>
        <v>0.0015-1.05846041917727i</v>
      </c>
      <c r="M2456" t="str">
        <f t="shared" si="714"/>
        <v>0.0135-0.434240171970161i</v>
      </c>
      <c r="N2456">
        <f t="shared" si="715"/>
        <v>134.85383523453282</v>
      </c>
      <c r="O2456">
        <f t="shared" si="716"/>
        <v>37.579994314438501</v>
      </c>
      <c r="P2456" s="3">
        <f t="shared" si="717"/>
        <v>37.579994314438501</v>
      </c>
      <c r="Q2456" s="3">
        <f t="shared" si="718"/>
        <v>-45.146164765467169</v>
      </c>
      <c r="R2456">
        <f t="shared" si="719"/>
        <v>134.85383523453282</v>
      </c>
      <c r="S2456">
        <f t="shared" si="720"/>
        <v>9.3977854655871891</v>
      </c>
      <c r="T2456">
        <f t="shared" si="703"/>
        <v>37.579994314438501</v>
      </c>
    </row>
    <row r="2457" spans="1:20" x14ac:dyDescent="0.3">
      <c r="A2457">
        <f t="shared" si="704"/>
        <v>59272.410062121424</v>
      </c>
      <c r="B2457">
        <f t="shared" si="721"/>
        <v>9433.49705035642</v>
      </c>
      <c r="C2457" t="str">
        <f t="shared" si="705"/>
        <v>53.2815930885597-53.6379009697334i</v>
      </c>
      <c r="D2457" t="str">
        <f t="shared" si="706"/>
        <v>15.1499508030107-5.1421376891782i</v>
      </c>
      <c r="E2457" t="str">
        <f t="shared" si="707"/>
        <v>147.137360776606-4.40291837382999i</v>
      </c>
      <c r="F2457" t="str">
        <f t="shared" si="708"/>
        <v>17.4391323786396-16.4280228910198i</v>
      </c>
      <c r="G2457" t="str">
        <f t="shared" si="709"/>
        <v>0.998835755432912-0.0341011598288995i</v>
      </c>
      <c r="H2457" t="str">
        <f t="shared" si="710"/>
        <v>100.728240312852+32.8774666066744i</v>
      </c>
      <c r="I2457" t="str">
        <f t="shared" si="711"/>
        <v>5.98075995198785-2.81603673565416i</v>
      </c>
      <c r="K2457" t="str">
        <f t="shared" si="712"/>
        <v>0.116634429204119-0.0537171264345679i</v>
      </c>
      <c r="L2457" t="str">
        <f t="shared" si="713"/>
        <v>0.0015-1.05445349589288i</v>
      </c>
      <c r="M2457" t="str">
        <f t="shared" si="714"/>
        <v>0.0135-0.432596306007333i</v>
      </c>
      <c r="N2457">
        <f t="shared" si="715"/>
        <v>134.80906323578972</v>
      </c>
      <c r="O2457">
        <f t="shared" si="716"/>
        <v>37.570886173815794</v>
      </c>
      <c r="P2457" s="3">
        <f t="shared" si="717"/>
        <v>37.570886173815794</v>
      </c>
      <c r="Q2457" s="3">
        <f t="shared" si="718"/>
        <v>-45.190936764210278</v>
      </c>
      <c r="R2457">
        <f t="shared" si="719"/>
        <v>134.80906323578972</v>
      </c>
      <c r="S2457">
        <f t="shared" si="720"/>
        <v>9.4334970503564204</v>
      </c>
      <c r="T2457">
        <f t="shared" si="703"/>
        <v>37.570886173815794</v>
      </c>
    </row>
    <row r="2458" spans="1:20" x14ac:dyDescent="0.3">
      <c r="A2458">
        <f t="shared" si="704"/>
        <v>59497.645220357481</v>
      </c>
      <c r="B2458">
        <f t="shared" si="721"/>
        <v>9469.344339147774</v>
      </c>
      <c r="C2458" t="str">
        <f t="shared" si="705"/>
        <v>53.1834397593132-53.6235409671908i</v>
      </c>
      <c r="D2458" t="str">
        <f t="shared" si="706"/>
        <v>15.1484012118455-5.13590053021938i</v>
      </c>
      <c r="E2458" t="str">
        <f t="shared" si="707"/>
        <v>147.123450789232-4.36058072092996i</v>
      </c>
      <c r="F2458" t="str">
        <f t="shared" si="708"/>
        <v>17.4389777808736-16.3703438110533i</v>
      </c>
      <c r="G2458" t="str">
        <f t="shared" si="709"/>
        <v>0.998826900762118-0.034230440780982i</v>
      </c>
      <c r="H2458" t="str">
        <f t="shared" si="710"/>
        <v>100.806959344611+33.0055080037475i</v>
      </c>
      <c r="I2458" t="str">
        <f t="shared" si="711"/>
        <v>5.98481430121128-2.79846186417844i</v>
      </c>
      <c r="K2458" t="str">
        <f t="shared" si="712"/>
        <v>0.116473478988074-0.0538423083862427i</v>
      </c>
      <c r="L2458" t="str">
        <f t="shared" si="713"/>
        <v>0.0015-1.05046174127603i</v>
      </c>
      <c r="M2458" t="str">
        <f t="shared" si="714"/>
        <v>0.0135-0.430958663087601i</v>
      </c>
      <c r="N2458">
        <f t="shared" si="715"/>
        <v>134.76391244384808</v>
      </c>
      <c r="O2458">
        <f t="shared" si="716"/>
        <v>37.561766548225116</v>
      </c>
      <c r="P2458" s="3">
        <f t="shared" si="717"/>
        <v>37.561766548225116</v>
      </c>
      <c r="Q2458" s="3">
        <f t="shared" si="718"/>
        <v>-45.236087556151901</v>
      </c>
      <c r="R2458">
        <f t="shared" si="719"/>
        <v>134.76391244384808</v>
      </c>
      <c r="S2458">
        <f t="shared" si="720"/>
        <v>9.4693443391477743</v>
      </c>
      <c r="T2458">
        <f t="shared" si="703"/>
        <v>37.561766548225116</v>
      </c>
    </row>
    <row r="2459" spans="1:20" x14ac:dyDescent="0.3">
      <c r="A2459">
        <f t="shared" si="704"/>
        <v>59723.736272194845</v>
      </c>
      <c r="B2459">
        <f t="shared" si="721"/>
        <v>9505.3278476365358</v>
      </c>
      <c r="C2459" t="str">
        <f t="shared" si="705"/>
        <v>53.0849746413462-53.6093982215191i</v>
      </c>
      <c r="D2459" t="str">
        <f t="shared" si="706"/>
        <v>15.1468401420036-5.12973452635157i</v>
      </c>
      <c r="E2459" t="str">
        <f t="shared" si="707"/>
        <v>147.109874331098-4.31813927809564i</v>
      </c>
      <c r="F2459" t="str">
        <f t="shared" si="708"/>
        <v>17.4388220087048-16.3129001433882i</v>
      </c>
      <c r="G2459" t="str">
        <f t="shared" si="709"/>
        <v>0.998817978826754-0.0343602095335924i</v>
      </c>
      <c r="H2459" t="str">
        <f t="shared" si="710"/>
        <v>100.88635174367+33.1340637874082i</v>
      </c>
      <c r="I2459" t="str">
        <f t="shared" si="711"/>
        <v>5.98890255625159-2.78093064062256i</v>
      </c>
      <c r="K2459" t="str">
        <f t="shared" si="712"/>
        <v>0.116311779655762-0.0539672972270339i</v>
      </c>
      <c r="L2459" t="str">
        <f t="shared" si="713"/>
        <v>0.0015-1.04648509790399i</v>
      </c>
      <c r="M2459" t="str">
        <f t="shared" si="714"/>
        <v>0.0135-0.429327219652919i</v>
      </c>
      <c r="N2459">
        <f t="shared" si="715"/>
        <v>134.7183823753175</v>
      </c>
      <c r="O2459">
        <f t="shared" si="716"/>
        <v>37.552635264455709</v>
      </c>
      <c r="P2459" s="3">
        <f t="shared" si="717"/>
        <v>37.552635264455709</v>
      </c>
      <c r="Q2459" s="3">
        <f t="shared" si="718"/>
        <v>-45.281617624682511</v>
      </c>
      <c r="R2459">
        <f t="shared" si="719"/>
        <v>134.7183823753175</v>
      </c>
      <c r="S2459">
        <f t="shared" si="720"/>
        <v>9.5053278476365364</v>
      </c>
      <c r="T2459">
        <f t="shared" si="703"/>
        <v>37.552635264455709</v>
      </c>
    </row>
    <row r="2460" spans="1:20" x14ac:dyDescent="0.3">
      <c r="A2460">
        <f t="shared" si="704"/>
        <v>59950.686470029184</v>
      </c>
      <c r="B2460">
        <f t="shared" si="721"/>
        <v>9541.4480934575549</v>
      </c>
      <c r="C2460" t="str">
        <f t="shared" si="705"/>
        <v>52.9861968270298-53.5954703643034i</v>
      </c>
      <c r="D2460" t="str">
        <f t="shared" si="706"/>
        <v>15.1452675108814-5.12363955852614i</v>
      </c>
      <c r="E2460" t="str">
        <f t="shared" si="707"/>
        <v>147.096632863828-4.27559632862477i</v>
      </c>
      <c r="F2460" t="str">
        <f t="shared" si="708"/>
        <v>17.4386650532331-16.2556910607578i</v>
      </c>
      <c r="G2460" t="str">
        <f t="shared" si="709"/>
        <v>0.998808989117061-0.0344904679008021i</v>
      </c>
      <c r="H2460" t="str">
        <f t="shared" si="710"/>
        <v>100.966423837635+33.2631360627986i</v>
      </c>
      <c r="I2460" t="str">
        <f t="shared" si="711"/>
        <v>5.99302502360707-2.76344286614143i</v>
      </c>
      <c r="K2460" t="str">
        <f t="shared" si="712"/>
        <v>0.116149330649659-0.0540920880047276i</v>
      </c>
      <c r="L2460" t="str">
        <f t="shared" si="713"/>
        <v>0.0015-1.04252350857142i</v>
      </c>
      <c r="M2460" t="str">
        <f t="shared" si="714"/>
        <v>0.0135-0.427701952234429i</v>
      </c>
      <c r="N2460">
        <f t="shared" si="715"/>
        <v>134.67247254684057</v>
      </c>
      <c r="O2460">
        <f t="shared" si="716"/>
        <v>37.543492148325434</v>
      </c>
      <c r="P2460" s="3">
        <f t="shared" si="717"/>
        <v>37.543492148325434</v>
      </c>
      <c r="Q2460" s="3">
        <f t="shared" si="718"/>
        <v>-45.327527453159441</v>
      </c>
      <c r="R2460">
        <f t="shared" si="719"/>
        <v>134.67247254684057</v>
      </c>
      <c r="S2460">
        <f t="shared" si="720"/>
        <v>9.5414480934575554</v>
      </c>
      <c r="T2460">
        <f t="shared" si="703"/>
        <v>37.543492148325434</v>
      </c>
    </row>
    <row r="2461" spans="1:20" x14ac:dyDescent="0.3">
      <c r="A2461">
        <f t="shared" si="704"/>
        <v>60178.499078615299</v>
      </c>
      <c r="B2461">
        <f t="shared" si="721"/>
        <v>9577.7055962126942</v>
      </c>
      <c r="C2461" t="str">
        <f t="shared" si="705"/>
        <v>52.8871054090466-53.5817550140145i</v>
      </c>
      <c r="D2461" t="str">
        <f t="shared" si="706"/>
        <v>15.1436832353178-5.11761550838506i</v>
      </c>
      <c r="E2461" t="str">
        <f t="shared" si="707"/>
        <v>147.083727833689-4.23295416926869i</v>
      </c>
      <c r="F2461" t="str">
        <f t="shared" si="708"/>
        <v>17.4385069054906-16.19871573926i</v>
      </c>
      <c r="G2461" t="str">
        <f t="shared" si="709"/>
        <v>0.998799931119435-0.0346212177031249i</v>
      </c>
      <c r="H2461" t="str">
        <f t="shared" si="710"/>
        <v>101.04718202227+33.3927269409849i</v>
      </c>
      <c r="I2461" t="str">
        <f t="shared" si="711"/>
        <v>5.9971820128915-2.74599834343792i</v>
      </c>
      <c r="K2461" t="str">
        <f t="shared" si="712"/>
        <v>0.115986131450397-0.0542166757437726i</v>
      </c>
      <c r="L2461" t="str">
        <f t="shared" si="713"/>
        <v>0.0015-1.03857691628952i</v>
      </c>
      <c r="M2461" t="str">
        <f t="shared" si="714"/>
        <v>0.0135-0.42608283745211i</v>
      </c>
      <c r="N2461">
        <f t="shared" si="715"/>
        <v>134.62618247518691</v>
      </c>
      <c r="O2461">
        <f t="shared" si="716"/>
        <v>37.5343370246758</v>
      </c>
      <c r="P2461" s="3">
        <f t="shared" si="717"/>
        <v>37.5343370246758</v>
      </c>
      <c r="Q2461" s="3">
        <f t="shared" si="718"/>
        <v>-45.373817524813077</v>
      </c>
      <c r="R2461">
        <f t="shared" si="719"/>
        <v>134.62618247518691</v>
      </c>
      <c r="S2461">
        <f t="shared" si="720"/>
        <v>9.5777055962126934</v>
      </c>
      <c r="T2461">
        <f t="shared" si="703"/>
        <v>37.5343370246758</v>
      </c>
    </row>
    <row r="2462" spans="1:20" x14ac:dyDescent="0.3">
      <c r="A2462">
        <f t="shared" si="704"/>
        <v>60407.177375114035</v>
      </c>
      <c r="B2462">
        <f t="shared" si="721"/>
        <v>9614.1008774783022</v>
      </c>
      <c r="C2462" t="str">
        <f t="shared" si="705"/>
        <v>52.7876994805928-53.5682497758575i</v>
      </c>
      <c r="D2462" t="str">
        <f t="shared" si="706"/>
        <v>15.1420872315901-5.11166225825561i</v>
      </c>
      <c r="E2462" t="str">
        <f t="shared" si="707"/>
        <v>147.071160671499-4.19021511010836i</v>
      </c>
      <c r="F2462" t="str">
        <f t="shared" si="708"/>
        <v>17.4383475564431-16.1419733583443i</v>
      </c>
      <c r="G2462" t="str">
        <f t="shared" si="709"/>
        <v>0.9987908043164-0.0347524607675368i</v>
      </c>
      <c r="H2462" t="str">
        <f t="shared" si="710"/>
        <v>101.128632762365+33.5228385388677i</v>
      </c>
      <c r="I2462" t="str">
        <f t="shared" si="711"/>
        <v>6.00137383687148-2.72859687677731i</v>
      </c>
      <c r="K2462" t="str">
        <f t="shared" si="712"/>
        <v>0.115822181577163-0.0543410554455575i</v>
      </c>
      <c r="L2462" t="str">
        <f t="shared" si="713"/>
        <v>0.0015-1.03464526428524i</v>
      </c>
      <c r="M2462" t="str">
        <f t="shared" si="714"/>
        <v>0.0135-0.424469852014455i</v>
      </c>
      <c r="N2462">
        <f t="shared" si="715"/>
        <v>134.57951167734581</v>
      </c>
      <c r="O2462">
        <f t="shared" si="716"/>
        <v>37.525169717366332</v>
      </c>
      <c r="P2462" s="3">
        <f t="shared" si="717"/>
        <v>37.525169717366332</v>
      </c>
      <c r="Q2462" s="3">
        <f t="shared" si="718"/>
        <v>-45.420488322654208</v>
      </c>
      <c r="R2462">
        <f t="shared" si="719"/>
        <v>134.57951167734581</v>
      </c>
      <c r="S2462">
        <f t="shared" si="720"/>
        <v>9.6141008774783021</v>
      </c>
      <c r="T2462">
        <f t="shared" si="703"/>
        <v>37.525169717366332</v>
      </c>
    </row>
    <row r="2463" spans="1:20" x14ac:dyDescent="0.3">
      <c r="A2463">
        <f t="shared" si="704"/>
        <v>60636.724649139469</v>
      </c>
      <c r="B2463">
        <f t="shared" si="721"/>
        <v>9650.6344608127201</v>
      </c>
      <c r="C2463" t="str">
        <f t="shared" si="705"/>
        <v>52.6879781355934-53.5549522416284i</v>
      </c>
      <c r="D2463" t="str">
        <f t="shared" si="706"/>
        <v>15.1404794154118-5.10577969114521i</v>
      </c>
      <c r="E2463" t="str">
        <f t="shared" si="707"/>
        <v>147.058932792532-4.14738147443038i</v>
      </c>
      <c r="F2463" t="str">
        <f t="shared" si="708"/>
        <v>17.4381869969872-16.0854631008007i</v>
      </c>
      <c r="G2463" t="str">
        <f t="shared" si="709"/>
        <v>0.998781608186576-0.0348841989274948i</v>
      </c>
      <c r="H2463" t="str">
        <f t="shared" si="710"/>
        <v>101.21078259261+33.6534729790859i</v>
      </c>
      <c r="I2463" t="str">
        <f t="shared" si="711"/>
        <v>6.0056008115029-2.71123827200271i</v>
      </c>
      <c r="K2463" t="str">
        <f t="shared" si="712"/>
        <v>0.115657480588103-0.0544652220886955i</v>
      </c>
      <c r="L2463" t="str">
        <f t="shared" si="713"/>
        <v>0.0015-1.03072849600044i</v>
      </c>
      <c r="M2463" t="str">
        <f t="shared" si="714"/>
        <v>0.0135-0.422862972718127i</v>
      </c>
      <c r="N2463">
        <f t="shared" si="715"/>
        <v>134.53245967062153</v>
      </c>
      <c r="O2463">
        <f t="shared" si="716"/>
        <v>37.515990049270449</v>
      </c>
      <c r="P2463" s="3">
        <f t="shared" si="717"/>
        <v>37.515990049270449</v>
      </c>
      <c r="Q2463" s="3">
        <f t="shared" si="718"/>
        <v>-45.467540329378473</v>
      </c>
      <c r="R2463">
        <f t="shared" si="719"/>
        <v>134.53245967062153</v>
      </c>
      <c r="S2463">
        <f t="shared" si="720"/>
        <v>9.6506344608127197</v>
      </c>
      <c r="T2463">
        <f t="shared" si="703"/>
        <v>37.515990049270449</v>
      </c>
    </row>
    <row r="2464" spans="1:20" x14ac:dyDescent="0.3">
      <c r="A2464">
        <f t="shared" si="704"/>
        <v>60867.144202806201</v>
      </c>
      <c r="B2464">
        <f t="shared" si="721"/>
        <v>9687.3068717638089</v>
      </c>
      <c r="C2464" t="str">
        <f t="shared" si="705"/>
        <v>52.5879404689084-53.5418599895647i</v>
      </c>
      <c r="D2464" t="str">
        <f t="shared" si="706"/>
        <v>15.1388597019286-5.09996769073618i</v>
      </c>
      <c r="E2464" t="str">
        <f t="shared" si="707"/>
        <v>147.047045596418-4.10445559860024i</v>
      </c>
      <c r="F2464" t="str">
        <f t="shared" si="708"/>
        <v>17.4380252179517-16.0291841527475i</v>
      </c>
      <c r="G2464" t="str">
        <f t="shared" si="709"/>
        <v>0.998772342204653-0.0350164340229572i</v>
      </c>
      <c r="H2464" t="str">
        <f t="shared" si="710"/>
        <v>101.293638118483+33.7846323899198i</v>
      </c>
      <c r="I2464" t="str">
        <f t="shared" si="711"/>
        <v>6.00986325596908-2.69392233655027i</v>
      </c>
      <c r="K2464" t="str">
        <f t="shared" si="712"/>
        <v>0.11549202808072-0.0545891706293167i</v>
      </c>
      <c r="L2464" t="str">
        <f t="shared" si="713"/>
        <v>0.0015-1.02682655509109i</v>
      </c>
      <c r="M2464" t="str">
        <f t="shared" si="714"/>
        <v>0.0135-0.421262176447626i</v>
      </c>
      <c r="N2464">
        <f t="shared" si="715"/>
        <v>134.48502597272756</v>
      </c>
      <c r="O2464">
        <f t="shared" si="716"/>
        <v>37.506797842269933</v>
      </c>
      <c r="P2464" s="3">
        <f t="shared" si="717"/>
        <v>37.506797842269933</v>
      </c>
      <c r="Q2464" s="3">
        <f t="shared" si="718"/>
        <v>-45.514974027272437</v>
      </c>
      <c r="R2464">
        <f t="shared" si="719"/>
        <v>134.48502597272756</v>
      </c>
      <c r="S2464">
        <f t="shared" si="720"/>
        <v>9.6873068717638091</v>
      </c>
      <c r="T2464">
        <f t="shared" si="703"/>
        <v>37.506797842269933</v>
      </c>
    </row>
    <row r="2465" spans="1:20" x14ac:dyDescent="0.3">
      <c r="A2465">
        <f t="shared" si="704"/>
        <v>61098.439350776876</v>
      </c>
      <c r="B2465">
        <f t="shared" si="721"/>
        <v>9724.1186378765124</v>
      </c>
      <c r="C2465" t="str">
        <f t="shared" si="705"/>
        <v>52.4875855765549-53.5289705842081i</v>
      </c>
      <c r="D2465" t="str">
        <f t="shared" si="706"/>
        <v>15.1372280057153-5.09422614138041i</v>
      </c>
      <c r="E2465" t="str">
        <f t="shared" si="707"/>
        <v>147.035500467062-4.0614398319386i</v>
      </c>
      <c r="F2465" t="str">
        <f t="shared" si="708"/>
        <v>17.437862210095-15.9731357036194i</v>
      </c>
      <c r="G2465" t="str">
        <f t="shared" si="709"/>
        <v>0.998763005841361-0.0351491679004021i</v>
      </c>
      <c r="H2465" t="str">
        <f t="shared" si="710"/>
        <v>101.377206017153+33.9163189051845i</v>
      </c>
      <c r="I2465" t="str">
        <f t="shared" si="711"/>
        <v>6.01416149271824-2.67664887946532i</v>
      </c>
      <c r="K2465" t="str">
        <f t="shared" si="712"/>
        <v>0.115325823692277-0.0547128960013642i</v>
      </c>
      <c r="L2465" t="str">
        <f t="shared" si="713"/>
        <v>0.0015-1.02293938542647i</v>
      </c>
      <c r="M2465" t="str">
        <f t="shared" si="714"/>
        <v>0.0135-0.419667440174961i</v>
      </c>
      <c r="N2465">
        <f t="shared" si="715"/>
        <v>134.43721010188273</v>
      </c>
      <c r="O2465">
        <f t="shared" si="716"/>
        <v>37.497592917251382</v>
      </c>
      <c r="P2465" s="3">
        <f t="shared" si="717"/>
        <v>37.497592917251382</v>
      </c>
      <c r="Q2465" s="3">
        <f t="shared" si="718"/>
        <v>-45.562789898117273</v>
      </c>
      <c r="R2465">
        <f t="shared" si="719"/>
        <v>134.43721010188273</v>
      </c>
      <c r="S2465">
        <f t="shared" si="720"/>
        <v>9.7241186378765132</v>
      </c>
      <c r="T2465">
        <f t="shared" si="703"/>
        <v>37.497592917251382</v>
      </c>
    </row>
    <row r="2466" spans="1:20" x14ac:dyDescent="0.3">
      <c r="A2466">
        <f t="shared" si="704"/>
        <v>61330.613420309826</v>
      </c>
      <c r="B2466">
        <f t="shared" si="721"/>
        <v>9761.0702887004427</v>
      </c>
      <c r="C2466" t="str">
        <f t="shared" si="705"/>
        <v>52.3869125559223-53.5162815762632i</v>
      </c>
      <c r="D2466" t="str">
        <f t="shared" si="706"/>
        <v>15.1355842407729-5.08855492809413i</v>
      </c>
      <c r="E2466" t="str">
        <f t="shared" si="707"/>
        <v>147.024298772548-4.01833653659595i</v>
      </c>
      <c r="F2466" t="str">
        <f t="shared" si="708"/>
        <v>17.4376979641076-15.917316946156i</v>
      </c>
      <c r="G2466" t="str">
        <f t="shared" si="709"/>
        <v>0.998753598563437-0.0352824024128472i</v>
      </c>
      <c r="H2466" t="str">
        <f t="shared" si="710"/>
        <v>101.461493038395+34.0485346641276i</v>
      </c>
      <c r="I2466" t="str">
        <f t="shared" si="711"/>
        <v>6.01849584750318-2.65941771141832i</v>
      </c>
      <c r="K2466" t="str">
        <f t="shared" si="712"/>
        <v>0.115158867100188-0.054836393116899i</v>
      </c>
      <c r="L2466" t="str">
        <f t="shared" si="713"/>
        <v>0.0015-1.01906693108833i</v>
      </c>
      <c r="M2466" t="str">
        <f t="shared" si="714"/>
        <v>0.0135-0.418078740959316i</v>
      </c>
      <c r="N2466">
        <f t="shared" si="715"/>
        <v>134.38901157690606</v>
      </c>
      <c r="O2466">
        <f t="shared" si="716"/>
        <v>37.488375094101599</v>
      </c>
      <c r="P2466" s="3">
        <f t="shared" si="717"/>
        <v>37.488375094101599</v>
      </c>
      <c r="Q2466" s="3">
        <f t="shared" si="718"/>
        <v>-45.610988423093936</v>
      </c>
      <c r="R2466">
        <f t="shared" si="719"/>
        <v>134.38901157690606</v>
      </c>
      <c r="S2466">
        <f t="shared" si="720"/>
        <v>9.7610702887004432</v>
      </c>
      <c r="T2466">
        <f t="shared" si="703"/>
        <v>37.488375094101599</v>
      </c>
    </row>
    <row r="2467" spans="1:20" x14ac:dyDescent="0.3">
      <c r="A2467">
        <f t="shared" si="704"/>
        <v>61563.66975130701</v>
      </c>
      <c r="B2467">
        <f t="shared" si="721"/>
        <v>9798.1623557975054</v>
      </c>
      <c r="C2467" t="str">
        <f t="shared" si="705"/>
        <v>52.2859205059949-53.5037905024593i</v>
      </c>
      <c r="D2467" t="str">
        <f t="shared" si="706"/>
        <v>15.1339283205252-5.08295393655253i</v>
      </c>
      <c r="E2467" t="str">
        <f t="shared" si="707"/>
        <v>147.013441865045-3.97514808742619i</v>
      </c>
      <c r="F2467" t="str">
        <f t="shared" si="708"/>
        <v>17.4375324706083-15.8617270763896i</v>
      </c>
      <c r="G2467" t="str">
        <f t="shared" si="709"/>
        <v>0.9987441198336-0.0354161394198694i</v>
      </c>
      <c r="H2467" t="str">
        <f t="shared" si="710"/>
        <v>101.546506005515+34.1812818113136i</v>
      </c>
      <c r="I2467" t="str">
        <f t="shared" si="711"/>
        <v>6.02286664941926-2.64222864472172i</v>
      </c>
      <c r="K2467" t="str">
        <f t="shared" si="712"/>
        <v>0.114991158022419-0.0549596568664105i</v>
      </c>
      <c r="L2467" t="str">
        <f t="shared" si="713"/>
        <v>0.0015-1.01520913637013i</v>
      </c>
      <c r="M2467" t="str">
        <f t="shared" si="714"/>
        <v>0.0135-0.416496055946719i</v>
      </c>
      <c r="N2467">
        <f t="shared" si="715"/>
        <v>134.34042991731417</v>
      </c>
      <c r="O2467">
        <f t="shared" si="716"/>
        <v>37.479144191703583</v>
      </c>
      <c r="P2467" s="3">
        <f t="shared" si="717"/>
        <v>37.479144191703583</v>
      </c>
      <c r="Q2467" s="3">
        <f t="shared" si="718"/>
        <v>-45.659570082685839</v>
      </c>
      <c r="R2467">
        <f t="shared" si="719"/>
        <v>134.34042991731417</v>
      </c>
      <c r="S2467">
        <f t="shared" si="720"/>
        <v>9.7981623557975048</v>
      </c>
      <c r="T2467">
        <f t="shared" si="703"/>
        <v>37.479144191703583</v>
      </c>
    </row>
    <row r="2468" spans="1:20" x14ac:dyDescent="0.3">
      <c r="A2468">
        <f t="shared" si="704"/>
        <v>61797.611696361972</v>
      </c>
      <c r="B2468">
        <f t="shared" si="721"/>
        <v>9835.3953727495355</v>
      </c>
      <c r="C2468" t="str">
        <f t="shared" si="705"/>
        <v>52.1846085275746-53.4914948854151i</v>
      </c>
      <c r="D2468" t="str">
        <f t="shared" si="706"/>
        <v>15.1322601578151-5.07742305308445i</v>
      </c>
      <c r="E2468" t="str">
        <f t="shared" si="707"/>
        <v>147.00293108072-3.93187687186089i</v>
      </c>
      <c r="F2468" t="str">
        <f t="shared" si="708"/>
        <v>17.4373657201459-15.806365293634i</v>
      </c>
      <c r="G2468" t="str">
        <f t="shared" si="709"/>
        <v>0.998734569110519-0.0355503807876241i</v>
      </c>
      <c r="H2468" t="str">
        <f t="shared" si="710"/>
        <v>101.632251816296+34.3145624965096i</v>
      </c>
      <c r="I2468" t="str">
        <f t="shared" si="711"/>
        <v>6.02727423094488-2.62508149334712i</v>
      </c>
      <c r="K2468" t="str">
        <f t="shared" si="712"/>
        <v>0.114822696217881-0.0550826821191338i</v>
      </c>
      <c r="L2468" t="str">
        <f t="shared" si="713"/>
        <v>0.0015-1.01136594577618i</v>
      </c>
      <c r="M2468" t="str">
        <f t="shared" si="714"/>
        <v>0.0135-0.414919362369713i</v>
      </c>
      <c r="N2468">
        <f t="shared" si="715"/>
        <v>134.29146464341724</v>
      </c>
      <c r="O2468">
        <f t="shared" si="716"/>
        <v>37.46990002793256</v>
      </c>
      <c r="P2468" s="3">
        <f t="shared" si="717"/>
        <v>37.46990002793256</v>
      </c>
      <c r="Q2468" s="3">
        <f t="shared" si="718"/>
        <v>-45.70853535658275</v>
      </c>
      <c r="R2468">
        <f t="shared" si="719"/>
        <v>134.29146464341724</v>
      </c>
      <c r="S2468">
        <f t="shared" si="720"/>
        <v>9.8353953727495362</v>
      </c>
      <c r="T2468">
        <f t="shared" si="703"/>
        <v>37.46990002793256</v>
      </c>
    </row>
    <row r="2469" spans="1:20" x14ac:dyDescent="0.3">
      <c r="A2469">
        <f t="shared" si="704"/>
        <v>62032.44262080815</v>
      </c>
      <c r="B2469">
        <f t="shared" si="721"/>
        <v>9872.7698751659846</v>
      </c>
      <c r="C2469" t="str">
        <f t="shared" si="705"/>
        <v>52.0829757235131-53.4793922335109i</v>
      </c>
      <c r="D2469" t="str">
        <f t="shared" si="706"/>
        <v>15.1305796649019-5.07196216466698i</v>
      </c>
      <c r="E2469" t="str">
        <f t="shared" si="707"/>
        <v>146.992767739661-3.88852528978397i</v>
      </c>
      <c r="F2469" t="str">
        <f t="shared" si="708"/>
        <v>17.4371977031977-15.7512308004725i</v>
      </c>
      <c r="G2469" t="str">
        <f t="shared" si="709"/>
        <v>0.998724945848782-0.0356851283888645i</v>
      </c>
      <c r="H2469" t="str">
        <f t="shared" si="710"/>
        <v>101.718737443956+34.4483788745645i</v>
      </c>
      <c r="I2469" t="str">
        <f t="shared" si="711"/>
        <v>6.0317189279816-2.60797607294284i</v>
      </c>
      <c r="K2469" t="str">
        <f t="shared" si="712"/>
        <v>0.114653481486819-0.0552054637233718i</v>
      </c>
      <c r="L2469" t="str">
        <f t="shared" si="713"/>
        <v>0.0015-1.0075373040209i</v>
      </c>
      <c r="M2469" t="str">
        <f t="shared" si="714"/>
        <v>0.0135-0.413348637547034i</v>
      </c>
      <c r="N2469">
        <f t="shared" si="715"/>
        <v>134.24211527641654</v>
      </c>
      <c r="O2469">
        <f t="shared" si="716"/>
        <v>37.460642419653155</v>
      </c>
      <c r="P2469" s="3">
        <f t="shared" si="717"/>
        <v>37.460642419653155</v>
      </c>
      <c r="Q2469" s="3">
        <f t="shared" si="718"/>
        <v>-45.757884723583466</v>
      </c>
      <c r="R2469">
        <f t="shared" si="719"/>
        <v>134.24211527641654</v>
      </c>
      <c r="S2469">
        <f t="shared" si="720"/>
        <v>9.872769875165984</v>
      </c>
      <c r="T2469">
        <f t="shared" si="703"/>
        <v>37.460642419653155</v>
      </c>
    </row>
    <row r="2470" spans="1:20" x14ac:dyDescent="0.3">
      <c r="A2470">
        <f t="shared" si="704"/>
        <v>62268.165902767221</v>
      </c>
      <c r="B2470">
        <f t="shared" si="721"/>
        <v>9910.2864006916152</v>
      </c>
      <c r="C2470" t="str">
        <f t="shared" si="705"/>
        <v>51.9810211989376-53.4674800407529i</v>
      </c>
      <c r="D2470" t="str">
        <f t="shared" si="706"/>
        <v>15.1288867534577-5.06657115892002i</v>
      </c>
      <c r="E2470" t="str">
        <f t="shared" si="707"/>
        <v>146.982953145774-3.84509575340381i</v>
      </c>
      <c r="F2470" t="str">
        <f t="shared" si="708"/>
        <v>17.4370284101694-15.6963228027464i</v>
      </c>
      <c r="G2470" t="str">
        <f t="shared" si="709"/>
        <v>0.998715249498866-0.0358203841029613i</v>
      </c>
      <c r="H2470" t="str">
        <f t="shared" si="710"/>
        <v>101.805969938112+34.5827331052836i</v>
      </c>
      <c r="I2470" t="str">
        <f t="shared" si="711"/>
        <v>6.0362010798947-2.59091220085172i</v>
      </c>
      <c r="K2470" t="str">
        <f t="shared" si="712"/>
        <v>0.114483513671206-0.055327996506827i</v>
      </c>
      <c r="L2470" t="str">
        <f t="shared" si="713"/>
        <v>0.0015-1.00372315602799i</v>
      </c>
      <c r="M2470" t="str">
        <f t="shared" si="714"/>
        <v>0.0135-0.411783858883278i</v>
      </c>
      <c r="N2470">
        <f t="shared" si="715"/>
        <v>134.19238133850266</v>
      </c>
      <c r="O2470">
        <f t="shared" si="716"/>
        <v>37.451371182715114</v>
      </c>
      <c r="P2470" s="3">
        <f t="shared" si="717"/>
        <v>37.451371182715114</v>
      </c>
      <c r="Q2470" s="3">
        <f t="shared" si="718"/>
        <v>-45.807618661497344</v>
      </c>
      <c r="R2470">
        <f t="shared" si="719"/>
        <v>134.19238133850266</v>
      </c>
      <c r="S2470">
        <f t="shared" si="720"/>
        <v>9.910286400691616</v>
      </c>
      <c r="T2470">
        <f t="shared" si="703"/>
        <v>37.451371182715114</v>
      </c>
    </row>
    <row r="2471" spans="1:20" x14ac:dyDescent="0.3">
      <c r="A2471">
        <f t="shared" si="704"/>
        <v>62504.784933197741</v>
      </c>
      <c r="B2471">
        <f t="shared" si="721"/>
        <v>9947.9454890142442</v>
      </c>
      <c r="C2471" t="str">
        <f t="shared" si="705"/>
        <v>51.8787440614887-53.4557557866511i</v>
      </c>
      <c r="D2471" t="str">
        <f t="shared" si="706"/>
        <v>15.1271813345643-5.06124992410093i</v>
      </c>
      <c r="E2471" t="str">
        <f t="shared" si="707"/>
        <v>146.97348858671-3.80159068712695i</v>
      </c>
      <c r="F2471" t="str">
        <f t="shared" si="708"/>
        <v>17.4368578313944-15.6416405095437i</v>
      </c>
      <c r="G2471" t="str">
        <f t="shared" si="709"/>
        <v>0.998705479507109-0.035956149815922i</v>
      </c>
      <c r="H2471" t="str">
        <f t="shared" si="710"/>
        <v>101.893956425773+34.7176273532972i</v>
      </c>
      <c r="I2471" t="str">
        <f t="shared" si="711"/>
        <v>6.04072102955484-2.57388969613001i</v>
      </c>
      <c r="K2471" t="str">
        <f t="shared" si="712"/>
        <v>0.11431279265513-0.0554502752769367i</v>
      </c>
      <c r="L2471" t="str">
        <f t="shared" si="713"/>
        <v>0.0015-0.999923446929661i</v>
      </c>
      <c r="M2471" t="str">
        <f t="shared" si="714"/>
        <v>0.0135-0.410225003868578i</v>
      </c>
      <c r="N2471">
        <f t="shared" si="715"/>
        <v>134.14226235295357</v>
      </c>
      <c r="O2471">
        <f t="shared" si="716"/>
        <v>37.442086131950973</v>
      </c>
      <c r="P2471" s="3">
        <f t="shared" si="717"/>
        <v>37.442086131950973</v>
      </c>
      <c r="Q2471" s="3">
        <f t="shared" si="718"/>
        <v>-45.857737647046434</v>
      </c>
      <c r="R2471">
        <f t="shared" si="719"/>
        <v>134.14226235295357</v>
      </c>
      <c r="S2471">
        <f t="shared" si="720"/>
        <v>9.9479454890142449</v>
      </c>
      <c r="T2471">
        <f t="shared" si="703"/>
        <v>37.442086131950973</v>
      </c>
    </row>
    <row r="2472" spans="1:20" x14ac:dyDescent="0.3">
      <c r="A2472">
        <f t="shared" si="704"/>
        <v>62742.303115943898</v>
      </c>
      <c r="B2472">
        <f t="shared" si="721"/>
        <v>9985.747681872499</v>
      </c>
      <c r="C2472" t="str">
        <f t="shared" si="705"/>
        <v>51.7761434215509-53.4442169360935i</v>
      </c>
      <c r="D2472" t="str">
        <f t="shared" si="706"/>
        <v>15.1254633187096-5.05599834909899i</v>
      </c>
      <c r="E2472" t="str">
        <f t="shared" si="707"/>
        <v>146.964375333777-3.75801252743347i</v>
      </c>
      <c r="F2472" t="str">
        <f t="shared" si="708"/>
        <v>17.4366859571331-15.5871831331871i</v>
      </c>
      <c r="G2472" t="str">
        <f t="shared" si="709"/>
        <v>0.998695635315673-0.0360924274204106i</v>
      </c>
      <c r="H2472" t="str">
        <f t="shared" si="710"/>
        <v>101.982704112336+34.8530637879288i</v>
      </c>
      <c r="I2472" t="str">
        <f t="shared" si="711"/>
        <v>6.04527912337984-2.55690837956583i</v>
      </c>
      <c r="K2472" t="str">
        <f t="shared" si="712"/>
        <v>0.114141318365176-0.0555722948212172i</v>
      </c>
      <c r="L2472" t="str">
        <f t="shared" si="713"/>
        <v>0.0015-0.99613812206581i</v>
      </c>
      <c r="M2472" t="str">
        <f t="shared" si="714"/>
        <v>0.0135-0.40867205007828i</v>
      </c>
      <c r="N2472">
        <f t="shared" si="715"/>
        <v>134.09175784423067</v>
      </c>
      <c r="O2472">
        <f t="shared" si="716"/>
        <v>37.432787081172513</v>
      </c>
      <c r="P2472" s="3">
        <f t="shared" si="717"/>
        <v>37.432787081172513</v>
      </c>
      <c r="Q2472" s="3">
        <f t="shared" si="718"/>
        <v>-45.908242155769322</v>
      </c>
      <c r="R2472">
        <f t="shared" si="719"/>
        <v>134.09175784423067</v>
      </c>
      <c r="S2472">
        <f t="shared" si="720"/>
        <v>9.9857476818724997</v>
      </c>
      <c r="T2472">
        <f t="shared" si="703"/>
        <v>37.432787081172513</v>
      </c>
    </row>
    <row r="2473" spans="1:20" x14ac:dyDescent="0.3">
      <c r="A2473">
        <f t="shared" si="704"/>
        <v>62980.723867784494</v>
      </c>
      <c r="B2473">
        <f t="shared" si="721"/>
        <v>10023.693523063615</v>
      </c>
      <c r="C2473" t="str">
        <f t="shared" si="705"/>
        <v>51.6732183924978-53.4328609392244i</v>
      </c>
      <c r="D2473" t="str">
        <f t="shared" si="706"/>
        <v>15.1237326157847-5.05081632342995i</v>
      </c>
      <c r="E2473" t="str">
        <f t="shared" si="707"/>
        <v>146.955614641855-3.71436372274658i</v>
      </c>
      <c r="F2473" t="str">
        <f t="shared" si="708"/>
        <v>17.4365127775726-15.5329498892229i</v>
      </c>
      <c r="G2473" t="str">
        <f t="shared" si="709"/>
        <v>0.998685716362519-0.0362292188157668i</v>
      </c>
      <c r="H2473" t="str">
        <f t="shared" si="710"/>
        <v>102.072220282601+34.9890445830507i</v>
      </c>
      <c r="I2473" t="str">
        <f t="shared" si="711"/>
        <v>6.04987571137712-2.53996807369891i</v>
      </c>
      <c r="K2473" t="str">
        <f t="shared" si="712"/>
        <v>0.113969090770816-0.0556940499076127i</v>
      </c>
      <c r="L2473" t="str">
        <f t="shared" si="713"/>
        <v>0.0015-0.992367126983273i</v>
      </c>
      <c r="M2473" t="str">
        <f t="shared" si="714"/>
        <v>0.0135-0.407124975172623i</v>
      </c>
      <c r="N2473">
        <f t="shared" si="715"/>
        <v>134.0408673380812</v>
      </c>
      <c r="O2473">
        <f t="shared" si="716"/>
        <v>37.423473843168551</v>
      </c>
      <c r="P2473" s="3">
        <f t="shared" si="717"/>
        <v>37.423473843168551</v>
      </c>
      <c r="Q2473" s="3">
        <f t="shared" si="718"/>
        <v>-45.959132661918794</v>
      </c>
      <c r="R2473">
        <f t="shared" si="719"/>
        <v>134.0408673380812</v>
      </c>
      <c r="S2473">
        <f t="shared" si="720"/>
        <v>10.023693523063615</v>
      </c>
      <c r="T2473">
        <f t="shared" si="703"/>
        <v>37.423473843168551</v>
      </c>
    </row>
    <row r="2474" spans="1:20" x14ac:dyDescent="0.3">
      <c r="A2474">
        <f t="shared" si="704"/>
        <v>63220.050618482077</v>
      </c>
      <c r="B2474">
        <f t="shared" si="721"/>
        <v>10061.783558451258</v>
      </c>
      <c r="C2474" t="str">
        <f t="shared" si="705"/>
        <v>51.5699680909314-53.4216852313262i</v>
      </c>
      <c r="D2474" t="str">
        <f t="shared" si="706"/>
        <v>15.1219891350801-5.04570373723049i</v>
      </c>
      <c r="E2474" t="str">
        <f t="shared" si="707"/>
        <v>146.947207749318-3.67064673330688i</v>
      </c>
      <c r="F2474" t="str">
        <f t="shared" si="708"/>
        <v>17.4363382828262-15.4789399964094i</v>
      </c>
      <c r="G2474" t="str">
        <f t="shared" si="709"/>
        <v>0.998675722081375-0.0363665259080258i</v>
      </c>
      <c r="H2474" t="str">
        <f t="shared" si="710"/>
        <v>102.162512301802+35.1255719169388i</v>
      </c>
      <c r="I2474" t="str">
        <f t="shared" si="711"/>
        <v>6.05451114718685-2.5230686028404i</v>
      </c>
      <c r="K2474" t="str">
        <f t="shared" si="712"/>
        <v>0.113796109884788-0.055815535284851i</v>
      </c>
      <c r="L2474" t="str">
        <f t="shared" si="713"/>
        <v>0.0015-0.988610407435021i</v>
      </c>
      <c r="M2474" t="str">
        <f t="shared" si="714"/>
        <v>0.0135-0.405583756896418i</v>
      </c>
      <c r="N2474">
        <f t="shared" si="715"/>
        <v>133.98959036163572</v>
      </c>
      <c r="O2474">
        <f t="shared" si="716"/>
        <v>37.414146229702276</v>
      </c>
      <c r="P2474" s="3">
        <f t="shared" si="717"/>
        <v>37.414146229702276</v>
      </c>
      <c r="Q2474" s="3">
        <f t="shared" si="718"/>
        <v>-46.010409638364287</v>
      </c>
      <c r="R2474">
        <f t="shared" si="719"/>
        <v>133.98959036163572</v>
      </c>
      <c r="S2474">
        <f t="shared" si="720"/>
        <v>10.061783558451257</v>
      </c>
      <c r="T2474">
        <f t="shared" si="703"/>
        <v>37.414146229702276</v>
      </c>
    </row>
    <row r="2475" spans="1:20" x14ac:dyDescent="0.3">
      <c r="A2475">
        <f t="shared" si="704"/>
        <v>63460.286810832309</v>
      </c>
      <c r="B2475">
        <f t="shared" si="721"/>
        <v>10100.018335973373</v>
      </c>
      <c r="C2475" t="str">
        <f t="shared" si="705"/>
        <v>51.4663916369247-53.4106872327046i</v>
      </c>
      <c r="D2475" t="str">
        <f t="shared" si="706"/>
        <v>15.1202327852829-5.04066048125269i</v>
      </c>
      <c r="E2475" t="str">
        <f t="shared" si="707"/>
        <v>146.939155877948-3.62686403104774i</v>
      </c>
      <c r="F2475" t="str">
        <f t="shared" si="708"/>
        <v>17.4361624629324-15.4251526767059i</v>
      </c>
      <c r="G2475" t="str">
        <f t="shared" si="709"/>
        <v>0.998665651901699-0.0365043506099378i</v>
      </c>
      <c r="H2475" t="str">
        <f t="shared" si="710"/>
        <v>102.253587616651+35.2626479721247i</v>
      </c>
      <c r="I2475" t="str">
        <f t="shared" si="711"/>
        <v>6.05918578812556-2.50620979309317i</v>
      </c>
      <c r="K2475" t="str">
        <f t="shared" si="712"/>
        <v>0.113622375763472-0.055936745682808i</v>
      </c>
      <c r="L2475" t="str">
        <f t="shared" si="713"/>
        <v>0.0015-0.984867909379373i</v>
      </c>
      <c r="M2475" t="str">
        <f t="shared" si="714"/>
        <v>0.0135-0.404048373078718i</v>
      </c>
      <c r="N2475">
        <f t="shared" si="715"/>
        <v>133.93792644350583</v>
      </c>
      <c r="O2475">
        <f t="shared" si="716"/>
        <v>37.404804051508876</v>
      </c>
      <c r="P2475" s="3">
        <f t="shared" si="717"/>
        <v>37.404804051508876</v>
      </c>
      <c r="Q2475" s="3">
        <f t="shared" si="718"/>
        <v>-46.062073556494177</v>
      </c>
      <c r="R2475">
        <f t="shared" si="719"/>
        <v>133.93792644350583</v>
      </c>
      <c r="S2475">
        <f t="shared" si="720"/>
        <v>10.100018335973372</v>
      </c>
      <c r="T2475">
        <f t="shared" si="703"/>
        <v>37.404804051508876</v>
      </c>
    </row>
    <row r="2476" spans="1:20" x14ac:dyDescent="0.3">
      <c r="A2476">
        <f t="shared" si="704"/>
        <v>63701.435900713477</v>
      </c>
      <c r="B2476">
        <f t="shared" si="721"/>
        <v>10138.398405650072</v>
      </c>
      <c r="C2476" t="str">
        <f t="shared" si="705"/>
        <v>51.3624881542726-53.3998643485746i</v>
      </c>
      <c r="D2476" t="str">
        <f t="shared" si="706"/>
        <v>15.1184634744728-5.03568644685842i</v>
      </c>
      <c r="E2476" t="str">
        <f t="shared" si="707"/>
        <v>146.931460232862-3.58301809946273i</v>
      </c>
      <c r="F2476" t="str">
        <f t="shared" si="708"/>
        <v>17.435985307855-15.3715871552606i</v>
      </c>
      <c r="G2476" t="str">
        <f t="shared" si="709"/>
        <v>0.998655505248654-0.0366426948409873i</v>
      </c>
      <c r="H2476" t="str">
        <f t="shared" si="710"/>
        <v>102.345453756406+35.4002749352347i</v>
      </c>
      <c r="I2476" t="str">
        <f t="shared" si="711"/>
        <v>6.06389999523066-2.48939147237297i</v>
      </c>
      <c r="K2476" t="str">
        <f t="shared" si="712"/>
        <v>0.11344788850727-0.0560576758128749i</v>
      </c>
      <c r="L2476" t="str">
        <f t="shared" si="713"/>
        <v>0.0015-0.98113957897925i</v>
      </c>
      <c r="M2476" t="str">
        <f t="shared" si="714"/>
        <v>0.0135-0.402518801632514i</v>
      </c>
      <c r="N2476">
        <f t="shared" si="715"/>
        <v>133.88587511388661</v>
      </c>
      <c r="O2476">
        <f t="shared" si="716"/>
        <v>37.395447118293689</v>
      </c>
      <c r="P2476" s="3">
        <f t="shared" si="717"/>
        <v>37.395447118293689</v>
      </c>
      <c r="Q2476" s="3">
        <f t="shared" si="718"/>
        <v>-46.11412488611338</v>
      </c>
      <c r="R2476">
        <f t="shared" si="719"/>
        <v>133.88587511388661</v>
      </c>
      <c r="S2476">
        <f t="shared" si="720"/>
        <v>10.138398405650072</v>
      </c>
      <c r="T2476">
        <f t="shared" ref="T2476:T2539" si="722">P2476</f>
        <v>37.395447118293689</v>
      </c>
    </row>
    <row r="2477" spans="1:20" x14ac:dyDescent="0.3">
      <c r="A2477">
        <f t="shared" ref="A2477:A2540" si="723">2*PI()*B2477</f>
        <v>63943.501357136185</v>
      </c>
      <c r="B2477">
        <f t="shared" si="721"/>
        <v>10176.924319591542</v>
      </c>
      <c r="C2477" t="str">
        <f t="shared" ref="C2477:C2540" si="724">IMPRODUCT(D2477,E2477,$C$40,,K2477,$C$41)</f>
        <v>51.2582567707423-53.389213968953i</v>
      </c>
      <c r="D2477" t="str">
        <f t="shared" ref="D2477:D2540" si="725">IMDIV(IMPRODUCT($C$37,$C$38,COMPLEX(1,A2477/$C$38)),IMSUM(-1*A2477*A2477/$C$39,COMPLEX(0,1*A2477)))</f>
        <v>15.1166811101196-5.03078152601378i</v>
      </c>
      <c r="E2477" t="str">
        <f t="shared" ref="E2477:E2540" si="726">IMDIV(IMPRODUCT(IMSUM(F2477,G2477),$C$29,H2477),IMSUM(1,I2477))</f>
        <v>146.924122002428-3.53911143348144i</v>
      </c>
      <c r="F2477" t="str">
        <f t="shared" ref="F2477:F2540" si="727">IMDIV(IMPRODUCT($C$14,$C$15,COMPLEX(1,A2477/$C$15)),IMSUM(-1*A2477*A2477/$C$16,COMPLEX(0,A2477)))</f>
        <v>17.4358068074817-15.3182426604001i</v>
      </c>
      <c r="G2477" t="str">
        <f t="shared" ref="G2477:G2540" si="728">IMDIV(1,COMPLEX(1,A2477*$C$9*$C$10))</f>
        <v>0.998645281543071-0.0367815605274126i</v>
      </c>
      <c r="H2477" t="str">
        <f t="shared" ref="H2477:H2540" si="729">IMDIV($C$3,IMSUM(K2477,COMPLEX(0,$C$28*A2477)))</f>
        <v>102.438118333941+35.538454996829i</v>
      </c>
      <c r="I2477" t="str">
        <f t="shared" ref="I2477:I2540" si="730">IMPRODUCT(F2477,$C$29,H2477,$C$31)</f>
        <v>6.0686541333049-2.47261347042968i</v>
      </c>
      <c r="K2477" t="str">
        <f t="shared" ref="K2477:K2540" si="731">IF($C$26&lt;=0,IMDIV(1,IMSUM(IMDIV(1,L2477),1/$C$18)),IMDIV(1,IMSUM(IMDIV(1,L2477),1/$C$18,IMDIV(1,M2477))))</f>
        <v>0.113272648260979-0.0561783203683354i</v>
      </c>
      <c r="L2477" t="str">
        <f t="shared" ref="L2477:L2540" si="732">IMSUM($C$21/$C$22,IMDIV(1,COMPLEX(0,$C$20*$C$22*A2477)))</f>
        <v>0.0015-0.977425362601368i</v>
      </c>
      <c r="M2477" t="str">
        <f t="shared" ref="M2477:M2540" si="733">IMSUM($C$25/$C$26,IMDIV(1,COMPLEX(0,$C$24*$C$26*A2477)))</f>
        <v>0.0135-0.400995020554408i</v>
      </c>
      <c r="N2477">
        <f t="shared" ref="N2477:N2540" si="734">ABS(R2477)</f>
        <v>133.83343590465554</v>
      </c>
      <c r="O2477">
        <f t="shared" ref="O2477:O2540" si="735">ABS(P2477)</f>
        <v>37.386075238730591</v>
      </c>
      <c r="P2477" s="3">
        <f t="shared" ref="P2477:P2540" si="736">20*LOG10(IMABS(C2477))</f>
        <v>37.386075238730591</v>
      </c>
      <c r="Q2477" s="3">
        <f t="shared" ref="Q2477:Q2540" si="737">IMARGUMENT(C2477)*180/PI()</f>
        <v>-46.166564095344455</v>
      </c>
      <c r="R2477">
        <f t="shared" ref="R2477:R2540" si="738">IF(Q2477&lt;0,Q2477+180,Q2477-180)</f>
        <v>133.83343590465554</v>
      </c>
      <c r="S2477">
        <f t="shared" ref="S2477:S2540" si="739">B2477/1000</f>
        <v>10.176924319591542</v>
      </c>
      <c r="T2477">
        <f t="shared" si="722"/>
        <v>37.386075238730591</v>
      </c>
    </row>
    <row r="2478" spans="1:20" x14ac:dyDescent="0.3">
      <c r="A2478">
        <f t="shared" si="723"/>
        <v>64186.486662293304</v>
      </c>
      <c r="B2478">
        <f t="shared" ref="B2478:B2541" si="740">B2477*(1+B$42)</f>
        <v>10215.596632005991</v>
      </c>
      <c r="C2478" t="str">
        <f t="shared" si="724"/>
        <v>51.1536966183215-53.3787334685487i</v>
      </c>
      <c r="D2478" t="str">
        <f t="shared" si="725"/>
        <v>15.1148855990789-5.02594561128339i</v>
      </c>
      <c r="E2478" t="str">
        <f t="shared" si="726"/>
        <v>146.917142358189-3.49514653934012i</v>
      </c>
      <c r="F2478" t="str">
        <f t="shared" si="727"/>
        <v>17.4356269516248-15.2651184236177i</v>
      </c>
      <c r="G2478" t="str">
        <f t="shared" si="728"/>
        <v>0.998634980201419-0.036920949602226i</v>
      </c>
      <c r="H2478" t="str">
        <f t="shared" si="729"/>
        <v>102.531589046843+35.6771903512344i</v>
      </c>
      <c r="I2478" t="str">
        <f t="shared" si="730"/>
        <v>6.07344857096234-2.45587561886915i</v>
      </c>
      <c r="K2478" t="str">
        <f t="shared" si="731"/>
        <v>0.113096655214159-0.0562986740247483i</v>
      </c>
      <c r="L2478" t="str">
        <f t="shared" si="732"/>
        <v>0.0015-0.973725206815473i</v>
      </c>
      <c r="M2478" t="str">
        <f t="shared" si="733"/>
        <v>0.0135-0.399477007924295i</v>
      </c>
      <c r="N2478">
        <f t="shared" si="734"/>
        <v>133.78060834947161</v>
      </c>
      <c r="O2478">
        <f t="shared" si="735"/>
        <v>37.376688220459762</v>
      </c>
      <c r="P2478" s="3">
        <f t="shared" si="736"/>
        <v>37.376688220459762</v>
      </c>
      <c r="Q2478" s="3">
        <f t="shared" si="737"/>
        <v>-46.219391650528387</v>
      </c>
      <c r="R2478">
        <f t="shared" si="738"/>
        <v>133.78060834947161</v>
      </c>
      <c r="S2478">
        <f t="shared" si="739"/>
        <v>10.21559663200599</v>
      </c>
      <c r="T2478">
        <f t="shared" si="722"/>
        <v>37.376688220459762</v>
      </c>
    </row>
    <row r="2479" spans="1:20" x14ac:dyDescent="0.3">
      <c r="A2479">
        <f t="shared" si="723"/>
        <v>64430.395311610024</v>
      </c>
      <c r="B2479">
        <f t="shared" si="740"/>
        <v>10254.415899207614</v>
      </c>
      <c r="C2479" t="str">
        <f t="shared" si="724"/>
        <v>51.0488068334791-53.3684202066614i</v>
      </c>
      <c r="D2479" t="str">
        <f t="shared" si="725"/>
        <v>15.1130768475898-5.02117859582481i</v>
      </c>
      <c r="E2479" t="str">
        <f t="shared" si="726"/>
        <v>146.910522454783-3.45112593445455i</v>
      </c>
      <c r="F2479" t="str">
        <f t="shared" si="727"/>
        <v>17.4354457300192-15.2122136795624i</v>
      </c>
      <c r="G2479" t="str">
        <f t="shared" si="728"/>
        <v>0.998624600635775-0.0370608640052323i</v>
      </c>
      <c r="H2479" t="str">
        <f t="shared" si="729"/>
        <v>102.625873678526+35.8164831963665i</v>
      </c>
      <c r="I2479" t="str">
        <f t="shared" si="730"/>
        <v>6.07828368067416-2.43917775117619i</v>
      </c>
      <c r="K2479" t="str">
        <f t="shared" si="731"/>
        <v>0.112919909601504-0.0564187314403349i</v>
      </c>
      <c r="L2479" t="str">
        <f t="shared" si="732"/>
        <v>0.0015-0.970039058393575i</v>
      </c>
      <c r="M2479" t="str">
        <f t="shared" si="733"/>
        <v>0.0135-0.397964741905057i</v>
      </c>
      <c r="N2479">
        <f t="shared" si="734"/>
        <v>133.72739198387762</v>
      </c>
      <c r="O2479">
        <f t="shared" si="735"/>
        <v>37.36728587008691</v>
      </c>
      <c r="P2479" s="3">
        <f t="shared" si="736"/>
        <v>37.36728587008691</v>
      </c>
      <c r="Q2479" s="3">
        <f t="shared" si="737"/>
        <v>-46.272608016122369</v>
      </c>
      <c r="R2479">
        <f t="shared" si="738"/>
        <v>133.72739198387762</v>
      </c>
      <c r="S2479">
        <f t="shared" si="739"/>
        <v>10.254415899207613</v>
      </c>
      <c r="T2479">
        <f t="shared" si="722"/>
        <v>37.36728587008691</v>
      </c>
    </row>
    <row r="2480" spans="1:20" x14ac:dyDescent="0.3">
      <c r="A2480">
        <f t="shared" si="723"/>
        <v>64675.230813794144</v>
      </c>
      <c r="B2480">
        <f t="shared" si="740"/>
        <v>10293.382679624603</v>
      </c>
      <c r="C2480" t="str">
        <f t="shared" si="724"/>
        <v>50.9435865574204-53.358271527082i</v>
      </c>
      <c r="D2480" t="str">
        <f t="shared" si="725"/>
        <v>15.1112547612704-5.01648037338276i</v>
      </c>
      <c r="E2480" t="str">
        <f t="shared" si="726"/>
        <v>146.904263429875-3.40705214729246i</v>
      </c>
      <c r="F2480" t="str">
        <f t="shared" si="727"/>
        <v>17.4352631323228-15.1595276660278i</v>
      </c>
      <c r="G2480" t="str">
        <f t="shared" si="728"/>
        <v>0.998614142253784-0.0372013056830491i</v>
      </c>
      <c r="H2480" t="str">
        <f t="shared" si="729"/>
        <v>102.720980099352+35.9563357335514i</v>
      </c>
      <c r="I2480" t="str">
        <f t="shared" si="730"/>
        <v>6.08315983881554-2.42251970273709i</v>
      </c>
      <c r="K2480" t="str">
        <f t="shared" si="731"/>
        <v>0.112742411703206-0.0565384872563768i</v>
      </c>
      <c r="L2480" t="str">
        <f t="shared" si="732"/>
        <v>0.0015-0.966366864309196i</v>
      </c>
      <c r="M2480" t="str">
        <f t="shared" si="733"/>
        <v>0.0135-0.396458200742236i</v>
      </c>
      <c r="N2480">
        <f t="shared" si="734"/>
        <v>133.67378634539864</v>
      </c>
      <c r="O2480">
        <f t="shared" si="735"/>
        <v>37.357867993181969</v>
      </c>
      <c r="P2480" s="3">
        <f t="shared" si="736"/>
        <v>37.357867993181969</v>
      </c>
      <c r="Q2480" s="3">
        <f t="shared" si="737"/>
        <v>-46.326213654601368</v>
      </c>
      <c r="R2480">
        <f t="shared" si="738"/>
        <v>133.67378634539864</v>
      </c>
      <c r="S2480">
        <f t="shared" si="739"/>
        <v>10.293382679624603</v>
      </c>
      <c r="T2480">
        <f t="shared" si="722"/>
        <v>37.357867993181969</v>
      </c>
    </row>
    <row r="2481" spans="1:20" x14ac:dyDescent="0.3">
      <c r="A2481">
        <f t="shared" si="723"/>
        <v>64920.996690886561</v>
      </c>
      <c r="B2481">
        <f t="shared" si="740"/>
        <v>10332.497533807176</v>
      </c>
      <c r="C2481" t="str">
        <f t="shared" si="724"/>
        <v>50.8380349363496-53.348284757993i</v>
      </c>
      <c r="D2481" t="str">
        <f t="shared" si="725"/>
        <v>15.1094192451153-5.01185083828341i</v>
      </c>
      <c r="E2481" t="str">
        <f t="shared" si="726"/>
        <v>146.898366404075-3.36292771724262i</v>
      </c>
      <c r="F2481" t="str">
        <f t="shared" si="727"/>
        <v>17.4350791481156-15.1070596239405i</v>
      </c>
      <c r="G2481" t="str">
        <f t="shared" si="728"/>
        <v>0.998603604458633-0.0373422765891262i</v>
      </c>
      <c r="H2481" t="str">
        <f t="shared" si="729"/>
        <v>102.816916267784+36.0967501673364i</v>
      </c>
      <c r="I2481" t="str">
        <f t="shared" si="730"/>
        <v>6.08807742571322-2.40590131086368i</v>
      </c>
      <c r="K2481" t="str">
        <f t="shared" si="731"/>
        <v>0.112564161845316-0.0566579360976159i</v>
      </c>
      <c r="L2481" t="str">
        <f t="shared" si="732"/>
        <v>0.0015-0.962708571736606i</v>
      </c>
      <c r="M2481" t="str">
        <f t="shared" si="733"/>
        <v>0.0135-0.394957362763733i</v>
      </c>
      <c r="N2481">
        <f t="shared" si="734"/>
        <v>133.61979097364508</v>
      </c>
      <c r="O2481">
        <f t="shared" si="735"/>
        <v>37.348434394278073</v>
      </c>
      <c r="P2481" s="3">
        <f t="shared" si="736"/>
        <v>37.348434394278073</v>
      </c>
      <c r="Q2481" s="3">
        <f t="shared" si="737"/>
        <v>-46.380209026354919</v>
      </c>
      <c r="R2481">
        <f t="shared" si="738"/>
        <v>133.61979097364508</v>
      </c>
      <c r="S2481">
        <f t="shared" si="739"/>
        <v>10.332497533807176</v>
      </c>
      <c r="T2481">
        <f t="shared" si="722"/>
        <v>37.348434394278073</v>
      </c>
    </row>
    <row r="2482" spans="1:20" x14ac:dyDescent="0.3">
      <c r="A2482">
        <f t="shared" si="723"/>
        <v>65167.696478311933</v>
      </c>
      <c r="B2482">
        <f t="shared" si="740"/>
        <v>10371.761024435644</v>
      </c>
      <c r="C2482" t="str">
        <f t="shared" si="724"/>
        <v>50.732151121733-53.3384572118767i</v>
      </c>
      <c r="D2482" t="str">
        <f t="shared" si="725"/>
        <v>15.1075702034922-5.00728988542866i</v>
      </c>
      <c r="E2482" t="str">
        <f t="shared" si="726"/>
        <v>146.892832480866-3.31875519448852i</v>
      </c>
      <c r="F2482" t="str">
        <f t="shared" si="727"/>
        <v>17.4348937668991-15.0548087973497i</v>
      </c>
      <c r="G2482" t="str">
        <f t="shared" si="728"/>
        <v>0.998592986649017-0.037483778683765i</v>
      </c>
      <c r="H2482" t="str">
        <f t="shared" si="729"/>
        <v>102.913690231539+36.2377287052965i</v>
      </c>
      <c r="I2482" t="str">
        <f t="shared" si="730"/>
        <v>6.09303682569323-2.38932241481728i</v>
      </c>
      <c r="K2482" t="str">
        <f t="shared" si="731"/>
        <v>0.112385160400103-0.056777072572664i</v>
      </c>
      <c r="L2482" t="str">
        <f t="shared" si="732"/>
        <v>0.0015-0.959064128050012i</v>
      </c>
      <c r="M2482" t="str">
        <f t="shared" si="733"/>
        <v>0.0135-0.393462206379491i</v>
      </c>
      <c r="N2482">
        <f t="shared" si="734"/>
        <v>133.56540541041261</v>
      </c>
      <c r="O2482">
        <f t="shared" si="735"/>
        <v>37.338984876871045</v>
      </c>
      <c r="P2482" s="3">
        <f t="shared" si="736"/>
        <v>37.338984876871045</v>
      </c>
      <c r="Q2482" s="3">
        <f t="shared" si="737"/>
        <v>-46.434594589587391</v>
      </c>
      <c r="R2482">
        <f t="shared" si="738"/>
        <v>133.56540541041261</v>
      </c>
      <c r="S2482">
        <f t="shared" si="739"/>
        <v>10.371761024435644</v>
      </c>
      <c r="T2482">
        <f t="shared" si="722"/>
        <v>37.338984876871045</v>
      </c>
    </row>
    <row r="2483" spans="1:20" x14ac:dyDescent="0.3">
      <c r="A2483">
        <f t="shared" si="723"/>
        <v>65415.333724929522</v>
      </c>
      <c r="B2483">
        <f t="shared" si="740"/>
        <v>10411.1737163285</v>
      </c>
      <c r="C2483" t="str">
        <f t="shared" si="724"/>
        <v>50.625934270562-53.3287861854237i</v>
      </c>
      <c r="D2483" t="str">
        <f t="shared" si="725"/>
        <v>15.1057075401376-5.00279741029026i</v>
      </c>
      <c r="E2483" t="str">
        <f t="shared" si="726"/>
        <v>146.887662746535-3.27453713987935i</v>
      </c>
      <c r="F2483" t="str">
        <f t="shared" si="727"/>
        <v>17.4347069780956-15.0027744334159i</v>
      </c>
      <c r="G2483" t="str">
        <f t="shared" si="728"/>
        <v>0.9985822882191-0.037625813934138i</v>
      </c>
      <c r="H2483" t="str">
        <f t="shared" si="729"/>
        <v>103.011310128777+36.379273557834i</v>
      </c>
      <c r="I2483" t="str">
        <f t="shared" si="730"/>
        <v>6.09803842713008-2.37278285583376i</v>
      </c>
      <c r="K2483" t="str">
        <f t="shared" si="731"/>
        <v>0.112205407786408-0.0568958912744186i</v>
      </c>
      <c r="L2483" t="str">
        <f t="shared" si="732"/>
        <v>0.0015-0.955433480822886i</v>
      </c>
      <c r="M2483" t="str">
        <f t="shared" si="733"/>
        <v>0.0135-0.391972710081183i</v>
      </c>
      <c r="N2483">
        <f t="shared" si="734"/>
        <v>133.51062919978199</v>
      </c>
      <c r="O2483">
        <f t="shared" si="735"/>
        <v>37.329519243418581</v>
      </c>
      <c r="P2483" s="3">
        <f t="shared" si="736"/>
        <v>37.329519243418581</v>
      </c>
      <c r="Q2483" s="3">
        <f t="shared" si="737"/>
        <v>-46.489370800218012</v>
      </c>
      <c r="R2483">
        <f t="shared" si="738"/>
        <v>133.51062919978199</v>
      </c>
      <c r="S2483">
        <f t="shared" si="739"/>
        <v>10.4111737163285</v>
      </c>
      <c r="T2483">
        <f t="shared" si="722"/>
        <v>37.329519243418581</v>
      </c>
    </row>
    <row r="2484" spans="1:20" x14ac:dyDescent="0.3">
      <c r="A2484">
        <f t="shared" si="723"/>
        <v>65663.911993084243</v>
      </c>
      <c r="B2484">
        <f t="shared" si="740"/>
        <v>10450.736176450548</v>
      </c>
      <c r="C2484" t="str">
        <f t="shared" si="724"/>
        <v>50.5193835456235-53.319268959445i</v>
      </c>
      <c r="D2484" t="str">
        <f t="shared" si="725"/>
        <v>15.1038311581544-4.99837330890403i</v>
      </c>
      <c r="E2484" t="str">
        <f t="shared" si="726"/>
        <v>146.882858270091-3.23027612480324i</v>
      </c>
      <c r="F2484" t="str">
        <f t="shared" si="727"/>
        <v>17.4345187710483-14.9509557823997i</v>
      </c>
      <c r="G2484" t="str">
        <f t="shared" si="728"/>
        <v>0.998571508558488-0.0377683843143087i</v>
      </c>
      <c r="H2484" t="str">
        <f t="shared" si="729"/>
        <v>103.109784189292+36.5213869379679i</v>
      </c>
      <c r="I2484" t="str">
        <f t="shared" si="730"/>
        <v>6.10308262249591-2.35628247714875i</v>
      </c>
      <c r="K2484" t="str">
        <f t="shared" si="731"/>
        <v>0.112024904469999-0.0570143867804832i</v>
      </c>
      <c r="L2484" t="str">
        <f t="shared" si="732"/>
        <v>0.0015-0.951816577827139i</v>
      </c>
      <c r="M2484" t="str">
        <f t="shared" si="733"/>
        <v>0.0135-0.390488852441903i</v>
      </c>
      <c r="N2484">
        <f t="shared" si="734"/>
        <v>133.45546188822198</v>
      </c>
      <c r="O2484">
        <f t="shared" si="735"/>
        <v>37.320037295340121</v>
      </c>
      <c r="P2484" s="3">
        <f t="shared" si="736"/>
        <v>37.320037295340121</v>
      </c>
      <c r="Q2484" s="3">
        <f t="shared" si="737"/>
        <v>-46.544538111778031</v>
      </c>
      <c r="R2484">
        <f t="shared" si="738"/>
        <v>133.45546188822198</v>
      </c>
      <c r="S2484">
        <f t="shared" si="739"/>
        <v>10.450736176450548</v>
      </c>
      <c r="T2484">
        <f t="shared" si="722"/>
        <v>37.320037295340121</v>
      </c>
    </row>
    <row r="2485" spans="1:20" x14ac:dyDescent="0.3">
      <c r="A2485">
        <f t="shared" si="723"/>
        <v>65913.434858657973</v>
      </c>
      <c r="B2485">
        <f t="shared" si="740"/>
        <v>10490.44897392106</v>
      </c>
      <c r="C2485" t="str">
        <f t="shared" si="724"/>
        <v>50.4124981157731-53.3099027987904i</v>
      </c>
      <c r="D2485" t="str">
        <f t="shared" si="725"/>
        <v>15.101940960008-4.99401747786397i</v>
      </c>
      <c r="E2485" t="str">
        <f t="shared" si="726"/>
        <v>146.878420103209-3.18597473105415i</v>
      </c>
      <c r="F2485" t="str">
        <f t="shared" si="727"/>
        <v>17.4343291350194-14.8993520976511i</v>
      </c>
      <c r="G2485" t="str">
        <f t="shared" si="728"/>
        <v>0.998560647052192-0.037911491805251i</v>
      </c>
      <c r="H2485" t="str">
        <f t="shared" si="729"/>
        <v>103.209120735733+36.6640710611205i</v>
      </c>
      <c r="I2485" t="str">
        <f t="shared" si="730"/>
        <v>6.10816980841053-2.33982112402391i</v>
      </c>
      <c r="K2485" t="str">
        <f t="shared" si="731"/>
        <v>0.111843650963915-0.0571325536535959i</v>
      </c>
      <c r="L2485" t="str">
        <f t="shared" si="732"/>
        <v>0.0015-0.948213367032415i</v>
      </c>
      <c r="M2485" t="str">
        <f t="shared" si="733"/>
        <v>0.0135-0.389010612115864i</v>
      </c>
      <c r="N2485">
        <f t="shared" si="734"/>
        <v>133.39990302469062</v>
      </c>
      <c r="O2485">
        <f t="shared" si="735"/>
        <v>37.310538833017162</v>
      </c>
      <c r="P2485" s="3">
        <f t="shared" si="736"/>
        <v>37.310538833017162</v>
      </c>
      <c r="Q2485" s="3">
        <f t="shared" si="737"/>
        <v>-46.600096975309398</v>
      </c>
      <c r="R2485">
        <f t="shared" si="738"/>
        <v>133.39990302469062</v>
      </c>
      <c r="S2485">
        <f t="shared" si="739"/>
        <v>10.49044897392106</v>
      </c>
      <c r="T2485">
        <f t="shared" si="722"/>
        <v>37.310538833017162</v>
      </c>
    </row>
    <row r="2486" spans="1:20" x14ac:dyDescent="0.3">
      <c r="A2486">
        <f t="shared" si="723"/>
        <v>66163.905911120863</v>
      </c>
      <c r="B2486">
        <f t="shared" si="740"/>
        <v>10530.31268002196</v>
      </c>
      <c r="C2486" t="str">
        <f t="shared" si="724"/>
        <v>50.3052771562059-53.3006849522668i</v>
      </c>
      <c r="D2486" t="str">
        <f t="shared" si="725"/>
        <v>15.1000368475234-4.98972981431644i</v>
      </c>
      <c r="E2486" t="str">
        <f t="shared" si="726"/>
        <v>146.874349280147-3.14163555070491i</v>
      </c>
      <c r="F2486" t="str">
        <f t="shared" si="727"/>
        <v>17.434138059191-14.8479626355986i</v>
      </c>
      <c r="G2486" t="str">
        <f t="shared" si="728"/>
        <v>0.998549703080593-0.0380551383948684i</v>
      </c>
      <c r="H2486" t="str">
        <f t="shared" si="729"/>
        <v>103.309328184838+36.8073281448942i</v>
      </c>
      <c r="I2486" t="str">
        <f t="shared" si="730"/>
        <v>6.11330038569261-2.3233986437735i</v>
      </c>
      <c r="K2486" t="str">
        <f t="shared" si="731"/>
        <v>0.111661647828813-0.0572503864420651i</v>
      </c>
      <c r="L2486" t="str">
        <f t="shared" si="732"/>
        <v>0.0015-0.944623796605321i</v>
      </c>
      <c r="M2486" t="str">
        <f t="shared" si="733"/>
        <v>0.0135-0.38753796783808i</v>
      </c>
      <c r="N2486">
        <f t="shared" si="734"/>
        <v>133.34395216073622</v>
      </c>
      <c r="O2486">
        <f t="shared" si="735"/>
        <v>37.301023655793159</v>
      </c>
      <c r="P2486" s="3">
        <f t="shared" si="736"/>
        <v>37.301023655793159</v>
      </c>
      <c r="Q2486" s="3">
        <f t="shared" si="737"/>
        <v>-46.656047839263785</v>
      </c>
      <c r="R2486">
        <f t="shared" si="738"/>
        <v>133.34395216073622</v>
      </c>
      <c r="S2486">
        <f t="shared" si="739"/>
        <v>10.530312680021959</v>
      </c>
      <c r="T2486">
        <f t="shared" si="722"/>
        <v>37.301023655793159</v>
      </c>
    </row>
    <row r="2487" spans="1:20" x14ac:dyDescent="0.3">
      <c r="A2487">
        <f t="shared" si="723"/>
        <v>66415.328753583119</v>
      </c>
      <c r="B2487">
        <f t="shared" si="740"/>
        <v>10570.327868206043</v>
      </c>
      <c r="C2487" t="str">
        <f t="shared" si="724"/>
        <v>50.1977198487278-53.2916126525599i</v>
      </c>
      <c r="D2487" t="str">
        <f t="shared" si="725"/>
        <v>15.098118721881-4.98551021595411i</v>
      </c>
      <c r="E2487" t="str">
        <f t="shared" si="726"/>
        <v>146.870646817681-3.09726118598057i</v>
      </c>
      <c r="F2487" t="str">
        <f t="shared" si="727"/>
        <v>17.4339455326633-14.7967866557384i</v>
      </c>
      <c r="G2487" t="str">
        <f t="shared" si="728"/>
        <v>0.998538676019409-0.0381993260780141i</v>
      </c>
      <c r="H2487" t="str">
        <f t="shared" si="729"/>
        <v>103.410415048687+36.9511604088419i</v>
      </c>
      <c r="I2487" t="str">
        <f t="shared" si="730"/>
        <v>6.11847475941086-2.30701488579168i</v>
      </c>
      <c r="K2487" t="str">
        <f t="shared" si="731"/>
        <v>0.111478895673304-0.0573678796802095i</v>
      </c>
      <c r="L2487" t="str">
        <f t="shared" si="732"/>
        <v>0.0015-0.941047814908665i</v>
      </c>
      <c r="M2487" t="str">
        <f t="shared" si="733"/>
        <v>0.0135-0.386070898424068i</v>
      </c>
      <c r="N2487">
        <f t="shared" si="734"/>
        <v>133.28760885059705</v>
      </c>
      <c r="O2487">
        <f t="shared" si="735"/>
        <v>37.291491561973409</v>
      </c>
      <c r="P2487" s="3">
        <f t="shared" si="736"/>
        <v>37.291491561973409</v>
      </c>
      <c r="Q2487" s="3">
        <f t="shared" si="737"/>
        <v>-46.712391149402933</v>
      </c>
      <c r="R2487">
        <f t="shared" si="738"/>
        <v>133.28760885059705</v>
      </c>
      <c r="S2487">
        <f t="shared" si="739"/>
        <v>10.570327868206043</v>
      </c>
      <c r="T2487">
        <f t="shared" si="722"/>
        <v>37.291491561973409</v>
      </c>
    </row>
    <row r="2488" spans="1:20" x14ac:dyDescent="0.3">
      <c r="A2488">
        <f t="shared" si="723"/>
        <v>66667.707002846742</v>
      </c>
      <c r="B2488">
        <f t="shared" si="740"/>
        <v>10610.495114105226</v>
      </c>
      <c r="C2488" t="str">
        <f t="shared" si="724"/>
        <v>50.0898253820427-53.2826831161652i</v>
      </c>
      <c r="D2488" t="str">
        <f t="shared" si="725"/>
        <v>15.0961864836139-4.98135858101007i</v>
      </c>
      <c r="E2488" t="str">
        <f t="shared" si="726"/>
        <v>146.867313715041-3.05285424912618i</v>
      </c>
      <c r="F2488" t="str">
        <f t="shared" si="727"/>
        <v>17.4337515444546-14.7458234206233i</v>
      </c>
      <c r="G2488" t="str">
        <f t="shared" si="728"/>
        <v>0.998527565239661-0.0383440568565103i</v>
      </c>
      <c r="H2488" t="str">
        <f t="shared" si="729"/>
        <v>103.512389935978+37.0955700742252i</v>
      </c>
      <c r="I2488" t="str">
        <f t="shared" si="730"/>
        <v>6.12369333893642-2.29066970158073i</v>
      </c>
      <c r="K2488" t="str">
        <f t="shared" si="731"/>
        <v>0.111295395154297-0.0574850278888061i</v>
      </c>
      <c r="L2488" t="str">
        <f t="shared" si="732"/>
        <v>0.0015-0.93748537050076i</v>
      </c>
      <c r="M2488" t="str">
        <f t="shared" si="733"/>
        <v>0.0135-0.384609382769544i</v>
      </c>
      <c r="N2488">
        <f t="shared" si="734"/>
        <v>133.23087265130584</v>
      </c>
      <c r="O2488">
        <f t="shared" si="735"/>
        <v>37.281942348826846</v>
      </c>
      <c r="P2488" s="3">
        <f t="shared" si="736"/>
        <v>37.281942348826846</v>
      </c>
      <c r="Q2488" s="3">
        <f t="shared" si="737"/>
        <v>-46.769127348694163</v>
      </c>
      <c r="R2488">
        <f t="shared" si="738"/>
        <v>133.23087265130584</v>
      </c>
      <c r="S2488">
        <f t="shared" si="739"/>
        <v>10.610495114105227</v>
      </c>
      <c r="T2488">
        <f t="shared" si="722"/>
        <v>37.281942348826846</v>
      </c>
    </row>
    <row r="2489" spans="1:20" x14ac:dyDescent="0.3">
      <c r="A2489">
        <f t="shared" si="723"/>
        <v>66921.044289457554</v>
      </c>
      <c r="B2489">
        <f t="shared" si="740"/>
        <v>10650.814995538825</v>
      </c>
      <c r="C2489" t="str">
        <f t="shared" si="724"/>
        <v>49.9815929520245-53.2738935433132i</v>
      </c>
      <c r="D2489" t="str">
        <f t="shared" si="725"/>
        <v>15.0942400326038-4.97727480825174i</v>
      </c>
      <c r="E2489" t="str">
        <f t="shared" si="726"/>
        <v>146.864350953838-3.00841736227826i</v>
      </c>
      <c r="F2489" t="str">
        <f t="shared" si="727"/>
        <v>17.4335560835009-14.6950721958522i</v>
      </c>
      <c r="G2489" t="str">
        <f t="shared" si="728"/>
        <v>0.998516370107636-0.0384893327391676i</v>
      </c>
      <c r="H2489" t="str">
        <f t="shared" si="729"/>
        <v>103.615261553319+37.2405593637697i</v>
      </c>
      <c r="I2489" t="str">
        <f t="shared" si="730"/>
        <v>6.1289565379959-2.27436294477959i</v>
      </c>
      <c r="K2489" t="str">
        <f t="shared" si="731"/>
        <v>0.111111146977326-0.0576018255755439i</v>
      </c>
      <c r="L2489" t="str">
        <f t="shared" si="732"/>
        <v>0.0015-0.933936412134651i</v>
      </c>
      <c r="M2489" t="str">
        <f t="shared" si="733"/>
        <v>0.0135-0.383153399850113i</v>
      </c>
      <c r="N2489">
        <f t="shared" si="734"/>
        <v>133.17374312278929</v>
      </c>
      <c r="O2489">
        <f t="shared" si="735"/>
        <v>37.272375812585729</v>
      </c>
      <c r="P2489" s="3">
        <f t="shared" si="736"/>
        <v>37.272375812585729</v>
      </c>
      <c r="Q2489" s="3">
        <f t="shared" si="737"/>
        <v>-46.826256877210717</v>
      </c>
      <c r="R2489">
        <f t="shared" si="738"/>
        <v>133.17374312278929</v>
      </c>
      <c r="S2489">
        <f t="shared" si="739"/>
        <v>10.650814995538825</v>
      </c>
      <c r="T2489">
        <f t="shared" si="722"/>
        <v>37.272375812585729</v>
      </c>
    </row>
    <row r="2490" spans="1:20" x14ac:dyDescent="0.3">
      <c r="A2490">
        <f t="shared" si="723"/>
        <v>67175.34425775749</v>
      </c>
      <c r="B2490">
        <f t="shared" si="740"/>
        <v>10691.288092521872</v>
      </c>
      <c r="C2490" t="str">
        <f t="shared" si="724"/>
        <v>49.8730217620042-53.2652411179069i</v>
      </c>
      <c r="D2490" t="str">
        <f t="shared" si="725"/>
        <v>15.0922792680784-4.97325879697499i</v>
      </c>
      <c r="E2490" t="str">
        <f t="shared" si="726"/>
        <v>146.861759497998-2.96395315733424i</v>
      </c>
      <c r="F2490" t="str">
        <f t="shared" si="727"/>
        <v>17.4333591386544-14.6445322500592i</v>
      </c>
      <c r="G2490" t="str">
        <f t="shared" si="728"/>
        <v>0.998505089984853-0.0386351557418048i</v>
      </c>
      <c r="H2490" t="str">
        <f t="shared" si="729"/>
        <v>103.719038706539+37.386130501411i</v>
      </c>
      <c r="I2490" t="str">
        <f t="shared" si="730"/>
        <v>6.13426477472479-2.25809447119318i</v>
      </c>
      <c r="K2490" t="str">
        <f t="shared" si="731"/>
        <v>0.110926151896879-0.0577182672354851i</v>
      </c>
      <c r="L2490" t="str">
        <f t="shared" si="732"/>
        <v>0.0015-0.930400888757372i</v>
      </c>
      <c r="M2490" t="str">
        <f t="shared" si="733"/>
        <v>0.0135-0.381702928720973i</v>
      </c>
      <c r="N2490">
        <f t="shared" si="734"/>
        <v>133.11621982797038</v>
      </c>
      <c r="O2490">
        <f t="shared" si="735"/>
        <v>37.262791748447434</v>
      </c>
      <c r="P2490" s="3">
        <f t="shared" si="736"/>
        <v>37.262791748447434</v>
      </c>
      <c r="Q2490" s="3">
        <f t="shared" si="737"/>
        <v>-46.883780172029624</v>
      </c>
      <c r="R2490">
        <f t="shared" si="738"/>
        <v>133.11621982797038</v>
      </c>
      <c r="S2490">
        <f t="shared" si="739"/>
        <v>10.691288092521873</v>
      </c>
      <c r="T2490">
        <f t="shared" si="722"/>
        <v>37.262791748447434</v>
      </c>
    </row>
    <row r="2491" spans="1:20" x14ac:dyDescent="0.3">
      <c r="A2491">
        <f t="shared" si="723"/>
        <v>67430.610565936979</v>
      </c>
      <c r="B2491">
        <f t="shared" si="740"/>
        <v>10731.914987273456</v>
      </c>
      <c r="C2491" t="str">
        <f t="shared" si="724"/>
        <v>49.7641110230521-53.2567230074593i</v>
      </c>
      <c r="D2491" t="str">
        <f t="shared" si="725"/>
        <v>15.0903040886074-4.96931044699795i</v>
      </c>
      <c r="E2491" t="str">
        <f t="shared" si="726"/>
        <v>146.8595402937-2.91946427582689i</v>
      </c>
      <c r="F2491" t="str">
        <f t="shared" si="727"/>
        <v>17.4331606986839-14.5942028549032i</v>
      </c>
      <c r="G2491" t="str">
        <f t="shared" si="728"/>
        <v>0.998493724228028-0.0387815278872685i</v>
      </c>
      <c r="H2491" t="str">
        <f t="shared" si="729"/>
        <v>103.823730302028+37.5322857120289i</v>
      </c>
      <c r="I2491" t="str">
        <f t="shared" si="730"/>
        <v>6.13961847172248-2.24186413882284i</v>
      </c>
      <c r="K2491" t="str">
        <f t="shared" si="731"/>
        <v>0.110740410716723-0.0578343473515311i</v>
      </c>
      <c r="L2491" t="str">
        <f t="shared" si="732"/>
        <v>0.0015-0.926878749509238i</v>
      </c>
      <c r="M2491" t="str">
        <f t="shared" si="733"/>
        <v>0.0135-0.38025794851661i</v>
      </c>
      <c r="N2491">
        <f t="shared" si="734"/>
        <v>133.05830233286855</v>
      </c>
      <c r="O2491">
        <f t="shared" si="735"/>
        <v>37.253189950575468</v>
      </c>
      <c r="P2491" s="3">
        <f t="shared" si="736"/>
        <v>37.253189950575468</v>
      </c>
      <c r="Q2491" s="3">
        <f t="shared" si="737"/>
        <v>-46.94169766713145</v>
      </c>
      <c r="R2491">
        <f t="shared" si="738"/>
        <v>133.05830233286855</v>
      </c>
      <c r="S2491">
        <f t="shared" si="739"/>
        <v>10.731914987273456</v>
      </c>
      <c r="T2491">
        <f t="shared" si="722"/>
        <v>37.253189950575468</v>
      </c>
    </row>
    <row r="2492" spans="1:20" x14ac:dyDescent="0.3">
      <c r="A2492">
        <f t="shared" si="723"/>
        <v>67686.846886087529</v>
      </c>
      <c r="B2492">
        <f t="shared" si="740"/>
        <v>10772.696264225095</v>
      </c>
      <c r="C2492" t="str">
        <f t="shared" si="724"/>
        <v>49.6548599542653-53.2483363630322i</v>
      </c>
      <c r="D2492" t="str">
        <f t="shared" si="725"/>
        <v>15.0883143920992-4.96542965865487i</v>
      </c>
      <c r="E2492" t="str">
        <f t="shared" si="726"/>
        <v>146.857694269306-2.87495336878908i</v>
      </c>
      <c r="F2492" t="str">
        <f t="shared" si="727"/>
        <v>17.4329607522735-14.5440832850569i</v>
      </c>
      <c r="G2492" t="str">
        <f t="shared" si="728"/>
        <v>0.998482272189037-0.0389284512054521i</v>
      </c>
      <c r="H2492" t="str">
        <f t="shared" si="729"/>
        <v>103.929345348087+37.6790272211765i</v>
      </c>
      <c r="I2492" t="str">
        <f t="shared" si="730"/>
        <v>6.14501805610712-2.22567180789686i</v>
      </c>
      <c r="K2492" t="str">
        <f t="shared" si="731"/>
        <v>0.110553924290222-0.057950060394896i</v>
      </c>
      <c r="L2492" t="str">
        <f t="shared" si="732"/>
        <v>0.0015-0.92336994372309i</v>
      </c>
      <c r="M2492" t="str">
        <f t="shared" si="733"/>
        <v>0.0135-0.378818438450499i</v>
      </c>
      <c r="N2492">
        <f t="shared" si="734"/>
        <v>132.99999020670288</v>
      </c>
      <c r="O2492">
        <f t="shared" si="735"/>
        <v>37.243570212100821</v>
      </c>
      <c r="P2492" s="3">
        <f t="shared" si="736"/>
        <v>37.243570212100821</v>
      </c>
      <c r="Q2492" s="3">
        <f t="shared" si="737"/>
        <v>-47.000009793297139</v>
      </c>
      <c r="R2492">
        <f t="shared" si="738"/>
        <v>132.99999020670288</v>
      </c>
      <c r="S2492">
        <f t="shared" si="739"/>
        <v>10.772696264225095</v>
      </c>
      <c r="T2492">
        <f t="shared" si="722"/>
        <v>37.243570212100821</v>
      </c>
    </row>
    <row r="2493" spans="1:20" x14ac:dyDescent="0.3">
      <c r="A2493">
        <f t="shared" si="723"/>
        <v>67944.05690425467</v>
      </c>
      <c r="B2493">
        <f t="shared" si="740"/>
        <v>10813.632510029151</v>
      </c>
      <c r="C2493" t="str">
        <f t="shared" si="724"/>
        <v>49.5452677830575-53.2400783191849i</v>
      </c>
      <c r="D2493" t="str">
        <f t="shared" si="725"/>
        <v>15.0863100757973-4.96161633279007i</v>
      </c>
      <c r="E2493" t="str">
        <f t="shared" si="726"/>
        <v>146.856222335303-2.83042309662738i</v>
      </c>
      <c r="F2493" t="str">
        <f t="shared" si="727"/>
        <v>17.432759288022-14.4941728181964i</v>
      </c>
      <c r="G2493" t="str">
        <f t="shared" si="728"/>
        <v>0.998470733214881-0.039075927733316i</v>
      </c>
      <c r="H2493" t="str">
        <f t="shared" si="729"/>
        <v>104.035892956301+37.8263572547966i</v>
      </c>
      <c r="I2493" t="str">
        <f t="shared" si="730"/>
        <v>6.15046395957145-2.20951734090215i</v>
      </c>
      <c r="K2493" t="str">
        <f t="shared" si="731"/>
        <v>0.110366693520655-0.0580654008255863i</v>
      </c>
      <c r="L2493" t="str">
        <f t="shared" si="732"/>
        <v>0.0015-0.919874420923584i</v>
      </c>
      <c r="M2493" t="str">
        <f t="shared" si="733"/>
        <v>0.0135-0.377384377814802i</v>
      </c>
      <c r="N2493">
        <f t="shared" si="734"/>
        <v>132.94128302199204</v>
      </c>
      <c r="O2493">
        <f t="shared" si="735"/>
        <v>37.23393232512408</v>
      </c>
      <c r="P2493" s="3">
        <f t="shared" si="736"/>
        <v>37.23393232512408</v>
      </c>
      <c r="Q2493" s="3">
        <f t="shared" si="737"/>
        <v>-47.058716978007979</v>
      </c>
      <c r="R2493">
        <f t="shared" si="738"/>
        <v>132.94128302199204</v>
      </c>
      <c r="S2493">
        <f t="shared" si="739"/>
        <v>10.81363251002915</v>
      </c>
      <c r="T2493">
        <f t="shared" si="722"/>
        <v>37.23393232512408</v>
      </c>
    </row>
    <row r="2494" spans="1:20" x14ac:dyDescent="0.3">
      <c r="A2494">
        <f t="shared" si="723"/>
        <v>68202.244320490834</v>
      </c>
      <c r="B2494">
        <f t="shared" si="740"/>
        <v>10854.724313567262</v>
      </c>
      <c r="C2494" t="str">
        <f t="shared" si="724"/>
        <v>49.4353337454486-53.2319459939219i</v>
      </c>
      <c r="D2494" t="str">
        <f t="shared" si="725"/>
        <v>15.0842910362773-4.95787037075171i</v>
      </c>
      <c r="E2494" t="str">
        <f t="shared" si="726"/>
        <v>146.855125384234-2.78587612899284i</v>
      </c>
      <c r="F2494" t="str">
        <f t="shared" si="727"/>
        <v>17.4325562944427-14.4444707349906i</v>
      </c>
      <c r="G2494" t="str">
        <f t="shared" si="728"/>
        <v>0.99845910664765-0.0392239595149067i</v>
      </c>
      <c r="H2494" t="str">
        <f t="shared" si="729"/>
        <v>104.143382342943+37.9742780389325i</v>
      </c>
      <c r="I2494" t="str">
        <f t="shared" si="730"/>
        <v>6.15595661844016-2.19340060261671i</v>
      </c>
      <c r="K2494" t="str">
        <f t="shared" si="731"/>
        <v>0.110178719361523-0.0581803630928864i</v>
      </c>
      <c r="L2494" t="str">
        <f t="shared" si="732"/>
        <v>0.0015-0.916392130826442i</v>
      </c>
      <c r="M2494" t="str">
        <f t="shared" si="733"/>
        <v>0.0135-0.375955745980078i</v>
      </c>
      <c r="N2494">
        <f t="shared" si="734"/>
        <v>132.8821803546555</v>
      </c>
      <c r="O2494">
        <f t="shared" si="735"/>
        <v>37.224276080717075</v>
      </c>
      <c r="P2494" s="3">
        <f t="shared" si="736"/>
        <v>37.224276080717075</v>
      </c>
      <c r="Q2494" s="3">
        <f t="shared" si="737"/>
        <v>-47.11781964534449</v>
      </c>
      <c r="R2494">
        <f t="shared" si="738"/>
        <v>132.8821803546555</v>
      </c>
      <c r="S2494">
        <f t="shared" si="739"/>
        <v>10.854724313567262</v>
      </c>
      <c r="T2494">
        <f t="shared" si="722"/>
        <v>37.224276080717075</v>
      </c>
    </row>
    <row r="2495" spans="1:20" x14ac:dyDescent="0.3">
      <c r="A2495">
        <f t="shared" si="723"/>
        <v>68461.412848908702</v>
      </c>
      <c r="B2495">
        <f t="shared" si="740"/>
        <v>10895.972265958817</v>
      </c>
      <c r="C2495" t="str">
        <f t="shared" si="724"/>
        <v>49.3250570863589-53.2239364886451i</v>
      </c>
      <c r="D2495" t="str">
        <f t="shared" si="725"/>
        <v>15.082257169443-4.95419167438554i</v>
      </c>
      <c r="E2495" t="str">
        <f t="shared" si="726"/>
        <v>146.854404290639-2.74131514464767i</v>
      </c>
      <c r="F2495" t="str">
        <f t="shared" si="727"/>
        <v>17.4323517599627-14.3949763190906i</v>
      </c>
      <c r="G2495" t="str">
        <f t="shared" si="728"/>
        <v>0.998447391824485-0.0393725486013766i</v>
      </c>
      <c r="H2495" t="str">
        <f t="shared" si="729"/>
        <v>104.251822830388+38.1227917994257i</v>
      </c>
      <c r="I2495" t="str">
        <f t="shared" si="730"/>
        <v>6.16149647372719-2.17732146014264i</v>
      </c>
      <c r="K2495" t="str">
        <f t="shared" si="731"/>
        <v>0.109990002816857-0.0582949416358506i</v>
      </c>
      <c r="L2495" t="str">
        <f t="shared" si="732"/>
        <v>0.0015-0.912923023337755i</v>
      </c>
      <c r="M2495" t="str">
        <f t="shared" si="733"/>
        <v>0.0135-0.374532522394977i</v>
      </c>
      <c r="N2495">
        <f t="shared" si="734"/>
        <v>132.82268178411584</v>
      </c>
      <c r="O2495">
        <f t="shared" si="735"/>
        <v>37.214601268925129</v>
      </c>
      <c r="P2495" s="3">
        <f t="shared" si="736"/>
        <v>37.214601268925129</v>
      </c>
      <c r="Q2495" s="3">
        <f t="shared" si="737"/>
        <v>-47.177318215884142</v>
      </c>
      <c r="R2495">
        <f t="shared" si="738"/>
        <v>132.82268178411584</v>
      </c>
      <c r="S2495">
        <f t="shared" si="739"/>
        <v>10.895972265958816</v>
      </c>
      <c r="T2495">
        <f t="shared" si="722"/>
        <v>37.214601268925129</v>
      </c>
    </row>
    <row r="2496" spans="1:20" x14ac:dyDescent="0.3">
      <c r="A2496">
        <f t="shared" si="723"/>
        <v>68721.566217734566</v>
      </c>
      <c r="B2496">
        <f t="shared" si="740"/>
        <v>10937.376960569462</v>
      </c>
      <c r="C2496" t="str">
        <f t="shared" si="724"/>
        <v>49.2144370599022-53.2160468881107i</v>
      </c>
      <c r="D2496" t="str">
        <f t="shared" si="725"/>
        <v>15.0802083705233-4.9505801460287i</v>
      </c>
      <c r="E2496" t="str">
        <f t="shared" si="726"/>
        <v>146.85405991099-2.69674283133734i</v>
      </c>
      <c r="F2496" t="str">
        <f t="shared" si="727"/>
        <v>17.4321456729214-14.3456888571195i</v>
      </c>
      <c r="G2496" t="str">
        <f t="shared" si="728"/>
        <v>0.998435588077546-0.0395216970510031i</v>
      </c>
      <c r="H2496" t="str">
        <f t="shared" si="729"/>
        <v>104.361223848555+38.2719007616063i</v>
      </c>
      <c r="I2496" t="str">
        <f t="shared" si="730"/>
        <v>6.16708397119398-2.16127978294022i</v>
      </c>
      <c r="K2496" t="str">
        <f t="shared" si="731"/>
        <v>0.109800544941516-0.0584091308838008i</v>
      </c>
      <c r="L2496" t="str">
        <f t="shared" si="732"/>
        <v>0.0015-0.909467048553256i</v>
      </c>
      <c r="M2496" t="str">
        <f t="shared" si="733"/>
        <v>0.0135-0.37311468658595i</v>
      </c>
      <c r="N2496">
        <f t="shared" si="734"/>
        <v>132.76278689339853</v>
      </c>
      <c r="O2496">
        <f t="shared" si="735"/>
        <v>37.204907678769217</v>
      </c>
      <c r="P2496" s="3">
        <f t="shared" si="736"/>
        <v>37.204907678769217</v>
      </c>
      <c r="Q2496" s="3">
        <f t="shared" si="737"/>
        <v>-47.237213106601487</v>
      </c>
      <c r="R2496">
        <f t="shared" si="738"/>
        <v>132.76278689339853</v>
      </c>
      <c r="S2496">
        <f t="shared" si="739"/>
        <v>10.937376960569461</v>
      </c>
      <c r="T2496">
        <f t="shared" si="722"/>
        <v>37.204907678769217</v>
      </c>
    </row>
    <row r="2497" spans="1:20" x14ac:dyDescent="0.3">
      <c r="A2497">
        <f t="shared" si="723"/>
        <v>68982.708169361955</v>
      </c>
      <c r="B2497">
        <f t="shared" si="740"/>
        <v>10978.938993019627</v>
      </c>
      <c r="C2497" t="str">
        <f t="shared" si="724"/>
        <v>49.1034729296869-53.2082742603932i</v>
      </c>
      <c r="D2497" t="str">
        <f t="shared" si="725"/>
        <v>15.0781445340682-4.94703568850337i</v>
      </c>
      <c r="E2497" t="str">
        <f t="shared" si="726"/>
        <v>146.85409308364-2.65216188565796i</v>
      </c>
      <c r="F2497" t="str">
        <f t="shared" si="727"/>
        <v>17.4319380215715-14.2966076386615i</v>
      </c>
      <c r="G2497" t="str">
        <f t="shared" si="728"/>
        <v>0.998423694733965-0.0396714069292085i</v>
      </c>
      <c r="H2497" t="str">
        <f t="shared" si="729"/>
        <v>104.471594936371+38.4216071499714i</v>
      </c>
      <c r="I2497" t="str">
        <f t="shared" si="730"/>
        <v>6.17271956140918-2.14527544286244i</v>
      </c>
      <c r="K2497" t="str">
        <f t="shared" si="731"/>
        <v>0.109610346841486-0.0585229252568325i</v>
      </c>
      <c r="L2497" t="str">
        <f t="shared" si="732"/>
        <v>0.0015-0.906024156757575i</v>
      </c>
      <c r="M2497" t="str">
        <f t="shared" si="733"/>
        <v>0.0135-0.371702218156953i</v>
      </c>
      <c r="N2497">
        <f t="shared" si="734"/>
        <v>132.70249526923351</v>
      </c>
      <c r="O2497">
        <f t="shared" si="735"/>
        <v>37.195195098249215</v>
      </c>
      <c r="P2497" s="3">
        <f t="shared" si="736"/>
        <v>37.195195098249215</v>
      </c>
      <c r="Q2497" s="3">
        <f t="shared" si="737"/>
        <v>-47.297504730766498</v>
      </c>
      <c r="R2497">
        <f t="shared" si="738"/>
        <v>132.70249526923351</v>
      </c>
      <c r="S2497">
        <f t="shared" si="739"/>
        <v>10.978938993019627</v>
      </c>
      <c r="T2497">
        <f t="shared" si="722"/>
        <v>37.195195098249215</v>
      </c>
    </row>
    <row r="2498" spans="1:20" x14ac:dyDescent="0.3">
      <c r="A2498">
        <f t="shared" si="723"/>
        <v>69244.842460405533</v>
      </c>
      <c r="B2498">
        <f t="shared" si="740"/>
        <v>11020.658961193101</v>
      </c>
      <c r="C2498" t="str">
        <f t="shared" si="724"/>
        <v>48.9921639691087-53.2006156568461i</v>
      </c>
      <c r="D2498" t="str">
        <f t="shared" si="725"/>
        <v>15.0760655539462-4.94355820511048i</v>
      </c>
      <c r="E2498" t="str">
        <f t="shared" si="726"/>
        <v>146.854504628745-2.60757501293096i</v>
      </c>
      <c r="F2498" t="str">
        <f t="shared" si="727"/>
        <v>17.4317287940762-14.247731956252i</v>
      </c>
      <c r="G2498" t="str">
        <f t="shared" si="728"/>
        <v>0.998411711115822-0.0398216803085793i</v>
      </c>
      <c r="H2498" t="str">
        <f t="shared" si="729"/>
        <v>104.582945743258+38.5719131878532i</v>
      </c>
      <c r="I2498" t="str">
        <f t="shared" si="730"/>
        <v>6.17840369980813-2.12930831419099i</v>
      </c>
      <c r="K2498" t="str">
        <f t="shared" si="731"/>
        <v>0.109419409674169-0.0586363191663237i</v>
      </c>
      <c r="L2498" t="str">
        <f t="shared" si="732"/>
        <v>0.0015-0.902594298423564i</v>
      </c>
      <c r="M2498" t="str">
        <f t="shared" si="733"/>
        <v>0.0135-0.370295096789154i</v>
      </c>
      <c r="N2498">
        <f t="shared" si="734"/>
        <v>132.64180650215479</v>
      </c>
      <c r="O2498">
        <f t="shared" si="735"/>
        <v>37.185463314345789</v>
      </c>
      <c r="P2498" s="3">
        <f t="shared" si="736"/>
        <v>37.185463314345789</v>
      </c>
      <c r="Q2498" s="3">
        <f t="shared" si="737"/>
        <v>-47.358193497845214</v>
      </c>
      <c r="R2498">
        <f t="shared" si="738"/>
        <v>132.64180650215479</v>
      </c>
      <c r="S2498">
        <f t="shared" si="739"/>
        <v>11.020658961193101</v>
      </c>
      <c r="T2498">
        <f t="shared" si="722"/>
        <v>37.185463314345789</v>
      </c>
    </row>
    <row r="2499" spans="1:20" x14ac:dyDescent="0.3">
      <c r="A2499">
        <f t="shared" si="723"/>
        <v>69507.972861755086</v>
      </c>
      <c r="B2499">
        <f t="shared" si="740"/>
        <v>11062.537465245636</v>
      </c>
      <c r="C2499" t="str">
        <f t="shared" si="724"/>
        <v>48.8805094616554-53.1930681120723i</v>
      </c>
      <c r="D2499" t="str">
        <f t="shared" si="725"/>
        <v>15.0739713233398-4.94014759962323i</v>
      </c>
      <c r="E2499" t="str">
        <f t="shared" si="726"/>
        <v>146.855295348223-2.56298492706402i</v>
      </c>
      <c r="F2499" t="str">
        <f t="shared" si="727"/>
        <v>17.4315179785108-14.1990611053667i</v>
      </c>
      <c r="G2499" t="str">
        <f t="shared" si="728"/>
        <v>0.998399636540095-0.0399725192688854i</v>
      </c>
      <c r="H2499" t="str">
        <f t="shared" si="729"/>
        <v>104.695286030643+38.7228210970792i</v>
      </c>
      <c r="I2499" t="str">
        <f t="shared" si="730"/>
        <v>6.18413684675451-2.11337827367222i</v>
      </c>
      <c r="K2499" t="str">
        <f t="shared" si="731"/>
        <v>0.109227734648665-0.058749307015452i</v>
      </c>
      <c r="L2499" t="str">
        <f t="shared" si="732"/>
        <v>0.0015-0.899177424211562i</v>
      </c>
      <c r="M2499" t="str">
        <f t="shared" si="733"/>
        <v>0.0135-0.36889330224064i</v>
      </c>
      <c r="N2499">
        <f t="shared" si="734"/>
        <v>132.58072018660243</v>
      </c>
      <c r="O2499">
        <f t="shared" si="735"/>
        <v>37.175712113023913</v>
      </c>
      <c r="P2499" s="3">
        <f t="shared" si="736"/>
        <v>37.175712113023913</v>
      </c>
      <c r="Q2499" s="3">
        <f t="shared" si="737"/>
        <v>-47.41927981339758</v>
      </c>
      <c r="R2499">
        <f t="shared" si="738"/>
        <v>132.58072018660243</v>
      </c>
      <c r="S2499">
        <f t="shared" si="739"/>
        <v>11.062537465245637</v>
      </c>
      <c r="T2499">
        <f t="shared" si="722"/>
        <v>37.175712113023913</v>
      </c>
    </row>
    <row r="2500" spans="1:20" x14ac:dyDescent="0.3">
      <c r="A2500">
        <f t="shared" si="723"/>
        <v>69772.103158629747</v>
      </c>
      <c r="B2500">
        <f t="shared" si="740"/>
        <v>11104.575107613569</v>
      </c>
      <c r="C2500" t="str">
        <f t="shared" si="724"/>
        <v>48.7685087012116-53.1856286439013i</v>
      </c>
      <c r="D2500" t="str">
        <f t="shared" si="725"/>
        <v>15.0718617347434-4.93680377628086i</v>
      </c>
      <c r="E2500" t="str">
        <f t="shared" si="726"/>
        <v>146.856466025684-2.5183943504292i</v>
      </c>
      <c r="F2500" t="str">
        <f t="shared" si="727"/>
        <v>17.4313055628605-14.1505943844118i</v>
      </c>
      <c r="G2500" t="str">
        <f t="shared" si="728"/>
        <v>0.998387470318631-0.0401239258971004i</v>
      </c>
      <c r="H2500" t="str">
        <f t="shared" si="729"/>
        <v>104.808625673489+38.8743330976137i</v>
      </c>
      <c r="I2500" t="str">
        <f t="shared" si="730"/>
        <v>6.18991946760138-2.09748520055488i</v>
      </c>
      <c r="K2500" t="str">
        <f t="shared" si="731"/>
        <v>0.10903532302606-0.0588618831997179i</v>
      </c>
      <c r="L2500" t="str">
        <f t="shared" si="732"/>
        <v>0.0015-0.895773484968677i</v>
      </c>
      <c r="M2500" t="str">
        <f t="shared" si="733"/>
        <v>0.0135-0.367496814346125i</v>
      </c>
      <c r="N2500">
        <f t="shared" si="734"/>
        <v>132.51923592102196</v>
      </c>
      <c r="O2500">
        <f t="shared" si="735"/>
        <v>37.165941279236648</v>
      </c>
      <c r="P2500" s="3">
        <f t="shared" si="736"/>
        <v>37.165941279236648</v>
      </c>
      <c r="Q2500" s="3">
        <f t="shared" si="737"/>
        <v>-47.480764078978034</v>
      </c>
      <c r="R2500">
        <f t="shared" si="738"/>
        <v>132.51923592102196</v>
      </c>
      <c r="S2500">
        <f t="shared" si="739"/>
        <v>11.10457510761357</v>
      </c>
      <c r="T2500">
        <f t="shared" si="722"/>
        <v>37.165941279236648</v>
      </c>
    </row>
    <row r="2501" spans="1:20" x14ac:dyDescent="0.3">
      <c r="A2501">
        <f t="shared" si="723"/>
        <v>70037.237150632543</v>
      </c>
      <c r="B2501">
        <f t="shared" si="740"/>
        <v>11146.772493022501</v>
      </c>
      <c r="C2501" t="str">
        <f t="shared" si="724"/>
        <v>48.6561609923547-53.1782942533595i</v>
      </c>
      <c r="D2501" t="str">
        <f t="shared" si="725"/>
        <v>15.0697366799581-4.93352663978197i</v>
      </c>
      <c r="E2501" t="str">
        <f t="shared" si="726"/>
        <v>146.858017426377-2.47380601372519i</v>
      </c>
      <c r="F2501" t="str">
        <f t="shared" si="727"/>
        <v>17.4310915350198-14.1023310947136i</v>
      </c>
      <c r="G2501" t="str">
        <f t="shared" si="728"/>
        <v>0.998375211758103-0.0402759022874199i</v>
      </c>
      <c r="H2501" t="str">
        <f t="shared" si="729"/>
        <v>104.922974661859+39.0264514071993i</v>
      </c>
      <c r="I2501" t="str">
        <f t="shared" si="730"/>
        <v>6.19575203275444-2.0816289766283i</v>
      </c>
      <c r="K2501" t="str">
        <f t="shared" si="731"/>
        <v>0.108842176119691-0.0589740421074725i</v>
      </c>
      <c r="L2501" t="str">
        <f t="shared" si="732"/>
        <v>0.0015-0.892382431728114i</v>
      </c>
      <c r="M2501" t="str">
        <f t="shared" si="733"/>
        <v>0.0135-0.366105613016662i</v>
      </c>
      <c r="N2501">
        <f t="shared" si="734"/>
        <v>132.45735330796356</v>
      </c>
      <c r="O2501">
        <f t="shared" si="735"/>
        <v>37.156150596927276</v>
      </c>
      <c r="P2501" s="3">
        <f t="shared" si="736"/>
        <v>37.156150596927276</v>
      </c>
      <c r="Q2501" s="3">
        <f t="shared" si="737"/>
        <v>-47.542646692036428</v>
      </c>
      <c r="R2501">
        <f t="shared" si="738"/>
        <v>132.45735330796356</v>
      </c>
      <c r="S2501">
        <f t="shared" si="739"/>
        <v>11.146772493022501</v>
      </c>
      <c r="T2501">
        <f t="shared" si="722"/>
        <v>37.156150596927276</v>
      </c>
    </row>
    <row r="2502" spans="1:20" x14ac:dyDescent="0.3">
      <c r="A2502">
        <f t="shared" si="723"/>
        <v>70303.37865180496</v>
      </c>
      <c r="B2502">
        <f t="shared" si="740"/>
        <v>11189.130228495987</v>
      </c>
      <c r="C2502" t="str">
        <f t="shared" si="724"/>
        <v>48.5434656506701-53.1710619246577i</v>
      </c>
      <c r="D2502" t="str">
        <f t="shared" si="725"/>
        <v>15.0675960500899-4.9303160952782i</v>
      </c>
      <c r="E2502" t="str">
        <f t="shared" si="726"/>
        <v>146.859950297131-2.42922265584984i</v>
      </c>
      <c r="F2502" t="str">
        <f t="shared" si="727"/>
        <v>17.4308758827931-14.0542705405078i</v>
      </c>
      <c r="G2502" t="str">
        <f t="shared" si="728"/>
        <v>0.998362860159975-0.0404284505412821i</v>
      </c>
      <c r="H2502" t="str">
        <f t="shared" si="729"/>
        <v>105.038343102493+39.1791782409749i</v>
      </c>
      <c r="I2502" t="str">
        <f t="shared" si="730"/>
        <v>6.20163501773539-2.0658094862613i</v>
      </c>
      <c r="K2502" t="str">
        <f t="shared" si="731"/>
        <v>0.108648295295422-0.0590857781204528i</v>
      </c>
      <c r="L2502" t="str">
        <f t="shared" si="732"/>
        <v>0.0015-0.88900421570842i</v>
      </c>
      <c r="M2502" t="str">
        <f t="shared" si="733"/>
        <v>0.0135-0.364719678239353i</v>
      </c>
      <c r="N2502">
        <f t="shared" si="734"/>
        <v>132.39507195418398</v>
      </c>
      <c r="O2502">
        <f t="shared" si="735"/>
        <v>37.146339849034305</v>
      </c>
      <c r="P2502" s="3">
        <f t="shared" si="736"/>
        <v>37.146339849034305</v>
      </c>
      <c r="Q2502" s="3">
        <f t="shared" si="737"/>
        <v>-47.604928045816024</v>
      </c>
      <c r="R2502">
        <f t="shared" si="738"/>
        <v>132.39507195418398</v>
      </c>
      <c r="S2502">
        <f t="shared" si="739"/>
        <v>11.189130228495987</v>
      </c>
      <c r="T2502">
        <f t="shared" si="722"/>
        <v>37.146339849034305</v>
      </c>
    </row>
    <row r="2503" spans="1:20" x14ac:dyDescent="0.3">
      <c r="A2503">
        <f t="shared" si="723"/>
        <v>70570.531490681824</v>
      </c>
      <c r="B2503">
        <f t="shared" si="740"/>
        <v>11231.648923364273</v>
      </c>
      <c r="C2503" t="str">
        <f t="shared" si="724"/>
        <v>48.4304220030505-53.1639286251724i</v>
      </c>
      <c r="D2503" t="str">
        <f t="shared" si="725"/>
        <v>15.0654397355451-4.92717204836763i</v>
      </c>
      <c r="E2503" t="str">
        <f t="shared" si="726"/>
        <v>146.862265366298-2.38464702376669i</v>
      </c>
      <c r="F2503" t="str">
        <f t="shared" si="727"/>
        <v>17.4306585938923-14.0064120289301i</v>
      </c>
      <c r="G2503" t="str">
        <f t="shared" si="728"/>
        <v>0.998350414820461-0.0405815727673858i</v>
      </c>
      <c r="H2503" t="str">
        <f t="shared" si="729"/>
        <v>105.15474122042+39.3325158110909i</v>
      </c>
      <c r="I2503" t="str">
        <f t="shared" si="730"/>
        <v>6.20756890324634-2.05002661644266i</v>
      </c>
      <c r="K2503" t="str">
        <f t="shared" si="731"/>
        <v>0.108453681971901-0.0591970856143216i</v>
      </c>
      <c r="L2503" t="str">
        <f t="shared" si="732"/>
        <v>0.0015-0.885638788312831i</v>
      </c>
      <c r="M2503" t="str">
        <f t="shared" si="733"/>
        <v>0.0135-0.363338990077059i</v>
      </c>
      <c r="N2503">
        <f t="shared" si="734"/>
        <v>132.33239147074366</v>
      </c>
      <c r="O2503">
        <f t="shared" si="735"/>
        <v>37.13650881749426</v>
      </c>
      <c r="P2503" s="3">
        <f t="shared" si="736"/>
        <v>37.13650881749426</v>
      </c>
      <c r="Q2503" s="3">
        <f t="shared" si="737"/>
        <v>-47.667608529256349</v>
      </c>
      <c r="R2503">
        <f t="shared" si="738"/>
        <v>132.33239147074366</v>
      </c>
      <c r="S2503">
        <f t="shared" si="739"/>
        <v>11.231648923364274</v>
      </c>
      <c r="T2503">
        <f t="shared" si="722"/>
        <v>37.13650881749426</v>
      </c>
    </row>
    <row r="2504" spans="1:20" x14ac:dyDescent="0.3">
      <c r="A2504">
        <f t="shared" si="723"/>
        <v>70838.699510346414</v>
      </c>
      <c r="B2504">
        <f t="shared" si="740"/>
        <v>11274.329189273058</v>
      </c>
      <c r="C2504" t="str">
        <f t="shared" si="724"/>
        <v>48.3170293880136-53.1568913054406i</v>
      </c>
      <c r="D2504" t="str">
        <f t="shared" si="725"/>
        <v>15.0632676260274-4.92409440508813i</v>
      </c>
      <c r="E2504" t="str">
        <f t="shared" si="726"/>
        <v>146.864963343702-2.34008187237473i</v>
      </c>
      <c r="F2504" t="str">
        <f t="shared" si="727"/>
        <v>17.4304396559376-13.9587548700054i</v>
      </c>
      <c r="G2504" t="str">
        <f t="shared" si="728"/>
        <v>0.998337875030485-0.0407352710817114i</v>
      </c>
      <c r="H2504" t="str">
        <f t="shared" si="729"/>
        <v>105.272179360584+39.4864663263037i</v>
      </c>
      <c r="I2504" t="str">
        <f t="shared" si="730"/>
        <v>6.21355417523508-2.0342802568218i</v>
      </c>
      <c r="K2504" t="str">
        <f t="shared" si="731"/>
        <v>0.108258337620825-0.0593079589592143i</v>
      </c>
      <c r="L2504" t="str">
        <f t="shared" si="732"/>
        <v>0.0015-0.882286101128545i</v>
      </c>
      <c r="M2504" t="str">
        <f t="shared" si="733"/>
        <v>0.0135-0.36196352866812i</v>
      </c>
      <c r="N2504">
        <f t="shared" si="734"/>
        <v>132.26931147310859</v>
      </c>
      <c r="O2504">
        <f t="shared" si="735"/>
        <v>37.126657283246885</v>
      </c>
      <c r="P2504" s="3">
        <f t="shared" si="736"/>
        <v>37.126657283246885</v>
      </c>
      <c r="Q2504" s="3">
        <f t="shared" si="737"/>
        <v>-47.730688526891427</v>
      </c>
      <c r="R2504">
        <f t="shared" si="738"/>
        <v>132.26931147310859</v>
      </c>
      <c r="S2504">
        <f t="shared" si="739"/>
        <v>11.274329189273057</v>
      </c>
      <c r="T2504">
        <f t="shared" si="722"/>
        <v>37.126657283246885</v>
      </c>
    </row>
    <row r="2505" spans="1:20" x14ac:dyDescent="0.3">
      <c r="A2505">
        <f t="shared" si="723"/>
        <v>71107.88656848573</v>
      </c>
      <c r="B2505">
        <f t="shared" si="740"/>
        <v>11317.171640192295</v>
      </c>
      <c r="C2505" t="str">
        <f t="shared" si="724"/>
        <v>48.2032871560033-53.1499468991496i</v>
      </c>
      <c r="D2505" t="str">
        <f t="shared" si="725"/>
        <v>15.0610796105342-4.92108307191085i</v>
      </c>
      <c r="E2505" t="str">
        <f t="shared" si="726"/>
        <v>146.868044920576-2.29552996437723i</v>
      </c>
      <c r="F2505" t="str">
        <f t="shared" si="727"/>
        <v>17.4302190564558-13.9112983766377i</v>
      </c>
      <c r="G2505" t="str">
        <f t="shared" si="728"/>
        <v>0.998325240075646-0.0408895476075391i</v>
      </c>
      <c r="H2505" t="str">
        <f t="shared" si="729"/>
        <v>105.390667989515+39.6410319915663i</v>
      </c>
      <c r="I2505" t="str">
        <f t="shared" si="730"/>
        <v>6.21959132496181-2.01857029975113i</v>
      </c>
      <c r="K2505" t="str">
        <f t="shared" si="731"/>
        <v>0.108062263767183-0.059418392520291i</v>
      </c>
      <c r="L2505" t="str">
        <f t="shared" si="732"/>
        <v>0.0015-0.878946105926026i</v>
      </c>
      <c r="M2505" t="str">
        <f t="shared" si="733"/>
        <v>0.0135-0.360593274226062i</v>
      </c>
      <c r="N2505">
        <f t="shared" si="734"/>
        <v>132.20583158124612</v>
      </c>
      <c r="O2505">
        <f t="shared" si="735"/>
        <v>37.116785026238325</v>
      </c>
      <c r="P2505" s="3">
        <f t="shared" si="736"/>
        <v>37.116785026238325</v>
      </c>
      <c r="Q2505" s="3">
        <f t="shared" si="737"/>
        <v>-47.794168418753891</v>
      </c>
      <c r="R2505">
        <f t="shared" si="738"/>
        <v>132.20583158124612</v>
      </c>
      <c r="S2505">
        <f t="shared" si="739"/>
        <v>11.317171640192296</v>
      </c>
      <c r="T2505">
        <f t="shared" si="722"/>
        <v>37.116785026238325</v>
      </c>
    </row>
    <row r="2506" spans="1:20" x14ac:dyDescent="0.3">
      <c r="A2506">
        <f t="shared" si="723"/>
        <v>71378.096537445977</v>
      </c>
      <c r="B2506">
        <f t="shared" si="740"/>
        <v>11360.176892425026</v>
      </c>
      <c r="C2506" t="str">
        <f t="shared" si="724"/>
        <v>48.0891946697099-53.1430923231394i</v>
      </c>
      <c r="D2506" t="str">
        <f t="shared" si="725"/>
        <v>15.0588755773532-4.91813795573348i</v>
      </c>
      <c r="E2506" t="str">
        <f t="shared" si="726"/>
        <v>146.871510769518-2.25099407014774i</v>
      </c>
      <c r="F2506" t="str">
        <f t="shared" si="727"/>
        <v>17.4299967828801-13.8640418646006i</v>
      </c>
      <c r="G2506" t="str">
        <f t="shared" si="728"/>
        <v>0.998312509236176-0.0410444044754687i</v>
      </c>
      <c r="H2506" t="str">
        <f t="shared" si="729"/>
        <v>105.510217697004+39.7962150075978i</v>
      </c>
      <c r="I2506" t="str">
        <f t="shared" si="730"/>
        <v>6.22568084906595-2.00289664032903i</v>
      </c>
      <c r="K2506" t="str">
        <f t="shared" si="731"/>
        <v>0.107865461989506-0.0595283806582935i</v>
      </c>
      <c r="L2506" t="str">
        <f t="shared" si="732"/>
        <v>0.0015-0.87561875465832i</v>
      </c>
      <c r="M2506" t="str">
        <f t="shared" si="733"/>
        <v>0.0135-0.359228207039312i</v>
      </c>
      <c r="N2506">
        <f t="shared" si="734"/>
        <v>132.14195141972652</v>
      </c>
      <c r="O2506">
        <f t="shared" si="735"/>
        <v>37.106891825426572</v>
      </c>
      <c r="P2506" s="3">
        <f t="shared" si="736"/>
        <v>37.106891825426572</v>
      </c>
      <c r="Q2506" s="3">
        <f t="shared" si="737"/>
        <v>-47.858048580273476</v>
      </c>
      <c r="R2506">
        <f t="shared" si="738"/>
        <v>132.14195141972652</v>
      </c>
      <c r="S2506">
        <f t="shared" si="739"/>
        <v>11.360176892425027</v>
      </c>
      <c r="T2506">
        <f t="shared" si="722"/>
        <v>37.106891825426572</v>
      </c>
    </row>
    <row r="2507" spans="1:20" x14ac:dyDescent="0.3">
      <c r="A2507">
        <f t="shared" si="723"/>
        <v>71649.333304288273</v>
      </c>
      <c r="B2507">
        <f t="shared" si="740"/>
        <v>11403.345564616242</v>
      </c>
      <c r="C2507" t="str">
        <f t="shared" si="724"/>
        <v>47.9747513043777-53.1363244774026i</v>
      </c>
      <c r="D2507" t="str">
        <f t="shared" si="725"/>
        <v>15.0566554140592-4.91525896387362i</v>
      </c>
      <c r="E2507" t="str">
        <f t="shared" si="726"/>
        <v>146.875361544424-2.20647696759962i</v>
      </c>
      <c r="F2507" t="str">
        <f t="shared" si="727"/>
        <v>17.4297728225496-13.8169846525265i</v>
      </c>
      <c r="G2507" t="str">
        <f t="shared" si="728"/>
        <v>0.998299681786898-0.0411998438234387i</v>
      </c>
      <c r="H2507" t="str">
        <f t="shared" si="729"/>
        <v>105.63083919782+39.9520175704442i</v>
      </c>
      <c r="I2507" t="str">
        <f t="shared" si="730"/>
        <v>6.23182324963467-1.98725917644378i</v>
      </c>
      <c r="K2507" t="str">
        <f t="shared" si="731"/>
        <v>0.107667933920104-0.0596379177301098i</v>
      </c>
      <c r="L2507" t="str">
        <f t="shared" si="732"/>
        <v>0.0015-0.872303999460375i</v>
      </c>
      <c r="M2507" t="str">
        <f t="shared" si="733"/>
        <v>0.0135-0.357868307470923i</v>
      </c>
      <c r="N2507">
        <f t="shared" si="734"/>
        <v>132.07767061781948</v>
      </c>
      <c r="O2507">
        <f t="shared" si="735"/>
        <v>37.096977458785446</v>
      </c>
      <c r="P2507" s="3">
        <f t="shared" si="736"/>
        <v>37.096977458785446</v>
      </c>
      <c r="Q2507" s="3">
        <f t="shared" si="737"/>
        <v>-47.922329382180529</v>
      </c>
      <c r="R2507">
        <f t="shared" si="738"/>
        <v>132.07767061781948</v>
      </c>
      <c r="S2507">
        <f t="shared" si="739"/>
        <v>11.403345564616242</v>
      </c>
      <c r="T2507">
        <f t="shared" si="722"/>
        <v>37.096977458785446</v>
      </c>
    </row>
    <row r="2508" spans="1:20" x14ac:dyDescent="0.3">
      <c r="A2508">
        <f t="shared" si="723"/>
        <v>71921.600770844569</v>
      </c>
      <c r="B2508">
        <f t="shared" si="740"/>
        <v>11446.678277761785</v>
      </c>
      <c r="C2508" t="str">
        <f t="shared" si="724"/>
        <v>47.8599564481233-53.1296402450952i</v>
      </c>
      <c r="D2508" t="str">
        <f t="shared" si="725"/>
        <v>15.0544190075098-4.91244600406189i</v>
      </c>
      <c r="E2508" t="str">
        <f t="shared" si="726"/>
        <v>146.879597880448-2.16198144205513i</v>
      </c>
      <c r="F2508" t="str">
        <f t="shared" si="727"/>
        <v>17.4295471627078-13.7701260618974i</v>
      </c>
      <c r="G2508" t="str">
        <f t="shared" si="728"/>
        <v>0.998286756997191-0.0413558677967461i</v>
      </c>
      <c r="H2508" t="str">
        <f t="shared" si="729"/>
        <v>105.752543333448+40.1084418710206i</v>
      </c>
      <c r="I2508" t="str">
        <f t="shared" si="730"/>
        <v>6.23801903427168-1.9716578088191i</v>
      </c>
      <c r="K2508" t="str">
        <f t="shared" si="731"/>
        <v>0.107469681245303-0.0597469980893422i</v>
      </c>
      <c r="L2508" t="str">
        <f t="shared" si="732"/>
        <v>0.0015-0.869001792648312i</v>
      </c>
      <c r="M2508" t="str">
        <f t="shared" si="733"/>
        <v>0.0135-0.356513555958281i</v>
      </c>
      <c r="N2508">
        <f t="shared" si="734"/>
        <v>132.01298880959234</v>
      </c>
      <c r="O2508">
        <f t="shared" si="735"/>
        <v>37.087041703310121</v>
      </c>
      <c r="P2508" s="3">
        <f t="shared" si="736"/>
        <v>37.087041703310121</v>
      </c>
      <c r="Q2508" s="3">
        <f t="shared" si="737"/>
        <v>-47.987011190407664</v>
      </c>
      <c r="R2508">
        <f t="shared" si="738"/>
        <v>132.01298880959234</v>
      </c>
      <c r="S2508">
        <f t="shared" si="739"/>
        <v>11.446678277761784</v>
      </c>
      <c r="T2508">
        <f t="shared" si="722"/>
        <v>37.087041703310121</v>
      </c>
    </row>
    <row r="2509" spans="1:20" x14ac:dyDescent="0.3">
      <c r="A2509">
        <f t="shared" si="723"/>
        <v>72194.90285377379</v>
      </c>
      <c r="B2509">
        <f t="shared" si="740"/>
        <v>11490.175655217279</v>
      </c>
      <c r="C2509" t="str">
        <f t="shared" si="724"/>
        <v>47.7448095022508-53.1230364925476i</v>
      </c>
      <c r="D2509" t="str">
        <f t="shared" si="725"/>
        <v>15.0521662438431-4.90969898443526i</v>
      </c>
      <c r="E2509" t="str">
        <f t="shared" si="726"/>
        <v>146.884220393945-2.11751028610898i</v>
      </c>
      <c r="F2509" t="str">
        <f t="shared" si="727"/>
        <v>17.4293197905023-13.7234654170341i</v>
      </c>
      <c r="G2509" t="str">
        <f t="shared" si="728"/>
        <v>0.998273734130946-0.0415124785480652i</v>
      </c>
      <c r="H2509" t="str">
        <f t="shared" si="729"/>
        <v>105.87534107386+40.2654900946482i</v>
      </c>
      <c r="I2509" t="str">
        <f t="shared" si="730"/>
        <v>6.24426871616784-1.95609244105996i</v>
      </c>
      <c r="K2509" t="str">
        <f t="shared" si="731"/>
        <v>0.107270705705662-0.0598556160868829i</v>
      </c>
      <c r="L2509" t="str">
        <f t="shared" si="732"/>
        <v>0.0015-0.865712086718779i</v>
      </c>
      <c r="M2509" t="str">
        <f t="shared" si="733"/>
        <v>0.0135-0.355163933012832i</v>
      </c>
      <c r="N2509">
        <f t="shared" si="734"/>
        <v>131.94790563400784</v>
      </c>
      <c r="O2509">
        <f t="shared" si="735"/>
        <v>37.077084335022029</v>
      </c>
      <c r="P2509" s="3">
        <f t="shared" si="736"/>
        <v>37.077084335022029</v>
      </c>
      <c r="Q2509" s="3">
        <f t="shared" si="737"/>
        <v>-48.052094365992154</v>
      </c>
      <c r="R2509">
        <f t="shared" si="738"/>
        <v>131.94790563400784</v>
      </c>
      <c r="S2509">
        <f t="shared" si="739"/>
        <v>11.490175655217278</v>
      </c>
      <c r="T2509">
        <f t="shared" si="722"/>
        <v>37.077084335022029</v>
      </c>
    </row>
    <row r="2510" spans="1:20" x14ac:dyDescent="0.3">
      <c r="A2510">
        <f t="shared" si="723"/>
        <v>72469.243484618128</v>
      </c>
      <c r="B2510">
        <f t="shared" si="740"/>
        <v>11533.838322707104</v>
      </c>
      <c r="C2510" t="str">
        <f t="shared" si="724"/>
        <v>47.6293098815683-53.1165100692788i</v>
      </c>
      <c r="D2510" t="str">
        <f t="shared" si="725"/>
        <v>15.0498970084732-4.90701781353018i</v>
      </c>
      <c r="E2510" t="str">
        <f t="shared" si="726"/>
        <v>146.889229682414-2.07306629949801i</v>
      </c>
      <c r="F2510" t="str">
        <f t="shared" si="727"/>
        <v>17.4290906929852-13.6770020450868i</v>
      </c>
      <c r="G2510" t="str">
        <f t="shared" si="728"/>
        <v>0.998260612446525-0.0416696782374669i</v>
      </c>
      <c r="H2510" t="str">
        <f t="shared" si="729"/>
        <v>105.999243519307+40.423164420563i</v>
      </c>
      <c r="I2510" t="str">
        <f t="shared" si="730"/>
        <v>6.25057281417223-1.94056297970016i</v>
      </c>
      <c r="K2510" t="str">
        <f t="shared" si="731"/>
        <v>0.107071009096203-0.0599637660714926i</v>
      </c>
      <c r="L2510" t="str">
        <f t="shared" si="732"/>
        <v>0.0015-0.862434834348255i</v>
      </c>
      <c r="M2510" t="str">
        <f t="shared" si="733"/>
        <v>0.0135-0.353819419219797i</v>
      </c>
      <c r="N2510">
        <f t="shared" si="734"/>
        <v>131.88242073502192</v>
      </c>
      <c r="O2510">
        <f t="shared" si="735"/>
        <v>37.067105128973964</v>
      </c>
      <c r="P2510" s="3">
        <f t="shared" si="736"/>
        <v>37.067105128973964</v>
      </c>
      <c r="Q2510" s="3">
        <f t="shared" si="737"/>
        <v>-48.117579264978076</v>
      </c>
      <c r="R2510">
        <f t="shared" si="738"/>
        <v>131.88242073502192</v>
      </c>
      <c r="S2510">
        <f t="shared" si="739"/>
        <v>11.533838322707105</v>
      </c>
      <c r="T2510">
        <f t="shared" si="722"/>
        <v>37.067105128973964</v>
      </c>
    </row>
    <row r="2511" spans="1:20" x14ac:dyDescent="0.3">
      <c r="A2511">
        <f t="shared" si="723"/>
        <v>72744.626609859668</v>
      </c>
      <c r="B2511">
        <f t="shared" si="740"/>
        <v>11577.666908333391</v>
      </c>
      <c r="C2511" t="str">
        <f t="shared" si="724"/>
        <v>47.5134570147071-53.1100578080217i</v>
      </c>
      <c r="D2511" t="str">
        <f t="shared" si="725"/>
        <v>15.0476111860872-4.90440240027563i</v>
      </c>
      <c r="E2511" t="str">
        <f t="shared" si="726"/>
        <v>146.894626324458-2.02865228896872i</v>
      </c>
      <c r="F2511" t="str">
        <f t="shared" si="727"/>
        <v>17.4288598571104-13.6307352760253i</v>
      </c>
      <c r="G2511" t="str">
        <f t="shared" si="728"/>
        <v>0.998247391196723-0.0418274690324384i</v>
      </c>
      <c r="H2511" t="str">
        <f t="shared" si="729"/>
        <v>106.124261902147+40.5814670214223i</v>
      </c>
      <c r="I2511" t="str">
        <f t="shared" si="730"/>
        <v>6.25693185286419-1.9250693342509i</v>
      </c>
      <c r="K2511" t="str">
        <f t="shared" si="731"/>
        <v>0.106870593266616-0.0600714423903866i</v>
      </c>
      <c r="L2511" t="str">
        <f t="shared" si="732"/>
        <v>0.0015-0.859169988392368i</v>
      </c>
      <c r="M2511" t="str">
        <f t="shared" si="733"/>
        <v>0.0135-0.352479995237893i</v>
      </c>
      <c r="N2511">
        <f t="shared" si="734"/>
        <v>131.81653376167878</v>
      </c>
      <c r="O2511">
        <f t="shared" si="735"/>
        <v>37.057103859256053</v>
      </c>
      <c r="P2511" s="3">
        <f t="shared" si="736"/>
        <v>37.057103859256053</v>
      </c>
      <c r="Q2511" s="3">
        <f t="shared" si="737"/>
        <v>-48.183466238321223</v>
      </c>
      <c r="R2511">
        <f t="shared" si="738"/>
        <v>131.81653376167878</v>
      </c>
      <c r="S2511">
        <f t="shared" si="739"/>
        <v>11.577666908333391</v>
      </c>
      <c r="T2511">
        <f t="shared" si="722"/>
        <v>37.057103859256053</v>
      </c>
    </row>
    <row r="2512" spans="1:20" x14ac:dyDescent="0.3">
      <c r="A2512">
        <f t="shared" si="723"/>
        <v>73021.056190977135</v>
      </c>
      <c r="B2512">
        <f t="shared" si="740"/>
        <v>11621.662042585058</v>
      </c>
      <c r="C2512" t="str">
        <f t="shared" si="724"/>
        <v>47.3972503444423-53.1036765247479i</v>
      </c>
      <c r="D2512" t="str">
        <f t="shared" si="725"/>
        <v>15.045308660642-4.90185265398632i</v>
      </c>
      <c r="E2512" t="str">
        <f t="shared" si="726"/>
        <v>146.900410879724-1.9842710681446i</v>
      </c>
      <c r="F2512" t="str">
        <f t="shared" si="727"/>
        <v>17.4286272697339-13.5846644426286i</v>
      </c>
      <c r="G2512" t="str">
        <f t="shared" si="728"/>
        <v>0.998234069628726-0.0419858531079016i</v>
      </c>
      <c r="H2512" t="str">
        <f t="shared" si="729"/>
        <v>106.250407588696+40.7404000627866i</v>
      </c>
      <c r="I2512" t="str">
        <f t="shared" si="730"/>
        <v>6.26334636262649-1.90961141725022i</v>
      </c>
      <c r="K2512" t="str">
        <f t="shared" si="731"/>
        <v>0.106669460121471-0.0601786393898262i</v>
      </c>
      <c r="L2512" t="str">
        <f t="shared" si="732"/>
        <v>0.0015-0.855917501885204i</v>
      </c>
      <c r="M2512" t="str">
        <f t="shared" si="733"/>
        <v>0.0135-0.351145641799056i</v>
      </c>
      <c r="N2512">
        <f t="shared" si="734"/>
        <v>131.75024436820817</v>
      </c>
      <c r="O2512">
        <f t="shared" si="735"/>
        <v>37.047080299001472</v>
      </c>
      <c r="P2512" s="3">
        <f t="shared" si="736"/>
        <v>37.047080299001472</v>
      </c>
      <c r="Q2512" s="3">
        <f t="shared" si="737"/>
        <v>-48.249755631791835</v>
      </c>
      <c r="R2512">
        <f t="shared" si="738"/>
        <v>131.75024436820817</v>
      </c>
      <c r="S2512">
        <f t="shared" si="739"/>
        <v>11.621662042585058</v>
      </c>
      <c r="T2512">
        <f t="shared" si="722"/>
        <v>37.047080299001472</v>
      </c>
    </row>
    <row r="2513" spans="1:20" x14ac:dyDescent="0.3">
      <c r="A2513">
        <f t="shared" si="723"/>
        <v>73298.536204502845</v>
      </c>
      <c r="B2513">
        <f t="shared" si="740"/>
        <v>11665.824358346881</v>
      </c>
      <c r="C2513" t="str">
        <f t="shared" si="724"/>
        <v>47.2806893280122-53.0973630186952i</v>
      </c>
      <c r="D2513" t="str">
        <f t="shared" si="725"/>
        <v>15.0429893153602-4.89936848435558i</v>
      </c>
      <c r="E2513" t="str">
        <f t="shared" si="726"/>
        <v>146.906583888858-1.93992545738901i</v>
      </c>
      <c r="F2513" t="str">
        <f t="shared" si="727"/>
        <v>17.4283929176137-13.5387888804759i</v>
      </c>
      <c r="G2513" t="str">
        <f t="shared" si="728"/>
        <v>0.998220646984066-0.0421448326462332i</v>
      </c>
      <c r="H2513" t="str">
        <f t="shared" si="729"/>
        <v>106.377692081111+40.8999657025894i</v>
      </c>
      <c r="I2513" t="str">
        <f t="shared" si="730"/>
        <v>6.26981687971982-1.89418914431395i</v>
      </c>
      <c r="K2513" t="str">
        <f t="shared" si="731"/>
        <v>0.106467611620414-0.0602853514157127i</v>
      </c>
      <c r="L2513" t="str">
        <f t="shared" si="732"/>
        <v>0.0015-0.85267732803865i</v>
      </c>
      <c r="M2513" t="str">
        <f t="shared" si="733"/>
        <v>0.0135-0.349816339708166i</v>
      </c>
      <c r="N2513">
        <f t="shared" si="734"/>
        <v>131.68355221412216</v>
      </c>
      <c r="O2513">
        <f t="shared" si="735"/>
        <v>37.037034220392059</v>
      </c>
      <c r="P2513" s="3">
        <f t="shared" si="736"/>
        <v>37.037034220392059</v>
      </c>
      <c r="Q2513" s="3">
        <f t="shared" si="737"/>
        <v>-48.316447785877848</v>
      </c>
      <c r="R2513">
        <f t="shared" si="738"/>
        <v>131.68355221412216</v>
      </c>
      <c r="S2513">
        <f t="shared" si="739"/>
        <v>11.665824358346882</v>
      </c>
      <c r="T2513">
        <f t="shared" si="722"/>
        <v>37.037034220392059</v>
      </c>
    </row>
    <row r="2514" spans="1:20" x14ac:dyDescent="0.3">
      <c r="A2514">
        <f t="shared" si="723"/>
        <v>73577.070642079954</v>
      </c>
      <c r="B2514">
        <f t="shared" si="740"/>
        <v>11710.154490908599</v>
      </c>
      <c r="C2514" t="str">
        <f t="shared" si="724"/>
        <v>47.1637734374385-53.0911140724061i</v>
      </c>
      <c r="D2514" t="str">
        <f t="shared" si="725"/>
        <v>15.0406530327272-4.89694980144839i</v>
      </c>
      <c r="E2514" t="str">
        <f t="shared" si="726"/>
        <v>146.913145873454-1.89561828367708i</v>
      </c>
      <c r="F2514" t="str">
        <f t="shared" si="727"/>
        <v>17.4281567874077-13.4931079279358i</v>
      </c>
      <c r="G2514" t="str">
        <f t="shared" si="728"/>
        <v>0.998207122498584-0.0423044098372833i</v>
      </c>
      <c r="H2514" t="str">
        <f t="shared" si="729"/>
        <v>106.506127019312+41.060166090592i</v>
      </c>
      <c r="I2514" t="str">
        <f t="shared" si="730"/>
        <v>6.27634394635812-1.87880243418778i</v>
      </c>
      <c r="K2514" t="str">
        <f t="shared" si="731"/>
        <v>0.106265049778358-0.06039157281419i</v>
      </c>
      <c r="L2514" t="str">
        <f t="shared" si="732"/>
        <v>0.0015-0.849449420241735i</v>
      </c>
      <c r="M2514" t="str">
        <f t="shared" si="733"/>
        <v>0.0135-0.348492069842763i</v>
      </c>
      <c r="N2514">
        <f t="shared" si="734"/>
        <v>131.6164569643077</v>
      </c>
      <c r="O2514">
        <f t="shared" si="735"/>
        <v>37.026965394664657</v>
      </c>
      <c r="P2514" s="3">
        <f t="shared" si="736"/>
        <v>37.026965394664657</v>
      </c>
      <c r="Q2514" s="3">
        <f t="shared" si="737"/>
        <v>-48.383543035692284</v>
      </c>
      <c r="R2514">
        <f t="shared" si="738"/>
        <v>131.6164569643077</v>
      </c>
      <c r="S2514">
        <f t="shared" si="739"/>
        <v>11.710154490908598</v>
      </c>
      <c r="T2514">
        <f t="shared" si="722"/>
        <v>37.026965394664657</v>
      </c>
    </row>
    <row r="2515" spans="1:20" x14ac:dyDescent="0.3">
      <c r="A2515">
        <f t="shared" si="723"/>
        <v>73856.663510519866</v>
      </c>
      <c r="B2515">
        <f t="shared" si="740"/>
        <v>11754.653077974051</v>
      </c>
      <c r="C2515" t="str">
        <f t="shared" si="724"/>
        <v>47.0465021598537-53.0849264517663i</v>
      </c>
      <c r="D2515" t="str">
        <f t="shared" si="725"/>
        <v>15.0382996944875-4.89459651569436i</v>
      </c>
      <c r="E2515" t="str">
        <f t="shared" si="726"/>
        <v>146.920097336008-1.85135238045578i</v>
      </c>
      <c r="F2515" t="str">
        <f t="shared" si="727"/>
        <v>17.4279188656741-13.4476209261577i</v>
      </c>
      <c r="G2515" t="str">
        <f t="shared" si="728"/>
        <v>0.998193495402386-0.0424645868783944i</v>
      </c>
      <c r="H2515" t="str">
        <f t="shared" si="729"/>
        <v>106.635724182918+41.2210033678147i</v>
      </c>
      <c r="I2515" t="str">
        <f t="shared" si="730"/>
        <v>6.28292811078483-1.86345120880069i</v>
      </c>
      <c r="K2515" t="str">
        <f t="shared" si="731"/>
        <v>0.106061776665673-0.0604972979322498i</v>
      </c>
      <c r="L2515" t="str">
        <f t="shared" si="732"/>
        <v>0.0015-0.846233732059906i</v>
      </c>
      <c r="M2515" t="str">
        <f t="shared" si="733"/>
        <v>0.0135-0.347172813152783i</v>
      </c>
      <c r="N2515">
        <f t="shared" si="734"/>
        <v>131.5489582891253</v>
      </c>
      <c r="O2515">
        <f t="shared" si="735"/>
        <v>37.016873592117712</v>
      </c>
      <c r="P2515" s="3">
        <f t="shared" si="736"/>
        <v>37.016873592117712</v>
      </c>
      <c r="Q2515" s="3">
        <f t="shared" si="737"/>
        <v>-48.451041710874705</v>
      </c>
      <c r="R2515">
        <f t="shared" si="738"/>
        <v>131.5489582891253</v>
      </c>
      <c r="S2515">
        <f t="shared" si="739"/>
        <v>11.754653077974051</v>
      </c>
      <c r="T2515">
        <f t="shared" si="722"/>
        <v>37.016873592117712</v>
      </c>
    </row>
    <row r="2516" spans="1:20" x14ac:dyDescent="0.3">
      <c r="A2516">
        <f t="shared" si="723"/>
        <v>74137.318831859826</v>
      </c>
      <c r="B2516">
        <f t="shared" si="740"/>
        <v>11799.320759670352</v>
      </c>
      <c r="C2516" t="str">
        <f t="shared" si="724"/>
        <v>46.9288749978198-53.0787969060497i</v>
      </c>
      <c r="D2516" t="str">
        <f t="shared" si="725"/>
        <v>15.0359291816409-4.89230853788052i</v>
      </c>
      <c r="E2516" t="str">
        <f t="shared" si="726"/>
        <v>146.927438759871-1.80713058751368i</v>
      </c>
      <c r="F2516" t="str">
        <f t="shared" si="727"/>
        <v>17.4276791388701-13.4023272190612i</v>
      </c>
      <c r="G2516" t="str">
        <f t="shared" si="728"/>
        <v>0.998179764919799-0.0426253659744212i</v>
      </c>
      <c r="H2516" t="str">
        <f t="shared" si="729"/>
        <v>106.766495493226+41.3824796659582i</v>
      </c>
      <c r="I2516" t="str">
        <f t="shared" si="730"/>
        <v>6.28956992735039-1.84813539331924i</v>
      </c>
      <c r="K2516" t="str">
        <f t="shared" si="731"/>
        <v>0.10585779440836-0.0606025211183431i</v>
      </c>
      <c r="L2516" t="str">
        <f t="shared" si="732"/>
        <v>0.0015-0.843030217234415i</v>
      </c>
      <c r="M2516" t="str">
        <f t="shared" si="733"/>
        <v>0.0135-0.345858550660274i</v>
      </c>
      <c r="N2516">
        <f t="shared" si="734"/>
        <v>131.48105586450004</v>
      </c>
      <c r="O2516">
        <f t="shared" si="735"/>
        <v>37.006758582117513</v>
      </c>
      <c r="P2516" s="3">
        <f t="shared" si="736"/>
        <v>37.006758582117513</v>
      </c>
      <c r="Q2516" s="3">
        <f t="shared" si="737"/>
        <v>-48.518944135499979</v>
      </c>
      <c r="R2516">
        <f t="shared" si="738"/>
        <v>131.48105586450004</v>
      </c>
      <c r="S2516">
        <f t="shared" si="739"/>
        <v>11.799320759670353</v>
      </c>
      <c r="T2516">
        <f t="shared" si="722"/>
        <v>37.006758582117513</v>
      </c>
    </row>
    <row r="2517" spans="1:20" x14ac:dyDescent="0.3">
      <c r="A2517">
        <f t="shared" si="723"/>
        <v>74419.0406434209</v>
      </c>
      <c r="B2517">
        <f t="shared" si="740"/>
        <v>11844.1581785571</v>
      </c>
      <c r="C2517" t="str">
        <f t="shared" si="724"/>
        <v>46.8108914696553-53.0727221679678i</v>
      </c>
      <c r="D2517" t="str">
        <f t="shared" si="725"/>
        <v>15.03354137444-4.89008577914424i</v>
      </c>
      <c r="E2517" t="str">
        <f t="shared" si="726"/>
        <v>146.935170609197-1.76295575084611i</v>
      </c>
      <c r="F2517" t="str">
        <f t="shared" si="727"/>
        <v>17.4274375933511-13.3572261533267i</v>
      </c>
      <c r="G2517" t="str">
        <f t="shared" si="728"/>
        <v>0.998165930269332-0.0427867493377486i</v>
      </c>
      <c r="H2517" t="str">
        <f t="shared" si="729"/>
        <v>106.898453015225+41.5445971068028i</v>
      </c>
      <c r="I2517" t="str">
        <f t="shared" si="730"/>
        <v>6.29626995659107-1.8328549162038i</v>
      </c>
      <c r="K2517" t="str">
        <f t="shared" si="731"/>
        <v>0.105653105188222-0.0607072367229956i</v>
      </c>
      <c r="L2517" t="str">
        <f t="shared" si="732"/>
        <v>0.0015-0.839838829681629i</v>
      </c>
      <c r="M2517" t="str">
        <f t="shared" si="733"/>
        <v>0.0135-0.344549263459128i</v>
      </c>
      <c r="N2517">
        <f t="shared" si="734"/>
        <v>131.4127493720172</v>
      </c>
      <c r="O2517">
        <f t="shared" si="735"/>
        <v>36.996620133105182</v>
      </c>
      <c r="P2517" s="3">
        <f t="shared" si="736"/>
        <v>36.996620133105182</v>
      </c>
      <c r="Q2517" s="3">
        <f t="shared" si="737"/>
        <v>-48.58725062798279</v>
      </c>
      <c r="R2517">
        <f t="shared" si="738"/>
        <v>131.4127493720172</v>
      </c>
      <c r="S2517">
        <f t="shared" si="739"/>
        <v>11.8441581785571</v>
      </c>
      <c r="T2517">
        <f t="shared" si="722"/>
        <v>36.996620133105182</v>
      </c>
    </row>
    <row r="2518" spans="1:20" x14ac:dyDescent="0.3">
      <c r="A2518">
        <f t="shared" si="723"/>
        <v>74701.832997865902</v>
      </c>
      <c r="B2518">
        <f t="shared" si="740"/>
        <v>11889.165979635616</v>
      </c>
      <c r="C2518" t="str">
        <f t="shared" si="724"/>
        <v>46.692551109759-53.0666989537235i</v>
      </c>
      <c r="D2518" t="str">
        <f t="shared" si="725"/>
        <v>15.0311361523857-4.88792815096595i</v>
      </c>
      <c r="E2518" t="str">
        <f t="shared" si="726"/>
        <v>146.943293328903-1.71883072251825i</v>
      </c>
      <c r="F2518" t="str">
        <f t="shared" si="727"/>
        <v>17.4271942153704-13.3123170783863i</v>
      </c>
      <c r="G2518" t="str">
        <f t="shared" si="728"/>
        <v>0.998151990663627-0.042948739188312i</v>
      </c>
      <c r="H2518" t="str">
        <f t="shared" si="729"/>
        <v>107.031608959628+41.7073578015894i</v>
      </c>
      <c r="I2518" t="str">
        <f t="shared" si="730"/>
        <v>6.30302876530851-1.81760970926561i</v>
      </c>
      <c r="K2518" t="str">
        <f t="shared" si="731"/>
        <v>0.105447711243028-0.0608114390994291i</v>
      </c>
      <c r="L2518" t="str">
        <f t="shared" si="732"/>
        <v>0.0015-0.836659523492359i</v>
      </c>
      <c r="M2518" t="str">
        <f t="shared" si="733"/>
        <v>0.0135-0.343244932714812i</v>
      </c>
      <c r="N2518">
        <f t="shared" si="734"/>
        <v>131.34403849901517</v>
      </c>
      <c r="O2518">
        <f t="shared" si="735"/>
        <v>36.986458012603464</v>
      </c>
      <c r="P2518" s="3">
        <f t="shared" si="736"/>
        <v>36.986458012603464</v>
      </c>
      <c r="Q2518" s="3">
        <f t="shared" si="737"/>
        <v>-48.655961500984837</v>
      </c>
      <c r="R2518">
        <f t="shared" si="738"/>
        <v>131.34403849901517</v>
      </c>
      <c r="S2518">
        <f t="shared" si="739"/>
        <v>11.889165979635615</v>
      </c>
      <c r="T2518">
        <f t="shared" si="722"/>
        <v>36.986458012603464</v>
      </c>
    </row>
    <row r="2519" spans="1:20" x14ac:dyDescent="0.3">
      <c r="A2519">
        <f t="shared" si="723"/>
        <v>74985.699963257794</v>
      </c>
      <c r="B2519">
        <f t="shared" si="740"/>
        <v>11934.344810358232</v>
      </c>
      <c r="C2519" t="str">
        <f t="shared" si="724"/>
        <v>46.5738534689363-53.0607239630698i</v>
      </c>
      <c r="D2519" t="str">
        <f t="shared" si="725"/>
        <v>15.0287133942244-4.88583556516193i</v>
      </c>
      <c r="E2519" t="str">
        <f t="shared" si="726"/>
        <v>146.951807344616-1.67475836053251i</v>
      </c>
      <c r="F2519" t="str">
        <f t="shared" si="727"/>
        <v>17.426948991078-13.2675993464132i</v>
      </c>
      <c r="G2519" t="str">
        <f t="shared" si="728"/>
        <v>0.998137945309423-0.0431113377536151i</v>
      </c>
      <c r="H2519" t="str">
        <f t="shared" si="729"/>
        <v>107.165975684954+41.87076385038i</v>
      </c>
      <c r="I2519" t="str">
        <f t="shared" si="730"/>
        <v>6.30984692665064-1.80239970772548i</v>
      </c>
      <c r="K2519" t="str">
        <f t="shared" si="731"/>
        <v>0.10524161486667-0.0609151226041856i</v>
      </c>
      <c r="L2519" t="str">
        <f t="shared" si="732"/>
        <v>0.0015-0.83349225293122i</v>
      </c>
      <c r="M2519" t="str">
        <f t="shared" si="733"/>
        <v>0.0135-0.341945539664089i</v>
      </c>
      <c r="N2519">
        <f t="shared" si="734"/>
        <v>131.27492293867843</v>
      </c>
      <c r="O2519">
        <f t="shared" si="735"/>
        <v>36.97627198722391</v>
      </c>
      <c r="P2519" s="3">
        <f t="shared" si="736"/>
        <v>36.97627198722391</v>
      </c>
      <c r="Q2519" s="3">
        <f t="shared" si="737"/>
        <v>-48.725077061321578</v>
      </c>
      <c r="R2519">
        <f t="shared" si="738"/>
        <v>131.27492293867843</v>
      </c>
      <c r="S2519">
        <f t="shared" si="739"/>
        <v>11.934344810358231</v>
      </c>
      <c r="T2519">
        <f t="shared" si="722"/>
        <v>36.97627198722391</v>
      </c>
    </row>
    <row r="2520" spans="1:20" x14ac:dyDescent="0.3">
      <c r="A2520">
        <f t="shared" si="723"/>
        <v>75270.64562311818</v>
      </c>
      <c r="B2520">
        <f t="shared" si="740"/>
        <v>11979.695320637595</v>
      </c>
      <c r="C2520" t="str">
        <f t="shared" si="724"/>
        <v>46.4547981147253-53.0547938793753i</v>
      </c>
      <c r="D2520" t="str">
        <f t="shared" si="725"/>
        <v>15.0262729779443-4.88380793387702i</v>
      </c>
      <c r="E2520" t="str">
        <f t="shared" si="726"/>
        <v>146.960713062637-1.63074152869015i</v>
      </c>
      <c r="F2520" t="str">
        <f t="shared" si="727"/>
        <v>17.4267019065203-13.2230723123132i</v>
      </c>
      <c r="G2520" t="str">
        <f t="shared" si="728"/>
        <v>0.998123793407507-0.0432745472687495i</v>
      </c>
      <c r="H2520" t="str">
        <f t="shared" si="729"/>
        <v>107.301565699634+42.0348173414048i</v>
      </c>
      <c r="I2520" t="str">
        <f t="shared" si="730"/>
        <v>6.31672502019403-1.78722485027386i</v>
      </c>
      <c r="K2520" t="str">
        <f t="shared" si="731"/>
        <v>0.105034818409306-0.0610182815977588i</v>
      </c>
      <c r="L2520" t="str">
        <f t="shared" si="732"/>
        <v>0.0015-0.830336972435961i</v>
      </c>
      <c r="M2520" t="str">
        <f t="shared" si="733"/>
        <v>0.0135-0.340651065614753i</v>
      </c>
      <c r="N2520">
        <f t="shared" si="734"/>
        <v>131.20540239012905</v>
      </c>
      <c r="O2520">
        <f t="shared" si="735"/>
        <v>36.966061822674376</v>
      </c>
      <c r="P2520" s="3">
        <f t="shared" si="736"/>
        <v>36.966061822674376</v>
      </c>
      <c r="Q2520" s="3">
        <f t="shared" si="737"/>
        <v>-48.794597609870934</v>
      </c>
      <c r="R2520">
        <f t="shared" si="738"/>
        <v>131.20540239012905</v>
      </c>
      <c r="S2520">
        <f t="shared" si="739"/>
        <v>11.979695320637594</v>
      </c>
      <c r="T2520">
        <f t="shared" si="722"/>
        <v>36.966061822674376</v>
      </c>
    </row>
    <row r="2521" spans="1:20" x14ac:dyDescent="0.3">
      <c r="A2521">
        <f t="shared" si="723"/>
        <v>75556.67407648603</v>
      </c>
      <c r="B2521">
        <f t="shared" si="740"/>
        <v>12025.218162856017</v>
      </c>
      <c r="C2521" t="str">
        <f t="shared" si="724"/>
        <v>46.3353846317241-53.0489053696916i</v>
      </c>
      <c r="D2521" t="str">
        <f t="shared" si="725"/>
        <v>15.0238147807724-4.88184516957718i</v>
      </c>
      <c r="E2521" t="str">
        <f t="shared" si="726"/>
        <v>146.970010869885-1.58678309646014i</v>
      </c>
      <c r="F2521" t="str">
        <f t="shared" si="727"/>
        <v>17.4264529476386-13.1787353337146i</v>
      </c>
      <c r="G2521" t="str">
        <f t="shared" si="728"/>
        <v>0.998109534152672-0.0434383699764134i</v>
      </c>
      <c r="H2521" t="str">
        <f t="shared" si="729"/>
        <v>107.438391664148+42.1995203503791i</v>
      </c>
      <c r="I2521" t="str">
        <f t="shared" si="730"/>
        <v>6.32366363202644-1.77208507913225i</v>
      </c>
      <c r="K2521" t="str">
        <f t="shared" si="731"/>
        <v>0.104827324277507-0.0611209104452276i</v>
      </c>
      <c r="L2521" t="str">
        <f t="shared" si="732"/>
        <v>0.0015-0.827193636616814i</v>
      </c>
      <c r="M2521" t="str">
        <f t="shared" si="733"/>
        <v>0.0135-0.33936149194536i</v>
      </c>
      <c r="N2521">
        <f t="shared" si="734"/>
        <v>131.13547655851923</v>
      </c>
      <c r="O2521">
        <f t="shared" si="735"/>
        <v>36.95582728376646</v>
      </c>
      <c r="P2521" s="3">
        <f t="shared" si="736"/>
        <v>36.95582728376646</v>
      </c>
      <c r="Q2521" s="3">
        <f t="shared" si="737"/>
        <v>-48.86452344148077</v>
      </c>
      <c r="R2521">
        <f t="shared" si="738"/>
        <v>131.13547655851923</v>
      </c>
      <c r="S2521">
        <f t="shared" si="739"/>
        <v>12.025218162856017</v>
      </c>
      <c r="T2521">
        <f t="shared" si="722"/>
        <v>36.95582728376646</v>
      </c>
    </row>
    <row r="2522" spans="1:20" x14ac:dyDescent="0.3">
      <c r="A2522">
        <f t="shared" si="723"/>
        <v>75843.78943797668</v>
      </c>
      <c r="B2522">
        <f t="shared" si="740"/>
        <v>12070.913991874871</v>
      </c>
      <c r="C2522" t="str">
        <f t="shared" si="724"/>
        <v>46.2156126219175-53.0430550848269i</v>
      </c>
      <c r="D2522" t="str">
        <f t="shared" si="725"/>
        <v>15.02133867917-4.87994718504209i</v>
      </c>
      <c r="E2522" t="str">
        <f t="shared" si="726"/>
        <v>146.979701133867-1.54288593883671i</v>
      </c>
      <c r="F2522" t="str">
        <f t="shared" si="727"/>
        <v>17.426202100269-13.1345877709585i</v>
      </c>
      <c r="G2522" t="str">
        <f t="shared" si="728"/>
        <v>0.998095166733673-0.0436028081269311i</v>
      </c>
      <c r="H2522" t="str">
        <f t="shared" si="729"/>
        <v>107.576466393212+42.3648749398091i</v>
      </c>
      <c r="I2522" t="str">
        <f t="shared" si="730"/>
        <v>6.33066335483201-1.75698034011621i</v>
      </c>
      <c r="K2522" t="str">
        <f t="shared" si="731"/>
        <v>0.104619134934383-0.0612230035168951i</v>
      </c>
      <c r="L2522" t="str">
        <f t="shared" si="732"/>
        <v>0.0015-0.824062200255842i</v>
      </c>
      <c r="M2522" t="str">
        <f t="shared" si="733"/>
        <v>0.0135-0.338076800104962i</v>
      </c>
      <c r="N2522">
        <f t="shared" si="734"/>
        <v>131.06514515512194</v>
      </c>
      <c r="O2522">
        <f t="shared" si="735"/>
        <v>36.945568134423148</v>
      </c>
      <c r="P2522" s="3">
        <f t="shared" si="736"/>
        <v>36.945568134423148</v>
      </c>
      <c r="Q2522" s="3">
        <f t="shared" si="737"/>
        <v>-48.934854844878053</v>
      </c>
      <c r="R2522">
        <f t="shared" si="738"/>
        <v>131.06514515512194</v>
      </c>
      <c r="S2522">
        <f t="shared" si="739"/>
        <v>12.070913991874871</v>
      </c>
      <c r="T2522">
        <f t="shared" si="722"/>
        <v>36.945568134423148</v>
      </c>
    </row>
    <row r="2523" spans="1:20" x14ac:dyDescent="0.3">
      <c r="A2523">
        <f t="shared" si="723"/>
        <v>76131.995837840994</v>
      </c>
      <c r="B2523">
        <f t="shared" si="740"/>
        <v>12116.783465043996</v>
      </c>
      <c r="C2523" t="str">
        <f t="shared" si="724"/>
        <v>46.095481705005-53.0372396594266i</v>
      </c>
      <c r="D2523" t="str">
        <f t="shared" si="725"/>
        <v>15.0188445488308-4.87811389335787i</v>
      </c>
      <c r="E2523" t="str">
        <f t="shared" si="726"/>
        <v>146.989784202621-1.49905293620924i</v>
      </c>
      <c r="F2523" t="str">
        <f t="shared" si="727"/>
        <v>17.4259493501415-13.0906289870903i</v>
      </c>
      <c r="G2523" t="str">
        <f t="shared" si="728"/>
        <v>0.998080690333182-0.0437678639782706i</v>
      </c>
      <c r="H2523" t="str">
        <f t="shared" si="729"/>
        <v>107.71580285798+42.53088315827i</v>
      </c>
      <c r="I2523" t="str">
        <f t="shared" si="730"/>
        <v>6.33772478797635-1.74191058269979i</v>
      </c>
      <c r="K2523" t="str">
        <f t="shared" si="731"/>
        <v>0.104410252899711-0.0613245551889322i</v>
      </c>
      <c r="L2523" t="str">
        <f t="shared" si="732"/>
        <v>0.0015-0.820942618306277i</v>
      </c>
      <c r="M2523" t="str">
        <f t="shared" si="733"/>
        <v>0.0135-0.336796971612833i</v>
      </c>
      <c r="N2523">
        <f t="shared" si="734"/>
        <v>130.9944078974205</v>
      </c>
      <c r="O2523">
        <f t="shared" si="735"/>
        <v>36.93528413768697</v>
      </c>
      <c r="P2523" s="3">
        <f t="shared" si="736"/>
        <v>36.93528413768697</v>
      </c>
      <c r="Q2523" s="3">
        <f t="shared" si="737"/>
        <v>-49.005592102579506</v>
      </c>
      <c r="R2523">
        <f t="shared" si="738"/>
        <v>130.9944078974205</v>
      </c>
      <c r="S2523">
        <f t="shared" si="739"/>
        <v>12.116783465043996</v>
      </c>
      <c r="T2523">
        <f t="shared" si="722"/>
        <v>36.93528413768697</v>
      </c>
    </row>
    <row r="2524" spans="1:20" x14ac:dyDescent="0.3">
      <c r="A2524">
        <f t="shared" si="723"/>
        <v>76421.297422024785</v>
      </c>
      <c r="B2524">
        <f t="shared" si="740"/>
        <v>12162.827242211164</v>
      </c>
      <c r="C2524" t="str">
        <f t="shared" si="724"/>
        <v>45.9749915187281-53.0314557120538i</v>
      </c>
      <c r="D2524" t="str">
        <f t="shared" si="725"/>
        <v>15.0163322646761-4.87634520790923i</v>
      </c>
      <c r="E2524" t="str">
        <f t="shared" si="726"/>
        <v>147.000260404684-1.45528697422015i</v>
      </c>
      <c r="F2524" t="str">
        <f t="shared" si="727"/>
        <v>17.4256946828789-13.0468583478491i</v>
      </c>
      <c r="G2524" t="str">
        <f t="shared" si="728"/>
        <v>0.998066104127743-0.0439335397960634i</v>
      </c>
      <c r="H2524" t="str">
        <f t="shared" si="729"/>
        <v>107.856414188304+42.6975470396666i</v>
      </c>
      <c r="I2524" t="str">
        <f t="shared" si="730"/>
        <v>6.3448485375938-1.72687576008159i</v>
      </c>
      <c r="K2524" t="str">
        <f t="shared" si="731"/>
        <v>0.104200680750047-0.0614255598440245i</v>
      </c>
      <c r="L2524" t="str">
        <f t="shared" si="732"/>
        <v>0.0015-0.817834845891889i</v>
      </c>
      <c r="M2524" t="str">
        <f t="shared" si="733"/>
        <v>0.0135-0.335521988058211i</v>
      </c>
      <c r="N2524">
        <f t="shared" si="734"/>
        <v>130.92326450919956</v>
      </c>
      <c r="O2524">
        <f t="shared" si="735"/>
        <v>36.924975055727735</v>
      </c>
      <c r="P2524" s="3">
        <f t="shared" si="736"/>
        <v>36.924975055727735</v>
      </c>
      <c r="Q2524" s="3">
        <f t="shared" si="737"/>
        <v>-49.076735490800438</v>
      </c>
      <c r="R2524">
        <f t="shared" si="738"/>
        <v>130.92326450919956</v>
      </c>
      <c r="S2524">
        <f t="shared" si="739"/>
        <v>12.162827242211163</v>
      </c>
      <c r="T2524">
        <f t="shared" si="722"/>
        <v>36.924975055727735</v>
      </c>
    </row>
    <row r="2525" spans="1:20" x14ac:dyDescent="0.3">
      <c r="A2525">
        <f t="shared" si="723"/>
        <v>76711.698352228486</v>
      </c>
      <c r="B2525">
        <f t="shared" si="740"/>
        <v>12209.045985731567</v>
      </c>
      <c r="C2525" t="str">
        <f t="shared" si="724"/>
        <v>45.8541417192024-53.025699845282i</v>
      </c>
      <c r="D2525" t="str">
        <f t="shared" si="725"/>
        <v>15.0138017008524-4.8746410423723i</v>
      </c>
      <c r="E2525" t="str">
        <f t="shared" si="726"/>
        <v>147.011130049044-1.41159094363135i</v>
      </c>
      <c r="F2525" t="str">
        <f t="shared" si="727"/>
        <v>17.4254380839965-13.0032752216594i</v>
      </c>
      <c r="G2525" t="str">
        <f t="shared" si="728"/>
        <v>0.998051407287726-0.0440998378536229i</v>
      </c>
      <c r="H2525" t="str">
        <f t="shared" si="729"/>
        <v>107.99831367501+42.8648686024629i</v>
      </c>
      <c r="I2525" t="str">
        <f t="shared" si="730"/>
        <v>6.35203521667519-1.71187582925248i</v>
      </c>
      <c r="K2525" t="str">
        <f t="shared" si="731"/>
        <v>0.103990421118842-0.061526011872024i</v>
      </c>
      <c r="L2525" t="str">
        <f t="shared" si="732"/>
        <v>0.0015-0.814738838306324i</v>
      </c>
      <c r="M2525" t="str">
        <f t="shared" si="733"/>
        <v>0.0135-0.334251831100032i</v>
      </c>
      <c r="N2525">
        <f t="shared" si="734"/>
        <v>130.85171472063439</v>
      </c>
      <c r="O2525">
        <f t="shared" si="735"/>
        <v>36.914640649851528</v>
      </c>
      <c r="P2525" s="3">
        <f t="shared" si="736"/>
        <v>36.914640649851528</v>
      </c>
      <c r="Q2525" s="3">
        <f t="shared" si="737"/>
        <v>-49.148285279365595</v>
      </c>
      <c r="R2525">
        <f t="shared" si="738"/>
        <v>130.85171472063439</v>
      </c>
      <c r="S2525">
        <f t="shared" si="739"/>
        <v>12.209045985731567</v>
      </c>
      <c r="T2525">
        <f t="shared" si="722"/>
        <v>36.914640649851528</v>
      </c>
    </row>
    <row r="2526" spans="1:20" x14ac:dyDescent="0.3">
      <c r="A2526">
        <f t="shared" si="723"/>
        <v>77003.202805966954</v>
      </c>
      <c r="B2526">
        <f t="shared" si="740"/>
        <v>12255.440360477347</v>
      </c>
      <c r="C2526" t="str">
        <f t="shared" si="724"/>
        <v>45.7329319812389-53.019968645785i</v>
      </c>
      <c r="D2526" t="str">
        <f t="shared" si="725"/>
        <v>15.0112527307271-4.87300131070668i</v>
      </c>
      <c r="E2526" t="str">
        <f t="shared" si="726"/>
        <v>147.022393425102-1.36796774018509i</v>
      </c>
      <c r="F2526" t="str">
        <f t="shared" si="727"/>
        <v>17.4251795389006-12.9598789796211i</v>
      </c>
      <c r="G2526" t="str">
        <f t="shared" si="728"/>
        <v>0.998036598977283-0.0442667604319634i</v>
      </c>
      <c r="H2526" t="str">
        <f t="shared" si="729"/>
        <v>108.141514772227+43.032849848903i</v>
      </c>
      <c r="I2526" t="str">
        <f t="shared" si="730"/>
        <v>6.35928544515742-1.69691075106463i</v>
      </c>
      <c r="K2526" t="str">
        <f t="shared" si="731"/>
        <v>0.103779476696531-0.0616259056706051i</v>
      </c>
      <c r="L2526" t="str">
        <f t="shared" si="732"/>
        <v>0.0015-0.81165455101248i</v>
      </c>
      <c r="M2526" t="str">
        <f t="shared" si="733"/>
        <v>0.0135-0.332986482466658i</v>
      </c>
      <c r="N2526">
        <f t="shared" si="734"/>
        <v>130.77975826837695</v>
      </c>
      <c r="O2526">
        <f t="shared" si="735"/>
        <v>36.904280680508215</v>
      </c>
      <c r="P2526" s="3">
        <f t="shared" si="736"/>
        <v>36.904280680508215</v>
      </c>
      <c r="Q2526" s="3">
        <f t="shared" si="737"/>
        <v>-49.220241731623055</v>
      </c>
      <c r="R2526">
        <f t="shared" si="738"/>
        <v>130.77975826837695</v>
      </c>
      <c r="S2526">
        <f t="shared" si="739"/>
        <v>12.255440360477348</v>
      </c>
      <c r="T2526">
        <f t="shared" si="722"/>
        <v>36.904280680508215</v>
      </c>
    </row>
    <row r="2527" spans="1:20" x14ac:dyDescent="0.3">
      <c r="A2527">
        <f t="shared" si="723"/>
        <v>77295.814976629626</v>
      </c>
      <c r="B2527">
        <f t="shared" si="740"/>
        <v>12302.01103384716</v>
      </c>
      <c r="C2527" t="str">
        <f t="shared" si="724"/>
        <v>45.6113619986796-53.014258684438i</v>
      </c>
      <c r="D2527" t="str">
        <f t="shared" si="725"/>
        <v>15.0086852268862-4.87142592714802i</v>
      </c>
      <c r="E2527" t="str">
        <f t="shared" si="726"/>
        <v>147.034050802626-1.32442026446578i</v>
      </c>
      <c r="F2527" t="str">
        <f t="shared" si="727"/>
        <v>17.4249190328887-12.9166689955004i</v>
      </c>
      <c r="G2527" t="str">
        <f t="shared" si="728"/>
        <v>0.998021678354303-0.044434309819818i</v>
      </c>
      <c r="H2527" t="str">
        <f t="shared" si="729"/>
        <v>108.286031099748+43.2014927641921i</v>
      </c>
      <c r="I2527" t="str">
        <f t="shared" si="730"/>
        <v>6.36659985001423-1.68198049030261i</v>
      </c>
      <c r="K2527" t="str">
        <f t="shared" si="731"/>
        <v>0.103567850230632-0.0617252356459228i</v>
      </c>
      <c r="L2527" t="str">
        <f t="shared" si="732"/>
        <v>0.0015-0.808581939641843i</v>
      </c>
      <c r="M2527" t="str">
        <f t="shared" si="733"/>
        <v>0.0135-0.331725923955626i</v>
      </c>
      <c r="N2527">
        <f t="shared" si="734"/>
        <v>130.70739489564653</v>
      </c>
      <c r="O2527">
        <f t="shared" si="735"/>
        <v>36.89389490730094</v>
      </c>
      <c r="P2527" s="3">
        <f t="shared" si="736"/>
        <v>36.89389490730094</v>
      </c>
      <c r="Q2527" s="3">
        <f t="shared" si="737"/>
        <v>-49.292605104353456</v>
      </c>
      <c r="R2527">
        <f t="shared" si="738"/>
        <v>130.70739489564653</v>
      </c>
      <c r="S2527">
        <f t="shared" si="739"/>
        <v>12.30201103384716</v>
      </c>
      <c r="T2527">
        <f t="shared" si="722"/>
        <v>36.89389490730094</v>
      </c>
    </row>
    <row r="2528" spans="1:20" x14ac:dyDescent="0.3">
      <c r="A2528">
        <f t="shared" si="723"/>
        <v>77589.539073540829</v>
      </c>
      <c r="B2528">
        <f t="shared" si="740"/>
        <v>12348.75867577578</v>
      </c>
      <c r="C2528" t="str">
        <f t="shared" si="724"/>
        <v>45.4894314847232-53.0085665164216i</v>
      </c>
      <c r="D2528" t="str">
        <f t="shared" si="725"/>
        <v>15.0060990611297-4.8699148062001i</v>
      </c>
      <c r="E2528" t="str">
        <f t="shared" si="726"/>
        <v>147.046102431721-1.2809514217635i</v>
      </c>
      <c r="F2528" t="str">
        <f t="shared" si="727"/>
        <v>17.4246565511473-12.8736446457205i</v>
      </c>
      <c r="G2528" t="str">
        <f t="shared" si="728"/>
        <v>0.998006644570361-0.0446024883136581i</v>
      </c>
      <c r="H2528" t="str">
        <f t="shared" si="729"/>
        <v>108.431876445426+43.370799315662i</v>
      </c>
      <c r="I2528" t="str">
        <f t="shared" si="730"/>
        <v>6.37397906534764-1.66708501575596i</v>
      </c>
      <c r="K2528" t="str">
        <f t="shared" si="731"/>
        <v>0.103355544525827-0.0618239962132763i</v>
      </c>
      <c r="L2528" t="str">
        <f t="shared" si="732"/>
        <v>0.0015-0.805520959993866i</v>
      </c>
      <c r="M2528" t="str">
        <f t="shared" si="733"/>
        <v>0.0135-0.33047013743338i</v>
      </c>
      <c r="N2528">
        <f t="shared" si="734"/>
        <v>130.63462435231517</v>
      </c>
      <c r="O2528">
        <f t="shared" si="735"/>
        <v>36.88348308899473</v>
      </c>
      <c r="P2528" s="3">
        <f t="shared" si="736"/>
        <v>36.88348308899473</v>
      </c>
      <c r="Q2528" s="3">
        <f t="shared" si="737"/>
        <v>-49.365375647684829</v>
      </c>
      <c r="R2528">
        <f t="shared" si="738"/>
        <v>130.63462435231517</v>
      </c>
      <c r="S2528">
        <f t="shared" si="739"/>
        <v>12.34875867577578</v>
      </c>
      <c r="T2528">
        <f t="shared" si="722"/>
        <v>36.88348308899473</v>
      </c>
    </row>
    <row r="2529" spans="1:20" x14ac:dyDescent="0.3">
      <c r="A2529">
        <f t="shared" si="723"/>
        <v>77884.379322020279</v>
      </c>
      <c r="B2529">
        <f t="shared" si="740"/>
        <v>12395.683958743728</v>
      </c>
      <c r="C2529" t="str">
        <f t="shared" si="724"/>
        <v>45.3671401722534-53.0028886813284i</v>
      </c>
      <c r="D2529" t="str">
        <f t="shared" si="725"/>
        <v>15.0034941044692-4.86846786262727i</v>
      </c>
      <c r="E2529" t="str">
        <f t="shared" si="726"/>
        <v>147.058548542777-1.23756412193109i</v>
      </c>
      <c r="F2529" t="str">
        <f t="shared" si="727"/>
        <v>17.424392078753-12.8308053093526i</v>
      </c>
      <c r="G2529" t="str">
        <f t="shared" si="728"/>
        <v>0.997991496770678-0.0447712982177117i</v>
      </c>
      <c r="H2529" t="str">
        <f t="shared" si="729"/>
        <v>108.57906476762+43.5407714519112i</v>
      </c>
      <c r="I2529" t="str">
        <f t="shared" si="730"/>
        <v>6.38142373248213-1.65222430029358i</v>
      </c>
      <c r="K2529" t="str">
        <f t="shared" si="731"/>
        <v>0.103142562444034-0.0619221817977765i</v>
      </c>
      <c r="L2529" t="str">
        <f t="shared" si="732"/>
        <v>0.0015-0.802471568035332i</v>
      </c>
      <c r="M2529" t="str">
        <f t="shared" si="733"/>
        <v>0.0135-0.329219104835007i</v>
      </c>
      <c r="N2529">
        <f t="shared" si="734"/>
        <v>130.56144639499476</v>
      </c>
      <c r="O2529">
        <f t="shared" si="735"/>
        <v>36.873044983525254</v>
      </c>
      <c r="P2529" s="3">
        <f t="shared" si="736"/>
        <v>36.873044983525254</v>
      </c>
      <c r="Q2529" s="3">
        <f t="shared" si="737"/>
        <v>-49.438553605005232</v>
      </c>
      <c r="R2529">
        <f t="shared" si="738"/>
        <v>130.56144639499476</v>
      </c>
      <c r="S2529">
        <f t="shared" si="739"/>
        <v>12.395683958743728</v>
      </c>
      <c r="T2529">
        <f t="shared" si="722"/>
        <v>36.873044983525254</v>
      </c>
    </row>
    <row r="2530" spans="1:20" x14ac:dyDescent="0.3">
      <c r="A2530">
        <f t="shared" si="723"/>
        <v>78180.339963443956</v>
      </c>
      <c r="B2530">
        <f t="shared" si="740"/>
        <v>12442.787557786954</v>
      </c>
      <c r="C2530" t="str">
        <f t="shared" si="724"/>
        <v>45.2444878141686-52.9972217032813i</v>
      </c>
      <c r="D2530" t="str">
        <f t="shared" si="725"/>
        <v>15.000870227124-4.86708501144645i</v>
      </c>
      <c r="E2530" t="str">
        <f t="shared" si="726"/>
        <v>147.071389346442-1.19426127925026i</v>
      </c>
      <c r="F2530" t="str">
        <f t="shared" si="727"/>
        <v>17.4241256006694-12.7881503681065i</v>
      </c>
      <c r="G2530" t="str">
        <f t="shared" si="728"/>
        <v>0.997976234094071-0.0449407418439813i</v>
      </c>
      <c r="H2530" t="str">
        <f t="shared" si="729"/>
        <v>108.727610197671+43.7114111019143i</v>
      </c>
      <c r="I2530" t="str">
        <f t="shared" si="730"/>
        <v>6.38893450005833-1.63739832094001i</v>
      </c>
      <c r="K2530" t="str">
        <f t="shared" si="731"/>
        <v>0.102928906904475-0.0620197868350152i</v>
      </c>
      <c r="L2530" t="str">
        <f t="shared" si="732"/>
        <v>0.0015-0.799433719899713i</v>
      </c>
      <c r="M2530" t="str">
        <f t="shared" si="733"/>
        <v>0.0135-0.327972808163984i</v>
      </c>
      <c r="N2530">
        <f t="shared" si="734"/>
        <v>130.48786078712135</v>
      </c>
      <c r="O2530">
        <f t="shared" si="735"/>
        <v>36.862580348008535</v>
      </c>
      <c r="P2530" s="3">
        <f t="shared" si="736"/>
        <v>36.862580348008535</v>
      </c>
      <c r="Q2530" s="3">
        <f t="shared" si="737"/>
        <v>-49.512139212878651</v>
      </c>
      <c r="R2530">
        <f t="shared" si="738"/>
        <v>130.48786078712135</v>
      </c>
      <c r="S2530">
        <f t="shared" si="739"/>
        <v>12.442787557786955</v>
      </c>
      <c r="T2530">
        <f t="shared" si="722"/>
        <v>36.862580348008535</v>
      </c>
    </row>
    <row r="2531" spans="1:20" x14ac:dyDescent="0.3">
      <c r="A2531">
        <f t="shared" si="723"/>
        <v>78477.425255305046</v>
      </c>
      <c r="B2531">
        <f t="shared" si="740"/>
        <v>12490.070150506544</v>
      </c>
      <c r="C2531" t="str">
        <f t="shared" si="724"/>
        <v>45.1214741837087-52.9915620910479i</v>
      </c>
      <c r="D2531" t="str">
        <f t="shared" si="725"/>
        <v>14.9982272985181-4.86576616791932i</v>
      </c>
      <c r="E2531" t="str">
        <f t="shared" si="726"/>
        <v>147.084625033574-1.15104581228779i</v>
      </c>
      <c r="F2531" t="str">
        <f t="shared" si="727"/>
        <v>17.4238571017486-12.7456792063214i</v>
      </c>
      <c r="G2531" t="str">
        <f t="shared" si="728"/>
        <v>0.997960855672902-0.0451108215122633i</v>
      </c>
      <c r="H2531" t="str">
        <f t="shared" si="729"/>
        <v>108.877527042425+43.8827201741094i</v>
      </c>
      <c r="I2531" t="str">
        <f t="shared" si="730"/>
        <v>6.39651202412988-1.62260705895324i</v>
      </c>
      <c r="K2531" t="str">
        <f t="shared" si="731"/>
        <v>0.102714580883729-0.0621168057717389i</v>
      </c>
      <c r="L2531" t="str">
        <f t="shared" si="732"/>
        <v>0.0015-0.796407371886542i</v>
      </c>
      <c r="M2531" t="str">
        <f t="shared" si="733"/>
        <v>0.0135-0.326731229491914i</v>
      </c>
      <c r="N2531">
        <f t="shared" si="734"/>
        <v>130.41386729904147</v>
      </c>
      <c r="O2531">
        <f t="shared" si="735"/>
        <v>36.85208893874978</v>
      </c>
      <c r="P2531" s="3">
        <f t="shared" si="736"/>
        <v>36.85208893874978</v>
      </c>
      <c r="Q2531" s="3">
        <f t="shared" si="737"/>
        <v>-49.586132700958522</v>
      </c>
      <c r="R2531">
        <f t="shared" si="738"/>
        <v>130.41386729904147</v>
      </c>
      <c r="S2531">
        <f t="shared" si="739"/>
        <v>12.490070150506545</v>
      </c>
      <c r="T2531">
        <f t="shared" si="722"/>
        <v>36.85208893874978</v>
      </c>
    </row>
    <row r="2532" spans="1:20" x14ac:dyDescent="0.3">
      <c r="A2532">
        <f t="shared" si="723"/>
        <v>78775.639471275208</v>
      </c>
      <c r="B2532">
        <f t="shared" si="740"/>
        <v>12537.53241707847</v>
      </c>
      <c r="C2532" t="str">
        <f t="shared" si="724"/>
        <v>44.9980990747857-52.9859063381688i</v>
      </c>
      <c r="D2532" t="str">
        <f t="shared" si="725"/>
        <v>14.9955651872764-4.86451124754442i</v>
      </c>
      <c r="E2532" t="str">
        <f t="shared" si="726"/>
        <v>147.098255775212-1.10792064375655i</v>
      </c>
      <c r="F2532" t="str">
        <f t="shared" si="727"/>
        <v>17.4235865667283-12.7033912109568i</v>
      </c>
      <c r="G2532" t="str">
        <f t="shared" si="728"/>
        <v>0.997945360633038-0.0452815395501657i</v>
      </c>
      <c r="H2532" t="str">
        <f t="shared" si="729"/>
        <v>109.028829786792+44.0547005554526i</v>
      </c>
      <c r="I2532" t="str">
        <f t="shared" si="730"/>
        <v>6.40415696825992-1.60785049990479i</v>
      </c>
      <c r="K2532" t="str">
        <f t="shared" si="731"/>
        <v>0.102499587415785-0.0622132330665264i</v>
      </c>
      <c r="L2532" t="str">
        <f t="shared" si="732"/>
        <v>0.0015-0.793392480460793i</v>
      </c>
      <c r="M2532" t="str">
        <f t="shared" si="733"/>
        <v>0.0135-0.325494350958273i</v>
      </c>
      <c r="N2532">
        <f t="shared" si="734"/>
        <v>130.33946570809584</v>
      </c>
      <c r="O2532">
        <f t="shared" si="735"/>
        <v>36.841570511253458</v>
      </c>
      <c r="P2532" s="3">
        <f t="shared" si="736"/>
        <v>36.841570511253458</v>
      </c>
      <c r="Q2532" s="3">
        <f t="shared" si="737"/>
        <v>-49.660534291904156</v>
      </c>
      <c r="R2532">
        <f t="shared" si="738"/>
        <v>130.33946570809584</v>
      </c>
      <c r="S2532">
        <f t="shared" si="739"/>
        <v>12.53753241707847</v>
      </c>
      <c r="T2532">
        <f t="shared" si="722"/>
        <v>36.841570511253458</v>
      </c>
    </row>
    <row r="2533" spans="1:20" x14ac:dyDescent="0.3">
      <c r="A2533">
        <f t="shared" si="723"/>
        <v>79074.986901266049</v>
      </c>
      <c r="B2533">
        <f t="shared" si="740"/>
        <v>12585.175040263368</v>
      </c>
      <c r="C2533" t="str">
        <f t="shared" si="724"/>
        <v>44.8743623023107-52.980250923086i</v>
      </c>
      <c r="D2533" t="str">
        <f t="shared" si="725"/>
        <v>14.9928837612219-4.86332016604907i</v>
      </c>
      <c r="E2533" t="str">
        <f t="shared" si="726"/>
        <v>147.112281722534-1.06488870037549i</v>
      </c>
      <c r="F2533" t="str">
        <f t="shared" si="727"/>
        <v>17.4233139802323-12.6612857715838i</v>
      </c>
      <c r="G2533" t="str">
        <f t="shared" si="728"/>
        <v>0.9979297480938-0.0454528982931269i</v>
      </c>
      <c r="H2533" t="str">
        <f t="shared" si="729"/>
        <v>109.181533096355+44.2273541104483i</v>
      </c>
      <c r="I2533" t="str">
        <f t="shared" si="730"/>
        <v>6.4118700036205-1.59312863376163i</v>
      </c>
      <c r="K2533" t="str">
        <f t="shared" si="731"/>
        <v>0.102283929592078-0.0623090631904682i</v>
      </c>
      <c r="L2533" t="str">
        <f t="shared" si="732"/>
        <v>0.0015-0.79038900225223i</v>
      </c>
      <c r="M2533" t="str">
        <f t="shared" si="733"/>
        <v>0.0135-0.324262154770146i</v>
      </c>
      <c r="N2533">
        <f t="shared" si="734"/>
        <v>130.26465579870276</v>
      </c>
      <c r="O2533">
        <f t="shared" si="735"/>
        <v>36.831024820232912</v>
      </c>
      <c r="P2533" s="3">
        <f t="shared" si="736"/>
        <v>36.831024820232912</v>
      </c>
      <c r="Q2533" s="3">
        <f t="shared" si="737"/>
        <v>-49.735344201297245</v>
      </c>
      <c r="R2533">
        <f t="shared" si="738"/>
        <v>130.26465579870276</v>
      </c>
      <c r="S2533">
        <f t="shared" si="739"/>
        <v>12.585175040263367</v>
      </c>
      <c r="T2533">
        <f t="shared" si="722"/>
        <v>36.831024820232912</v>
      </c>
    </row>
    <row r="2534" spans="1:20" x14ac:dyDescent="0.3">
      <c r="A2534">
        <f t="shared" si="723"/>
        <v>79375.47185149086</v>
      </c>
      <c r="B2534">
        <f t="shared" si="740"/>
        <v>12632.998705416368</v>
      </c>
      <c r="C2534" t="str">
        <f t="shared" si="724"/>
        <v>44.7502637025175-52.9745923092762i</v>
      </c>
      <c r="D2534" t="str">
        <f t="shared" si="725"/>
        <v>14.9901828873716-4.86219283938143i</v>
      </c>
      <c r="E2534" t="str">
        <f t="shared" si="726"/>
        <v>147.126703006822-1.02195291272868i</v>
      </c>
      <c r="F2534" t="str">
        <f t="shared" si="727"/>
        <v>17.4230393267695-12.6193622803754i</v>
      </c>
      <c r="G2534" t="str">
        <f t="shared" si="728"/>
        <v>0.99791401716791-0.0456249000844336i</v>
      </c>
      <c r="H2534" t="str">
        <f t="shared" si="729"/>
        <v>109.335651820016+44.4006826801496i</v>
      </c>
      <c r="I2534" t="str">
        <f t="shared" si="730"/>
        <v>6.41965180909262-1.57844145496975i</v>
      </c>
      <c r="K2534" t="str">
        <f t="shared" si="731"/>
        <v>0.102067610561517-0.0624042906278499i</v>
      </c>
      <c r="L2534" t="str">
        <f t="shared" si="732"/>
        <v>0.0015-0.787396894054826i</v>
      </c>
      <c r="M2534" t="str">
        <f t="shared" si="733"/>
        <v>0.0135-0.323034623201979i</v>
      </c>
      <c r="N2534">
        <f t="shared" si="734"/>
        <v>130.18943736243909</v>
      </c>
      <c r="O2534">
        <f t="shared" si="735"/>
        <v>36.820451619619789</v>
      </c>
      <c r="P2534" s="3">
        <f t="shared" si="736"/>
        <v>36.820451619619789</v>
      </c>
      <c r="Q2534" s="3">
        <f t="shared" si="737"/>
        <v>-49.810562637560906</v>
      </c>
      <c r="R2534">
        <f t="shared" si="738"/>
        <v>130.18943736243909</v>
      </c>
      <c r="S2534">
        <f t="shared" si="739"/>
        <v>12.632998705416368</v>
      </c>
      <c r="T2534">
        <f t="shared" si="722"/>
        <v>36.820451619619789</v>
      </c>
    </row>
    <row r="2535" spans="1:20" x14ac:dyDescent="0.3">
      <c r="A2535">
        <f t="shared" si="723"/>
        <v>79677.09864452653</v>
      </c>
      <c r="B2535">
        <f t="shared" si="740"/>
        <v>12681.004100496952</v>
      </c>
      <c r="C2535" t="str">
        <f t="shared" si="724"/>
        <v>44.6258031332957-52.9689269453935i</v>
      </c>
      <c r="D2535" t="str">
        <f t="shared" si="725"/>
        <v>14.9874624319344-4.86112918370232i</v>
      </c>
      <c r="E2535" t="str">
        <f t="shared" si="726"/>
        <v>147.141519739425-0.979116215123178i</v>
      </c>
      <c r="F2535" t="str">
        <f t="shared" si="727"/>
        <v>17.4227625907323-12.5776201320981i</v>
      </c>
      <c r="G2535" t="str">
        <f t="shared" si="728"/>
        <v>0.99789816696145-0.0457975472752395i</v>
      </c>
      <c r="H2535" t="str">
        <f t="shared" si="729"/>
        <v>109.49120099269+44.5746880811261i</v>
      </c>
      <c r="I2535" t="str">
        <f t="shared" si="730"/>
        <v>6.42750307136773-1.56378896254037i</v>
      </c>
      <c r="K2535" t="str">
        <f t="shared" si="731"/>
        <v>0.101850633530509-0.0624989098768382i</v>
      </c>
      <c r="L2535" t="str">
        <f t="shared" si="732"/>
        <v>0.0015-0.784416112826087i</v>
      </c>
      <c r="M2535" t="str">
        <f t="shared" si="733"/>
        <v>0.0135-0.321811738595317i</v>
      </c>
      <c r="N2535">
        <f t="shared" si="734"/>
        <v>130.11381019812453</v>
      </c>
      <c r="O2535">
        <f t="shared" si="735"/>
        <v>36.80985066257486</v>
      </c>
      <c r="P2535" s="3">
        <f t="shared" si="736"/>
        <v>36.80985066257486</v>
      </c>
      <c r="Q2535" s="3">
        <f t="shared" si="737"/>
        <v>-49.886189801875467</v>
      </c>
      <c r="R2535">
        <f t="shared" si="738"/>
        <v>130.11381019812453</v>
      </c>
      <c r="S2535">
        <f t="shared" si="739"/>
        <v>12.681004100496951</v>
      </c>
      <c r="T2535">
        <f t="shared" si="722"/>
        <v>36.80985066257486</v>
      </c>
    </row>
    <row r="2536" spans="1:20" x14ac:dyDescent="0.3">
      <c r="A2536">
        <f t="shared" si="723"/>
        <v>79979.871619375728</v>
      </c>
      <c r="B2536">
        <f t="shared" si="740"/>
        <v>12729.19191607884</v>
      </c>
      <c r="C2536" t="str">
        <f t="shared" si="724"/>
        <v>44.500980474513-52.9632512654135i</v>
      </c>
      <c r="D2536" t="str">
        <f t="shared" si="725"/>
        <v>14.9847222603065-4.86012911537714i</v>
      </c>
      <c r="E2536" t="str">
        <f t="shared" si="726"/>
        <v>147.15673201173-0.936381545446566i</v>
      </c>
      <c r="F2536" t="str">
        <f t="shared" si="727"/>
        <v>17.4224837563968-12.5360587241024i</v>
      </c>
      <c r="G2536" t="str">
        <f t="shared" si="728"/>
        <v>0.99788219657381-0.0459708422245828i</v>
      </c>
      <c r="H2536" t="str">
        <f t="shared" si="729"/>
        <v>109.648195838039+44.7493721044026i</v>
      </c>
      <c r="I2536" t="str">
        <f t="shared" si="730"/>
        <v>6.43542448505092-1.54917116013753i</v>
      </c>
      <c r="K2536" t="str">
        <f t="shared" si="731"/>
        <v>0.101633001762969-0.0625929154501699i</v>
      </c>
      <c r="L2536" t="str">
        <f t="shared" si="732"/>
        <v>0.0015-0.781446615686477i</v>
      </c>
      <c r="M2536" t="str">
        <f t="shared" si="733"/>
        <v>0.0135-0.320593483358555i</v>
      </c>
      <c r="N2536">
        <f t="shared" si="734"/>
        <v>130.03777411190055</v>
      </c>
      <c r="O2536">
        <f t="shared" si="735"/>
        <v>36.799221701497899</v>
      </c>
      <c r="P2536" s="3">
        <f t="shared" si="736"/>
        <v>36.799221701497899</v>
      </c>
      <c r="Q2536" s="3">
        <f t="shared" si="737"/>
        <v>-49.962225888099439</v>
      </c>
      <c r="R2536">
        <f t="shared" si="738"/>
        <v>130.03777411190055</v>
      </c>
      <c r="S2536">
        <f t="shared" si="739"/>
        <v>12.72919191607884</v>
      </c>
      <c r="T2536">
        <f t="shared" si="722"/>
        <v>36.799221701497899</v>
      </c>
    </row>
    <row r="2537" spans="1:20" x14ac:dyDescent="0.3">
      <c r="A2537">
        <f t="shared" si="723"/>
        <v>80283.795131529361</v>
      </c>
      <c r="B2537">
        <f t="shared" si="740"/>
        <v>12777.56284535994</v>
      </c>
      <c r="C2537" t="str">
        <f t="shared" si="724"/>
        <v>44.375795628342-52.9575616887825i</v>
      </c>
      <c r="D2537" t="str">
        <f t="shared" si="725"/>
        <v>14.981962237069-4.85919255096752i</v>
      </c>
      <c r="E2537" t="str">
        <f t="shared" si="726"/>
        <v>147.172339895122-0.893751845024109i</v>
      </c>
      <c r="F2537" t="str">
        <f t="shared" si="727"/>
        <v>17.4222028079209-12.4946774563143i</v>
      </c>
      <c r="G2537" t="str">
        <f t="shared" si="728"/>
        <v>0.997866105097638-0.046144787299405i</v>
      </c>
      <c r="H2537" t="str">
        <f t="shared" si="729"/>
        <v>109.806651771258+44.9247365143663i</v>
      </c>
      <c r="I2537" t="str">
        <f t="shared" si="730"/>
        <v>6.44341675276545-1.53458805616855i</v>
      </c>
      <c r="K2537" t="str">
        <f t="shared" si="731"/>
        <v>0.10141471858032-0.0626863018758424i</v>
      </c>
      <c r="L2537" t="str">
        <f t="shared" si="732"/>
        <v>0.0015-0.778488359918785i</v>
      </c>
      <c r="M2537" t="str">
        <f t="shared" si="733"/>
        <v>0.0135-0.31937983996668i</v>
      </c>
      <c r="N2537">
        <f t="shared" si="734"/>
        <v>129.96132891731196</v>
      </c>
      <c r="O2537">
        <f t="shared" si="735"/>
        <v>36.788564488037963</v>
      </c>
      <c r="P2537" s="3">
        <f t="shared" si="736"/>
        <v>36.788564488037963</v>
      </c>
      <c r="Q2537" s="3">
        <f t="shared" si="737"/>
        <v>-50.038671082688055</v>
      </c>
      <c r="R2537">
        <f t="shared" si="738"/>
        <v>129.96132891731196</v>
      </c>
      <c r="S2537">
        <f t="shared" si="739"/>
        <v>12.77756284535994</v>
      </c>
      <c r="T2537">
        <f t="shared" si="722"/>
        <v>36.788564488037963</v>
      </c>
    </row>
    <row r="2538" spans="1:20" x14ac:dyDescent="0.3">
      <c r="A2538">
        <f t="shared" si="723"/>
        <v>80588.873553029174</v>
      </c>
      <c r="B2538">
        <f t="shared" si="740"/>
        <v>12826.117584172309</v>
      </c>
      <c r="C2538" t="str">
        <f t="shared" si="724"/>
        <v>44.250248519586-52.9518546205764i</v>
      </c>
      <c r="D2538" t="str">
        <f t="shared" si="725"/>
        <v>14.9791822259843-4.85831940722323i</v>
      </c>
      <c r="E2538" t="str">
        <f t="shared" si="726"/>
        <v>147.188343440953-0.851230058478442i</v>
      </c>
      <c r="F2538" t="str">
        <f t="shared" si="727"/>
        <v>17.4219197293442-12.4534757312261i</v>
      </c>
      <c r="G2538" t="str">
        <f t="shared" si="728"/>
        <v>0.997849891618791-0.0463193848745686i</v>
      </c>
      <c r="H2538" t="str">
        <f t="shared" si="729"/>
        <v>109.966584401897+45.1007830476376i</v>
      </c>
      <c r="I2538" t="str">
        <f t="shared" si="730"/>
        <v>6.45148058525862-1.52003966387597i</v>
      </c>
      <c r="K2538" t="str">
        <f t="shared" si="731"/>
        <v>0.101195787361491-0.0627790636978086i</v>
      </c>
      <c r="L2538" t="str">
        <f t="shared" si="732"/>
        <v>0.0015-0.775541302967506i</v>
      </c>
      <c r="M2538" t="str">
        <f t="shared" si="733"/>
        <v>0.0135-0.318170790961029i</v>
      </c>
      <c r="N2538">
        <f t="shared" si="734"/>
        <v>129.88447443538487</v>
      </c>
      <c r="O2538">
        <f t="shared" si="735"/>
        <v>36.777878773104426</v>
      </c>
      <c r="P2538" s="3">
        <f t="shared" si="736"/>
        <v>36.777878773104426</v>
      </c>
      <c r="Q2538" s="3">
        <f t="shared" si="737"/>
        <v>-50.115525564615133</v>
      </c>
      <c r="R2538">
        <f t="shared" si="738"/>
        <v>129.88447443538487</v>
      </c>
      <c r="S2538">
        <f t="shared" si="739"/>
        <v>12.826117584172309</v>
      </c>
      <c r="T2538">
        <f t="shared" si="722"/>
        <v>36.777878773104426</v>
      </c>
    </row>
    <row r="2539" spans="1:20" x14ac:dyDescent="0.3">
      <c r="A2539">
        <f t="shared" si="723"/>
        <v>80895.111272530703</v>
      </c>
      <c r="B2539">
        <f t="shared" si="740"/>
        <v>12874.856830992165</v>
      </c>
      <c r="C2539" t="str">
        <f t="shared" si="724"/>
        <v>44.1243390960008-52.9461264516584i</v>
      </c>
      <c r="D2539" t="str">
        <f t="shared" si="725"/>
        <v>14.9763820899927-4.85750960107374i</v>
      </c>
      <c r="E2539" t="str">
        <f t="shared" si="726"/>
        <v>147.204742680508-0.808819133582373i</v>
      </c>
      <c r="F2539" t="str">
        <f t="shared" si="727"/>
        <v>17.4216345045871-12.4124529538875i</v>
      </c>
      <c r="G2539" t="str">
        <f t="shared" si="728"/>
        <v>0.997833555216283-0.0464946373328752i</v>
      </c>
      <c r="H2539" t="str">
        <f t="shared" si="729"/>
        <v>110.128009536746+45.2775134119123i</v>
      </c>
      <c r="I2539" t="str">
        <f t="shared" si="730"/>
        <v>6.45961670150985-1.5055260014323i</v>
      </c>
      <c r="K2539" t="str">
        <f t="shared" si="731"/>
        <v>0.100976211542895-0.0628711954766727i</v>
      </c>
      <c r="L2539" t="str">
        <f t="shared" si="732"/>
        <v>0.0015-0.772605402438243i</v>
      </c>
      <c r="M2539" t="str">
        <f t="shared" si="733"/>
        <v>0.0135-0.316966318949022i</v>
      </c>
      <c r="N2539">
        <f t="shared" si="734"/>
        <v>129.80721049470552</v>
      </c>
      <c r="O2539">
        <f t="shared" si="735"/>
        <v>36.767164306877149</v>
      </c>
      <c r="P2539" s="3">
        <f t="shared" si="736"/>
        <v>36.767164306877149</v>
      </c>
      <c r="Q2539" s="3">
        <f t="shared" si="737"/>
        <v>-50.192789505294485</v>
      </c>
      <c r="R2539">
        <f t="shared" si="738"/>
        <v>129.80721049470552</v>
      </c>
      <c r="S2539">
        <f t="shared" si="739"/>
        <v>12.874856830992165</v>
      </c>
      <c r="T2539">
        <f t="shared" si="722"/>
        <v>36.767164306877149</v>
      </c>
    </row>
    <row r="2540" spans="1:20" x14ac:dyDescent="0.3">
      <c r="A2540">
        <f t="shared" si="723"/>
        <v>81202.512695366328</v>
      </c>
      <c r="B2540">
        <f t="shared" si="740"/>
        <v>12923.781286949936</v>
      </c>
      <c r="C2540" t="str">
        <f t="shared" si="724"/>
        <v>43.9980673286208-52.9403735588479i</v>
      </c>
      <c r="D2540" t="str">
        <f t="shared" si="725"/>
        <v>14.9735616912096-4.85676304961982i</v>
      </c>
      <c r="E2540" t="str">
        <f t="shared" si="726"/>
        <v>147.221537624975-0.766522021117048i</v>
      </c>
      <c r="F2540" t="str">
        <f t="shared" si="727"/>
        <v>17.4213471174488-12.3716085318972i</v>
      </c>
      <c r="G2540" t="str">
        <f t="shared" si="728"/>
        <v>0.997817094962242-0.0466705470650832i</v>
      </c>
      <c r="H2540" t="str">
        <f t="shared" si="729"/>
        <v>110.290943182751+45.454929284765i</v>
      </c>
      <c r="I2540" t="str">
        <f t="shared" si="730"/>
        <v>6.4678258288391-1.49104709203689i</v>
      </c>
      <c r="K2540" t="str">
        <f t="shared" si="731"/>
        <v>0.100755994618405-0.0629626917903885i</v>
      </c>
      <c r="L2540" t="str">
        <f t="shared" si="732"/>
        <v>0.0015-0.769680616097074i</v>
      </c>
      <c r="M2540" t="str">
        <f t="shared" si="733"/>
        <v>0.0135-0.315766406603927i</v>
      </c>
      <c r="N2540">
        <f t="shared" si="734"/>
        <v>129.7295369314981</v>
      </c>
      <c r="O2540">
        <f t="shared" si="735"/>
        <v>36.756420838817895</v>
      </c>
      <c r="P2540" s="3">
        <f t="shared" si="736"/>
        <v>36.756420838817895</v>
      </c>
      <c r="Q2540" s="3">
        <f t="shared" si="737"/>
        <v>-50.270463068501897</v>
      </c>
      <c r="R2540">
        <f t="shared" si="738"/>
        <v>129.7295369314981</v>
      </c>
      <c r="S2540">
        <f t="shared" si="739"/>
        <v>12.923781286949936</v>
      </c>
      <c r="T2540">
        <f t="shared" ref="T2540:T2603" si="741">P2540</f>
        <v>36.756420838817895</v>
      </c>
    </row>
    <row r="2541" spans="1:20" x14ac:dyDescent="0.3">
      <c r="A2541">
        <f t="shared" ref="A2541:A2604" si="742">2*PI()*B2541</f>
        <v>81511.082243608704</v>
      </c>
      <c r="B2541">
        <f t="shared" si="740"/>
        <v>12972.891655840345</v>
      </c>
      <c r="C2541" t="str">
        <f t="shared" ref="C2541:C2604" si="743">IMPRODUCT(D2541,E2541,$C$40,,K2541,$C$41)</f>
        <v>43.8714332120815-52.9345923050921i</v>
      </c>
      <c r="D2541" t="str">
        <f t="shared" ref="D2541:D2604" si="744">IMDIV(IMPRODUCT($C$37,$C$38,COMPLEX(1,A2541/$C$38)),IMSUM(-1*A2541*A2541/$C$39,COMPLEX(0,1*A2541)))</f>
        <v>14.9707208909218-4.85607967012515i</v>
      </c>
      <c r="E2541" t="str">
        <f t="shared" ref="E2541:E2604" si="745">IMDIV(IMPRODUCT(IMSUM(F2541,G2541),$C$29,H2541),IMSUM(1,I2541))</f>
        <v>147.238728265415-0.724341674725415i</v>
      </c>
      <c r="F2541" t="str">
        <f t="shared" ref="F2541:F2604" si="746">IMDIV(IMPRODUCT($C$14,$C$15,COMPLEX(1,A2541/$C$15)),IMSUM(-1*A2541*A2541/$C$16,COMPLEX(0,A2541)))</f>
        <v>17.4210575516085-12.3309418753934i</v>
      </c>
      <c r="G2541" t="str">
        <f t="shared" ref="G2541:G2604" si="747">IMDIV(1,COMPLEX(1,A2541*$C$9*$C$10))</f>
        <v>0.997800509921849-0.0468471164699258i</v>
      </c>
      <c r="H2541" t="str">
        <f t="shared" ref="H2541:H2604" si="748">IMDIV($C$3,IMSUM(K2541,COMPLEX(0,$C$28*A2541)))</f>
        <v>110.455401549989+45.6330323124164i</v>
      </c>
      <c r="I2541" t="str">
        <f t="shared" ref="I2541:I2604" si="749">IMPRODUCT(F2541,$C$29,H2541,$C$31)</f>
        <v>6.47610870301818-1.47660296401484i</v>
      </c>
      <c r="K2541" t="str">
        <f t="shared" ref="K2541:K2604" si="750">IF($C$26&lt;=0,IMDIV(1,IMSUM(IMDIV(1,L2541),1/$C$18)),IMDIV(1,IMSUM(IMDIV(1,L2541),1/$C$18,IMDIV(1,M2541))))</f>
        <v>0.10053514013932-0.0630535472349606i</v>
      </c>
      <c r="L2541" t="str">
        <f t="shared" ref="L2541:L2604" si="751">IMSUM($C$21/$C$22,IMDIV(1,COMPLEX(0,$C$20*$C$22*A2541)))</f>
        <v>0.0015-0.766766901869967i</v>
      </c>
      <c r="M2541" t="str">
        <f t="shared" ref="M2541:M2604" si="752">IMSUM($C$25/$C$26,IMDIV(1,COMPLEX(0,$C$24*$C$26*A2541)))</f>
        <v>0.0135-0.314571036664602i</v>
      </c>
      <c r="N2541">
        <f t="shared" ref="N2541:N2604" si="753">ABS(R2541)</f>
        <v>129.65145358970156</v>
      </c>
      <c r="O2541">
        <f t="shared" ref="O2541:O2604" si="754">ABS(P2541)</f>
        <v>36.74564811768137</v>
      </c>
      <c r="P2541" s="3">
        <f t="shared" ref="P2541:P2604" si="755">20*LOG10(IMABS(C2541))</f>
        <v>36.74564811768137</v>
      </c>
      <c r="Q2541" s="3">
        <f t="shared" ref="Q2541:Q2604" si="756">IMARGUMENT(C2541)*180/PI()</f>
        <v>-50.348546410298447</v>
      </c>
      <c r="R2541">
        <f t="shared" ref="R2541:R2604" si="757">IF(Q2541&lt;0,Q2541+180,Q2541-180)</f>
        <v>129.65145358970156</v>
      </c>
      <c r="S2541">
        <f t="shared" ref="S2541:S2604" si="758">B2541/1000</f>
        <v>12.972891655840344</v>
      </c>
      <c r="T2541">
        <f t="shared" si="741"/>
        <v>36.74564811768137</v>
      </c>
    </row>
    <row r="2542" spans="1:20" x14ac:dyDescent="0.3">
      <c r="A2542">
        <f t="shared" si="742"/>
        <v>81820.824356134428</v>
      </c>
      <c r="B2542">
        <f t="shared" ref="B2542:B2605" si="759">B2541*(1+B$42)</f>
        <v>13022.188644132539</v>
      </c>
      <c r="C2542" t="str">
        <f t="shared" si="743"/>
        <v>43.7444367649361-52.9287790396404i</v>
      </c>
      <c r="D2542" t="str">
        <f t="shared" si="744"/>
        <v>14.9678595495845-4.85545938000782i</v>
      </c>
      <c r="E2542" t="str">
        <f t="shared" si="745"/>
        <v>147.256314572727-0.682281050768838i</v>
      </c>
      <c r="F2542" t="str">
        <f t="shared" si="746"/>
        <v>17.4207657906224-12.2904523970455i</v>
      </c>
      <c r="G2542" t="str">
        <f t="shared" si="747"/>
        <v>0.997783799153296-0.0470243479541289i</v>
      </c>
      <c r="H2542" t="str">
        <f t="shared" si="748"/>
        <v>110.621401054694+45.8118241084694i</v>
      </c>
      <c r="I2542" t="str">
        <f t="shared" si="749"/>
        <v>6.48446606838277-1.4621936509189i</v>
      </c>
      <c r="K2542" t="str">
        <f t="shared" si="750"/>
        <v>0.100313651714313-0.0631437564251456i</v>
      </c>
      <c r="L2542" t="str">
        <f t="shared" si="751"/>
        <v>0.0015-0.763864217842168i</v>
      </c>
      <c r="M2542" t="str">
        <f t="shared" si="752"/>
        <v>0.0135-0.313380191935249i</v>
      </c>
      <c r="N2542">
        <f t="shared" si="753"/>
        <v>129.57296032104364</v>
      </c>
      <c r="O2542">
        <f t="shared" si="754"/>
        <v>36.734845891525858</v>
      </c>
      <c r="P2542" s="3">
        <f t="shared" si="755"/>
        <v>36.734845891525858</v>
      </c>
      <c r="Q2542" s="3">
        <f t="shared" si="756"/>
        <v>-50.427039678956369</v>
      </c>
      <c r="R2542">
        <f t="shared" si="757"/>
        <v>129.57296032104364</v>
      </c>
      <c r="S2542">
        <f t="shared" si="758"/>
        <v>13.022188644132539</v>
      </c>
      <c r="T2542">
        <f t="shared" si="741"/>
        <v>36.734845891525858</v>
      </c>
    </row>
    <row r="2543" spans="1:20" x14ac:dyDescent="0.3">
      <c r="A2543">
        <f t="shared" si="742"/>
        <v>82131.743488687731</v>
      </c>
      <c r="B2543">
        <f t="shared" si="759"/>
        <v>13071.672960980242</v>
      </c>
      <c r="C2543" t="str">
        <f t="shared" si="743"/>
        <v>43.6170780299822-52.9229300982299i</v>
      </c>
      <c r="D2543" t="str">
        <f t="shared" si="744"/>
        <v>14.9649775268181-4.85490209683165i</v>
      </c>
      <c r="E2543" t="str">
        <f t="shared" si="745"/>
        <v>147.274296497621-0.640343108180823i</v>
      </c>
      <c r="F2543" t="str">
        <f t="shared" si="746"/>
        <v>17.4204718179241-12.2501395120453i</v>
      </c>
      <c r="G2543" t="str">
        <f t="shared" si="747"/>
        <v>0.997766961707729-0.0472022439324287i</v>
      </c>
      <c r="H2543" t="str">
        <f t="shared" si="748"/>
        <v>110.78895832232+45.9913062525958i</v>
      </c>
      <c r="I2543" t="str">
        <f t="shared" si="749"/>
        <v>6.49289867794594-1.44781919163341i</v>
      </c>
      <c r="K2543" t="str">
        <f t="shared" si="750"/>
        <v>0.100091533009386-0.0632333139951578i</v>
      </c>
      <c r="L2543" t="str">
        <f t="shared" si="751"/>
        <v>0.0015-0.760972522257591i</v>
      </c>
      <c r="M2543" t="str">
        <f t="shared" si="752"/>
        <v>0.0135-0.312193855285165i</v>
      </c>
      <c r="N2543">
        <f t="shared" si="753"/>
        <v>129.49405698511819</v>
      </c>
      <c r="O2543">
        <f t="shared" si="754"/>
        <v>36.724013907725393</v>
      </c>
      <c r="P2543" s="3">
        <f t="shared" si="755"/>
        <v>36.724013907725393</v>
      </c>
      <c r="Q2543" s="3">
        <f t="shared" si="756"/>
        <v>-50.505943014881815</v>
      </c>
      <c r="R2543">
        <f t="shared" si="757"/>
        <v>129.49405698511819</v>
      </c>
      <c r="S2543">
        <f t="shared" si="758"/>
        <v>13.071672960980242</v>
      </c>
      <c r="T2543">
        <f t="shared" si="741"/>
        <v>36.724013907725393</v>
      </c>
    </row>
    <row r="2544" spans="1:20" x14ac:dyDescent="0.3">
      <c r="A2544">
        <f t="shared" si="742"/>
        <v>82443.844113944753</v>
      </c>
      <c r="B2544">
        <f t="shared" si="759"/>
        <v>13121.345318231968</v>
      </c>
      <c r="C2544" t="str">
        <f t="shared" si="743"/>
        <v>43.4893570745763-52.9170418032713i</v>
      </c>
      <c r="D2544" t="str">
        <f t="shared" si="744"/>
        <v>14.9620746814053-4.8544077382978i</v>
      </c>
      <c r="E2544" t="str">
        <f t="shared" si="745"/>
        <v>147.292673970589-0.598530808319067i</v>
      </c>
      <c r="F2544" t="str">
        <f t="shared" si="746"/>
        <v>17.4201756168232-12.2100026380982i</v>
      </c>
      <c r="G2544" t="str">
        <f t="shared" si="747"/>
        <v>0.997749996629198-0.0473808068275891i</v>
      </c>
      <c r="H2544" t="str">
        <f t="shared" si="748"/>
        <v>110.958090190678+46.1714802891989i</v>
      </c>
      <c r="I2544" t="str">
        <f t="shared" si="749"/>
        <v>6.50140729351435-1.43347963048103i</v>
      </c>
      <c r="K2544" t="str">
        <f t="shared" si="750"/>
        <v>0.0998687877477937-0.0633222145993741i</v>
      </c>
      <c r="L2544" t="str">
        <f t="shared" si="751"/>
        <v>0.0015-0.758091773518217i</v>
      </c>
      <c r="M2544" t="str">
        <f t="shared" si="752"/>
        <v>0.0135-0.3110120096485i</v>
      </c>
      <c r="N2544">
        <f t="shared" si="753"/>
        <v>129.41474344945703</v>
      </c>
      <c r="O2544">
        <f t="shared" si="754"/>
        <v>36.713151912980798</v>
      </c>
      <c r="P2544" s="3">
        <f t="shared" si="755"/>
        <v>36.713151912980798</v>
      </c>
      <c r="Q2544" s="3">
        <f t="shared" si="756"/>
        <v>-50.585256550542979</v>
      </c>
      <c r="R2544">
        <f t="shared" si="757"/>
        <v>129.41474344945703</v>
      </c>
      <c r="S2544">
        <f t="shared" si="758"/>
        <v>13.121345318231969</v>
      </c>
      <c r="T2544">
        <f t="shared" si="741"/>
        <v>36.713151912980798</v>
      </c>
    </row>
    <row r="2545" spans="1:20" x14ac:dyDescent="0.3">
      <c r="A2545">
        <f t="shared" si="742"/>
        <v>82757.130721577749</v>
      </c>
      <c r="B2545">
        <f t="shared" si="759"/>
        <v>13171.206430441251</v>
      </c>
      <c r="C2545" t="str">
        <f t="shared" si="743"/>
        <v>43.3612739909549-52.9111104640425i</v>
      </c>
      <c r="D2545" t="str">
        <f t="shared" si="744"/>
        <v>14.9591508712872-4.85397622223578i</v>
      </c>
      <c r="E2545" t="str">
        <f t="shared" si="745"/>
        <v>147.31144690188-0.556847114819067i</v>
      </c>
      <c r="F2545" t="str">
        <f t="shared" si="746"/>
        <v>17.4198771705048-12.1700411954145i</v>
      </c>
      <c r="G2545" t="str">
        <f t="shared" si="747"/>
        <v>0.997732902954607-0.0475600390704194i</v>
      </c>
      <c r="H2545" t="str">
        <f t="shared" si="748"/>
        <v>111.128813713103+46.3523477260195i</v>
      </c>
      <c r="I2545" t="str">
        <f t="shared" si="749"/>
        <v>6.5099926858048-1.41917501733198i</v>
      </c>
      <c r="K2545" t="str">
        <f t="shared" si="750"/>
        <v>0.0996454197099782-0.0634104529130409i</v>
      </c>
      <c r="L2545" t="str">
        <f t="shared" si="751"/>
        <v>0.0015-0.755221930183524i</v>
      </c>
      <c r="M2545" t="str">
        <f t="shared" si="752"/>
        <v>0.0135-0.309834638024009i</v>
      </c>
      <c r="N2545">
        <f t="shared" si="753"/>
        <v>129.33501958960477</v>
      </c>
      <c r="O2545">
        <f t="shared" si="754"/>
        <v>36.702259653331716</v>
      </c>
      <c r="P2545" s="3">
        <f t="shared" si="755"/>
        <v>36.702259653331716</v>
      </c>
      <c r="Q2545" s="3">
        <f t="shared" si="756"/>
        <v>-50.664980410395223</v>
      </c>
      <c r="R2545">
        <f t="shared" si="757"/>
        <v>129.33501958960477</v>
      </c>
      <c r="S2545">
        <f t="shared" si="758"/>
        <v>13.17120643044125</v>
      </c>
      <c r="T2545">
        <f t="shared" si="741"/>
        <v>36.702259653331716</v>
      </c>
    </row>
    <row r="2546" spans="1:20" x14ac:dyDescent="0.3">
      <c r="A2546">
        <f t="shared" si="742"/>
        <v>83071.607818319753</v>
      </c>
      <c r="B2546">
        <f t="shared" si="759"/>
        <v>13221.257014876928</v>
      </c>
      <c r="C2546" t="str">
        <f t="shared" si="743"/>
        <v>43.232828896547-52.9051323768864i</v>
      </c>
      <c r="D2546" t="str">
        <f t="shared" si="744"/>
        <v>14.956205953561-4.85360746659494i</v>
      </c>
      <c r="E2546" t="str">
        <f t="shared" si="745"/>
        <v>147.330615181465-0.515294993448543i</v>
      </c>
      <c r="F2546" t="str">
        <f t="shared" si="746"/>
        <v>17.4195764620277-12.1302546067008i</v>
      </c>
      <c r="G2546" t="str">
        <f t="shared" si="747"/>
        <v>0.997715679713658-0.0477399430997921i</v>
      </c>
      <c r="H2546" t="str">
        <f t="shared" si="748"/>
        <v>111.301146161686+46.5339100327158i</v>
      </c>
      <c r="I2546" t="str">
        <f t="shared" si="749"/>
        <v>6.51865563456309-1.40490540771584i</v>
      </c>
      <c r="K2546" t="str">
        <f t="shared" si="750"/>
        <v>0.0994214327334772-0.0634980236329847i</v>
      </c>
      <c r="L2546" t="str">
        <f t="shared" si="751"/>
        <v>0.0015-0.752362950969834i</v>
      </c>
      <c r="M2546" t="str">
        <f t="shared" si="752"/>
        <v>0.0135-0.308661723474805i</v>
      </c>
      <c r="N2546">
        <f t="shared" si="753"/>
        <v>129.25488528918862</v>
      </c>
      <c r="O2546">
        <f t="shared" si="754"/>
        <v>36.691336874168073</v>
      </c>
      <c r="P2546" s="3">
        <f t="shared" si="755"/>
        <v>36.691336874168073</v>
      </c>
      <c r="Q2546" s="3">
        <f t="shared" si="756"/>
        <v>-50.745114710811379</v>
      </c>
      <c r="R2546">
        <f t="shared" si="757"/>
        <v>129.25488528918862</v>
      </c>
      <c r="S2546">
        <f t="shared" si="758"/>
        <v>13.221257014876928</v>
      </c>
      <c r="T2546">
        <f t="shared" si="741"/>
        <v>36.691336874168073</v>
      </c>
    </row>
    <row r="2547" spans="1:20" x14ac:dyDescent="0.3">
      <c r="A2547">
        <f t="shared" si="742"/>
        <v>83387.279928029369</v>
      </c>
      <c r="B2547">
        <f t="shared" si="759"/>
        <v>13271.49779153346</v>
      </c>
      <c r="C2547" t="str">
        <f t="shared" si="743"/>
        <v>43.1040219342895-52.8991038254131i</v>
      </c>
      <c r="D2547" t="str">
        <f t="shared" si="744"/>
        <v>14.9532397844761-4.85330138943556i</v>
      </c>
      <c r="E2547" t="str">
        <f t="shared" si="745"/>
        <v>147.350178679013-0.473877411957143i</v>
      </c>
      <c r="F2547" t="str">
        <f t="shared" si="746"/>
        <v>17.4192734743245-12.0906422971515i</v>
      </c>
      <c r="G2547" t="str">
        <f t="shared" si="747"/>
        <v>0.997698325928801-0.0479205213626599i</v>
      </c>
      <c r="H2547" t="str">
        <f t="shared" si="748"/>
        <v>111.475105030562+46.7161686393889i</v>
      </c>
      <c r="I2547" t="str">
        <f t="shared" si="749"/>
        <v>6.52739692868487-1.39067086293647i</v>
      </c>
      <c r="K2547" t="str">
        <f t="shared" si="750"/>
        <v>0.0991968307128325-0.0635849214783198i</v>
      </c>
      <c r="L2547" t="str">
        <f t="shared" si="751"/>
        <v>0.0015-0.749514794749787i</v>
      </c>
      <c r="M2547" t="str">
        <f t="shared" si="752"/>
        <v>0.0135-0.307493249128117i</v>
      </c>
      <c r="N2547">
        <f t="shared" si="753"/>
        <v>129.1743404399904</v>
      </c>
      <c r="O2547">
        <f t="shared" si="754"/>
        <v>36.680383320241965</v>
      </c>
      <c r="P2547" s="3">
        <f t="shared" si="755"/>
        <v>36.680383320241965</v>
      </c>
      <c r="Q2547" s="3">
        <f t="shared" si="756"/>
        <v>-50.825659560009591</v>
      </c>
      <c r="R2547">
        <f t="shared" si="757"/>
        <v>129.1743404399904</v>
      </c>
      <c r="S2547">
        <f t="shared" si="758"/>
        <v>13.271497791533461</v>
      </c>
      <c r="T2547">
        <f t="shared" si="741"/>
        <v>36.680383320241965</v>
      </c>
    </row>
    <row r="2548" spans="1:20" x14ac:dyDescent="0.3">
      <c r="A2548">
        <f t="shared" si="742"/>
        <v>83704.151591755886</v>
      </c>
      <c r="B2548">
        <f t="shared" si="759"/>
        <v>13321.929483141288</v>
      </c>
      <c r="C2548" t="str">
        <f t="shared" si="743"/>
        <v>42.9748532729475-52.8930210807138i</v>
      </c>
      <c r="D2548" t="str">
        <f t="shared" si="744"/>
        <v>14.9502522194318-4.85305790892007i</v>
      </c>
      <c r="E2548" t="str">
        <f t="shared" si="745"/>
        <v>147.370137243876-0.432597339925615i</v>
      </c>
      <c r="F2548" t="str">
        <f t="shared" si="746"/>
        <v>17.4189681902001-12.0512036944399i</v>
      </c>
      <c r="G2548" t="str">
        <f t="shared" si="747"/>
        <v>0.997680840615179-0.048101776314073i</v>
      </c>
      <c r="H2548" t="str">
        <f t="shared" si="748"/>
        <v>111.650708039246+46.8991249350695i</v>
      </c>
      <c r="I2548" t="str">
        <f t="shared" si="749"/>
        <v>6.53621736633747-1.37647145018936i</v>
      </c>
      <c r="K2548" t="str">
        <f t="shared" si="750"/>
        <v>0.0989716175994852-0.0636711411911598i</v>
      </c>
      <c r="L2548" t="str">
        <f t="shared" si="751"/>
        <v>0.0015-0.746677420551693i</v>
      </c>
      <c r="M2548" t="str">
        <f t="shared" si="752"/>
        <v>0.0135-0.306329198175053i</v>
      </c>
      <c r="N2548">
        <f t="shared" si="753"/>
        <v>129.09338494201856</v>
      </c>
      <c r="O2548">
        <f t="shared" si="754"/>
        <v>36.669398735680872</v>
      </c>
      <c r="P2548" s="3">
        <f t="shared" si="755"/>
        <v>36.669398735680872</v>
      </c>
      <c r="Q2548" s="3">
        <f t="shared" si="756"/>
        <v>-50.906615057981448</v>
      </c>
      <c r="R2548">
        <f t="shared" si="757"/>
        <v>129.09338494201856</v>
      </c>
      <c r="S2548">
        <f t="shared" si="758"/>
        <v>13.321929483141288</v>
      </c>
      <c r="T2548">
        <f t="shared" si="741"/>
        <v>36.669398735680872</v>
      </c>
    </row>
    <row r="2549" spans="1:20" x14ac:dyDescent="0.3">
      <c r="A2549">
        <f t="shared" si="742"/>
        <v>84022.22736780456</v>
      </c>
      <c r="B2549">
        <f t="shared" si="759"/>
        <v>13372.552815177225</v>
      </c>
      <c r="C2549" t="str">
        <f t="shared" si="743"/>
        <v>42.8453231074155-52.8868804015692i</v>
      </c>
      <c r="D2549" t="str">
        <f t="shared" si="744"/>
        <v>14.9472431129734-4.8528769433039i</v>
      </c>
      <c r="E2549" t="str">
        <f t="shared" si="745"/>
        <v>147.390490705048-0.391457748621127i</v>
      </c>
      <c r="F2549" t="str">
        <f t="shared" si="746"/>
        <v>17.4186605923312-12.0119382287099i</v>
      </c>
      <c r="G2549" t="str">
        <f t="shared" si="747"/>
        <v>0.997663222780575-0.0482837104171965i</v>
      </c>
      <c r="H2549" t="str">
        <f t="shared" si="748"/>
        <v>111.827973136027+47.082780266161i</v>
      </c>
      <c r="I2549" t="str">
        <f t="shared" si="749"/>
        <v>6.54511775508401-1.36230724268181i</v>
      </c>
      <c r="K2549" t="str">
        <f t="shared" si="750"/>
        <v>0.098745797401658-0.0637566775373306i</v>
      </c>
      <c r="L2549" t="str">
        <f t="shared" si="751"/>
        <v>0.0015-0.743850787558968i</v>
      </c>
      <c r="M2549" t="str">
        <f t="shared" si="752"/>
        <v>0.0135-0.305169553870345i</v>
      </c>
      <c r="N2549">
        <f t="shared" si="753"/>
        <v>129.01201870357349</v>
      </c>
      <c r="O2549">
        <f t="shared" si="754"/>
        <v>36.658382863998483</v>
      </c>
      <c r="P2549" s="3">
        <f t="shared" si="755"/>
        <v>36.658382863998483</v>
      </c>
      <c r="Q2549" s="3">
        <f t="shared" si="756"/>
        <v>-50.987981296426511</v>
      </c>
      <c r="R2549">
        <f t="shared" si="757"/>
        <v>129.01201870357349</v>
      </c>
      <c r="S2549">
        <f t="shared" si="758"/>
        <v>13.372552815177226</v>
      </c>
      <c r="T2549">
        <f t="shared" si="741"/>
        <v>36.658382863998483</v>
      </c>
    </row>
    <row r="2550" spans="1:20" x14ac:dyDescent="0.3">
      <c r="A2550">
        <f t="shared" si="742"/>
        <v>84341.511831802214</v>
      </c>
      <c r="B2550">
        <f t="shared" si="759"/>
        <v>13423.368515874899</v>
      </c>
      <c r="C2550" t="str">
        <f t="shared" si="743"/>
        <v>42.7154316590346-52.8806780346722i</v>
      </c>
      <c r="D2550" t="str">
        <f t="shared" si="744"/>
        <v>14.9442123187901-4.85275841092677i</v>
      </c>
      <c r="E2550" t="str">
        <f t="shared" si="745"/>
        <v>147.411238871147-0.350461610844333i</v>
      </c>
      <c r="F2550" t="str">
        <f t="shared" si="746"/>
        <v>17.4183506632644-11.9728453325677i</v>
      </c>
      <c r="G2550" t="str">
        <f t="shared" si="747"/>
        <v>0.99764547142536-0.0484663261433276i</v>
      </c>
      <c r="H2550" t="str">
        <f t="shared" si="748"/>
        <v>112.006918501426+47.2671359348306i</v>
      </c>
      <c r="I2550" t="str">
        <f t="shared" si="749"/>
        <v>6.55409891200897-1.34817831975683i</v>
      </c>
      <c r="K2550" t="str">
        <f t="shared" si="750"/>
        <v>0.0985193741842326-0.0638415253070809i</v>
      </c>
      <c r="L2550" t="str">
        <f t="shared" si="751"/>
        <v>0.0015-0.741034855109548i</v>
      </c>
      <c r="M2550" t="str">
        <f t="shared" si="752"/>
        <v>0.0135-0.304014299532123i</v>
      </c>
      <c r="N2550">
        <f t="shared" si="753"/>
        <v>128.93024164131867</v>
      </c>
      <c r="O2550">
        <f t="shared" si="754"/>
        <v>36.647335448108002</v>
      </c>
      <c r="P2550" s="3">
        <f t="shared" si="755"/>
        <v>36.647335448108002</v>
      </c>
      <c r="Q2550" s="3">
        <f t="shared" si="756"/>
        <v>-51.069758358681312</v>
      </c>
      <c r="R2550">
        <f t="shared" si="757"/>
        <v>128.93024164131867</v>
      </c>
      <c r="S2550">
        <f t="shared" si="758"/>
        <v>13.4233685158749</v>
      </c>
      <c r="T2550">
        <f t="shared" si="741"/>
        <v>36.647335448108002</v>
      </c>
    </row>
    <row r="2551" spans="1:20" x14ac:dyDescent="0.3">
      <c r="A2551">
        <f t="shared" si="742"/>
        <v>84662.00957676307</v>
      </c>
      <c r="B2551">
        <f t="shared" si="759"/>
        <v>13474.377316235224</v>
      </c>
      <c r="C2551" t="str">
        <f t="shared" si="743"/>
        <v>42.5851791758986-52.874410214853i</v>
      </c>
      <c r="D2551" t="str">
        <f t="shared" si="744"/>
        <v>14.9411596897107-4.85270223020338i</v>
      </c>
      <c r="E2551" t="str">
        <f t="shared" si="745"/>
        <v>147.432381530399-0.309611900778454i</v>
      </c>
      <c r="F2551" t="str">
        <f t="shared" si="746"/>
        <v>17.4180383854166-11.9339244410728i</v>
      </c>
      <c r="G2551" t="str">
        <f t="shared" si="747"/>
        <v>0.997627585542435-0.0486496259719123i</v>
      </c>
      <c r="H2551" t="str">
        <f t="shared" si="748"/>
        <v>112.187562551703+47.4521931973563i</v>
      </c>
      <c r="I2551" t="str">
        <f t="shared" si="749"/>
        <v>6.56316166384584-1.33408476701903i</v>
      </c>
      <c r="K2551" t="str">
        <f t="shared" si="750"/>
        <v>0.098292352068614-0.0639256793157961i</v>
      </c>
      <c r="L2551" t="str">
        <f t="shared" si="751"/>
        <v>0.0015-0.738229582695308i</v>
      </c>
      <c r="M2551" t="str">
        <f t="shared" si="752"/>
        <v>0.0135-0.302863418541665i</v>
      </c>
      <c r="N2551">
        <f t="shared" si="753"/>
        <v>128.84805368034628</v>
      </c>
      <c r="O2551">
        <f t="shared" si="754"/>
        <v>36.636256230334574</v>
      </c>
      <c r="P2551" s="3">
        <f t="shared" si="755"/>
        <v>36.636256230334574</v>
      </c>
      <c r="Q2551" s="3">
        <f t="shared" si="756"/>
        <v>-51.15194631965371</v>
      </c>
      <c r="R2551">
        <f t="shared" si="757"/>
        <v>128.84805368034628</v>
      </c>
      <c r="S2551">
        <f t="shared" si="758"/>
        <v>13.474377316235225</v>
      </c>
      <c r="T2551">
        <f t="shared" si="741"/>
        <v>36.636256230334574</v>
      </c>
    </row>
    <row r="2552" spans="1:20" x14ac:dyDescent="0.3">
      <c r="A2552">
        <f t="shared" si="742"/>
        <v>84983.725213154772</v>
      </c>
      <c r="B2552">
        <f t="shared" si="759"/>
        <v>13525.579950036919</v>
      </c>
      <c r="C2552" t="str">
        <f t="shared" si="743"/>
        <v>42.4545659331599-52.8680731653076i</v>
      </c>
      <c r="D2552" t="str">
        <f t="shared" si="744"/>
        <v>14.9380850777018-4.85270831961449i</v>
      </c>
      <c r="E2552" t="str">
        <f t="shared" si="745"/>
        <v>147.453918450604-0.268911593837703i</v>
      </c>
      <c r="F2552" t="str">
        <f t="shared" si="746"/>
        <v>17.4177237410729-11.8951749917297i</v>
      </c>
      <c r="G2552" t="str">
        <f t="shared" si="747"/>
        <v>0.997609564117178-0.0488336123905628i</v>
      </c>
      <c r="H2552" t="str">
        <f t="shared" si="748"/>
        <v>112.369923942427+47.6379532624254i</v>
      </c>
      <c r="I2552" t="str">
        <f t="shared" si="749"/>
        <v>6.57230684710612-1.32002667646419i</v>
      </c>
      <c r="K2552" t="str">
        <f t="shared" si="750"/>
        <v>0.0980647352325827-0.0640091344047124i</v>
      </c>
      <c r="L2552" t="str">
        <f t="shared" si="751"/>
        <v>0.0015-0.735434929961453i</v>
      </c>
      <c r="M2552" t="str">
        <f t="shared" si="752"/>
        <v>0.0135-0.301716894343161i</v>
      </c>
      <c r="N2552">
        <f t="shared" si="753"/>
        <v>128.76545475424382</v>
      </c>
      <c r="O2552">
        <f t="shared" si="754"/>
        <v>36.625144952427739</v>
      </c>
      <c r="P2552" s="3">
        <f t="shared" si="755"/>
        <v>36.625144952427739</v>
      </c>
      <c r="Q2552" s="3">
        <f t="shared" si="756"/>
        <v>-51.234545245756173</v>
      </c>
      <c r="R2552">
        <f t="shared" si="757"/>
        <v>128.76545475424382</v>
      </c>
      <c r="S2552">
        <f t="shared" si="758"/>
        <v>13.525579950036919</v>
      </c>
      <c r="T2552">
        <f t="shared" si="741"/>
        <v>36.625144952427739</v>
      </c>
    </row>
    <row r="2553" spans="1:20" x14ac:dyDescent="0.3">
      <c r="A2553">
        <f t="shared" si="742"/>
        <v>85306.663368964757</v>
      </c>
      <c r="B2553">
        <f t="shared" si="759"/>
        <v>13576.97715384706</v>
      </c>
      <c r="C2553" t="str">
        <f t="shared" si="743"/>
        <v>42.3235922333354-52.8616630978351i</v>
      </c>
      <c r="D2553" t="str">
        <f t="shared" si="744"/>
        <v>14.9349883338642-4.85277659769757i</v>
      </c>
      <c r="E2553" t="str">
        <f t="shared" si="745"/>
        <v>147.475849379122-0.228363666516397i</v>
      </c>
      <c r="F2553" t="str">
        <f t="shared" si="746"/>
        <v>17.4174067123864-11.8565964244799i</v>
      </c>
      <c r="G2553" t="str">
        <f t="shared" si="747"/>
        <v>0.997591406127392-0.0490182878950742i</v>
      </c>
      <c r="H2553" t="str">
        <f t="shared" si="748"/>
        <v>112.55402157211+47.8244172893773i</v>
      </c>
      <c r="I2553" t="str">
        <f t="shared" si="749"/>
        <v>6.58153530821071-1.30600414661229i</v>
      </c>
      <c r="K2553" t="str">
        <f t="shared" si="750"/>
        <v>0.0978365279101413-0.0640918854416286i</v>
      </c>
      <c r="L2553" t="str">
        <f t="shared" si="751"/>
        <v>0.0015-0.73265085670597i</v>
      </c>
      <c r="M2553" t="str">
        <f t="shared" si="752"/>
        <v>0.0135-0.300574710443475i</v>
      </c>
      <c r="N2553">
        <f t="shared" si="753"/>
        <v>128.68244480515924</v>
      </c>
      <c r="O2553">
        <f t="shared" si="754"/>
        <v>36.614001355574587</v>
      </c>
      <c r="P2553" s="3">
        <f t="shared" si="755"/>
        <v>36.614001355574587</v>
      </c>
      <c r="Q2553" s="3">
        <f t="shared" si="756"/>
        <v>-51.317555194840757</v>
      </c>
      <c r="R2553">
        <f t="shared" si="757"/>
        <v>128.68244480515924</v>
      </c>
      <c r="S2553">
        <f t="shared" si="758"/>
        <v>13.576977153847059</v>
      </c>
      <c r="T2553">
        <f t="shared" si="741"/>
        <v>36.614001355574587</v>
      </c>
    </row>
    <row r="2554" spans="1:20" x14ac:dyDescent="0.3">
      <c r="A2554">
        <f t="shared" si="742"/>
        <v>85630.828689766829</v>
      </c>
      <c r="B2554">
        <f t="shared" si="759"/>
        <v>13628.569667031679</v>
      </c>
      <c r="C2554" t="str">
        <f t="shared" si="743"/>
        <v>42.1922584066068-52.8551762130772i</v>
      </c>
      <c r="D2554" t="str">
        <f t="shared" si="744"/>
        <v>14.9318693084298-4.85290698303768i</v>
      </c>
      <c r="E2554" t="str">
        <f t="shared" si="745"/>
        <v>147.49817404285-0.187971096234836i</v>
      </c>
      <c r="F2554" t="str">
        <f t="shared" si="746"/>
        <v>17.4170872813766-11.818188181693i</v>
      </c>
      <c r="G2554" t="str">
        <f t="shared" si="747"/>
        <v>0.997573110543245-0.0492036549894411i</v>
      </c>
      <c r="H2554" t="str">
        <f t="shared" si="748"/>
        <v>112.739874585893+48.0115863863987i</v>
      </c>
      <c r="I2554" t="str">
        <f t="shared" si="749"/>
        <v>6.59084790362243-1.29201728264315i</v>
      </c>
      <c r="K2554" t="str">
        <f t="shared" si="750"/>
        <v>0.097607734391347-0.0641739273216213i</v>
      </c>
      <c r="L2554" t="str">
        <f t="shared" si="751"/>
        <v>0.0015-0.729877322879031i</v>
      </c>
      <c r="M2554" t="str">
        <f t="shared" si="752"/>
        <v>0.0135-0.29943685041191i</v>
      </c>
      <c r="N2554">
        <f t="shared" si="753"/>
        <v>128.59902378386437</v>
      </c>
      <c r="O2554">
        <f t="shared" si="754"/>
        <v>36.60282518041241</v>
      </c>
      <c r="P2554" s="3">
        <f t="shared" si="755"/>
        <v>36.60282518041241</v>
      </c>
      <c r="Q2554" s="3">
        <f t="shared" si="756"/>
        <v>-51.400976216135632</v>
      </c>
      <c r="R2554">
        <f t="shared" si="757"/>
        <v>128.59902378386437</v>
      </c>
      <c r="S2554">
        <f t="shared" si="758"/>
        <v>13.628569667031678</v>
      </c>
      <c r="T2554">
        <f t="shared" si="741"/>
        <v>36.60282518041241</v>
      </c>
    </row>
    <row r="2555" spans="1:20" x14ac:dyDescent="0.3">
      <c r="A2555">
        <f t="shared" si="742"/>
        <v>85956.225838787956</v>
      </c>
      <c r="B2555">
        <f t="shared" si="759"/>
        <v>13680.3582317664</v>
      </c>
      <c r="C2555" t="str">
        <f t="shared" si="743"/>
        <v>42.0605648111232-52.8486087007664i</v>
      </c>
      <c r="D2555" t="str">
        <f t="shared" si="744"/>
        <v>14.9287278507591-4.85309939425799i</v>
      </c>
      <c r="E2555" t="str">
        <f t="shared" si="745"/>
        <v>147.520892148205-0.147736861187789i</v>
      </c>
      <c r="F2555" t="str">
        <f t="shared" si="746"/>
        <v>17.4167654299292-11.7799497081584i</v>
      </c>
      <c r="G2555" t="str">
        <f t="shared" si="747"/>
        <v>0.997554676327214-0.0493897161858746i</v>
      </c>
      <c r="H2555" t="str">
        <f t="shared" si="748"/>
        <v>112.927502379306+48.1994616086626i</v>
      </c>
      <c r="I2555" t="str">
        <f t="shared" si="749"/>
        <v>6.60024549998126-1.2780661965359i</v>
      </c>
      <c r="K2555" t="str">
        <f t="shared" si="750"/>
        <v>0.0973783590221347-0.0642552549677576i</v>
      </c>
      <c r="L2555" t="str">
        <f t="shared" si="751"/>
        <v>0.0015-0.727114288582417i</v>
      </c>
      <c r="M2555" t="str">
        <f t="shared" si="752"/>
        <v>0.0135-0.298303297879967i</v>
      </c>
      <c r="N2555">
        <f t="shared" si="753"/>
        <v>128.51519164981829</v>
      </c>
      <c r="O2555">
        <f t="shared" si="754"/>
        <v>36.591616167042218</v>
      </c>
      <c r="P2555" s="3">
        <f t="shared" si="755"/>
        <v>36.591616167042218</v>
      </c>
      <c r="Q2555" s="3">
        <f t="shared" si="756"/>
        <v>-51.484808350181694</v>
      </c>
      <c r="R2555">
        <f t="shared" si="757"/>
        <v>128.51519164981829</v>
      </c>
      <c r="S2555">
        <f t="shared" si="758"/>
        <v>13.6803582317664</v>
      </c>
      <c r="T2555">
        <f t="shared" si="741"/>
        <v>36.591616167042218</v>
      </c>
    </row>
    <row r="2556" spans="1:20" x14ac:dyDescent="0.3">
      <c r="A2556">
        <f t="shared" si="742"/>
        <v>86282.859496975347</v>
      </c>
      <c r="B2556">
        <f t="shared" si="759"/>
        <v>13732.343593047113</v>
      </c>
      <c r="C2556" t="str">
        <f t="shared" si="743"/>
        <v>41.9285118332962-52.8419567399742i</v>
      </c>
      <c r="D2556" t="str">
        <f t="shared" si="744"/>
        <v>14.9255638093381-4.85335375001061i</v>
      </c>
      <c r="E2556" t="str">
        <f t="shared" si="745"/>
        <v>147.544003381098-0.107663940187406i</v>
      </c>
      <c r="F2556" t="str">
        <f t="shared" si="746"/>
        <v>17.4164411397941-11.7418804510775i</v>
      </c>
      <c r="G2556" t="str">
        <f t="shared" si="747"/>
        <v>0.997536102434034-0.0495764740048183i</v>
      </c>
      <c r="H2556" t="str">
        <f t="shared" si="748"/>
        <v>113.116924602084+48.3880439564129i</v>
      </c>
      <c r="I2556" t="str">
        <f t="shared" si="749"/>
        <v>6.60972897424075-1.26415100721202i</v>
      </c>
      <c r="K2556" t="str">
        <f t="shared" si="750"/>
        <v>0.0971484062041295-0.0643358633318084i</v>
      </c>
      <c r="L2556" t="str">
        <f t="shared" si="751"/>
        <v>0.0015-0.724361714068954i</v>
      </c>
      <c r="M2556" t="str">
        <f t="shared" si="752"/>
        <v>0.0135-0.29717403654111i</v>
      </c>
      <c r="N2556">
        <f t="shared" si="753"/>
        <v>128.43094837122914</v>
      </c>
      <c r="O2556">
        <f t="shared" si="754"/>
        <v>36.580374055041361</v>
      </c>
      <c r="P2556" s="3">
        <f t="shared" si="755"/>
        <v>36.580374055041361</v>
      </c>
      <c r="Q2556" s="3">
        <f t="shared" si="756"/>
        <v>-51.569051628770858</v>
      </c>
      <c r="R2556">
        <f t="shared" si="757"/>
        <v>128.43094837122914</v>
      </c>
      <c r="S2556">
        <f t="shared" si="758"/>
        <v>13.732343593047114</v>
      </c>
      <c r="T2556">
        <f t="shared" si="741"/>
        <v>36.580374055041361</v>
      </c>
    </row>
    <row r="2557" spans="1:20" x14ac:dyDescent="0.3">
      <c r="A2557">
        <f t="shared" si="742"/>
        <v>86610.73436306385</v>
      </c>
      <c r="B2557">
        <f t="shared" si="759"/>
        <v>13784.526498700692</v>
      </c>
      <c r="C2557" t="str">
        <f t="shared" si="743"/>
        <v>41.7960998880991-52.8352164993721i</v>
      </c>
      <c r="D2557" t="str">
        <f t="shared" si="744"/>
        <v>14.9223770317752-4.85366996896694i</v>
      </c>
      <c r="E2557" t="str">
        <f t="shared" si="745"/>
        <v>147.567507406928-0.0677553125117412i</v>
      </c>
      <c r="F2557" t="str">
        <f t="shared" si="746"/>
        <v>17.4161143925857-11.7039798600545i</v>
      </c>
      <c r="G2557" t="str">
        <f t="shared" si="747"/>
        <v>0.997517387810636-0.0497639309749657i</v>
      </c>
      <c r="H2557" t="str">
        <f t="shared" si="748"/>
        <v>113.308161162046+48.577334372989i</v>
      </c>
      <c r="I2557" t="str">
        <f t="shared" si="749"/>
        <v>6.61929921380667-1.25027184068122i</v>
      </c>
      <c r="K2557" t="str">
        <f t="shared" si="750"/>
        <v>0.0969178803944512-0.0644157473949615i</v>
      </c>
      <c r="L2557" t="str">
        <f t="shared" si="751"/>
        <v>0.0015-0.721619559741938i</v>
      </c>
      <c r="M2557" t="str">
        <f t="shared" si="752"/>
        <v>0.0135-0.296049050150538i</v>
      </c>
      <c r="N2557">
        <f t="shared" si="753"/>
        <v>128.34629392511488</v>
      </c>
      <c r="O2557">
        <f t="shared" si="754"/>
        <v>36.569098583477647</v>
      </c>
      <c r="P2557" s="3">
        <f t="shared" si="755"/>
        <v>36.569098583477647</v>
      </c>
      <c r="Q2557" s="3">
        <f t="shared" si="756"/>
        <v>-51.653706074885108</v>
      </c>
      <c r="R2557">
        <f t="shared" si="757"/>
        <v>128.34629392511488</v>
      </c>
      <c r="S2557">
        <f t="shared" si="758"/>
        <v>13.784526498700693</v>
      </c>
      <c r="T2557">
        <f t="shared" si="741"/>
        <v>36.569098583477647</v>
      </c>
    </row>
    <row r="2558" spans="1:20" x14ac:dyDescent="0.3">
      <c r="A2558">
        <f t="shared" si="742"/>
        <v>86939.855153643497</v>
      </c>
      <c r="B2558">
        <f t="shared" si="759"/>
        <v>13836.907699395755</v>
      </c>
      <c r="C2558" t="str">
        <f t="shared" si="743"/>
        <v>41.6633294193568-52.8283841374893i</v>
      </c>
      <c r="D2558" t="str">
        <f t="shared" si="744"/>
        <v>14.9191673647985-4.85404796980827i</v>
      </c>
      <c r="E2558" t="str">
        <f t="shared" si="745"/>
        <v>147.591403870554-0.0280139577456989i</v>
      </c>
      <c r="F2558" t="str">
        <f t="shared" si="746"/>
        <v>17.4157851697805-11.6662473870889i</v>
      </c>
      <c r="G2558" t="str">
        <f t="shared" si="747"/>
        <v>0.997498531396093-0.0499520896332759i</v>
      </c>
      <c r="H2558" t="str">
        <f t="shared" si="748"/>
        <v>113.501232229044+48.7673337427954i</v>
      </c>
      <c r="I2558" t="str">
        <f t="shared" si="749"/>
        <v>6.6289571166773-1.23642883019185i</v>
      </c>
      <c r="K2558" t="str">
        <f t="shared" si="750"/>
        <v>0.0966867861055042-0.0644949021685336i</v>
      </c>
      <c r="L2558" t="str">
        <f t="shared" si="751"/>
        <v>0.0015-0.718887786154548i</v>
      </c>
      <c r="M2558" t="str">
        <f t="shared" si="752"/>
        <v>0.0135-0.294928322524943i</v>
      </c>
      <c r="N2558">
        <f t="shared" si="753"/>
        <v>128.26122829736323</v>
      </c>
      <c r="O2558">
        <f t="shared" si="754"/>
        <v>36.557789490922083</v>
      </c>
      <c r="P2558" s="3">
        <f t="shared" si="755"/>
        <v>36.557789490922083</v>
      </c>
      <c r="Q2558" s="3">
        <f t="shared" si="756"/>
        <v>-51.738771702636775</v>
      </c>
      <c r="R2558">
        <f t="shared" si="757"/>
        <v>128.26122829736323</v>
      </c>
      <c r="S2558">
        <f t="shared" si="758"/>
        <v>13.836907699395756</v>
      </c>
      <c r="T2558">
        <f t="shared" si="741"/>
        <v>36.557789490922083</v>
      </c>
    </row>
    <row r="2559" spans="1:20" x14ac:dyDescent="0.3">
      <c r="A2559">
        <f t="shared" si="742"/>
        <v>87270.226603227347</v>
      </c>
      <c r="B2559">
        <f t="shared" si="759"/>
        <v>13889.487948653459</v>
      </c>
      <c r="C2559" t="str">
        <f t="shared" si="743"/>
        <v>41.5302009000378-52.8214558029819i</v>
      </c>
      <c r="D2559" t="str">
        <f t="shared" si="744"/>
        <v>14.915934654253-4.85448767121612i</v>
      </c>
      <c r="E2559" t="str">
        <f t="shared" si="745"/>
        <v>147.615692396283+0.0115571443716585i</v>
      </c>
      <c r="F2559" t="str">
        <f t="shared" si="746"/>
        <v>17.415453452717-11.6286824865672i</v>
      </c>
      <c r="G2559" t="str">
        <f t="shared" si="747"/>
        <v>0.99747953212156-0.05014095252499i</v>
      </c>
      <c r="H2559" t="str">
        <f t="shared" si="748"/>
        <v>113.696158238983+48.9580428892079i</v>
      </c>
      <c r="I2559" t="str">
        <f t="shared" si="749"/>
        <v>6.63870359158638-1.22262211638465i</v>
      </c>
      <c r="K2559" t="str">
        <f t="shared" si="750"/>
        <v>0.0964551279047597-0.0645733226946814i</v>
      </c>
      <c r="L2559" t="str">
        <f t="shared" si="751"/>
        <v>0.0015-0.716166354009313i</v>
      </c>
      <c r="M2559" t="str">
        <f t="shared" si="752"/>
        <v>0.0135-0.293811837542283i</v>
      </c>
      <c r="N2559">
        <f t="shared" si="753"/>
        <v>128.17575148278991</v>
      </c>
      <c r="O2559">
        <f t="shared" si="754"/>
        <v>36.546446515462783</v>
      </c>
      <c r="P2559" s="3">
        <f t="shared" si="755"/>
        <v>36.546446515462783</v>
      </c>
      <c r="Q2559" s="3">
        <f t="shared" si="756"/>
        <v>-51.824248517210101</v>
      </c>
      <c r="R2559">
        <f t="shared" si="757"/>
        <v>128.17575148278991</v>
      </c>
      <c r="S2559">
        <f t="shared" si="758"/>
        <v>13.889487948653459</v>
      </c>
      <c r="T2559">
        <f t="shared" si="741"/>
        <v>36.546446515462783</v>
      </c>
    </row>
    <row r="2560" spans="1:20" x14ac:dyDescent="0.3">
      <c r="A2560">
        <f t="shared" si="742"/>
        <v>87601.853464319604</v>
      </c>
      <c r="B2560">
        <f t="shared" si="759"/>
        <v>13942.268002858342</v>
      </c>
      <c r="C2560" t="str">
        <f t="shared" si="743"/>
        <v>41.396714832544-52.8144276349075i</v>
      </c>
      <c r="D2560" t="str">
        <f t="shared" si="744"/>
        <v>14.9126787450978-4.85498899186271i</v>
      </c>
      <c r="E2560" t="str">
        <f t="shared" si="745"/>
        <v>147.640372587861+0.0509550141062863i</v>
      </c>
      <c r="F2560" t="str">
        <f t="shared" si="746"/>
        <v>17.4151192225946-11.591284615254i</v>
      </c>
      <c r="G2560" t="str">
        <f t="shared" si="747"/>
        <v>0.997460388910221-0.0503305222036472i</v>
      </c>
      <c r="H2560" t="str">
        <f t="shared" si="748"/>
        <v>113.892959897897+49.149462572418i</v>
      </c>
      <c r="I2560" t="str">
        <f t="shared" si="749"/>
        <v>6.64853955814711-1.20885184744992i</v>
      </c>
      <c r="K2560" t="str">
        <f t="shared" si="750"/>
        <v>0.0962229104145267-0.064651004047112i</v>
      </c>
      <c r="L2560" t="str">
        <f t="shared" si="751"/>
        <v>0.0015-0.713455224157518i</v>
      </c>
      <c r="M2560" t="str">
        <f t="shared" si="752"/>
        <v>0.0135-0.292699579141545i</v>
      </c>
      <c r="N2560">
        <f t="shared" si="753"/>
        <v>128.08986348519628</v>
      </c>
      <c r="O2560">
        <f t="shared" si="754"/>
        <v>36.535069394719024</v>
      </c>
      <c r="P2560" s="3">
        <f t="shared" si="755"/>
        <v>36.535069394719024</v>
      </c>
      <c r="Q2560" s="3">
        <f t="shared" si="756"/>
        <v>-51.910136514803732</v>
      </c>
      <c r="R2560">
        <f t="shared" si="757"/>
        <v>128.08986348519628</v>
      </c>
      <c r="S2560">
        <f t="shared" si="758"/>
        <v>13.942268002858341</v>
      </c>
      <c r="T2560">
        <f t="shared" si="741"/>
        <v>36.535069394719024</v>
      </c>
    </row>
    <row r="2561" spans="1:20" x14ac:dyDescent="0.3">
      <c r="A2561">
        <f t="shared" si="742"/>
        <v>87934.740507484021</v>
      </c>
      <c r="B2561">
        <f t="shared" si="759"/>
        <v>13995.248621269204</v>
      </c>
      <c r="C2561" t="str">
        <f t="shared" si="743"/>
        <v>41.2628717489933-52.8072957629992i</v>
      </c>
      <c r="D2561" t="str">
        <f t="shared" si="744"/>
        <v>14.9093994814032-4.85555185040113i</v>
      </c>
      <c r="E2561" t="str">
        <f t="shared" si="745"/>
        <v>147.66544402845+0.090176671886236i</v>
      </c>
      <c r="F2561" t="str">
        <f t="shared" si="746"/>
        <v>17.4147824604726-11.5540532322848i</v>
      </c>
      <c r="G2561" t="str">
        <f t="shared" si="747"/>
        <v>0.997441100677223-0.0505208012311013i</v>
      </c>
      <c r="H2561" t="str">
        <f t="shared" si="748"/>
        <v>114.091658186104+49.3415934872138i</v>
      </c>
      <c r="I2561" t="str">
        <f t="shared" si="749"/>
        <v>6.65846594699891-1.1951181792894i</v>
      </c>
      <c r="K2561" t="str">
        <f t="shared" si="750"/>
        <v>0.0959901383117124-0.0647279413317931i</v>
      </c>
      <c r="L2561" t="str">
        <f t="shared" si="751"/>
        <v>0.0015-0.710754357598643i</v>
      </c>
      <c r="M2561" t="str">
        <f t="shared" si="752"/>
        <v>0.0135-0.291591531322519i</v>
      </c>
      <c r="N2561">
        <f t="shared" si="753"/>
        <v>128.00356431742571</v>
      </c>
      <c r="O2561">
        <f t="shared" si="754"/>
        <v>36.523657865854474</v>
      </c>
      <c r="P2561" s="3">
        <f t="shared" si="755"/>
        <v>36.523657865854474</v>
      </c>
      <c r="Q2561" s="3">
        <f t="shared" si="756"/>
        <v>-51.996435682574287</v>
      </c>
      <c r="R2561">
        <f t="shared" si="757"/>
        <v>128.00356431742571</v>
      </c>
      <c r="S2561">
        <f t="shared" si="758"/>
        <v>13.995248621269203</v>
      </c>
      <c r="T2561">
        <f t="shared" si="741"/>
        <v>36.523657865854474</v>
      </c>
    </row>
    <row r="2562" spans="1:20" x14ac:dyDescent="0.3">
      <c r="A2562">
        <f t="shared" si="742"/>
        <v>88268.892521412461</v>
      </c>
      <c r="B2562">
        <f t="shared" si="759"/>
        <v>14048.430566030027</v>
      </c>
      <c r="C2562" t="str">
        <f t="shared" si="743"/>
        <v>41.1286722115069-52.8000563079516i</v>
      </c>
      <c r="D2562" t="str">
        <f t="shared" si="744"/>
        <v>14.9060967063482-4.85617616545556i</v>
      </c>
      <c r="E2562" t="str">
        <f t="shared" si="745"/>
        <v>147.690906280624+0.129219138460962i</v>
      </c>
      <c r="F2562" t="str">
        <f t="shared" si="746"/>
        <v>17.4144431472687-11.516987799157i</v>
      </c>
      <c r="G2562" t="str">
        <f t="shared" si="747"/>
        <v>0.997421666329627-0.0507117921775361i</v>
      </c>
      <c r="H2562" t="str">
        <f t="shared" si="748"/>
        <v>114.292274362429+49.5344362606921i</v>
      </c>
      <c r="I2562" t="str">
        <f t="shared" si="749"/>
        <v>6.66848369995555-1.18142127568166i</v>
      </c>
      <c r="K2562" t="str">
        <f t="shared" si="750"/>
        <v>0.0957568163275727-0.0648041296876592i</v>
      </c>
      <c r="L2562" t="str">
        <f t="shared" si="751"/>
        <v>0.0015-0.708063715479817i</v>
      </c>
      <c r="M2562" t="str">
        <f t="shared" si="752"/>
        <v>0.0135-0.290487678145566i</v>
      </c>
      <c r="N2562">
        <f t="shared" si="753"/>
        <v>127.91685400142035</v>
      </c>
      <c r="O2562">
        <f t="shared" si="754"/>
        <v>36.512211665591835</v>
      </c>
      <c r="P2562" s="3">
        <f t="shared" si="755"/>
        <v>36.512211665591835</v>
      </c>
      <c r="Q2562" s="3">
        <f t="shared" si="756"/>
        <v>-52.083145998579653</v>
      </c>
      <c r="R2562">
        <f t="shared" si="757"/>
        <v>127.91685400142035</v>
      </c>
      <c r="S2562">
        <f t="shared" si="758"/>
        <v>14.048430566030026</v>
      </c>
      <c r="T2562">
        <f t="shared" si="741"/>
        <v>36.512211665591835</v>
      </c>
    </row>
    <row r="2563" spans="1:20" x14ac:dyDescent="0.3">
      <c r="A2563">
        <f t="shared" si="742"/>
        <v>88604.314312993825</v>
      </c>
      <c r="B2563">
        <f t="shared" si="759"/>
        <v>14101.814602180941</v>
      </c>
      <c r="C2563" t="str">
        <f t="shared" si="743"/>
        <v>40.9941168124812-52.7927053817052i</v>
      </c>
      <c r="D2563" t="str">
        <f t="shared" si="744"/>
        <v>14.9027702622171-4.85686185561146i</v>
      </c>
      <c r="E2563" t="str">
        <f t="shared" si="745"/>
        <v>147.716758886347+0.168079435057072i</v>
      </c>
      <c r="F2563" t="str">
        <f t="shared" si="746"/>
        <v>17.4141012637583-11.4800877797224i</v>
      </c>
      <c r="G2563" t="str">
        <f t="shared" si="747"/>
        <v>0.997402084766339-0.0509034976214814i</v>
      </c>
      <c r="H2563" t="str">
        <f t="shared" si="748"/>
        <v>114.494829968495+49.727991449906i</v>
      </c>
      <c r="I2563" t="str">
        <f t="shared" si="749"/>
        <v>6.67859377015581-1.16776130845175i</v>
      </c>
      <c r="K2563" t="str">
        <f t="shared" si="750"/>
        <v>0.0955229492474505-0.06487956428732i</v>
      </c>
      <c r="L2563" t="str">
        <f t="shared" si="751"/>
        <v>0.0015-0.705383259095256i</v>
      </c>
      <c r="M2563" t="str">
        <f t="shared" si="752"/>
        <v>0.0135-0.289388003731387i</v>
      </c>
      <c r="N2563">
        <f t="shared" si="753"/>
        <v>127.82973256827169</v>
      </c>
      <c r="O2563">
        <f t="shared" si="754"/>
        <v>36.500730530225866</v>
      </c>
      <c r="P2563" s="3">
        <f t="shared" si="755"/>
        <v>36.500730530225866</v>
      </c>
      <c r="Q2563" s="3">
        <f t="shared" si="756"/>
        <v>-52.170267431728305</v>
      </c>
      <c r="R2563">
        <f t="shared" si="757"/>
        <v>127.82973256827169</v>
      </c>
      <c r="S2563">
        <f t="shared" si="758"/>
        <v>14.101814602180941</v>
      </c>
      <c r="T2563">
        <f t="shared" si="741"/>
        <v>36.500730530225866</v>
      </c>
    </row>
    <row r="2564" spans="1:20" x14ac:dyDescent="0.3">
      <c r="A2564">
        <f t="shared" si="742"/>
        <v>88941.010707383204</v>
      </c>
      <c r="B2564">
        <f t="shared" si="759"/>
        <v>14155.401497669229</v>
      </c>
      <c r="C2564" t="str">
        <f t="shared" si="743"/>
        <v>40.8592061748758-52.7852390877451i</v>
      </c>
      <c r="D2564" t="str">
        <f t="shared" si="744"/>
        <v>14.899419990398-4.85760883940566i</v>
      </c>
      <c r="E2564" t="str">
        <f t="shared" si="745"/>
        <v>147.743001366976+0.20675458354314i</v>
      </c>
      <c r="F2564" t="str">
        <f t="shared" si="746"/>
        <v>17.4137567905737-11.4433526401788i</v>
      </c>
      <c r="G2564" t="str">
        <f t="shared" si="747"/>
        <v>0.997382354878058-0.0510959201498291i</v>
      </c>
      <c r="H2564" t="str">
        <f t="shared" si="748"/>
        <v>114.699346833095+49.9222595394386i</v>
      </c>
      <c r="I2564" t="str">
        <f t="shared" si="749"/>
        <v>6.68879712221621-1.15413845764521i</v>
      </c>
      <c r="K2564" t="str">
        <f t="shared" si="750"/>
        <v>0.0952885419105048-0.0649542403377632i</v>
      </c>
      <c r="L2564" t="str">
        <f t="shared" si="751"/>
        <v>0.0015-0.702712949885691i</v>
      </c>
      <c r="M2564" t="str">
        <f t="shared" si="752"/>
        <v>0.0135-0.288292492260796i</v>
      </c>
      <c r="N2564">
        <f t="shared" si="753"/>
        <v>127.74220005827831</v>
      </c>
      <c r="O2564">
        <f t="shared" si="754"/>
        <v>36.489214195639008</v>
      </c>
      <c r="P2564" s="3">
        <f t="shared" si="755"/>
        <v>36.489214195639008</v>
      </c>
      <c r="Q2564" s="3">
        <f t="shared" si="756"/>
        <v>-52.257799941721679</v>
      </c>
      <c r="R2564">
        <f t="shared" si="757"/>
        <v>127.74220005827831</v>
      </c>
      <c r="S2564">
        <f t="shared" si="758"/>
        <v>14.155401497669228</v>
      </c>
      <c r="T2564">
        <f t="shared" si="741"/>
        <v>36.489214195639008</v>
      </c>
    </row>
    <row r="2565" spans="1:20" x14ac:dyDescent="0.3">
      <c r="A2565">
        <f t="shared" si="742"/>
        <v>89278.986548071261</v>
      </c>
      <c r="B2565">
        <f t="shared" si="759"/>
        <v>14209.192023360372</v>
      </c>
      <c r="C2565" t="str">
        <f t="shared" si="743"/>
        <v>40.7239409524767-52.7776535213939i</v>
      </c>
      <c r="D2565" t="str">
        <f t="shared" si="744"/>
        <v>14.8960457313788-4.85841703531625i</v>
      </c>
      <c r="E2565" t="str">
        <f t="shared" si="745"/>
        <v>147.769633223239+0.245241606584918i</v>
      </c>
      <c r="F2565" t="str">
        <f t="shared" si="746"/>
        <v>17.4134097082028-11.406781849062i</v>
      </c>
      <c r="G2565" t="str">
        <f t="shared" si="747"/>
        <v>0.997362475547214-0.0512890623578481i</v>
      </c>
      <c r="H2565" t="str">
        <f t="shared" si="748"/>
        <v>114.905847076628+50.1172409389064i</v>
      </c>
      <c r="I2565" t="str">
        <f t="shared" si="749"/>
        <v>6.69909473238538-1.14055291170627i</v>
      </c>
      <c r="K2565" t="str">
        <f t="shared" si="750"/>
        <v>0.0950535992094295-0.0650281530810594i</v>
      </c>
      <c r="L2565" t="str">
        <f t="shared" si="751"/>
        <v>0.0015-0.700052749437826i</v>
      </c>
      <c r="M2565" t="str">
        <f t="shared" si="752"/>
        <v>0.0135-0.287201127974493i</v>
      </c>
      <c r="N2565">
        <f t="shared" si="753"/>
        <v>127.65425652099333</v>
      </c>
      <c r="O2565">
        <f t="shared" si="754"/>
        <v>36.477662397314255</v>
      </c>
      <c r="P2565" s="3">
        <f t="shared" si="755"/>
        <v>36.477662397314255</v>
      </c>
      <c r="Q2565" s="3">
        <f t="shared" si="756"/>
        <v>-52.345743479006664</v>
      </c>
      <c r="R2565">
        <f t="shared" si="757"/>
        <v>127.65425652099333</v>
      </c>
      <c r="S2565">
        <f t="shared" si="758"/>
        <v>14.209192023360373</v>
      </c>
      <c r="T2565">
        <f t="shared" si="741"/>
        <v>36.477662397314255</v>
      </c>
    </row>
    <row r="2566" spans="1:20" x14ac:dyDescent="0.3">
      <c r="A2566">
        <f t="shared" si="742"/>
        <v>89618.246696953938</v>
      </c>
      <c r="B2566">
        <f t="shared" si="759"/>
        <v>14263.186953049142</v>
      </c>
      <c r="C2566" t="str">
        <f t="shared" si="743"/>
        <v>40.5883218301743-52.7699447701187i</v>
      </c>
      <c r="D2566" t="str">
        <f t="shared" si="744"/>
        <v>14.8926473247456-4.8592863617527i</v>
      </c>
      <c r="E2566" t="str">
        <f t="shared" si="745"/>
        <v>147.796653935234+0.283537527810593i</v>
      </c>
      <c r="F2566" t="str">
        <f t="shared" si="746"/>
        <v>17.4130599969878-11.3703748772378i</v>
      </c>
      <c r="G2566" t="str">
        <f t="shared" si="747"/>
        <v>0.997342445647906-0.0514829268492004i</v>
      </c>
      <c r="H2566" t="str">
        <f t="shared" si="748"/>
        <v>115.114353115618+50.3129359803876i</v>
      </c>
      <c r="I2566" t="str">
        <f t="shared" si="749"/>
        <v>6.70948758870084-1.12700486766069i</v>
      </c>
      <c r="K2566" t="str">
        <f t="shared" si="750"/>
        <v>0.0948181260901599-0.0651012977950615i</v>
      </c>
      <c r="L2566" t="str">
        <f t="shared" si="751"/>
        <v>0.0015-0.697402619483789i</v>
      </c>
      <c r="M2566" t="str">
        <f t="shared" si="752"/>
        <v>0.0135-0.286113895172836i</v>
      </c>
      <c r="N2566">
        <f t="shared" si="753"/>
        <v>127.56590201527806</v>
      </c>
      <c r="O2566">
        <f t="shared" si="754"/>
        <v>36.466074870350468</v>
      </c>
      <c r="P2566" s="3">
        <f t="shared" si="755"/>
        <v>36.466074870350468</v>
      </c>
      <c r="Q2566" s="3">
        <f t="shared" si="756"/>
        <v>-52.434097984721944</v>
      </c>
      <c r="R2566">
        <f t="shared" si="757"/>
        <v>127.56590201527806</v>
      </c>
      <c r="S2566">
        <f t="shared" si="758"/>
        <v>14.263186953049143</v>
      </c>
      <c r="T2566">
        <f t="shared" si="741"/>
        <v>36.466074870350468</v>
      </c>
    </row>
    <row r="2567" spans="1:20" x14ac:dyDescent="0.3">
      <c r="A2567">
        <f t="shared" si="742"/>
        <v>89958.796034402374</v>
      </c>
      <c r="B2567">
        <f t="shared" si="759"/>
        <v>14317.387063470729</v>
      </c>
      <c r="C2567" t="str">
        <f t="shared" si="743"/>
        <v>40.4523495242304-52.7621089138401i</v>
      </c>
      <c r="D2567" t="str">
        <f t="shared" si="744"/>
        <v>14.8892246091799-4.86021673704555i</v>
      </c>
      <c r="E2567" t="str">
        <f t="shared" si="745"/>
        <v>147.824062962423+0.321639371970902i</v>
      </c>
      <c r="F2567" t="str">
        <f t="shared" si="746"/>
        <v>17.4127076371248-11.3341311978939i</v>
      </c>
      <c r="G2567" t="str">
        <f t="shared" si="747"/>
        <v>0.997322264045842-0.0516775162359562i</v>
      </c>
      <c r="H2567" t="str">
        <f t="shared" si="748"/>
        <v>115.324887667306+50.5093449157718i</v>
      </c>
      <c r="I2567" t="str">
        <f t="shared" si="749"/>
        <v>6.71997669114801-1.11349453130306i</v>
      </c>
      <c r="K2567" t="str">
        <f t="shared" si="750"/>
        <v>0.0945821275515712-0.0651736697941041i</v>
      </c>
      <c r="L2567" t="str">
        <f t="shared" si="751"/>
        <v>0.0015-0.694762521900565i</v>
      </c>
      <c r="M2567" t="str">
        <f t="shared" si="752"/>
        <v>0.0135-0.285030778215617i</v>
      </c>
      <c r="N2567">
        <f t="shared" si="753"/>
        <v>127.47713660935095</v>
      </c>
      <c r="O2567">
        <f t="shared" si="754"/>
        <v>36.454451349476841</v>
      </c>
      <c r="P2567" s="3">
        <f t="shared" si="755"/>
        <v>36.454451349476841</v>
      </c>
      <c r="Q2567" s="3">
        <f t="shared" si="756"/>
        <v>-52.52286339064905</v>
      </c>
      <c r="R2567">
        <f t="shared" si="757"/>
        <v>127.47713660935095</v>
      </c>
      <c r="S2567">
        <f t="shared" si="758"/>
        <v>14.317387063470729</v>
      </c>
      <c r="T2567">
        <f t="shared" si="741"/>
        <v>36.454451349476841</v>
      </c>
    </row>
    <row r="2568" spans="1:20" x14ac:dyDescent="0.3">
      <c r="A2568">
        <f t="shared" si="742"/>
        <v>90300.639459333092</v>
      </c>
      <c r="B2568">
        <f t="shared" si="759"/>
        <v>14371.793134311918</v>
      </c>
      <c r="C2568" t="str">
        <f t="shared" si="743"/>
        <v>40.3160247825381-52.7541420252412i</v>
      </c>
      <c r="D2568" t="str">
        <f t="shared" si="744"/>
        <v>14.8857774224553-4.86120807943629i</v>
      </c>
      <c r="E2568" t="str">
        <f t="shared" si="745"/>
        <v>147.851859743619+0.359544165103421i</v>
      </c>
      <c r="F2568" t="str">
        <f t="shared" si="746"/>
        <v>17.4123526086619-11.2980502865322i</v>
      </c>
      <c r="G2568" t="str">
        <f t="shared" si="747"/>
        <v>0.997301929598281-0.051872833138609i</v>
      </c>
      <c r="H2568" t="str">
        <f t="shared" si="748"/>
        <v>115.537473754323+50.7064679140346i</v>
      </c>
      <c r="I2568" t="str">
        <f t="shared" si="749"/>
        <v>6.7305630518211-1.10002211738904i</v>
      </c>
      <c r="K2568" t="str">
        <f t="shared" si="750"/>
        <v>0.0943456086451632-0.0652452644296997i</v>
      </c>
      <c r="L2568" t="str">
        <f t="shared" si="751"/>
        <v>0.0015-0.69213241870947i</v>
      </c>
      <c r="M2568" t="str">
        <f t="shared" si="752"/>
        <v>0.0135-0.283951761521834i</v>
      </c>
      <c r="N2568">
        <f t="shared" si="753"/>
        <v>127.38796038083538</v>
      </c>
      <c r="O2568">
        <f t="shared" si="754"/>
        <v>36.442791569066692</v>
      </c>
      <c r="P2568" s="3">
        <f t="shared" si="755"/>
        <v>36.442791569066692</v>
      </c>
      <c r="Q2568" s="3">
        <f t="shared" si="756"/>
        <v>-52.612039619164619</v>
      </c>
      <c r="R2568">
        <f t="shared" si="757"/>
        <v>127.38796038083538</v>
      </c>
      <c r="S2568">
        <f t="shared" si="758"/>
        <v>14.371793134311918</v>
      </c>
      <c r="T2568">
        <f t="shared" si="741"/>
        <v>36.442791569066692</v>
      </c>
    </row>
    <row r="2569" spans="1:20" x14ac:dyDescent="0.3">
      <c r="A2569">
        <f t="shared" si="742"/>
        <v>90643.781889278573</v>
      </c>
      <c r="B2569">
        <f t="shared" si="759"/>
        <v>14426.405948222304</v>
      </c>
      <c r="C2569" t="str">
        <f t="shared" si="743"/>
        <v>40.1793483848869-52.7460401700926i</v>
      </c>
      <c r="D2569" t="str">
        <f t="shared" si="744"/>
        <v>14.882305601436-4.8622603070671i</v>
      </c>
      <c r="E2569" t="str">
        <f t="shared" si="745"/>
        <v>147.880043696989+0.397248934691511i</v>
      </c>
      <c r="F2569" t="str">
        <f t="shared" si="746"/>
        <v>17.4119948914989-11.2621316209605i</v>
      </c>
      <c r="G2569" t="str">
        <f t="shared" si="747"/>
        <v>0.997281441153967-0.0520688801860909i</v>
      </c>
      <c r="H2569" t="str">
        <f t="shared" si="748"/>
        <v>115.752134709435+50.9043050584257i</v>
      </c>
      <c r="I2569" t="str">
        <f t="shared" si="749"/>
        <v>6.74124769508617-1.086587849832i</v>
      </c>
      <c r="K2569" t="str">
        <f t="shared" si="750"/>
        <v>0.0941085744747375-0.0653160770912325i</v>
      </c>
      <c r="L2569" t="str">
        <f t="shared" si="751"/>
        <v>0.0015-0.689512272075581i</v>
      </c>
      <c r="M2569" t="str">
        <f t="shared" si="752"/>
        <v>0.0135-0.28287682956947i</v>
      </c>
      <c r="N2569">
        <f t="shared" si="753"/>
        <v>127.29837341680631</v>
      </c>
      <c r="O2569">
        <f t="shared" si="754"/>
        <v>36.431095263153139</v>
      </c>
      <c r="P2569" s="3">
        <f t="shared" si="755"/>
        <v>36.431095263153139</v>
      </c>
      <c r="Q2569" s="3">
        <f t="shared" si="756"/>
        <v>-52.701626583193686</v>
      </c>
      <c r="R2569">
        <f t="shared" si="757"/>
        <v>127.29837341680631</v>
      </c>
      <c r="S2569">
        <f t="shared" si="758"/>
        <v>14.426405948222303</v>
      </c>
      <c r="T2569">
        <f t="shared" si="741"/>
        <v>36.431095263153139</v>
      </c>
    </row>
    <row r="2570" spans="1:20" x14ac:dyDescent="0.3">
      <c r="A2570">
        <f t="shared" si="742"/>
        <v>90988.228260457821</v>
      </c>
      <c r="B2570">
        <f t="shared" si="759"/>
        <v>14481.226290825549</v>
      </c>
      <c r="C2570" t="str">
        <f t="shared" si="743"/>
        <v>40.0423211432196-52.7377994075714i</v>
      </c>
      <c r="D2570" t="str">
        <f t="shared" si="744"/>
        <v>14.8788089820738-4.86337333797044i</v>
      </c>
      <c r="E2570" t="str">
        <f t="shared" si="745"/>
        <v>147.908614220045+0.434750709834416i</v>
      </c>
      <c r="F2570" t="str">
        <f t="shared" si="746"/>
        <v>17.411634465386-11.2263746812849i</v>
      </c>
      <c r="G2570" t="str">
        <f t="shared" si="747"/>
        <v>0.997260797553069-0.0522656600157877i</v>
      </c>
      <c r="H2570" t="str">
        <f t="shared" si="748"/>
        <v>115.968894180381+51.1028563435765i</v>
      </c>
      <c r="I2570" t="str">
        <f t="shared" si="749"/>
        <v>6.75203165774684-1.07319196190526i</v>
      </c>
      <c r="K2570" t="str">
        <f t="shared" si="750"/>
        <v>0.0938710301960622-0.0653861032066494i</v>
      </c>
      <c r="L2570" t="str">
        <f t="shared" si="751"/>
        <v>0.0015-0.686902044307218i</v>
      </c>
      <c r="M2570" t="str">
        <f t="shared" si="752"/>
        <v>0.0135-0.281805966895267i</v>
      </c>
      <c r="N2570">
        <f t="shared" si="753"/>
        <v>127.20837581383833</v>
      </c>
      <c r="O2570">
        <f t="shared" si="754"/>
        <v>36.419362165443324</v>
      </c>
      <c r="P2570" s="3">
        <f t="shared" si="755"/>
        <v>36.419362165443324</v>
      </c>
      <c r="Q2570" s="3">
        <f t="shared" si="756"/>
        <v>-52.791624186161677</v>
      </c>
      <c r="R2570">
        <f t="shared" si="757"/>
        <v>127.20837581383833</v>
      </c>
      <c r="S2570">
        <f t="shared" si="758"/>
        <v>14.481226290825548</v>
      </c>
      <c r="T2570">
        <f t="shared" si="741"/>
        <v>36.419362165443324</v>
      </c>
    </row>
    <row r="2571" spans="1:20" x14ac:dyDescent="0.3">
      <c r="A2571">
        <f t="shared" si="742"/>
        <v>91333.983527847566</v>
      </c>
      <c r="B2571">
        <f t="shared" si="759"/>
        <v>14536.254950730687</v>
      </c>
      <c r="C2571" t="str">
        <f t="shared" si="743"/>
        <v>39.9049439018855-52.7294157905926i</v>
      </c>
      <c r="D2571" t="str">
        <f t="shared" si="744"/>
        <v>14.8752873994058-4.86454709005867i</v>
      </c>
      <c r="E2571" t="str">
        <f t="shared" si="745"/>
        <v>147.937570689646+0.472046521407444i</v>
      </c>
      <c r="F2571" t="str">
        <f t="shared" si="746"/>
        <v>17.4112713099222-11.1907789499017i</v>
      </c>
      <c r="G2571" t="str">
        <f t="shared" si="747"/>
        <v>0.997239997627118-0.0524631752735535i</v>
      </c>
      <c r="H2571" t="str">
        <f t="shared" si="748"/>
        <v>116.187776134781+51.3021216725196i</v>
      </c>
      <c r="I2571" t="str">
        <f t="shared" si="749"/>
        <v>6.76291598921138-1.05983469644893i</v>
      </c>
      <c r="K2571" t="str">
        <f t="shared" si="750"/>
        <v>0.093632981016527-0.0654553382431482i</v>
      </c>
      <c r="L2571" t="str">
        <f t="shared" si="751"/>
        <v>0.0015-0.684301697855365i</v>
      </c>
      <c r="M2571" t="str">
        <f t="shared" si="752"/>
        <v>0.0135-0.280739158094508i</v>
      </c>
      <c r="N2571">
        <f t="shared" si="753"/>
        <v>127.11796767804849</v>
      </c>
      <c r="O2571">
        <f t="shared" si="754"/>
        <v>36.407592009333555</v>
      </c>
      <c r="P2571" s="3">
        <f t="shared" si="755"/>
        <v>36.407592009333555</v>
      </c>
      <c r="Q2571" s="3">
        <f t="shared" si="756"/>
        <v>-52.882032321951513</v>
      </c>
      <c r="R2571">
        <f t="shared" si="757"/>
        <v>127.11796767804849</v>
      </c>
      <c r="S2571">
        <f t="shared" si="758"/>
        <v>14.536254950730687</v>
      </c>
      <c r="T2571">
        <f t="shared" si="741"/>
        <v>36.407592009333555</v>
      </c>
    </row>
    <row r="2572" spans="1:20" x14ac:dyDescent="0.3">
      <c r="A2572">
        <f t="shared" si="742"/>
        <v>91681.052665253388</v>
      </c>
      <c r="B2572">
        <f t="shared" si="759"/>
        <v>14591.492719543463</v>
      </c>
      <c r="C2572" t="str">
        <f t="shared" si="743"/>
        <v>39.7672175378916-52.7208853661407i</v>
      </c>
      <c r="D2572" t="str">
        <f t="shared" si="744"/>
        <v>14.8717406875519-4.86578148111356i</v>
      </c>
      <c r="E2572" t="str">
        <f t="shared" si="745"/>
        <v>147.966912461994+0.509133402231017i</v>
      </c>
      <c r="F2572" t="str">
        <f t="shared" si="746"/>
        <v>17.4109054045546-11.1553439114897i</v>
      </c>
      <c r="G2572" t="str">
        <f t="shared" si="747"/>
        <v>0.997219040198946-0.0526614286137253i</v>
      </c>
      <c r="H2572" t="str">
        <f t="shared" si="748"/>
        <v>116.408804865132+51.5021008536192i</v>
      </c>
      <c r="I2572" t="str">
        <f t="shared" si="749"/>
        <v>6.77390175166262-1.04651630608219i</v>
      </c>
      <c r="K2572" t="str">
        <f t="shared" si="750"/>
        <v>0.0933944321947871-0.0655237777078623i</v>
      </c>
      <c r="L2572" t="str">
        <f t="shared" si="751"/>
        <v>0.0015-0.681711195313177i</v>
      </c>
      <c r="M2572" t="str">
        <f t="shared" si="752"/>
        <v>0.0135-0.27967638782079i</v>
      </c>
      <c r="N2572">
        <f t="shared" si="753"/>
        <v>127.02714912514151</v>
      </c>
      <c r="O2572">
        <f t="shared" si="754"/>
        <v>36.395784527924135</v>
      </c>
      <c r="P2572" s="3">
        <f t="shared" si="755"/>
        <v>36.395784527924135</v>
      </c>
      <c r="Q2572" s="3">
        <f t="shared" si="756"/>
        <v>-52.972850874858501</v>
      </c>
      <c r="R2572">
        <f t="shared" si="757"/>
        <v>127.02714912514151</v>
      </c>
      <c r="S2572">
        <f t="shared" si="758"/>
        <v>14.591492719543464</v>
      </c>
      <c r="T2572">
        <f t="shared" si="741"/>
        <v>36.395784527924135</v>
      </c>
    </row>
    <row r="2573" spans="1:20" x14ac:dyDescent="0.3">
      <c r="A2573">
        <f t="shared" si="742"/>
        <v>92029.440665381349</v>
      </c>
      <c r="B2573">
        <f t="shared" si="759"/>
        <v>14646.940391877728</v>
      </c>
      <c r="C2573" t="str">
        <f t="shared" si="743"/>
        <v>39.6291429611486-52.712204175611i</v>
      </c>
      <c r="D2573" t="str">
        <f t="shared" si="744"/>
        <v>14.8681686797125-4.86707642877572i</v>
      </c>
      <c r="E2573" t="str">
        <f t="shared" si="745"/>
        <v>147.996638872639+0.546008387233464i</v>
      </c>
      <c r="F2573" t="str">
        <f t="shared" si="746"/>
        <v>17.4105367285777-11.1200690530023i</v>
      </c>
      <c r="G2573" t="str">
        <f t="shared" si="747"/>
        <v>0.997197924082622-0.0528604226991378i</v>
      </c>
      <c r="H2573" t="str">
        <f t="shared" si="748"/>
        <v>116.632004993893+51.7027935974105i</v>
      </c>
      <c r="I2573" t="str">
        <f t="shared" si="749"/>
        <v>6.78499002023025-1.03323705342095i</v>
      </c>
      <c r="K2573" t="str">
        <f t="shared" si="750"/>
        <v>0.0931553890403967-0.065591417148543i</v>
      </c>
      <c r="L2573" t="str">
        <f t="shared" si="751"/>
        <v>0.0015-0.679130499415397i</v>
      </c>
      <c r="M2573" t="str">
        <f t="shared" si="752"/>
        <v>0.0135-0.278617640785804i</v>
      </c>
      <c r="N2573">
        <f t="shared" si="753"/>
        <v>126.9359202804504</v>
      </c>
      <c r="O2573">
        <f t="shared" si="754"/>
        <v>36.383939454034689</v>
      </c>
      <c r="P2573" s="3">
        <f t="shared" si="755"/>
        <v>36.383939454034689</v>
      </c>
      <c r="Q2573" s="3">
        <f t="shared" si="756"/>
        <v>-53.064079719549603</v>
      </c>
      <c r="R2573">
        <f t="shared" si="757"/>
        <v>126.9359202804504</v>
      </c>
      <c r="S2573">
        <f t="shared" si="758"/>
        <v>14.646940391877727</v>
      </c>
      <c r="T2573">
        <f t="shared" si="741"/>
        <v>36.383939454034689</v>
      </c>
    </row>
    <row r="2574" spans="1:20" x14ac:dyDescent="0.3">
      <c r="A2574">
        <f t="shared" si="742"/>
        <v>92379.152539909803</v>
      </c>
      <c r="B2574">
        <f t="shared" si="759"/>
        <v>14702.598765366864</v>
      </c>
      <c r="C2574" t="str">
        <f t="shared" si="743"/>
        <v>39.490721114713-52.7033682551488i</v>
      </c>
      <c r="D2574" t="str">
        <f t="shared" si="744"/>
        <v>14.864571208166-4.86843185053392i</v>
      </c>
      <c r="E2574" t="str">
        <f t="shared" si="745"/>
        <v>148.026749236474+0.582668513621055i</v>
      </c>
      <c r="F2574" t="str">
        <f t="shared" si="746"/>
        <v>17.4101652611315-11.0849538636597i</v>
      </c>
      <c r="G2574" t="str">
        <f t="shared" si="747"/>
        <v>0.997176648083385-0.0530601602011379i</v>
      </c>
      <c r="H2574" t="str">
        <f t="shared" si="748"/>
        <v>116.857401478648+51.9041995133426i</v>
      </c>
      <c r="I2574" t="str">
        <f t="shared" si="749"/>
        <v>6.79618188316463-1.01999721130108i</v>
      </c>
      <c r="K2574" t="str">
        <f t="shared" si="750"/>
        <v>0.0929158569134329-0.065658252154237i</v>
      </c>
      <c r="L2574" t="str">
        <f t="shared" si="751"/>
        <v>0.0015-0.676559573037851i</v>
      </c>
      <c r="M2574" t="str">
        <f t="shared" si="752"/>
        <v>0.0135-0.277562901759119i</v>
      </c>
      <c r="N2574">
        <f t="shared" si="753"/>
        <v>126.84428127897914</v>
      </c>
      <c r="O2574">
        <f t="shared" si="754"/>
        <v>36.372056520218827</v>
      </c>
      <c r="P2574" s="3">
        <f t="shared" si="755"/>
        <v>36.372056520218827</v>
      </c>
      <c r="Q2574" s="3">
        <f t="shared" si="756"/>
        <v>-53.155718721020854</v>
      </c>
      <c r="R2574">
        <f t="shared" si="757"/>
        <v>126.84428127897914</v>
      </c>
      <c r="S2574">
        <f t="shared" si="758"/>
        <v>14.702598765366863</v>
      </c>
      <c r="T2574">
        <f t="shared" si="741"/>
        <v>36.372056520218827</v>
      </c>
    </row>
    <row r="2575" spans="1:20" x14ac:dyDescent="0.3">
      <c r="A2575">
        <f t="shared" si="742"/>
        <v>92730.193319561455</v>
      </c>
      <c r="B2575">
        <f t="shared" si="759"/>
        <v>14758.468640675257</v>
      </c>
      <c r="C2575" t="str">
        <f t="shared" si="743"/>
        <v>39.3519529750279-52.6943736360021i</v>
      </c>
      <c r="D2575" t="str">
        <f t="shared" si="744"/>
        <v>14.8609481042668-4.86984766371445i</v>
      </c>
      <c r="E2575" t="str">
        <f t="shared" si="745"/>
        <v>148.057242847745+0.619110821043193i</v>
      </c>
      <c r="F2575" t="str">
        <f t="shared" si="746"/>
        <v>17.409790981201-11.0499978349411i</v>
      </c>
      <c r="G2575" t="str">
        <f t="shared" si="747"/>
        <v>0.997155210997584-0.0532606437995985i</v>
      </c>
      <c r="H2575" t="str">
        <f t="shared" si="748"/>
        <v>117.085019617363+52.1063181064257i</v>
      </c>
      <c r="I2575" t="str">
        <f t="shared" si="749"/>
        <v>6.8074784420136-1.00679706300716i</v>
      </c>
      <c r="K2575" t="str">
        <f t="shared" si="750"/>
        <v>0.092675841224108-0.0657242783559619i</v>
      </c>
      <c r="L2575" t="str">
        <f t="shared" si="751"/>
        <v>0.0015-0.673998379196906i</v>
      </c>
      <c r="M2575" t="str">
        <f t="shared" si="752"/>
        <v>0.0135-0.27651215556796i</v>
      </c>
      <c r="N2575">
        <f t="shared" si="753"/>
        <v>126.75223226544179</v>
      </c>
      <c r="O2575">
        <f t="shared" si="754"/>
        <v>36.36013545878</v>
      </c>
      <c r="P2575" s="3">
        <f t="shared" si="755"/>
        <v>36.36013545878</v>
      </c>
      <c r="Q2575" s="3">
        <f t="shared" si="756"/>
        <v>-53.247767734558217</v>
      </c>
      <c r="R2575">
        <f t="shared" si="757"/>
        <v>126.75223226544179</v>
      </c>
      <c r="S2575">
        <f t="shared" si="758"/>
        <v>14.758468640675257</v>
      </c>
      <c r="T2575">
        <f t="shared" si="741"/>
        <v>36.36013545878</v>
      </c>
    </row>
    <row r="2576" spans="1:20" x14ac:dyDescent="0.3">
      <c r="A2576">
        <f t="shared" si="742"/>
        <v>93082.56805417579</v>
      </c>
      <c r="B2576">
        <f t="shared" si="759"/>
        <v>14814.550821509823</v>
      </c>
      <c r="C2576" t="str">
        <f t="shared" si="743"/>
        <v>39.2128395521557-52.6852163448697i</v>
      </c>
      <c r="D2576" t="str">
        <f t="shared" si="744"/>
        <v>14.857299198443-4.87132378547031i</v>
      </c>
      <c r="E2576" t="str">
        <f t="shared" si="745"/>
        <v>148.088118980046+0.655332351763035i</v>
      </c>
      <c r="F2576" t="str">
        <f t="shared" si="746"/>
        <v>17.4094138676149-11.0152004605771i</v>
      </c>
      <c r="G2576" t="str">
        <f t="shared" si="747"/>
        <v>0.997133611612613-0.0534618761829335i</v>
      </c>
      <c r="H2576" t="str">
        <f t="shared" si="748"/>
        <v>117.31488505373+52.3091487737757i</v>
      </c>
      <c r="I2576" t="str">
        <f t="shared" si="749"/>
        <v>6.81888081180124-0.993636902507314i</v>
      </c>
      <c r="K2576" t="str">
        <f t="shared" si="750"/>
        <v>0.0924353474323724-0.0657894914273759i</v>
      </c>
      <c r="L2576" t="str">
        <f t="shared" si="751"/>
        <v>0.0015-0.671446881048919i</v>
      </c>
      <c r="M2576" t="str">
        <f t="shared" si="752"/>
        <v>0.0135-0.275465387096992i</v>
      </c>
      <c r="N2576">
        <f t="shared" si="753"/>
        <v>126.65977339430202</v>
      </c>
      <c r="O2576">
        <f t="shared" si="754"/>
        <v>36.348176001786165</v>
      </c>
      <c r="P2576" s="3">
        <f t="shared" si="755"/>
        <v>36.348176001786165</v>
      </c>
      <c r="Q2576" s="3">
        <f t="shared" si="756"/>
        <v>-53.340226605697985</v>
      </c>
      <c r="R2576">
        <f t="shared" si="757"/>
        <v>126.65977339430202</v>
      </c>
      <c r="S2576">
        <f t="shared" si="758"/>
        <v>14.814550821509824</v>
      </c>
      <c r="T2576">
        <f t="shared" si="741"/>
        <v>36.348176001786165</v>
      </c>
    </row>
    <row r="2577" spans="1:20" x14ac:dyDescent="0.3">
      <c r="A2577">
        <f t="shared" si="742"/>
        <v>93436.281812781657</v>
      </c>
      <c r="B2577">
        <f t="shared" si="759"/>
        <v>14870.84611463156</v>
      </c>
      <c r="C2577" t="str">
        <f t="shared" si="743"/>
        <v>39.0733818900121-52.6758924042654i</v>
      </c>
      <c r="D2577" t="str">
        <f t="shared" si="744"/>
        <v>14.8536243201941-4.87286013277026i</v>
      </c>
      <c r="E2577" t="str">
        <f t="shared" si="745"/>
        <v>148.119376886341+0.691330150824712i</v>
      </c>
      <c r="F2577" t="str">
        <f t="shared" si="746"/>
        <v>17.4090338990438-10.9805612365417i</v>
      </c>
      <c r="G2577" t="str">
        <f t="shared" si="747"/>
        <v>0.997111848706845-0.0536638600481106i</v>
      </c>
      <c r="H2577" t="str">
        <f t="shared" si="748"/>
        <v>117.547023782598+52.5126908010586i</v>
      </c>
      <c r="I2577" t="str">
        <f t="shared" si="749"/>
        <v>6.83039012120862-0.980517034693714i</v>
      </c>
      <c r="K2577" t="str">
        <f t="shared" si="750"/>
        <v>0.0921943810475053-0.0658538870854458i</v>
      </c>
      <c r="L2577" t="str">
        <f t="shared" si="751"/>
        <v>0.0015-0.668905041889736i</v>
      </c>
      <c r="M2577" t="str">
        <f t="shared" si="752"/>
        <v>0.0135-0.274422581288098i</v>
      </c>
      <c r="N2577">
        <f t="shared" si="753"/>
        <v>126.56690482980959</v>
      </c>
      <c r="O2577">
        <f t="shared" si="754"/>
        <v>36.336177881086115</v>
      </c>
      <c r="P2577" s="3">
        <f t="shared" si="755"/>
        <v>36.336177881086115</v>
      </c>
      <c r="Q2577" s="3">
        <f t="shared" si="756"/>
        <v>-53.433095170190413</v>
      </c>
      <c r="R2577">
        <f t="shared" si="757"/>
        <v>126.56690482980959</v>
      </c>
      <c r="S2577">
        <f t="shared" si="758"/>
        <v>14.87084611463156</v>
      </c>
      <c r="T2577">
        <f t="shared" si="741"/>
        <v>36.336177881086115</v>
      </c>
    </row>
    <row r="2578" spans="1:20" x14ac:dyDescent="0.3">
      <c r="A2578">
        <f t="shared" si="742"/>
        <v>93791.33968367023</v>
      </c>
      <c r="B2578">
        <f t="shared" si="759"/>
        <v>14927.355329867161</v>
      </c>
      <c r="C2578" t="str">
        <f t="shared" si="743"/>
        <v>38.9335810665897-52.666397832874i</v>
      </c>
      <c r="D2578" t="str">
        <f t="shared" si="744"/>
        <v>14.849923298089-4.87445662238807i</v>
      </c>
      <c r="E2578" t="str">
        <f t="shared" si="745"/>
        <v>148.151015798954+0.727101266224587i</v>
      </c>
      <c r="F2578" t="str">
        <f t="shared" si="746"/>
        <v>17.4086510540004-10.9460796610451i</v>
      </c>
      <c r="G2578" t="str">
        <f t="shared" si="747"/>
        <v>0.997089921049564-0.0538665981006664i</v>
      </c>
      <c r="H2578" t="str">
        <f t="shared" si="748"/>
        <v>117.781462155504+52.7169433588234i</v>
      </c>
      <c r="I2578" t="str">
        <f t="shared" si="749"/>
        <v>6.84200751275788-0.96743777562961i</v>
      </c>
      <c r="K2578" t="str">
        <f t="shared" si="750"/>
        <v>0.0919529476276979-0.0659174610911082i</v>
      </c>
      <c r="L2578" t="str">
        <f t="shared" si="751"/>
        <v>0.0015-0.666372825154153i</v>
      </c>
      <c r="M2578" t="str">
        <f t="shared" si="752"/>
        <v>0.0135-0.273383723140165i</v>
      </c>
      <c r="N2578">
        <f t="shared" si="753"/>
        <v>126.4736267460377</v>
      </c>
      <c r="O2578">
        <f t="shared" si="754"/>
        <v>36.324140828324047</v>
      </c>
      <c r="P2578" s="3">
        <f t="shared" si="755"/>
        <v>36.324140828324047</v>
      </c>
      <c r="Q2578" s="3">
        <f t="shared" si="756"/>
        <v>-53.526373253962305</v>
      </c>
      <c r="R2578">
        <f t="shared" si="757"/>
        <v>126.4736267460377</v>
      </c>
      <c r="S2578">
        <f t="shared" si="758"/>
        <v>14.927355329867162</v>
      </c>
      <c r="T2578">
        <f t="shared" si="741"/>
        <v>36.324140828324047</v>
      </c>
    </row>
    <row r="2579" spans="1:20" x14ac:dyDescent="0.3">
      <c r="A2579">
        <f t="shared" si="742"/>
        <v>94147.746774468178</v>
      </c>
      <c r="B2579">
        <f t="shared" si="759"/>
        <v>14984.079280120657</v>
      </c>
      <c r="C2579" t="str">
        <f t="shared" si="743"/>
        <v>38.7934381941799-52.6567286459207i</v>
      </c>
      <c r="D2579" t="str">
        <f t="shared" si="744"/>
        <v>14.8461959597633-4.8761131708913i</v>
      </c>
      <c r="E2579" t="str">
        <f t="shared" si="745"/>
        <v>148.183034929588+0.762642749081007i</v>
      </c>
      <c r="F2579" t="str">
        <f t="shared" si="746"/>
        <v>17.4082653108374-10.9117552345255i</v>
      </c>
      <c r="G2579" t="str">
        <f t="shared" si="747"/>
        <v>0.997067827400903-0.054070093054719i</v>
      </c>
      <c r="H2579" t="str">
        <f t="shared" si="748"/>
        <v>118.01822688629+52.9219054987297i</v>
      </c>
      <c r="I2579" t="str">
        <f t="shared" si="749"/>
        <v>6.85373414299749-0.954399452802268i</v>
      </c>
      <c r="K2579" t="str">
        <f t="shared" si="750"/>
        <v>0.0917110527796229-0.0659802092499291i</v>
      </c>
      <c r="L2579" t="str">
        <f t="shared" si="751"/>
        <v>0.0015-0.663850194415373i</v>
      </c>
      <c r="M2579" t="str">
        <f t="shared" si="752"/>
        <v>0.0135-0.272348797708871i</v>
      </c>
      <c r="N2579">
        <f t="shared" si="753"/>
        <v>126.3799393269164</v>
      </c>
      <c r="O2579">
        <f t="shared" si="754"/>
        <v>36.312064574955329</v>
      </c>
      <c r="P2579" s="3">
        <f t="shared" si="755"/>
        <v>36.312064574955329</v>
      </c>
      <c r="Q2579" s="3">
        <f t="shared" si="756"/>
        <v>-53.620060673083607</v>
      </c>
      <c r="R2579">
        <f t="shared" si="757"/>
        <v>126.3799393269164</v>
      </c>
      <c r="S2579">
        <f t="shared" si="758"/>
        <v>14.984079280120657</v>
      </c>
      <c r="T2579">
        <f t="shared" si="741"/>
        <v>36.312064574955329</v>
      </c>
    </row>
    <row r="2580" spans="1:20" x14ac:dyDescent="0.3">
      <c r="A2580">
        <f t="shared" si="742"/>
        <v>94505.508212211163</v>
      </c>
      <c r="B2580">
        <f t="shared" si="759"/>
        <v>15041.018781385115</v>
      </c>
      <c r="C2580" t="str">
        <f t="shared" si="743"/>
        <v>38.6529544195959-52.6468808555457i</v>
      </c>
      <c r="D2580" t="str">
        <f t="shared" si="744"/>
        <v>14.8424421319185-4.87782969463041i</v>
      </c>
      <c r="E2580" t="str">
        <f t="shared" si="745"/>
        <v>148.215433469334+0.797951653804592i</v>
      </c>
      <c r="F2580" t="str">
        <f t="shared" si="746"/>
        <v>17.4078766477462-10.8775874596418i</v>
      </c>
      <c r="G2580" t="str">
        <f t="shared" si="747"/>
        <v>0.997045566511778-0.0542743476329822i</v>
      </c>
      <c r="H2580" t="str">
        <f t="shared" si="748"/>
        <v>118.257345056816+53.1275761496572i</v>
      </c>
      <c r="I2580" t="str">
        <f t="shared" si="749"/>
        <v>6.86557118269026-0.94140240538278i</v>
      </c>
      <c r="K2580" t="str">
        <f t="shared" si="750"/>
        <v>0.0914687021579979-0.0660421274127564i</v>
      </c>
      <c r="L2580" t="str">
        <f t="shared" si="751"/>
        <v>0.0015-0.661337113384511i</v>
      </c>
      <c r="M2580" t="str">
        <f t="shared" si="752"/>
        <v>0.0135-0.271317790106466i</v>
      </c>
      <c r="N2580">
        <f t="shared" si="753"/>
        <v>126.28584276626833</v>
      </c>
      <c r="O2580">
        <f t="shared" si="754"/>
        <v>36.299948852262851</v>
      </c>
      <c r="P2580" s="3">
        <f t="shared" si="755"/>
        <v>36.299948852262851</v>
      </c>
      <c r="Q2580" s="3">
        <f t="shared" si="756"/>
        <v>-53.714157233731676</v>
      </c>
      <c r="R2580">
        <f t="shared" si="757"/>
        <v>126.28584276626833</v>
      </c>
      <c r="S2580">
        <f t="shared" si="758"/>
        <v>15.041018781385116</v>
      </c>
      <c r="T2580">
        <f t="shared" si="741"/>
        <v>36.299948852262851</v>
      </c>
    </row>
    <row r="2581" spans="1:20" x14ac:dyDescent="0.3">
      <c r="A2581">
        <f t="shared" si="742"/>
        <v>94864.629143417566</v>
      </c>
      <c r="B2581">
        <f t="shared" si="759"/>
        <v>15098.174652754378</v>
      </c>
      <c r="C2581" t="str">
        <f t="shared" si="743"/>
        <v>38.5121309243796-52.6368504711745i</v>
      </c>
      <c r="D2581" t="str">
        <f t="shared" si="744"/>
        <v>14.8386616403185-4.87960610972743i</v>
      </c>
      <c r="E2581" t="str">
        <f t="shared" si="745"/>
        <v>148.248210588678+0.833025038271938i</v>
      </c>
      <c r="F2581" t="str">
        <f t="shared" si="746"/>
        <v>17.4074850427563-10.8435758412658i</v>
      </c>
      <c r="G2581" t="str">
        <f t="shared" si="747"/>
        <v>0.997023137123817-0.0544793645667788i</v>
      </c>
      <c r="H2581" t="str">
        <f t="shared" si="748"/>
        <v>118.498844122775+53.3339541137029i</v>
      </c>
      <c r="I2581" t="str">
        <f t="shared" si="749"/>
        <v>6.87751981700406-0.928446984492256i</v>
      </c>
      <c r="K2581" t="str">
        <f t="shared" si="750"/>
        <v>0.0912259014651337-0.0661032114763693i</v>
      </c>
      <c r="L2581" t="str">
        <f t="shared" si="751"/>
        <v>0.0015-0.658833545910054i</v>
      </c>
      <c r="M2581" t="str">
        <f t="shared" si="752"/>
        <v>0.0135-0.27029068550156i</v>
      </c>
      <c r="N2581">
        <f t="shared" si="753"/>
        <v>126.19133726783949</v>
      </c>
      <c r="O2581">
        <f t="shared" si="754"/>
        <v>36.287793391371537</v>
      </c>
      <c r="P2581" s="3">
        <f t="shared" si="755"/>
        <v>36.287793391371537</v>
      </c>
      <c r="Q2581" s="3">
        <f t="shared" si="756"/>
        <v>-53.808662732160514</v>
      </c>
      <c r="R2581">
        <f t="shared" si="757"/>
        <v>126.19133726783949</v>
      </c>
      <c r="S2581">
        <f t="shared" si="758"/>
        <v>15.098174652754379</v>
      </c>
      <c r="T2581">
        <f t="shared" si="741"/>
        <v>36.287793391371537</v>
      </c>
    </row>
    <row r="2582" spans="1:20" x14ac:dyDescent="0.3">
      <c r="A2582">
        <f t="shared" si="742"/>
        <v>95225.114734162547</v>
      </c>
      <c r="B2582">
        <f t="shared" si="759"/>
        <v>15155.547716434845</v>
      </c>
      <c r="C2582" t="str">
        <f t="shared" si="743"/>
        <v>38.3709689250164-52.6266334999043i</v>
      </c>
      <c r="D2582" t="str">
        <f t="shared" si="744"/>
        <v>14.8348543097887-4.88144233206484i</v>
      </c>
      <c r="E2582" t="str">
        <f t="shared" si="745"/>
        <v>148.281365437522+0.867859963997226i</v>
      </c>
      <c r="F2582" t="str">
        <f t="shared" si="746"/>
        <v>17.4070904737342-10.8097198864749i</v>
      </c>
      <c r="G2582" t="str">
        <f t="shared" si="747"/>
        <v>0.997000537969294-0.0546851465960531i</v>
      </c>
      <c r="H2582" t="str">
        <f t="shared" si="748"/>
        <v>118.7427519196+53.5410380620549i</v>
      </c>
      <c r="I2582" t="str">
        <f t="shared" si="749"/>
        <v>6.88958124570462-0.915533553475002i</v>
      </c>
      <c r="K2582" t="str">
        <f t="shared" si="750"/>
        <v>0.0909826564504767-0.0661634573841226i</v>
      </c>
      <c r="L2582" t="str">
        <f t="shared" si="751"/>
        <v>0.0015-0.65633945597734i</v>
      </c>
      <c r="M2582" t="str">
        <f t="shared" si="752"/>
        <v>0.0135-0.269267469118909i</v>
      </c>
      <c r="N2582">
        <f t="shared" si="753"/>
        <v>126.09642304533146</v>
      </c>
      <c r="O2582">
        <f t="shared" si="754"/>
        <v>36.275597923265195</v>
      </c>
      <c r="P2582" s="3">
        <f t="shared" si="755"/>
        <v>36.275597923265195</v>
      </c>
      <c r="Q2582" s="3">
        <f t="shared" si="756"/>
        <v>-53.903576954668537</v>
      </c>
      <c r="R2582">
        <f t="shared" si="757"/>
        <v>126.09642304533146</v>
      </c>
      <c r="S2582">
        <f t="shared" si="758"/>
        <v>15.155547716434844</v>
      </c>
      <c r="T2582">
        <f t="shared" si="741"/>
        <v>36.275597923265195</v>
      </c>
    </row>
    <row r="2583" spans="1:20" x14ac:dyDescent="0.3">
      <c r="A2583">
        <f t="shared" si="742"/>
        <v>95586.970170152374</v>
      </c>
      <c r="B2583">
        <f t="shared" si="759"/>
        <v>15213.138797757298</v>
      </c>
      <c r="C2583" t="str">
        <f t="shared" si="743"/>
        <v>38.2294696731363-52.6162259468855i</v>
      </c>
      <c r="D2583" t="str">
        <f t="shared" si="744"/>
        <v>14.8310199642139-4.88333827727423i</v>
      </c>
      <c r="E2583" t="str">
        <f t="shared" si="745"/>
        <v>148.31489714519+0.902453496305101i</v>
      </c>
      <c r="F2583" t="str">
        <f t="shared" si="746"/>
        <v>17.4066929183813-10.7760191045443i</v>
      </c>
      <c r="G2583" t="str">
        <f t="shared" si="747"/>
        <v>0.996977767771067-0.0548916964693852i</v>
      </c>
      <c r="H2583" t="str">
        <f t="shared" si="748"/>
        <v>118.989096668472+53.7488265307429i</v>
      </c>
      <c r="I2583" t="str">
        <f t="shared" si="749"/>
        <v>6.90175668335032-0.902662488178738i</v>
      </c>
      <c r="K2583" t="str">
        <f t="shared" si="750"/>
        <v>0.0907389729101382-0.0662228611265846i</v>
      </c>
      <c r="L2583" t="str">
        <f t="shared" si="751"/>
        <v>0.0015-0.653854807708048i</v>
      </c>
      <c r="M2583" t="str">
        <f t="shared" si="752"/>
        <v>0.0135-0.2682481262392i</v>
      </c>
      <c r="N2583">
        <f t="shared" si="753"/>
        <v>126.00110032243091</v>
      </c>
      <c r="O2583">
        <f t="shared" si="754"/>
        <v>36.263362178801678</v>
      </c>
      <c r="P2583" s="3">
        <f t="shared" si="755"/>
        <v>36.263362178801678</v>
      </c>
      <c r="Q2583" s="3">
        <f t="shared" si="756"/>
        <v>-53.998899677569078</v>
      </c>
      <c r="R2583">
        <f t="shared" si="757"/>
        <v>126.00110032243091</v>
      </c>
      <c r="S2583">
        <f t="shared" si="758"/>
        <v>15.213138797757297</v>
      </c>
      <c r="T2583">
        <f t="shared" si="741"/>
        <v>36.263362178801678</v>
      </c>
    </row>
    <row r="2584" spans="1:20" x14ac:dyDescent="0.3">
      <c r="A2584">
        <f t="shared" si="742"/>
        <v>95950.200656798945</v>
      </c>
      <c r="B2584">
        <f t="shared" si="759"/>
        <v>15270.948725188775</v>
      </c>
      <c r="C2584" t="str">
        <f t="shared" si="743"/>
        <v>38.087634455715-52.6056238157138i</v>
      </c>
      <c r="D2584" t="str">
        <f t="shared" si="744"/>
        <v>14.8271584265359-4.88529386072489i</v>
      </c>
      <c r="E2584" t="str">
        <f t="shared" si="745"/>
        <v>148.348804820455+0.936802704504215i</v>
      </c>
      <c r="F2584" t="str">
        <f t="shared" si="746"/>
        <v>17.4062923542339-10.7424730069395i</v>
      </c>
      <c r="G2584" t="str">
        <f t="shared" si="747"/>
        <v>0.996954825242501-0.0550990169440024i</v>
      </c>
      <c r="H2584" t="str">
        <f t="shared" si="748"/>
        <v>119.237906982432+53.957317916261i</v>
      </c>
      <c r="I2584" t="str">
        <f t="shared" si="749"/>
        <v>6.91404735949016-0.889834177241876i</v>
      </c>
      <c r="K2584" t="str">
        <f t="shared" si="750"/>
        <v>0.0904948566864156-0.0662814187421719i</v>
      </c>
      <c r="L2584" t="str">
        <f t="shared" si="751"/>
        <v>0.0015-0.651379565359684i</v>
      </c>
      <c r="M2584" t="str">
        <f t="shared" si="752"/>
        <v>0.0135-0.267232642198844i</v>
      </c>
      <c r="N2584">
        <f t="shared" si="753"/>
        <v>125.90536933283781</v>
      </c>
      <c r="O2584">
        <f t="shared" si="754"/>
        <v>36.251085888729172</v>
      </c>
      <c r="P2584" s="3">
        <f t="shared" si="755"/>
        <v>36.251085888729172</v>
      </c>
      <c r="Q2584" s="3">
        <f t="shared" si="756"/>
        <v>-54.094630667162193</v>
      </c>
      <c r="R2584">
        <f t="shared" si="757"/>
        <v>125.90536933283781</v>
      </c>
      <c r="S2584">
        <f t="shared" si="758"/>
        <v>15.270948725188775</v>
      </c>
      <c r="T2584">
        <f t="shared" si="741"/>
        <v>36.251085888729172</v>
      </c>
    </row>
    <row r="2585" spans="1:20" x14ac:dyDescent="0.3">
      <c r="A2585">
        <f t="shared" si="742"/>
        <v>96314.811419294783</v>
      </c>
      <c r="B2585">
        <f t="shared" si="759"/>
        <v>15328.978330344493</v>
      </c>
      <c r="C2585" t="str">
        <f t="shared" si="743"/>
        <v>37.9454645952693-52.5948231088219i</v>
      </c>
      <c r="D2585" t="str">
        <f t="shared" si="744"/>
        <v>14.8232695187524-4.88730899751231i</v>
      </c>
      <c r="E2585" t="str">
        <f t="shared" si="745"/>
        <v>148.383087551547+0.970904662062764i</v>
      </c>
      <c r="F2585" t="str">
        <f t="shared" si="746"/>
        <v>17.4058887586612-10.7090811073088i</v>
      </c>
      <c r="G2585" t="str">
        <f t="shared" si="747"/>
        <v>0.996931709087404-0.0553071107857931i</v>
      </c>
      <c r="H2585" t="str">
        <f t="shared" si="748"/>
        <v>119.489211872592+54.1665104710575i</v>
      </c>
      <c r="I2585" t="str">
        <f t="shared" si="749"/>
        <v>6.92645451886337-0.877049022388458i</v>
      </c>
      <c r="K2585" t="str">
        <f t="shared" si="750"/>
        <v>0.0902503136673029-0.0663391263177767i</v>
      </c>
      <c r="L2585" t="str">
        <f t="shared" si="751"/>
        <v>0.0015-0.648913693325046i</v>
      </c>
      <c r="M2585" t="str">
        <f t="shared" si="752"/>
        <v>0.0135-0.266221002389763i</v>
      </c>
      <c r="N2585">
        <f t="shared" si="753"/>
        <v>125.80923032029412</v>
      </c>
      <c r="O2585">
        <f t="shared" si="754"/>
        <v>36.238768783701893</v>
      </c>
      <c r="P2585" s="3">
        <f t="shared" si="755"/>
        <v>36.238768783701893</v>
      </c>
      <c r="Q2585" s="3">
        <f t="shared" si="756"/>
        <v>-54.190769679705888</v>
      </c>
      <c r="R2585">
        <f t="shared" si="757"/>
        <v>125.80923032029412</v>
      </c>
      <c r="S2585">
        <f t="shared" si="758"/>
        <v>15.328978330344492</v>
      </c>
      <c r="T2585">
        <f t="shared" si="741"/>
        <v>36.238768783701893</v>
      </c>
    </row>
    <row r="2586" spans="1:20" x14ac:dyDescent="0.3">
      <c r="A2586">
        <f t="shared" si="742"/>
        <v>96680.807702688107</v>
      </c>
      <c r="B2586">
        <f t="shared" si="759"/>
        <v>15387.228447999802</v>
      </c>
      <c r="C2586" t="str">
        <f t="shared" si="743"/>
        <v>37.8029614500466-52.5838198278793i</v>
      </c>
      <c r="D2586" t="str">
        <f t="shared" si="744"/>
        <v>14.8193530619148-4.88938360244674i</v>
      </c>
      <c r="E2586" t="str">
        <f t="shared" si="745"/>
        <v>148.417744406179+1.00475644678314i</v>
      </c>
      <c r="F2586" t="str">
        <f t="shared" si="746"/>
        <v>17.4054821088642-10.6758429214761i</v>
      </c>
      <c r="G2586" t="str">
        <f t="shared" si="747"/>
        <v>0.996908417999958-0.0555159807693187i</v>
      </c>
      <c r="H2586" t="str">
        <f t="shared" si="748"/>
        <v>119.743040754453+54.37640229889i</v>
      </c>
      <c r="I2586" t="str">
        <f t="shared" si="749"/>
        <v>6.93897942160181-0.864307438730665i</v>
      </c>
      <c r="K2586" t="str">
        <f t="shared" si="750"/>
        <v>0.0900053497859913-0.0663959799893894i</v>
      </c>
      <c r="L2586" t="str">
        <f t="shared" si="751"/>
        <v>0.0015-0.646457156131746i</v>
      </c>
      <c r="M2586" t="str">
        <f t="shared" si="752"/>
        <v>0.0135-0.265213192259178i</v>
      </c>
      <c r="N2586">
        <f t="shared" si="753"/>
        <v>125.7126835386087</v>
      </c>
      <c r="O2586">
        <f t="shared" si="754"/>
        <v>36.22641059429629</v>
      </c>
      <c r="P2586" s="3">
        <f t="shared" si="755"/>
        <v>36.22641059429629</v>
      </c>
      <c r="Q2586" s="3">
        <f t="shared" si="756"/>
        <v>-54.287316461391292</v>
      </c>
      <c r="R2586">
        <f t="shared" si="757"/>
        <v>125.7126835386087</v>
      </c>
      <c r="S2586">
        <f t="shared" si="758"/>
        <v>15.387228447999801</v>
      </c>
      <c r="T2586">
        <f t="shared" si="741"/>
        <v>36.22641059429629</v>
      </c>
    </row>
    <row r="2587" spans="1:20" x14ac:dyDescent="0.3">
      <c r="A2587">
        <f t="shared" si="742"/>
        <v>97048.194771958326</v>
      </c>
      <c r="B2587">
        <f t="shared" si="759"/>
        <v>15445.699916102201</v>
      </c>
      <c r="C2587" t="str">
        <f t="shared" si="743"/>
        <v>37.6601264142084-52.572609974193i</v>
      </c>
      <c r="D2587" t="str">
        <f t="shared" si="744"/>
        <v>14.8154088761264-4.89151759004147i</v>
      </c>
      <c r="E2587" t="str">
        <f t="shared" si="745"/>
        <v>148.452774431564+1.03835514097577i</v>
      </c>
      <c r="F2587" t="str">
        <f t="shared" si="746"/>
        <v>17.4050723818747-10.6427579674331i</v>
      </c>
      <c r="G2587" t="str">
        <f t="shared" si="747"/>
        <v>0.996884950664648-0.055725629677826i</v>
      </c>
      <c r="H2587" t="str">
        <f t="shared" si="748"/>
        <v>119.999423454326+54.5869913500405i</v>
      </c>
      <c r="I2587" t="str">
        <f t="shared" si="749"/>
        <v>6.95162334343463-0.851609855078887i</v>
      </c>
      <c r="K2587" t="str">
        <f t="shared" si="750"/>
        <v>0.0897599710203592-0.0664519759427156i</v>
      </c>
      <c r="L2587" t="str">
        <f t="shared" si="751"/>
        <v>0.0015-0.644009918441669i</v>
      </c>
      <c r="M2587" t="str">
        <f t="shared" si="752"/>
        <v>0.0135-0.264209197309403i</v>
      </c>
      <c r="N2587">
        <f t="shared" si="753"/>
        <v>125.61572925168163</v>
      </c>
      <c r="O2587">
        <f t="shared" si="754"/>
        <v>36.214011051026702</v>
      </c>
      <c r="P2587" s="3">
        <f t="shared" si="755"/>
        <v>36.214011051026702</v>
      </c>
      <c r="Q2587" s="3">
        <f t="shared" si="756"/>
        <v>-54.384270748318372</v>
      </c>
      <c r="R2587">
        <f t="shared" si="757"/>
        <v>125.61572925168163</v>
      </c>
      <c r="S2587">
        <f t="shared" si="758"/>
        <v>15.445699916102201</v>
      </c>
      <c r="T2587">
        <f t="shared" si="741"/>
        <v>36.214011051026702</v>
      </c>
    </row>
    <row r="2588" spans="1:20" x14ac:dyDescent="0.3">
      <c r="A2588">
        <f t="shared" si="742"/>
        <v>97416.977912091766</v>
      </c>
      <c r="B2588">
        <f t="shared" si="759"/>
        <v>15504.39357578339</v>
      </c>
      <c r="C2588" t="str">
        <f t="shared" si="743"/>
        <v>37.5169609180155-52.5611895491173i</v>
      </c>
      <c r="D2588" t="str">
        <f t="shared" si="744"/>
        <v>14.8114367805414-4.89371087450121i</v>
      </c>
      <c r="E2588" t="str">
        <f t="shared" si="745"/>
        <v>148.488176654445+1.07169783163943i</v>
      </c>
      <c r="F2588" t="str">
        <f t="shared" si="746"/>
        <v>17.4046595545541-10.6098257653319i</v>
      </c>
      <c r="G2588" t="str">
        <f t="shared" si="747"/>
        <v>0.996861305756194-0.0559360603032596i</v>
      </c>
      <c r="H2588" t="str">
        <f t="shared" si="748"/>
        <v>120.258390215864+54.7982754163852i</v>
      </c>
      <c r="I2588" t="str">
        <f t="shared" si="749"/>
        <v>6.96438757589542-0.83895671426011i</v>
      </c>
      <c r="K2588" t="str">
        <f t="shared" si="750"/>
        <v>0.0895141833924532-0.0665071104137868i</v>
      </c>
      <c r="L2588" t="str">
        <f t="shared" si="751"/>
        <v>0.0015-0.641571945050476i</v>
      </c>
      <c r="M2588" t="str">
        <f t="shared" si="752"/>
        <v>0.0135-0.263209003097631i</v>
      </c>
      <c r="N2588">
        <f t="shared" si="753"/>
        <v>125.51836773352963</v>
      </c>
      <c r="O2588">
        <f t="shared" si="754"/>
        <v>36.201569884362286</v>
      </c>
      <c r="P2588" s="3">
        <f t="shared" si="755"/>
        <v>36.201569884362286</v>
      </c>
      <c r="Q2588" s="3">
        <f t="shared" si="756"/>
        <v>-54.481632266470378</v>
      </c>
      <c r="R2588">
        <f t="shared" si="757"/>
        <v>125.51836773352963</v>
      </c>
      <c r="S2588">
        <f t="shared" si="758"/>
        <v>15.504393575783389</v>
      </c>
      <c r="T2588">
        <f t="shared" si="741"/>
        <v>36.201569884362286</v>
      </c>
    </row>
    <row r="2589" spans="1:20" x14ac:dyDescent="0.3">
      <c r="A2589">
        <f t="shared" si="742"/>
        <v>97787.16242815771</v>
      </c>
      <c r="B2589">
        <f t="shared" si="759"/>
        <v>15563.310271371367</v>
      </c>
      <c r="C2589" t="str">
        <f t="shared" si="743"/>
        <v>37.3734664279987-52.5495545544607i</v>
      </c>
      <c r="D2589" t="str">
        <f t="shared" si="744"/>
        <v>14.8074365933625-4.8959633697102i</v>
      </c>
      <c r="E2589" t="str">
        <f t="shared" si="745"/>
        <v>148.523950081112+1.10478161063477i</v>
      </c>
      <c r="F2589" t="str">
        <f t="shared" si="746"/>
        <v>17.404243603592-10.577045837478i</v>
      </c>
      <c r="G2589" t="str">
        <f t="shared" si="747"/>
        <v>0.996837481939477-0.0561472754462734i</v>
      </c>
      <c r="H2589" t="str">
        <f t="shared" si="748"/>
        <v>120.519971706701+55.010252126314i</v>
      </c>
      <c r="I2589" t="str">
        <f t="shared" si="749"/>
        <v>6.9772734265316-0.826348473444711i</v>
      </c>
      <c r="K2589" t="str">
        <f t="shared" si="750"/>
        <v>0.0892679929679612-0.0665613796895645i</v>
      </c>
      <c r="L2589" t="str">
        <f t="shared" si="751"/>
        <v>0.0015-0.639143200887107i</v>
      </c>
      <c r="M2589" t="str">
        <f t="shared" si="752"/>
        <v>0.0135-0.262212595235736i</v>
      </c>
      <c r="N2589">
        <f t="shared" si="753"/>
        <v>125.42059926830706</v>
      </c>
      <c r="O2589">
        <f t="shared" si="754"/>
        <v>36.18908682474239</v>
      </c>
      <c r="P2589" s="3">
        <f t="shared" si="755"/>
        <v>36.18908682474239</v>
      </c>
      <c r="Q2589" s="3">
        <f t="shared" si="756"/>
        <v>-54.579400731692935</v>
      </c>
      <c r="R2589">
        <f t="shared" si="757"/>
        <v>125.42059926830706</v>
      </c>
      <c r="S2589">
        <f t="shared" si="758"/>
        <v>15.563310271371368</v>
      </c>
      <c r="T2589">
        <f t="shared" si="741"/>
        <v>36.18908682474239</v>
      </c>
    </row>
    <row r="2590" spans="1:20" x14ac:dyDescent="0.3">
      <c r="A2590">
        <f t="shared" si="742"/>
        <v>98158.753645384713</v>
      </c>
      <c r="B2590">
        <f t="shared" si="759"/>
        <v>15622.450850402578</v>
      </c>
      <c r="C2590" t="str">
        <f t="shared" si="743"/>
        <v>37.2296444471294-52.5377009929027i</v>
      </c>
      <c r="D2590" t="str">
        <f t="shared" si="744"/>
        <v>14.8034081318401-4.8982749892205i</v>
      </c>
      <c r="E2590" t="str">
        <f t="shared" si="745"/>
        <v>148.56009369743+1.13760357486221i</v>
      </c>
      <c r="F2590" t="str">
        <f t="shared" si="746"/>
        <v>17.4038245055049-10.5444177083223i</v>
      </c>
      <c r="G2590" t="str">
        <f t="shared" si="747"/>
        <v>0.996813477869471-0.056359277916243i</v>
      </c>
      <c r="H2590" t="str">
        <f t="shared" si="748"/>
        <v>120.784199025201+55.2229189395007i</v>
      </c>
      <c r="I2590" t="str">
        <f t="shared" si="749"/>
        <v>6.99028221911618-0.81378560448121i</v>
      </c>
      <c r="K2590" t="str">
        <f t="shared" si="750"/>
        <v>0.089021405855671-0.0666147801085389i</v>
      </c>
      <c r="L2590" t="str">
        <f t="shared" si="751"/>
        <v>0.0015-0.636723651013253i</v>
      </c>
      <c r="M2590" t="str">
        <f t="shared" si="752"/>
        <v>0.0135-0.261219959390054i</v>
      </c>
      <c r="N2590">
        <f t="shared" si="753"/>
        <v>125.32242415032621</v>
      </c>
      <c r="O2590">
        <f t="shared" si="754"/>
        <v>36.17656160259304</v>
      </c>
      <c r="P2590" s="3">
        <f t="shared" si="755"/>
        <v>36.17656160259304</v>
      </c>
      <c r="Q2590" s="3">
        <f t="shared" si="756"/>
        <v>-54.677575849673779</v>
      </c>
      <c r="R2590">
        <f t="shared" si="757"/>
        <v>125.32242415032621</v>
      </c>
      <c r="S2590">
        <f t="shared" si="758"/>
        <v>15.622450850402577</v>
      </c>
      <c r="T2590">
        <f t="shared" si="741"/>
        <v>36.17656160259304</v>
      </c>
    </row>
    <row r="2591" spans="1:20" x14ac:dyDescent="0.3">
      <c r="A2591">
        <f t="shared" si="742"/>
        <v>98531.75690923717</v>
      </c>
      <c r="B2591">
        <f t="shared" si="759"/>
        <v>15681.816163634108</v>
      </c>
      <c r="C2591" t="str">
        <f t="shared" si="743"/>
        <v>37.0854965149861-52.525624868414i</v>
      </c>
      <c r="D2591" t="str">
        <f t="shared" si="744"/>
        <v>14.7993512122701-4.90064564623996i</v>
      </c>
      <c r="E2591" t="str">
        <f t="shared" si="745"/>
        <v>148.596606468876+1.1701608264403i</v>
      </c>
      <c r="F2591" t="str">
        <f t="shared" si="746"/>
        <v>17.403402236635-10.5119409044543i</v>
      </c>
      <c r="G2591" t="str">
        <f t="shared" si="747"/>
        <v>0.996789292191171-0.0565720705312767i</v>
      </c>
      <c r="H2591" t="str">
        <f t="shared" si="748"/>
        <v>121.051103707322+55.4362731415104i</v>
      </c>
      <c r="I2591" t="str">
        <f t="shared" si="749"/>
        <v>7.00341529386213-0.801268594240377i</v>
      </c>
      <c r="K2591" t="str">
        <f t="shared" si="750"/>
        <v>0.0887744282069249-0.0666673080613204i</v>
      </c>
      <c r="L2591" t="str">
        <f t="shared" si="751"/>
        <v>0.0015-0.63431326062289i</v>
      </c>
      <c r="M2591" t="str">
        <f t="shared" si="752"/>
        <v>0.0135-0.260231081281185i</v>
      </c>
      <c r="N2591">
        <f t="shared" si="753"/>
        <v>125.22384268407748</v>
      </c>
      <c r="O2591">
        <f t="shared" si="754"/>
        <v>36.16399394834351</v>
      </c>
      <c r="P2591" s="3">
        <f t="shared" si="755"/>
        <v>36.16399394834351</v>
      </c>
      <c r="Q2591" s="3">
        <f t="shared" si="756"/>
        <v>-54.776157315922525</v>
      </c>
      <c r="R2591">
        <f t="shared" si="757"/>
        <v>125.22384268407748</v>
      </c>
      <c r="S2591">
        <f t="shared" si="758"/>
        <v>15.681816163634108</v>
      </c>
      <c r="T2591">
        <f t="shared" si="741"/>
        <v>36.16399394834351</v>
      </c>
    </row>
    <row r="2592" spans="1:20" x14ac:dyDescent="0.3">
      <c r="A2592">
        <f t="shared" si="742"/>
        <v>98906.177585492289</v>
      </c>
      <c r="B2592">
        <f t="shared" si="759"/>
        <v>15741.407065055919</v>
      </c>
      <c r="C2592" t="str">
        <f t="shared" si="743"/>
        <v>36.9410242079113-52.5133221866742i</v>
      </c>
      <c r="D2592" t="str">
        <f t="shared" si="744"/>
        <v>14.795265649993-4.90307525362018i</v>
      </c>
      <c r="E2592" t="str">
        <f t="shared" si="745"/>
        <v>148.633487340554+1.20245047288596i</v>
      </c>
      <c r="F2592" t="str">
        <f t="shared" si="746"/>
        <v>17.4029767731494-10.4796149545946i</v>
      </c>
      <c r="G2592" t="str">
        <f t="shared" si="747"/>
        <v>0.996764923539517-0.0567856561182274i</v>
      </c>
      <c r="H2592" t="str">
        <f t="shared" si="748"/>
        <v>121.320717733592+55.6503118382462i</v>
      </c>
      <c r="I2592" t="str">
        <f t="shared" si="749"/>
        <v>7.01667400763906-0.788797944967849i</v>
      </c>
      <c r="K2592" t="str">
        <f t="shared" si="750"/>
        <v>0.0885270662150607-0.0667189599912242i</v>
      </c>
      <c r="L2592" t="str">
        <f t="shared" si="751"/>
        <v>0.0015-0.631911995041728i</v>
      </c>
      <c r="M2592" t="str">
        <f t="shared" si="752"/>
        <v>0.0135-0.259245946683786i</v>
      </c>
      <c r="N2592">
        <f t="shared" si="753"/>
        <v>125.12485518424836</v>
      </c>
      <c r="O2592">
        <f t="shared" si="754"/>
        <v>36.151383592441896</v>
      </c>
      <c r="P2592" s="3">
        <f t="shared" si="755"/>
        <v>36.151383592441896</v>
      </c>
      <c r="Q2592" s="3">
        <f t="shared" si="756"/>
        <v>-54.875144815751646</v>
      </c>
      <c r="R2592">
        <f t="shared" si="757"/>
        <v>125.12485518424836</v>
      </c>
      <c r="S2592">
        <f t="shared" si="758"/>
        <v>15.741407065055919</v>
      </c>
      <c r="T2592">
        <f t="shared" si="741"/>
        <v>36.151383592441896</v>
      </c>
    </row>
    <row r="2593" spans="1:20" x14ac:dyDescent="0.3">
      <c r="A2593">
        <f t="shared" si="742"/>
        <v>99282.021060317158</v>
      </c>
      <c r="B2593">
        <f t="shared" si="759"/>
        <v>15801.224411903131</v>
      </c>
      <c r="C2593" t="str">
        <f t="shared" si="743"/>
        <v>36.7962291391688-52.5007889555052i</v>
      </c>
      <c r="D2593" t="str">
        <f t="shared" si="744"/>
        <v>14.7911512593926-4.90556372384457i</v>
      </c>
      <c r="E2593" t="str">
        <f t="shared" si="745"/>
        <v>148.670735237242+1.23446962729002i</v>
      </c>
      <c r="F2593" t="str">
        <f t="shared" si="746"/>
        <v>17.402548091038-10.4474393895877i</v>
      </c>
      <c r="G2593" t="str">
        <f t="shared" si="747"/>
        <v>0.99674037053933-0.0570000375127031i</v>
      </c>
      <c r="H2593" t="str">
        <f t="shared" si="748"/>
        <v>121.5930735362+55.865031950226i</v>
      </c>
      <c r="I2593" t="str">
        <f t="shared" si="749"/>
        <v>7.03005973419188-0.776374174646309i</v>
      </c>
      <c r="K2593" t="str">
        <f t="shared" si="750"/>
        <v>0.0882793261148467-0.066769732394849i</v>
      </c>
      <c r="L2593" t="str">
        <f t="shared" si="751"/>
        <v>0.0015-0.629519819726769i</v>
      </c>
      <c r="M2593" t="str">
        <f t="shared" si="752"/>
        <v>0.0135-0.258264541426366i</v>
      </c>
      <c r="N2593">
        <f t="shared" si="753"/>
        <v>125.0254619757394</v>
      </c>
      <c r="O2593">
        <f t="shared" si="754"/>
        <v>36.138730265372459</v>
      </c>
      <c r="P2593" s="3">
        <f t="shared" si="755"/>
        <v>36.138730265372459</v>
      </c>
      <c r="Q2593" s="3">
        <f t="shared" si="756"/>
        <v>-54.974538024260603</v>
      </c>
      <c r="R2593">
        <f t="shared" si="757"/>
        <v>125.0254619757394</v>
      </c>
      <c r="S2593">
        <f t="shared" si="758"/>
        <v>15.801224411903132</v>
      </c>
      <c r="T2593">
        <f t="shared" si="741"/>
        <v>36.138730265372459</v>
      </c>
    </row>
    <row r="2594" spans="1:20" x14ac:dyDescent="0.3">
      <c r="A2594">
        <f t="shared" si="742"/>
        <v>99659.292740346369</v>
      </c>
      <c r="B2594">
        <f t="shared" si="759"/>
        <v>15861.269064668364</v>
      </c>
      <c r="C2594" t="str">
        <f t="shared" si="743"/>
        <v>36.6511129590879-52.4880211852951i</v>
      </c>
      <c r="D2594" t="str">
        <f t="shared" si="744"/>
        <v>14.7870078538942-4.90811096901598i</v>
      </c>
      <c r="E2594" t="str">
        <f t="shared" si="745"/>
        <v>148.708349063415+1.26621540850051i</v>
      </c>
      <c r="F2594" t="str">
        <f t="shared" si="746"/>
        <v>17.402116166113-10.4154137423942i</v>
      </c>
      <c r="G2594" t="str">
        <f t="shared" si="747"/>
        <v>0.996715631805228-0.057215217559079i</v>
      </c>
      <c r="H2594" t="str">
        <f t="shared" si="748"/>
        <v>121.868204006209+56.080430206689i</v>
      </c>
      <c r="I2594" t="str">
        <f t="shared" si="749"/>
        <v>7.04357386436249-0.763997817366675i</v>
      </c>
      <c r="K2594" t="str">
        <f t="shared" si="750"/>
        <v>0.0880312141819034-0.066819621822648i</v>
      </c>
      <c r="L2594" t="str">
        <f t="shared" si="751"/>
        <v>0.0015-0.627136700265758i</v>
      </c>
      <c r="M2594" t="str">
        <f t="shared" si="752"/>
        <v>0.0135-0.25728685139108i</v>
      </c>
      <c r="N2594">
        <f t="shared" si="753"/>
        <v>124.92566339368</v>
      </c>
      <c r="O2594">
        <f t="shared" si="754"/>
        <v>36.126033697670991</v>
      </c>
      <c r="P2594" s="3">
        <f t="shared" si="755"/>
        <v>36.126033697670991</v>
      </c>
      <c r="Q2594" s="3">
        <f t="shared" si="756"/>
        <v>-55.07433660632001</v>
      </c>
      <c r="R2594">
        <f t="shared" si="757"/>
        <v>124.92566339368</v>
      </c>
      <c r="S2594">
        <f t="shared" si="758"/>
        <v>15.861269064668365</v>
      </c>
      <c r="T2594">
        <f t="shared" si="741"/>
        <v>36.126033697670991</v>
      </c>
    </row>
    <row r="2595" spans="1:20" x14ac:dyDescent="0.3">
      <c r="A2595">
        <f t="shared" si="742"/>
        <v>100037.99805275968</v>
      </c>
      <c r="B2595">
        <f t="shared" si="759"/>
        <v>15921.541887114105</v>
      </c>
      <c r="C2595" t="str">
        <f t="shared" si="743"/>
        <v>36.5056773552099-52.4750148894364i</v>
      </c>
      <c r="D2595" t="str">
        <f t="shared" si="744"/>
        <v>14.7828352459639-4.91071690084459i</v>
      </c>
      <c r="E2595" t="str">
        <f t="shared" si="745"/>
        <v>148.746327703287+1.29768494130068i</v>
      </c>
      <c r="F2595" t="str">
        <f t="shared" si="746"/>
        <v>17.4016809740067-10.3835375480844i</v>
      </c>
      <c r="G2595" t="str">
        <f t="shared" si="747"/>
        <v>0.996690705941564-0.0574311991105071i</v>
      </c>
      <c r="H2595" t="str">
        <f t="shared" si="748"/>
        <v>122.146142500879+56.2965031395189i</v>
      </c>
      <c r="I2595" t="str">
        <f t="shared" si="749"/>
        <v>7.057217806313-0.751669423709672i</v>
      </c>
      <c r="K2595" t="str">
        <f t="shared" si="750"/>
        <v>0.0877827367321204-0.0668686248794926i</v>
      </c>
      <c r="L2595" t="str">
        <f t="shared" si="751"/>
        <v>0.0015-0.624762602376728i</v>
      </c>
      <c r="M2595" t="str">
        <f t="shared" si="752"/>
        <v>0.0135-0.256312862513529i</v>
      </c>
      <c r="N2595">
        <f t="shared" si="753"/>
        <v>124.82545978344325</v>
      </c>
      <c r="O2595">
        <f t="shared" si="754"/>
        <v>36.113293619941956</v>
      </c>
      <c r="P2595" s="3">
        <f t="shared" si="755"/>
        <v>36.113293619941956</v>
      </c>
      <c r="Q2595" s="3">
        <f t="shared" si="756"/>
        <v>-55.174540216556743</v>
      </c>
      <c r="R2595">
        <f t="shared" si="757"/>
        <v>124.82545978344325</v>
      </c>
      <c r="S2595">
        <f t="shared" si="758"/>
        <v>15.921541887114104</v>
      </c>
      <c r="T2595">
        <f t="shared" si="741"/>
        <v>36.113293619941956</v>
      </c>
    </row>
    <row r="2596" spans="1:20" x14ac:dyDescent="0.3">
      <c r="A2596">
        <f t="shared" si="742"/>
        <v>100418.14244536018</v>
      </c>
      <c r="B2596">
        <f t="shared" si="759"/>
        <v>15982.043746285139</v>
      </c>
      <c r="C2596" t="str">
        <f t="shared" si="743"/>
        <v>36.3599240524223-52.4617660847617i</v>
      </c>
      <c r="D2596" t="str">
        <f t="shared" si="744"/>
        <v>14.7786332471073-4.91338143063558i</v>
      </c>
      <c r="E2596" t="str">
        <f t="shared" si="745"/>
        <v>148.784670020843+1.32887535658848i</v>
      </c>
      <c r="F2596" t="str">
        <f t="shared" si="746"/>
        <v>17.4012424901717-10.3518103438306i</v>
      </c>
      <c r="G2596" t="str">
        <f t="shared" si="747"/>
        <v>0.996665591542342-0.0576479850289276i</v>
      </c>
      <c r="H2596" t="str">
        <f t="shared" si="748"/>
        <v>122.426922851119+56.5132470769864i</v>
      </c>
      <c r="I2596" t="str">
        <f t="shared" si="749"/>
        <v>7.07099298575226-0.73938956113669i</v>
      </c>
      <c r="K2596" t="str">
        <f t="shared" si="750"/>
        <v>0.0875339001210609-0.0669167382252289i</v>
      </c>
      <c r="L2596" t="str">
        <f t="shared" si="751"/>
        <v>0.0015-0.622397491907479i</v>
      </c>
      <c r="M2596" t="str">
        <f t="shared" si="752"/>
        <v>0.0135-0.255342560782555i</v>
      </c>
      <c r="N2596">
        <f t="shared" si="753"/>
        <v>124.72485150065783</v>
      </c>
      <c r="O2596">
        <f t="shared" si="754"/>
        <v>36.10050976287453</v>
      </c>
      <c r="P2596" s="3">
        <f t="shared" si="755"/>
        <v>36.10050976287453</v>
      </c>
      <c r="Q2596" s="3">
        <f t="shared" si="756"/>
        <v>-55.275148499342166</v>
      </c>
      <c r="R2596">
        <f t="shared" si="757"/>
        <v>124.72485150065783</v>
      </c>
      <c r="S2596">
        <f t="shared" si="758"/>
        <v>15.982043746285139</v>
      </c>
      <c r="T2596">
        <f t="shared" si="741"/>
        <v>36.10050976287453</v>
      </c>
    </row>
    <row r="2597" spans="1:20" x14ac:dyDescent="0.3">
      <c r="A2597">
        <f t="shared" si="742"/>
        <v>100799.73138665255</v>
      </c>
      <c r="B2597">
        <f t="shared" si="759"/>
        <v>16042.775512521022</v>
      </c>
      <c r="C2597" t="str">
        <f t="shared" si="743"/>
        <v>36.213854813093-52.4482707919854i</v>
      </c>
      <c r="D2597" t="str">
        <f t="shared" si="744"/>
        <v>14.774401667868-4.91610446927653i</v>
      </c>
      <c r="E2597" t="str">
        <f t="shared" si="745"/>
        <v>148.823374859887+1.35978379156085i</v>
      </c>
      <c r="F2597" t="str">
        <f t="shared" si="746"/>
        <v>17.4008006898779-10.3202316688996i</v>
      </c>
      <c r="G2597" t="str">
        <f t="shared" si="747"/>
        <v>0.996640287191149-0.0578655781850788i</v>
      </c>
      <c r="H2597" t="str">
        <f t="shared" si="748"/>
        <v>122.710579369058+56.7306581372984i</v>
      </c>
      <c r="I2597" t="str">
        <f t="shared" si="749"/>
        <v>7.08490084616351-0.727158814391509i</v>
      </c>
      <c r="K2597" t="str">
        <f t="shared" si="750"/>
        <v>0.0872847107433594-0.066963958575227i</v>
      </c>
      <c r="L2597" t="str">
        <f t="shared" si="751"/>
        <v>0.0015-0.620041334835104i</v>
      </c>
      <c r="M2597" t="str">
        <f t="shared" si="752"/>
        <v>0.0135-0.254375932240043i</v>
      </c>
      <c r="N2597">
        <f t="shared" si="753"/>
        <v>124.62383891122133</v>
      </c>
      <c r="O2597">
        <f t="shared" si="754"/>
        <v>36.087681857259298</v>
      </c>
      <c r="P2597" s="3">
        <f t="shared" si="755"/>
        <v>36.087681857259298</v>
      </c>
      <c r="Q2597" s="3">
        <f t="shared" si="756"/>
        <v>-55.376161088778673</v>
      </c>
      <c r="R2597">
        <f t="shared" si="757"/>
        <v>124.62383891122133</v>
      </c>
      <c r="S2597">
        <f t="shared" si="758"/>
        <v>16.042775512521022</v>
      </c>
      <c r="T2597">
        <f t="shared" si="741"/>
        <v>36.087681857259298</v>
      </c>
    </row>
    <row r="2598" spans="1:20" x14ac:dyDescent="0.3">
      <c r="A2598">
        <f t="shared" si="742"/>
        <v>101182.77036592182</v>
      </c>
      <c r="B2598">
        <f t="shared" si="759"/>
        <v>16103.738059468602</v>
      </c>
      <c r="C2598" t="str">
        <f t="shared" si="743"/>
        <v>36.0674714371938-52.4345250361484i</v>
      </c>
      <c r="D2598" t="str">
        <f t="shared" si="744"/>
        <v>14.7701403178272-4.91888592722529i</v>
      </c>
      <c r="E2598" t="str">
        <f t="shared" si="745"/>
        <v>148.862441044074+1.3904073898932i</v>
      </c>
      <c r="F2598" t="str">
        <f t="shared" si="746"/>
        <v>17.4003555482122-10.2888010646463i</v>
      </c>
      <c r="G2598" t="str">
        <f t="shared" si="747"/>
        <v>0.996614791461076-0.0580839814585078i</v>
      </c>
      <c r="H2598" t="str">
        <f t="shared" si="748"/>
        <v>122.997146855741+56.9487322219541i</v>
      </c>
      <c r="I2598" t="str">
        <f t="shared" si="749"/>
        <v>7.0989428490355-0.71497778591242i</v>
      </c>
      <c r="K2598" t="str">
        <f t="shared" si="750"/>
        <v>0.0870351750321091-0.0670102827009221i</v>
      </c>
      <c r="L2598" t="str">
        <f t="shared" si="751"/>
        <v>0.0015-0.617694097265495i</v>
      </c>
      <c r="M2598" t="str">
        <f t="shared" si="752"/>
        <v>0.0135-0.253412962980716i</v>
      </c>
      <c r="N2598">
        <f t="shared" si="753"/>
        <v>124.52242239130908</v>
      </c>
      <c r="O2598">
        <f t="shared" si="754"/>
        <v>36.074809634004602</v>
      </c>
      <c r="P2598" s="3">
        <f t="shared" si="755"/>
        <v>36.074809634004602</v>
      </c>
      <c r="Q2598" s="3">
        <f t="shared" si="756"/>
        <v>-55.477577608690929</v>
      </c>
      <c r="R2598">
        <f t="shared" si="757"/>
        <v>124.52242239130908</v>
      </c>
      <c r="S2598">
        <f t="shared" si="758"/>
        <v>16.103738059468601</v>
      </c>
      <c r="T2598">
        <f t="shared" si="741"/>
        <v>36.074809634004602</v>
      </c>
    </row>
    <row r="2599" spans="1:20" x14ac:dyDescent="0.3">
      <c r="A2599">
        <f t="shared" si="742"/>
        <v>101567.26489331233</v>
      </c>
      <c r="B2599">
        <f t="shared" si="759"/>
        <v>16164.932264094583</v>
      </c>
      <c r="C2599" t="str">
        <f t="shared" si="743"/>
        <v>35.9207757624203-52.4205248470654i</v>
      </c>
      <c r="D2599" t="str">
        <f t="shared" si="744"/>
        <v>14.7658490056025-4.92172571449704i</v>
      </c>
      <c r="E2599" t="str">
        <f t="shared" si="745"/>
        <v>148.901867376956+1.42074330191924i</v>
      </c>
      <c r="F2599" t="str">
        <f t="shared" si="746"/>
        <v>17.3999070400775-10.2575180745062i</v>
      </c>
      <c r="G2599" t="str">
        <f t="shared" si="747"/>
        <v>0.996589102914646-0.0583031977375797i</v>
      </c>
      <c r="H2599" t="str">
        <f t="shared" si="748"/>
        <v>123.286660608946+57.1674650088958i</v>
      </c>
      <c r="I2599" t="str">
        <f t="shared" si="749"/>
        <v>7.1131204740951-0.702847096254979i</v>
      </c>
      <c r="K2599" t="str">
        <f t="shared" si="750"/>
        <v>0.0867852994582415-0.0670557074303478i</v>
      </c>
      <c r="L2599" t="str">
        <f t="shared" si="751"/>
        <v>0.0015-0.61535574543285i</v>
      </c>
      <c r="M2599" t="str">
        <f t="shared" si="752"/>
        <v>0.0135-0.252453639151939i</v>
      </c>
      <c r="N2599">
        <f t="shared" si="753"/>
        <v>124.42060232738365</v>
      </c>
      <c r="O2599">
        <f t="shared" si="754"/>
        <v>36.061892824152999</v>
      </c>
      <c r="P2599" s="3">
        <f t="shared" si="755"/>
        <v>36.061892824152999</v>
      </c>
      <c r="Q2599" s="3">
        <f t="shared" si="756"/>
        <v>-55.579397672616359</v>
      </c>
      <c r="R2599">
        <f t="shared" si="757"/>
        <v>124.42060232738365</v>
      </c>
      <c r="S2599">
        <f t="shared" si="758"/>
        <v>16.164932264094581</v>
      </c>
      <c r="T2599">
        <f t="shared" si="741"/>
        <v>36.061892824152999</v>
      </c>
    </row>
    <row r="2600" spans="1:20" x14ac:dyDescent="0.3">
      <c r="A2600">
        <f t="shared" si="742"/>
        <v>101953.22049990692</v>
      </c>
      <c r="B2600">
        <f t="shared" si="759"/>
        <v>16226.359006698143</v>
      </c>
      <c r="C2600" t="str">
        <f t="shared" si="743"/>
        <v>35.7737696643073-52.4062662597768i</v>
      </c>
      <c r="D2600" t="str">
        <f t="shared" si="744"/>
        <v>14.7615275388464-4.92462374065171i</v>
      </c>
      <c r="E2600" t="str">
        <f t="shared" si="745"/>
        <v>148.941652642035+1.45078868481854i</v>
      </c>
      <c r="F2600" t="str">
        <f t="shared" si="746"/>
        <v>17.3994551401895-10.2263822439876i</v>
      </c>
      <c r="G2600" t="str">
        <f t="shared" si="747"/>
        <v>0.996563220103735-0.0585232299194881i</v>
      </c>
      <c r="H2600" t="str">
        <f t="shared" si="748"/>
        <v>123.579156431135+57.3868519454542i</v>
      </c>
      <c r="I2600" t="str">
        <f t="shared" si="749"/>
        <v>7.12743521954187-0.690767384526178i</v>
      </c>
      <c r="K2600" t="str">
        <f t="shared" si="750"/>
        <v>0.0865350905298968-0.0671002296486621i</v>
      </c>
      <c r="L2600" t="str">
        <f t="shared" si="751"/>
        <v>0.0015-0.613026245699194i</v>
      </c>
      <c r="M2600" t="str">
        <f t="shared" si="752"/>
        <v>0.0135-0.251497946953515i</v>
      </c>
      <c r="N2600">
        <f t="shared" si="753"/>
        <v>124.31837911620354</v>
      </c>
      <c r="O2600">
        <f t="shared" si="754"/>
        <v>36.048931158897986</v>
      </c>
      <c r="P2600" s="3">
        <f t="shared" si="755"/>
        <v>36.048931158897986</v>
      </c>
      <c r="Q2600" s="3">
        <f t="shared" si="756"/>
        <v>-55.681620883796455</v>
      </c>
      <c r="R2600">
        <f t="shared" si="757"/>
        <v>124.31837911620354</v>
      </c>
      <c r="S2600">
        <f t="shared" si="758"/>
        <v>16.226359006698143</v>
      </c>
      <c r="T2600">
        <f t="shared" si="741"/>
        <v>36.048931158897986</v>
      </c>
    </row>
    <row r="2601" spans="1:20" x14ac:dyDescent="0.3">
      <c r="A2601">
        <f t="shared" si="742"/>
        <v>102340.64273780657</v>
      </c>
      <c r="B2601">
        <f t="shared" si="759"/>
        <v>16288.019170923597</v>
      </c>
      <c r="C2601" t="str">
        <f t="shared" si="743"/>
        <v>35.6264550563347-52.3917453150047i</v>
      </c>
      <c r="D2601" t="str">
        <f t="shared" si="744"/>
        <v>14.7571757242467-4.92757991478156i</v>
      </c>
      <c r="E2601" t="str">
        <f t="shared" si="745"/>
        <v>148.981795602799+1.4805407027936i</v>
      </c>
      <c r="F2601" t="str">
        <f t="shared" si="746"/>
        <v>17.3989998230782-10.1953931206658i</v>
      </c>
      <c r="G2601" t="str">
        <f t="shared" si="747"/>
        <v>0.996537141569499-0.0587440809102638i</v>
      </c>
      <c r="H2601" t="str">
        <f t="shared" si="748"/>
        <v>123.874670637526+57.6068882410753i</v>
      </c>
      <c r="I2601" t="str">
        <f t="shared" si="749"/>
        <v>7.14188860228609-0.678739308829983i</v>
      </c>
      <c r="K2601" t="str">
        <f t="shared" si="750"/>
        <v>0.0862845547917864-0.0671438462986642i</v>
      </c>
      <c r="L2601" t="str">
        <f t="shared" si="751"/>
        <v>0.0015-0.610705564553891i</v>
      </c>
      <c r="M2601" t="str">
        <f t="shared" si="752"/>
        <v>0.0135-0.250545872637493i</v>
      </c>
      <c r="N2601">
        <f t="shared" si="753"/>
        <v>124.21575316482739</v>
      </c>
      <c r="O2601">
        <f t="shared" si="754"/>
        <v>36.035924369600558</v>
      </c>
      <c r="P2601" s="3">
        <f t="shared" si="755"/>
        <v>36.035924369600558</v>
      </c>
      <c r="Q2601" s="3">
        <f t="shared" si="756"/>
        <v>-55.784246835172617</v>
      </c>
      <c r="R2601">
        <f t="shared" si="757"/>
        <v>124.21575316482739</v>
      </c>
      <c r="S2601">
        <f t="shared" si="758"/>
        <v>16.288019170923597</v>
      </c>
      <c r="T2601">
        <f t="shared" si="741"/>
        <v>36.035924369600558</v>
      </c>
    </row>
    <row r="2602" spans="1:20" x14ac:dyDescent="0.3">
      <c r="A2602">
        <f t="shared" si="742"/>
        <v>102729.53718021023</v>
      </c>
      <c r="B2602">
        <f t="shared" si="759"/>
        <v>16349.913643773107</v>
      </c>
      <c r="C2602" t="str">
        <f t="shared" si="743"/>
        <v>35.4788338900306-52.376958059609i</v>
      </c>
      <c r="D2602" t="str">
        <f t="shared" si="744"/>
        <v>14.752793367525-4.93059414549808i</v>
      </c>
      <c r="E2602" t="str">
        <f t="shared" si="745"/>
        <v>149.022295002779+1.50999652725658i</v>
      </c>
      <c r="F2602" t="str">
        <f t="shared" si="746"/>
        <v>17.3985410630844-10.1645502541751i</v>
      </c>
      <c r="G2602" t="str">
        <f t="shared" si="747"/>
        <v>0.996510865842291-0.0589657536247848i</v>
      </c>
      <c r="H2602" t="str">
        <f t="shared" si="748"/>
        <v>124.173240064305+57.8275688598288i</v>
      </c>
      <c r="I2602" t="str">
        <f t="shared" si="749"/>
        <v>7.15648215818765-0.666763546724796i</v>
      </c>
      <c r="K2602" t="str">
        <f t="shared" si="750"/>
        <v>0.0860336988245456-0.0671865543813036i</v>
      </c>
      <c r="L2602" t="str">
        <f t="shared" si="751"/>
        <v>0.0015-0.60839366861316i</v>
      </c>
      <c r="M2602" t="str">
        <f t="shared" si="752"/>
        <v>0.0135-0.249597402507963i</v>
      </c>
      <c r="N2602">
        <f t="shared" si="753"/>
        <v>124.112724890621</v>
      </c>
      <c r="O2602">
        <f t="shared" si="754"/>
        <v>36.022872187805703</v>
      </c>
      <c r="P2602" s="3">
        <f t="shared" si="755"/>
        <v>36.022872187805703</v>
      </c>
      <c r="Q2602" s="3">
        <f t="shared" si="756"/>
        <v>-55.887275109379011</v>
      </c>
      <c r="R2602">
        <f t="shared" si="757"/>
        <v>124.112724890621</v>
      </c>
      <c r="S2602">
        <f t="shared" si="758"/>
        <v>16.349913643773107</v>
      </c>
      <c r="T2602">
        <f t="shared" si="741"/>
        <v>36.022872187805703</v>
      </c>
    </row>
    <row r="2603" spans="1:20" x14ac:dyDescent="0.3">
      <c r="A2603">
        <f t="shared" si="742"/>
        <v>103119.90942149503</v>
      </c>
      <c r="B2603">
        <f t="shared" si="759"/>
        <v>16412.043315619445</v>
      </c>
      <c r="C2603" t="str">
        <f t="shared" si="743"/>
        <v>35.3309081550649-52.3619005470472i</v>
      </c>
      <c r="D2603" t="str">
        <f t="shared" si="744"/>
        <v>14.7483802734356-4.93366634091893i</v>
      </c>
      <c r="E2603" t="str">
        <f t="shared" si="745"/>
        <v>149.063149565599+1.5391533370103i</v>
      </c>
      <c r="F2603" t="str">
        <f t="shared" si="746"/>
        <v>17.3980788343586-10.1338531962018i</v>
      </c>
      <c r="G2603" t="str">
        <f t="shared" si="747"/>
        <v>0.99648439144159-0.0591882509867848i</v>
      </c>
      <c r="H2603" t="str">
        <f t="shared" si="748"/>
        <v>124.474902076961+58.0488885126846i</v>
      </c>
      <c r="I2603" t="str">
        <f t="shared" si="749"/>
        <v>7.17121744229734-0.6548407956929i</v>
      </c>
      <c r="K2603" t="str">
        <f t="shared" si="750"/>
        <v>0.0857825292440803-0.0672283509561803i</v>
      </c>
      <c r="L2603" t="str">
        <f t="shared" si="751"/>
        <v>0.0015-0.606090524619604i</v>
      </c>
      <c r="M2603" t="str">
        <f t="shared" si="752"/>
        <v>0.0135-0.248652522920863i</v>
      </c>
      <c r="N2603">
        <f t="shared" si="753"/>
        <v>124.00929472126009</v>
      </c>
      <c r="O2603">
        <f t="shared" si="754"/>
        <v>36.00977434525872</v>
      </c>
      <c r="P2603" s="3">
        <f t="shared" si="755"/>
        <v>36.00977434525872</v>
      </c>
      <c r="Q2603" s="3">
        <f t="shared" si="756"/>
        <v>-55.990705278739902</v>
      </c>
      <c r="R2603">
        <f t="shared" si="757"/>
        <v>124.00929472126009</v>
      </c>
      <c r="S2603">
        <f t="shared" si="758"/>
        <v>16.412043315619446</v>
      </c>
      <c r="T2603">
        <f t="shared" si="741"/>
        <v>36.00977434525872</v>
      </c>
    </row>
    <row r="2604" spans="1:20" x14ac:dyDescent="0.3">
      <c r="A2604">
        <f t="shared" si="742"/>
        <v>103511.76507729673</v>
      </c>
      <c r="B2604">
        <f t="shared" si="759"/>
        <v>16474.4090802188</v>
      </c>
      <c r="C2604" t="str">
        <f t="shared" si="743"/>
        <v>35.1826798793406-52.3465688378408i</v>
      </c>
      <c r="D2604" t="str">
        <f t="shared" si="744"/>
        <v>14.7439362457658-4.93679640865538i</v>
      </c>
      <c r="E2604" t="str">
        <f t="shared" si="745"/>
        <v>149.104357995028+1.56800831843326i</v>
      </c>
      <c r="F2604" t="str">
        <f t="shared" si="746"/>
        <v>17.3976131108606-10.1033015004775i</v>
      </c>
      <c r="G2604" t="str">
        <f t="shared" si="747"/>
        <v>0.996457716875918-0.0594115759288624i</v>
      </c>
      <c r="H2604" t="str">
        <f t="shared" si="748"/>
        <v>124.779694578755+58.2708416495543i</v>
      </c>
      <c r="I2604" t="str">
        <f t="shared" si="749"/>
        <v>7.18609602910068-0.642971773622323i</v>
      </c>
      <c r="K2604" t="str">
        <f t="shared" si="750"/>
        <v>0.0855310527009045-0.0672692331420372i</v>
      </c>
      <c r="L2604" t="str">
        <f t="shared" si="751"/>
        <v>0.0015-0.603796099441725i</v>
      </c>
      <c r="M2604" t="str">
        <f t="shared" si="752"/>
        <v>0.0135-0.247711220283785i</v>
      </c>
      <c r="N2604">
        <f t="shared" si="753"/>
        <v>123.90546309473304</v>
      </c>
      <c r="O2604">
        <f t="shared" si="754"/>
        <v>35.996630573922261</v>
      </c>
      <c r="P2604" s="3">
        <f t="shared" si="755"/>
        <v>35.996630573922261</v>
      </c>
      <c r="Q2604" s="3">
        <f t="shared" si="756"/>
        <v>-56.094536905266963</v>
      </c>
      <c r="R2604">
        <f t="shared" si="757"/>
        <v>123.90546309473304</v>
      </c>
      <c r="S2604">
        <f t="shared" si="758"/>
        <v>16.474409080218802</v>
      </c>
      <c r="T2604">
        <f t="shared" ref="T2604:T2667" si="760">P2604</f>
        <v>35.996630573922261</v>
      </c>
    </row>
    <row r="2605" spans="1:20" x14ac:dyDescent="0.3">
      <c r="A2605">
        <f t="shared" ref="A2605:A2668" si="761">2*PI()*B2605</f>
        <v>103905.10978459046</v>
      </c>
      <c r="B2605">
        <f t="shared" si="759"/>
        <v>16537.011834723631</v>
      </c>
      <c r="C2605" t="str">
        <f t="shared" ref="C2605:C2668" si="762">IMPRODUCT(D2605,E2605,$C$40,,K2605,$C$41)</f>
        <v>35.0341511290759-52.3309590000415i</v>
      </c>
      <c r="D2605" t="str">
        <f t="shared" ref="D2605:D2668" si="763">IMDIV(IMPRODUCT($C$37,$C$38,COMPLEX(1,A2605/$C$38)),IMSUM(-1*A2605*A2605/$C$39,COMPLEX(0,1*A2605)))</f>
        <v>14.7394610873352-4.93998425579916i</v>
      </c>
      <c r="E2605" t="str">
        <f t="shared" ref="E2605:E2668" si="764">IMDIV(IMPRODUCT(IMSUM(F2605,G2605),$C$29,H2605),IMSUM(1,I2605))</f>
        <v>149.145918975037+1.59655866566366i</v>
      </c>
      <c r="F2605" t="str">
        <f t="shared" ref="F2605:F2668" si="765">IMDIV(IMPRODUCT($C$14,$C$15,COMPLEX(1,A2605/$C$15)),IMSUM(-1*A2605*A2605/$C$16,COMPLEX(0,A2605)))</f>
        <v>17.3971438663576-10.0728947227723i</v>
      </c>
      <c r="G2605" t="str">
        <f t="shared" ref="G2605:G2668" si="766">IMDIV(1,COMPLEX(1,A2605*$C$9*$C$10))</f>
        <v>0.996430840642766-0.0596357313924893i</v>
      </c>
      <c r="H2605" t="str">
        <f t="shared" ref="H2605:H2668" si="767">IMDIV($C$3,IMSUM(K2605,COMPLEX(0,$C$28*A2605)))</f>
        <v>125.087656019332+58.4934224510907i</v>
      </c>
      <c r="I2605" t="str">
        <f t="shared" ref="I2605:I2668" si="768">IMPRODUCT(F2605,$C$29,H2605,$C$31)</f>
        <v>7.20111951276353-0.631157219301853i</v>
      </c>
      <c r="K2605" t="str">
        <f t="shared" ref="K2605:K2668" si="769">IF($C$26&lt;=0,IMDIV(1,IMSUM(IMDIV(1,L2605),1/$C$18)),IMDIV(1,IMSUM(IMDIV(1,L2605),1/$C$18,IMDIV(1,M2605))))</f>
        <v>0.0852792758794681-0.0673091981172423i</v>
      </c>
      <c r="L2605" t="str">
        <f t="shared" ref="L2605:L2668" si="770">IMSUM($C$21/$C$22,IMDIV(1,COMPLEX(0,$C$20*$C$22*A2605)))</f>
        <v>0.0015-0.601510360073446i</v>
      </c>
      <c r="M2605" t="str">
        <f t="shared" ref="M2605:M2668" si="771">IMSUM($C$25/$C$26,IMDIV(1,COMPLEX(0,$C$24*$C$26*A2605)))</f>
        <v>0.0135-0.246773481055773i</v>
      </c>
      <c r="N2605">
        <f t="shared" ref="N2605:N2668" si="772">ABS(R2605)</f>
        <v>123.80123045934141</v>
      </c>
      <c r="O2605">
        <f t="shared" ref="O2605:O2668" si="773">ABS(P2605)</f>
        <v>35.983440605992818</v>
      </c>
      <c r="P2605" s="3">
        <f t="shared" ref="P2605:P2668" si="774">20*LOG10(IMABS(C2605))</f>
        <v>35.983440605992818</v>
      </c>
      <c r="Q2605" s="3">
        <f t="shared" ref="Q2605:Q2668" si="775">IMARGUMENT(C2605)*180/PI()</f>
        <v>-56.198769540658589</v>
      </c>
      <c r="R2605">
        <f t="shared" ref="R2605:R2668" si="776">IF(Q2605&lt;0,Q2605+180,Q2605-180)</f>
        <v>123.80123045934141</v>
      </c>
      <c r="S2605">
        <f t="shared" ref="S2605:S2668" si="777">B2605/1000</f>
        <v>16.537011834723632</v>
      </c>
      <c r="T2605">
        <f t="shared" si="760"/>
        <v>35.983440605992818</v>
      </c>
    </row>
    <row r="2606" spans="1:20" x14ac:dyDescent="0.3">
      <c r="A2606">
        <f t="shared" si="761"/>
        <v>104299.9492017719</v>
      </c>
      <c r="B2606">
        <f t="shared" ref="B2606:B2669" si="778">B2605*(1+B$42)</f>
        <v>16599.852479695583</v>
      </c>
      <c r="C2606" t="str">
        <f t="shared" si="762"/>
        <v>34.8853240088796-52.3150671096984i</v>
      </c>
      <c r="D2606" t="str">
        <f t="shared" si="763"/>
        <v>14.7349545999944-4.94322978890887i</v>
      </c>
      <c r="E2606" t="str">
        <f t="shared" si="764"/>
        <v>149.187831169858+1.62480158078141i</v>
      </c>
      <c r="F2606" t="str">
        <f t="shared" si="765"/>
        <v>17.3966710744221-10.0426324208868i</v>
      </c>
      <c r="G2606" t="str">
        <f t="shared" si="766"/>
        <v>0.996403761228509-0.0598607203280186i</v>
      </c>
      <c r="H2606" t="str">
        <f t="shared" si="767"/>
        <v>125.398825403461+58.716624820234i</v>
      </c>
      <c r="I2606" t="str">
        <f t="shared" si="768"/>
        <v>7.216289507379-0.619397892928725i</v>
      </c>
      <c r="K2606" t="str">
        <f t="shared" si="769"/>
        <v>0.0850272054974803-0.0673482431202638i</v>
      </c>
      <c r="L2606" t="str">
        <f t="shared" si="770"/>
        <v>0.0015-0.599233273633639i</v>
      </c>
      <c r="M2606" t="str">
        <f t="shared" si="771"/>
        <v>0.0135-0.245839291747134i</v>
      </c>
      <c r="N2606">
        <f t="shared" si="772"/>
        <v>123.69659727370009</v>
      </c>
      <c r="O2606">
        <f t="shared" si="773"/>
        <v>35.97020417391694</v>
      </c>
      <c r="P2606" s="3">
        <f t="shared" si="774"/>
        <v>35.97020417391694</v>
      </c>
      <c r="Q2606" s="3">
        <f t="shared" si="775"/>
        <v>-56.303402726299915</v>
      </c>
      <c r="R2606">
        <f t="shared" si="776"/>
        <v>123.69659727370009</v>
      </c>
      <c r="S2606">
        <f t="shared" si="777"/>
        <v>16.599852479695581</v>
      </c>
      <c r="T2606">
        <f t="shared" si="760"/>
        <v>35.97020417391694</v>
      </c>
    </row>
    <row r="2607" spans="1:20" x14ac:dyDescent="0.3">
      <c r="A2607">
        <f t="shared" si="761"/>
        <v>104696.28900873863</v>
      </c>
      <c r="B2607">
        <f t="shared" si="778"/>
        <v>16662.931919118426</v>
      </c>
      <c r="C2607" t="str">
        <f t="shared" si="762"/>
        <v>34.7362006618228-52.2988892513332i</v>
      </c>
      <c r="D2607" t="str">
        <f t="shared" si="763"/>
        <v>14.7304165846258-4.94653291399742i</v>
      </c>
      <c r="E2607" t="str">
        <f t="shared" si="764"/>
        <v>149.230093224042+1.65273427399483i</v>
      </c>
      <c r="F2607" t="str">
        <f t="shared" si="765"/>
        <v>17.3961947084319-10.0125141546462i</v>
      </c>
      <c r="G2607" t="str">
        <f t="shared" si="766"/>
        <v>0.996376477108333-0.0600865456946936i</v>
      </c>
      <c r="H2607" t="str">
        <f t="shared" si="767"/>
        <v>125.713242299917+58.9404423735013i</v>
      </c>
      <c r="I2607" t="str">
        <f t="shared" si="768"/>
        <v>7.23160764721753-0.607694576630216i</v>
      </c>
      <c r="K2607" t="str">
        <f t="shared" si="769"/>
        <v>0.0847748483052213-0.067386365450134i</v>
      </c>
      <c r="L2607" t="str">
        <f t="shared" si="770"/>
        <v>0.0015-0.596964807365649i</v>
      </c>
      <c r="M2607" t="str">
        <f t="shared" si="771"/>
        <v>0.0135-0.244908638919241i</v>
      </c>
      <c r="N2607">
        <f t="shared" si="772"/>
        <v>123.5915640067353</v>
      </c>
      <c r="O2607">
        <f t="shared" si="773"/>
        <v>35.956921010408315</v>
      </c>
      <c r="P2607" s="3">
        <f t="shared" si="774"/>
        <v>35.956921010408315</v>
      </c>
      <c r="Q2607" s="3">
        <f t="shared" si="775"/>
        <v>-56.40843599326471</v>
      </c>
      <c r="R2607">
        <f t="shared" si="776"/>
        <v>123.5915640067353</v>
      </c>
      <c r="S2607">
        <f t="shared" si="777"/>
        <v>16.662931919118424</v>
      </c>
      <c r="T2607">
        <f t="shared" si="760"/>
        <v>35.956921010408315</v>
      </c>
    </row>
    <row r="2608" spans="1:20" x14ac:dyDescent="0.3">
      <c r="A2608">
        <f t="shared" si="761"/>
        <v>105094.13490697184</v>
      </c>
      <c r="B2608">
        <f t="shared" si="778"/>
        <v>16726.251060411076</v>
      </c>
      <c r="C2608" t="str">
        <f t="shared" si="762"/>
        <v>34.5867832695031-52.2824215184147i</v>
      </c>
      <c r="D2608" t="str">
        <f t="shared" si="763"/>
        <v>14.7258468411429-4.94989353651835i</v>
      </c>
      <c r="E2608" t="str">
        <f t="shared" si="764"/>
        <v>149.272703762523+1.68035396382463i</v>
      </c>
      <c r="F2608" t="str">
        <f t="shared" si="765"/>
        <v>17.3957147415679-9.98253948589304i</v>
      </c>
      <c r="G2608" t="str">
        <f t="shared" si="766"/>
        <v>0.996348986746149-0.0603132104606541i</v>
      </c>
      <c r="H2608" t="str">
        <f t="shared" si="767"/>
        <v>126.030946850499+59.1648684320047i</v>
      </c>
      <c r="I2608" t="str">
        <f t="shared" si="768"/>
        <v>7.24707558697761-0.596048074999148i</v>
      </c>
      <c r="K2608" t="str">
        <f t="shared" si="769"/>
        <v>0.084522211084851-0.067423562466906i</v>
      </c>
      <c r="L2608" t="str">
        <f t="shared" si="770"/>
        <v>0.0015-0.594704928636829i</v>
      </c>
      <c r="M2608" t="str">
        <f t="shared" si="771"/>
        <v>0.0135-0.24398150918434i</v>
      </c>
      <c r="N2608">
        <f t="shared" si="772"/>
        <v>123.48613113768229</v>
      </c>
      <c r="O2608">
        <f t="shared" si="773"/>
        <v>35.943590848464382</v>
      </c>
      <c r="P2608" s="3">
        <f t="shared" si="774"/>
        <v>35.943590848464382</v>
      </c>
      <c r="Q2608" s="3">
        <f t="shared" si="775"/>
        <v>-56.513868862317715</v>
      </c>
      <c r="R2608">
        <f t="shared" si="776"/>
        <v>123.48613113768229</v>
      </c>
      <c r="S2608">
        <f t="shared" si="777"/>
        <v>16.726251060411077</v>
      </c>
      <c r="T2608">
        <f t="shared" si="760"/>
        <v>35.943590848464382</v>
      </c>
    </row>
    <row r="2609" spans="1:20" x14ac:dyDescent="0.3">
      <c r="A2609">
        <f t="shared" si="761"/>
        <v>105493.49261961835</v>
      </c>
      <c r="B2609">
        <f t="shared" si="778"/>
        <v>16789.81081444064</v>
      </c>
      <c r="C2609" t="str">
        <f t="shared" si="762"/>
        <v>34.4370740520988-52.2656600138335i</v>
      </c>
      <c r="D2609" t="str">
        <f t="shared" si="763"/>
        <v>14.7212451684897-4.95331156135245i</v>
      </c>
      <c r="E2609" t="str">
        <f t="shared" si="764"/>
        <v>149.31566139068+1.70765787728789i</v>
      </c>
      <c r="F2609" t="str">
        <f t="shared" si="765"/>
        <v>17.3952311468124-9.95270797848006i</v>
      </c>
      <c r="G2609" t="str">
        <f t="shared" si="766"/>
        <v>0.996321288594516-0.0605407176029458i</v>
      </c>
      <c r="H2609" t="str">
        <f t="shared" si="767"/>
        <v>126.351979779194+59.3898960122i</v>
      </c>
      <c r="I2609" t="str">
        <f t="shared" si="768"/>
        <v>7.2626950020387-0.584459215643511i</v>
      </c>
      <c r="K2609" t="str">
        <f t="shared" si="769"/>
        <v>0.0842693006497055-0.0674598315920997i</v>
      </c>
      <c r="L2609" t="str">
        <f t="shared" si="770"/>
        <v>0.0015-0.592453604938066i</v>
      </c>
      <c r="M2609" t="str">
        <f t="shared" si="771"/>
        <v>0.0135-0.24305788920536i</v>
      </c>
      <c r="N2609">
        <f t="shared" si="772"/>
        <v>123.38029915608026</v>
      </c>
      <c r="O2609">
        <f t="shared" si="773"/>
        <v>35.930213421382355</v>
      </c>
      <c r="P2609" s="3">
        <f t="shared" si="774"/>
        <v>35.930213421382355</v>
      </c>
      <c r="Q2609" s="3">
        <f t="shared" si="775"/>
        <v>-56.619700843919745</v>
      </c>
      <c r="R2609">
        <f t="shared" si="776"/>
        <v>123.38029915608026</v>
      </c>
      <c r="S2609">
        <f t="shared" si="777"/>
        <v>16.789810814440639</v>
      </c>
      <c r="T2609">
        <f t="shared" si="760"/>
        <v>35.930213421382355</v>
      </c>
    </row>
    <row r="2610" spans="1:20" x14ac:dyDescent="0.3">
      <c r="A2610">
        <f t="shared" si="761"/>
        <v>105894.3678915729</v>
      </c>
      <c r="B2610">
        <f t="shared" si="778"/>
        <v>16853.612095535515</v>
      </c>
      <c r="C2610" t="str">
        <f t="shared" si="762"/>
        <v>34.2870752684209-52.2486008503844i</v>
      </c>
      <c r="D2610" t="str">
        <f t="shared" si="763"/>
        <v>14.7166113646406-4.95678689279431i</v>
      </c>
      <c r="E2610" t="str">
        <f t="shared" si="764"/>
        <v>149.358964694409+1.7346432500831i</v>
      </c>
      <c r="F2610" t="str">
        <f t="shared" si="765"/>
        <v>17.3947438969482-9.92301919826334i</v>
      </c>
      <c r="G2610" t="str">
        <f t="shared" si="766"/>
        <v>0.996293381094556-0.060769070107526i</v>
      </c>
      <c r="H2610" t="str">
        <f t="shared" si="767"/>
        <v>126.67638240148+59.6155178163448i</v>
      </c>
      <c r="I2610" t="str">
        <f t="shared" si="768"/>
        <v>7.278467588716-0.572928849750969i</v>
      </c>
      <c r="K2610" t="str">
        <f t="shared" si="769"/>
        <v>0.0840161238435896-0.0674951703091386i</v>
      </c>
      <c r="L2610" t="str">
        <f t="shared" si="770"/>
        <v>0.0015-0.590210803883307i</v>
      </c>
      <c r="M2610" t="str">
        <f t="shared" si="771"/>
        <v>0.0135-0.242137765695716i</v>
      </c>
      <c r="N2610">
        <f t="shared" si="772"/>
        <v>123.27406856176665</v>
      </c>
      <c r="O2610">
        <f t="shared" si="773"/>
        <v>35.91678846277626</v>
      </c>
      <c r="P2610" s="3">
        <f t="shared" si="774"/>
        <v>35.91678846277626</v>
      </c>
      <c r="Q2610" s="3">
        <f t="shared" si="775"/>
        <v>-56.725931438233346</v>
      </c>
      <c r="R2610">
        <f t="shared" si="776"/>
        <v>123.27406856176665</v>
      </c>
      <c r="S2610">
        <f t="shared" si="777"/>
        <v>16.853612095535514</v>
      </c>
      <c r="T2610">
        <f t="shared" si="760"/>
        <v>35.91678846277626</v>
      </c>
    </row>
    <row r="2611" spans="1:20" x14ac:dyDescent="0.3">
      <c r="A2611">
        <f t="shared" si="761"/>
        <v>106296.76648956088</v>
      </c>
      <c r="B2611">
        <f t="shared" si="778"/>
        <v>16917.655821498549</v>
      </c>
      <c r="C2611" t="str">
        <f t="shared" si="762"/>
        <v>34.136789215959-52.2312401512494i</v>
      </c>
      <c r="D2611" t="str">
        <f t="shared" si="763"/>
        <v>14.7119452266015-4.96031943453897i</v>
      </c>
      <c r="E2611" t="str">
        <f t="shared" si="764"/>
        <v>149.402612240185+1.76130732677518i</v>
      </c>
      <c r="F2611" t="str">
        <f t="shared" si="765"/>
        <v>17.3942529645573-9.89347271309582i</v>
      </c>
      <c r="G2611" t="str">
        <f t="shared" si="766"/>
        <v>0.996265262675879-0.0609982709692717i</v>
      </c>
      <c r="H2611" t="str">
        <f t="shared" si="767"/>
        <v>127.004196633769+59.8417262226665i</v>
      </c>
      <c r="I2611" t="str">
        <f t="shared" si="768"/>
        <v>7.29439506451654-0.561457852668435i</v>
      </c>
      <c r="K2611" t="str">
        <f t="shared" si="769"/>
        <v>0.0837626875400619-0.0675295761637775i</v>
      </c>
      <c r="L2611" t="str">
        <f t="shared" si="770"/>
        <v>0.0015-0.587976493209115i</v>
      </c>
      <c r="M2611" t="str">
        <f t="shared" si="771"/>
        <v>0.0135-0.241221125419124i</v>
      </c>
      <c r="N2611">
        <f t="shared" si="772"/>
        <v>123.16743986487143</v>
      </c>
      <c r="O2611">
        <f t="shared" si="773"/>
        <v>35.903315706593744</v>
      </c>
      <c r="P2611" s="3">
        <f t="shared" si="774"/>
        <v>35.903315706593744</v>
      </c>
      <c r="Q2611" s="3">
        <f t="shared" si="775"/>
        <v>-56.832560135128581</v>
      </c>
      <c r="R2611">
        <f t="shared" si="776"/>
        <v>123.16743986487143</v>
      </c>
      <c r="S2611">
        <f t="shared" si="777"/>
        <v>16.917655821498549</v>
      </c>
      <c r="T2611">
        <f t="shared" si="760"/>
        <v>35.903315706593744</v>
      </c>
    </row>
    <row r="2612" spans="1:20" x14ac:dyDescent="0.3">
      <c r="A2612">
        <f t="shared" si="761"/>
        <v>106700.69420222122</v>
      </c>
      <c r="B2612">
        <f t="shared" si="778"/>
        <v>16981.942913620245</v>
      </c>
      <c r="C2612" t="str">
        <f t="shared" si="762"/>
        <v>33.9862182309144-52.2135740504797i</v>
      </c>
      <c r="D2612" t="str">
        <f t="shared" si="763"/>
        <v>14.7072465504084-4.96390908966809i</v>
      </c>
      <c r="E2612" t="str">
        <f t="shared" si="764"/>
        <v>149.44660257514+1.7876473609809i</v>
      </c>
      <c r="F2612" t="str">
        <f t="shared" si="765"/>
        <v>17.3937583220188-9.86406809282003i</v>
      </c>
      <c r="G2612" t="str">
        <f t="shared" si="766"/>
        <v>0.996236931756493-0.0612283231919858i</v>
      </c>
      <c r="H2612" t="str">
        <f t="shared" si="767"/>
        <v>127.335465003005+60.0685132752294i</v>
      </c>
      <c r="I2612" t="str">
        <f t="shared" si="768"/>
        <v>7.31047916839689-0.550047124497253i</v>
      </c>
      <c r="K2612" t="str">
        <f t="shared" si="769"/>
        <v>0.0835089986417096-0.0675630467645194i</v>
      </c>
      <c r="L2612" t="str">
        <f t="shared" si="770"/>
        <v>0.0015-0.585750640774171i</v>
      </c>
      <c r="M2612" t="str">
        <f t="shared" si="771"/>
        <v>0.0135-0.240307955189404i</v>
      </c>
      <c r="N2612">
        <f t="shared" si="772"/>
        <v>123.06041358580705</v>
      </c>
      <c r="O2612">
        <f t="shared" si="773"/>
        <v>35.889794887132105</v>
      </c>
      <c r="P2612" s="3">
        <f t="shared" si="774"/>
        <v>35.889794887132105</v>
      </c>
      <c r="Q2612" s="3">
        <f t="shared" si="775"/>
        <v>-56.939586414192945</v>
      </c>
      <c r="R2612">
        <f t="shared" si="776"/>
        <v>123.06041358580705</v>
      </c>
      <c r="S2612">
        <f t="shared" si="777"/>
        <v>16.981942913620244</v>
      </c>
      <c r="T2612">
        <f t="shared" si="760"/>
        <v>35.889794887132105</v>
      </c>
    </row>
    <row r="2613" spans="1:20" x14ac:dyDescent="0.3">
      <c r="A2613">
        <f t="shared" si="761"/>
        <v>107106.15684018965</v>
      </c>
      <c r="B2613">
        <f t="shared" si="778"/>
        <v>17046.474296692002</v>
      </c>
      <c r="C2613" t="str">
        <f t="shared" si="762"/>
        <v>33.8353646882328-52.1955986934829i</v>
      </c>
      <c r="D2613" t="str">
        <f t="shared" si="763"/>
        <v>14.7025151311282-4.96755576063617i</v>
      </c>
      <c r="E2613" t="str">
        <f t="shared" si="764"/>
        <v>149.490934227131+1.81366061555382i</v>
      </c>
      <c r="F2613" t="str">
        <f t="shared" si="765"/>
        <v>17.393259941508-9.83480490926127i</v>
      </c>
      <c r="G2613" t="str">
        <f t="shared" si="766"/>
        <v>0.996208386742723-0.0614592297884035i</v>
      </c>
      <c r="H2613" t="str">
        <f t="shared" si="767"/>
        <v>127.670230656392+60.2958706734832i</v>
      </c>
      <c r="I2613" t="str">
        <f t="shared" si="768"/>
        <v>7.32672166102187-0.538697590704206i</v>
      </c>
      <c r="K2613" t="str">
        <f t="shared" si="769"/>
        <v>0.0832550640794222-0.0675955797830235i</v>
      </c>
      <c r="L2613" t="str">
        <f t="shared" si="770"/>
        <v>0.0015-0.583533214558849i</v>
      </c>
      <c r="M2613" t="str">
        <f t="shared" si="771"/>
        <v>0.0135-0.239398241870296i</v>
      </c>
      <c r="N2613">
        <f t="shared" si="772"/>
        <v>122.95299025526049</v>
      </c>
      <c r="O2613">
        <f t="shared" si="773"/>
        <v>35.87622573905503</v>
      </c>
      <c r="P2613" s="3">
        <f t="shared" si="774"/>
        <v>35.87622573905503</v>
      </c>
      <c r="Q2613" s="3">
        <f t="shared" si="775"/>
        <v>-57.047009744739512</v>
      </c>
      <c r="R2613">
        <f t="shared" si="776"/>
        <v>122.95299025526049</v>
      </c>
      <c r="S2613">
        <f t="shared" si="777"/>
        <v>17.046474296692001</v>
      </c>
      <c r="T2613">
        <f t="shared" si="760"/>
        <v>35.87622573905503</v>
      </c>
    </row>
    <row r="2614" spans="1:20" x14ac:dyDescent="0.3">
      <c r="A2614">
        <f t="shared" si="761"/>
        <v>107513.16023618239</v>
      </c>
      <c r="B2614">
        <f t="shared" si="778"/>
        <v>17111.250899019433</v>
      </c>
      <c r="C2614" t="str">
        <f t="shared" si="762"/>
        <v>33.6842310016267-52.1773102375136i</v>
      </c>
      <c r="D2614" t="str">
        <f t="shared" si="763"/>
        <v>14.6977507628589-4.97125934925712i</v>
      </c>
      <c r="E2614" t="str">
        <f t="shared" si="764"/>
        <v>149.535605704821+1.83934436276866i</v>
      </c>
      <c r="F2614" t="str">
        <f t="shared" si="765"/>
        <v>17.3927577949953-9.80568273622133i</v>
      </c>
      <c r="G2614" t="str">
        <f t="shared" si="766"/>
        <v>0.996179626029134-0.0616909937801994i</v>
      </c>
      <c r="H2614" t="str">
        <f t="shared" si="767"/>
        <v>128.008537371288+60.5237897614963i</v>
      </c>
      <c r="I2614" t="str">
        <f t="shared" si="768"/>
        <v>7.34312432502558-0.527410202749345i</v>
      </c>
      <c r="K2614" t="str">
        <f t="shared" si="769"/>
        <v>0.0830008908116533-0.067627172954503i</v>
      </c>
      <c r="L2614" t="str">
        <f t="shared" si="770"/>
        <v>0.0015-0.581324182664721i</v>
      </c>
      <c r="M2614" t="str">
        <f t="shared" si="771"/>
        <v>0.0135-0.238491972375271i</v>
      </c>
      <c r="N2614">
        <f t="shared" si="772"/>
        <v>122.84517041418056</v>
      </c>
      <c r="O2614">
        <f t="shared" si="773"/>
        <v>35.862607997409349</v>
      </c>
      <c r="P2614" s="3">
        <f t="shared" si="774"/>
        <v>35.862607997409349</v>
      </c>
      <c r="Q2614" s="3">
        <f t="shared" si="775"/>
        <v>-57.154829585819435</v>
      </c>
      <c r="R2614">
        <f t="shared" si="776"/>
        <v>122.84517041418056</v>
      </c>
      <c r="S2614">
        <f t="shared" si="777"/>
        <v>17.111250899019431</v>
      </c>
      <c r="T2614">
        <f t="shared" si="760"/>
        <v>35.862607997409349</v>
      </c>
    </row>
    <row r="2615" spans="1:20" x14ac:dyDescent="0.3">
      <c r="A2615">
        <f t="shared" si="761"/>
        <v>107921.71024507987</v>
      </c>
      <c r="B2615">
        <f t="shared" si="778"/>
        <v>17176.273652435706</v>
      </c>
      <c r="C2615" t="str">
        <f t="shared" si="762"/>
        <v>33.532819623593-52.1587048521617i</v>
      </c>
      <c r="D2615" t="str">
        <f t="shared" si="763"/>
        <v>14.6929532387301-4.97501975668985i</v>
      </c>
      <c r="E2615" t="str">
        <f t="shared" si="764"/>
        <v>149.580615497754+1.86469588450741i</v>
      </c>
      <c r="F2615" t="str">
        <f t="shared" si="765"/>
        <v>17.392251854243-9.77670114947075i</v>
      </c>
      <c r="G2615" t="str">
        <f t="shared" si="766"/>
        <v>0.996150647998437-0.0619236181979919i</v>
      </c>
      <c r="H2615" t="str">
        <f t="shared" si="767"/>
        <v>128.35042956523+60.7522615168534i</v>
      </c>
      <c r="I2615" t="str">
        <f t="shared" si="768"/>
        <v>7.3596889652718-0.516185938730284i</v>
      </c>
      <c r="K2615" t="str">
        <f t="shared" si="769"/>
        <v>0.0827464858236776-0.0676578240781118i</v>
      </c>
      <c r="L2615" t="str">
        <f t="shared" si="770"/>
        <v>0.0015-0.579123513314127i</v>
      </c>
      <c r="M2615" t="str">
        <f t="shared" si="771"/>
        <v>0.0135-0.237589133667335i</v>
      </c>
      <c r="N2615">
        <f t="shared" si="772"/>
        <v>122.73695461376775</v>
      </c>
      <c r="O2615">
        <f t="shared" si="773"/>
        <v>35.84894139764134</v>
      </c>
      <c r="P2615" s="3">
        <f t="shared" si="774"/>
        <v>35.84894139764134</v>
      </c>
      <c r="Q2615" s="3">
        <f t="shared" si="775"/>
        <v>-57.26304538623225</v>
      </c>
      <c r="R2615">
        <f t="shared" si="776"/>
        <v>122.73695461376775</v>
      </c>
      <c r="S2615">
        <f t="shared" si="777"/>
        <v>17.176273652435707</v>
      </c>
      <c r="T2615">
        <f t="shared" si="760"/>
        <v>35.84894139764134</v>
      </c>
    </row>
    <row r="2616" spans="1:20" x14ac:dyDescent="0.3">
      <c r="A2616">
        <f t="shared" si="761"/>
        <v>108331.81274401119</v>
      </c>
      <c r="B2616">
        <f t="shared" si="778"/>
        <v>17241.543492314962</v>
      </c>
      <c r="C2616" t="str">
        <f t="shared" si="762"/>
        <v>33.3811330454208-52.1397787198465i</v>
      </c>
      <c r="D2616" t="str">
        <f t="shared" si="763"/>
        <v>14.6881223509031-4.97883688342488i</v>
      </c>
      <c r="E2616" t="str">
        <f t="shared" si="764"/>
        <v>149.625962076436+1.88971247244334i</v>
      </c>
      <c r="F2616" t="str">
        <f t="shared" si="765"/>
        <v>17.3917420908063-9.74785972674316i</v>
      </c>
      <c r="G2616" t="str">
        <f t="shared" si="766"/>
        <v>0.996121451021412-0.0621571060813503i</v>
      </c>
      <c r="H2616" t="str">
        <f t="shared" si="767"/>
        <v>128.69595230612+60.9812765392089i</v>
      </c>
      <c r="I2616" t="str">
        <f t="shared" si="768"/>
        <v>7.37641740911762-0.505025804044265i</v>
      </c>
      <c r="K2616" t="str">
        <f t="shared" si="769"/>
        <v>0.0824918561268435-0.067687531017322i</v>
      </c>
      <c r="L2616" t="str">
        <f t="shared" si="770"/>
        <v>0.0015-0.576931174849699i</v>
      </c>
      <c r="M2616" t="str">
        <f t="shared" si="771"/>
        <v>0.0135-0.236689712758851i</v>
      </c>
      <c r="N2616">
        <f t="shared" si="772"/>
        <v>122.62834341545846</v>
      </c>
      <c r="O2616">
        <f t="shared" si="773"/>
        <v>35.835225675613295</v>
      </c>
      <c r="P2616" s="3">
        <f t="shared" si="774"/>
        <v>35.835225675613295</v>
      </c>
      <c r="Q2616" s="3">
        <f t="shared" si="775"/>
        <v>-57.37165658454154</v>
      </c>
      <c r="R2616">
        <f t="shared" si="776"/>
        <v>122.62834341545846</v>
      </c>
      <c r="S2616">
        <f t="shared" si="777"/>
        <v>17.241543492314964</v>
      </c>
      <c r="T2616">
        <f t="shared" si="760"/>
        <v>35.835225675613295</v>
      </c>
    </row>
    <row r="2617" spans="1:20" x14ac:dyDescent="0.3">
      <c r="A2617">
        <f t="shared" si="761"/>
        <v>108743.47363243843</v>
      </c>
      <c r="B2617">
        <f t="shared" si="778"/>
        <v>17307.061357585761</v>
      </c>
      <c r="C2617" t="str">
        <f t="shared" si="762"/>
        <v>33.2291737971944-52.1205280363093i</v>
      </c>
      <c r="D2617" t="str">
        <f t="shared" si="763"/>
        <v>14.6832578905713-4.98271062926987i</v>
      </c>
      <c r="E2617" t="str">
        <f t="shared" si="764"/>
        <v>149.671643892419+1.91439142822643i</v>
      </c>
      <c r="F2617" t="str">
        <f t="shared" si="765"/>
        <v>17.3912284760299-9.71915804772764i</v>
      </c>
      <c r="G2617" t="str">
        <f t="shared" si="766"/>
        <v>0.99609203345682-0.0623914604787995i</v>
      </c>
      <c r="H2617" t="str">
        <f t="shared" si="767"/>
        <v>129.045151322554+61.2108250384888i</v>
      </c>
      <c r="I2617" t="str">
        <f t="shared" si="768"/>
        <v>7.39331150667605-0.493930832067854i</v>
      </c>
      <c r="K2617" t="str">
        <f t="shared" si="769"/>
        <v>0.0822370087578167-0.0677162917002909i</v>
      </c>
      <c r="L2617" t="str">
        <f t="shared" si="770"/>
        <v>0.0015-0.574747135733912i</v>
      </c>
      <c r="M2617" t="str">
        <f t="shared" si="771"/>
        <v>0.0135-0.235793696711348i</v>
      </c>
      <c r="N2617">
        <f t="shared" si="772"/>
        <v>122.51933739091133</v>
      </c>
      <c r="O2617">
        <f t="shared" si="773"/>
        <v>35.821460567619809</v>
      </c>
      <c r="P2617" s="3">
        <f t="shared" si="774"/>
        <v>35.821460567619809</v>
      </c>
      <c r="Q2617" s="3">
        <f t="shared" si="775"/>
        <v>-57.480662609088668</v>
      </c>
      <c r="R2617">
        <f t="shared" si="776"/>
        <v>122.51933739091133</v>
      </c>
      <c r="S2617">
        <f t="shared" si="777"/>
        <v>17.307061357585759</v>
      </c>
      <c r="T2617">
        <f t="shared" si="760"/>
        <v>35.821460567619809</v>
      </c>
    </row>
    <row r="2618" spans="1:20" x14ac:dyDescent="0.3">
      <c r="A2618">
        <f t="shared" si="761"/>
        <v>109156.69883224169</v>
      </c>
      <c r="B2618">
        <f t="shared" si="778"/>
        <v>17372.828190744585</v>
      </c>
      <c r="C2618" t="str">
        <f t="shared" si="762"/>
        <v>33.0769444477899-52.1009490111108i</v>
      </c>
      <c r="D2618" t="str">
        <f t="shared" si="763"/>
        <v>14.6783596479613-4.98664089333565i</v>
      </c>
      <c r="E2618" t="str">
        <f t="shared" si="764"/>
        <v>149.717659378387+1.93873006366846i</v>
      </c>
      <c r="F2618" t="str">
        <f t="shared" si="765"/>
        <v>17.3907109810472-9.69059569406238i</v>
      </c>
      <c r="G2618" t="str">
        <f t="shared" si="766"/>
        <v>0.996062393651315-0.062626684447825i</v>
      </c>
      <c r="H2618" t="str">
        <f t="shared" si="767"/>
        <v>129.398073014306+61.4408968227275i</v>
      </c>
      <c r="I2618" t="str">
        <f t="shared" si="768"/>
        <v>7.41037313108048-0.482902084855134i</v>
      </c>
      <c r="K2618" t="str">
        <f t="shared" si="769"/>
        <v>0.0819819507778187-0.0677441041202168i</v>
      </c>
      <c r="L2618" t="str">
        <f t="shared" si="770"/>
        <v>0.0015-0.572571364548625i</v>
      </c>
      <c r="M2618" t="str">
        <f t="shared" si="771"/>
        <v>0.0135-0.234901072635333i</v>
      </c>
      <c r="N2618">
        <f t="shared" si="772"/>
        <v>122.40993712199118</v>
      </c>
      <c r="O2618">
        <f t="shared" si="773"/>
        <v>35.807645810404544</v>
      </c>
      <c r="P2618" s="3">
        <f t="shared" si="774"/>
        <v>35.807645810404544</v>
      </c>
      <c r="Q2618" s="3">
        <f t="shared" si="775"/>
        <v>-57.590062878008823</v>
      </c>
      <c r="R2618">
        <f t="shared" si="776"/>
        <v>122.40993712199118</v>
      </c>
      <c r="S2618">
        <f t="shared" si="777"/>
        <v>17.372828190744585</v>
      </c>
      <c r="T2618">
        <f t="shared" si="760"/>
        <v>35.807645810404544</v>
      </c>
    </row>
    <row r="2619" spans="1:20" x14ac:dyDescent="0.3">
      <c r="A2619">
        <f t="shared" si="761"/>
        <v>109571.49428780422</v>
      </c>
      <c r="B2619">
        <f t="shared" si="778"/>
        <v>17438.844937869417</v>
      </c>
      <c r="C2619" t="str">
        <f t="shared" si="762"/>
        <v>32.9244476048624-52.0810378681284i</v>
      </c>
      <c r="D2619" t="str">
        <f t="shared" si="763"/>
        <v>14.6734274123335-4.99062757402224i</v>
      </c>
      <c r="E2619" t="str">
        <f t="shared" si="764"/>
        <v>149.76400694824+1.96272570092688i</v>
      </c>
      <c r="F2619" t="str">
        <f t="shared" si="765"/>
        <v>17.3901895767792-9.66217224932821i</v>
      </c>
      <c r="G2619" t="str">
        <f t="shared" si="766"/>
        <v>0.996032529939364-0.0628627810548777i</v>
      </c>
      <c r="H2619" t="str">
        <f t="shared" si="767"/>
        <v>129.75476446296+61.6714812855242i</v>
      </c>
      <c r="I2619" t="str">
        <f t="shared" si="768"/>
        <v>7.4276041787495-0.471940653854888i</v>
      </c>
      <c r="K2619" t="str">
        <f t="shared" si="769"/>
        <v>0.0817266892718609-0.0677709663356845i</v>
      </c>
      <c r="L2619" t="str">
        <f t="shared" si="770"/>
        <v>0.0015-0.570403829994645i</v>
      </c>
      <c r="M2619" t="str">
        <f t="shared" si="771"/>
        <v>0.0135-0.234011827690111i</v>
      </c>
      <c r="N2619">
        <f t="shared" si="772"/>
        <v>122.30014320075063</v>
      </c>
      <c r="O2619">
        <f t="shared" si="773"/>
        <v>35.793781141176481</v>
      </c>
      <c r="P2619" s="3">
        <f t="shared" si="774"/>
        <v>35.793781141176481</v>
      </c>
      <c r="Q2619" s="3">
        <f t="shared" si="775"/>
        <v>-57.699856799249382</v>
      </c>
      <c r="R2619">
        <f t="shared" si="776"/>
        <v>122.30014320075063</v>
      </c>
      <c r="S2619">
        <f t="shared" si="777"/>
        <v>17.438844937869415</v>
      </c>
      <c r="T2619">
        <f t="shared" si="760"/>
        <v>35.793781141176481</v>
      </c>
    </row>
    <row r="2620" spans="1:20" x14ac:dyDescent="0.3">
      <c r="A2620">
        <f t="shared" si="761"/>
        <v>109987.86596609789</v>
      </c>
      <c r="B2620">
        <f t="shared" si="778"/>
        <v>17505.112548633322</v>
      </c>
      <c r="C2620" t="str">
        <f t="shared" si="762"/>
        <v>32.771685914826-52.060790846052i</v>
      </c>
      <c r="D2620" t="str">
        <f t="shared" si="763"/>
        <v>14.6684609719821-4.99467056900403i</v>
      </c>
      <c r="E2620" t="str">
        <f t="shared" si="764"/>
        <v>149.810684997189+1.98637567268975i</v>
      </c>
      <c r="F2620" t="str">
        <f t="shared" si="765"/>
        <v>17.3896642339318-9.63388729904127i</v>
      </c>
      <c r="G2620" t="str">
        <f t="shared" si="766"/>
        <v>0.996002440643155-0.0630997533753787i</v>
      </c>
      <c r="H2620" t="str">
        <f t="shared" si="767"/>
        <v>130.115273442698+61.9025673931159i</v>
      </c>
      <c r="I2620" t="str">
        <f t="shared" si="768"/>
        <v>7.44500656965174-0.461047660647026i</v>
      </c>
      <c r="K2620" t="str">
        <f t="shared" si="769"/>
        <v>0.0814712313479702-0.0677968764710007i</v>
      </c>
      <c r="L2620" t="str">
        <f t="shared" si="770"/>
        <v>0.0015-0.568244500891258i</v>
      </c>
      <c r="M2620" t="str">
        <f t="shared" si="771"/>
        <v>0.0135-0.233125949083593i</v>
      </c>
      <c r="N2620">
        <f t="shared" si="772"/>
        <v>122.18995622941173</v>
      </c>
      <c r="O2620">
        <f t="shared" si="773"/>
        <v>35.779866297625908</v>
      </c>
      <c r="P2620" s="3">
        <f t="shared" si="774"/>
        <v>35.779866297625908</v>
      </c>
      <c r="Q2620" s="3">
        <f t="shared" si="775"/>
        <v>-57.810043770588258</v>
      </c>
      <c r="R2620">
        <f t="shared" si="776"/>
        <v>122.18995622941173</v>
      </c>
      <c r="S2620">
        <f t="shared" si="777"/>
        <v>17.505112548633321</v>
      </c>
      <c r="T2620">
        <f t="shared" si="760"/>
        <v>35.779866297625908</v>
      </c>
    </row>
    <row r="2621" spans="1:20" x14ac:dyDescent="0.3">
      <c r="A2621">
        <f t="shared" si="761"/>
        <v>110405.81985676907</v>
      </c>
      <c r="B2621">
        <f t="shared" si="778"/>
        <v>17571.631976318131</v>
      </c>
      <c r="C2621" t="str">
        <f t="shared" si="762"/>
        <v>32.6186620628318-52.0402041988909i</v>
      </c>
      <c r="D2621" t="str">
        <f t="shared" si="763"/>
        <v>14.6634601142374-4.99876977521607i</v>
      </c>
      <c r="E2621" t="str">
        <f t="shared" si="764"/>
        <v>149.85769190185+2.00967732235999i</v>
      </c>
      <c r="F2621" t="str">
        <f t="shared" si="765"/>
        <v>17.3891349229958-9.60574043064703i</v>
      </c>
      <c r="G2621" t="str">
        <f t="shared" si="766"/>
        <v>0.995972124072509-0.0633376044937228i</v>
      </c>
      <c r="H2621" t="str">
        <f t="shared" si="767"/>
        <v>130.479648431238+62.1341436710436i</v>
      </c>
      <c r="I2621" t="str">
        <f t="shared" si="768"/>
        <v>7.46258224757182-0.450224257699225i</v>
      </c>
      <c r="K2621" t="str">
        <f t="shared" si="769"/>
        <v>0.0812155841364125-0.0678218327165176i</v>
      </c>
      <c r="L2621" t="str">
        <f t="shared" si="770"/>
        <v>0.0015-0.566093346175793i</v>
      </c>
      <c r="M2621" t="str">
        <f t="shared" si="771"/>
        <v>0.0135-0.23224342407212i</v>
      </c>
      <c r="N2621">
        <f t="shared" si="772"/>
        <v>122.07937682034586</v>
      </c>
      <c r="O2621">
        <f t="shared" si="773"/>
        <v>35.765901017941836</v>
      </c>
      <c r="P2621" s="3">
        <f t="shared" si="774"/>
        <v>35.765901017941836</v>
      </c>
      <c r="Q2621" s="3">
        <f t="shared" si="775"/>
        <v>-57.920623179654136</v>
      </c>
      <c r="R2621">
        <f t="shared" si="776"/>
        <v>122.07937682034586</v>
      </c>
      <c r="S2621">
        <f t="shared" si="777"/>
        <v>17.57163197631813</v>
      </c>
      <c r="T2621">
        <f t="shared" si="760"/>
        <v>35.765901017941836</v>
      </c>
    </row>
    <row r="2622" spans="1:20" x14ac:dyDescent="0.3">
      <c r="A2622">
        <f t="shared" si="761"/>
        <v>110825.3619722248</v>
      </c>
      <c r="B2622">
        <f t="shared" si="778"/>
        <v>17638.404177828139</v>
      </c>
      <c r="C2622" t="str">
        <f t="shared" si="762"/>
        <v>32.4653787727293-52.0192741964666i</v>
      </c>
      <c r="D2622" t="str">
        <f t="shared" si="763"/>
        <v>14.6584246254655-5.00292508883906i</v>
      </c>
      <c r="E2622" t="str">
        <f t="shared" si="764"/>
        <v>149.905026020331+2.03262800423943i</v>
      </c>
      <c r="F2622" t="str">
        <f t="shared" si="765"/>
        <v>17.3886016142438-9.57773123351314i</v>
      </c>
      <c r="G2622" t="str">
        <f t="shared" si="766"/>
        <v>0.995941578524798-0.0635763375032831i</v>
      </c>
      <c r="H2622" t="str">
        <f t="shared" si="767"/>
        <v>130.847938620929+62.3661981904103i</v>
      </c>
      <c r="I2622" t="str">
        <f t="shared" si="768"/>
        <v>7.48033318037551-0.439471629144041i</v>
      </c>
      <c r="K2622" t="str">
        <f t="shared" si="769"/>
        <v>0.0809597547889066-0.0678458333289461i</v>
      </c>
      <c r="L2622" t="str">
        <f t="shared" si="770"/>
        <v>0.0015-0.563950334903158i</v>
      </c>
      <c r="M2622" t="str">
        <f t="shared" si="771"/>
        <v>0.0135-0.23136423996027i</v>
      </c>
      <c r="N2622">
        <f t="shared" si="772"/>
        <v>121.96840559605204</v>
      </c>
      <c r="O2622">
        <f t="shared" si="773"/>
        <v>35.751885040826878</v>
      </c>
      <c r="P2622" s="3">
        <f t="shared" si="774"/>
        <v>35.751885040826878</v>
      </c>
      <c r="Q2622" s="3">
        <f t="shared" si="775"/>
        <v>-58.031594403947956</v>
      </c>
      <c r="R2622">
        <f t="shared" si="776"/>
        <v>121.96840559605204</v>
      </c>
      <c r="S2622">
        <f t="shared" si="777"/>
        <v>17.638404177828139</v>
      </c>
      <c r="T2622">
        <f t="shared" si="760"/>
        <v>35.751885040826878</v>
      </c>
    </row>
    <row r="2623" spans="1:20" x14ac:dyDescent="0.3">
      <c r="A2623">
        <f t="shared" si="761"/>
        <v>111246.49834771924</v>
      </c>
      <c r="B2623">
        <f t="shared" si="778"/>
        <v>17705.430113703886</v>
      </c>
      <c r="C2623" t="str">
        <f t="shared" si="762"/>
        <v>32.3118388070302-51.9979971249217i</v>
      </c>
      <c r="D2623" t="str">
        <f t="shared" si="763"/>
        <v>14.6533542910702-5.00713640528523i</v>
      </c>
      <c r="E2623" t="str">
        <f t="shared" si="764"/>
        <v>149.952685692338+2.0552250837118i</v>
      </c>
      <c r="F2623" t="str">
        <f t="shared" si="765"/>
        <v>17.3880642777301-9.54985929892321i</v>
      </c>
      <c r="G2623" t="str">
        <f t="shared" si="766"/>
        <v>0.99591080228485-0.0638159555064138i</v>
      </c>
      <c r="H2623" t="str">
        <f t="shared" si="767"/>
        <v>131.220193929989+62.5987185537038i</v>
      </c>
      <c r="I2623" t="str">
        <f t="shared" si="768"/>
        <v>7.49826136027516-0.428790991577105i</v>
      </c>
      <c r="K2623" t="str">
        <f t="shared" si="769"/>
        <v>0.0807037504778387-0.0678688766316576i</v>
      </c>
      <c r="L2623" t="str">
        <f t="shared" si="770"/>
        <v>0.0015-0.561815436245426i</v>
      </c>
      <c r="M2623" t="str">
        <f t="shared" si="771"/>
        <v>0.0135-0.230488384100688i</v>
      </c>
      <c r="N2623">
        <f t="shared" si="772"/>
        <v>121.85704318913446</v>
      </c>
      <c r="O2623">
        <f t="shared" si="773"/>
        <v>35.737818105514634</v>
      </c>
      <c r="P2623" s="3">
        <f t="shared" si="774"/>
        <v>35.737818105514634</v>
      </c>
      <c r="Q2623" s="3">
        <f t="shared" si="775"/>
        <v>-58.142956810865549</v>
      </c>
      <c r="R2623">
        <f t="shared" si="776"/>
        <v>121.85704318913446</v>
      </c>
      <c r="S2623">
        <f t="shared" si="777"/>
        <v>17.705430113703887</v>
      </c>
      <c r="T2623">
        <f t="shared" si="760"/>
        <v>35.737818105514634</v>
      </c>
    </row>
    <row r="2624" spans="1:20" x14ac:dyDescent="0.3">
      <c r="A2624">
        <f t="shared" si="761"/>
        <v>111669.23504144058</v>
      </c>
      <c r="B2624">
        <f t="shared" si="778"/>
        <v>17772.71074813596</v>
      </c>
      <c r="C2624" t="str">
        <f t="shared" si="762"/>
        <v>32.1580449668582-51.9763692872198i</v>
      </c>
      <c r="D2624" t="str">
        <f t="shared" si="763"/>
        <v>14.6482488954937-5.01140361918338i</v>
      </c>
      <c r="E2624" t="str">
        <f t="shared" si="764"/>
        <v>150.000669239273+2.07746593742738i</v>
      </c>
      <c r="F2624" t="str">
        <f t="shared" si="765"/>
        <v>17.3875228832881-9.52212422006972i</v>
      </c>
      <c r="G2624" t="str">
        <f t="shared" si="766"/>
        <v>0.995879793624862-0.0640564616144541i</v>
      </c>
      <c r="H2624" t="str">
        <f t="shared" si="767"/>
        <v>131.596465013914+62.8316918801876i</v>
      </c>
      <c r="I2624" t="str">
        <f t="shared" si="768"/>
        <v>7.51636880409497-0.418183594877187i</v>
      </c>
      <c r="K2624" t="str">
        <f t="shared" si="769"/>
        <v>0.0804475783954654-0.067890961014975i</v>
      </c>
      <c r="L2624" t="str">
        <f t="shared" si="770"/>
        <v>0.0015-0.559688619491359i</v>
      </c>
      <c r="M2624" t="str">
        <f t="shared" si="771"/>
        <v>0.0135-0.229615843893891i</v>
      </c>
      <c r="N2624">
        <f t="shared" si="772"/>
        <v>121.74529024227837</v>
      </c>
      <c r="O2624">
        <f t="shared" si="773"/>
        <v>35.723699951785285</v>
      </c>
      <c r="P2624" s="3">
        <f t="shared" si="774"/>
        <v>35.723699951785285</v>
      </c>
      <c r="Q2624" s="3">
        <f t="shared" si="775"/>
        <v>-58.254709757721621</v>
      </c>
      <c r="R2624">
        <f t="shared" si="776"/>
        <v>121.74529024227837</v>
      </c>
      <c r="S2624">
        <f t="shared" si="777"/>
        <v>17.77271074813596</v>
      </c>
      <c r="T2624">
        <f t="shared" si="760"/>
        <v>35.723699951785285</v>
      </c>
    </row>
    <row r="2625" spans="1:20" x14ac:dyDescent="0.3">
      <c r="A2625">
        <f t="shared" si="761"/>
        <v>112093.57813459805</v>
      </c>
      <c r="B2625">
        <f t="shared" si="778"/>
        <v>17840.247048978876</v>
      </c>
      <c r="C2625" t="str">
        <f t="shared" si="762"/>
        <v>32.0040000918935-51.9543870036514i</v>
      </c>
      <c r="D2625" t="str">
        <f t="shared" si="763"/>
        <v>14.6431082222184-5.01572662436462i</v>
      </c>
      <c r="E2625" t="str">
        <f t="shared" si="764"/>
        <v>150.048974964332+2.09934795348344i</v>
      </c>
      <c r="F2625" t="str">
        <f t="shared" si="765"/>
        <v>17.3869774005294-9.49452559204813i</v>
      </c>
      <c r="G2625" t="str">
        <f t="shared" si="766"/>
        <v>0.995848550804313-0.0642978589477303i</v>
      </c>
      <c r="H2625" t="str">
        <f t="shared" si="767"/>
        <v>131.976803277021+63.0651047908293i</v>
      </c>
      <c r="I2625" t="str">
        <f t="shared" si="768"/>
        <v>7.53465755353524-0.407650723048607i</v>
      </c>
      <c r="K2625" t="str">
        <f t="shared" si="769"/>
        <v>0.0801912457531175-0.0679120849364526i</v>
      </c>
      <c r="L2625" t="str">
        <f t="shared" si="770"/>
        <v>0.0015-0.557569854045984i</v>
      </c>
      <c r="M2625" t="str">
        <f t="shared" si="771"/>
        <v>0.0135-0.228746606788096i</v>
      </c>
      <c r="N2625">
        <f t="shared" si="772"/>
        <v>121.63314740822369</v>
      </c>
      <c r="O2625">
        <f t="shared" si="773"/>
        <v>35.709530319981944</v>
      </c>
      <c r="P2625" s="3">
        <f t="shared" si="774"/>
        <v>35.709530319981944</v>
      </c>
      <c r="Q2625" s="3">
        <f t="shared" si="775"/>
        <v>-58.366852591776308</v>
      </c>
      <c r="R2625">
        <f t="shared" si="776"/>
        <v>121.63314740822369</v>
      </c>
      <c r="S2625">
        <f t="shared" si="777"/>
        <v>17.840247048978874</v>
      </c>
      <c r="T2625">
        <f t="shared" si="760"/>
        <v>35.709530319981944</v>
      </c>
    </row>
    <row r="2626" spans="1:20" x14ac:dyDescent="0.3">
      <c r="A2626">
        <f t="shared" si="761"/>
        <v>112519.53373150951</v>
      </c>
      <c r="B2626">
        <f t="shared" si="778"/>
        <v>17908.039987764994</v>
      </c>
      <c r="C2626" t="str">
        <f t="shared" si="762"/>
        <v>31.8497070603126-51.9320466123376i</v>
      </c>
      <c r="D2626" t="str">
        <f t="shared" si="763"/>
        <v>14.637932053768-5.02010531384709i</v>
      </c>
      <c r="E2626" t="str">
        <f t="shared" si="764"/>
        <v>150.097601152617+2.12086853161023i</v>
      </c>
      <c r="F2626" t="str">
        <f t="shared" si="765"/>
        <v>17.3864277988414-9.46706301184947i</v>
      </c>
      <c r="G2626" t="str">
        <f t="shared" si="766"/>
        <v>0.995817072069871-0.064540150635559i</v>
      </c>
      <c r="H2626" t="str">
        <f t="shared" si="767"/>
        <v>132.361260884159+63.2989433927632i</v>
      </c>
      <c r="I2626" t="str">
        <f t="shared" si="768"/>
        <v>7.55312967543594-0.397193695086543i</v>
      </c>
      <c r="K2626" t="str">
        <f t="shared" si="769"/>
        <v>0.0799347597803957-0.0679322469211441i</v>
      </c>
      <c r="L2626" t="str">
        <f t="shared" si="770"/>
        <v>0.0015-0.555459109430151i</v>
      </c>
      <c r="M2626" t="str">
        <f t="shared" si="771"/>
        <v>0.0135-0.227880660279036i</v>
      </c>
      <c r="N2626">
        <f t="shared" si="772"/>
        <v>121.52061534974084</v>
      </c>
      <c r="O2626">
        <f t="shared" si="773"/>
        <v>35.695308951026796</v>
      </c>
      <c r="P2626" s="3">
        <f t="shared" si="774"/>
        <v>35.695308951026796</v>
      </c>
      <c r="Q2626" s="3">
        <f t="shared" si="775"/>
        <v>-58.479384650259171</v>
      </c>
      <c r="R2626">
        <f t="shared" si="776"/>
        <v>121.52061534974084</v>
      </c>
      <c r="S2626">
        <f t="shared" si="777"/>
        <v>17.908039987764994</v>
      </c>
      <c r="T2626">
        <f t="shared" si="760"/>
        <v>35.695308951026796</v>
      </c>
    </row>
    <row r="2627" spans="1:20" x14ac:dyDescent="0.3">
      <c r="A2627">
        <f t="shared" si="761"/>
        <v>112947.10795968925</v>
      </c>
      <c r="B2627">
        <f t="shared" si="778"/>
        <v>17976.090539718502</v>
      </c>
      <c r="C2627" t="str">
        <f t="shared" si="762"/>
        <v>31.6951687887167-51.9093444697394i</v>
      </c>
      <c r="D2627" t="str">
        <f t="shared" si="763"/>
        <v>14.6327201717094-5.0245395798217i</v>
      </c>
      <c r="E2627" t="str">
        <f t="shared" si="764"/>
        <v>150.146546071243+2.14202508334994i</v>
      </c>
      <c r="F2627" t="str">
        <f t="shared" si="765"/>
        <v>17.3858740473872-9.43973607835468i</v>
      </c>
      <c r="G2627" t="str">
        <f t="shared" si="766"/>
        <v>0.9957853556553-0.064783339816249i</v>
      </c>
      <c r="H2627" t="str">
        <f t="shared" si="767"/>
        <v>132.749890772568+63.5331932632675i</v>
      </c>
      <c r="I2627" t="str">
        <f t="shared" si="768"/>
        <v>7.57178726203994-0.386813865866132i</v>
      </c>
      <c r="K2627" t="str">
        <f t="shared" si="769"/>
        <v>0.0796781277243629-0.0679514455618597i</v>
      </c>
      <c r="L2627" t="str">
        <f t="shared" si="770"/>
        <v>0.0015-0.553356355280085i</v>
      </c>
      <c r="M2627" t="str">
        <f t="shared" si="771"/>
        <v>0.0135-0.227017991909779i</v>
      </c>
      <c r="N2627">
        <f t="shared" si="772"/>
        <v>121.40769473959983</v>
      </c>
      <c r="O2627">
        <f t="shared" si="773"/>
        <v>35.681035586437474</v>
      </c>
      <c r="P2627" s="3">
        <f t="shared" si="774"/>
        <v>35.681035586437474</v>
      </c>
      <c r="Q2627" s="3">
        <f t="shared" si="775"/>
        <v>-58.592305260400174</v>
      </c>
      <c r="R2627">
        <f t="shared" si="776"/>
        <v>121.40769473959983</v>
      </c>
      <c r="S2627">
        <f t="shared" si="777"/>
        <v>17.976090539718502</v>
      </c>
      <c r="T2627">
        <f t="shared" si="760"/>
        <v>35.681035586437474</v>
      </c>
    </row>
    <row r="2628" spans="1:20" x14ac:dyDescent="0.3">
      <c r="A2628">
        <f t="shared" si="761"/>
        <v>113376.30696993606</v>
      </c>
      <c r="B2628">
        <f t="shared" si="778"/>
        <v>18044.399683769432</v>
      </c>
      <c r="C2628" t="str">
        <f t="shared" si="762"/>
        <v>31.5403882320531-51.8862769511565i</v>
      </c>
      <c r="D2628" t="str">
        <f t="shared" si="763"/>
        <v>14.6274723566534-5.02902931363648i</v>
      </c>
      <c r="E2628" t="str">
        <f t="shared" si="764"/>
        <v>150.195807969443+2.16281503224009i</v>
      </c>
      <c r="F2628" t="str">
        <f t="shared" si="765"/>
        <v>17.3853161151019-9.41254439232719i</v>
      </c>
      <c r="G2628" t="str">
        <f t="shared" si="766"/>
        <v>0.995753399781375-0.0650274296371031i</v>
      </c>
      <c r="H2628" t="str">
        <f t="shared" si="767"/>
        <v>133.142746663886+63.7678394332382i</v>
      </c>
      <c r="I2628" t="str">
        <f t="shared" si="768"/>
        <v>7.5906324312532-0.37651262705588i</v>
      </c>
      <c r="K2628" t="str">
        <f t="shared" si="769"/>
        <v>0.0794213568487342-0.067969679519411i</v>
      </c>
      <c r="L2628" t="str">
        <f t="shared" si="770"/>
        <v>0.0015-0.551261561346966i</v>
      </c>
      <c r="M2628" t="str">
        <f t="shared" si="771"/>
        <v>0.0135-0.226158589270551i</v>
      </c>
      <c r="N2628">
        <f t="shared" si="772"/>
        <v>121.29438626054383</v>
      </c>
      <c r="O2628">
        <f t="shared" si="773"/>
        <v>35.666709968342104</v>
      </c>
      <c r="P2628" s="3">
        <f t="shared" si="774"/>
        <v>35.666709968342104</v>
      </c>
      <c r="Q2628" s="3">
        <f t="shared" si="775"/>
        <v>-58.705613739456176</v>
      </c>
      <c r="R2628">
        <f t="shared" si="776"/>
        <v>121.29438626054383</v>
      </c>
      <c r="S2628">
        <f t="shared" si="777"/>
        <v>18.044399683769431</v>
      </c>
      <c r="T2628">
        <f t="shared" si="760"/>
        <v>35.666709968342104</v>
      </c>
    </row>
    <row r="2629" spans="1:20" x14ac:dyDescent="0.3">
      <c r="A2629">
        <f t="shared" si="761"/>
        <v>113807.13693642183</v>
      </c>
      <c r="B2629">
        <f t="shared" si="778"/>
        <v>18112.968402567756</v>
      </c>
      <c r="C2629" t="str">
        <f t="shared" si="762"/>
        <v>31.385368383532-51.8628404512417i</v>
      </c>
      <c r="D2629" t="str">
        <f t="shared" si="763"/>
        <v>14.6221883882578-5.03357440578232i</v>
      </c>
      <c r="E2629" t="str">
        <f t="shared" si="764"/>
        <v>150.245385078685+2.18323581399344i</v>
      </c>
      <c r="F2629" t="str">
        <f t="shared" si="765"/>
        <v>17.3847539706928-9.38548755640718i</v>
      </c>
      <c r="G2629" t="str">
        <f t="shared" si="766"/>
        <v>0.995721202655783-0.0652724232544197i</v>
      </c>
      <c r="H2629" t="str">
        <f t="shared" si="767"/>
        <v>133.539883076316+64.0028663701528i</v>
      </c>
      <c r="I2629" t="str">
        <f t="shared" si="768"/>
        <v>7.60966732690546-0.366291408055966i</v>
      </c>
      <c r="K2629" t="str">
        <f t="shared" si="769"/>
        <v>0.0791644544330584-0.067986947522846i</v>
      </c>
      <c r="L2629" t="str">
        <f t="shared" si="770"/>
        <v>0.0015-0.54917469749648i</v>
      </c>
      <c r="M2629" t="str">
        <f t="shared" si="771"/>
        <v>0.0135-0.225302439998556i</v>
      </c>
      <c r="N2629">
        <f t="shared" si="772"/>
        <v>121.18069060525622</v>
      </c>
      <c r="O2629">
        <f t="shared" si="773"/>
        <v>35.652331839496341</v>
      </c>
      <c r="P2629" s="3">
        <f t="shared" si="774"/>
        <v>35.652331839496341</v>
      </c>
      <c r="Q2629" s="3">
        <f t="shared" si="775"/>
        <v>-58.819309394743776</v>
      </c>
      <c r="R2629">
        <f t="shared" si="776"/>
        <v>121.18069060525622</v>
      </c>
      <c r="S2629">
        <f t="shared" si="777"/>
        <v>18.112968402567756</v>
      </c>
      <c r="T2629">
        <f t="shared" si="760"/>
        <v>35.652331839496341</v>
      </c>
    </row>
    <row r="2630" spans="1:20" x14ac:dyDescent="0.3">
      <c r="A2630">
        <f t="shared" si="761"/>
        <v>114239.60405678024</v>
      </c>
      <c r="B2630">
        <f t="shared" si="778"/>
        <v>18181.797682497516</v>
      </c>
      <c r="C2630" t="str">
        <f t="shared" si="762"/>
        <v>31.2301122745342-51.8390313845033i</v>
      </c>
      <c r="D2630" t="str">
        <f t="shared" si="763"/>
        <v>14.6168680452285-5.03817474587742i</v>
      </c>
      <c r="E2630" t="str">
        <f t="shared" si="764"/>
        <v>150.295275612787+2.20328487667929i</v>
      </c>
      <c r="F2630" t="str">
        <f t="shared" si="765"/>
        <v>17.3841875826373-9.35856517510475i</v>
      </c>
      <c r="G2630" t="str">
        <f t="shared" si="766"/>
        <v>0.995688762473036-0.0655183238334941i</v>
      </c>
      <c r="H2630" t="str">
        <f t="shared" si="767"/>
        <v>133.941355336933+64.2382579604939i</v>
      </c>
      <c r="I2630" t="str">
        <f t="shared" si="768"/>
        <v>7.62889411900726-0.356151676962313i</v>
      </c>
      <c r="K2630" t="str">
        <f t="shared" si="769"/>
        <v>0.0789074277719008-0.0680032483696696i</v>
      </c>
      <c r="L2630" t="str">
        <f t="shared" si="770"/>
        <v>0.0015-0.54709573370839i</v>
      </c>
      <c r="M2630" t="str">
        <f t="shared" si="771"/>
        <v>0.0135-0.2244495317778i</v>
      </c>
      <c r="N2630">
        <f t="shared" si="772"/>
        <v>121.0666084763312</v>
      </c>
      <c r="O2630">
        <f t="shared" si="773"/>
        <v>35.637900943298696</v>
      </c>
      <c r="P2630" s="3">
        <f t="shared" si="774"/>
        <v>35.637900943298696</v>
      </c>
      <c r="Q2630" s="3">
        <f t="shared" si="775"/>
        <v>-58.93339152366881</v>
      </c>
      <c r="R2630">
        <f t="shared" si="776"/>
        <v>121.0666084763312</v>
      </c>
      <c r="S2630">
        <f t="shared" si="777"/>
        <v>18.181797682497514</v>
      </c>
      <c r="T2630">
        <f t="shared" si="760"/>
        <v>35.637900943298696</v>
      </c>
    </row>
    <row r="2631" spans="1:20" x14ac:dyDescent="0.3">
      <c r="A2631">
        <f t="shared" si="761"/>
        <v>114673.714552196</v>
      </c>
      <c r="B2631">
        <f t="shared" si="778"/>
        <v>18250.888513691007</v>
      </c>
      <c r="C2631" t="str">
        <f t="shared" si="762"/>
        <v>31.07462297451-51.8148461858131i</v>
      </c>
      <c r="D2631" t="str">
        <f t="shared" si="763"/>
        <v>14.6115111053213-5.04283022265212i</v>
      </c>
      <c r="E2631" t="str">
        <f t="shared" si="764"/>
        <v>150.345477768037+2.2229596809033i</v>
      </c>
      <c r="F2631" t="str">
        <f t="shared" si="765"/>
        <v>17.3836169191807-9.3317768547933i</v>
      </c>
      <c r="G2631" t="str">
        <f t="shared" si="766"/>
        <v>0.995656077414372-0.0657651345486191i</v>
      </c>
      <c r="H2631" t="str">
        <f t="shared" si="767"/>
        <v>134.347219594152+64.4739974916274i</v>
      </c>
      <c r="I2631" t="str">
        <f t="shared" si="768"/>
        <v>7.6483150040055-0.346094941557274i</v>
      </c>
      <c r="K2631" t="str">
        <f t="shared" si="769"/>
        <v>0.0786502841740192-0.068018580926056i</v>
      </c>
      <c r="L2631" t="str">
        <f t="shared" si="770"/>
        <v>0.0015-0.545024640076098i</v>
      </c>
      <c r="M2631" t="str">
        <f t="shared" si="771"/>
        <v>0.0135-0.223599852338913i</v>
      </c>
      <c r="N2631">
        <f t="shared" si="772"/>
        <v>120.95214058623937</v>
      </c>
      <c r="O2631">
        <f t="shared" si="773"/>
        <v>35.623417023806432</v>
      </c>
      <c r="P2631" s="3">
        <f t="shared" si="774"/>
        <v>35.623417023806432</v>
      </c>
      <c r="Q2631" s="3">
        <f t="shared" si="775"/>
        <v>-59.047859413760634</v>
      </c>
      <c r="R2631">
        <f t="shared" si="776"/>
        <v>120.95214058623937</v>
      </c>
      <c r="S2631">
        <f t="shared" si="777"/>
        <v>18.250888513691006</v>
      </c>
      <c r="T2631">
        <f t="shared" si="760"/>
        <v>35.623417023806432</v>
      </c>
    </row>
    <row r="2632" spans="1:20" x14ac:dyDescent="0.3">
      <c r="A2632">
        <f t="shared" si="761"/>
        <v>115109.47466749435</v>
      </c>
      <c r="B2632">
        <f t="shared" si="778"/>
        <v>18320.241890043031</v>
      </c>
      <c r="C2632" t="str">
        <f t="shared" si="762"/>
        <v>30.9189035908715-51.7902813109134i</v>
      </c>
      <c r="D2632" t="str">
        <f t="shared" si="763"/>
        <v>14.6061173453447-5.04754072393395i</v>
      </c>
      <c r="E2632" t="str">
        <f t="shared" si="764"/>
        <v>150.395989723308+2.24225769998519i</v>
      </c>
      <c r="F2632" t="str">
        <f t="shared" si="765"/>
        <v>17.383041948335-9.30512220370345i</v>
      </c>
      <c r="G2632" t="str">
        <f t="shared" si="766"/>
        <v>0.995623145647668-0.0660128585830856i</v>
      </c>
      <c r="H2632" t="str">
        <f t="shared" si="767"/>
        <v>134.757532830337+64.7100676331128i</v>
      </c>
      <c r="I2632" t="str">
        <f t="shared" si="768"/>
        <v>7.66793220503637-0.336122750327377i</v>
      </c>
      <c r="K2632" t="str">
        <f t="shared" si="769"/>
        <v>0.0783930309615356-0.0680329441270457i</v>
      </c>
      <c r="L2632" t="str">
        <f t="shared" si="770"/>
        <v>0.0015-0.542961386806236i</v>
      </c>
      <c r="M2632" t="str">
        <f t="shared" si="771"/>
        <v>0.0135-0.222753389458969i</v>
      </c>
      <c r="N2632">
        <f t="shared" si="772"/>
        <v>120.8372876572935</v>
      </c>
      <c r="O2632">
        <f t="shared" si="773"/>
        <v>35.608879825751288</v>
      </c>
      <c r="P2632" s="3">
        <f t="shared" si="774"/>
        <v>35.608879825751288</v>
      </c>
      <c r="Q2632" s="3">
        <f t="shared" si="775"/>
        <v>-59.162712342706499</v>
      </c>
      <c r="R2632">
        <f t="shared" si="776"/>
        <v>120.8372876572935</v>
      </c>
      <c r="S2632">
        <f t="shared" si="777"/>
        <v>18.320241890043032</v>
      </c>
      <c r="T2632">
        <f t="shared" si="760"/>
        <v>35.608879825751288</v>
      </c>
    </row>
    <row r="2633" spans="1:20" x14ac:dyDescent="0.3">
      <c r="A2633">
        <f t="shared" si="761"/>
        <v>115546.89067123084</v>
      </c>
      <c r="B2633">
        <f t="shared" si="778"/>
        <v>18389.858809225196</v>
      </c>
      <c r="C2633" t="str">
        <f t="shared" si="762"/>
        <v>30.762957268878-51.7653332369228i</v>
      </c>
      <c r="D2633" t="str">
        <f t="shared" si="763"/>
        <v>14.6006865411612-5.05230613663193i</v>
      </c>
      <c r="E2633" t="str">
        <f t="shared" si="764"/>
        <v>150.446809640186+2.26117642013892i</v>
      </c>
      <c r="F2633" t="str">
        <f t="shared" si="765"/>
        <v>17.3824626378773-9.27860083191619i</v>
      </c>
      <c r="G2633" t="str">
        <f t="shared" si="766"/>
        <v>0.995589965327339-0.0662614991291823i</v>
      </c>
      <c r="H2633" t="str">
        <f t="shared" si="767"/>
        <v>135.172352874554+64.9464504174226i</v>
      </c>
      <c r="I2633" t="str">
        <f t="shared" si="768"/>
        <v>7.6877479721749-0.32623669350899i</v>
      </c>
      <c r="K2633" t="str">
        <f t="shared" si="769"/>
        <v>0.0781356754691095-0.0680463369767331i</v>
      </c>
      <c r="L2633" t="str">
        <f t="shared" si="770"/>
        <v>0.0015-0.540905944218208i</v>
      </c>
      <c r="M2633" t="str">
        <f t="shared" si="771"/>
        <v>0.0135-0.221910130961316i</v>
      </c>
      <c r="N2633">
        <f t="shared" si="772"/>
        <v>120.72205042161399</v>
      </c>
      <c r="O2633">
        <f t="shared" si="773"/>
        <v>35.59428909455508</v>
      </c>
      <c r="P2633" s="3">
        <f t="shared" si="774"/>
        <v>35.59428909455508</v>
      </c>
      <c r="Q2633" s="3">
        <f t="shared" si="775"/>
        <v>-59.277949578386014</v>
      </c>
      <c r="R2633">
        <f t="shared" si="776"/>
        <v>120.72205042161399</v>
      </c>
      <c r="S2633">
        <f t="shared" si="777"/>
        <v>18.389858809225196</v>
      </c>
      <c r="T2633">
        <f t="shared" si="760"/>
        <v>35.59428909455508</v>
      </c>
    </row>
    <row r="2634" spans="1:20" x14ac:dyDescent="0.3">
      <c r="A2634">
        <f t="shared" si="761"/>
        <v>115985.96885578151</v>
      </c>
      <c r="B2634">
        <f t="shared" si="778"/>
        <v>18459.740272700252</v>
      </c>
      <c r="C2634" t="str">
        <f t="shared" si="762"/>
        <v>30.6067871915152-51.739998462848i</v>
      </c>
      <c r="D2634" t="str">
        <f t="shared" si="763"/>
        <v>14.595218467691-5.05712634672153i</v>
      </c>
      <c r="E2634" t="str">
        <f t="shared" si="764"/>
        <v>150.497935663099+2.27971334064984i</v>
      </c>
      <c r="F2634" t="str">
        <f t="shared" si="765"/>
        <v>17.3818789553481-9.25221235135692i</v>
      </c>
      <c r="G2634" t="str">
        <f t="shared" si="766"/>
        <v>0.995556534594248-0.0665110593881961i</v>
      </c>
      <c r="H2634" t="str">
        <f t="shared" si="767"/>
        <v>135.591738415477+65.1831272200648i</v>
      </c>
      <c r="I2634" t="str">
        <f t="shared" si="768"/>
        <v>7.70776458268178-0.316438404162935i</v>
      </c>
      <c r="K2634" t="str">
        <f t="shared" si="769"/>
        <v>0.0778782250431013-0.0680587585484418i</v>
      </c>
      <c r="L2634" t="str">
        <f t="shared" si="770"/>
        <v>0.0015-0.538858282743781i</v>
      </c>
      <c r="M2634" t="str">
        <f t="shared" si="771"/>
        <v>0.0135-0.221070064715397i</v>
      </c>
      <c r="N2634">
        <f t="shared" si="772"/>
        <v>120.60642962109122</v>
      </c>
      <c r="O2634">
        <f t="shared" si="773"/>
        <v>35.579644576346062</v>
      </c>
      <c r="P2634" s="3">
        <f t="shared" si="774"/>
        <v>35.579644576346062</v>
      </c>
      <c r="Q2634" s="3">
        <f t="shared" si="775"/>
        <v>-59.39357037890877</v>
      </c>
      <c r="R2634">
        <f t="shared" si="776"/>
        <v>120.60642962109122</v>
      </c>
      <c r="S2634">
        <f t="shared" si="777"/>
        <v>18.459740272700252</v>
      </c>
      <c r="T2634">
        <f t="shared" si="760"/>
        <v>35.579644576346062</v>
      </c>
    </row>
    <row r="2635" spans="1:20" x14ac:dyDescent="0.3">
      <c r="A2635">
        <f t="shared" si="761"/>
        <v>116426.71553743348</v>
      </c>
      <c r="B2635">
        <f t="shared" si="778"/>
        <v>18529.887285736513</v>
      </c>
      <c r="C2635" t="str">
        <f t="shared" si="762"/>
        <v>30.4503965793614-51.7142735100835i</v>
      </c>
      <c r="D2635" t="str">
        <f t="shared" si="763"/>
        <v>14.5897128989132-5.06200123922905i</v>
      </c>
      <c r="E2635" t="str">
        <f t="shared" si="764"/>
        <v>150.549365919436+2.29786597405117i</v>
      </c>
      <c r="F2635" t="str">
        <f t="shared" si="765"/>
        <v>17.3812908680498-9.22595637578882i</v>
      </c>
      <c r="G2635" t="str">
        <f t="shared" si="766"/>
        <v>0.995522851575605-0.0667615425704108i</v>
      </c>
      <c r="H2635" t="str">
        <f t="shared" si="767"/>
        <v>136.015749014424+65.4200787390719i</v>
      </c>
      <c r="I2635" t="str">
        <f t="shared" si="768"/>
        <v>7.72798434124567-0.306729559278538i</v>
      </c>
      <c r="K2635" t="str">
        <f t="shared" si="769"/>
        <v>0.0776206870407398-0.0680702079848866i</v>
      </c>
      <c r="L2635" t="str">
        <f t="shared" si="770"/>
        <v>0.0015-0.536818372926658i</v>
      </c>
      <c r="M2635" t="str">
        <f t="shared" si="771"/>
        <v>0.0135-0.220233178636578i</v>
      </c>
      <c r="N2635">
        <f t="shared" si="772"/>
        <v>120.49042600734819</v>
      </c>
      <c r="O2635">
        <f t="shared" si="773"/>
        <v>35.564946017973391</v>
      </c>
      <c r="P2635" s="3">
        <f t="shared" si="774"/>
        <v>35.564946017973391</v>
      </c>
      <c r="Q2635" s="3">
        <f t="shared" si="775"/>
        <v>-59.509573992651809</v>
      </c>
      <c r="R2635">
        <f t="shared" si="776"/>
        <v>120.49042600734819</v>
      </c>
      <c r="S2635">
        <f t="shared" si="777"/>
        <v>18.529887285736514</v>
      </c>
      <c r="T2635">
        <f t="shared" si="760"/>
        <v>35.564946017973391</v>
      </c>
    </row>
    <row r="2636" spans="1:20" x14ac:dyDescent="0.3">
      <c r="A2636">
        <f t="shared" si="761"/>
        <v>116869.13705647574</v>
      </c>
      <c r="B2636">
        <f t="shared" si="778"/>
        <v>18600.300857422313</v>
      </c>
      <c r="C2636" t="str">
        <f t="shared" si="762"/>
        <v>30.2937886904512-51.688154922919i</v>
      </c>
      <c r="D2636" t="str">
        <f t="shared" si="763"/>
        <v>14.5841696078686-5.06693069821569i</v>
      </c>
      <c r="E2636" t="str">
        <f t="shared" si="764"/>
        <v>150.601098519684+2.3156318463i</v>
      </c>
      <c r="F2636" t="str">
        <f t="shared" si="765"/>
        <v>17.380698343044-9.19983252080605i</v>
      </c>
      <c r="G2636" t="str">
        <f t="shared" si="766"/>
        <v>0.995488914384877-0.0670129518951063i</v>
      </c>
      <c r="H2636" t="str">
        <f t="shared" si="767"/>
        <v>136.444445118542+65.657284973853i</v>
      </c>
      <c r="I2636" t="str">
        <f t="shared" si="768"/>
        <v>7.74840958022139-0.297111880908119i</v>
      </c>
      <c r="K2636" t="str">
        <f t="shared" si="769"/>
        <v>0.0773630688292816-0.0680806844983251i</v>
      </c>
      <c r="L2636" t="str">
        <f t="shared" si="770"/>
        <v>0.0015-0.534786185422056i</v>
      </c>
      <c r="M2636" t="str">
        <f t="shared" si="771"/>
        <v>0.0135-0.219399460685972i</v>
      </c>
      <c r="N2636">
        <f t="shared" si="772"/>
        <v>120.37404034170186</v>
      </c>
      <c r="O2636">
        <f t="shared" si="773"/>
        <v>35.55019316702289</v>
      </c>
      <c r="P2636" s="3">
        <f t="shared" si="774"/>
        <v>35.55019316702289</v>
      </c>
      <c r="Q2636" s="3">
        <f t="shared" si="775"/>
        <v>-59.625959658298136</v>
      </c>
      <c r="R2636">
        <f t="shared" si="776"/>
        <v>120.37404034170186</v>
      </c>
      <c r="S2636">
        <f t="shared" si="777"/>
        <v>18.600300857422312</v>
      </c>
      <c r="T2636">
        <f t="shared" si="760"/>
        <v>35.55019316702289</v>
      </c>
    </row>
    <row r="2637" spans="1:20" x14ac:dyDescent="0.3">
      <c r="A2637">
        <f t="shared" si="761"/>
        <v>117313.23977729034</v>
      </c>
      <c r="B2637">
        <f t="shared" si="778"/>
        <v>18670.982000680517</v>
      </c>
      <c r="C2637" t="str">
        <f t="shared" si="762"/>
        <v>30.1369668201311-51.6616392690509i</v>
      </c>
      <c r="D2637" t="str">
        <f t="shared" si="763"/>
        <v>14.5785883666636-5.0719146067627i</v>
      </c>
      <c r="E2637" t="str">
        <f t="shared" si="764"/>
        <v>150.653131557564+2.33300849695282i</v>
      </c>
      <c r="F2637" t="str">
        <f t="shared" si="765"/>
        <v>17.3801013471517-9.17384040382839i</v>
      </c>
      <c r="G2637" t="str">
        <f t="shared" si="766"/>
        <v>0.995454721121686-0.0672652905905572i</v>
      </c>
      <c r="H2637" t="str">
        <f t="shared" si="767"/>
        <v>136.877888074128+65.8947252033777i</v>
      </c>
      <c r="I2637" t="str">
        <f t="shared" si="768"/>
        <v>7.76904265986469-0.287587137332895i</v>
      </c>
      <c r="K2637" t="str">
        <f t="shared" si="769"/>
        <v>0.07710537778517-0.0680901873706965i</v>
      </c>
      <c r="L2637" t="str">
        <f t="shared" si="770"/>
        <v>0.0015-0.532761690996268i</v>
      </c>
      <c r="M2637" t="str">
        <f t="shared" si="771"/>
        <v>0.0135-0.218568898870264i</v>
      </c>
      <c r="N2637">
        <f t="shared" si="772"/>
        <v>120.2572733951209</v>
      </c>
      <c r="O2637">
        <f t="shared" si="773"/>
        <v>35.535385771833269</v>
      </c>
      <c r="P2637" s="3">
        <f t="shared" si="774"/>
        <v>35.535385771833269</v>
      </c>
      <c r="Q2637" s="3">
        <f t="shared" si="775"/>
        <v>-59.742726604879103</v>
      </c>
      <c r="R2637">
        <f t="shared" si="776"/>
        <v>120.2572733951209</v>
      </c>
      <c r="S2637">
        <f t="shared" si="777"/>
        <v>18.670982000680517</v>
      </c>
      <c r="T2637">
        <f t="shared" si="760"/>
        <v>35.535385771833269</v>
      </c>
    </row>
    <row r="2638" spans="1:20" x14ac:dyDescent="0.3">
      <c r="A2638">
        <f t="shared" si="761"/>
        <v>117759.03008844405</v>
      </c>
      <c r="B2638">
        <f t="shared" si="778"/>
        <v>18741.931732283105</v>
      </c>
      <c r="C2638" t="str">
        <f t="shared" si="762"/>
        <v>29.9799343009045-51.6347231400792i</v>
      </c>
      <c r="D2638" t="str">
        <f t="shared" si="763"/>
        <v>14.5729689464713-5.07695284695485i</v>
      </c>
      <c r="E2638" t="str">
        <f t="shared" si="764"/>
        <v>150.705463110164+2.34999347933979i</v>
      </c>
      <c r="F2638" t="str">
        <f t="shared" si="765"/>
        <v>17.3794998469494-9.14797964409382i</v>
      </c>
      <c r="G2638" t="str">
        <f t="shared" si="766"/>
        <v>0.995420269871714-0.0675185618940309i</v>
      </c>
      <c r="H2638" t="str">
        <f t="shared" si="767"/>
        <v>137.316140140071+66.1323779636706i</v>
      </c>
      <c r="I2638" t="str">
        <f t="shared" si="768"/>
        <v>7.78988596855933-0.278157144260863i</v>
      </c>
      <c r="K2638" t="str">
        <f t="shared" si="769"/>
        <v>0.0768476212931939-0.0680987159537482i</v>
      </c>
      <c r="L2638" t="str">
        <f t="shared" si="770"/>
        <v>0.0015-0.530744860526271i</v>
      </c>
      <c r="M2638" t="str">
        <f t="shared" si="771"/>
        <v>0.0135-0.217741481241546i</v>
      </c>
      <c r="N2638">
        <f t="shared" si="772"/>
        <v>120.14012594818642</v>
      </c>
      <c r="O2638">
        <f t="shared" si="773"/>
        <v>35.520523581510339</v>
      </c>
      <c r="P2638" s="3">
        <f t="shared" si="774"/>
        <v>35.520523581510339</v>
      </c>
      <c r="Q2638" s="3">
        <f t="shared" si="775"/>
        <v>-59.859874051813577</v>
      </c>
      <c r="R2638">
        <f t="shared" si="776"/>
        <v>120.14012594818642</v>
      </c>
      <c r="S2638">
        <f t="shared" si="777"/>
        <v>18.741931732283106</v>
      </c>
      <c r="T2638">
        <f t="shared" si="760"/>
        <v>35.520523581510339</v>
      </c>
    </row>
    <row r="2639" spans="1:20" x14ac:dyDescent="0.3">
      <c r="A2639">
        <f t="shared" si="761"/>
        <v>118206.51440278014</v>
      </c>
      <c r="B2639">
        <f t="shared" si="778"/>
        <v>18813.151072865781</v>
      </c>
      <c r="C2639" t="str">
        <f t="shared" si="762"/>
        <v>29.822694502272-51.6074031520161i</v>
      </c>
      <c r="D2639" t="str">
        <f t="shared" si="763"/>
        <v>14.567311117536-5.08204529986525i</v>
      </c>
      <c r="E2639" t="str">
        <f t="shared" si="764"/>
        <v>150.758091238077+2.36658436073774i</v>
      </c>
      <c r="F2639" t="str">
        <f t="shared" si="765"/>
        <v>17.3788938087694-9.12224986265299i</v>
      </c>
      <c r="G2639" t="str">
        <f t="shared" si="766"/>
        <v>0.995385558706603-0.0677727690517852i</v>
      </c>
      <c r="H2639" t="str">
        <f t="shared" si="767"/>
        <v>137.75926450144+66.3702210246023i</v>
      </c>
      <c r="I2639" t="str">
        <f t="shared" si="768"/>
        <v>7.81094192304132-0.268823766057847i</v>
      </c>
      <c r="K2639" t="str">
        <f t="shared" si="769"/>
        <v>0.0765898067456403-0.0681062696691502i</v>
      </c>
      <c r="L2639" t="str">
        <f t="shared" si="770"/>
        <v>0.0015-0.528735664999273i</v>
      </c>
      <c r="M2639" t="str">
        <f t="shared" si="771"/>
        <v>0.0135-0.216917195897137i</v>
      </c>
      <c r="N2639">
        <f t="shared" si="772"/>
        <v>120.0225987910479</v>
      </c>
      <c r="O2639">
        <f t="shared" si="773"/>
        <v>35.505606345942901</v>
      </c>
      <c r="P2639" s="3">
        <f t="shared" si="774"/>
        <v>35.505606345942901</v>
      </c>
      <c r="Q2639" s="3">
        <f t="shared" si="775"/>
        <v>-59.977401208952095</v>
      </c>
      <c r="R2639">
        <f t="shared" si="776"/>
        <v>120.0225987910479</v>
      </c>
      <c r="S2639">
        <f t="shared" si="777"/>
        <v>18.813151072865782</v>
      </c>
      <c r="T2639">
        <f t="shared" si="760"/>
        <v>35.505606345942901</v>
      </c>
    </row>
    <row r="2640" spans="1:20" x14ac:dyDescent="0.3">
      <c r="A2640">
        <f t="shared" si="761"/>
        <v>118655.69915751071</v>
      </c>
      <c r="B2640">
        <f t="shared" si="778"/>
        <v>18884.64104694267</v>
      </c>
      <c r="C2640" t="str">
        <f t="shared" si="762"/>
        <v>29.6652508305617-51.5796759457867i</v>
      </c>
      <c r="D2640" t="str">
        <f t="shared" si="763"/>
        <v>14.5616146491752-5.08719184553906i</v>
      </c>
      <c r="E2640" t="str">
        <f t="shared" si="764"/>
        <v>150.811013985546+2.38277872254256i</v>
      </c>
      <c r="F2640" t="str">
        <f t="shared" si="765"/>
        <v>17.3782831986965-9.09665068236236i</v>
      </c>
      <c r="G2640" t="str">
        <f t="shared" si="766"/>
        <v>0.995350585683859-0.0680279153190659i</v>
      </c>
      <c r="H2640" t="str">
        <f t="shared" si="767"/>
        <v>138.207325283183+66.6082313659451i</v>
      </c>
      <c r="I2640" t="str">
        <f t="shared" si="768"/>
        <v>7.83221296861459-0.25958891701252i</v>
      </c>
      <c r="K2640" t="str">
        <f t="shared" si="769"/>
        <v>0.0763319415414486-0.068112848008598i</v>
      </c>
      <c r="L2640" t="str">
        <f t="shared" si="770"/>
        <v>0.0015-0.526734075512326i</v>
      </c>
      <c r="M2640" t="str">
        <f t="shared" si="771"/>
        <v>0.0135-0.216096030979415i</v>
      </c>
      <c r="N2640">
        <f t="shared" si="772"/>
        <v>119.9046927233793</v>
      </c>
      <c r="O2640">
        <f t="shared" si="773"/>
        <v>35.490633815817503</v>
      </c>
      <c r="P2640" s="3">
        <f t="shared" si="774"/>
        <v>35.490633815817503</v>
      </c>
      <c r="Q2640" s="3">
        <f t="shared" si="775"/>
        <v>-60.095307276620701</v>
      </c>
      <c r="R2640">
        <f t="shared" si="776"/>
        <v>119.9046927233793</v>
      </c>
      <c r="S2640">
        <f t="shared" si="777"/>
        <v>18.884641046942669</v>
      </c>
      <c r="T2640">
        <f t="shared" si="760"/>
        <v>35.490633815817503</v>
      </c>
    </row>
    <row r="2641" spans="1:20" x14ac:dyDescent="0.3">
      <c r="A2641">
        <f t="shared" si="761"/>
        <v>119106.59081430925</v>
      </c>
      <c r="B2641">
        <f t="shared" si="778"/>
        <v>18956.402682921052</v>
      </c>
      <c r="C2641" t="str">
        <f t="shared" si="762"/>
        <v>29.5076067287545-51.5515381877333i</v>
      </c>
      <c r="D2641" t="str">
        <f t="shared" si="763"/>
        <v>14.5558793097839-5.09239236297795i</v>
      </c>
      <c r="E2641" t="str">
        <f t="shared" si="764"/>
        <v>150.864229380605+2.39857416043937i</v>
      </c>
      <c r="F2641" t="str">
        <f t="shared" si="765"/>
        <v>17.3776679825675-9.0711817278784i</v>
      </c>
      <c r="G2641" t="str">
        <f t="shared" si="766"/>
        <v>0.995315348846749-0.0682840039601037i</v>
      </c>
      <c r="H2641" t="str">
        <f t="shared" si="767"/>
        <v>138.660387563955+66.8463851526733i</v>
      </c>
      <c r="I2641" t="str">
        <f t="shared" si="768"/>
        <v>7.8537015793614-0.250454562636497i</v>
      </c>
      <c r="K2641" t="str">
        <f t="shared" si="769"/>
        <v>0.0760740330853618-0.0681184505339021i</v>
      </c>
      <c r="L2641" t="str">
        <f t="shared" si="770"/>
        <v>0.0015-0.524740063271892i</v>
      </c>
      <c r="M2641" t="str">
        <f t="shared" si="771"/>
        <v>0.0135-0.215277974675648i</v>
      </c>
      <c r="N2641">
        <f t="shared" si="772"/>
        <v>119.7864085543341</v>
      </c>
      <c r="O2641">
        <f t="shared" si="773"/>
        <v>35.475605742633917</v>
      </c>
      <c r="P2641" s="3">
        <f t="shared" si="774"/>
        <v>35.475605742633917</v>
      </c>
      <c r="Q2641" s="3">
        <f t="shared" si="775"/>
        <v>-60.213591445665898</v>
      </c>
      <c r="R2641">
        <f t="shared" si="776"/>
        <v>119.7864085543341</v>
      </c>
      <c r="S2641">
        <f t="shared" si="777"/>
        <v>18.956402682921052</v>
      </c>
      <c r="T2641">
        <f t="shared" si="760"/>
        <v>35.475605742633917</v>
      </c>
    </row>
    <row r="2642" spans="1:20" x14ac:dyDescent="0.3">
      <c r="A2642">
        <f t="shared" si="761"/>
        <v>119559.19585940363</v>
      </c>
      <c r="B2642">
        <f t="shared" si="778"/>
        <v>19028.437013116152</v>
      </c>
      <c r="C2642" t="str">
        <f t="shared" si="762"/>
        <v>29.3497656762991-51.5229865701131i</v>
      </c>
      <c r="D2642" t="str">
        <f t="shared" si="763"/>
        <v>14.5501048668368-5.09764673012359i</v>
      </c>
      <c r="E2642" t="str">
        <f t="shared" si="764"/>
        <v>150.917735435231+2.413968284575i</v>
      </c>
      <c r="F2642" t="str">
        <f t="shared" si="765"/>
        <v>17.3770481259685-9.04584262565072i</v>
      </c>
      <c r="G2642" t="str">
        <f t="shared" si="766"/>
        <v>0.995279846224204-0.0685410382481108i</v>
      </c>
      <c r="H2642" t="str">
        <f t="shared" si="767"/>
        <v>139.118517390056+67.0846577094878i</v>
      </c>
      <c r="I2642" t="str">
        <f t="shared" si="768"/>
        <v>7.87541025834431-0.241422721000052i</v>
      </c>
      <c r="K2642" t="str">
        <f t="shared" si="769"/>
        <v>0.0758160887870755-0.0681230768770665i</v>
      </c>
      <c r="L2642" t="str">
        <f t="shared" si="770"/>
        <v>0.0015-0.522753599593436i</v>
      </c>
      <c r="M2642" t="str">
        <f t="shared" si="771"/>
        <v>0.0135-0.21446301521782i</v>
      </c>
      <c r="N2642">
        <f t="shared" si="772"/>
        <v>119.66774710249936</v>
      </c>
      <c r="O2642">
        <f t="shared" si="773"/>
        <v>35.460521878719604</v>
      </c>
      <c r="P2642" s="3">
        <f t="shared" si="774"/>
        <v>35.460521878719604</v>
      </c>
      <c r="Q2642" s="3">
        <f t="shared" si="775"/>
        <v>-60.332252897500631</v>
      </c>
      <c r="R2642">
        <f t="shared" si="776"/>
        <v>119.66774710249936</v>
      </c>
      <c r="S2642">
        <f t="shared" si="777"/>
        <v>19.028437013116154</v>
      </c>
      <c r="T2642">
        <f t="shared" si="760"/>
        <v>35.460521878719604</v>
      </c>
    </row>
    <row r="2643" spans="1:20" x14ac:dyDescent="0.3">
      <c r="A2643">
        <f t="shared" si="761"/>
        <v>120013.52080366935</v>
      </c>
      <c r="B2643">
        <f t="shared" si="778"/>
        <v>19100.745073765993</v>
      </c>
      <c r="C2643" t="str">
        <f t="shared" si="762"/>
        <v>29.1917311889219-51.4940178116013i</v>
      </c>
      <c r="D2643" t="str">
        <f t="shared" si="763"/>
        <v>14.5442910868933-5.10295482384213i</v>
      </c>
      <c r="E2643" t="str">
        <f t="shared" si="764"/>
        <v>150.971530145487+2.42895871972369i</v>
      </c>
      <c r="F2643" t="str">
        <f t="shared" si="765"/>
        <v>17.3764235942337-9.0206330039165i</v>
      </c>
      <c r="G2643" t="str">
        <f t="shared" si="766"/>
        <v>0.995244075830716-0.0687990214652765i</v>
      </c>
      <c r="H2643" t="str">
        <f t="shared" si="767"/>
        <v>139.581781789483+67.3230234945311i</v>
      </c>
      <c r="I2643" t="str">
        <f t="shared" si="768"/>
        <v>7.89734153780079-0.232495464105318i</v>
      </c>
      <c r="K2643" t="str">
        <f t="shared" si="769"/>
        <v>0.0755581160603882-0.0681267267403541i</v>
      </c>
      <c r="L2643" t="str">
        <f t="shared" si="770"/>
        <v>0.0015-0.520774655901013i</v>
      </c>
      <c r="M2643" t="str">
        <f t="shared" si="771"/>
        <v>0.0135-0.213651140882467i</v>
      </c>
      <c r="N2643">
        <f t="shared" si="772"/>
        <v>119.54870919584775</v>
      </c>
      <c r="O2643">
        <f t="shared" si="773"/>
        <v>35.445381977245205</v>
      </c>
      <c r="P2643" s="3">
        <f t="shared" si="774"/>
        <v>35.445381977245205</v>
      </c>
      <c r="Q2643" s="3">
        <f t="shared" si="775"/>
        <v>-60.451290804152258</v>
      </c>
      <c r="R2643">
        <f t="shared" si="776"/>
        <v>119.54870919584775</v>
      </c>
      <c r="S2643">
        <f t="shared" si="777"/>
        <v>19.100745073765992</v>
      </c>
      <c r="T2643">
        <f t="shared" si="760"/>
        <v>35.445381977245205</v>
      </c>
    </row>
    <row r="2644" spans="1:20" x14ac:dyDescent="0.3">
      <c r="A2644">
        <f t="shared" si="761"/>
        <v>120469.57218272328</v>
      </c>
      <c r="B2644">
        <f t="shared" si="778"/>
        <v>19173.327905046302</v>
      </c>
      <c r="C2644" t="str">
        <f t="shared" si="762"/>
        <v>29.0335068184254-51.4646286577842i</v>
      </c>
      <c r="D2644" t="str">
        <f t="shared" si="763"/>
        <v>14.5384377355996-5.10831651990747i</v>
      </c>
      <c r="E2644" t="str">
        <f t="shared" si="764"/>
        <v>151.025611491678+2.44354310545718i</v>
      </c>
      <c r="F2644" t="str">
        <f t="shared" si="765"/>
        <v>17.375794352443-8.99555249269349i</v>
      </c>
      <c r="G2644" t="str">
        <f t="shared" si="766"/>
        <v>0.99520803566624-0.0690579569027637i</v>
      </c>
      <c r="H2644" t="str">
        <f t="shared" si="767"/>
        <v>140.050248786081+67.5614560722753i</v>
      </c>
      <c r="I2644" t="str">
        <f t="shared" si="768"/>
        <v>7.91949797932836-0.223674919296887i</v>
      </c>
      <c r="K2644" t="str">
        <f t="shared" si="769"/>
        <v>0.0753001223223475-0.0681293998963399i</v>
      </c>
      <c r="L2644" t="str">
        <f t="shared" si="770"/>
        <v>0.0015-0.518803203726852i</v>
      </c>
      <c r="M2644" t="str">
        <f t="shared" si="771"/>
        <v>0.0135-0.212842339990503i</v>
      </c>
      <c r="N2644">
        <f t="shared" si="772"/>
        <v>119.42929567168909</v>
      </c>
      <c r="O2644">
        <f t="shared" si="773"/>
        <v>35.430185792238433</v>
      </c>
      <c r="P2644" s="3">
        <f t="shared" si="774"/>
        <v>35.430185792238433</v>
      </c>
      <c r="Q2644" s="3">
        <f t="shared" si="775"/>
        <v>-60.570704328310917</v>
      </c>
      <c r="R2644">
        <f t="shared" si="776"/>
        <v>119.42929567168909</v>
      </c>
      <c r="S2644">
        <f t="shared" si="777"/>
        <v>19.173327905046303</v>
      </c>
      <c r="T2644">
        <f t="shared" si="760"/>
        <v>35.430185792238433</v>
      </c>
    </row>
    <row r="2645" spans="1:20" x14ac:dyDescent="0.3">
      <c r="A2645">
        <f t="shared" si="761"/>
        <v>120927.35655701764</v>
      </c>
      <c r="B2645">
        <f t="shared" si="778"/>
        <v>19246.18655108548</v>
      </c>
      <c r="C2645" t="str">
        <f t="shared" si="762"/>
        <v>28.8750961524839-51.4348158816603i</v>
      </c>
      <c r="D2645" t="str">
        <f t="shared" si="763"/>
        <v>14.5325445776938-5.11373169298547i</v>
      </c>
      <c r="E2645" t="str">
        <f t="shared" si="764"/>
        <v>151.079977438506+2.45771909631016i</v>
      </c>
      <c r="F2645" t="str">
        <f t="shared" si="765"/>
        <v>17.3751603654213-8.97060072377437i</v>
      </c>
      <c r="G2645" t="str">
        <f t="shared" si="766"/>
        <v>0.995171723716087-0.0693178478607036i</v>
      </c>
      <c r="H2645" t="str">
        <f t="shared" si="767"/>
        <v>140.523987413798+67.7999280855517i</v>
      </c>
      <c r="I2645" t="str">
        <f t="shared" si="768"/>
        <v>7.94188217406138-0.214963270711864i</v>
      </c>
      <c r="K2645" t="str">
        <f t="shared" si="769"/>
        <v>0.0750421149923975-0.0681310961879521i</v>
      </c>
      <c r="L2645" t="str">
        <f t="shared" si="770"/>
        <v>0.0015-0.51683921471095i</v>
      </c>
      <c r="M2645" t="str">
        <f t="shared" si="771"/>
        <v>0.0135-0.212036600907056i</v>
      </c>
      <c r="N2645">
        <f t="shared" si="772"/>
        <v>119.30950737662045</v>
      </c>
      <c r="O2645">
        <f t="shared" si="773"/>
        <v>35.414933078599589</v>
      </c>
      <c r="P2645" s="3">
        <f t="shared" si="774"/>
        <v>35.414933078599589</v>
      </c>
      <c r="Q2645" s="3">
        <f t="shared" si="775"/>
        <v>-60.690492623379548</v>
      </c>
      <c r="R2645">
        <f t="shared" si="776"/>
        <v>119.30950737662045</v>
      </c>
      <c r="S2645">
        <f t="shared" si="777"/>
        <v>19.246186551085479</v>
      </c>
      <c r="T2645">
        <f t="shared" si="760"/>
        <v>35.414933078599589</v>
      </c>
    </row>
    <row r="2646" spans="1:20" x14ac:dyDescent="0.3">
      <c r="A2646">
        <f t="shared" si="761"/>
        <v>121386.8805119343</v>
      </c>
      <c r="B2646">
        <f t="shared" si="778"/>
        <v>19319.322059979604</v>
      </c>
      <c r="C2646" t="str">
        <f t="shared" si="762"/>
        <v>28.7165028144284-51.4045762841341i</v>
      </c>
      <c r="D2646" t="str">
        <f t="shared" si="763"/>
        <v>14.5266113770092-5.11920021661754i</v>
      </c>
      <c r="E2646" t="str">
        <f t="shared" si="764"/>
        <v>151.134625935229+2.47148436194473i</v>
      </c>
      <c r="F2646" t="str">
        <f t="shared" si="765"/>
        <v>17.3745215977361-8.94577733072049i</v>
      </c>
      <c r="G2646" t="str">
        <f t="shared" si="766"/>
        <v>0.995135137950824-0.0695786976481905i</v>
      </c>
      <c r="H2646" t="str">
        <f t="shared" si="767"/>
        <v>141.003067731017+68.0384112266945i</v>
      </c>
      <c r="I2646" t="str">
        <f t="shared" si="768"/>
        <v>7.96449674283624-0.206362760769877i</v>
      </c>
      <c r="K2646" t="str">
        <f t="shared" si="769"/>
        <v>0.074784101491526-0.0681318155285006i</v>
      </c>
      <c r="L2646" t="str">
        <f t="shared" si="770"/>
        <v>0.0015-0.514882660600667i</v>
      </c>
      <c r="M2646" t="str">
        <f t="shared" si="771"/>
        <v>0.0135-0.211233912041299i</v>
      </c>
      <c r="N2646">
        <f t="shared" si="772"/>
        <v>119.18934516647525</v>
      </c>
      <c r="O2646">
        <f t="shared" si="773"/>
        <v>35.399623592115958</v>
      </c>
      <c r="P2646" s="3">
        <f t="shared" si="774"/>
        <v>35.399623592115958</v>
      </c>
      <c r="Q2646" s="3">
        <f t="shared" si="775"/>
        <v>-60.810654833524751</v>
      </c>
      <c r="R2646">
        <f t="shared" si="776"/>
        <v>119.18934516647525</v>
      </c>
      <c r="S2646">
        <f t="shared" si="777"/>
        <v>19.319322059979605</v>
      </c>
      <c r="T2646">
        <f t="shared" si="760"/>
        <v>35.399623592115958</v>
      </c>
    </row>
    <row r="2647" spans="1:20" x14ac:dyDescent="0.3">
      <c r="A2647">
        <f t="shared" si="761"/>
        <v>121848.15065787965</v>
      </c>
      <c r="B2647">
        <f t="shared" si="778"/>
        <v>19392.735483807526</v>
      </c>
      <c r="C2647" t="str">
        <f t="shared" si="762"/>
        <v>28.5577304630238-51.3739066945051i</v>
      </c>
      <c r="D2647" t="str">
        <f t="shared" si="763"/>
        <v>14.5206378964785-5.12472196320391i</v>
      </c>
      <c r="E2647" t="str">
        <f t="shared" si="764"/>
        <v>151.189554915815+2.48483658731609i</v>
      </c>
      <c r="F2647" t="str">
        <f t="shared" si="765"/>
        <v>17.3738780136948-8.92108194885507i</v>
      </c>
      <c r="G2647" t="str">
        <f t="shared" si="766"/>
        <v>0.995098276326174-0.0698405095832763i</v>
      </c>
      <c r="H2647" t="str">
        <f t="shared" si="767"/>
        <v>141.487560834985+68.2768762077742i</v>
      </c>
      <c r="I2647" t="str">
        <f t="shared" si="768"/>
        <v>7.98734433634614-0.19787569170441i</v>
      </c>
      <c r="K2647" t="str">
        <f t="shared" si="769"/>
        <v>0.0745260892414091-0.0681315579016939i</v>
      </c>
      <c r="L2647" t="str">
        <f t="shared" si="770"/>
        <v>0.0015-0.512933513250317i</v>
      </c>
      <c r="M2647" t="str">
        <f t="shared" si="771"/>
        <v>0.0135-0.210434261846283i</v>
      </c>
      <c r="N2647">
        <f t="shared" si="772"/>
        <v>119.06880990627229</v>
      </c>
      <c r="O2647">
        <f t="shared" si="773"/>
        <v>35.384257089475717</v>
      </c>
      <c r="P2647" s="3">
        <f t="shared" si="774"/>
        <v>35.384257089475717</v>
      </c>
      <c r="Q2647" s="3">
        <f t="shared" si="775"/>
        <v>-60.931190093727714</v>
      </c>
      <c r="R2647">
        <f t="shared" si="776"/>
        <v>119.06880990627229</v>
      </c>
      <c r="S2647">
        <f t="shared" si="777"/>
        <v>19.392735483807527</v>
      </c>
      <c r="T2647">
        <f t="shared" si="760"/>
        <v>35.384257089475717</v>
      </c>
    </row>
    <row r="2648" spans="1:20" x14ac:dyDescent="0.3">
      <c r="A2648">
        <f t="shared" si="761"/>
        <v>122311.17363037959</v>
      </c>
      <c r="B2648">
        <f t="shared" si="778"/>
        <v>19466.427878645994</v>
      </c>
      <c r="C2648" t="str">
        <f t="shared" si="762"/>
        <v>28.3987827922389-51.3428039709634i</v>
      </c>
      <c r="D2648" t="str">
        <f t="shared" si="763"/>
        <v>14.5146238981381-5.13029680398779i</v>
      </c>
      <c r="E2648" t="str">
        <f t="shared" si="764"/>
        <v>151.244762299111+2.49777347283224i</v>
      </c>
      <c r="F2648" t="str">
        <f t="shared" si="765"/>
        <v>17.3732295773447-8.89651421525786i</v>
      </c>
      <c r="G2648" t="str">
        <f t="shared" si="766"/>
        <v>0.995061136782905-0.0701032869929646i</v>
      </c>
      <c r="H2648" t="str">
        <f t="shared" si="767"/>
        <v>141.977538876306+68.5152927298845i</v>
      </c>
      <c r="I2648" t="str">
        <f t="shared" si="768"/>
        <v>8.0104276352847-0.18950442713655i</v>
      </c>
      <c r="K2648" t="str">
        <f t="shared" si="769"/>
        <v>0.0742680856635578-0.0681303233616422i</v>
      </c>
      <c r="L2648" t="str">
        <f t="shared" si="770"/>
        <v>0.0015-0.510991744620758i</v>
      </c>
      <c r="M2648" t="str">
        <f t="shared" si="771"/>
        <v>0.0135-0.209637638818772i</v>
      </c>
      <c r="N2648">
        <f t="shared" si="772"/>
        <v>118.94790247016016</v>
      </c>
      <c r="O2648">
        <f t="shared" si="773"/>
        <v>35.368833328282882</v>
      </c>
      <c r="P2648" s="3">
        <f t="shared" si="774"/>
        <v>35.368833328282882</v>
      </c>
      <c r="Q2648" s="3">
        <f t="shared" si="775"/>
        <v>-61.052097529839834</v>
      </c>
      <c r="R2648">
        <f t="shared" si="776"/>
        <v>118.94790247016016</v>
      </c>
      <c r="S2648">
        <f t="shared" si="777"/>
        <v>19.466427878645995</v>
      </c>
      <c r="T2648">
        <f t="shared" si="760"/>
        <v>35.368833328282882</v>
      </c>
    </row>
    <row r="2649" spans="1:20" x14ac:dyDescent="0.3">
      <c r="A2649">
        <f t="shared" si="761"/>
        <v>122775.95609017505</v>
      </c>
      <c r="B2649">
        <f t="shared" si="778"/>
        <v>19540.400304584851</v>
      </c>
      <c r="C2649" t="str">
        <f t="shared" si="762"/>
        <v>28.2396635310114-51.3112650010772i</v>
      </c>
      <c r="D2649" t="str">
        <f t="shared" si="763"/>
        <v>14.5085691431328-5.13592460903837i</v>
      </c>
      <c r="E2649" t="str">
        <f t="shared" si="764"/>
        <v>151.300245989007+2.51029273451726i</v>
      </c>
      <c r="F2649" t="str">
        <f t="shared" si="765"/>
        <v>17.37257625247-8.87207376875841i</v>
      </c>
      <c r="G2649" t="str">
        <f t="shared" si="766"/>
        <v>0.995023717246732-0.0703670332132036i</v>
      </c>
      <c r="H2649" t="str">
        <f t="shared" si="767"/>
        <v>142.473075073497+68.7536294514604i</v>
      </c>
      <c r="I2649" t="str">
        <f t="shared" si="768"/>
        <v>8.0337493504755-0.181251393692122i</v>
      </c>
      <c r="K2649" t="str">
        <f t="shared" si="769"/>
        <v>0.074010098178463-0.0681281120328496i</v>
      </c>
      <c r="L2649" t="str">
        <f t="shared" si="770"/>
        <v>0.0015-0.509057326778997i</v>
      </c>
      <c r="M2649" t="str">
        <f t="shared" si="771"/>
        <v>0.0135-0.208844031499075i</v>
      </c>
      <c r="N2649">
        <f t="shared" si="772"/>
        <v>118.82662374136564</v>
      </c>
      <c r="O2649">
        <f t="shared" si="773"/>
        <v>35.353352067071569</v>
      </c>
      <c r="P2649" s="3">
        <f t="shared" si="774"/>
        <v>35.353352067071569</v>
      </c>
      <c r="Q2649" s="3">
        <f t="shared" si="775"/>
        <v>-61.173376258634356</v>
      </c>
      <c r="R2649">
        <f t="shared" si="776"/>
        <v>118.82662374136564</v>
      </c>
      <c r="S2649">
        <f t="shared" si="777"/>
        <v>19.54040030458485</v>
      </c>
      <c r="T2649">
        <f t="shared" si="760"/>
        <v>35.353352067071569</v>
      </c>
    </row>
    <row r="2650" spans="1:20" x14ac:dyDescent="0.3">
      <c r="A2650">
        <f t="shared" si="761"/>
        <v>123242.5047233177</v>
      </c>
      <c r="B2650">
        <f t="shared" si="778"/>
        <v>19614.653825742273</v>
      </c>
      <c r="C2650" t="str">
        <f t="shared" si="762"/>
        <v>28.0803764430007-51.2792867022771i</v>
      </c>
      <c r="D2650" t="str">
        <f t="shared" si="763"/>
        <v>14.5024733917198-5.14160524723431i</v>
      </c>
      <c r="E2650" t="str">
        <f t="shared" si="764"/>
        <v>151.356003874601+2.52239210416939i</v>
      </c>
      <c r="F2650" t="str">
        <f t="shared" si="765"/>
        <v>17.3719180025897-8.84776024992992i</v>
      </c>
      <c r="G2650" t="str">
        <f t="shared" si="766"/>
        <v>0.994986015628206-0.0706317515888799i</v>
      </c>
      <c r="H2650" t="str">
        <f t="shared" si="767"/>
        <v>142.974243727605+68.991853955587i</v>
      </c>
      <c r="I2650" t="str">
        <f t="shared" si="768"/>
        <v>8.05731222298858-0.173119082664044i</v>
      </c>
      <c r="K2650" t="str">
        <f t="shared" si="769"/>
        <v>0.0737521342047433-0.068124924110193i</v>
      </c>
      <c r="L2650" t="str">
        <f t="shared" si="770"/>
        <v>0.0015-0.507130231897786i</v>
      </c>
      <c r="M2650" t="str">
        <f t="shared" si="771"/>
        <v>0.0135-0.208053428470886i</v>
      </c>
      <c r="N2650">
        <f t="shared" si="772"/>
        <v>118.70497461213746</v>
      </c>
      <c r="O2650">
        <f t="shared" si="773"/>
        <v>35.337813065319651</v>
      </c>
      <c r="P2650" s="3">
        <f t="shared" si="774"/>
        <v>35.337813065319651</v>
      </c>
      <c r="Q2650" s="3">
        <f t="shared" si="775"/>
        <v>-61.295025387862538</v>
      </c>
      <c r="R2650">
        <f t="shared" si="776"/>
        <v>118.70497461213746</v>
      </c>
      <c r="S2650">
        <f t="shared" si="777"/>
        <v>19.614653825742273</v>
      </c>
      <c r="T2650">
        <f t="shared" si="760"/>
        <v>35.337813065319651</v>
      </c>
    </row>
    <row r="2651" spans="1:20" x14ac:dyDescent="0.3">
      <c r="A2651">
        <f t="shared" si="761"/>
        <v>123710.82624126633</v>
      </c>
      <c r="B2651">
        <f t="shared" si="778"/>
        <v>19689.189510280095</v>
      </c>
      <c r="C2651" t="str">
        <f t="shared" si="762"/>
        <v>27.9209253263362-51.2468660223445i</v>
      </c>
      <c r="D2651" t="str">
        <f t="shared" si="763"/>
        <v>14.4963364032739-5.14733858624742i</v>
      </c>
      <c r="E2651" t="str">
        <f t="shared" si="764"/>
        <v>151.412033830374+2.53406932951909i</v>
      </c>
      <c r="F2651" t="str">
        <f t="shared" si="765"/>
        <v>17.371254790957-8.82357330108353i</v>
      </c>
      <c r="G2651" t="str">
        <f t="shared" si="766"/>
        <v>0.994948029822615-0.0708974454738101i</v>
      </c>
      <c r="H2651" t="str">
        <f t="shared" si="767"/>
        <v>143.481120236857+69.2299327162793i</v>
      </c>
      <c r="I2651" t="str">
        <f t="shared" si="768"/>
        <v>8.08111902424256-0.165110051720032i</v>
      </c>
      <c r="K2651" t="str">
        <f t="shared" si="769"/>
        <v>0.0734942011582891-0.0681207598588897i</v>
      </c>
      <c r="L2651" t="str">
        <f t="shared" si="770"/>
        <v>0.0015-0.505210432255216i</v>
      </c>
      <c r="M2651" t="str">
        <f t="shared" si="771"/>
        <v>0.0135-0.207265818361114i</v>
      </c>
      <c r="N2651">
        <f t="shared" si="772"/>
        <v>118.58295598368849</v>
      </c>
      <c r="O2651">
        <f t="shared" si="773"/>
        <v>35.322216083463388</v>
      </c>
      <c r="P2651" s="3">
        <f t="shared" si="774"/>
        <v>35.322216083463388</v>
      </c>
      <c r="Q2651" s="3">
        <f t="shared" si="775"/>
        <v>-61.4170440163115</v>
      </c>
      <c r="R2651">
        <f t="shared" si="776"/>
        <v>118.58295598368849</v>
      </c>
      <c r="S2651">
        <f t="shared" si="777"/>
        <v>19.689189510280094</v>
      </c>
      <c r="T2651">
        <f t="shared" si="760"/>
        <v>35.322216083463388</v>
      </c>
    </row>
    <row r="2652" spans="1:20" x14ac:dyDescent="0.3">
      <c r="A2652">
        <f t="shared" si="761"/>
        <v>124180.92738098314</v>
      </c>
      <c r="B2652">
        <f t="shared" si="778"/>
        <v>19764.008430419159</v>
      </c>
      <c r="C2652" t="str">
        <f t="shared" si="762"/>
        <v>27.761314013357-51.2139999398883i</v>
      </c>
      <c r="D2652" t="str">
        <f t="shared" si="763"/>
        <v>14.4901579362918-5.15312449252531i</v>
      </c>
      <c r="E2652" t="str">
        <f t="shared" si="764"/>
        <v>151.468333716359+2.5453221743857i</v>
      </c>
      <c r="F2652" t="str">
        <f t="shared" si="765"/>
        <v>17.3705865805561-8.79951256626159i</v>
      </c>
      <c r="G2652" t="str">
        <f t="shared" si="766"/>
        <v>0.99490975770987-0.0711641182307333i</v>
      </c>
      <c r="H2652" t="str">
        <f t="shared" si="767"/>
        <v>143.993781111352+69.4678310636839i</v>
      </c>
      <c r="I2652" t="str">
        <f t="shared" si="768"/>
        <v>8.10517255609022-0.157226926658291i</v>
      </c>
      <c r="K2652" t="str">
        <f t="shared" si="769"/>
        <v>0.0732363064514117-0.068115619614451i</v>
      </c>
      <c r="L2652" t="str">
        <f t="shared" si="770"/>
        <v>0.0015-0.503297900234325i</v>
      </c>
      <c r="M2652" t="str">
        <f t="shared" si="771"/>
        <v>0.0135-0.206481189839723i</v>
      </c>
      <c r="N2652">
        <f t="shared" si="772"/>
        <v>118.46056876614057</v>
      </c>
      <c r="O2652">
        <f t="shared" si="773"/>
        <v>35.306560882910659</v>
      </c>
      <c r="P2652" s="3">
        <f t="shared" si="774"/>
        <v>35.306560882910659</v>
      </c>
      <c r="Q2652" s="3">
        <f t="shared" si="775"/>
        <v>-61.539431233859425</v>
      </c>
      <c r="R2652">
        <f t="shared" si="776"/>
        <v>118.46056876614057</v>
      </c>
      <c r="S2652">
        <f t="shared" si="777"/>
        <v>19.76400843041916</v>
      </c>
      <c r="T2652">
        <f t="shared" si="760"/>
        <v>35.306560882910659</v>
      </c>
    </row>
    <row r="2653" spans="1:20" x14ac:dyDescent="0.3">
      <c r="A2653">
        <f t="shared" si="761"/>
        <v>124652.81490503086</v>
      </c>
      <c r="B2653">
        <f t="shared" si="778"/>
        <v>19839.11166245475</v>
      </c>
      <c r="C2653" t="str">
        <f t="shared" si="762"/>
        <v>27.6015463703459-51.18068546483i</v>
      </c>
      <c r="D2653" t="str">
        <f t="shared" si="763"/>
        <v>14.4839377483981-5.15896283127528i</v>
      </c>
      <c r="E2653" t="str">
        <f t="shared" si="764"/>
        <v>151.52490137832+2.55614841883104i</v>
      </c>
      <c r="F2653" t="str">
        <f t="shared" si="765"/>
        <v>17.3699133341012-8.77557769123209i</v>
      </c>
      <c r="G2653" t="str">
        <f t="shared" si="766"/>
        <v>0.994871197154403-0.0714317732313029i</v>
      </c>
      <c r="H2653" t="str">
        <f t="shared" si="767"/>
        <v>144.512303987763+69.7055131481839i</v>
      </c>
      <c r="I2653" t="str">
        <f t="shared" si="768"/>
        <v>8.12947565088796-0.149472403211314i</v>
      </c>
      <c r="K2653" t="str">
        <f t="shared" si="769"/>
        <v>0.0729784574919905-0.0681095037826254i</v>
      </c>
      <c r="L2653" t="str">
        <f t="shared" si="770"/>
        <v>0.0015-0.5013926083227i</v>
      </c>
      <c r="M2653" t="str">
        <f t="shared" si="771"/>
        <v>0.0135-0.205699531619569i</v>
      </c>
      <c r="N2653">
        <f t="shared" si="772"/>
        <v>118.33781387846437</v>
      </c>
      <c r="O2653">
        <f t="shared" si="773"/>
        <v>35.290847226055632</v>
      </c>
      <c r="P2653" s="3">
        <f t="shared" si="774"/>
        <v>35.290847226055632</v>
      </c>
      <c r="Q2653" s="3">
        <f t="shared" si="775"/>
        <v>-61.662186121535626</v>
      </c>
      <c r="R2653">
        <f t="shared" si="776"/>
        <v>118.33781387846437</v>
      </c>
      <c r="S2653">
        <f t="shared" si="777"/>
        <v>19.839111662454751</v>
      </c>
      <c r="T2653">
        <f t="shared" si="760"/>
        <v>35.290847226055632</v>
      </c>
    </row>
    <row r="2654" spans="1:20" x14ac:dyDescent="0.3">
      <c r="A2654">
        <f t="shared" si="761"/>
        <v>125126.49560166999</v>
      </c>
      <c r="B2654">
        <f t="shared" si="778"/>
        <v>19914.50028677208</v>
      </c>
      <c r="C2654" t="str">
        <f t="shared" si="762"/>
        <v>27.4416262972522-51.1469196388753i</v>
      </c>
      <c r="D2654" t="str">
        <f t="shared" si="763"/>
        <v>14.4776755963494-5.16485346644702i</v>
      </c>
      <c r="E2654" t="str">
        <f t="shared" si="764"/>
        <v>151.581734647929+2.56654585931389i</v>
      </c>
      <c r="F2654" t="str">
        <f t="shared" si="765"/>
        <v>17.3692350140342-8.75176832348227i</v>
      </c>
      <c r="G2654" t="str">
        <f t="shared" si="766"/>
        <v>0.994832346005056-0.0717004138560772i</v>
      </c>
      <c r="H2654" t="str">
        <f t="shared" si="767"/>
        <v>145.03676764405+69.9429419033614i</v>
      </c>
      <c r="I2654" t="str">
        <f t="shared" si="768"/>
        <v>8.15403117154688-0.141849248899774i</v>
      </c>
      <c r="K2654" t="str">
        <f t="shared" si="769"/>
        <v>0.0727206616826221-0.068102412839328i</v>
      </c>
      <c r="L2654" t="str">
        <f t="shared" si="770"/>
        <v>0.0015-0.499494529112073i</v>
      </c>
      <c r="M2654" t="str">
        <f t="shared" si="771"/>
        <v>0.0135-0.204920832456235i</v>
      </c>
      <c r="N2654">
        <f t="shared" si="772"/>
        <v>118.21469224842025</v>
      </c>
      <c r="O2654">
        <f t="shared" si="773"/>
        <v>35.27507487629164</v>
      </c>
      <c r="P2654" s="3">
        <f t="shared" si="774"/>
        <v>35.27507487629164</v>
      </c>
      <c r="Q2654" s="3">
        <f t="shared" si="775"/>
        <v>-61.785307751579758</v>
      </c>
      <c r="R2654">
        <f t="shared" si="776"/>
        <v>118.21469224842025</v>
      </c>
      <c r="S2654">
        <f t="shared" si="777"/>
        <v>19.914500286772078</v>
      </c>
      <c r="T2654">
        <f t="shared" si="760"/>
        <v>35.27507487629164</v>
      </c>
    </row>
    <row r="2655" spans="1:20" x14ac:dyDescent="0.3">
      <c r="A2655">
        <f t="shared" si="761"/>
        <v>125601.97628495634</v>
      </c>
      <c r="B2655">
        <f t="shared" si="778"/>
        <v>19990.175387861815</v>
      </c>
      <c r="C2655" t="str">
        <f t="shared" si="762"/>
        <v>27.2815577274111-51.1126995359906i</v>
      </c>
      <c r="D2655" t="str">
        <f t="shared" si="763"/>
        <v>14.4713712360405-5.17079626071584i</v>
      </c>
      <c r="E2655" t="str">
        <f t="shared" si="764"/>
        <v>151.638831342946+2.57651230883967i</v>
      </c>
      <c r="F2655" t="str">
        <f t="shared" si="765"/>
        <v>17.3685515825231-8.72808411221259i</v>
      </c>
      <c r="G2655" t="str">
        <f t="shared" si="766"/>
        <v>0.994793202094974-0.0719700434945101i</v>
      </c>
      <c r="H2655" t="str">
        <f t="shared" si="767"/>
        <v>145.567252014154+70.1800790077846i</v>
      </c>
      <c r="I2655" t="str">
        <f t="shared" si="768"/>
        <v>8.17884201156456-0.134360304937471i</v>
      </c>
      <c r="K2655" t="str">
        <f t="shared" si="769"/>
        <v>0.0724629264197711-0.0680943473305583i</v>
      </c>
      <c r="L2655" t="str">
        <f t="shared" si="770"/>
        <v>0.0015-0.497603635297941i</v>
      </c>
      <c r="M2655" t="str">
        <f t="shared" si="771"/>
        <v>0.0135-0.204145081147873i</v>
      </c>
      <c r="N2655">
        <f t="shared" si="772"/>
        <v>118.09120481249795</v>
      </c>
      <c r="O2655">
        <f t="shared" si="773"/>
        <v>35.25924359802525</v>
      </c>
      <c r="P2655" s="3">
        <f t="shared" si="774"/>
        <v>35.25924359802525</v>
      </c>
      <c r="Q2655" s="3">
        <f t="shared" si="775"/>
        <v>-61.908795187502051</v>
      </c>
      <c r="R2655">
        <f t="shared" si="776"/>
        <v>118.09120481249795</v>
      </c>
      <c r="S2655">
        <f t="shared" si="777"/>
        <v>19.990175387861814</v>
      </c>
      <c r="T2655">
        <f t="shared" si="760"/>
        <v>35.25924359802525</v>
      </c>
    </row>
    <row r="2656" spans="1:20" x14ac:dyDescent="0.3">
      <c r="A2656">
        <f t="shared" si="761"/>
        <v>126079.26379483918</v>
      </c>
      <c r="B2656">
        <f t="shared" si="778"/>
        <v>20066.13805433569</v>
      </c>
      <c r="C2656" t="str">
        <f t="shared" si="762"/>
        <v>27.1213446272526-51.078022262872i</v>
      </c>
      <c r="D2656" t="str">
        <f t="shared" si="763"/>
        <v>14.4650244225092-5.17679107546559i</v>
      </c>
      <c r="E2656" t="str">
        <f t="shared" si="764"/>
        <v>151.696189267405+2.58604559711076i</v>
      </c>
      <c r="F2656" t="str">
        <f t="shared" si="765"/>
        <v>17.3678630014596-8.7045247083306i</v>
      </c>
      <c r="G2656" t="str">
        <f t="shared" si="766"/>
        <v>0.994753763241498-0.0722406655449411i</v>
      </c>
      <c r="H2656" t="str">
        <f t="shared" si="767"/>
        <v>146.10383820268+70.4168848455829i</v>
      </c>
      <c r="I2656" t="str">
        <f t="shared" si="768"/>
        <v>8.20391109503658-0.127008488189305i</v>
      </c>
      <c r="K2656" t="str">
        <f t="shared" si="769"/>
        <v>0.072205259092922-0.0680853078723059i</v>
      </c>
      <c r="L2656" t="str">
        <f t="shared" si="770"/>
        <v>0.0015-0.495719899679159i</v>
      </c>
      <c r="M2656" t="str">
        <f t="shared" si="771"/>
        <v>0.0135-0.20337226653504i</v>
      </c>
      <c r="N2656">
        <f t="shared" si="772"/>
        <v>117.96735251585466</v>
      </c>
      <c r="O2656">
        <f t="shared" si="773"/>
        <v>35.243353156689402</v>
      </c>
      <c r="P2656" s="3">
        <f t="shared" si="774"/>
        <v>35.243353156689402</v>
      </c>
      <c r="Q2656" s="3">
        <f t="shared" si="775"/>
        <v>-62.03264748414535</v>
      </c>
      <c r="R2656">
        <f t="shared" si="776"/>
        <v>117.96735251585466</v>
      </c>
      <c r="S2656">
        <f t="shared" si="777"/>
        <v>20.066138054335688</v>
      </c>
      <c r="T2656">
        <f t="shared" si="760"/>
        <v>35.243353156689402</v>
      </c>
    </row>
    <row r="2657" spans="1:20" x14ac:dyDescent="0.3">
      <c r="A2657">
        <f t="shared" si="761"/>
        <v>126558.36499725957</v>
      </c>
      <c r="B2657">
        <f t="shared" si="778"/>
        <v>20142.389378942167</v>
      </c>
      <c r="C2657" t="str">
        <f t="shared" si="762"/>
        <v>26.9609909960045-51.042884959414i</v>
      </c>
      <c r="D2657" t="str">
        <f t="shared" si="763"/>
        <v>14.4586349099425-5.18283777077171i</v>
      </c>
      <c r="E2657" t="str">
        <f t="shared" si="764"/>
        <v>151.753806211797+2.59514357067363i</v>
      </c>
      <c r="F2657" t="str">
        <f t="shared" si="765"/>
        <v>17.367169232458-8.68108976444502i</v>
      </c>
      <c r="G2657" t="str">
        <f t="shared" si="766"/>
        <v>0.994714027246047-0.0725122834145852i</v>
      </c>
      <c r="H2657" t="str">
        <f t="shared" si="767"/>
        <v>146.646608499525+70.6533184657704i</v>
      </c>
      <c r="I2657" t="str">
        <f t="shared" si="768"/>
        <v>8.22924137664627-0.119796793182864i</v>
      </c>
      <c r="K2657" t="str">
        <f t="shared" si="769"/>
        <v>0.0719476670837322-0.0680752951504437i</v>
      </c>
      <c r="L2657" t="str">
        <f t="shared" si="770"/>
        <v>0.0015-0.493843295157562i</v>
      </c>
      <c r="M2657" t="str">
        <f t="shared" si="771"/>
        <v>0.0135-0.202602377500538i</v>
      </c>
      <c r="N2657">
        <f t="shared" si="772"/>
        <v>117.84313631225214</v>
      </c>
      <c r="O2657">
        <f t="shared" si="773"/>
        <v>35.227403318756856</v>
      </c>
      <c r="P2657" s="3">
        <f t="shared" si="774"/>
        <v>35.227403318756856</v>
      </c>
      <c r="Q2657" s="3">
        <f t="shared" si="775"/>
        <v>-62.156863687747851</v>
      </c>
      <c r="R2657">
        <f t="shared" si="776"/>
        <v>117.84313631225214</v>
      </c>
      <c r="S2657">
        <f t="shared" si="777"/>
        <v>20.142389378942166</v>
      </c>
      <c r="T2657">
        <f t="shared" si="760"/>
        <v>35.227403318756856</v>
      </c>
    </row>
    <row r="2658" spans="1:20" x14ac:dyDescent="0.3">
      <c r="A2658">
        <f t="shared" si="761"/>
        <v>127039.28678424917</v>
      </c>
      <c r="B2658">
        <f t="shared" si="778"/>
        <v>20218.930458582148</v>
      </c>
      <c r="C2658" t="str">
        <f t="shared" si="762"/>
        <v>26.8005008653884-51.0072847991737i</v>
      </c>
      <c r="D2658" t="str">
        <f t="shared" si="763"/>
        <v>14.4522024516824-5.18893620538422i</v>
      </c>
      <c r="E2658" t="str">
        <f t="shared" si="764"/>
        <v>151.81167995326+2.60380409306513i</v>
      </c>
      <c r="F2658" t="str">
        <f t="shared" si="765"/>
        <v>17.3664702368524-8.65777893485974i</v>
      </c>
      <c r="G2658" t="str">
        <f t="shared" si="766"/>
        <v>0.994673991894018-0.0727849005195215i</v>
      </c>
      <c r="H2658" t="str">
        <f t="shared" si="767"/>
        <v>147.195646394454+70.8893375402773i</v>
      </c>
      <c r="I2658" t="str">
        <f t="shared" si="768"/>
        <v>8.25483584163073-0.112728294176024i</v>
      </c>
      <c r="K2658" t="str">
        <f t="shared" si="769"/>
        <v>0.0716901577651881-0.0680643099206084i</v>
      </c>
      <c r="L2658" t="str">
        <f t="shared" si="770"/>
        <v>0.0015-0.491973794737558i</v>
      </c>
      <c r="M2658" t="str">
        <f t="shared" si="771"/>
        <v>0.0135-0.201835402969255i</v>
      </c>
      <c r="N2658">
        <f t="shared" si="772"/>
        <v>117.71855716399374</v>
      </c>
      <c r="O2658">
        <f t="shared" si="773"/>
        <v>35.211393851753442</v>
      </c>
      <c r="P2658" s="3">
        <f t="shared" si="774"/>
        <v>35.211393851753442</v>
      </c>
      <c r="Q2658" s="3">
        <f t="shared" si="775"/>
        <v>-62.281442836006264</v>
      </c>
      <c r="R2658">
        <f t="shared" si="776"/>
        <v>117.71855716399374</v>
      </c>
      <c r="S2658">
        <f t="shared" si="777"/>
        <v>20.218930458582147</v>
      </c>
      <c r="T2658">
        <f t="shared" si="760"/>
        <v>35.211393851753442</v>
      </c>
    </row>
    <row r="2659" spans="1:20" x14ac:dyDescent="0.3">
      <c r="A2659">
        <f t="shared" si="761"/>
        <v>127522.03607402931</v>
      </c>
      <c r="B2659">
        <f t="shared" si="778"/>
        <v>20295.76239432476</v>
      </c>
      <c r="C2659" t="str">
        <f t="shared" si="762"/>
        <v>26.6398782993073-50.9712189898321i</v>
      </c>
      <c r="D2659" t="str">
        <f t="shared" si="763"/>
        <v>14.4457268002318-5.1950862367102i</v>
      </c>
      <c r="E2659" t="str">
        <f t="shared" si="764"/>
        <v>151.869808255771+2.61202504495507i</v>
      </c>
      <c r="F2659" t="str">
        <f t="shared" si="765"/>
        <v>17.3657659756951-8.63459187556741i</v>
      </c>
      <c r="G2659" t="str">
        <f t="shared" si="766"/>
        <v>0.994633654954667-0.0730585202846819i</v>
      </c>
      <c r="H2659" t="str">
        <f t="shared" si="767"/>
        <v>147.751036591589+71.1248983206495i</v>
      </c>
      <c r="I2659" t="str">
        <f t="shared" si="768"/>
        <v>8.28069750572225-0.105806147280967i</v>
      </c>
      <c r="K2659" t="str">
        <f t="shared" si="769"/>
        <v>0.0714327385007628-0.0680523530080705i</v>
      </c>
      <c r="L2659" t="str">
        <f t="shared" si="770"/>
        <v>0.0015-0.49011137152576i</v>
      </c>
      <c r="M2659" t="str">
        <f t="shared" si="771"/>
        <v>0.0135-0.201071331908004i</v>
      </c>
      <c r="N2659">
        <f t="shared" si="772"/>
        <v>117.59361604185918</v>
      </c>
      <c r="O2659">
        <f t="shared" si="773"/>
        <v>35.195324524271065</v>
      </c>
      <c r="P2659" s="3">
        <f t="shared" si="774"/>
        <v>35.195324524271065</v>
      </c>
      <c r="Q2659" s="3">
        <f t="shared" si="775"/>
        <v>-62.406383958140829</v>
      </c>
      <c r="R2659">
        <f t="shared" si="776"/>
        <v>117.59361604185918</v>
      </c>
      <c r="S2659">
        <f t="shared" si="777"/>
        <v>20.295762394324761</v>
      </c>
      <c r="T2659">
        <f t="shared" si="760"/>
        <v>35.195324524271065</v>
      </c>
    </row>
    <row r="2660" spans="1:20" x14ac:dyDescent="0.3">
      <c r="A2660">
        <f t="shared" si="761"/>
        <v>128006.61981111062</v>
      </c>
      <c r="B2660">
        <f t="shared" si="778"/>
        <v>20372.886291423194</v>
      </c>
      <c r="C2660" t="str">
        <f t="shared" si="762"/>
        <v>26.4791273935258-50.9346847736497i</v>
      </c>
      <c r="D2660" t="str">
        <f t="shared" si="763"/>
        <v>14.4392077072604-5.20128772079683i</v>
      </c>
      <c r="E2660" t="str">
        <f t="shared" si="764"/>
        <v>151.928188870337+2.61980432428858i</v>
      </c>
      <c r="F2660" t="str">
        <f t="shared" si="765"/>
        <v>17.3650564097547-8.61152824424381i</v>
      </c>
      <c r="G2660" t="str">
        <f t="shared" si="766"/>
        <v>0.994593014181-0.073333146143839i</v>
      </c>
      <c r="H2660" t="str">
        <f t="shared" si="767"/>
        <v>148.312865023805+71.3599555933729i</v>
      </c>
      <c r="I2660" t="str">
        <f t="shared" si="768"/>
        <v>8.30682941506357-0.0990335926472735i</v>
      </c>
      <c r="K2660" t="str">
        <f t="shared" si="769"/>
        <v>0.0711754166435758-0.0680394253075901i</v>
      </c>
      <c r="L2660" t="str">
        <f t="shared" si="770"/>
        <v>0.0015-0.488255998730584i</v>
      </c>
      <c r="M2660" t="str">
        <f t="shared" si="771"/>
        <v>0.0135-0.200310153325368i</v>
      </c>
      <c r="N2660">
        <f t="shared" si="772"/>
        <v>117.46831392503944</v>
      </c>
      <c r="O2660">
        <f t="shared" si="773"/>
        <v>35.179195105980391</v>
      </c>
      <c r="P2660" s="3">
        <f t="shared" si="774"/>
        <v>35.179195105980391</v>
      </c>
      <c r="Q2660" s="3">
        <f t="shared" si="775"/>
        <v>-62.531686074960554</v>
      </c>
      <c r="R2660">
        <f t="shared" si="776"/>
        <v>117.46831392503944</v>
      </c>
      <c r="S2660">
        <f t="shared" si="777"/>
        <v>20.372886291423193</v>
      </c>
      <c r="T2660">
        <f t="shared" si="760"/>
        <v>35.179195105980391</v>
      </c>
    </row>
    <row r="2661" spans="1:20" x14ac:dyDescent="0.3">
      <c r="A2661">
        <f t="shared" si="761"/>
        <v>128493.04496639284</v>
      </c>
      <c r="B2661">
        <f t="shared" si="778"/>
        <v>20450.303259330602</v>
      </c>
      <c r="C2661" t="str">
        <f t="shared" si="762"/>
        <v>26.3182522753442-50.8976794279233i</v>
      </c>
      <c r="D2661" t="str">
        <f t="shared" si="763"/>
        <v>14.4326449236116-5.20754051231415i</v>
      </c>
      <c r="E2661" t="str">
        <f t="shared" si="764"/>
        <v>151.986819535194+2.62713984642682i</v>
      </c>
      <c r="F2661" t="str">
        <f t="shared" si="765"/>
        <v>17.3643414995145-8.58858770024185i</v>
      </c>
      <c r="G2661" t="str">
        <f t="shared" si="766"/>
        <v>0.994552067309658-0.0736087815395936i</v>
      </c>
      <c r="H2661" t="str">
        <f t="shared" si="767"/>
        <v>148.881218866998+71.5944626337818i</v>
      </c>
      <c r="I2661" t="str">
        <f t="shared" si="768"/>
        <v>8.33323464609509-0.0924139567046255i</v>
      </c>
      <c r="K2661" t="str">
        <f t="shared" si="769"/>
        <v>0.070918199535555-0.0680255277832621i</v>
      </c>
      <c r="L2661" t="str">
        <f t="shared" si="770"/>
        <v>0.0015-0.486407649661868i</v>
      </c>
      <c r="M2661" t="str">
        <f t="shared" si="771"/>
        <v>0.0135-0.199551856271536i</v>
      </c>
      <c r="N2661">
        <f t="shared" si="772"/>
        <v>117.34265180106948</v>
      </c>
      <c r="O2661">
        <f t="shared" si="773"/>
        <v>35.163005367644004</v>
      </c>
      <c r="P2661" s="3">
        <f t="shared" si="774"/>
        <v>35.163005367644004</v>
      </c>
      <c r="Q2661" s="3">
        <f t="shared" si="775"/>
        <v>-62.657348198930528</v>
      </c>
      <c r="R2661">
        <f t="shared" si="776"/>
        <v>117.34265180106948</v>
      </c>
      <c r="S2661">
        <f t="shared" si="777"/>
        <v>20.450303259330603</v>
      </c>
      <c r="T2661">
        <f t="shared" si="760"/>
        <v>35.163005367644004</v>
      </c>
    </row>
    <row r="2662" spans="1:20" x14ac:dyDescent="0.3">
      <c r="A2662">
        <f t="shared" si="761"/>
        <v>128981.31853726515</v>
      </c>
      <c r="B2662">
        <f t="shared" si="778"/>
        <v>20528.01441171606</v>
      </c>
      <c r="C2662" t="str">
        <f t="shared" si="762"/>
        <v>26.1572571032661-50.8602002654355i</v>
      </c>
      <c r="D2662" t="str">
        <f t="shared" si="763"/>
        <v>14.4260381993091-5.21384446453752i</v>
      </c>
      <c r="E2662" t="str">
        <f t="shared" si="764"/>
        <v>152.045697976003+2.63402954428236i</v>
      </c>
      <c r="F2662" t="str">
        <f t="shared" si="765"/>
        <v>17.3636212051699-8.56576990458527i</v>
      </c>
      <c r="G2662" t="str">
        <f t="shared" si="766"/>
        <v>0.994510812060808-0.0738854299233615i</v>
      </c>
      <c r="H2662" t="str">
        <f t="shared" si="767"/>
        <v>149.456186554215+71.8283711585006i</v>
      </c>
      <c r="I2662" t="str">
        <f t="shared" si="768"/>
        <v>8.35991630541197-0.085950654467603i</v>
      </c>
      <c r="K2662" t="str">
        <f t="shared" si="769"/>
        <v>0.0706610945066031-0.0680106614683489i</v>
      </c>
      <c r="L2662" t="str">
        <f t="shared" si="770"/>
        <v>0.0015-0.484566297730494i</v>
      </c>
      <c r="M2662" t="str">
        <f t="shared" si="771"/>
        <v>0.0135-0.198796429838151i</v>
      </c>
      <c r="N2662">
        <f t="shared" si="772"/>
        <v>117.216630665762</v>
      </c>
      <c r="O2662">
        <f t="shared" si="773"/>
        <v>35.146755081129079</v>
      </c>
      <c r="P2662" s="3">
        <f t="shared" si="774"/>
        <v>35.146755081129079</v>
      </c>
      <c r="Q2662" s="3">
        <f t="shared" si="775"/>
        <v>-62.783369334238003</v>
      </c>
      <c r="R2662">
        <f t="shared" si="776"/>
        <v>117.216630665762</v>
      </c>
      <c r="S2662">
        <f t="shared" si="777"/>
        <v>20.528014411716061</v>
      </c>
      <c r="T2662">
        <f t="shared" si="760"/>
        <v>35.146755081129079</v>
      </c>
    </row>
    <row r="2663" spans="1:20" x14ac:dyDescent="0.3">
      <c r="A2663">
        <f t="shared" si="761"/>
        <v>129471.44754770676</v>
      </c>
      <c r="B2663">
        <f t="shared" si="778"/>
        <v>20606.020866480583</v>
      </c>
      <c r="C2663" t="str">
        <f t="shared" si="762"/>
        <v>25.9961460666537-50.8222446348974i</v>
      </c>
      <c r="D2663" t="str">
        <f t="shared" si="763"/>
        <v>14.4193872835626-5.2201994293302i</v>
      </c>
      <c r="E2663" t="str">
        <f t="shared" si="764"/>
        <v>152.104821906049+2.64047136845738i</v>
      </c>
      <c r="F2663" t="str">
        <f t="shared" si="765"/>
        <v>17.362895486626-8.5430745199628i</v>
      </c>
      <c r="G2663" t="str">
        <f t="shared" si="766"/>
        <v>0.994469246138026-0.0741630947553601i</v>
      </c>
      <c r="H2663" t="str">
        <f t="shared" si="767"/>
        <v>150.037857789598+72.0616312763819i</v>
      </c>
      <c r="I2663" t="str">
        <f t="shared" si="768"/>
        <v>8.38687752958939-0.0796471919032782i</v>
      </c>
      <c r="K2663" t="str">
        <f t="shared" si="769"/>
        <v>0.0704041088737643-0.0679948274651016i</v>
      </c>
      <c r="L2663" t="str">
        <f t="shared" si="770"/>
        <v>0.0015-0.48273191644799i</v>
      </c>
      <c r="M2663" t="str">
        <f t="shared" si="771"/>
        <v>0.0135-0.19804386315815i</v>
      </c>
      <c r="N2663">
        <f t="shared" si="772"/>
        <v>117.0902515231375</v>
      </c>
      <c r="O2663">
        <f t="shared" si="773"/>
        <v>35.130444019419123</v>
      </c>
      <c r="P2663" s="3">
        <f t="shared" si="774"/>
        <v>35.130444019419123</v>
      </c>
      <c r="Q2663" s="3">
        <f t="shared" si="775"/>
        <v>-62.909748476862504</v>
      </c>
      <c r="R2663">
        <f t="shared" si="776"/>
        <v>117.0902515231375</v>
      </c>
      <c r="S2663">
        <f t="shared" si="777"/>
        <v>20.606020866480584</v>
      </c>
      <c r="T2663">
        <f t="shared" si="760"/>
        <v>35.130444019419123</v>
      </c>
    </row>
    <row r="2664" spans="1:20" x14ac:dyDescent="0.3">
      <c r="A2664">
        <f t="shared" si="761"/>
        <v>129963.43904838806</v>
      </c>
      <c r="B2664">
        <f t="shared" si="778"/>
        <v>20684.32374577321</v>
      </c>
      <c r="C2664" t="str">
        <f t="shared" si="762"/>
        <v>25.8349233853859-50.7838099213987i</v>
      </c>
      <c r="D2664" t="str">
        <f t="shared" si="763"/>
        <v>14.4126919247762-5.22660525712617i</v>
      </c>
      <c r="E2664" t="str">
        <f t="shared" si="764"/>
        <v>152.164189026454+2.64646328737505i</v>
      </c>
      <c r="F2664" t="str">
        <f t="shared" si="765"/>
        <v>17.3621643034974-8.52050121072241i</v>
      </c>
      <c r="G2664" t="str">
        <f t="shared" si="766"/>
        <v>0.99442736722818-0.0744417795045937i</v>
      </c>
      <c r="H2664" t="str">
        <f t="shared" si="767"/>
        <v>150.626323562149+72.2941914378822i</v>
      </c>
      <c r="I2664" t="str">
        <f t="shared" si="768"/>
        <v>8.41412148497573-0.0735071683640327i</v>
      </c>
      <c r="K2664" t="str">
        <f t="shared" si="769"/>
        <v>0.070147249940397-0.0679780269445681i</v>
      </c>
      <c r="L2664" t="str">
        <f t="shared" si="770"/>
        <v>0.0015-0.480904479426171i</v>
      </c>
      <c r="M2664" t="str">
        <f t="shared" si="771"/>
        <v>0.0135-0.197294145405609i</v>
      </c>
      <c r="N2664">
        <f t="shared" si="772"/>
        <v>116.9635153853566</v>
      </c>
      <c r="O2664">
        <f t="shared" si="773"/>
        <v>35.114071956627797</v>
      </c>
      <c r="P2664" s="3">
        <f t="shared" si="774"/>
        <v>35.114071956627797</v>
      </c>
      <c r="Q2664" s="3">
        <f t="shared" si="775"/>
        <v>-63.036484614643392</v>
      </c>
      <c r="R2664">
        <f t="shared" si="776"/>
        <v>116.9635153853566</v>
      </c>
      <c r="S2664">
        <f t="shared" si="777"/>
        <v>20.684323745773209</v>
      </c>
      <c r="T2664">
        <f t="shared" si="760"/>
        <v>35.114071956627797</v>
      </c>
    </row>
    <row r="2665" spans="1:20" x14ac:dyDescent="0.3">
      <c r="A2665">
        <f t="shared" si="761"/>
        <v>130457.30011677193</v>
      </c>
      <c r="B2665">
        <f t="shared" si="778"/>
        <v>20762.924176007149</v>
      </c>
      <c r="C2665" t="str">
        <f t="shared" si="762"/>
        <v>25.6735933094961-50.744893546836i</v>
      </c>
      <c r="D2665" t="str">
        <f t="shared" si="763"/>
        <v>14.405951870554-5.2330617969122i</v>
      </c>
      <c r="E2665" t="str">
        <f t="shared" si="764"/>
        <v>152.223797026367+2.65200328741076i</v>
      </c>
      <c r="F2665" t="str">
        <f t="shared" si="765"/>
        <v>17.3614276151041-8.49804964286501i</v>
      </c>
      <c r="G2665" t="str">
        <f t="shared" si="766"/>
        <v>0.994385173001319-0.0747214876488391i</v>
      </c>
      <c r="H2665" t="str">
        <f t="shared" si="767"/>
        <v>151.221676159252+72.5259983828396i</v>
      </c>
      <c r="I2665" t="str">
        <f t="shared" si="768"/>
        <v>8.44165136744801-0.0675342790867843i</v>
      </c>
      <c r="K2665" t="str">
        <f t="shared" si="769"/>
        <v>0.0698905249953464-0.0679602611463907i</v>
      </c>
      <c r="L2665" t="str">
        <f t="shared" si="770"/>
        <v>0.0015-0.47908396037674i</v>
      </c>
      <c r="M2665" t="str">
        <f t="shared" si="771"/>
        <v>0.0135-0.196547265795585i</v>
      </c>
      <c r="N2665">
        <f t="shared" si="772"/>
        <v>116.83642327264806</v>
      </c>
      <c r="O2665">
        <f t="shared" si="773"/>
        <v>35.097638668009324</v>
      </c>
      <c r="P2665" s="3">
        <f t="shared" si="774"/>
        <v>35.097638668009324</v>
      </c>
      <c r="Q2665" s="3">
        <f t="shared" si="775"/>
        <v>-63.163576727351945</v>
      </c>
      <c r="R2665">
        <f t="shared" si="776"/>
        <v>116.83642327264806</v>
      </c>
      <c r="S2665">
        <f t="shared" si="777"/>
        <v>20.76292417600715</v>
      </c>
      <c r="T2665">
        <f t="shared" si="760"/>
        <v>35.097638668009324</v>
      </c>
    </row>
    <row r="2666" spans="1:20" x14ac:dyDescent="0.3">
      <c r="A2666">
        <f t="shared" si="761"/>
        <v>130953.03785721568</v>
      </c>
      <c r="B2666">
        <f t="shared" si="778"/>
        <v>20841.823287875977</v>
      </c>
      <c r="C2666" t="str">
        <f t="shared" si="762"/>
        <v>25.5121601188174-50.7054929703563i</v>
      </c>
      <c r="D2666" t="str">
        <f t="shared" si="763"/>
        <v>14.3991668677086-5.23956889621065i</v>
      </c>
      <c r="E2666" t="str">
        <f t="shared" si="764"/>
        <v>152.283643583186+2.65708937302281i</v>
      </c>
      <c r="F2666" t="str">
        <f t="shared" si="765"/>
        <v>17.3606853804707-8.47571948403868i</v>
      </c>
      <c r="G2666" t="str">
        <f t="shared" si="766"/>
        <v>0.994342661110555-0.0750022226746301i</v>
      </c>
      <c r="H2666" t="str">
        <f t="shared" si="767"/>
        <v>151.824009179943+72.75699708659i</v>
      </c>
      <c r="I2666" t="str">
        <f t="shared" si="768"/>
        <v>8.46947040213112-0.0617323177604619i</v>
      </c>
      <c r="K2666" t="str">
        <f t="shared" si="769"/>
        <v>0.0696339413121251-0.067941531378592i</v>
      </c>
      <c r="L2666" t="str">
        <f t="shared" si="770"/>
        <v>0.0015-0.477270333110918i</v>
      </c>
      <c r="M2666" t="str">
        <f t="shared" si="771"/>
        <v>0.0135-0.195803213583966i</v>
      </c>
      <c r="N2666">
        <f t="shared" si="772"/>
        <v>116.70897621323951</v>
      </c>
      <c r="O2666">
        <f t="shared" si="773"/>
        <v>35.081143929972313</v>
      </c>
      <c r="P2666" s="3">
        <f t="shared" si="774"/>
        <v>35.081143929972313</v>
      </c>
      <c r="Q2666" s="3">
        <f t="shared" si="775"/>
        <v>-63.291023786760498</v>
      </c>
      <c r="R2666">
        <f t="shared" si="776"/>
        <v>116.70897621323951</v>
      </c>
      <c r="S2666">
        <f t="shared" si="777"/>
        <v>20.841823287875979</v>
      </c>
      <c r="T2666">
        <f t="shared" si="760"/>
        <v>35.081143929972313</v>
      </c>
    </row>
    <row r="2667" spans="1:20" x14ac:dyDescent="0.3">
      <c r="A2667">
        <f t="shared" si="761"/>
        <v>131450.65940107309</v>
      </c>
      <c r="B2667">
        <f t="shared" si="778"/>
        <v>20921.022216369907</v>
      </c>
      <c r="C2667" t="str">
        <f t="shared" si="762"/>
        <v>25.3506281226093-50.6656056887816i</v>
      </c>
      <c r="D2667" t="str">
        <f t="shared" si="763"/>
        <v>14.3923366622681-5.24612640106175i</v>
      </c>
      <c r="E2667" t="str">
        <f t="shared" si="764"/>
        <v>152.34372636276+2.66171956687568i</v>
      </c>
      <c r="F2667" t="str">
        <f t="shared" si="765"/>
        <v>17.3599375583242-8.45351040353282i</v>
      </c>
      <c r="G2667" t="str">
        <f t="shared" si="766"/>
        <v>0.994299829191945-0.0752839880772416i</v>
      </c>
      <c r="H2667" t="str">
        <f t="shared" si="767"/>
        <v>152.433417547899+72.9871307043801i</v>
      </c>
      <c r="I2667" t="str">
        <f t="shared" si="768"/>
        <v>8.49758184307692-0.056105179163773i</v>
      </c>
      <c r="K2667" t="str">
        <f t="shared" si="769"/>
        <v>0.0693775061480929-0.067921839017347i</v>
      </c>
      <c r="L2667" t="str">
        <f t="shared" si="770"/>
        <v>0.0015-0.47546357153907i</v>
      </c>
      <c r="M2667" t="str">
        <f t="shared" si="771"/>
        <v>0.0135-0.195061978067311i</v>
      </c>
      <c r="N2667">
        <f t="shared" si="772"/>
        <v>116.58117524328406</v>
      </c>
      <c r="O2667">
        <f t="shared" si="773"/>
        <v>35.06458752009069</v>
      </c>
      <c r="P2667" s="3">
        <f t="shared" si="774"/>
        <v>35.06458752009069</v>
      </c>
      <c r="Q2667" s="3">
        <f t="shared" si="775"/>
        <v>-63.418824756715928</v>
      </c>
      <c r="R2667">
        <f t="shared" si="776"/>
        <v>116.58117524328406</v>
      </c>
      <c r="S2667">
        <f t="shared" si="777"/>
        <v>20.921022216369906</v>
      </c>
      <c r="T2667">
        <f t="shared" si="760"/>
        <v>35.06458752009069</v>
      </c>
    </row>
    <row r="2668" spans="1:20" x14ac:dyDescent="0.3">
      <c r="A2668">
        <f t="shared" si="761"/>
        <v>131950.17190679719</v>
      </c>
      <c r="B2668">
        <f t="shared" si="778"/>
        <v>21000.522100792114</v>
      </c>
      <c r="C2668" t="str">
        <f t="shared" si="762"/>
        <v>25.1890016591829-50.6252292370343i</v>
      </c>
      <c r="D2668" t="str">
        <f t="shared" si="763"/>
        <v>14.3854609994833-5.25273415600572i</v>
      </c>
      <c r="E2668" t="str">
        <f t="shared" si="764"/>
        <v>152.404043019606+2.66589190996856i</v>
      </c>
      <c r="F2668" t="str">
        <f t="shared" si="765"/>
        <v>17.3591841070915-8.43142207227197i</v>
      </c>
      <c r="G2668" t="str">
        <f t="shared" si="766"/>
        <v>0.994256674864373-0.0755667873606728i</v>
      </c>
      <c r="H2668" t="str">
        <f t="shared" si="767"/>
        <v>153.049997524083+73.2163405140242i</v>
      </c>
      <c r="I2668" t="str">
        <f t="shared" si="768"/>
        <v>8.52598897290011-0.0506568618740539i</v>
      </c>
      <c r="K2668" t="str">
        <f t="shared" si="769"/>
        <v>0.0691212267436424-0.067901185506747i</v>
      </c>
      <c r="L2668" t="str">
        <f t="shared" si="770"/>
        <v>0.0015-0.473663649670324i</v>
      </c>
      <c r="M2668" t="str">
        <f t="shared" si="771"/>
        <v>0.0135-0.194323548582696i</v>
      </c>
      <c r="N2668">
        <f t="shared" si="772"/>
        <v>116.45302140678822</v>
      </c>
      <c r="O2668">
        <f t="shared" si="773"/>
        <v>35.047969217115615</v>
      </c>
      <c r="P2668" s="3">
        <f t="shared" si="774"/>
        <v>35.047969217115615</v>
      </c>
      <c r="Q2668" s="3">
        <f t="shared" si="775"/>
        <v>-63.546978593211783</v>
      </c>
      <c r="R2668">
        <f t="shared" si="776"/>
        <v>116.45302140678822</v>
      </c>
      <c r="S2668">
        <f t="shared" si="777"/>
        <v>21.000522100792114</v>
      </c>
      <c r="T2668">
        <f t="shared" ref="T2668:T2731" si="779">P2668</f>
        <v>35.047969217115615</v>
      </c>
    </row>
    <row r="2669" spans="1:20" x14ac:dyDescent="0.3">
      <c r="A2669">
        <f t="shared" ref="A2669:A2732" si="780">2*PI()*B2669</f>
        <v>132451.58256004303</v>
      </c>
      <c r="B2669">
        <f t="shared" si="778"/>
        <v>21080.324084775126</v>
      </c>
      <c r="C2669" t="str">
        <f t="shared" ref="C2669:C2732" si="781">IMPRODUCT(D2669,E2669,$C$40,,K2669,$C$41)</f>
        <v>25.0272850955188-50.5843611885595i</v>
      </c>
      <c r="D2669" t="str">
        <f t="shared" ref="D2669:D2732" si="782">IMDIV(IMPRODUCT($C$37,$C$38,COMPLEX(1,A2669/$C$38)),IMSUM(-1*A2669*A2669/$C$39,COMPLEX(0,1*A2669)))</f>
        <v>14.3785396238359-5.25939200406526i</v>
      </c>
      <c r="E2669" t="str">
        <f t="shared" ref="E2669:E2732" si="783">IMDIV(IMPRODUCT(IMSUM(F2669,G2669),$C$29,H2669),IMSUM(1,I2669))</f>
        <v>152.464591197123+2.6696044617523i</v>
      </c>
      <c r="F2669" t="str">
        <f t="shared" ref="F2669:F2732" si="784">IMDIV(IMPRODUCT($C$14,$C$15,COMPLEX(1,A2669/$C$15)),IMSUM(-1*A2669*A2669/$C$16,COMPLEX(0,A2669)))</f>
        <v>17.3584249848977-8.4094541628101i</v>
      </c>
      <c r="G2669" t="str">
        <f t="shared" ref="G2669:G2732" si="785">IMDIV(1,COMPLEX(1,A2669*$C$9*$C$10))</f>
        <v>0.994213195729436-0.0758506240376304i</v>
      </c>
      <c r="H2669" t="str">
        <f t="shared" ref="H2669:H2732" si="786">IMDIV($C$3,IMSUM(K2669,COMPLEX(0,$C$28*A2669)))</f>
        <v>153.673846719048+73.4445658567374i</v>
      </c>
      <c r="I2669" t="str">
        <f t="shared" ref="I2669:I2732" si="787">IMPRODUCT(F2669,$C$29,H2669,$C$31)</f>
        <v>8.55469510237029-0.0453914710506119i</v>
      </c>
      <c r="K2669" t="str">
        <f t="shared" ref="K2669:K2732" si="788">IF($C$26&lt;=0,IMDIV(1,IMSUM(IMDIV(1,L2669),1/$C$18)),IMDIV(1,IMSUM(IMDIV(1,L2669),1/$C$18,IMDIV(1,M2669))))</f>
        <v>0.0688651103213906-0.0678795723585484i</v>
      </c>
      <c r="L2669" t="str">
        <f t="shared" ref="L2669:L2732" si="789">IMSUM($C$21/$C$22,IMDIV(1,COMPLEX(0,$C$20*$C$22*A2669)))</f>
        <v>0.0015-0.471870541612196i</v>
      </c>
      <c r="M2669" t="str">
        <f t="shared" ref="M2669:M2732" si="790">IMSUM($C$25/$C$26,IMDIV(1,COMPLEX(0,$C$24*$C$26*A2669)))</f>
        <v>0.0135-0.193587914507568i</v>
      </c>
      <c r="N2669">
        <f t="shared" ref="N2669:N2732" si="791">ABS(R2669)</f>
        <v>116.32451575553765</v>
      </c>
      <c r="O2669">
        <f t="shared" ref="O2669:O2732" si="792">ABS(P2669)</f>
        <v>35.031288800987326</v>
      </c>
      <c r="P2669" s="3">
        <f t="shared" ref="P2669:P2732" si="793">20*LOG10(IMABS(C2669))</f>
        <v>35.031288800987326</v>
      </c>
      <c r="Q2669" s="3">
        <f t="shared" ref="Q2669:Q2732" si="794">IMARGUMENT(C2669)*180/PI()</f>
        <v>-63.675484244462346</v>
      </c>
      <c r="R2669">
        <f t="shared" ref="R2669:R2732" si="795">IF(Q2669&lt;0,Q2669+180,Q2669-180)</f>
        <v>116.32451575553765</v>
      </c>
      <c r="S2669">
        <f t="shared" ref="S2669:S2732" si="796">B2669/1000</f>
        <v>21.080324084775125</v>
      </c>
      <c r="T2669">
        <f t="shared" si="779"/>
        <v>35.031288800987326</v>
      </c>
    </row>
    <row r="2670" spans="1:20" x14ac:dyDescent="0.3">
      <c r="A2670">
        <f t="shared" si="780"/>
        <v>132954.89857377121</v>
      </c>
      <c r="B2670">
        <f t="shared" ref="B2670:B2733" si="797">B2669*(1+B$42)</f>
        <v>21160.429316297272</v>
      </c>
      <c r="C2670" t="str">
        <f t="shared" si="781"/>
        <v>24.8654828268785-50.5429991557407i</v>
      </c>
      <c r="D2670" t="str">
        <f t="shared" si="782"/>
        <v>14.371572279047-5.26609978672781i</v>
      </c>
      <c r="E2670" t="str">
        <f t="shared" si="783"/>
        <v>152.525368527806+2.67285530025293i</v>
      </c>
      <c r="F2670" t="str">
        <f t="shared" si="784"/>
        <v>17.3576601495641-8.3876063493247i</v>
      </c>
      <c r="G2670" t="str">
        <f t="shared" si="785"/>
        <v>0.994169389371319-0.0761355016295108i</v>
      </c>
      <c r="H2670" t="str">
        <f t="shared" si="786"/>
        <v>154.305064104823+73.6717440761096i</v>
      </c>
      <c r="I2670" t="str">
        <f t="shared" si="787"/>
        <v>8.58370356995601-0.0403132212925295i</v>
      </c>
      <c r="K2670" t="str">
        <f t="shared" si="788"/>
        <v>0.068609164085371-0.0678570011519126i</v>
      </c>
      <c r="L2670" t="str">
        <f t="shared" si="789"/>
        <v>0.0015-0.470084221570229i</v>
      </c>
      <c r="M2670" t="str">
        <f t="shared" si="790"/>
        <v>0.0135-0.192855065259581i</v>
      </c>
      <c r="N2670">
        <f t="shared" si="791"/>
        <v>116.1956593490237</v>
      </c>
      <c r="O2670">
        <f t="shared" si="792"/>
        <v>35.014546052846661</v>
      </c>
      <c r="P2670" s="3">
        <f t="shared" si="793"/>
        <v>35.014546052846661</v>
      </c>
      <c r="Q2670" s="3">
        <f t="shared" si="794"/>
        <v>-63.8043406509763</v>
      </c>
      <c r="R2670">
        <f t="shared" si="795"/>
        <v>116.1956593490237</v>
      </c>
      <c r="S2670">
        <f t="shared" si="796"/>
        <v>21.160429316297272</v>
      </c>
      <c r="T2670">
        <f t="shared" si="779"/>
        <v>35.014546052846661</v>
      </c>
    </row>
    <row r="2671" spans="1:20" x14ac:dyDescent="0.3">
      <c r="A2671">
        <f t="shared" si="780"/>
        <v>133460.12718835153</v>
      </c>
      <c r="B2671">
        <f t="shared" si="797"/>
        <v>21240.838947699202</v>
      </c>
      <c r="C2671" t="str">
        <f t="shared" si="781"/>
        <v>24.7035992764075-50.5011407903099i</v>
      </c>
      <c r="D2671" t="str">
        <f t="shared" si="782"/>
        <v>14.3645587080845-5.27285734392753i</v>
      </c>
      <c r="E2671" t="str">
        <f t="shared" si="783"/>
        <v>152.586372633469+2.67564252218577i</v>
      </c>
      <c r="F2671" t="str">
        <f t="shared" si="784"/>
        <v>17.3568895586057-8.36587830761072i</v>
      </c>
      <c r="G2671" t="str">
        <f t="shared" si="785"/>
        <v>0.99412525335668-0.0764214236663816i</v>
      </c>
      <c r="H2671" t="str">
        <f t="shared" si="786"/>
        <v>154.943750026367+73.8978104551459i</v>
      </c>
      <c r="I2671" t="str">
        <f t="shared" si="787"/>
        <v>8.61301774131865-0.0354264395742437i</v>
      </c>
      <c r="K2671" t="str">
        <f t="shared" si="788"/>
        <v>0.0683533952202338-0.067833473533134i</v>
      </c>
      <c r="L2671" t="str">
        <f t="shared" si="789"/>
        <v>0.0015-0.468304663847609i</v>
      </c>
      <c r="M2671" t="str">
        <f t="shared" si="790"/>
        <v>0.0135-0.192124990296455i</v>
      </c>
      <c r="N2671">
        <f t="shared" si="791"/>
        <v>116.0664532543675</v>
      </c>
      <c r="O2671">
        <f t="shared" si="792"/>
        <v>34.997740755046173</v>
      </c>
      <c r="P2671" s="3">
        <f t="shared" si="793"/>
        <v>34.997740755046173</v>
      </c>
      <c r="Q2671" s="3">
        <f t="shared" si="794"/>
        <v>-63.933546745632505</v>
      </c>
      <c r="R2671">
        <f t="shared" si="795"/>
        <v>116.0664532543675</v>
      </c>
      <c r="S2671">
        <f t="shared" si="796"/>
        <v>21.240838947699203</v>
      </c>
      <c r="T2671">
        <f t="shared" si="779"/>
        <v>34.997740755046173</v>
      </c>
    </row>
    <row r="2672" spans="1:20" x14ac:dyDescent="0.3">
      <c r="A2672">
        <f t="shared" si="780"/>
        <v>133967.27567166727</v>
      </c>
      <c r="B2672">
        <f t="shared" si="797"/>
        <v>21321.554135700459</v>
      </c>
      <c r="C2672" t="str">
        <f t="shared" si="781"/>
        <v>24.5416388947324-50.4587837837559i</v>
      </c>
      <c r="D2672" t="str">
        <f t="shared" si="782"/>
        <v>14.3574986531721-5.27966451402777i</v>
      </c>
      <c r="E2672" t="str">
        <f t="shared" si="783"/>
        <v>152.647601125466+2.67796424307024i</v>
      </c>
      <c r="F2672" t="str">
        <f t="shared" si="784"/>
        <v>17.3561131692299-8.34426971507506i</v>
      </c>
      <c r="G2672" t="str">
        <f t="shared" si="785"/>
        <v>0.994080785234526-0.0767083936869627i</v>
      </c>
      <c r="H2672" t="str">
        <f t="shared" si="786"/>
        <v>155.590006212535+74.1226981513248i</v>
      </c>
      <c r="I2672" t="str">
        <f t="shared" si="787"/>
        <v>8.64264100875392-0.0307355682599785i</v>
      </c>
      <c r="K2672" t="str">
        <f t="shared" si="788"/>
        <v>0.0680978108904472-0.0678089912153551i</v>
      </c>
      <c r="L2672" t="str">
        <f t="shared" si="789"/>
        <v>0.0015-0.466531842844797i</v>
      </c>
      <c r="M2672" t="str">
        <f t="shared" si="790"/>
        <v>0.0135-0.191397679115815i</v>
      </c>
      <c r="N2672">
        <f t="shared" si="791"/>
        <v>115.93689854624276</v>
      </c>
      <c r="O2672">
        <f t="shared" si="792"/>
        <v>34.980872691161572</v>
      </c>
      <c r="P2672" s="3">
        <f t="shared" si="793"/>
        <v>34.980872691161572</v>
      </c>
      <c r="Q2672" s="3">
        <f t="shared" si="794"/>
        <v>-64.063101453757241</v>
      </c>
      <c r="R2672">
        <f t="shared" si="795"/>
        <v>115.93689854624276</v>
      </c>
      <c r="S2672">
        <f t="shared" si="796"/>
        <v>21.32155413570046</v>
      </c>
      <c r="T2672">
        <f t="shared" si="779"/>
        <v>34.980872691161572</v>
      </c>
    </row>
    <row r="2673" spans="1:20" x14ac:dyDescent="0.3">
      <c r="A2673">
        <f t="shared" si="780"/>
        <v>134476.3513192196</v>
      </c>
      <c r="B2673">
        <f t="shared" si="797"/>
        <v>21402.57604141612</v>
      </c>
      <c r="C2673" t="str">
        <f t="shared" si="781"/>
        <v>24.3796061595536-50.415925867723i</v>
      </c>
      <c r="D2673" t="str">
        <f t="shared" si="782"/>
        <v>14.3503918557974-5.28652113380267i</v>
      </c>
      <c r="E2673" t="str">
        <f t="shared" si="783"/>
        <v>152.709051604916+2.67981859734285i</v>
      </c>
      <c r="F2673" t="str">
        <f t="shared" si="784"/>
        <v>17.3553309383328-8.32278025073007i</v>
      </c>
      <c r="G2673" t="str">
        <f t="shared" si="785"/>
        <v>0.994035982536094-0.0769964152386064i</v>
      </c>
      <c r="H2673" t="str">
        <f t="shared" si="786"/>
        <v>156.2439357865+74.3463381296067i</v>
      </c>
      <c r="I2673" t="str">
        <f t="shared" si="787"/>
        <v>8.6725767905756-0.0262451681991322i</v>
      </c>
      <c r="K2673" t="str">
        <f t="shared" si="788"/>
        <v>0.0678424182395073-0.0677835559782728i</v>
      </c>
      <c r="L2673" t="str">
        <f t="shared" si="789"/>
        <v>0.0015-0.464765733059174i</v>
      </c>
      <c r="M2673" t="str">
        <f t="shared" si="790"/>
        <v>0.0135-0.190673121255046i</v>
      </c>
      <c r="N2673">
        <f t="shared" si="791"/>
        <v>115.80699630680154</v>
      </c>
      <c r="O2673">
        <f t="shared" si="792"/>
        <v>34.963941646002539</v>
      </c>
      <c r="P2673" s="3">
        <f t="shared" si="793"/>
        <v>34.963941646002539</v>
      </c>
      <c r="Q2673" s="3">
        <f t="shared" si="794"/>
        <v>-64.193003693198463</v>
      </c>
      <c r="R2673">
        <f t="shared" si="795"/>
        <v>115.80699630680154</v>
      </c>
      <c r="S2673">
        <f t="shared" si="796"/>
        <v>21.402576041416118</v>
      </c>
      <c r="T2673">
        <f t="shared" si="779"/>
        <v>34.963941646002539</v>
      </c>
    </row>
    <row r="2674" spans="1:20" x14ac:dyDescent="0.3">
      <c r="A2674">
        <f t="shared" si="780"/>
        <v>134987.36145423262</v>
      </c>
      <c r="B2674">
        <f t="shared" si="797"/>
        <v>21483.9058303735</v>
      </c>
      <c r="C2674" t="str">
        <f t="shared" si="781"/>
        <v>24.2175055752284-50.3725648144094i</v>
      </c>
      <c r="D2674" t="str">
        <f t="shared" si="782"/>
        <v>14.3432380567216-5.29342703841984i</v>
      </c>
      <c r="E2674" t="str">
        <f t="shared" si="783"/>
        <v>152.770721662922+2.68120373846435i</v>
      </c>
      <c r="F2674" t="str">
        <f t="shared" si="784"/>
        <v>17.3545428224993-8.30140959518842i</v>
      </c>
      <c r="G2674" t="str">
        <f t="shared" si="785"/>
        <v>0.993990842774729-0.0772854918772779i</v>
      </c>
      <c r="H2674" t="str">
        <f t="shared" si="786"/>
        <v>156.905643275604+74.5686590933376i</v>
      </c>
      <c r="I2674" t="str">
        <f t="shared" si="787"/>
        <v>8.70282853044241-0.0219599219044664i</v>
      </c>
      <c r="K2674" t="str">
        <f t="shared" si="788"/>
        <v>0.0675872243891499-0.0677571696678318i</v>
      </c>
      <c r="L2674" t="str">
        <f t="shared" si="789"/>
        <v>0.0015-0.463006309084652i</v>
      </c>
      <c r="M2674" t="str">
        <f t="shared" si="790"/>
        <v>0.0135-0.189951306291139i</v>
      </c>
      <c r="N2674">
        <f t="shared" si="791"/>
        <v>115.67674762559433</v>
      </c>
      <c r="O2674">
        <f t="shared" si="792"/>
        <v>34.946947405623796</v>
      </c>
      <c r="P2674" s="3">
        <f t="shared" si="793"/>
        <v>34.946947405623796</v>
      </c>
      <c r="Q2674" s="3">
        <f t="shared" si="794"/>
        <v>-64.323252374405669</v>
      </c>
      <c r="R2674">
        <f t="shared" si="795"/>
        <v>115.67674762559433</v>
      </c>
      <c r="S2674">
        <f t="shared" si="796"/>
        <v>21.483905830373502</v>
      </c>
      <c r="T2674">
        <f t="shared" si="779"/>
        <v>34.946947405623796</v>
      </c>
    </row>
    <row r="2675" spans="1:20" x14ac:dyDescent="0.3">
      <c r="A2675">
        <f t="shared" si="780"/>
        <v>135500.31342775869</v>
      </c>
      <c r="B2675">
        <f t="shared" si="797"/>
        <v>21565.544672528918</v>
      </c>
      <c r="C2675" t="str">
        <f t="shared" si="781"/>
        <v>24.0553416723498-50.3286984369569i</v>
      </c>
      <c r="D2675" t="str">
        <f t="shared" si="782"/>
        <v>14.3360369959875-5.30038206142185i</v>
      </c>
      <c r="E2675" t="str">
        <f t="shared" si="783"/>
        <v>152.83260888081+2.68211783902773i</v>
      </c>
      <c r="F2675" t="str">
        <f t="shared" si="784"/>
        <v>17.3537487779989-8.28015743065667i</v>
      </c>
      <c r="G2675" t="str">
        <f t="shared" si="785"/>
        <v>0.99394536344576-0.0775756271675336i</v>
      </c>
      <c r="H2675" t="str">
        <f t="shared" si="786"/>
        <v>157.575234620561+74.7895874129775i</v>
      </c>
      <c r="I2675" t="str">
        <f t="shared" si="787"/>
        <v>8.73339969661984-0.0178846368153129i</v>
      </c>
      <c r="K2675" t="str">
        <f t="shared" si="788"/>
        <v>0.0673322364385699-0.0677298341959079i</v>
      </c>
      <c r="L2675" t="str">
        <f t="shared" si="789"/>
        <v>0.0015-0.461253545611328i</v>
      </c>
      <c r="M2675" t="str">
        <f t="shared" si="790"/>
        <v>0.0135-0.189232223840545i</v>
      </c>
      <c r="N2675">
        <f t="shared" si="791"/>
        <v>115.54615359949287</v>
      </c>
      <c r="O2675">
        <f t="shared" si="792"/>
        <v>34.929889757335737</v>
      </c>
      <c r="P2675" s="3">
        <f t="shared" si="793"/>
        <v>34.929889757335737</v>
      </c>
      <c r="Q2675" s="3">
        <f t="shared" si="794"/>
        <v>-64.453846400507132</v>
      </c>
      <c r="R2675">
        <f t="shared" si="795"/>
        <v>115.54615359949287</v>
      </c>
      <c r="S2675">
        <f t="shared" si="796"/>
        <v>21.565544672528919</v>
      </c>
      <c r="T2675">
        <f t="shared" si="779"/>
        <v>34.929889757335737</v>
      </c>
    </row>
    <row r="2676" spans="1:20" x14ac:dyDescent="0.3">
      <c r="A2676">
        <f t="shared" si="780"/>
        <v>136015.2146187842</v>
      </c>
      <c r="B2676">
        <f t="shared" si="797"/>
        <v>21647.493742284529</v>
      </c>
      <c r="C2676" t="str">
        <f t="shared" si="781"/>
        <v>23.8931190073177-50.2843245898361i</v>
      </c>
      <c r="D2676" t="str">
        <f t="shared" si="782"/>
        <v>14.3287884129294-5.30738603470847i</v>
      </c>
      <c r="E2676" t="str">
        <f t="shared" si="783"/>
        <v>152.894710830349+2.68255909085983i</v>
      </c>
      <c r="F2676" t="str">
        <f t="shared" si="784"/>
        <v>17.3529487607849-8.2590234409298i</v>
      </c>
      <c r="G2676" t="str">
        <f t="shared" si="785"/>
        <v>0.993899542026377-0.0778668246824999i</v>
      </c>
      <c r="H2676" t="str">
        <f t="shared" si="786"/>
        <v>158.252817183974+75.0090470525969i</v>
      </c>
      <c r="I2676" t="str">
        <f t="shared" si="787"/>
        <v>8.76429378117782-0.014024248647193i</v>
      </c>
      <c r="K2676" t="str">
        <f t="shared" si="788"/>
        <v>0.067077461463644-0.0677015515399801i</v>
      </c>
      <c r="L2676" t="str">
        <f t="shared" si="789"/>
        <v>0.0015-0.459507417425112i</v>
      </c>
      <c r="M2676" t="str">
        <f t="shared" si="790"/>
        <v>0.0135-0.188515863559021i</v>
      </c>
      <c r="N2676">
        <f t="shared" si="791"/>
        <v>115.4152153326105</v>
      </c>
      <c r="O2676">
        <f t="shared" si="792"/>
        <v>34.912768489714907</v>
      </c>
      <c r="P2676" s="3">
        <f t="shared" si="793"/>
        <v>34.912768489714907</v>
      </c>
      <c r="Q2676" s="3">
        <f t="shared" si="794"/>
        <v>-64.584784667389499</v>
      </c>
      <c r="R2676">
        <f t="shared" si="795"/>
        <v>115.4152153326105</v>
      </c>
      <c r="S2676">
        <f t="shared" si="796"/>
        <v>21.647493742284528</v>
      </c>
      <c r="T2676">
        <f t="shared" si="779"/>
        <v>34.912768489714907</v>
      </c>
    </row>
    <row r="2677" spans="1:20" x14ac:dyDescent="0.3">
      <c r="A2677">
        <f t="shared" si="780"/>
        <v>136532.07243433557</v>
      </c>
      <c r="B2677">
        <f t="shared" si="797"/>
        <v>21729.754218505212</v>
      </c>
      <c r="C2677" t="str">
        <f t="shared" si="781"/>
        <v>23.7308421619048-50.239441169226i</v>
      </c>
      <c r="D2677" t="str">
        <f t="shared" si="782"/>
        <v>14.3214920461819-5.31443878851841i</v>
      </c>
      <c r="E2677" t="str">
        <f t="shared" si="783"/>
        <v>152.957025073991+2.68252570512462i</v>
      </c>
      <c r="F2677" t="str">
        <f t="shared" si="784"/>
        <v>17.3521427264912-8.23800731138499i</v>
      </c>
      <c r="G2677" t="str">
        <f t="shared" si="785"/>
        <v>0.993853375975508-0.0781590880038511i</v>
      </c>
      <c r="H2677" t="str">
        <f t="shared" si="786"/>
        <v>158.938499758089+75.2269594940658i</v>
      </c>
      <c r="I2677" t="str">
        <f t="shared" si="787"/>
        <v>8.79551429911693-0.0103838248302541i</v>
      </c>
      <c r="K2677" t="str">
        <f t="shared" si="788"/>
        <v>0.0668229065161604-0.0676723237427916i</v>
      </c>
      <c r="L2677" t="str">
        <f t="shared" si="789"/>
        <v>0.0015-0.457767899407365i</v>
      </c>
      <c r="M2677" t="str">
        <f t="shared" si="790"/>
        <v>0.0135-0.187802215141483i</v>
      </c>
      <c r="N2677">
        <f t="shared" si="791"/>
        <v>115.28393393622284</v>
      </c>
      <c r="O2677">
        <f t="shared" si="792"/>
        <v>34.895583392614377</v>
      </c>
      <c r="P2677" s="3">
        <f t="shared" si="793"/>
        <v>34.895583392614377</v>
      </c>
      <c r="Q2677" s="3">
        <f t="shared" si="794"/>
        <v>-64.716066063777163</v>
      </c>
      <c r="R2677">
        <f t="shared" si="795"/>
        <v>115.28393393622284</v>
      </c>
      <c r="S2677">
        <f t="shared" si="796"/>
        <v>21.72975421850521</v>
      </c>
      <c r="T2677">
        <f t="shared" si="779"/>
        <v>34.895583392614377</v>
      </c>
    </row>
    <row r="2678" spans="1:20" x14ac:dyDescent="0.3">
      <c r="A2678">
        <f t="shared" si="780"/>
        <v>137050.89430958606</v>
      </c>
      <c r="B2678">
        <f t="shared" si="797"/>
        <v>21812.327284535531</v>
      </c>
      <c r="C2678" t="str">
        <f t="shared" si="781"/>
        <v>23.5685157428176-50.1940461133918i</v>
      </c>
      <c r="D2678" t="str">
        <f t="shared" si="782"/>
        <v>14.314147633691-5.32154015141171i</v>
      </c>
      <c r="E2678" t="str">
        <f t="shared" si="783"/>
        <v>153.019549165099+2.68201591241951i</v>
      </c>
      <c r="F2678" t="str">
        <f t="shared" si="784"/>
        <v>17.3513306304315-8.21710872897638i</v>
      </c>
      <c r="G2678" t="str">
        <f t="shared" si="785"/>
        <v>0.993806862733693-0.0784524207217862i</v>
      </c>
      <c r="H2678" t="str">
        <f t="shared" si="786"/>
        <v>159.632392571742+75.4432436588744i</v>
      </c>
      <c r="I2678" t="str">
        <f t="shared" si="787"/>
        <v>8.82706478742272-0.00696856803835067i</v>
      </c>
      <c r="K2678" t="str">
        <f t="shared" si="788"/>
        <v>0.0665685786230536-0.0676421529120008i</v>
      </c>
      <c r="L2678" t="str">
        <f t="shared" si="789"/>
        <v>0.0015-0.456034966534533i</v>
      </c>
      <c r="M2678" t="str">
        <f t="shared" si="790"/>
        <v>0.0135-0.18709126832186i</v>
      </c>
      <c r="N2678">
        <f t="shared" si="791"/>
        <v>115.15231052868721</v>
      </c>
      <c r="O2678">
        <f t="shared" si="792"/>
        <v>34.878334257174529</v>
      </c>
      <c r="P2678" s="3">
        <f t="shared" si="793"/>
        <v>34.878334257174529</v>
      </c>
      <c r="Q2678" s="3">
        <f t="shared" si="794"/>
        <v>-64.84768947131279</v>
      </c>
      <c r="R2678">
        <f t="shared" si="795"/>
        <v>115.15231052868721</v>
      </c>
      <c r="S2678">
        <f t="shared" si="796"/>
        <v>21.812327284535531</v>
      </c>
      <c r="T2678">
        <f t="shared" si="779"/>
        <v>34.878334257174529</v>
      </c>
    </row>
    <row r="2679" spans="1:20" x14ac:dyDescent="0.3">
      <c r="A2679">
        <f t="shared" si="780"/>
        <v>137571.6877079625</v>
      </c>
      <c r="B2679">
        <f t="shared" si="797"/>
        <v>21895.214128216769</v>
      </c>
      <c r="C2679" t="str">
        <f t="shared" si="781"/>
        <v>23.4061443812475-50.1481374030483i</v>
      </c>
      <c r="D2679" t="str">
        <f t="shared" si="782"/>
        <v>14.306754912722-5.32868995025095i</v>
      </c>
      <c r="E2679" t="str">
        <f t="shared" si="783"/>
        <v>153.082280648187+2.68102796287123i</v>
      </c>
      <c r="F2679" t="str">
        <f t="shared" si="784"/>
        <v>17.3505124275955-8.1963273822286i</v>
      </c>
      <c r="G2679" t="str">
        <f t="shared" si="785"/>
        <v>0.993759999722958-0.0787468264350057i</v>
      </c>
      <c r="H2679" t="str">
        <f t="shared" si="786"/>
        <v>160.334607296411+75.6578158275114i</v>
      </c>
      <c r="I2679" t="str">
        <f t="shared" si="787"/>
        <v>8.85894880404032-0.00378381981066331i</v>
      </c>
      <c r="K2679" t="str">
        <f t="shared" si="788"/>
        <v>0.066314484785646-0.0676110412198215i</v>
      </c>
      <c r="L2679" t="str">
        <f t="shared" si="789"/>
        <v>0.0015-0.454308593877798i</v>
      </c>
      <c r="M2679" t="str">
        <f t="shared" si="790"/>
        <v>0.0135-0.186383012872943i</v>
      </c>
      <c r="N2679">
        <f t="shared" si="791"/>
        <v>115.02034623536154</v>
      </c>
      <c r="O2679">
        <f t="shared" si="792"/>
        <v>34.861020875832274</v>
      </c>
      <c r="P2679" s="3">
        <f t="shared" si="793"/>
        <v>34.861020875832274</v>
      </c>
      <c r="Q2679" s="3">
        <f t="shared" si="794"/>
        <v>-64.979653764638456</v>
      </c>
      <c r="R2679">
        <f t="shared" si="795"/>
        <v>115.02034623536154</v>
      </c>
      <c r="S2679">
        <f t="shared" si="796"/>
        <v>21.895214128216768</v>
      </c>
      <c r="T2679">
        <f t="shared" si="779"/>
        <v>34.861020875832274</v>
      </c>
    </row>
    <row r="2680" spans="1:20" x14ac:dyDescent="0.3">
      <c r="A2680">
        <f t="shared" si="780"/>
        <v>138094.46012125275</v>
      </c>
      <c r="B2680">
        <f t="shared" si="797"/>
        <v>21978.415941903993</v>
      </c>
      <c r="C2680" t="str">
        <f t="shared" si="781"/>
        <v>23.2437327324193-50.1017130617259i</v>
      </c>
      <c r="D2680" t="str">
        <f t="shared" si="782"/>
        <v>14.2993136198711-5.33588801018353i</v>
      </c>
      <c r="E2680" t="str">
        <f t="shared" si="783"/>
        <v>153.145217059155+2.67956012622763i</v>
      </c>
      <c r="F2680" t="str">
        <f t="shared" si="784"/>
        <v>17.3496880726475-8.1756629612313i</v>
      </c>
      <c r="G2680" t="str">
        <f t="shared" si="785"/>
        <v>0.99371278434669-0.0790423087506872i</v>
      </c>
      <c r="H2680" t="str">
        <f t="shared" si="786"/>
        <v>161.045257051321+75.8705895563317i</v>
      </c>
      <c r="I2680" t="str">
        <f t="shared" si="787"/>
        <v>8.89116992676858-0.000835064267945435i</v>
      </c>
      <c r="K2680" t="str">
        <f t="shared" si="788"/>
        <v>0.0660606319788934-0.0675789909026515i</v>
      </c>
      <c r="L2680" t="str">
        <f t="shared" si="789"/>
        <v>0.0015-0.452588756602709i</v>
      </c>
      <c r="M2680" t="str">
        <f t="shared" si="790"/>
        <v>0.0135-0.185677438606239i</v>
      </c>
      <c r="N2680">
        <f t="shared" si="791"/>
        <v>114.88804218852229</v>
      </c>
      <c r="O2680">
        <f t="shared" si="792"/>
        <v>34.843643042331408</v>
      </c>
      <c r="P2680" s="3">
        <f t="shared" si="793"/>
        <v>34.843643042331408</v>
      </c>
      <c r="Q2680" s="3">
        <f t="shared" si="794"/>
        <v>-65.111957811477708</v>
      </c>
      <c r="R2680">
        <f t="shared" si="795"/>
        <v>114.88804218852229</v>
      </c>
      <c r="S2680">
        <f t="shared" si="796"/>
        <v>21.978415941903993</v>
      </c>
      <c r="T2680">
        <f t="shared" si="779"/>
        <v>34.843643042331408</v>
      </c>
    </row>
    <row r="2681" spans="1:20" x14ac:dyDescent="0.3">
      <c r="A2681">
        <f t="shared" si="780"/>
        <v>138619.21906971352</v>
      </c>
      <c r="B2681">
        <f t="shared" si="797"/>
        <v>22061.933922483229</v>
      </c>
      <c r="C2681" t="str">
        <f t="shared" si="781"/>
        <v>23.0812854751324-50.0547711561269i</v>
      </c>
      <c r="D2681" t="str">
        <f t="shared" si="782"/>
        <v>14.2918234910745-5.34313415462338i</v>
      </c>
      <c r="E2681" t="str">
        <f t="shared" si="783"/>
        <v>153.208355925534+2.6776106919477i</v>
      </c>
      <c r="F2681" t="str">
        <f t="shared" si="784"/>
        <v>17.3488575199249-8.15511515763354i</v>
      </c>
      <c r="G2681" t="str">
        <f t="shared" si="785"/>
        <v>0.993665213989509-0.0793388712844602i</v>
      </c>
      <c r="H2681" t="str">
        <f t="shared" si="786"/>
        <v>161.764456407515+76.0814755918382i</v>
      </c>
      <c r="I2681" t="str">
        <f t="shared" si="787"/>
        <v>8.92373175206774+0.0018720680747386i</v>
      </c>
      <c r="K2681" t="str">
        <f t="shared" si="788"/>
        <v>0.06580702715064-0.0675460042606931i</v>
      </c>
      <c r="L2681" t="str">
        <f t="shared" si="789"/>
        <v>0.0015-0.450875429968825i</v>
      </c>
      <c r="M2681" t="str">
        <f t="shared" si="790"/>
        <v>0.0135-0.184974535371826i</v>
      </c>
      <c r="N2681">
        <f t="shared" si="791"/>
        <v>114.75539952728174</v>
      </c>
      <c r="O2681">
        <f t="shared" si="792"/>
        <v>34.826200551732306</v>
      </c>
      <c r="P2681" s="3">
        <f t="shared" si="793"/>
        <v>34.826200551732306</v>
      </c>
      <c r="Q2681" s="3">
        <f t="shared" si="794"/>
        <v>-65.244600472718261</v>
      </c>
      <c r="R2681">
        <f t="shared" si="795"/>
        <v>114.75539952728174</v>
      </c>
      <c r="S2681">
        <f t="shared" si="796"/>
        <v>22.061933922483231</v>
      </c>
      <c r="T2681">
        <f t="shared" si="779"/>
        <v>34.826200551732306</v>
      </c>
    </row>
    <row r="2682" spans="1:20" x14ac:dyDescent="0.3">
      <c r="A2682">
        <f t="shared" si="780"/>
        <v>139145.97210217844</v>
      </c>
      <c r="B2682">
        <f t="shared" si="797"/>
        <v>22145.769271388664</v>
      </c>
      <c r="C2682" t="str">
        <f t="shared" si="781"/>
        <v>22.9188073112988-50.0073097964778i</v>
      </c>
      <c r="D2682" t="str">
        <f t="shared" si="782"/>
        <v>14.2842842616207-5.3504282052329i</v>
      </c>
      <c r="E2682" t="str">
        <f t="shared" si="783"/>
        <v>153.271694766719+2.67517796928735i</v>
      </c>
      <c r="F2682" t="str">
        <f t="shared" si="784"/>
        <v>17.3480207234344-8.13468366463765i</v>
      </c>
      <c r="G2682" t="str">
        <f t="shared" si="785"/>
        <v>0.993617286017141-0.0796365176603808i</v>
      </c>
      <c r="H2682" t="str">
        <f t="shared" si="786"/>
        <v>162.492321390808+76.2903817823053i</v>
      </c>
      <c r="I2682" t="str">
        <f t="shared" si="787"/>
        <v>8.95663789377452+0.00433179639666927i</v>
      </c>
      <c r="K2682" t="str">
        <f t="shared" si="788"/>
        <v>0.0655536772208773-0.0675120836575611i</v>
      </c>
      <c r="L2682" t="str">
        <f t="shared" si="789"/>
        <v>0.0015-0.449168589329374i</v>
      </c>
      <c r="M2682" t="str">
        <f t="shared" si="790"/>
        <v>0.0135-0.184274293058205i</v>
      </c>
      <c r="N2682">
        <f t="shared" si="791"/>
        <v>114.62241939750645</v>
      </c>
      <c r="O2682">
        <f t="shared" si="792"/>
        <v>34.808693200421786</v>
      </c>
      <c r="P2682" s="3">
        <f t="shared" si="793"/>
        <v>34.808693200421786</v>
      </c>
      <c r="Q2682" s="3">
        <f t="shared" si="794"/>
        <v>-65.377580602493552</v>
      </c>
      <c r="R2682">
        <f t="shared" si="795"/>
        <v>114.62241939750645</v>
      </c>
      <c r="S2682">
        <f t="shared" si="796"/>
        <v>22.145769271388666</v>
      </c>
      <c r="T2682">
        <f t="shared" si="779"/>
        <v>34.808693200421786</v>
      </c>
    </row>
    <row r="2683" spans="1:20" x14ac:dyDescent="0.3">
      <c r="A2683">
        <f t="shared" si="780"/>
        <v>139674.72679616671</v>
      </c>
      <c r="B2683">
        <f t="shared" si="797"/>
        <v>22229.923194619943</v>
      </c>
      <c r="C2683" t="str">
        <f t="shared" si="781"/>
        <v>22.7563029654698-49.9593271368703i</v>
      </c>
      <c r="D2683" t="str">
        <f t="shared" si="782"/>
        <v>14.2766956661585-5.35776998190411i</v>
      </c>
      <c r="E2683" t="str">
        <f t="shared" si="783"/>
        <v>153.335231094226+2.67226028738362i</v>
      </c>
      <c r="F2683" t="str">
        <f t="shared" si="784"/>
        <v>17.3471776368508-8.11436817699334i</v>
      </c>
      <c r="G2683" t="str">
        <f t="shared" si="785"/>
        <v>0.993568997776287-0.0799352515109053i</v>
      </c>
      <c r="H2683" t="str">
        <f t="shared" si="786"/>
        <v>163.228969483553+76.49721298667i</v>
      </c>
      <c r="I2683" t="str">
        <f t="shared" si="787"/>
        <v>8.98989198172276+0.00653818556001685i</v>
      </c>
      <c r="K2683" t="str">
        <f t="shared" si="788"/>
        <v>0.0653005890810098-0.0674772315198821i</v>
      </c>
      <c r="L2683" t="str">
        <f t="shared" si="789"/>
        <v>0.0015-0.447468210130877i</v>
      </c>
      <c r="M2683" t="str">
        <f t="shared" si="790"/>
        <v>0.0135-0.183576701592155i</v>
      </c>
      <c r="N2683">
        <f t="shared" si="791"/>
        <v>114.48910295173208</v>
      </c>
      <c r="O2683">
        <f t="shared" si="792"/>
        <v>34.791120786121738</v>
      </c>
      <c r="P2683" s="3">
        <f t="shared" si="793"/>
        <v>34.791120786121738</v>
      </c>
      <c r="Q2683" s="3">
        <f t="shared" si="794"/>
        <v>-65.510897048267921</v>
      </c>
      <c r="R2683">
        <f t="shared" si="795"/>
        <v>114.48910295173208</v>
      </c>
      <c r="S2683">
        <f t="shared" si="796"/>
        <v>22.229923194619943</v>
      </c>
      <c r="T2683">
        <f t="shared" si="779"/>
        <v>34.791120786121738</v>
      </c>
    </row>
    <row r="2684" spans="1:20" x14ac:dyDescent="0.3">
      <c r="A2684">
        <f t="shared" si="780"/>
        <v>140205.49075799217</v>
      </c>
      <c r="B2684">
        <f t="shared" si="797"/>
        <v>22314.396902759501</v>
      </c>
      <c r="C2684" t="str">
        <f t="shared" si="781"/>
        <v>22.5937771843631-49.9108213756051i</v>
      </c>
      <c r="D2684" t="str">
        <f t="shared" si="782"/>
        <v>14.2690574387111-5.36515930274141i</v>
      </c>
      <c r="E2684" t="str">
        <f t="shared" si="783"/>
        <v>153.398962411922+2.66885599533348i</v>
      </c>
      <c r="F2684" t="str">
        <f t="shared" si="784"/>
        <v>17.3463282135147-8.09416839099258i</v>
      </c>
      <c r="G2684" t="str">
        <f t="shared" si="785"/>
        <v>0.993520346594496-0.0802350764768631i</v>
      </c>
      <c r="H2684" t="str">
        <f t="shared" si="786"/>
        <v>163.974519625122+76.7018709806095i</v>
      </c>
      <c r="I2684" t="str">
        <f t="shared" si="787"/>
        <v>9.02349766026261+0.00848514199534508i</v>
      </c>
      <c r="K2684" t="str">
        <f t="shared" si="788"/>
        <v>0.0650477695931284-0.0674414503368833i</v>
      </c>
      <c r="L2684" t="str">
        <f t="shared" si="789"/>
        <v>0.0015-0.445774267912809i</v>
      </c>
      <c r="M2684" t="str">
        <f t="shared" si="790"/>
        <v>0.0135-0.182881750938588i</v>
      </c>
      <c r="N2684">
        <f t="shared" si="791"/>
        <v>114.3554513490792</v>
      </c>
      <c r="O2684">
        <f t="shared" si="792"/>
        <v>34.773483107899288</v>
      </c>
      <c r="P2684" s="3">
        <f t="shared" si="793"/>
        <v>34.773483107899288</v>
      </c>
      <c r="Q2684" s="3">
        <f t="shared" si="794"/>
        <v>-65.644548650920797</v>
      </c>
      <c r="R2684">
        <f t="shared" si="795"/>
        <v>114.3554513490792</v>
      </c>
      <c r="S2684">
        <f t="shared" si="796"/>
        <v>22.314396902759501</v>
      </c>
      <c r="T2684">
        <f t="shared" si="779"/>
        <v>34.773483107899288</v>
      </c>
    </row>
    <row r="2685" spans="1:20" x14ac:dyDescent="0.3">
      <c r="A2685">
        <f t="shared" si="780"/>
        <v>140738.27162287253</v>
      </c>
      <c r="B2685">
        <f t="shared" si="797"/>
        <v>22399.191610989987</v>
      </c>
      <c r="C2685" t="str">
        <f t="shared" si="781"/>
        <v>22.4312347363803-49.8617907555178i</v>
      </c>
      <c r="D2685" t="str">
        <f t="shared" si="782"/>
        <v>14.2613693126846-5.37259598404223i</v>
      </c>
      <c r="E2685" t="str">
        <f t="shared" si="783"/>
        <v>153.46288621628+2.66496346227248i</v>
      </c>
      <c r="F2685" t="str">
        <f t="shared" si="784"/>
        <v>17.3454724064297-8.07408400446301i</v>
      </c>
      <c r="G2685" t="str">
        <f t="shared" si="785"/>
        <v>0.993471329780036-0.0805359962074286i</v>
      </c>
      <c r="H2685" t="str">
        <f t="shared" si="786"/>
        <v>164.729092210993+76.9042543597281i</v>
      </c>
      <c r="I2685" t="str">
        <f t="shared" si="787"/>
        <v>9.05745858667186+0.0101664094835943i</v>
      </c>
      <c r="K2685" t="str">
        <f t="shared" si="788"/>
        <v>0.0647952255892913-0.0674047426599716i</v>
      </c>
      <c r="L2685" t="str">
        <f t="shared" si="789"/>
        <v>0.0015-0.444086738307241i</v>
      </c>
      <c r="M2685" t="str">
        <f t="shared" si="790"/>
        <v>0.0135-0.182189431100407i</v>
      </c>
      <c r="N2685">
        <f t="shared" si="791"/>
        <v>114.22146575516989</v>
      </c>
      <c r="O2685">
        <f t="shared" si="792"/>
        <v>34.755779966174835</v>
      </c>
      <c r="P2685" s="3">
        <f t="shared" si="793"/>
        <v>34.755779966174835</v>
      </c>
      <c r="Q2685" s="3">
        <f t="shared" si="794"/>
        <v>-65.778534244830112</v>
      </c>
      <c r="R2685">
        <f t="shared" si="795"/>
        <v>114.22146575516989</v>
      </c>
      <c r="S2685">
        <f t="shared" si="796"/>
        <v>22.399191610989988</v>
      </c>
      <c r="T2685">
        <f t="shared" si="779"/>
        <v>34.755779966174835</v>
      </c>
    </row>
    <row r="2686" spans="1:20" x14ac:dyDescent="0.3">
      <c r="A2686">
        <f t="shared" si="780"/>
        <v>141273.07705503944</v>
      </c>
      <c r="B2686">
        <f t="shared" si="797"/>
        <v>22484.308539111749</v>
      </c>
      <c r="C2686" t="str">
        <f t="shared" si="781"/>
        <v>22.2686804111233-49.8122335643138i</v>
      </c>
      <c r="D2686" t="str">
        <f t="shared" si="782"/>
        <v>14.2536310208814-5.38007984027963i</v>
      </c>
      <c r="E2686" t="str">
        <f t="shared" si="783"/>
        <v>153.526999996636+2.66058107744871i</v>
      </c>
      <c r="F2686" t="str">
        <f t="shared" si="784"/>
        <v>17.344610168261-8.05411471676295i</v>
      </c>
      <c r="G2686" t="str">
        <f t="shared" si="785"/>
        <v>0.993421944621758-0.0808380143600928i</v>
      </c>
      <c r="H2686" t="str">
        <f t="shared" si="786"/>
        <v>165.492809090381+77.1042584397798i</v>
      </c>
      <c r="I2686" t="str">
        <f t="shared" si="787"/>
        <v>9.09177842945734+0.011575564831185i</v>
      </c>
      <c r="K2686" t="str">
        <f t="shared" si="788"/>
        <v>0.0645429638708087-0.0673671111023024i</v>
      </c>
      <c r="L2686" t="str">
        <f t="shared" si="789"/>
        <v>0.0015-0.442405597038495i</v>
      </c>
      <c r="M2686" t="str">
        <f t="shared" si="790"/>
        <v>0.0135-0.181499732118357i</v>
      </c>
      <c r="N2686">
        <f t="shared" si="791"/>
        <v>114.08714734204095</v>
      </c>
      <c r="O2686">
        <f t="shared" si="792"/>
        <v>34.738011162732406</v>
      </c>
      <c r="P2686" s="3">
        <f t="shared" si="793"/>
        <v>34.738011162732406</v>
      </c>
      <c r="Q2686" s="3">
        <f t="shared" si="794"/>
        <v>-65.91285265795905</v>
      </c>
      <c r="R2686">
        <f t="shared" si="795"/>
        <v>114.08714734204095</v>
      </c>
      <c r="S2686">
        <f t="shared" si="796"/>
        <v>22.484308539111748</v>
      </c>
      <c r="T2686">
        <f t="shared" si="779"/>
        <v>34.738011162732406</v>
      </c>
    </row>
    <row r="2687" spans="1:20" x14ac:dyDescent="0.3">
      <c r="A2687">
        <f t="shared" si="780"/>
        <v>141809.91474784861</v>
      </c>
      <c r="B2687">
        <f t="shared" si="797"/>
        <v>22569.748911560375</v>
      </c>
      <c r="C2687" t="str">
        <f t="shared" si="781"/>
        <v>22.1061190188973-49.7621481348754i</v>
      </c>
      <c r="D2687" t="str">
        <f t="shared" si="782"/>
        <v>14.24584229551-5.38761068408313i</v>
      </c>
      <c r="E2687" t="str">
        <f t="shared" si="783"/>
        <v>153.591301235418+2.65570725029225i</v>
      </c>
      <c r="F2687" t="str">
        <f t="shared" si="784"/>
        <v>17.3437414513317-8.03426022877483i</v>
      </c>
      <c r="G2687" t="str">
        <f t="shared" si="785"/>
        <v>0.99337218838897-0.0811411346006344i</v>
      </c>
      <c r="H2687" t="str">
        <f t="shared" si="786"/>
        <v>166.265793562254+77.3017751538346i</v>
      </c>
      <c r="I2687" t="str">
        <f t="shared" si="787"/>
        <v>9.1264608665353+0.0127060134376497i</v>
      </c>
      <c r="K2687" t="str">
        <f t="shared" si="788"/>
        <v>0.0642909912075391-0.0673285583383403i</v>
      </c>
      <c r="L2687" t="str">
        <f t="shared" si="789"/>
        <v>0.0015-0.440730819922788i</v>
      </c>
      <c r="M2687" t="str">
        <f t="shared" si="790"/>
        <v>0.0135-0.180812644070887i</v>
      </c>
      <c r="N2687">
        <f t="shared" si="791"/>
        <v>113.95249728805837</v>
      </c>
      <c r="O2687">
        <f t="shared" si="792"/>
        <v>34.720176500726254</v>
      </c>
      <c r="P2687" s="3">
        <f t="shared" si="793"/>
        <v>34.720176500726254</v>
      </c>
      <c r="Q2687" s="3">
        <f t="shared" si="794"/>
        <v>-66.047502711941632</v>
      </c>
      <c r="R2687">
        <f t="shared" si="795"/>
        <v>113.95249728805837</v>
      </c>
      <c r="S2687">
        <f t="shared" si="796"/>
        <v>22.569748911560374</v>
      </c>
      <c r="T2687">
        <f t="shared" si="779"/>
        <v>34.720176500726254</v>
      </c>
    </row>
    <row r="2688" spans="1:20" x14ac:dyDescent="0.3">
      <c r="A2688">
        <f t="shared" si="780"/>
        <v>142348.79242389044</v>
      </c>
      <c r="B2688">
        <f t="shared" si="797"/>
        <v>22655.513957424304</v>
      </c>
      <c r="C2688" t="str">
        <f t="shared" si="781"/>
        <v>21.9435553902206-49.7115328455873i</v>
      </c>
      <c r="D2688" t="str">
        <f t="shared" si="782"/>
        <v>14.238002868199-5.39518832622129i</v>
      </c>
      <c r="E2688" t="str">
        <f t="shared" si="783"/>
        <v>153.655787408419+2.65034041048491i</v>
      </c>
      <c r="F2688" t="str">
        <f t="shared" si="784"/>
        <v>17.3428662076223-8.01452024290037i</v>
      </c>
      <c r="G2688" t="str">
        <f t="shared" si="785"/>
        <v>0.993322058331302-0.0814453606030891i</v>
      </c>
      <c r="H2688" t="str">
        <f t="shared" si="786"/>
        <v>167.048170369675+77.4966929463159i</v>
      </c>
      <c r="I2688" t="str">
        <f t="shared" si="787"/>
        <v>9.16150958329037+0.0135509847529852i</v>
      </c>
      <c r="K2688" t="str">
        <f t="shared" si="788"/>
        <v>0.0640393143371897-0.0672890871034085i</v>
      </c>
      <c r="L2688" t="str">
        <f t="shared" si="789"/>
        <v>0.0015-0.43906238286789i</v>
      </c>
      <c r="M2688" t="str">
        <f t="shared" si="790"/>
        <v>0.0135-0.180128157074006i</v>
      </c>
      <c r="N2688">
        <f t="shared" si="791"/>
        <v>113.81751677783168</v>
      </c>
      <c r="O2688">
        <f t="shared" si="792"/>
        <v>34.702275784691679</v>
      </c>
      <c r="P2688" s="3">
        <f t="shared" si="793"/>
        <v>34.702275784691679</v>
      </c>
      <c r="Q2688" s="3">
        <f t="shared" si="794"/>
        <v>-66.182483222168315</v>
      </c>
      <c r="R2688">
        <f t="shared" si="795"/>
        <v>113.81751677783168</v>
      </c>
      <c r="S2688">
        <f t="shared" si="796"/>
        <v>22.655513957424304</v>
      </c>
      <c r="T2688">
        <f t="shared" si="779"/>
        <v>34.702275784691679</v>
      </c>
    </row>
    <row r="2689" spans="1:20" x14ac:dyDescent="0.3">
      <c r="A2689">
        <f t="shared" si="780"/>
        <v>142889.71783510121</v>
      </c>
      <c r="B2689">
        <f t="shared" si="797"/>
        <v>22741.604910462516</v>
      </c>
      <c r="C2689" t="str">
        <f t="shared" si="781"/>
        <v>21.7809943753176-49.6603861206334i</v>
      </c>
      <c r="D2689" t="str">
        <f t="shared" si="782"/>
        <v>14.2301124700069-5.40281257558245i</v>
      </c>
      <c r="E2689" t="str">
        <f t="shared" si="783"/>
        <v>153.720455985043+2.64447900802355i</v>
      </c>
      <c r="F2689" t="str">
        <f t="shared" si="784"/>
        <v>17.3419843887664-7.99489446305386i</v>
      </c>
      <c r="G2689" t="str">
        <f t="shared" si="785"/>
        <v>0.993271551678572-0.081750696049719i</v>
      </c>
      <c r="H2689" t="str">
        <f t="shared" si="786"/>
        <v>167.840065692317+77.6888966638215i</v>
      </c>
      <c r="I2689" t="str">
        <f t="shared" si="787"/>
        <v>9.19692827050121+0.0141035276236588i</v>
      </c>
      <c r="K2689" t="str">
        <f t="shared" si="788"/>
        <v>0.0637879399646254-0.0672487001932299i</v>
      </c>
      <c r="L2689" t="str">
        <f t="shared" si="789"/>
        <v>0.0015-0.437400261872774i</v>
      </c>
      <c r="M2689" t="str">
        <f t="shared" si="790"/>
        <v>0.0135-0.179446261281138i</v>
      </c>
      <c r="N2689">
        <f t="shared" si="791"/>
        <v>113.68220700212633</v>
      </c>
      <c r="O2689">
        <f t="shared" si="792"/>
        <v>34.684308820551706</v>
      </c>
      <c r="P2689" s="3">
        <f t="shared" si="793"/>
        <v>34.684308820551706</v>
      </c>
      <c r="Q2689" s="3">
        <f t="shared" si="794"/>
        <v>-66.317792997873667</v>
      </c>
      <c r="R2689">
        <f t="shared" si="795"/>
        <v>113.68220700212633</v>
      </c>
      <c r="S2689">
        <f t="shared" si="796"/>
        <v>22.741604910462517</v>
      </c>
      <c r="T2689">
        <f t="shared" si="779"/>
        <v>34.684308820551706</v>
      </c>
    </row>
    <row r="2690" spans="1:20" x14ac:dyDescent="0.3">
      <c r="A2690">
        <f t="shared" si="780"/>
        <v>143432.69876287458</v>
      </c>
      <c r="B2690">
        <f t="shared" si="797"/>
        <v>22828.023009122273</v>
      </c>
      <c r="C2690" t="str">
        <f t="shared" si="781"/>
        <v>21.6184408436147-49.6087064303008i</v>
      </c>
      <c r="D2690" t="str">
        <f t="shared" si="782"/>
        <v>14.2221708314367-5.41048323915708i</v>
      </c>
      <c r="E2690" t="str">
        <f t="shared" si="783"/>
        <v>153.785304428554+2.63812151328111i</v>
      </c>
      <c r="F2690" t="str">
        <f t="shared" si="784"/>
        <v>17.3410959460504-7.97538259465726i</v>
      </c>
      <c r="G2690" t="str">
        <f t="shared" si="785"/>
        <v>0.993220665640654-0.0820571446309812i</v>
      </c>
      <c r="H2690" t="str">
        <f t="shared" si="786"/>
        <v>168.641607137031+77.8782674426435i</v>
      </c>
      <c r="I2690" t="str">
        <f t="shared" si="787"/>
        <v>9.23272062213018+0.0143565055254489i</v>
      </c>
      <c r="K2690" t="str">
        <f t="shared" si="788"/>
        <v>0.0635368747611854-0.067207400463459i</v>
      </c>
      <c r="L2690" t="str">
        <f t="shared" si="789"/>
        <v>0.0015-0.435744433027271i</v>
      </c>
      <c r="M2690" t="str">
        <f t="shared" si="790"/>
        <v>0.0135-0.178766946882983i</v>
      </c>
      <c r="N2690">
        <f t="shared" si="791"/>
        <v>113.54656915777687</v>
      </c>
      <c r="O2690">
        <f t="shared" si="792"/>
        <v>34.666275415626167</v>
      </c>
      <c r="P2690" s="3">
        <f t="shared" si="793"/>
        <v>34.666275415626167</v>
      </c>
      <c r="Q2690" s="3">
        <f t="shared" si="794"/>
        <v>-66.453430842223128</v>
      </c>
      <c r="R2690">
        <f t="shared" si="795"/>
        <v>113.54656915777687</v>
      </c>
      <c r="S2690">
        <f t="shared" si="796"/>
        <v>22.828023009122273</v>
      </c>
      <c r="T2690">
        <f t="shared" si="779"/>
        <v>34.666275415626167</v>
      </c>
    </row>
    <row r="2691" spans="1:20" x14ac:dyDescent="0.3">
      <c r="A2691">
        <f t="shared" si="780"/>
        <v>143977.74301817353</v>
      </c>
      <c r="B2691">
        <f t="shared" si="797"/>
        <v>22914.769496556939</v>
      </c>
      <c r="C2691" t="str">
        <f t="shared" si="781"/>
        <v>21.4558996832257-49.5564922912701i</v>
      </c>
      <c r="D2691" t="str">
        <f t="shared" si="782"/>
        <v>14.2141776824465-5.41820012201907i</v>
      </c>
      <c r="E2691" t="str">
        <f t="shared" si="783"/>
        <v>153.850330196342+2.63126641706475i</v>
      </c>
      <c r="F2691" t="str">
        <f t="shared" si="784"/>
        <v>17.3402008304092-7.95598434463401i</v>
      </c>
      <c r="G2691" t="str">
        <f t="shared" si="785"/>
        <v>0.993169397407343-0.0823647100454949i</v>
      </c>
      <c r="H2691" t="str">
        <f t="shared" si="786"/>
        <v>169.452923726353+78.0646825929066i</v>
      </c>
      <c r="I2691" t="str">
        <f t="shared" si="787"/>
        <v>9.26889033296692+0.0143025916810355i</v>
      </c>
      <c r="K2691" t="str">
        <f t="shared" si="788"/>
        <v>0.0632861253640073-0.0671651908292049i</v>
      </c>
      <c r="L2691" t="str">
        <f t="shared" si="789"/>
        <v>0.0015-0.434094872511725i</v>
      </c>
      <c r="M2691" t="str">
        <f t="shared" si="790"/>
        <v>0.0135-0.178090204107374i</v>
      </c>
      <c r="N2691">
        <f t="shared" si="791"/>
        <v>113.41060444759754</v>
      </c>
      <c r="O2691">
        <f t="shared" si="792"/>
        <v>34.648175378639145</v>
      </c>
      <c r="P2691" s="3">
        <f t="shared" si="793"/>
        <v>34.648175378639145</v>
      </c>
      <c r="Q2691" s="3">
        <f t="shared" si="794"/>
        <v>-66.589395552402465</v>
      </c>
      <c r="R2691">
        <f t="shared" si="795"/>
        <v>113.41060444759754</v>
      </c>
      <c r="S2691">
        <f t="shared" si="796"/>
        <v>22.914769496556939</v>
      </c>
      <c r="T2691">
        <f t="shared" si="779"/>
        <v>34.648175378639145</v>
      </c>
    </row>
    <row r="2692" spans="1:20" x14ac:dyDescent="0.3">
      <c r="A2692">
        <f t="shared" si="780"/>
        <v>144524.8584416426</v>
      </c>
      <c r="B2692">
        <f t="shared" si="797"/>
        <v>23001.845620643857</v>
      </c>
      <c r="C2692" t="str">
        <f t="shared" si="781"/>
        <v>21.2933758004391-49.5037422669016i</v>
      </c>
      <c r="D2692" t="str">
        <f t="shared" si="782"/>
        <v>14.2061327524636-5.42596302730736i</v>
      </c>
      <c r="E2692" t="str">
        <f t="shared" si="783"/>
        <v>153.915530740175+2.62391223067155i</v>
      </c>
      <c r="F2692" t="str">
        <f t="shared" si="784"/>
        <v>17.3392989924256-7.93669942140341i</v>
      </c>
      <c r="G2692" t="str">
        <f t="shared" si="785"/>
        <v>0.993117744148216-0.0826733960000089i</v>
      </c>
      <c r="H2692" t="str">
        <f t="shared" si="786"/>
        <v>170.274145884783+78.2480154792259i</v>
      </c>
      <c r="I2692" t="str">
        <f t="shared" si="787"/>
        <v>9.30544109612053+0.0139342640616034i</v>
      </c>
      <c r="K2692" t="str">
        <f t="shared" si="788"/>
        <v>0.0630356983753612-0.0671220742645446i</v>
      </c>
      <c r="L2692" t="str">
        <f t="shared" si="789"/>
        <v>0.0015-0.432451556596658i</v>
      </c>
      <c r="M2692" t="str">
        <f t="shared" si="790"/>
        <v>0.0135-0.177416023219142i</v>
      </c>
      <c r="N2692">
        <f t="shared" si="791"/>
        <v>113.27431408029729</v>
      </c>
      <c r="O2692">
        <f t="shared" si="792"/>
        <v>34.630008519727234</v>
      </c>
      <c r="P2692" s="3">
        <f t="shared" si="793"/>
        <v>34.630008519727234</v>
      </c>
      <c r="Q2692" s="3">
        <f t="shared" si="794"/>
        <v>-66.725685919702713</v>
      </c>
      <c r="R2692">
        <f t="shared" si="795"/>
        <v>113.27431408029729</v>
      </c>
      <c r="S2692">
        <f t="shared" si="796"/>
        <v>23.001845620643856</v>
      </c>
      <c r="T2692">
        <f t="shared" si="779"/>
        <v>34.630008519727234</v>
      </c>
    </row>
    <row r="2693" spans="1:20" x14ac:dyDescent="0.3">
      <c r="A2693">
        <f t="shared" si="780"/>
        <v>145074.05290372082</v>
      </c>
      <c r="B2693">
        <f t="shared" si="797"/>
        <v>23089.252634002303</v>
      </c>
      <c r="C2693" t="str">
        <f t="shared" si="781"/>
        <v>21.1308741191942-49.4504549675147i</v>
      </c>
      <c r="D2693" t="str">
        <f t="shared" si="782"/>
        <v>14.1980357703972-5.43377175620765i</v>
      </c>
      <c r="E2693" t="str">
        <f t="shared" si="783"/>
        <v>153.980903506463+2.61605748593724i</v>
      </c>
      <c r="F2693" t="str">
        <f t="shared" si="784"/>
        <v>17.3383903823264-7.9175275348749i</v>
      </c>
      <c r="G2693" t="str">
        <f t="shared" si="785"/>
        <v>0.993065703012503-0.082983206209367i</v>
      </c>
      <c r="H2693" t="str">
        <f t="shared" si="786"/>
        <v>171.105405422724+78.428135397821i</v>
      </c>
      <c r="I2693" t="str">
        <f t="shared" si="787"/>
        <v>9.34237660035125+0.0132438002701689i</v>
      </c>
      <c r="K2693" t="str">
        <f t="shared" si="788"/>
        <v>0.0627856003619871-0.0670780538020283i</v>
      </c>
      <c r="L2693" t="str">
        <f t="shared" si="789"/>
        <v>0.0015-0.430814461642417i</v>
      </c>
      <c r="M2693" t="str">
        <f t="shared" si="790"/>
        <v>0.0135-0.176744394519966i</v>
      </c>
      <c r="N2693">
        <f t="shared" si="791"/>
        <v>113.13769927038824</v>
      </c>
      <c r="O2693">
        <f t="shared" si="792"/>
        <v>34.611774650447117</v>
      </c>
      <c r="P2693" s="3">
        <f t="shared" si="793"/>
        <v>34.611774650447117</v>
      </c>
      <c r="Q2693" s="3">
        <f t="shared" si="794"/>
        <v>-66.862300729611761</v>
      </c>
      <c r="R2693">
        <f t="shared" si="795"/>
        <v>113.13769927038824</v>
      </c>
      <c r="S2693">
        <f t="shared" si="796"/>
        <v>23.089252634002303</v>
      </c>
      <c r="T2693">
        <f t="shared" si="779"/>
        <v>34.611774650447117</v>
      </c>
    </row>
    <row r="2694" spans="1:20" x14ac:dyDescent="0.3">
      <c r="A2694">
        <f t="shared" si="780"/>
        <v>145625.33430475497</v>
      </c>
      <c r="B2694">
        <f t="shared" si="797"/>
        <v>23176.991794011512</v>
      </c>
      <c r="C2694" t="str">
        <f t="shared" si="781"/>
        <v>20.9683995805549-49.396629050657i</v>
      </c>
      <c r="D2694" t="str">
        <f t="shared" si="782"/>
        <v>14.1898864646516-5.44162610793406i</v>
      </c>
      <c r="E2694" t="str">
        <f t="shared" si="783"/>
        <v>154.046445936511+2.60770073528593i</v>
      </c>
      <c r="F2694" t="str">
        <f t="shared" si="784"/>
        <v>17.337474949981-7.89846839644235i</v>
      </c>
      <c r="G2694" t="str">
        <f t="shared" si="785"/>
        <v>0.993013271128942-0.0832941443964732i</v>
      </c>
      <c r="H2694" t="str">
        <f t="shared" si="786"/>
        <v>171.946835517881+78.6049074499748i</v>
      </c>
      <c r="I2694" t="str">
        <f t="shared" si="787"/>
        <v>9.37970052723376+0.0122232723063035i</v>
      </c>
      <c r="K2694" t="str">
        <f t="shared" si="788"/>
        <v>0.0625358378544453-0.0670331325321764i</v>
      </c>
      <c r="L2694" t="str">
        <f t="shared" si="789"/>
        <v>0.0015-0.429183564098841i</v>
      </c>
      <c r="M2694" t="str">
        <f t="shared" si="790"/>
        <v>0.0135-0.176075308348243i</v>
      </c>
      <c r="N2694">
        <f t="shared" si="791"/>
        <v>113.0007612380972</v>
      </c>
      <c r="O2694">
        <f t="shared" si="792"/>
        <v>34.593473583782682</v>
      </c>
      <c r="P2694" s="3">
        <f t="shared" si="793"/>
        <v>34.593473583782682</v>
      </c>
      <c r="Q2694" s="3">
        <f t="shared" si="794"/>
        <v>-66.999238761902802</v>
      </c>
      <c r="R2694">
        <f t="shared" si="795"/>
        <v>113.0007612380972</v>
      </c>
      <c r="S2694">
        <f t="shared" si="796"/>
        <v>23.176991794011514</v>
      </c>
      <c r="T2694">
        <f t="shared" si="779"/>
        <v>34.593473583782682</v>
      </c>
    </row>
    <row r="2695" spans="1:20" x14ac:dyDescent="0.3">
      <c r="A2695">
        <f t="shared" si="780"/>
        <v>146178.71057511304</v>
      </c>
      <c r="B2695">
        <f t="shared" si="797"/>
        <v>23265.064362828758</v>
      </c>
      <c r="C2695" t="str">
        <f t="shared" si="781"/>
        <v>20.8059571421824-49.3422632213713i</v>
      </c>
      <c r="D2695" t="str">
        <f t="shared" si="782"/>
        <v>14.1816845631397-5.44952587971053i</v>
      </c>
      <c r="E2695" t="str">
        <f t="shared" si="783"/>
        <v>154.112155466794+2.59884055177399i</v>
      </c>
      <c r="F2695" t="str">
        <f t="shared" si="784"/>
        <v>17.3365526448986-7.87952171897835i</v>
      </c>
      <c r="G2695" t="str">
        <f t="shared" si="785"/>
        <v>0.992960445605646-0.0836062142922565i</v>
      </c>
      <c r="H2695" t="str">
        <f t="shared" si="786"/>
        <v>172.798570693999+78.7781924117619i</v>
      </c>
      <c r="I2695" t="str">
        <f t="shared" si="787"/>
        <v>9.41741654814376+0.0108645412098849i</v>
      </c>
      <c r="K2695" t="str">
        <f t="shared" si="788"/>
        <v>0.062286417346473-0.0669873136029669i</v>
      </c>
      <c r="L2695" t="str">
        <f t="shared" si="789"/>
        <v>0.0015-0.427558840504922i</v>
      </c>
      <c r="M2695" t="str">
        <f t="shared" si="790"/>
        <v>0.0135-0.175408755078943i</v>
      </c>
      <c r="N2695">
        <f t="shared" si="791"/>
        <v>112.86350120927763</v>
      </c>
      <c r="O2695">
        <f t="shared" si="792"/>
        <v>34.575105134152935</v>
      </c>
      <c r="P2695" s="3">
        <f t="shared" si="793"/>
        <v>34.575105134152935</v>
      </c>
      <c r="Q2695" s="3">
        <f t="shared" si="794"/>
        <v>-67.136498790722371</v>
      </c>
      <c r="R2695">
        <f t="shared" si="795"/>
        <v>112.86350120927763</v>
      </c>
      <c r="S2695">
        <f t="shared" si="796"/>
        <v>23.26506436282876</v>
      </c>
      <c r="T2695">
        <f t="shared" si="779"/>
        <v>34.575105134152935</v>
      </c>
    </row>
    <row r="2696" spans="1:20" x14ac:dyDescent="0.3">
      <c r="A2696">
        <f t="shared" si="780"/>
        <v>146734.18967529849</v>
      </c>
      <c r="B2696">
        <f t="shared" si="797"/>
        <v>23353.471607407508</v>
      </c>
      <c r="C2696" t="str">
        <f t="shared" si="781"/>
        <v>20.6435517777977-49.28735623245i</v>
      </c>
      <c r="D2696" t="str">
        <f t="shared" si="782"/>
        <v>14.173429793297-5.45747086675273i</v>
      </c>
      <c r="E2696" t="str">
        <f t="shared" si="783"/>
        <v>154.178029529207+2.58947552913073i</v>
      </c>
      <c r="F2696" t="str">
        <f t="shared" si="784"/>
        <v>17.335623416226-7.86068721682858i</v>
      </c>
      <c r="G2696" t="str">
        <f t="shared" si="785"/>
        <v>0.992907223529965-0.0839194196356338i</v>
      </c>
      <c r="H2696" t="str">
        <f t="shared" si="786"/>
        <v>173.660746796747+78.9478465999611i</v>
      </c>
      <c r="I2696" t="str">
        <f t="shared" si="787"/>
        <v>9.45552832105907+0.00915925158374092i</v>
      </c>
      <c r="K2696" t="str">
        <f t="shared" si="788"/>
        <v>0.062037345294349-0.0669406002193157i</v>
      </c>
      <c r="L2696" t="str">
        <f t="shared" si="789"/>
        <v>0.0015-0.425940267488466i</v>
      </c>
      <c r="M2696" t="str">
        <f t="shared" si="790"/>
        <v>0.0135-0.174744725123473i</v>
      </c>
      <c r="N2696">
        <f t="shared" si="791"/>
        <v>112.7259204153183</v>
      </c>
      <c r="O2696">
        <f t="shared" si="792"/>
        <v>34.556669117418544</v>
      </c>
      <c r="P2696" s="3">
        <f t="shared" si="793"/>
        <v>34.556669117418544</v>
      </c>
      <c r="Q2696" s="3">
        <f t="shared" si="794"/>
        <v>-67.274079584681701</v>
      </c>
      <c r="R2696">
        <f t="shared" si="795"/>
        <v>112.7259204153183</v>
      </c>
      <c r="S2696">
        <f t="shared" si="796"/>
        <v>23.353471607407506</v>
      </c>
      <c r="T2696">
        <f t="shared" si="779"/>
        <v>34.556669117418544</v>
      </c>
    </row>
    <row r="2697" spans="1:20" x14ac:dyDescent="0.3">
      <c r="A2697">
        <f t="shared" si="780"/>
        <v>147291.77959606462</v>
      </c>
      <c r="B2697">
        <f t="shared" si="797"/>
        <v>23442.214799515656</v>
      </c>
      <c r="C2697" t="str">
        <f t="shared" si="781"/>
        <v>20.4811884766444-49.2319068846849i</v>
      </c>
      <c r="D2697" t="str">
        <f t="shared" si="782"/>
        <v>14.1651218820956-5.4654608622494i</v>
      </c>
      <c r="E2697" t="str">
        <f t="shared" si="783"/>
        <v>154.244065551333+2.57960428179476i</v>
      </c>
      <c r="F2697" t="str">
        <f t="shared" si="784"/>
        <v>17.3346872127445-7.84196460580585i</v>
      </c>
      <c r="G2697" t="str">
        <f t="shared" si="785"/>
        <v>0.992853601968341-0.0842337641734731i</v>
      </c>
      <c r="H2697" t="str">
        <f t="shared" si="786"/>
        <v>174.533500966552+79.1137217340577i</v>
      </c>
      <c r="I2697" t="str">
        <f t="shared" si="787"/>
        <v>9.4940394871643+0.00709882599409529i</v>
      </c>
      <c r="K2697" t="str">
        <f t="shared" si="788"/>
        <v>0.0617886281162684-0.0668929956425484i</v>
      </c>
      <c r="L2697" t="str">
        <f t="shared" si="789"/>
        <v>0.0015-0.424327821765757i</v>
      </c>
      <c r="M2697" t="str">
        <f t="shared" si="790"/>
        <v>0.0135-0.174083208929541i</v>
      </c>
      <c r="N2697">
        <f t="shared" si="791"/>
        <v>112.58802009305431</v>
      </c>
      <c r="O2697">
        <f t="shared" si="792"/>
        <v>34.538165350888875</v>
      </c>
      <c r="P2697" s="3">
        <f t="shared" si="793"/>
        <v>34.538165350888875</v>
      </c>
      <c r="Q2697" s="3">
        <f t="shared" si="794"/>
        <v>-67.411979906945689</v>
      </c>
      <c r="R2697">
        <f t="shared" si="795"/>
        <v>112.58802009305431</v>
      </c>
      <c r="S2697">
        <f t="shared" si="796"/>
        <v>23.442214799515657</v>
      </c>
      <c r="T2697">
        <f t="shared" si="779"/>
        <v>34.538165350888875</v>
      </c>
    </row>
    <row r="2698" spans="1:20" x14ac:dyDescent="0.3">
      <c r="A2698">
        <f t="shared" si="780"/>
        <v>147851.48835852966</v>
      </c>
      <c r="B2698">
        <f t="shared" si="797"/>
        <v>23531.295215753817</v>
      </c>
      <c r="C2698" t="str">
        <f t="shared" si="781"/>
        <v>20.3188722429458-49.1759140271119i</v>
      </c>
      <c r="D2698" t="str">
        <f t="shared" si="782"/>
        <v>14.1567605560585-5.4734956573444i</v>
      </c>
      <c r="E2698" t="str">
        <f t="shared" si="783"/>
        <v>154.310260956715+2.56922544495047i</v>
      </c>
      <c r="F2698" t="str">
        <f t="shared" si="784"/>
        <v>17.3337439828689-7.82335360318486i</v>
      </c>
      <c r="G2698" t="str">
        <f t="shared" si="785"/>
        <v>0.992799577966175-0.084549251660555i</v>
      </c>
      <c r="H2698" t="str">
        <f t="shared" si="786"/>
        <v>175.416971608236+79.2756647942552i</v>
      </c>
      <c r="I2698" t="str">
        <f t="shared" si="787"/>
        <v>9.53295366725299+0.00467445924760093i</v>
      </c>
      <c r="K2698" t="str">
        <f t="shared" si="788"/>
        <v>0.0615402721917235-0.0668445031898635i</v>
      </c>
      <c r="L2698" t="str">
        <f t="shared" si="789"/>
        <v>0.0015-0.422721480141221i</v>
      </c>
      <c r="M2698" t="str">
        <f t="shared" si="790"/>
        <v>0.0135-0.173424196981013i</v>
      </c>
      <c r="N2698">
        <f t="shared" si="791"/>
        <v>112.44980148467549</v>
      </c>
      <c r="O2698">
        <f t="shared" si="792"/>
        <v>34.51959365332916</v>
      </c>
      <c r="P2698" s="3">
        <f t="shared" si="793"/>
        <v>34.51959365332916</v>
      </c>
      <c r="Q2698" s="3">
        <f t="shared" si="794"/>
        <v>-67.55019851532451</v>
      </c>
      <c r="R2698">
        <f t="shared" si="795"/>
        <v>112.44980148467549</v>
      </c>
      <c r="S2698">
        <f t="shared" si="796"/>
        <v>23.531295215753815</v>
      </c>
      <c r="T2698">
        <f t="shared" si="779"/>
        <v>34.51959365332916</v>
      </c>
    </row>
    <row r="2699" spans="1:20" x14ac:dyDescent="0.3">
      <c r="A2699">
        <f t="shared" si="780"/>
        <v>148413.3240142921</v>
      </c>
      <c r="B2699">
        <f t="shared" si="797"/>
        <v>23620.714137573683</v>
      </c>
      <c r="C2699" t="str">
        <f t="shared" si="781"/>
        <v>20.1566080953581-49.1193765572423i</v>
      </c>
      <c r="D2699" t="str">
        <f t="shared" si="782"/>
        <v>14.1483455412743-5.48157504111795i</v>
      </c>
      <c r="E2699" t="str">
        <f t="shared" si="783"/>
        <v>154.376613165112+2.55833767455508i</v>
      </c>
      <c r="F2699" t="str">
        <f t="shared" si="784"/>
        <v>17.3327936746433-7.80485392769607i</v>
      </c>
      <c r="G2699" t="str">
        <f t="shared" si="785"/>
        <v>0.992745148547681-0.0848658858595335i</v>
      </c>
      <c r="H2699" t="str">
        <f t="shared" si="786"/>
        <v>176.311298357194+79.4335178754025i</v>
      </c>
      <c r="I2699" t="str">
        <f t="shared" si="787"/>
        <v>9.57227445791157+0.00187711254496064i</v>
      </c>
      <c r="K2699" t="str">
        <f t="shared" si="788"/>
        <v>0.0612922838608967-0.066795126233789i</v>
      </c>
      <c r="L2699" t="str">
        <f t="shared" si="789"/>
        <v>0.0015-0.421121219507093i</v>
      </c>
      <c r="M2699" t="str">
        <f t="shared" si="790"/>
        <v>0.0135-0.172767679797782i</v>
      </c>
      <c r="N2699">
        <f t="shared" si="791"/>
        <v>112.31126583763709</v>
      </c>
      <c r="O2699">
        <f t="shared" si="792"/>
        <v>34.500953844966531</v>
      </c>
      <c r="P2699" s="3">
        <f t="shared" si="793"/>
        <v>34.500953844966531</v>
      </c>
      <c r="Q2699" s="3">
        <f t="shared" si="794"/>
        <v>-67.688734162362906</v>
      </c>
      <c r="R2699">
        <f t="shared" si="795"/>
        <v>112.31126583763709</v>
      </c>
      <c r="S2699">
        <f t="shared" si="796"/>
        <v>23.620714137573682</v>
      </c>
      <c r="T2699">
        <f t="shared" si="779"/>
        <v>34.500953844966531</v>
      </c>
    </row>
    <row r="2700" spans="1:20" x14ac:dyDescent="0.3">
      <c r="A2700">
        <f t="shared" si="780"/>
        <v>148977.29464554641</v>
      </c>
      <c r="B2700">
        <f t="shared" si="797"/>
        <v>23710.472851296465</v>
      </c>
      <c r="C2700" t="str">
        <f t="shared" si="781"/>
        <v>19.9944010664192-49.0622934212919i</v>
      </c>
      <c r="D2700" t="str">
        <f t="shared" si="782"/>
        <v>14.1398765634114-5.48969880056842i</v>
      </c>
      <c r="E2700" t="str">
        <f t="shared" si="783"/>
        <v>154.443119592778+2.54693964736767i</v>
      </c>
      <c r="F2700" t="str">
        <f t="shared" si="784"/>
        <v>17.3318362357399-7.7864652995202i</v>
      </c>
      <c r="G2700" t="str">
        <f t="shared" si="785"/>
        <v>0.992690310715748-0.0851836705408966i</v>
      </c>
      <c r="H2700" t="str">
        <f t="shared" si="786"/>
        <v>177.216622041952+79.5871180367621i</v>
      </c>
      <c r="I2700" t="str">
        <f t="shared" si="787"/>
        <v>9.61200542747991-0.00130249248919817i</v>
      </c>
      <c r="K2700" t="str">
        <f t="shared" si="788"/>
        <v>0.061044669424059-0.0667448682016304i</v>
      </c>
      <c r="L2700" t="str">
        <f t="shared" si="789"/>
        <v>0.0015-0.41952701684309i</v>
      </c>
      <c r="M2700" t="str">
        <f t="shared" si="790"/>
        <v>0.0135-0.172113647935626i</v>
      </c>
      <c r="N2700">
        <f t="shared" si="791"/>
        <v>112.17241440456728</v>
      </c>
      <c r="O2700">
        <f t="shared" si="792"/>
        <v>34.48224574749667</v>
      </c>
      <c r="P2700" s="3">
        <f t="shared" si="793"/>
        <v>34.48224574749667</v>
      </c>
      <c r="Q2700" s="3">
        <f t="shared" si="794"/>
        <v>-67.827585595432723</v>
      </c>
      <c r="R2700">
        <f t="shared" si="795"/>
        <v>112.17241440456728</v>
      </c>
      <c r="S2700">
        <f t="shared" si="796"/>
        <v>23.710472851296466</v>
      </c>
      <c r="T2700">
        <f t="shared" si="779"/>
        <v>34.48224574749667</v>
      </c>
    </row>
    <row r="2701" spans="1:20" x14ac:dyDescent="0.3">
      <c r="A2701">
        <f t="shared" si="780"/>
        <v>149543.40836519949</v>
      </c>
      <c r="B2701">
        <f t="shared" si="797"/>
        <v>23800.57264813139</v>
      </c>
      <c r="C2701" t="str">
        <f t="shared" si="781"/>
        <v>19.8322562019962-49.0046636143998i</v>
      </c>
      <c r="D2701" t="str">
        <f t="shared" si="782"/>
        <v>14.1313533477338-5.49786672059409i</v>
      </c>
      <c r="E2701" t="str">
        <f t="shared" si="783"/>
        <v>154.509777652722+2.53503006097208i</v>
      </c>
      <c r="F2701" t="str">
        <f t="shared" si="784"/>
        <v>17.3308716134557-7.7681874402825i</v>
      </c>
      <c r="G2701" t="str">
        <f t="shared" si="785"/>
        <v>0.992635061451791-0.0855026094829249i</v>
      </c>
      <c r="H2701" t="str">
        <f t="shared" si="786"/>
        <v>178.133084642854+79.7362971475224i</v>
      </c>
      <c r="I2701" t="str">
        <f t="shared" si="787"/>
        <v>9.65215011177362-0.00487387990096923i</v>
      </c>
      <c r="K2701" t="str">
        <f t="shared" si="788"/>
        <v>0.0607974351409807-0.0666937325749116i</v>
      </c>
      <c r="L2701" t="str">
        <f t="shared" si="789"/>
        <v>0.0015-0.417938849216068i</v>
      </c>
      <c r="M2701" t="str">
        <f t="shared" si="790"/>
        <v>0.0135-0.171462091986079i</v>
      </c>
      <c r="N2701">
        <f t="shared" si="791"/>
        <v>112.03324844317781</v>
      </c>
      <c r="O2701">
        <f t="shared" si="792"/>
        <v>34.463469184090016</v>
      </c>
      <c r="P2701" s="3">
        <f t="shared" si="793"/>
        <v>34.463469184090016</v>
      </c>
      <c r="Q2701" s="3">
        <f t="shared" si="794"/>
        <v>-67.966751556822189</v>
      </c>
      <c r="R2701">
        <f t="shared" si="795"/>
        <v>112.03324844317781</v>
      </c>
      <c r="S2701">
        <f t="shared" si="796"/>
        <v>23.800572648131389</v>
      </c>
      <c r="T2701">
        <f t="shared" si="779"/>
        <v>34.463469184090016</v>
      </c>
    </row>
    <row r="2702" spans="1:20" x14ac:dyDescent="0.3">
      <c r="A2702">
        <f t="shared" si="780"/>
        <v>150111.67331698726</v>
      </c>
      <c r="B2702">
        <f t="shared" si="797"/>
        <v>23891.014824194292</v>
      </c>
      <c r="C2702" t="str">
        <f t="shared" si="781"/>
        <v>19.6701785607252-48.9464861808399i</v>
      </c>
      <c r="D2702" t="str">
        <f t="shared" si="782"/>
        <v>14.1227756191161-5.50607858397475i</v>
      </c>
      <c r="E2702" t="str">
        <f t="shared" si="783"/>
        <v>154.576584754979+2.52260763379439i</v>
      </c>
      <c r="F2702" t="str">
        <f t="shared" si="784"/>
        <v>17.3298997547105-7.75002007304715i</v>
      </c>
      <c r="G2702" t="str">
        <f t="shared" si="785"/>
        <v>0.992579397715618-0.0858227064716499i</v>
      </c>
      <c r="H2702" t="str">
        <f t="shared" si="786"/>
        <v>179.060829246639+79.8808817279831i</v>
      </c>
      <c r="I2702" t="str">
        <f t="shared" si="787"/>
        <v>9.69271200955793-0.008846825625047i</v>
      </c>
      <c r="K2702" t="str">
        <f t="shared" si="788"/>
        <v>0.0605505872303484-0.0666417228888087i</v>
      </c>
      <c r="L2702" t="str">
        <f t="shared" si="789"/>
        <v>0.0015-0.416356693779705i</v>
      </c>
      <c r="M2702" t="str">
        <f t="shared" si="790"/>
        <v>0.0135-0.170813002576289i</v>
      </c>
      <c r="N2702">
        <f t="shared" si="791"/>
        <v>111.89376921617047</v>
      </c>
      <c r="O2702">
        <f t="shared" si="792"/>
        <v>34.444623979397605</v>
      </c>
      <c r="P2702" s="3">
        <f t="shared" si="793"/>
        <v>34.444623979397605</v>
      </c>
      <c r="Q2702" s="3">
        <f t="shared" si="794"/>
        <v>-68.106230783829531</v>
      </c>
      <c r="R2702">
        <f t="shared" si="795"/>
        <v>111.89376921617047</v>
      </c>
      <c r="S2702">
        <f t="shared" si="796"/>
        <v>23.89101482419429</v>
      </c>
      <c r="T2702">
        <f t="shared" si="779"/>
        <v>34.444623979397605</v>
      </c>
    </row>
    <row r="2703" spans="1:20" x14ac:dyDescent="0.3">
      <c r="A2703">
        <f t="shared" si="780"/>
        <v>150682.09767559182</v>
      </c>
      <c r="B2703">
        <f t="shared" si="797"/>
        <v>23981.80068052623</v>
      </c>
      <c r="C2703" t="str">
        <f t="shared" si="781"/>
        <v>19.5081732134522-48.8877602142265i</v>
      </c>
      <c r="D2703" t="str">
        <f t="shared" si="782"/>
        <v>14.1141431020595-5.51433417135369i</v>
      </c>
      <c r="E2703" t="str">
        <f t="shared" si="783"/>
        <v>154.643538306881+2.50967110512142i</v>
      </c>
      <c r="F2703" t="str">
        <f t="shared" si="784"/>
        <v>17.3289206060445-7.73196292231151i</v>
      </c>
      <c r="G2703" t="str">
        <f t="shared" si="785"/>
        <v>0.992523316445275-0.0861439653008117i</v>
      </c>
      <c r="H2703" t="str">
        <f t="shared" si="786"/>
        <v>179.999999996688+80.0206927863256i</v>
      </c>
      <c r="I2703" t="str">
        <f t="shared" si="787"/>
        <v>9.7336945777615-0.0132313638265382i</v>
      </c>
      <c r="K2703" t="str">
        <f t="shared" si="788"/>
        <v>0.0603041318691929-0.0665888427315759i</v>
      </c>
      <c r="L2703" t="str">
        <f t="shared" si="789"/>
        <v>0.0015-0.414780527774163i</v>
      </c>
      <c r="M2703" t="str">
        <f t="shared" si="790"/>
        <v>0.0135-0.170166370368888i</v>
      </c>
      <c r="N2703">
        <f t="shared" si="791"/>
        <v>111.75397799114687</v>
      </c>
      <c r="O2703">
        <f t="shared" si="792"/>
        <v>34.425709959557267</v>
      </c>
      <c r="P2703" s="3">
        <f t="shared" si="793"/>
        <v>34.425709959557267</v>
      </c>
      <c r="Q2703" s="3">
        <f t="shared" si="794"/>
        <v>-68.246022008853132</v>
      </c>
      <c r="R2703">
        <f t="shared" si="795"/>
        <v>111.75397799114687</v>
      </c>
      <c r="S2703">
        <f t="shared" si="796"/>
        <v>23.981800680526231</v>
      </c>
      <c r="T2703">
        <f t="shared" si="779"/>
        <v>34.425709959557267</v>
      </c>
    </row>
    <row r="2704" spans="1:20" x14ac:dyDescent="0.3">
      <c r="A2704">
        <f t="shared" si="780"/>
        <v>151254.68964675907</v>
      </c>
      <c r="B2704">
        <f t="shared" si="797"/>
        <v>24072.931523112231</v>
      </c>
      <c r="C2704" t="str">
        <f t="shared" si="781"/>
        <v>19.3462452426663-48.8284848577085i</v>
      </c>
      <c r="D2704" t="str">
        <f t="shared" si="782"/>
        <v>14.1054555207066-5.52263326121903i</v>
      </c>
      <c r="E2704" t="str">
        <f t="shared" si="783"/>
        <v>154.710635713333+2.4962192351106i</v>
      </c>
      <c r="F2704" t="str">
        <f t="shared" si="784"/>
        <v>17.3279341136153-7.71401571400048i</v>
      </c>
      <c r="G2704" t="str">
        <f t="shared" si="785"/>
        <v>0.992466814556908-0.0864663897718153i</v>
      </c>
      <c r="H2704" t="str">
        <f t="shared" si="786"/>
        <v>180.950742038637+80.1555456508968i</v>
      </c>
      <c r="I2704" t="str">
        <f t="shared" si="787"/>
        <v>9.77510122641548-0.0180377933649369i</v>
      </c>
      <c r="K2704" t="str">
        <f t="shared" si="788"/>
        <v>0.0600580751923255-0.0665350957439655i</v>
      </c>
      <c r="L2704" t="str">
        <f t="shared" si="789"/>
        <v>0.0015-0.413210328525766i</v>
      </c>
      <c r="M2704" t="str">
        <f t="shared" si="790"/>
        <v>0.0135-0.169522186061853i</v>
      </c>
      <c r="N2704">
        <f t="shared" si="791"/>
        <v>111.61387604051524</v>
      </c>
      <c r="O2704">
        <f t="shared" si="792"/>
        <v>34.406726952198817</v>
      </c>
      <c r="P2704" s="3">
        <f t="shared" si="793"/>
        <v>34.406726952198817</v>
      </c>
      <c r="Q2704" s="3">
        <f t="shared" si="794"/>
        <v>-68.386123959484763</v>
      </c>
      <c r="R2704">
        <f t="shared" si="795"/>
        <v>111.61387604051524</v>
      </c>
      <c r="S2704">
        <f t="shared" si="796"/>
        <v>24.072931523112231</v>
      </c>
      <c r="T2704">
        <f t="shared" si="779"/>
        <v>34.406726952198817</v>
      </c>
    </row>
    <row r="2705" spans="1:20" x14ac:dyDescent="0.3">
      <c r="A2705">
        <f t="shared" si="780"/>
        <v>151829.45746741677</v>
      </c>
      <c r="B2705">
        <f t="shared" si="797"/>
        <v>24164.408662900059</v>
      </c>
      <c r="C2705" t="str">
        <f t="shared" si="781"/>
        <v>19.184399741934-48.768659304159i</v>
      </c>
      <c r="D2705" t="str">
        <f t="shared" si="782"/>
        <v>14.0967125988589-5.5309756298858i</v>
      </c>
      <c r="E2705" t="str">
        <f t="shared" si="783"/>
        <v>154.777874377075+2.48225080480043i</v>
      </c>
      <c r="F2705" t="str">
        <f t="shared" si="784"/>
        <v>17.3269402231952-7.69617817546074i</v>
      </c>
      <c r="G2705" t="str">
        <f t="shared" si="785"/>
        <v>0.992409888944617-0.0867899836936861i</v>
      </c>
      <c r="H2705" t="str">
        <f t="shared" si="786"/>
        <v>181.913201461121+80.285249797925i</v>
      </c>
      <c r="I2705" t="str">
        <f t="shared" si="787"/>
        <v>9.81693531330677-0.0232766843799504i</v>
      </c>
      <c r="K2705" t="str">
        <f t="shared" si="788"/>
        <v>0.0598124232917843-0.0664804856186404i</v>
      </c>
      <c r="L2705" t="str">
        <f t="shared" si="789"/>
        <v>0.0015-0.411646073446668i</v>
      </c>
      <c r="M2705" t="str">
        <f t="shared" si="790"/>
        <v>0.0135-0.168880440388377i</v>
      </c>
      <c r="N2705">
        <f t="shared" si="791"/>
        <v>111.47346464140001</v>
      </c>
      <c r="O2705">
        <f t="shared" si="792"/>
        <v>34.387674786449871</v>
      </c>
      <c r="P2705" s="3">
        <f t="shared" si="793"/>
        <v>34.387674786449871</v>
      </c>
      <c r="Q2705" s="3">
        <f t="shared" si="794"/>
        <v>-68.526535358599986</v>
      </c>
      <c r="R2705">
        <f t="shared" si="795"/>
        <v>111.47346464140001</v>
      </c>
      <c r="S2705">
        <f t="shared" si="796"/>
        <v>24.164408662900058</v>
      </c>
      <c r="T2705">
        <f t="shared" si="779"/>
        <v>34.387674786449871</v>
      </c>
    </row>
    <row r="2706" spans="1:20" x14ac:dyDescent="0.3">
      <c r="A2706">
        <f t="shared" si="780"/>
        <v>152406.40940579295</v>
      </c>
      <c r="B2706">
        <f t="shared" si="797"/>
        <v>24256.233415819079</v>
      </c>
      <c r="C2706" t="str">
        <f t="shared" si="781"/>
        <v>19.0226418153266-48.708282796356i</v>
      </c>
      <c r="D2706" t="str">
        <f t="shared" si="782"/>
        <v>14.087914059992-5.53936105147767i</v>
      </c>
      <c r="E2706" t="str">
        <f t="shared" si="783"/>
        <v>154.845251698965+2.46776461611369i</v>
      </c>
      <c r="F2706" t="str">
        <f t="shared" si="784"/>
        <v>17.3259388801696-7.6784500354552i</v>
      </c>
      <c r="G2706" t="str">
        <f t="shared" si="785"/>
        <v>0.992352536480304-0.0871147508830238i</v>
      </c>
      <c r="H2706" t="str">
        <f t="shared" si="786"/>
        <v>182.887525231338+80.4096086745985i</v>
      </c>
      <c r="I2706" t="str">
        <f t="shared" si="787"/>
        <v>9.85920013833108-0.0289588849971268i</v>
      </c>
      <c r="K2706" t="str">
        <f t="shared" si="788"/>
        <v>0.0595671822162902-0.06642501609958i</v>
      </c>
      <c r="L2706" t="str">
        <f t="shared" si="789"/>
        <v>0.0015-0.410087740034536i</v>
      </c>
      <c r="M2706" t="str">
        <f t="shared" si="790"/>
        <v>0.0135-0.168241124116733i</v>
      </c>
      <c r="N2706">
        <f t="shared" si="791"/>
        <v>111.33274507554785</v>
      </c>
      <c r="O2706">
        <f t="shared" si="792"/>
        <v>34.368553292941051</v>
      </c>
      <c r="P2706" s="3">
        <f t="shared" si="793"/>
        <v>34.368553292941051</v>
      </c>
      <c r="Q2706" s="3">
        <f t="shared" si="794"/>
        <v>-68.667254924452152</v>
      </c>
      <c r="R2706">
        <f t="shared" si="795"/>
        <v>111.33274507554785</v>
      </c>
      <c r="S2706">
        <f t="shared" si="796"/>
        <v>24.256233415819079</v>
      </c>
      <c r="T2706">
        <f t="shared" si="779"/>
        <v>34.368553292941051</v>
      </c>
    </row>
    <row r="2707" spans="1:20" x14ac:dyDescent="0.3">
      <c r="A2707">
        <f t="shared" si="780"/>
        <v>152985.55376153497</v>
      </c>
      <c r="B2707">
        <f t="shared" si="797"/>
        <v>24348.407102799192</v>
      </c>
      <c r="C2707" t="str">
        <f t="shared" si="781"/>
        <v>18.860976576848-48.6473546271545i</v>
      </c>
      <c r="D2707" t="str">
        <f t="shared" si="782"/>
        <v>14.0790596272734-5.54778929790879i</v>
      </c>
      <c r="E2707" t="str">
        <f t="shared" si="783"/>
        <v>154.912765078243+2.45275949185865i</v>
      </c>
      <c r="F2707" t="str">
        <f t="shared" si="784"/>
        <v>17.3249300295336-7.66083102415723i</v>
      </c>
      <c r="G2707" t="str">
        <f t="shared" si="785"/>
        <v>0.992294754013532-0.0874406951639575i</v>
      </c>
      <c r="H2707" t="str">
        <f t="shared" si="786"/>
        <v>183.873861125131+80.5284195174441i</v>
      </c>
      <c r="I2707" t="str">
        <f t="shared" si="787"/>
        <v>9.90189893753028-0.035095528151584i</v>
      </c>
      <c r="K2707" t="str">
        <f t="shared" si="788"/>
        <v>0.0593223579707117-0.06636869098148i</v>
      </c>
      <c r="L2707" t="str">
        <f t="shared" si="789"/>
        <v>0.0015-0.408535305872222i</v>
      </c>
      <c r="M2707" t="str">
        <f t="shared" si="790"/>
        <v>0.0135-0.167604228050143i</v>
      </c>
      <c r="N2707">
        <f t="shared" si="791"/>
        <v>111.19171862923709</v>
      </c>
      <c r="O2707">
        <f t="shared" si="792"/>
        <v>34.349362303811105</v>
      </c>
      <c r="P2707" s="3">
        <f t="shared" si="793"/>
        <v>34.349362303811105</v>
      </c>
      <c r="Q2707" s="3">
        <f t="shared" si="794"/>
        <v>-68.808281370762913</v>
      </c>
      <c r="R2707">
        <f t="shared" si="795"/>
        <v>111.19171862923709</v>
      </c>
      <c r="S2707">
        <f t="shared" si="796"/>
        <v>24.348407102799193</v>
      </c>
      <c r="T2707">
        <f t="shared" si="779"/>
        <v>34.349362303811105</v>
      </c>
    </row>
    <row r="2708" spans="1:20" x14ac:dyDescent="0.3">
      <c r="A2708">
        <f t="shared" si="780"/>
        <v>153566.89886582879</v>
      </c>
      <c r="B2708">
        <f t="shared" si="797"/>
        <v>24440.93104978983</v>
      </c>
      <c r="C2708" t="str">
        <f t="shared" si="781"/>
        <v>18.6994091498555-48.5858741396497i</v>
      </c>
      <c r="D2708" t="str">
        <f t="shared" si="782"/>
        <v>14.0701490235782-5.55626013886564i</v>
      </c>
      <c r="E2708" t="str">
        <f t="shared" si="783"/>
        <v>154.98041191281+2.43723427572762i</v>
      </c>
      <c r="F2708" t="str">
        <f t="shared" si="784"/>
        <v>17.3239136158894-7.64332087314505i</v>
      </c>
      <c r="G2708" t="str">
        <f t="shared" si="785"/>
        <v>0.992236538371374-0.0877678203680968i</v>
      </c>
      <c r="H2708" t="str">
        <f t="shared" si="786"/>
        <v>184.872357651286+80.6414731659393i</v>
      </c>
      <c r="I2708" t="str">
        <f t="shared" si="787"/>
        <v>9.94503487680093-0.0416980385276699i</v>
      </c>
      <c r="K2708" t="str">
        <f t="shared" si="788"/>
        <v>0.0590779565155385-0.0663115141091454i</v>
      </c>
      <c r="L2708" t="str">
        <f t="shared" si="789"/>
        <v>0.0015-0.406988748627438i</v>
      </c>
      <c r="M2708" t="str">
        <f t="shared" si="790"/>
        <v>0.0135-0.166969743026641i</v>
      </c>
      <c r="N2708">
        <f t="shared" si="791"/>
        <v>111.05038659318329</v>
      </c>
      <c r="O2708">
        <f t="shared" si="792"/>
        <v>34.330101652711491</v>
      </c>
      <c r="P2708" s="3">
        <f t="shared" si="793"/>
        <v>34.330101652711491</v>
      </c>
      <c r="Q2708" s="3">
        <f t="shared" si="794"/>
        <v>-68.949613406816709</v>
      </c>
      <c r="R2708">
        <f t="shared" si="795"/>
        <v>111.05038659318329</v>
      </c>
      <c r="S2708">
        <f t="shared" si="796"/>
        <v>24.440931049789828</v>
      </c>
      <c r="T2708">
        <f t="shared" si="779"/>
        <v>34.330101652711491</v>
      </c>
    </row>
    <row r="2709" spans="1:20" x14ac:dyDescent="0.3">
      <c r="A2709">
        <f t="shared" si="780"/>
        <v>154150.45308151896</v>
      </c>
      <c r="B2709">
        <f t="shared" si="797"/>
        <v>24533.806587779032</v>
      </c>
      <c r="C2709" t="str">
        <f t="shared" si="781"/>
        <v>18.537944666483-48.5238407273364i</v>
      </c>
      <c r="D2709" t="str">
        <f t="shared" si="782"/>
        <v>14.0611819715074-5.5647733417891i</v>
      </c>
      <c r="E2709" t="str">
        <f t="shared" si="783"/>
        <v>155.048189599501+2.42118783228835i</v>
      </c>
      <c r="F2709" t="str">
        <f t="shared" si="784"/>
        <v>17.3228895834443-7.62591931539604i</v>
      </c>
      <c r="G2709" t="str">
        <f t="shared" si="785"/>
        <v>0.992177886358265-0.0880961303344841i</v>
      </c>
      <c r="H2709" t="str">
        <f t="shared" si="786"/>
        <v>185.88316396968+80.7485538712943i</v>
      </c>
      <c r="I2709" t="str">
        <f t="shared" si="787"/>
        <v>9.98861104525692-0.0487781396112205i</v>
      </c>
      <c r="K2709" t="str">
        <f t="shared" si="788"/>
        <v>0.0588339837663686-0.0662534893768782i</v>
      </c>
      <c r="L2709" t="str">
        <f t="shared" si="789"/>
        <v>0.0015-0.405448046052439i</v>
      </c>
      <c r="M2709" t="str">
        <f t="shared" si="790"/>
        <v>0.0135-0.166337659918949i</v>
      </c>
      <c r="N2709">
        <f t="shared" si="791"/>
        <v>110.90875026244811</v>
      </c>
      <c r="O2709">
        <f t="shared" si="792"/>
        <v>34.310771174811727</v>
      </c>
      <c r="P2709" s="3">
        <f t="shared" si="793"/>
        <v>34.310771174811727</v>
      </c>
      <c r="Q2709" s="3">
        <f t="shared" si="794"/>
        <v>-69.091249737551891</v>
      </c>
      <c r="R2709">
        <f t="shared" si="795"/>
        <v>110.90875026244811</v>
      </c>
      <c r="S2709">
        <f t="shared" si="796"/>
        <v>24.533806587779033</v>
      </c>
      <c r="T2709">
        <f t="shared" si="779"/>
        <v>34.310771174811727</v>
      </c>
    </row>
    <row r="2710" spans="1:20" x14ac:dyDescent="0.3">
      <c r="A2710">
        <f t="shared" si="780"/>
        <v>154736.22480322872</v>
      </c>
      <c r="B2710">
        <f t="shared" si="797"/>
        <v>24627.035052812593</v>
      </c>
      <c r="C2710" t="str">
        <f t="shared" si="781"/>
        <v>18.3765882670571-48.4612538342546i</v>
      </c>
      <c r="D2710" t="str">
        <f t="shared" si="782"/>
        <v>14.0521581934047-5.57332867185621i</v>
      </c>
      <c r="E2710" t="str">
        <f t="shared" si="783"/>
        <v>155.116095534359+2.40461904697509i</v>
      </c>
      <c r="F2710" t="str">
        <f t="shared" si="784"/>
        <v>17.3218578760075-7.60862608528107i</v>
      </c>
      <c r="G2710" t="str">
        <f t="shared" si="785"/>
        <v>0.992118794755851-0.0884256289095454i</v>
      </c>
      <c r="H2710" t="str">
        <f t="shared" si="786"/>
        <v>186.906429802966+80.8494391003677i</v>
      </c>
      <c r="I2710" t="str">
        <f t="shared" si="787"/>
        <v>10.032630448231-0.0563478608516339i</v>
      </c>
      <c r="K2710" t="str">
        <f t="shared" si="788"/>
        <v>0.0585904455934001-0.0661946207278584i</v>
      </c>
      <c r="L2710" t="str">
        <f t="shared" si="789"/>
        <v>0.0015-0.403913175983701i</v>
      </c>
      <c r="M2710" t="str">
        <f t="shared" si="790"/>
        <v>0.0135-0.165707969634339i</v>
      </c>
      <c r="N2710">
        <f t="shared" si="791"/>
        <v>110.76681093634568</v>
      </c>
      <c r="O2710">
        <f t="shared" si="792"/>
        <v>34.291370706803384</v>
      </c>
      <c r="P2710" s="3">
        <f t="shared" si="793"/>
        <v>34.291370706803384</v>
      </c>
      <c r="Q2710" s="3">
        <f t="shared" si="794"/>
        <v>-69.233189063654322</v>
      </c>
      <c r="R2710">
        <f t="shared" si="795"/>
        <v>110.76681093634568</v>
      </c>
      <c r="S2710">
        <f t="shared" si="796"/>
        <v>24.627035052812595</v>
      </c>
      <c r="T2710">
        <f t="shared" si="779"/>
        <v>34.291370706803384</v>
      </c>
    </row>
    <row r="2711" spans="1:20" x14ac:dyDescent="0.3">
      <c r="A2711">
        <f t="shared" si="780"/>
        <v>155324.222457481</v>
      </c>
      <c r="B2711">
        <f t="shared" si="797"/>
        <v>24720.617786013281</v>
      </c>
      <c r="C2711" t="str">
        <f t="shared" si="781"/>
        <v>18.2153450995149-48.3981129551321i</v>
      </c>
      <c r="D2711" t="str">
        <f t="shared" si="782"/>
        <v>14.0430774113746-5.58192589196232i</v>
      </c>
      <c r="E2711" t="str">
        <f t="shared" si="783"/>
        <v>155.184127112914+2.38752682607528i</v>
      </c>
      <c r="F2711" t="str">
        <f t="shared" si="784"/>
        <v>17.3208184369879-7.59144091855886i</v>
      </c>
      <c r="G2711" t="str">
        <f t="shared" si="785"/>
        <v>0.992059260322838-0.0887563199470399i</v>
      </c>
      <c r="H2711" t="str">
        <f t="shared" si="786"/>
        <v>187.942305341393+80.9438993346568i</v>
      </c>
      <c r="I2711" t="str">
        <f t="shared" si="787"/>
        <v>10.0770959998981-0.0644195449292715i</v>
      </c>
      <c r="K2711" t="str">
        <f t="shared" si="788"/>
        <v>0.0583473478209362-0.0661349121535192i</v>
      </c>
      <c r="L2711" t="str">
        <f t="shared" si="789"/>
        <v>0.0015-0.402384116341602i</v>
      </c>
      <c r="M2711" t="str">
        <f t="shared" si="790"/>
        <v>0.0135-0.165080663114504i</v>
      </c>
      <c r="N2711">
        <f t="shared" si="791"/>
        <v>110.62456991835118</v>
      </c>
      <c r="O2711">
        <f t="shared" si="792"/>
        <v>34.271900086904942</v>
      </c>
      <c r="P2711" s="3">
        <f t="shared" si="793"/>
        <v>34.271900086904942</v>
      </c>
      <c r="Q2711" s="3">
        <f t="shared" si="794"/>
        <v>-69.375430081648815</v>
      </c>
      <c r="R2711">
        <f t="shared" si="795"/>
        <v>110.62456991835118</v>
      </c>
      <c r="S2711">
        <f t="shared" si="796"/>
        <v>24.720617786013282</v>
      </c>
      <c r="T2711">
        <f t="shared" si="779"/>
        <v>34.271900086904942</v>
      </c>
    </row>
    <row r="2712" spans="1:20" x14ac:dyDescent="0.3">
      <c r="A2712">
        <f t="shared" si="780"/>
        <v>155914.45450281946</v>
      </c>
      <c r="B2712">
        <f t="shared" si="797"/>
        <v>24814.556133600134</v>
      </c>
      <c r="C2712" t="str">
        <f t="shared" si="781"/>
        <v>18.0542203188147-48.3344176355145i</v>
      </c>
      <c r="D2712" t="str">
        <f t="shared" si="782"/>
        <v>14.0339393473003-5.59056476270318i</v>
      </c>
      <c r="E2712" t="str">
        <f t="shared" si="783"/>
        <v>155.252281730453+2.36991009670933i</v>
      </c>
      <c r="F2712" t="str">
        <f t="shared" si="784"/>
        <v>17.3197712093911-7.5743635523703i</v>
      </c>
      <c r="G2712" t="str">
        <f t="shared" si="785"/>
        <v>0.991999279794844-0.0890882073080081i</v>
      </c>
      <c r="H2712" t="str">
        <f t="shared" si="786"/>
        <v>188.990941140397+81.0316978643331i</v>
      </c>
      <c r="I2712" t="str">
        <f t="shared" si="787"/>
        <v>10.1220105155022-0.073005855124136i</v>
      </c>
      <c r="K2712" t="str">
        <f t="shared" si="788"/>
        <v>0.0581046962268998-0.0660743676929177i</v>
      </c>
      <c r="L2712" t="str">
        <f t="shared" si="789"/>
        <v>0.0015-0.400860845130108i</v>
      </c>
      <c r="M2712" t="str">
        <f t="shared" si="790"/>
        <v>0.0135-0.164455731335429i</v>
      </c>
      <c r="N2712">
        <f t="shared" si="791"/>
        <v>110.48202851600621</v>
      </c>
      <c r="O2712">
        <f t="shared" si="792"/>
        <v>34.252359154865552</v>
      </c>
      <c r="P2712" s="3">
        <f t="shared" si="793"/>
        <v>34.252359154865552</v>
      </c>
      <c r="Q2712" s="3">
        <f t="shared" si="794"/>
        <v>-69.51797148399379</v>
      </c>
      <c r="R2712">
        <f t="shared" si="795"/>
        <v>110.48202851600621</v>
      </c>
      <c r="S2712">
        <f t="shared" si="796"/>
        <v>24.814556133600135</v>
      </c>
      <c r="T2712">
        <f t="shared" si="779"/>
        <v>34.252359154865552</v>
      </c>
    </row>
    <row r="2713" spans="1:20" x14ac:dyDescent="0.3">
      <c r="A2713">
        <f t="shared" si="780"/>
        <v>156506.92942993017</v>
      </c>
      <c r="B2713">
        <f t="shared" si="797"/>
        <v>24908.851446907815</v>
      </c>
      <c r="C2713" t="str">
        <f t="shared" si="781"/>
        <v>17.8932190863492-48.27016747189i</v>
      </c>
      <c r="D2713" t="str">
        <f t="shared" si="782"/>
        <v>14.024743722862-5.59924504235693i</v>
      </c>
      <c r="E2713" t="str">
        <f t="shared" si="783"/>
        <v>155.320556782298+2.35176780681068i</v>
      </c>
      <c r="F2713" t="str">
        <f t="shared" si="784"/>
        <v>17.3187161358168-7.55739372523266i</v>
      </c>
      <c r="G2713" t="str">
        <f t="shared" si="785"/>
        <v>0.991938849884243-0.0894212948607203i</v>
      </c>
      <c r="H2713" t="str">
        <f t="shared" si="786"/>
        <v>190.052488010546+81.1125905772935i</v>
      </c>
      <c r="I2713" t="str">
        <f t="shared" si="787"/>
        <v>10.1673767031703-0.0821197827800529i</v>
      </c>
      <c r="K2713" t="str">
        <f t="shared" si="788"/>
        <v>0.0578624965423573-0.066012991432099i</v>
      </c>
      <c r="L2713" t="str">
        <f t="shared" si="789"/>
        <v>0.0015-0.39934334043645i</v>
      </c>
      <c r="M2713" t="str">
        <f t="shared" si="790"/>
        <v>0.0135-0.163833165307261i</v>
      </c>
      <c r="N2713">
        <f t="shared" si="791"/>
        <v>110.33918804082759</v>
      </c>
      <c r="O2713">
        <f t="shared" si="792"/>
        <v>34.232747751969249</v>
      </c>
      <c r="P2713" s="3">
        <f t="shared" si="793"/>
        <v>34.232747751969249</v>
      </c>
      <c r="Q2713" s="3">
        <f t="shared" si="794"/>
        <v>-69.660811959172406</v>
      </c>
      <c r="R2713">
        <f t="shared" si="795"/>
        <v>110.33918804082759</v>
      </c>
      <c r="S2713">
        <f t="shared" si="796"/>
        <v>24.908851446907814</v>
      </c>
      <c r="T2713">
        <f t="shared" si="779"/>
        <v>34.232747751969249</v>
      </c>
    </row>
    <row r="2714" spans="1:20" x14ac:dyDescent="0.3">
      <c r="A2714">
        <f t="shared" si="780"/>
        <v>157101.65576176389</v>
      </c>
      <c r="B2714">
        <f t="shared" si="797"/>
        <v>25003.505082406064</v>
      </c>
      <c r="C2714" t="str">
        <f t="shared" si="781"/>
        <v>17.7323465693541-48.2053621118044i</v>
      </c>
      <c r="D2714" t="str">
        <f t="shared" si="782"/>
        <v>14.0154902595556-5.60796648686642i</v>
      </c>
      <c r="E2714" t="str">
        <f t="shared" si="783"/>
        <v>155.388949664081+2.33309892509964i</v>
      </c>
      <c r="F2714" t="str">
        <f t="shared" si="784"/>
        <v>17.3176531584565-7.54053117703423i</v>
      </c>
      <c r="G2714" t="str">
        <f t="shared" si="785"/>
        <v>0.991877967280015-0.0897555864806225i</v>
      </c>
      <c r="H2714" t="str">
        <f t="shared" si="786"/>
        <v>191.127096899416+81.1863257432095i</v>
      </c>
      <c r="I2714" t="str">
        <f t="shared" si="787"/>
        <v>10.2131971552929-0.0917746548587196i</v>
      </c>
      <c r="K2714" t="str">
        <f t="shared" si="788"/>
        <v>0.0576207544510532-0.0659507875034556i</v>
      </c>
      <c r="L2714" t="str">
        <f t="shared" si="789"/>
        <v>0.0015-0.397831580430813i</v>
      </c>
      <c r="M2714" t="str">
        <f t="shared" si="790"/>
        <v>0.0135-0.16321295607418i</v>
      </c>
      <c r="N2714">
        <f t="shared" si="791"/>
        <v>110.1960498082143</v>
      </c>
      <c r="O2714">
        <f t="shared" si="792"/>
        <v>34.213065721038703</v>
      </c>
      <c r="P2714" s="3">
        <f t="shared" si="793"/>
        <v>34.213065721038703</v>
      </c>
      <c r="Q2714" s="3">
        <f t="shared" si="794"/>
        <v>-69.803950191785702</v>
      </c>
      <c r="R2714">
        <f t="shared" si="795"/>
        <v>110.1960498082143</v>
      </c>
      <c r="S2714">
        <f t="shared" si="796"/>
        <v>25.003505082406065</v>
      </c>
      <c r="T2714">
        <f t="shared" si="779"/>
        <v>34.213065721038703</v>
      </c>
    </row>
    <row r="2715" spans="1:20" x14ac:dyDescent="0.3">
      <c r="A2715">
        <f t="shared" si="780"/>
        <v>157698.64205365861</v>
      </c>
      <c r="B2715">
        <f t="shared" si="797"/>
        <v>25098.518401719208</v>
      </c>
      <c r="C2715" t="str">
        <f t="shared" si="781"/>
        <v>17.5716079403148-48.14000125397i</v>
      </c>
      <c r="D2715" t="str">
        <f t="shared" si="782"/>
        <v>14.0061786787116-5.6167288498214i</v>
      </c>
      <c r="E2715" t="str">
        <f t="shared" si="783"/>
        <v>155.457457772025+2.3139024410539i</v>
      </c>
      <c r="F2715" t="str">
        <f t="shared" si="784"/>
        <v>17.3165822190903-7.52377564902835i</v>
      </c>
      <c r="G2715" t="str">
        <f t="shared" si="785"/>
        <v>0.991816628647589-0.0900910860502825i</v>
      </c>
      <c r="H2715" t="str">
        <f t="shared" si="786"/>
        <v>192.214918764969+81.2526437925695i</v>
      </c>
      <c r="I2715" t="str">
        <f t="shared" si="787"/>
        <v>10.2594743394525-0.101984141576712i</v>
      </c>
      <c r="K2715" t="str">
        <f t="shared" si="788"/>
        <v>0.0573794755889527-0.0658877600850818i</v>
      </c>
      <c r="L2715" t="str">
        <f t="shared" si="789"/>
        <v>0.0015-0.396325543366021i</v>
      </c>
      <c r="M2715" t="str">
        <f t="shared" si="790"/>
        <v>0.0135-0.162595094714265i</v>
      </c>
      <c r="N2715">
        <f t="shared" si="791"/>
        <v>110.05261513735343</v>
      </c>
      <c r="O2715">
        <f t="shared" si="792"/>
        <v>34.193312906439061</v>
      </c>
      <c r="P2715" s="3">
        <f t="shared" si="793"/>
        <v>34.193312906439061</v>
      </c>
      <c r="Q2715" s="3">
        <f t="shared" si="794"/>
        <v>-69.947384862646572</v>
      </c>
      <c r="R2715">
        <f t="shared" si="795"/>
        <v>110.05261513735343</v>
      </c>
      <c r="S2715">
        <f t="shared" si="796"/>
        <v>25.098518401719208</v>
      </c>
      <c r="T2715">
        <f t="shared" si="779"/>
        <v>34.193312906439061</v>
      </c>
    </row>
    <row r="2716" spans="1:20" x14ac:dyDescent="0.3">
      <c r="A2716">
        <f t="shared" si="780"/>
        <v>158297.89689346249</v>
      </c>
      <c r="B2716">
        <f t="shared" si="797"/>
        <v>25193.89277164574</v>
      </c>
      <c r="C2716" t="str">
        <f t="shared" si="781"/>
        <v>17.4110083763736-48.0740846483631i</v>
      </c>
      <c r="D2716" t="str">
        <f t="shared" si="782"/>
        <v>13.9968087015144-5.62553188244089i</v>
      </c>
      <c r="E2716" t="str">
        <f t="shared" si="783"/>
        <v>155.526078503212+2.29417736487522i</v>
      </c>
      <c r="F2716" t="str">
        <f t="shared" si="784"/>
        <v>17.3155032590848-7.50712688382797i</v>
      </c>
      <c r="G2716" t="str">
        <f t="shared" si="785"/>
        <v>0.991754830628692-0.0904277974593335i</v>
      </c>
      <c r="H2716" t="str">
        <f t="shared" si="786"/>
        <v>193.316104439933+81.311277090706i</v>
      </c>
      <c r="I2716" t="str">
        <f t="shared" si="787"/>
        <v>10.3062105888793-0.112762264117878i</v>
      </c>
      <c r="K2716" t="str">
        <f t="shared" si="788"/>
        <v>0.0571386655437995-0.0658239134001233i</v>
      </c>
      <c r="L2716" t="str">
        <f t="shared" si="789"/>
        <v>0.0015-0.394825207577228i</v>
      </c>
      <c r="M2716" t="str">
        <f t="shared" si="790"/>
        <v>0.0135-0.161979572339376i</v>
      </c>
      <c r="N2716">
        <f t="shared" si="791"/>
        <v>109.9088853511298</v>
      </c>
      <c r="O2716">
        <f t="shared" si="792"/>
        <v>34.173489154081253</v>
      </c>
      <c r="P2716" s="3">
        <f t="shared" si="793"/>
        <v>34.173489154081253</v>
      </c>
      <c r="Q2716" s="3">
        <f t="shared" si="794"/>
        <v>-70.091114648870203</v>
      </c>
      <c r="R2716">
        <f t="shared" si="795"/>
        <v>109.9088853511298</v>
      </c>
      <c r="S2716">
        <f t="shared" si="796"/>
        <v>25.193892771645739</v>
      </c>
      <c r="T2716">
        <f t="shared" si="779"/>
        <v>34.173489154081253</v>
      </c>
    </row>
    <row r="2717" spans="1:20" x14ac:dyDescent="0.3">
      <c r="A2717">
        <f t="shared" si="780"/>
        <v>158899.42890165767</v>
      </c>
      <c r="B2717">
        <f t="shared" si="797"/>
        <v>25289.629564177994</v>
      </c>
      <c r="C2717" t="str">
        <f t="shared" si="781"/>
        <v>17.2505530587308-48.0076120963128i</v>
      </c>
      <c r="D2717" t="str">
        <f t="shared" si="782"/>
        <v>13.9873800490209-5.6343753335552i</v>
      </c>
      <c r="E2717" t="str">
        <f t="shared" si="783"/>
        <v>155.594809255866+2.27392272745269i</v>
      </c>
      <c r="F2717" t="str">
        <f t="shared" si="784"/>
        <v>17.3144162193894-7.49058462539962i</v>
      </c>
      <c r="G2717" t="str">
        <f t="shared" si="785"/>
        <v>0.991692569841191-0.0907657246044187i</v>
      </c>
      <c r="H2717" t="str">
        <f t="shared" si="786"/>
        <v>194.430804486749+81.3619497068494i</v>
      </c>
      <c r="I2717" t="str">
        <f t="shared" si="787"/>
        <v>10.3534080924135-0.124123402412487i</v>
      </c>
      <c r="K2717" t="str">
        <f t="shared" si="788"/>
        <v>0.0568983298546768-0.0657592517161218i</v>
      </c>
      <c r="L2717" t="str">
        <f t="shared" si="789"/>
        <v>0.0015-0.393330551481599i</v>
      </c>
      <c r="M2717" t="str">
        <f t="shared" si="790"/>
        <v>0.0135-0.161366380095015i</v>
      </c>
      <c r="N2717">
        <f t="shared" si="791"/>
        <v>109.76486177603094</v>
      </c>
      <c r="O2717">
        <f t="shared" si="792"/>
        <v>34.153594311424847</v>
      </c>
      <c r="P2717" s="3">
        <f t="shared" si="793"/>
        <v>34.153594311424847</v>
      </c>
      <c r="Q2717" s="3">
        <f t="shared" si="794"/>
        <v>-70.235138223969059</v>
      </c>
      <c r="R2717">
        <f t="shared" si="795"/>
        <v>109.76486177603094</v>
      </c>
      <c r="S2717">
        <f t="shared" si="796"/>
        <v>25.289629564177993</v>
      </c>
      <c r="T2717">
        <f t="shared" si="779"/>
        <v>34.153594311424847</v>
      </c>
    </row>
    <row r="2718" spans="1:20" x14ac:dyDescent="0.3">
      <c r="A2718">
        <f t="shared" si="780"/>
        <v>159503.24673148396</v>
      </c>
      <c r="B2718">
        <f t="shared" si="797"/>
        <v>25385.730156521873</v>
      </c>
      <c r="C2718" t="str">
        <f t="shared" si="781"/>
        <v>17.0902471720508-47.9405834505903i</v>
      </c>
      <c r="D2718" t="str">
        <f t="shared" si="782"/>
        <v>13.977892442182-5.64325894958913i</v>
      </c>
      <c r="E2718" t="str">
        <f t="shared" si="783"/>
        <v>155.66364742963+2.25313758032123i</v>
      </c>
      <c r="F2718" t="str">
        <f t="shared" si="784"/>
        <v>17.313321040535-7.47414861905833i</v>
      </c>
      <c r="G2718" t="str">
        <f t="shared" si="785"/>
        <v>0.991629842878938-0.0911048713891327i</v>
      </c>
      <c r="H2718" t="str">
        <f t="shared" si="786"/>
        <v>195.55916904252+81.4043771782128i</v>
      </c>
      <c r="I2718" t="str">
        <f t="shared" si="787"/>
        <v>10.4010688839525-0.136082302973676i</v>
      </c>
      <c r="K2718" t="str">
        <f t="shared" si="788"/>
        <v>0.0566584740115849-0.0656937793443554i</v>
      </c>
      <c r="L2718" t="str">
        <f t="shared" si="789"/>
        <v>0.0015-0.391841553578002i</v>
      </c>
      <c r="M2718" t="str">
        <f t="shared" si="790"/>
        <v>0.0135-0.160755509160206i</v>
      </c>
      <c r="N2718">
        <f t="shared" si="791"/>
        <v>109.62054574205582</v>
      </c>
      <c r="O2718">
        <f t="shared" si="792"/>
        <v>34.133628227482482</v>
      </c>
      <c r="P2718" s="3">
        <f t="shared" si="793"/>
        <v>34.133628227482482</v>
      </c>
      <c r="Q2718" s="3">
        <f t="shared" si="794"/>
        <v>-70.379454257944175</v>
      </c>
      <c r="R2718">
        <f t="shared" si="795"/>
        <v>109.62054574205582</v>
      </c>
      <c r="S2718">
        <f t="shared" si="796"/>
        <v>25.385730156521873</v>
      </c>
      <c r="T2718">
        <f t="shared" si="779"/>
        <v>34.133628227482482</v>
      </c>
    </row>
    <row r="2719" spans="1:20" x14ac:dyDescent="0.3">
      <c r="A2719">
        <f t="shared" si="780"/>
        <v>160109.35906906362</v>
      </c>
      <c r="B2719">
        <f t="shared" si="797"/>
        <v>25482.195931116657</v>
      </c>
      <c r="C2719" t="str">
        <f t="shared" si="781"/>
        <v>16.9300959038602-47.8729986154732i</v>
      </c>
      <c r="D2719" t="str">
        <f t="shared" si="782"/>
        <v>13.9683456018608-5.65218247454361i</v>
      </c>
      <c r="E2719" t="str">
        <f t="shared" si="783"/>
        <v>155.732590425833+2.23182099561718i</v>
      </c>
      <c r="F2719" t="str">
        <f t="shared" si="784"/>
        <v>17.3122176626298-7.45781861146137i</v>
      </c>
      <c r="G2719" t="str">
        <f t="shared" si="785"/>
        <v>0.991566646311613-0.0914452417239627i</v>
      </c>
      <c r="H2719" t="str">
        <f t="shared" si="786"/>
        <v>196.701347653475+81.4382662691785i</v>
      </c>
      <c r="I2719" t="str">
        <f t="shared" si="787"/>
        <v>10.4491948313599-0.148654086780482i</v>
      </c>
      <c r="K2719" t="str">
        <f t="shared" si="788"/>
        <v>0.056419103455026-0.0656275006391746i</v>
      </c>
      <c r="L2719" t="str">
        <f t="shared" si="789"/>
        <v>0.0015-0.390358192446704i</v>
      </c>
      <c r="M2719" t="str">
        <f t="shared" si="790"/>
        <v>0.0135-0.160146950747366i</v>
      </c>
      <c r="N2719">
        <f t="shared" si="791"/>
        <v>109.47593858262272</v>
      </c>
      <c r="O2719">
        <f t="shared" si="792"/>
        <v>34.113590752821025</v>
      </c>
      <c r="P2719" s="3">
        <f t="shared" si="793"/>
        <v>34.113590752821025</v>
      </c>
      <c r="Q2719" s="3">
        <f t="shared" si="794"/>
        <v>-70.524061417377283</v>
      </c>
      <c r="R2719">
        <f t="shared" si="795"/>
        <v>109.47593858262272</v>
      </c>
      <c r="S2719">
        <f t="shared" si="796"/>
        <v>25.482195931116657</v>
      </c>
      <c r="T2719">
        <f t="shared" si="779"/>
        <v>34.113590752821025</v>
      </c>
    </row>
    <row r="2720" spans="1:20" x14ac:dyDescent="0.3">
      <c r="A2720">
        <f t="shared" si="780"/>
        <v>160717.77463352607</v>
      </c>
      <c r="B2720">
        <f t="shared" si="797"/>
        <v>25579.028275654902</v>
      </c>
      <c r="C2720" t="str">
        <f t="shared" si="781"/>
        <v>16.7701044439491-47.8048575468184i</v>
      </c>
      <c r="D2720" t="str">
        <f t="shared" si="782"/>
        <v>13.9587392488539-5.66114564997898i</v>
      </c>
      <c r="E2720" t="str">
        <f t="shared" si="783"/>
        <v>155.801635647779+2.20997206602874i</v>
      </c>
      <c r="F2720" t="str">
        <f t="shared" si="784"/>
        <v>17.3111060253575-7.44159435060297i</v>
      </c>
      <c r="G2720" t="str">
        <f t="shared" si="785"/>
        <v>0.991502976684563-0.0917868395262297i</v>
      </c>
      <c r="H2720" t="str">
        <f t="shared" si="786"/>
        <v>197.857489098377+81.4633147256411i</v>
      </c>
      <c r="I2720" t="str">
        <f t="shared" si="787"/>
        <v>10.4977876248142-0.161854257195851i</v>
      </c>
      <c r="K2720" t="str">
        <f t="shared" si="788"/>
        <v>0.0561802235755993-0.0655604199973342i</v>
      </c>
      <c r="L2720" t="str">
        <f t="shared" si="789"/>
        <v>0.0015-0.388880446749057i</v>
      </c>
      <c r="M2720" t="str">
        <f t="shared" si="790"/>
        <v>0.0135-0.159540696102177i</v>
      </c>
      <c r="N2720">
        <f t="shared" si="791"/>
        <v>109.33104163447553</v>
      </c>
      <c r="O2720">
        <f t="shared" si="792"/>
        <v>34.093481739565675</v>
      </c>
      <c r="P2720" s="3">
        <f t="shared" si="793"/>
        <v>34.093481739565675</v>
      </c>
      <c r="Q2720" s="3">
        <f t="shared" si="794"/>
        <v>-70.668958365524475</v>
      </c>
      <c r="R2720">
        <f t="shared" si="795"/>
        <v>109.33104163447553</v>
      </c>
      <c r="S2720">
        <f t="shared" si="796"/>
        <v>25.579028275654903</v>
      </c>
      <c r="T2720">
        <f t="shared" si="779"/>
        <v>34.093481739565675</v>
      </c>
    </row>
    <row r="2721" spans="1:20" x14ac:dyDescent="0.3">
      <c r="A2721">
        <f t="shared" si="780"/>
        <v>161328.50217713346</v>
      </c>
      <c r="B2721">
        <f t="shared" si="797"/>
        <v>25676.228583102391</v>
      </c>
      <c r="C2721" t="str">
        <f t="shared" si="781"/>
        <v>16.6102779837703-47.7361602521162i</v>
      </c>
      <c r="D2721" t="str">
        <f t="shared" si="782"/>
        <v>13.9490731039121-5.67014821499732i</v>
      </c>
      <c r="E2721" t="str">
        <f t="shared" si="783"/>
        <v>155.870780501011+2.18758990474377i</v>
      </c>
      <c r="F2721" t="str">
        <f t="shared" si="784"/>
        <v>17.3099860679743-7.42547558580844i</v>
      </c>
      <c r="G2721" t="str">
        <f t="shared" si="785"/>
        <v>0.99143883051865-0.0921296687200259i</v>
      </c>
      <c r="H2721" t="str">
        <f t="shared" si="786"/>
        <v>199.027741200282+81.4792110245939i</v>
      </c>
      <c r="I2721" t="str">
        <f t="shared" si="787"/>
        <v>10.5468487645719-0.175698707906278i</v>
      </c>
      <c r="K2721" t="str">
        <f t="shared" si="788"/>
        <v>0.0559418397136087-0.0654925418573214i</v>
      </c>
      <c r="L2721" t="str">
        <f t="shared" si="789"/>
        <v>0.0015-0.387408295227194i</v>
      </c>
      <c r="M2721" t="str">
        <f t="shared" si="790"/>
        <v>0.0135-0.158936736503465i</v>
      </c>
      <c r="N2721">
        <f t="shared" si="791"/>
        <v>109.18585623759304</v>
      </c>
      <c r="O2721">
        <f t="shared" si="792"/>
        <v>34.073301041401976</v>
      </c>
      <c r="P2721" s="3">
        <f t="shared" si="793"/>
        <v>34.073301041401976</v>
      </c>
      <c r="Q2721" s="3">
        <f t="shared" si="794"/>
        <v>-70.814143762406957</v>
      </c>
      <c r="R2721">
        <f t="shared" si="795"/>
        <v>109.18585623759304</v>
      </c>
      <c r="S2721">
        <f t="shared" si="796"/>
        <v>25.67622858310239</v>
      </c>
      <c r="T2721">
        <f t="shared" si="779"/>
        <v>34.073301041401976</v>
      </c>
    </row>
    <row r="2722" spans="1:20" x14ac:dyDescent="0.3">
      <c r="A2722">
        <f t="shared" si="780"/>
        <v>161941.55048540659</v>
      </c>
      <c r="B2722">
        <f t="shared" si="797"/>
        <v>25773.798251718181</v>
      </c>
      <c r="C2722" t="str">
        <f t="shared" si="781"/>
        <v>16.4506217158358-47.6669067905385i</v>
      </c>
      <c r="D2722" t="str">
        <f t="shared" si="782"/>
        <v>13.9393468877607-5.67918990622525i</v>
      </c>
      <c r="E2722" t="str">
        <f t="shared" si="783"/>
        <v>155.940022393596+2.16467364539345i</v>
      </c>
      <c r="F2722" t="str">
        <f t="shared" si="784"/>
        <v>17.3088577293058-7.4094620677285i</v>
      </c>
      <c r="G2722" t="str">
        <f t="shared" si="785"/>
        <v>0.991374204310084-0.0924737332361537i</v>
      </c>
      <c r="H2722" t="str">
        <f t="shared" si="786"/>
        <v>200.212250626084+81.4856341190744i</v>
      </c>
      <c r="I2722" t="str">
        <f t="shared" si="787"/>
        <v>10.596379548122-0.190203730869243i</v>
      </c>
      <c r="K2722" t="str">
        <f t="shared" si="788"/>
        <v>0.0557039571586763-0.0654238706986796i</v>
      </c>
      <c r="L2722" t="str">
        <f t="shared" si="789"/>
        <v>0.0015-0.38594171670372i</v>
      </c>
      <c r="M2722" t="str">
        <f t="shared" si="790"/>
        <v>0.0135-0.158335063263065i</v>
      </c>
      <c r="N2722">
        <f t="shared" si="791"/>
        <v>109.04038373509555</v>
      </c>
      <c r="O2722">
        <f t="shared" si="792"/>
        <v>34.053048513578119</v>
      </c>
      <c r="P2722" s="3">
        <f t="shared" si="793"/>
        <v>34.053048513578119</v>
      </c>
      <c r="Q2722" s="3">
        <f t="shared" si="794"/>
        <v>-70.959616264904454</v>
      </c>
      <c r="R2722">
        <f t="shared" si="795"/>
        <v>109.04038373509555</v>
      </c>
      <c r="S2722">
        <f t="shared" si="796"/>
        <v>25.77379825171818</v>
      </c>
      <c r="T2722">
        <f t="shared" si="779"/>
        <v>34.053048513578119</v>
      </c>
    </row>
    <row r="2723" spans="1:20" x14ac:dyDescent="0.3">
      <c r="A2723">
        <f t="shared" si="780"/>
        <v>162556.92837725111</v>
      </c>
      <c r="B2723">
        <f t="shared" si="797"/>
        <v>25871.73868507471</v>
      </c>
      <c r="C2723" t="str">
        <f t="shared" si="781"/>
        <v>16.291140833116-47.5970972729819i</v>
      </c>
      <c r="D2723" t="str">
        <f t="shared" si="782"/>
        <v>13.9295603211216-5.68827045779711i</v>
      </c>
      <c r="E2723" t="str">
        <f t="shared" si="783"/>
        <v>156.009358736395+2.14122244199149i</v>
      </c>
      <c r="F2723" t="str">
        <f t="shared" si="784"/>
        <v>17.3077209477447-7.39355354833389i</v>
      </c>
      <c r="G2723" t="str">
        <f t="shared" si="785"/>
        <v>0.99130909453027-0.0928190370120623i</v>
      </c>
      <c r="H2723" t="str">
        <f t="shared" si="786"/>
        <v>201.411162673168+81.4822531785791i</v>
      </c>
      <c r="I2723" t="str">
        <f t="shared" si="787"/>
        <v>10.6463810567048-0.20538602425253i</v>
      </c>
      <c r="K2723" t="str">
        <f t="shared" si="788"/>
        <v>0.055466581149373-0.0653544110413292i</v>
      </c>
      <c r="L2723" t="str">
        <f t="shared" si="789"/>
        <v>0.0015-0.384480690081411i</v>
      </c>
      <c r="M2723" t="str">
        <f t="shared" si="790"/>
        <v>0.0135-0.157735667725707i</v>
      </c>
      <c r="N2723">
        <f t="shared" si="791"/>
        <v>108.89462547315399</v>
      </c>
      <c r="O2723">
        <f t="shared" si="792"/>
        <v>34.032724012907686</v>
      </c>
      <c r="P2723" s="3">
        <f t="shared" si="793"/>
        <v>34.032724012907686</v>
      </c>
      <c r="Q2723" s="3">
        <f t="shared" si="794"/>
        <v>-71.105374526846006</v>
      </c>
      <c r="R2723">
        <f t="shared" si="795"/>
        <v>108.89462547315399</v>
      </c>
      <c r="S2723">
        <f t="shared" si="796"/>
        <v>25.87173868507471</v>
      </c>
      <c r="T2723">
        <f t="shared" si="779"/>
        <v>34.032724012907686</v>
      </c>
    </row>
    <row r="2724" spans="1:20" x14ac:dyDescent="0.3">
      <c r="A2724">
        <f t="shared" si="780"/>
        <v>163174.64470508468</v>
      </c>
      <c r="B2724">
        <f t="shared" si="797"/>
        <v>25970.051292077995</v>
      </c>
      <c r="C2724" t="str">
        <f t="shared" si="781"/>
        <v>16.1318405284343-47.5267318620949i</v>
      </c>
      <c r="D2724" t="str">
        <f t="shared" si="782"/>
        <v>13.9197131247339-5.69738960133743i</v>
      </c>
      <c r="E2724" t="str">
        <f t="shared" si="783"/>
        <v>156.078786943337+2.11723546886951i</v>
      </c>
      <c r="F2724" t="str">
        <f t="shared" si="784"/>
        <v>17.3065756612476-7.37774978090918i</v>
      </c>
      <c r="G2724" t="str">
        <f t="shared" si="785"/>
        <v>0.991243497625638-0.0931655839917824i</v>
      </c>
      <c r="H2724" t="str">
        <f t="shared" si="786"/>
        <v>202.624621042559+81.468727325129i</v>
      </c>
      <c r="I2724" t="str">
        <f t="shared" si="787"/>
        <v>10.69685414117-0.221262700347564i</v>
      </c>
      <c r="K2724" t="str">
        <f t="shared" si="788"/>
        <v>0.055229716872854-0.0652841674448851i</v>
      </c>
      <c r="L2724" t="str">
        <f t="shared" si="789"/>
        <v>0.0015-0.383025194342909i</v>
      </c>
      <c r="M2724" t="str">
        <f t="shared" si="790"/>
        <v>0.0135-0.157138541268885i</v>
      </c>
      <c r="N2724">
        <f t="shared" si="791"/>
        <v>108.74858280089799</v>
      </c>
      <c r="O2724">
        <f t="shared" si="792"/>
        <v>34.012327397770896</v>
      </c>
      <c r="P2724" s="3">
        <f t="shared" si="793"/>
        <v>34.012327397770896</v>
      </c>
      <c r="Q2724" s="3">
        <f t="shared" si="794"/>
        <v>-71.251417199102008</v>
      </c>
      <c r="R2724">
        <f t="shared" si="795"/>
        <v>108.74858280089799</v>
      </c>
      <c r="S2724">
        <f t="shared" si="796"/>
        <v>25.970051292077994</v>
      </c>
      <c r="T2724">
        <f t="shared" si="779"/>
        <v>34.012327397770896</v>
      </c>
    </row>
    <row r="2725" spans="1:20" x14ac:dyDescent="0.3">
      <c r="A2725">
        <f t="shared" si="780"/>
        <v>163794.70835496401</v>
      </c>
      <c r="B2725">
        <f t="shared" si="797"/>
        <v>26068.737486987891</v>
      </c>
      <c r="C2725" t="str">
        <f t="shared" si="781"/>
        <v>15.9727259938649-47.4558107723068i</v>
      </c>
      <c r="D2725" t="str">
        <f t="shared" si="782"/>
        <v>13.9098050193764-5.70654706594444i</v>
      </c>
      <c r="E2725" t="str">
        <f t="shared" si="783"/>
        <v>156.148304431702+2.09271192060993i</v>
      </c>
      <c r="F2725" t="str">
        <f t="shared" si="784"/>
        <v>17.3054218073324-7.36205052004757i</v>
      </c>
      <c r="G2725" t="str">
        <f t="shared" si="785"/>
        <v>0.99117741001749-0.0935133781258618i</v>
      </c>
      <c r="H2725" t="str">
        <f t="shared" si="786"/>
        <v>203.85276759786+81.4447053651447i</v>
      </c>
      <c r="I2725" t="str">
        <f t="shared" si="787"/>
        <v>10.7477994071466-0.237851293439132i</v>
      </c>
      <c r="K2725" t="str">
        <f t="shared" si="788"/>
        <v>0.0549933694645074-0.0652131445079701i</v>
      </c>
      <c r="L2725" t="str">
        <f t="shared" si="789"/>
        <v>0.0015-0.381575208550417i</v>
      </c>
      <c r="M2725" t="str">
        <f t="shared" si="790"/>
        <v>0.0135-0.156543675302735i</v>
      </c>
      <c r="N2725">
        <f t="shared" si="791"/>
        <v>108.60225707032423</v>
      </c>
      <c r="O2725">
        <f t="shared" si="792"/>
        <v>33.99185852811744</v>
      </c>
      <c r="P2725" s="3">
        <f t="shared" si="793"/>
        <v>33.99185852811744</v>
      </c>
      <c r="Q2725" s="3">
        <f t="shared" si="794"/>
        <v>-71.397742929675772</v>
      </c>
      <c r="R2725">
        <f t="shared" si="795"/>
        <v>108.60225707032423</v>
      </c>
      <c r="S2725">
        <f t="shared" si="796"/>
        <v>26.068737486987892</v>
      </c>
      <c r="T2725">
        <f t="shared" si="779"/>
        <v>33.99185852811744</v>
      </c>
    </row>
    <row r="2726" spans="1:20" x14ac:dyDescent="0.3">
      <c r="A2726">
        <f t="shared" si="780"/>
        <v>164417.12824671288</v>
      </c>
      <c r="B2726">
        <f t="shared" si="797"/>
        <v>26167.798689438445</v>
      </c>
      <c r="C2726" t="str">
        <f t="shared" si="781"/>
        <v>15.8138024201267-47.3843342698375i</v>
      </c>
      <c r="D2726" t="str">
        <f t="shared" si="782"/>
        <v>13.8998357258893-5.71574257817286i</v>
      </c>
      <c r="E2726" t="str">
        <f t="shared" si="783"/>
        <v>156.217908622385+2.06765101197194i</v>
      </c>
      <c r="F2726" t="str">
        <f t="shared" si="784"/>
        <v>17.3042593230752-7.34645552164486i</v>
      </c>
      <c r="G2726" t="str">
        <f t="shared" si="785"/>
        <v>0.991110828101832-0.0938624233712974i</v>
      </c>
      <c r="H2726" t="str">
        <f t="shared" si="786"/>
        <v>205.095742109287+81.4098255173636i</v>
      </c>
      <c r="I2726" t="str">
        <f t="shared" si="787"/>
        <v>10.7992171994974-0.255169767609499i</v>
      </c>
      <c r="K2726" t="str">
        <f t="shared" si="788"/>
        <v>0.0547575440076123-0.0651413468675261i</v>
      </c>
      <c r="L2726" t="str">
        <f t="shared" si="789"/>
        <v>0.0015-0.380130711845403i</v>
      </c>
      <c r="M2726" t="str">
        <f t="shared" si="790"/>
        <v>0.0135-0.155951061269909i</v>
      </c>
      <c r="N2726">
        <f t="shared" si="791"/>
        <v>108.45564963620517</v>
      </c>
      <c r="O2726">
        <f t="shared" si="792"/>
        <v>33.97131726546727</v>
      </c>
      <c r="P2726" s="3">
        <f t="shared" si="793"/>
        <v>33.97131726546727</v>
      </c>
      <c r="Q2726" s="3">
        <f t="shared" si="794"/>
        <v>-71.544350363794834</v>
      </c>
      <c r="R2726">
        <f t="shared" si="795"/>
        <v>108.45564963620517</v>
      </c>
      <c r="S2726">
        <f t="shared" si="796"/>
        <v>26.167798689438445</v>
      </c>
      <c r="T2726">
        <f t="shared" si="779"/>
        <v>33.97131726546727</v>
      </c>
    </row>
    <row r="2727" spans="1:20" x14ac:dyDescent="0.3">
      <c r="A2727">
        <f t="shared" si="780"/>
        <v>165041.91333405036</v>
      </c>
      <c r="B2727">
        <f t="shared" si="797"/>
        <v>26267.23632445831</v>
      </c>
      <c r="C2727" t="str">
        <f t="shared" si="781"/>
        <v>15.6550749959804-47.3123026727071i</v>
      </c>
      <c r="D2727" t="str">
        <f t="shared" si="782"/>
        <v>13.8898049651971-5.72497586201753i</v>
      </c>
      <c r="E2727" t="str">
        <f t="shared" si="783"/>
        <v>156.287596940172+2.04205197781743i</v>
      </c>
      <c r="F2727" t="str">
        <f t="shared" si="784"/>
        <v>17.3030881451078-7.330964542894i</v>
      </c>
      <c r="G2727" t="str">
        <f t="shared" si="785"/>
        <v>0.991043748249212-0.0942127236914681i</v>
      </c>
      <c r="H2727" t="str">
        <f t="shared" si="786"/>
        <v>206.353681982049+81.3637151370283i</v>
      </c>
      <c r="I2727" t="str">
        <f t="shared" si="787"/>
        <v>10.8511075860305-0.273236524455388i</v>
      </c>
      <c r="K2727" t="str">
        <f t="shared" si="788"/>
        <v>0.0545222455330091-0.0650687791981226i</v>
      </c>
      <c r="L2727" t="str">
        <f t="shared" si="789"/>
        <v>0.0015-0.3786916834483i</v>
      </c>
      <c r="M2727" t="str">
        <f t="shared" si="790"/>
        <v>0.0135-0.155360690645457i</v>
      </c>
      <c r="N2727">
        <f t="shared" si="791"/>
        <v>108.30876185599878</v>
      </c>
      <c r="O2727">
        <f t="shared" si="792"/>
        <v>33.950703472912728</v>
      </c>
      <c r="P2727" s="3">
        <f t="shared" si="793"/>
        <v>33.950703472912728</v>
      </c>
      <c r="Q2727" s="3">
        <f t="shared" si="794"/>
        <v>-71.691238144001218</v>
      </c>
      <c r="R2727">
        <f t="shared" si="795"/>
        <v>108.30876185599878</v>
      </c>
      <c r="S2727">
        <f t="shared" si="796"/>
        <v>26.26723632445831</v>
      </c>
      <c r="T2727">
        <f t="shared" si="779"/>
        <v>33.950703472912728</v>
      </c>
    </row>
    <row r="2728" spans="1:20" x14ac:dyDescent="0.3">
      <c r="A2728">
        <f t="shared" si="780"/>
        <v>165669.07260471975</v>
      </c>
      <c r="B2728">
        <f t="shared" si="797"/>
        <v>26367.051822491252</v>
      </c>
      <c r="C2728" t="str">
        <f t="shared" si="781"/>
        <v>15.4965489076225-47.2397163507316i</v>
      </c>
      <c r="D2728" t="str">
        <f t="shared" si="782"/>
        <v>13.8797124583306-5.73424663889636i</v>
      </c>
      <c r="E2728" t="str">
        <f t="shared" si="783"/>
        <v>156.357366814018+2.0159140730298i</v>
      </c>
      <c r="F2728" t="str">
        <f t="shared" si="784"/>
        <v>17.3019082096146-7.31557734227914i</v>
      </c>
      <c r="G2728" t="str">
        <f t="shared" si="785"/>
        <v>0.990976166804553-0.0945642830560649i</v>
      </c>
      <c r="H2728" t="str">
        <f t="shared" si="786"/>
        <v>207.626721968334+81.3059904366399i</v>
      </c>
      <c r="I2728" t="str">
        <f t="shared" si="787"/>
        <v>10.9034703404369-0.29207041069289i</v>
      </c>
      <c r="K2728" t="str">
        <f t="shared" si="788"/>
        <v>0.0542874790187776-0.0649954462112611i</v>
      </c>
      <c r="L2728" t="str">
        <f t="shared" si="789"/>
        <v>0.0015-0.377258102658199i</v>
      </c>
      <c r="M2728" t="str">
        <f t="shared" si="790"/>
        <v>0.0135-0.154772554936697i</v>
      </c>
      <c r="N2728">
        <f t="shared" si="791"/>
        <v>108.16159508975726</v>
      </c>
      <c r="O2728">
        <f t="shared" si="792"/>
        <v>33.930017015119468</v>
      </c>
      <c r="P2728" s="3">
        <f t="shared" si="793"/>
        <v>33.930017015119468</v>
      </c>
      <c r="Q2728" s="3">
        <f t="shared" si="794"/>
        <v>-71.838404910242744</v>
      </c>
      <c r="R2728">
        <f t="shared" si="795"/>
        <v>108.16159508975726</v>
      </c>
      <c r="S2728">
        <f t="shared" si="796"/>
        <v>26.367051822491252</v>
      </c>
      <c r="T2728">
        <f t="shared" si="779"/>
        <v>33.930017015119468</v>
      </c>
    </row>
    <row r="2729" spans="1:20" x14ac:dyDescent="0.3">
      <c r="A2729">
        <f t="shared" si="780"/>
        <v>166298.61508061772</v>
      </c>
      <c r="B2729">
        <f t="shared" si="797"/>
        <v>26467.246619416721</v>
      </c>
      <c r="C2729" t="str">
        <f t="shared" si="781"/>
        <v>15.3382293380817-47.1665757255156i</v>
      </c>
      <c r="D2729" t="str">
        <f t="shared" si="782"/>
        <v>13.8695579264507-5.74355462763434i</v>
      </c>
      <c r="E2729" t="str">
        <f t="shared" si="783"/>
        <v>156.427215677316+1.98923657243023i</v>
      </c>
      <c r="F2729" t="str">
        <f t="shared" si="784"/>
        <v>17.3007194523297-7.30029367957022i</v>
      </c>
      <c r="G2729" t="str">
        <f t="shared" si="785"/>
        <v>0.990908080086994-0.0949171054410207i</v>
      </c>
      <c r="H2729" t="str">
        <f t="shared" si="786"/>
        <v>208.914993862084+81.2362562035868i</v>
      </c>
      <c r="I2729" t="str">
        <f t="shared" si="787"/>
        <v>10.9563049244272-0.311690725623961i</v>
      </c>
      <c r="K2729" t="str">
        <f t="shared" si="788"/>
        <v>0.0540532493899287-0.0649213526546791i</v>
      </c>
      <c r="L2729" t="str">
        <f t="shared" si="789"/>
        <v>0.0015-0.37582994885256i</v>
      </c>
      <c r="M2729" t="str">
        <f t="shared" si="790"/>
        <v>0.0135-0.154186645683101i</v>
      </c>
      <c r="N2729">
        <f t="shared" si="791"/>
        <v>108.0141507000365</v>
      </c>
      <c r="O2729">
        <f t="shared" si="792"/>
        <v>33.909257758328202</v>
      </c>
      <c r="P2729" s="3">
        <f t="shared" si="793"/>
        <v>33.909257758328202</v>
      </c>
      <c r="Q2729" s="3">
        <f t="shared" si="794"/>
        <v>-71.985849299963505</v>
      </c>
      <c r="R2729">
        <f t="shared" si="795"/>
        <v>108.0141507000365</v>
      </c>
      <c r="S2729">
        <f t="shared" si="796"/>
        <v>26.46724661941672</v>
      </c>
      <c r="T2729">
        <f t="shared" si="779"/>
        <v>33.909257758328202</v>
      </c>
    </row>
    <row r="2730" spans="1:20" x14ac:dyDescent="0.3">
      <c r="A2730">
        <f t="shared" si="780"/>
        <v>166930.54981792407</v>
      </c>
      <c r="B2730">
        <f t="shared" si="797"/>
        <v>26567.822156570506</v>
      </c>
      <c r="C2730" t="str">
        <f t="shared" si="781"/>
        <v>15.1801214666141-47.0928812704311i</v>
      </c>
      <c r="D2730" t="str">
        <f t="shared" si="782"/>
        <v>13.8593410908714-5.75289954444683i</v>
      </c>
      <c r="E2730" t="str">
        <f t="shared" si="783"/>
        <v>156.497140968167+1.96201877069099i</v>
      </c>
      <c r="F2730" t="str">
        <f t="shared" si="784"/>
        <v>17.2995218085339-7.28511331581707i</v>
      </c>
      <c r="G2730" t="str">
        <f t="shared" si="785"/>
        <v>0.990839484389715-0.0952711948284386i</v>
      </c>
      <c r="H2730" t="str">
        <f t="shared" si="786"/>
        <v>210.218626175761+81.1541055150147i</v>
      </c>
      <c r="I2730" t="str">
        <f t="shared" si="787"/>
        <v>11.0096104690359-0.332117228435339i</v>
      </c>
      <c r="K2730" t="str">
        <f t="shared" si="788"/>
        <v>0.0538195615181048-0.0648465033116503i</v>
      </c>
      <c r="L2730" t="str">
        <f t="shared" si="789"/>
        <v>0.0015-0.374407201486908i</v>
      </c>
      <c r="M2730" t="str">
        <f t="shared" si="790"/>
        <v>0.0135-0.153602954456168i</v>
      </c>
      <c r="N2730">
        <f t="shared" si="791"/>
        <v>107.86643005180652</v>
      </c>
      <c r="O2730">
        <f t="shared" si="792"/>
        <v>33.888425570355366</v>
      </c>
      <c r="P2730" s="3">
        <f t="shared" si="793"/>
        <v>33.888425570355366</v>
      </c>
      <c r="Q2730" s="3">
        <f t="shared" si="794"/>
        <v>-72.133569948193482</v>
      </c>
      <c r="R2730">
        <f t="shared" si="795"/>
        <v>107.86643005180652</v>
      </c>
      <c r="S2730">
        <f t="shared" si="796"/>
        <v>26.567822156570507</v>
      </c>
      <c r="T2730">
        <f t="shared" si="779"/>
        <v>33.888425570355366</v>
      </c>
    </row>
    <row r="2731" spans="1:20" x14ac:dyDescent="0.3">
      <c r="A2731">
        <f t="shared" si="780"/>
        <v>167564.88590723221</v>
      </c>
      <c r="B2731">
        <f t="shared" si="797"/>
        <v>26668.779880765476</v>
      </c>
      <c r="C2731" t="str">
        <f t="shared" si="781"/>
        <v>15.0222304680986-47.0186335105884i</v>
      </c>
      <c r="D2731" t="str">
        <f t="shared" si="782"/>
        <v>13.8490616730833-5.76228110292327i</v>
      </c>
      <c r="E2731" t="str">
        <f t="shared" si="783"/>
        <v>156.567140129649+1.93425998224305i</v>
      </c>
      <c r="F2731" t="str">
        <f t="shared" si="784"/>
        <v>17.2983152130524-7.2700360133437i</v>
      </c>
      <c r="G2731" t="str">
        <f t="shared" si="785"/>
        <v>0.99077037597978-0.0956265552065188i</v>
      </c>
      <c r="H2731" t="str">
        <f t="shared" si="786"/>
        <v>211.537743798256+81.0591194503386i</v>
      </c>
      <c r="I2731" t="str">
        <f t="shared" si="787"/>
        <v>11.0633857550636-0.353370145298935i</v>
      </c>
      <c r="K2731" t="str">
        <f t="shared" si="788"/>
        <v>0.0535864202212908-0.0647709030002826i</v>
      </c>
      <c r="L2731" t="str">
        <f t="shared" si="789"/>
        <v>0.0015-0.372989840094549i</v>
      </c>
      <c r="M2731" t="str">
        <f t="shared" si="790"/>
        <v>0.0135-0.153021472859302i</v>
      </c>
      <c r="N2731">
        <f t="shared" si="791"/>
        <v>107.71843451236177</v>
      </c>
      <c r="O2731">
        <f t="shared" si="792"/>
        <v>33.867520320593599</v>
      </c>
      <c r="P2731" s="3">
        <f t="shared" si="793"/>
        <v>33.867520320593599</v>
      </c>
      <c r="Q2731" s="3">
        <f t="shared" si="794"/>
        <v>-72.281565487638233</v>
      </c>
      <c r="R2731">
        <f t="shared" si="795"/>
        <v>107.71843451236177</v>
      </c>
      <c r="S2731">
        <f t="shared" si="796"/>
        <v>26.668779880765477</v>
      </c>
      <c r="T2731">
        <f t="shared" si="779"/>
        <v>33.867520320593599</v>
      </c>
    </row>
    <row r="2732" spans="1:20" x14ac:dyDescent="0.3">
      <c r="A2732">
        <f t="shared" si="780"/>
        <v>168201.63247367967</v>
      </c>
      <c r="B2732">
        <f t="shared" si="797"/>
        <v>26770.121244312384</v>
      </c>
      <c r="C2732" t="str">
        <f t="shared" si="781"/>
        <v>14.8645615124341-46.9438330228053i</v>
      </c>
      <c r="D2732" t="str">
        <f t="shared" si="782"/>
        <v>13.8387193947776-5.77169901401124i</v>
      </c>
      <c r="E2732" t="str">
        <f t="shared" si="783"/>
        <v>156.637210610097+1.90595954118067i</v>
      </c>
      <c r="F2732" t="str">
        <f t="shared" si="784"/>
        <v>17.2970996002509-7.2550615357426i</v>
      </c>
      <c r="G2732" t="str">
        <f t="shared" si="785"/>
        <v>0.99070075109796-0.0959831905694846i</v>
      </c>
      <c r="H2732" t="str">
        <f t="shared" si="786"/>
        <v>212.872467633051+80.9508668018526i</v>
      </c>
      <c r="I2732" t="str">
        <f t="shared" si="787"/>
        <v>11.1176291926244-0.375470176239943i</v>
      </c>
      <c r="K2732" t="str">
        <f t="shared" si="788"/>
        <v>0.0533538302635369-0.0646945565728155i</v>
      </c>
      <c r="L2732" t="str">
        <f t="shared" si="789"/>
        <v>0.0015-0.371577844286263i</v>
      </c>
      <c r="M2732" t="str">
        <f t="shared" si="790"/>
        <v>0.0135-0.152442192527697i</v>
      </c>
      <c r="N2732">
        <f t="shared" si="791"/>
        <v>107.57016545123092</v>
      </c>
      <c r="O2732">
        <f t="shared" si="792"/>
        <v>33.846541880013334</v>
      </c>
      <c r="P2732" s="3">
        <f t="shared" si="793"/>
        <v>33.846541880013334</v>
      </c>
      <c r="Q2732" s="3">
        <f t="shared" si="794"/>
        <v>-72.42983454876908</v>
      </c>
      <c r="R2732">
        <f t="shared" si="795"/>
        <v>107.57016545123092</v>
      </c>
      <c r="S2732">
        <f t="shared" si="796"/>
        <v>26.770121244312385</v>
      </c>
      <c r="T2732">
        <f t="shared" ref="T2732:T2795" si="798">P2732</f>
        <v>33.846541880013334</v>
      </c>
    </row>
    <row r="2733" spans="1:20" x14ac:dyDescent="0.3">
      <c r="A2733">
        <f t="shared" ref="A2733:A2796" si="799">2*PI()*B2733</f>
        <v>168840.79867707964</v>
      </c>
      <c r="B2733">
        <f t="shared" si="797"/>
        <v>26871.847705040771</v>
      </c>
      <c r="C2733" t="str">
        <f t="shared" ref="C2733:C2796" si="800">IMPRODUCT(D2733,E2733,$C$40,,K2733,$C$41)</f>
        <v>14.7071197639362-46.8684804355584i</v>
      </c>
      <c r="D2733" t="str">
        <f t="shared" ref="D2733:D2796" si="801">IMDIV(IMPRODUCT($C$37,$C$38,COMPLEX(1,A2733/$C$38)),IMSUM(-1*A2733*A2733/$C$39,COMPLEX(0,1*A2733)))</f>
        <v>13.8283139778708-5.78115298600037i</v>
      </c>
      <c r="E2733" t="str">
        <f t="shared" ref="E2733:E2796" si="802">IMDIV(IMPRODUCT(IMSUM(F2733,G2733),$C$29,H2733),IMSUM(1,I2733))</f>
        <v>156.707349863359+1.87711680116252i</v>
      </c>
      <c r="F2733" t="str">
        <f t="shared" ref="F2733:F2796" si="803">IMDIV(IMPRODUCT($C$14,$C$15,COMPLEX(1,A2733/$C$15)),IMSUM(-1*A2733*A2733/$C$16,COMPLEX(0,A2733)))</f>
        <v>17.2958749040334-7.24018964786917i</v>
      </c>
      <c r="G2733" t="str">
        <f t="shared" ref="G2733:G2796" si="804">IMDIV(1,COMPLEX(1,A2733*$C$9*$C$10))</f>
        <v>0.99063060595857-0.0963411049175066i</v>
      </c>
      <c r="H2733" t="str">
        <f t="shared" ref="H2733:H2796" si="805">IMDIV($C$3,IMSUM(K2733,COMPLEX(0,$C$28*A2733)))</f>
        <v>214.222914215762+80.8289037839417i</v>
      </c>
      <c r="I2733" t="str">
        <f t="shared" ref="I2733:I2796" si="806">IMPRODUCT(F2733,$C$29,H2733,$C$31)</f>
        <v>11.1723387997707-0.398438501736061i</v>
      </c>
      <c r="K2733" t="str">
        <f t="shared" ref="K2733:K2796" si="807">IF($C$26&lt;=0,IMDIV(1,IMSUM(IMDIV(1,L2733),1/$C$18)),IMDIV(1,IMSUM(IMDIV(1,L2733),1/$C$18,IMDIV(1,M2733))))</f>
        <v>0.0531217963546903-0.064617468914914i</v>
      </c>
      <c r="L2733" t="str">
        <f t="shared" ref="L2733:L2796" si="808">IMSUM($C$21/$C$22,IMDIV(1,COMPLEX(0,$C$20*$C$22*A2733)))</f>
        <v>0.0015-0.370171193750012i</v>
      </c>
      <c r="M2733" t="str">
        <f t="shared" ref="M2733:M2796" si="809">IMSUM($C$25/$C$26,IMDIV(1,COMPLEX(0,$C$24*$C$26*A2733)))</f>
        <v>0.0135-0.15186510512821i</v>
      </c>
      <c r="N2733">
        <f t="shared" ref="N2733:N2796" si="810">ABS(R2733)</f>
        <v>107.42162424008914</v>
      </c>
      <c r="O2733">
        <f t="shared" ref="O2733:O2796" si="811">ABS(P2733)</f>
        <v>33.825490121162566</v>
      </c>
      <c r="P2733" s="3">
        <f t="shared" ref="P2733:P2796" si="812">20*LOG10(IMABS(C2733))</f>
        <v>33.825490121162566</v>
      </c>
      <c r="Q2733" s="3">
        <f t="shared" ref="Q2733:Q2796" si="813">IMARGUMENT(C2733)*180/PI()</f>
        <v>-72.578375759910855</v>
      </c>
      <c r="R2733">
        <f t="shared" ref="R2733:R2796" si="814">IF(Q2733&lt;0,Q2733+180,Q2733-180)</f>
        <v>107.42162424008914</v>
      </c>
      <c r="S2733">
        <f t="shared" ref="S2733:S2796" si="815">B2733/1000</f>
        <v>26.871847705040771</v>
      </c>
      <c r="T2733">
        <f t="shared" si="798"/>
        <v>33.825490121162566</v>
      </c>
    </row>
    <row r="2734" spans="1:20" x14ac:dyDescent="0.3">
      <c r="A2734">
        <f t="shared" si="799"/>
        <v>169482.39371205255</v>
      </c>
      <c r="B2734">
        <f t="shared" ref="B2734:B2797" si="816">B2733*(1+B$42)</f>
        <v>26973.960726319925</v>
      </c>
      <c r="C2734" t="str">
        <f t="shared" si="800"/>
        <v>14.5499103807341-46.7925764289326i</v>
      </c>
      <c r="D2734" t="str">
        <f t="shared" si="801"/>
        <v>13.8178451445286-5.79064272450654i</v>
      </c>
      <c r="E2734" t="str">
        <f t="shared" si="802"/>
        <v>156.777555349072+1.84773113530848i</v>
      </c>
      <c r="F2734" t="str">
        <f t="shared" si="803"/>
        <v>17.2946410578391-7.22542011583577i</v>
      </c>
      <c r="G2734" t="str">
        <f t="shared" si="804"/>
        <v>0.9905599367493-0.0967003022566258i</v>
      </c>
      <c r="H2734" t="str">
        <f t="shared" si="805"/>
        <v>215.589195310098+80.6927737414558i</v>
      </c>
      <c r="I2734" t="str">
        <f t="shared" si="806"/>
        <v>11.2275121801596-0.422296789008088i</v>
      </c>
      <c r="K2734" t="str">
        <f t="shared" si="807"/>
        <v>0.0528903231501392-0.0645396449449624i</v>
      </c>
      <c r="L2734" t="str">
        <f t="shared" si="808"/>
        <v>0.0015-0.368769868250659i</v>
      </c>
      <c r="M2734" t="str">
        <f t="shared" si="809"/>
        <v>0.0135-0.151290202359245i</v>
      </c>
      <c r="N2734">
        <f t="shared" si="810"/>
        <v>107.2728122526679</v>
      </c>
      <c r="O2734">
        <f t="shared" si="811"/>
        <v>33.804364918167487</v>
      </c>
      <c r="P2734" s="3">
        <f t="shared" si="812"/>
        <v>33.804364918167487</v>
      </c>
      <c r="Q2734" s="3">
        <f t="shared" si="813"/>
        <v>-72.727187747332096</v>
      </c>
      <c r="R2734">
        <f t="shared" si="814"/>
        <v>107.2728122526679</v>
      </c>
      <c r="S2734">
        <f t="shared" si="815"/>
        <v>26.973960726319923</v>
      </c>
      <c r="T2734">
        <f t="shared" si="798"/>
        <v>33.804364918167487</v>
      </c>
    </row>
    <row r="2735" spans="1:20" x14ac:dyDescent="0.3">
      <c r="A2735">
        <f t="shared" si="799"/>
        <v>170126.42680815834</v>
      </c>
      <c r="B2735">
        <f t="shared" si="816"/>
        <v>27076.461777079941</v>
      </c>
      <c r="C2735" t="str">
        <f t="shared" si="800"/>
        <v>14.3929385141709-46.7161217345605i</v>
      </c>
      <c r="D2735" t="str">
        <f t="shared" si="801"/>
        <v>13.8073126171916-5.80016793245616i</v>
      </c>
      <c r="E2735" t="str">
        <f t="shared" si="802"/>
        <v>156.847824532926+1.81780193609291i</v>
      </c>
      <c r="F2735" t="str">
        <f t="shared" si="803"/>
        <v>17.2933979946393-7.21075270700612i</v>
      </c>
      <c r="G2735" t="str">
        <f t="shared" si="804"/>
        <v>0.99048873963104-0.0970607865986756i</v>
      </c>
      <c r="H2735" t="str">
        <f t="shared" si="805"/>
        <v>216.971417481324+80.5420068578651i</v>
      </c>
      <c r="I2735" t="str">
        <f t="shared" si="806"/>
        <v>11.2831464997321-0.447067197960557i</v>
      </c>
      <c r="K2735" t="str">
        <f t="shared" si="807"/>
        <v>0.0526594152505661-0.0644610896133553i</v>
      </c>
      <c r="L2735" t="str">
        <f t="shared" si="808"/>
        <v>0.0015-0.367373847629667i</v>
      </c>
      <c r="M2735" t="str">
        <f t="shared" si="809"/>
        <v>0.0135-0.150717475950632i</v>
      </c>
      <c r="N2735">
        <f t="shared" si="810"/>
        <v>107.12373086466857</v>
      </c>
      <c r="O2735">
        <f t="shared" si="811"/>
        <v>33.783166146732846</v>
      </c>
      <c r="P2735" s="3">
        <f t="shared" si="812"/>
        <v>33.783166146732846</v>
      </c>
      <c r="Q2735" s="3">
        <f t="shared" si="813"/>
        <v>-72.876269135331427</v>
      </c>
      <c r="R2735">
        <f t="shared" si="814"/>
        <v>107.12373086466857</v>
      </c>
      <c r="S2735">
        <f t="shared" si="815"/>
        <v>27.076461777079942</v>
      </c>
      <c r="T2735">
        <f t="shared" si="798"/>
        <v>33.783166146732846</v>
      </c>
    </row>
    <row r="2736" spans="1:20" x14ac:dyDescent="0.3">
      <c r="A2736">
        <f t="shared" si="799"/>
        <v>170772.90723002935</v>
      </c>
      <c r="B2736">
        <f t="shared" si="816"/>
        <v>27179.352331832844</v>
      </c>
      <c r="C2736" t="str">
        <f t="shared" si="800"/>
        <v>14.2362093082017-46.6391171355524i</v>
      </c>
      <c r="D2736" t="str">
        <f t="shared" si="801"/>
        <v>13.7967161185993-5.80972831007037i</v>
      </c>
      <c r="E2736" t="str">
        <f t="shared" si="802"/>
        <v>156.918154886936+1.78732861523413i</v>
      </c>
      <c r="F2736" t="str">
        <f t="shared" si="803"/>
        <v>17.2921456469342-7.19618718998943i</v>
      </c>
      <c r="G2736" t="str">
        <f t="shared" si="804"/>
        <v>0.990417010737714-0.0974225619612027i</v>
      </c>
      <c r="H2736" t="str">
        <f t="shared" si="805"/>
        <v>218.369681646214+80.3761198638857i</v>
      </c>
      <c r="I2736" t="str">
        <f t="shared" si="806"/>
        <v>11.3392384623719-0.472772386725628i</v>
      </c>
      <c r="K2736" t="str">
        <f t="shared" si="807"/>
        <v>0.0524290772017125-0.0643818079017892i</v>
      </c>
      <c r="L2736" t="str">
        <f t="shared" si="808"/>
        <v>0.0015-0.365983111804808i</v>
      </c>
      <c r="M2736" t="str">
        <f t="shared" si="809"/>
        <v>0.0135-0.150146917663511i</v>
      </c>
      <c r="N2736">
        <f t="shared" si="810"/>
        <v>106.97438145367326</v>
      </c>
      <c r="O2736">
        <f t="shared" si="811"/>
        <v>33.761893684141796</v>
      </c>
      <c r="P2736" s="3">
        <f t="shared" si="812"/>
        <v>33.761893684141796</v>
      </c>
      <c r="Q2736" s="3">
        <f t="shared" si="813"/>
        <v>-73.02561854632674</v>
      </c>
      <c r="R2736">
        <f t="shared" si="814"/>
        <v>106.97438145367326</v>
      </c>
      <c r="S2736">
        <f t="shared" si="815"/>
        <v>27.179352331832845</v>
      </c>
      <c r="T2736">
        <f t="shared" si="798"/>
        <v>33.761893684141796</v>
      </c>
    </row>
    <row r="2737" spans="1:20" x14ac:dyDescent="0.3">
      <c r="A2737">
        <f t="shared" si="799"/>
        <v>171421.84427750349</v>
      </c>
      <c r="B2737">
        <f t="shared" si="816"/>
        <v>27282.633870693811</v>
      </c>
      <c r="C2737" t="str">
        <f t="shared" si="800"/>
        <v>14.0797278987943-46.5615634664179i</v>
      </c>
      <c r="D2737" t="str">
        <f t="shared" si="801"/>
        <v>13.7860553718171-5.81932355485008i</v>
      </c>
      <c r="E2737" t="str">
        <f t="shared" si="802"/>
        <v>156.988543889692+1.75631060357857i</v>
      </c>
      <c r="F2737" t="str">
        <f t="shared" si="803"/>
        <v>17.2908839467504-7.18172333463484i</v>
      </c>
      <c r="G2737" t="str">
        <f t="shared" si="804"/>
        <v>0.990344746176107-0.0977856323673855i</v>
      </c>
      <c r="H2737" t="str">
        <f t="shared" si="805"/>
        <v>219.784082598514+80.1946157473216i</v>
      </c>
      <c r="I2737" t="str">
        <f t="shared" si="806"/>
        <v>11.3957842845135-0.499435516762196i</v>
      </c>
      <c r="K2737" t="str">
        <f t="shared" si="807"/>
        <v>0.0521993134941529-0.0643018048225504i</v>
      </c>
      <c r="L2737" t="str">
        <f t="shared" si="808"/>
        <v>0.0015-0.364597640769882i</v>
      </c>
      <c r="M2737" t="str">
        <f t="shared" si="809"/>
        <v>0.0135-0.149578519290208i</v>
      </c>
      <c r="N2737">
        <f t="shared" si="810"/>
        <v>106.8247653990577</v>
      </c>
      <c r="O2737">
        <f t="shared" si="811"/>
        <v>33.740547409255647</v>
      </c>
      <c r="P2737" s="3">
        <f t="shared" si="812"/>
        <v>33.740547409255647</v>
      </c>
      <c r="Q2737" s="3">
        <f t="shared" si="813"/>
        <v>-73.175234600942304</v>
      </c>
      <c r="R2737">
        <f t="shared" si="814"/>
        <v>106.8247653990577</v>
      </c>
      <c r="S2737">
        <f t="shared" si="815"/>
        <v>27.282633870693811</v>
      </c>
      <c r="T2737">
        <f t="shared" si="798"/>
        <v>33.740547409255647</v>
      </c>
    </row>
    <row r="2738" spans="1:20" x14ac:dyDescent="0.3">
      <c r="A2738">
        <f t="shared" si="799"/>
        <v>172073.247285758</v>
      </c>
      <c r="B2738">
        <f t="shared" si="816"/>
        <v>27386.307879402448</v>
      </c>
      <c r="C2738" t="str">
        <f t="shared" si="800"/>
        <v>13.923499413332-46.4834616129825i</v>
      </c>
      <c r="D2738" t="str">
        <f t="shared" si="801"/>
        <v>13.7753301002606-5.82895336156031i</v>
      </c>
      <c r="E2738" t="str">
        <f t="shared" si="802"/>
        <v>157.058989026644+1.72474735098448i</v>
      </c>
      <c r="F2738" t="str">
        <f t="shared" si="803"/>
        <v>17.2896128256377-7.16736091202549i</v>
      </c>
      <c r="G2738" t="str">
        <f t="shared" si="804"/>
        <v>0.990271942025688-0.0981500018459524i</v>
      </c>
      <c r="H2738" t="str">
        <f t="shared" si="805"/>
        <v>221.214708508872+79.9969834649592i</v>
      </c>
      <c r="I2738" t="str">
        <f t="shared" si="806"/>
        <v>11.4527796686645-0.527080257456771i</v>
      </c>
      <c r="K2738" t="str">
        <f t="shared" si="807"/>
        <v>0.0519701285630812-0.0642210854178046i</v>
      </c>
      <c r="L2738" t="str">
        <f t="shared" si="808"/>
        <v>0.0015-0.363217414594424i</v>
      </c>
      <c r="M2738" t="str">
        <f t="shared" si="809"/>
        <v>0.0135-0.149012272654123i</v>
      </c>
      <c r="N2738">
        <f t="shared" si="810"/>
        <v>106.67488408190445</v>
      </c>
      <c r="O2738">
        <f t="shared" si="811"/>
        <v>33.719127202514031</v>
      </c>
      <c r="P2738" s="3">
        <f t="shared" si="812"/>
        <v>33.719127202514031</v>
      </c>
      <c r="Q2738" s="3">
        <f t="shared" si="813"/>
        <v>-73.325115918095548</v>
      </c>
      <c r="R2738">
        <f t="shared" si="814"/>
        <v>106.67488408190445</v>
      </c>
      <c r="S2738">
        <f t="shared" si="815"/>
        <v>27.386307879402448</v>
      </c>
      <c r="T2738">
        <f t="shared" si="798"/>
        <v>33.719127202514031</v>
      </c>
    </row>
    <row r="2739" spans="1:20" x14ac:dyDescent="0.3">
      <c r="A2739">
        <f t="shared" si="799"/>
        <v>172727.12562544388</v>
      </c>
      <c r="B2739">
        <f t="shared" si="816"/>
        <v>27490.375849344178</v>
      </c>
      <c r="C2739" t="str">
        <f t="shared" si="800"/>
        <v>13.7675289700161-46.4048125122909i</v>
      </c>
      <c r="D2739" t="str">
        <f t="shared" si="801"/>
        <v>13.7645400277233-5.83861742221544i</v>
      </c>
      <c r="E2739" t="str">
        <f t="shared" si="802"/>
        <v>157.12948779034+1.69263832619815i</v>
      </c>
      <c r="F2739" t="str">
        <f t="shared" si="803"/>
        <v>17.2883322146658-7.15309969447291i</v>
      </c>
      <c r="G2739" t="str">
        <f t="shared" si="804"/>
        <v>0.990198594338443-0.0985156744310982i</v>
      </c>
      <c r="H2739" t="str">
        <f t="shared" si="805"/>
        <v>222.661640398211+79.7826976574145i</v>
      </c>
      <c r="I2739" t="str">
        <f t="shared" si="806"/>
        <v>11.5102197758161-0.555730790170771i</v>
      </c>
      <c r="K2739" t="str">
        <f t="shared" si="807"/>
        <v>0.0517415267881048-0.0641396547588843i</v>
      </c>
      <c r="L2739" t="str">
        <f t="shared" si="808"/>
        <v>0.0015-0.361842413423415i</v>
      </c>
      <c r="M2739" t="str">
        <f t="shared" si="809"/>
        <v>0.0135-0.148448169609606i</v>
      </c>
      <c r="N2739">
        <f t="shared" si="810"/>
        <v>106.52473888491647</v>
      </c>
      <c r="O2739">
        <f t="shared" si="811"/>
        <v>33.697632945934018</v>
      </c>
      <c r="P2739" s="3">
        <f t="shared" si="812"/>
        <v>33.697632945934018</v>
      </c>
      <c r="Q2739" s="3">
        <f t="shared" si="813"/>
        <v>-73.475261115083526</v>
      </c>
      <c r="R2739">
        <f t="shared" si="814"/>
        <v>106.52473888491647</v>
      </c>
      <c r="S2739">
        <f t="shared" si="815"/>
        <v>27.490375849344179</v>
      </c>
      <c r="T2739">
        <f t="shared" si="798"/>
        <v>33.697632945934018</v>
      </c>
    </row>
    <row r="2740" spans="1:20" x14ac:dyDescent="0.3">
      <c r="A2740">
        <f t="shared" si="799"/>
        <v>173383.48870282056</v>
      </c>
      <c r="B2740">
        <f t="shared" si="816"/>
        <v>27594.839277571686</v>
      </c>
      <c r="C2740" t="str">
        <f t="shared" si="800"/>
        <v>13.6118216772726-46.3256171525073i</v>
      </c>
      <c r="D2740" t="str">
        <f t="shared" si="801"/>
        <v>13.7536848784017-5.84831542606389i</v>
      </c>
      <c r="E2740" t="str">
        <f t="shared" si="802"/>
        <v>157.200037680711+1.65998301673005i</v>
      </c>
      <c r="F2740" t="str">
        <f t="shared" si="803"/>
        <v>17.2870420444216-7.13893945551108i</v>
      </c>
      <c r="G2740" t="str">
        <f t="shared" si="804"/>
        <v>0.990124699138698-0.0988826541623989i</v>
      </c>
      <c r="H2740" t="str">
        <f t="shared" si="805"/>
        <v>224.124951583444+79.5512183679169i</v>
      </c>
      <c r="I2740" t="str">
        <f t="shared" si="806"/>
        <v>11.5680991967051-0.585411811672946i</v>
      </c>
      <c r="K2740" t="str">
        <f t="shared" si="807"/>
        <v>0.0515135124930533-0.0640575179455759i</v>
      </c>
      <c r="L2740" t="str">
        <f t="shared" si="808"/>
        <v>0.0015-0.360472617477002i</v>
      </c>
      <c r="M2740" t="str">
        <f t="shared" si="809"/>
        <v>0.0135-0.147886202041847i</v>
      </c>
      <c r="N2740">
        <f t="shared" si="810"/>
        <v>106.37433119233216</v>
      </c>
      <c r="O2740">
        <f t="shared" si="811"/>
        <v>33.676064523110071</v>
      </c>
      <c r="P2740" s="3">
        <f t="shared" si="812"/>
        <v>33.676064523110071</v>
      </c>
      <c r="Q2740" s="3">
        <f t="shared" si="813"/>
        <v>-73.625668807667836</v>
      </c>
      <c r="R2740">
        <f t="shared" si="814"/>
        <v>106.37433119233216</v>
      </c>
      <c r="S2740">
        <f t="shared" si="815"/>
        <v>27.594839277571687</v>
      </c>
      <c r="T2740">
        <f t="shared" si="798"/>
        <v>33.676064523110071</v>
      </c>
    </row>
    <row r="2741" spans="1:20" x14ac:dyDescent="0.3">
      <c r="A2741">
        <f t="shared" si="799"/>
        <v>174042.34595989127</v>
      </c>
      <c r="B2741">
        <f t="shared" si="816"/>
        <v>27699.699666826458</v>
      </c>
      <c r="C2741" t="str">
        <f t="shared" si="800"/>
        <v>13.4563826331549-46.2458765728013i</v>
      </c>
      <c r="D2741" t="str">
        <f t="shared" si="801"/>
        <v>13.7427643769226-5.85804705957379i</v>
      </c>
      <c r="E2741" t="str">
        <f t="shared" si="802"/>
        <v>157.27063620531+1.62678092872255i</v>
      </c>
      <c r="F2741" t="str">
        <f t="shared" si="803"/>
        <v>17.285742245006-7.12487996989086i</v>
      </c>
      <c r="G2741" t="str">
        <f t="shared" si="804"/>
        <v>0.990050252422942-0.0992509450847255i</v>
      </c>
      <c r="H2741" t="str">
        <f t="shared" si="805"/>
        <v>225.604707094501+79.3019907661256i</v>
      </c>
      <c r="I2741" t="str">
        <f t="shared" si="806"/>
        <v>11.6264119219033-0.616148536893311i</v>
      </c>
      <c r="K2741" t="str">
        <f t="shared" si="807"/>
        <v>0.051286089945793-0.0639746801054069i</v>
      </c>
      <c r="L2741" t="str">
        <f t="shared" si="808"/>
        <v>0.0015-0.359108007050212i</v>
      </c>
      <c r="M2741" t="str">
        <f t="shared" si="809"/>
        <v>0.0135-0.147326361866753i</v>
      </c>
      <c r="N2741">
        <f t="shared" si="810"/>
        <v>106.2236623898368</v>
      </c>
      <c r="O2741">
        <f t="shared" si="811"/>
        <v>33.654421819212537</v>
      </c>
      <c r="P2741" s="3">
        <f t="shared" si="812"/>
        <v>33.654421819212537</v>
      </c>
      <c r="Q2741" s="3">
        <f t="shared" si="813"/>
        <v>-73.776337610163196</v>
      </c>
      <c r="R2741">
        <f t="shared" si="814"/>
        <v>106.2236623898368</v>
      </c>
      <c r="S2741">
        <f t="shared" si="815"/>
        <v>27.699699666826458</v>
      </c>
      <c r="T2741">
        <f t="shared" si="798"/>
        <v>33.654421819212537</v>
      </c>
    </row>
    <row r="2742" spans="1:20" x14ac:dyDescent="0.3">
      <c r="A2742">
        <f t="shared" si="799"/>
        <v>174703.70687453888</v>
      </c>
      <c r="B2742">
        <f t="shared" si="816"/>
        <v>27804.9585255604</v>
      </c>
      <c r="C2742" t="str">
        <f t="shared" si="800"/>
        <v>13.3012169247574-46.165591863233i</v>
      </c>
      <c r="D2742" t="str">
        <f t="shared" si="801"/>
        <v>13.7317782483705-5.86781200641796i</v>
      </c>
      <c r="E2742" t="str">
        <f t="shared" si="802"/>
        <v>157.341280879585+1.59303158681994i</v>
      </c>
      <c r="F2742" t="str">
        <f t="shared" si="803"/>
        <v>17.2844327460307-7.11092101357388i</v>
      </c>
      <c r="G2742" t="str">
        <f t="shared" si="804"/>
        <v>0.989975250159652-0.0996205512481571i</v>
      </c>
      <c r="H2742" t="str">
        <f t="shared" si="805"/>
        <v>227.100963061521+79.0344448781332i</v>
      </c>
      <c r="I2742" t="str">
        <f t="shared" si="806"/>
        <v>11.6851513106998-0.647966700928968i</v>
      </c>
      <c r="K2742" t="str">
        <f t="shared" si="807"/>
        <v>0.0510592633580551-0.0638911463929317i</v>
      </c>
      <c r="L2742" t="str">
        <f t="shared" si="808"/>
        <v>0.0015-0.357748562512664i</v>
      </c>
      <c r="M2742" t="str">
        <f t="shared" si="809"/>
        <v>0.0135-0.146768641030836i</v>
      </c>
      <c r="N2742">
        <f t="shared" si="810"/>
        <v>106.0727338644824</v>
      </c>
      <c r="O2742">
        <f t="shared" si="811"/>
        <v>33.632704720987647</v>
      </c>
      <c r="P2742" s="3">
        <f t="shared" si="812"/>
        <v>33.632704720987647</v>
      </c>
      <c r="Q2742" s="3">
        <f t="shared" si="813"/>
        <v>-73.927266135517598</v>
      </c>
      <c r="R2742">
        <f t="shared" si="814"/>
        <v>106.0727338644824</v>
      </c>
      <c r="S2742">
        <f t="shared" si="815"/>
        <v>27.804958525560401</v>
      </c>
      <c r="T2742">
        <f t="shared" si="798"/>
        <v>33.632704720987647</v>
      </c>
    </row>
    <row r="2743" spans="1:20" x14ac:dyDescent="0.3">
      <c r="A2743">
        <f t="shared" si="799"/>
        <v>175367.58096066213</v>
      </c>
      <c r="B2743">
        <f t="shared" si="816"/>
        <v>27910.617367957529</v>
      </c>
      <c r="C2743" t="str">
        <f t="shared" si="800"/>
        <v>13.1463296276212-46.0847641646243i</v>
      </c>
      <c r="D2743" t="str">
        <f t="shared" si="801"/>
        <v>13.7207262183146-5.87760994745998i</v>
      </c>
      <c r="E2743" t="str">
        <f t="shared" si="802"/>
        <v>157.411969227127+1.55873453402815i</v>
      </c>
      <c r="F2743" t="str">
        <f t="shared" si="803"/>
        <v>17.2831134766154-7.09706236372714i</v>
      </c>
      <c r="G2743" t="str">
        <f t="shared" si="804"/>
        <v>0.989899688289119-0.0999914767078899i</v>
      </c>
      <c r="H2743" t="str">
        <f t="shared" si="805"/>
        <v>228.613766071138+78.7479953239492i</v>
      </c>
      <c r="I2743" t="str">
        <f t="shared" si="806"/>
        <v>11.7443100587526-0.68089256022891i</v>
      </c>
      <c r="K2743" t="str">
        <f t="shared" si="807"/>
        <v>0.0508330368852725-0.063806921989019i</v>
      </c>
      <c r="L2743" t="str">
        <f t="shared" si="808"/>
        <v>0.0015-0.356394264308292i</v>
      </c>
      <c r="M2743" t="str">
        <f t="shared" si="809"/>
        <v>0.0135-0.146213031511094i</v>
      </c>
      <c r="N2743">
        <f t="shared" si="810"/>
        <v>105.92154700459861</v>
      </c>
      <c r="O2743">
        <f t="shared" si="811"/>
        <v>33.610913116755974</v>
      </c>
      <c r="P2743" s="3">
        <f t="shared" si="812"/>
        <v>33.610913116755974</v>
      </c>
      <c r="Q2743" s="3">
        <f t="shared" si="813"/>
        <v>-74.078452995401392</v>
      </c>
      <c r="R2743">
        <f t="shared" si="814"/>
        <v>105.92154700459861</v>
      </c>
      <c r="S2743">
        <f t="shared" si="815"/>
        <v>27.910617367957528</v>
      </c>
      <c r="T2743">
        <f t="shared" si="798"/>
        <v>33.610913116755974</v>
      </c>
    </row>
    <row r="2744" spans="1:20" x14ac:dyDescent="0.3">
      <c r="A2744">
        <f t="shared" si="799"/>
        <v>176033.97776831264</v>
      </c>
      <c r="B2744">
        <f t="shared" si="816"/>
        <v>28016.677713955767</v>
      </c>
      <c r="C2744" t="str">
        <f t="shared" si="800"/>
        <v>12.9917258051493-46.0033946684243i</v>
      </c>
      <c r="D2744" t="str">
        <f t="shared" si="801"/>
        <v>13.7096080128364-5.88744056073954i</v>
      </c>
      <c r="E2744" t="str">
        <f t="shared" si="802"/>
        <v>157.482698779931+1.52388933157754i</v>
      </c>
      <c r="F2744" t="str">
        <f t="shared" si="803"/>
        <v>17.2817843653846-7.08330379871683i</v>
      </c>
      <c r="G2744" t="str">
        <f t="shared" si="804"/>
        <v>0.989823562723266-0.100363725524148i</v>
      </c>
      <c r="H2744" t="str">
        <f t="shared" si="805"/>
        <v>230.143152490738+78.4420410638302i</v>
      </c>
      <c r="I2744" t="str">
        <f t="shared" si="806"/>
        <v>11.8038801644804-0.714952892879334i</v>
      </c>
      <c r="K2744" t="str">
        <f t="shared" si="807"/>
        <v>0.0506074146264285-0.0637220121001381i</v>
      </c>
      <c r="L2744" t="str">
        <f t="shared" si="808"/>
        <v>0.0015-0.355045092955063i</v>
      </c>
      <c r="M2744" t="str">
        <f t="shared" si="809"/>
        <v>0.0135-0.145659525314898i</v>
      </c>
      <c r="N2744">
        <f t="shared" si="810"/>
        <v>105.7701031997122</v>
      </c>
      <c r="O2744">
        <f t="shared" si="811"/>
        <v>33.589046896411439</v>
      </c>
      <c r="P2744" s="3">
        <f t="shared" si="812"/>
        <v>33.589046896411439</v>
      </c>
      <c r="Q2744" s="3">
        <f t="shared" si="813"/>
        <v>-74.229896800287804</v>
      </c>
      <c r="R2744">
        <f t="shared" si="814"/>
        <v>105.7701031997122</v>
      </c>
      <c r="S2744">
        <f t="shared" si="815"/>
        <v>28.016677713955769</v>
      </c>
      <c r="T2744">
        <f t="shared" si="798"/>
        <v>33.589046896411439</v>
      </c>
    </row>
    <row r="2745" spans="1:20" x14ac:dyDescent="0.3">
      <c r="A2745">
        <f t="shared" si="799"/>
        <v>176702.90688383224</v>
      </c>
      <c r="B2745">
        <f t="shared" si="816"/>
        <v>28123.1410892688</v>
      </c>
      <c r="C2745" t="str">
        <f t="shared" si="800"/>
        <v>12.8374105080194-45.9214846165667i</v>
      </c>
      <c r="D2745" t="str">
        <f t="shared" si="801"/>
        <v>13.6984233585583-5.89730352145884i</v>
      </c>
      <c r="E2745" t="str">
        <f t="shared" si="802"/>
        <v>157.553467078645+1.48849555877564i</v>
      </c>
      <c r="F2745" t="str">
        <f t="shared" si="803"/>
        <v>17.2804453404643-7.06964509810289i</v>
      </c>
      <c r="G2745" t="str">
        <f t="shared" si="804"/>
        <v>0.989746869345475-0.10073730176209i</v>
      </c>
      <c r="H2745" t="str">
        <f t="shared" si="805"/>
        <v>231.689147759583+78.1159651549688i</v>
      </c>
      <c r="I2745" t="str">
        <f t="shared" si="806"/>
        <v>11.8638528941708-0.750174997906509i</v>
      </c>
      <c r="K2745" t="str">
        <f t="shared" si="807"/>
        <v>0.0503824006239132-0.0636364219576454i</v>
      </c>
      <c r="L2745" t="str">
        <f t="shared" si="808"/>
        <v>0.0015-0.353701029044692i</v>
      </c>
      <c r="M2745" t="str">
        <f t="shared" si="809"/>
        <v>0.0135-0.145108114479874i</v>
      </c>
      <c r="N2745">
        <f t="shared" si="810"/>
        <v>105.6184038404616</v>
      </c>
      <c r="O2745">
        <f t="shared" si="811"/>
        <v>33.567105951419983</v>
      </c>
      <c r="P2745" s="3">
        <f t="shared" si="812"/>
        <v>33.567105951419983</v>
      </c>
      <c r="Q2745" s="3">
        <f t="shared" si="813"/>
        <v>-74.381596159538404</v>
      </c>
      <c r="R2745">
        <f t="shared" si="814"/>
        <v>105.6184038404616</v>
      </c>
      <c r="S2745">
        <f t="shared" si="815"/>
        <v>28.123141089268799</v>
      </c>
      <c r="T2745">
        <f t="shared" si="798"/>
        <v>33.567105951419983</v>
      </c>
    </row>
    <row r="2746" spans="1:20" x14ac:dyDescent="0.3">
      <c r="A2746">
        <f t="shared" si="799"/>
        <v>177374.37792999079</v>
      </c>
      <c r="B2746">
        <f t="shared" si="816"/>
        <v>28230.009025408021</v>
      </c>
      <c r="C2746" t="str">
        <f t="shared" si="800"/>
        <v>12.6833887736019-45.8390353013172i</v>
      </c>
      <c r="D2746" t="str">
        <f t="shared" si="801"/>
        <v>13.6871719826712-5.90719850196831i</v>
      </c>
      <c r="E2746" t="str">
        <f t="shared" si="802"/>
        <v>157.624271672821+1.45255281286116i</v>
      </c>
      <c r="F2746" t="str">
        <f t="shared" si="803"/>
        <v>17.2790963294789-7.05608604263274i</v>
      </c>
      <c r="G2746" t="str">
        <f t="shared" si="804"/>
        <v>0.989669604010401-0.101112209491718i</v>
      </c>
      <c r="H2746" t="str">
        <f t="shared" si="805"/>
        <v>233.25176564567+77.7691345201461i</v>
      </c>
      <c r="I2746" t="str">
        <f t="shared" si="806"/>
        <v>11.9242187457822-0.786586693507908i</v>
      </c>
      <c r="K2746" t="str">
        <f t="shared" si="807"/>
        <v>0.050157998863394-0.0635501568170727i</v>
      </c>
      <c r="L2746" t="str">
        <f t="shared" si="808"/>
        <v>0.0015-0.352362053242372i</v>
      </c>
      <c r="M2746" t="str">
        <f t="shared" si="809"/>
        <v>0.0135-0.144558791073794i</v>
      </c>
      <c r="N2746">
        <f t="shared" si="810"/>
        <v>105.46645031851638</v>
      </c>
      <c r="O2746">
        <f t="shared" si="811"/>
        <v>33.545090174817844</v>
      </c>
      <c r="P2746" s="3">
        <f t="shared" si="812"/>
        <v>33.545090174817844</v>
      </c>
      <c r="Q2746" s="3">
        <f t="shared" si="813"/>
        <v>-74.53354968148362</v>
      </c>
      <c r="R2746">
        <f t="shared" si="814"/>
        <v>105.46645031851638</v>
      </c>
      <c r="S2746">
        <f t="shared" si="815"/>
        <v>28.23000902540802</v>
      </c>
      <c r="T2746">
        <f t="shared" si="798"/>
        <v>33.545090174817844</v>
      </c>
    </row>
    <row r="2747" spans="1:20" x14ac:dyDescent="0.3">
      <c r="A2747">
        <f t="shared" si="799"/>
        <v>178048.40056612476</v>
      </c>
      <c r="B2747">
        <f t="shared" si="816"/>
        <v>28337.283059704572</v>
      </c>
      <c r="C2747" t="str">
        <f t="shared" si="800"/>
        <v>12.5296656253784-45.7560480651186i</v>
      </c>
      <c r="D2747" t="str">
        <f t="shared" si="801"/>
        <v>13.6758536129638-5.91712517175343i</v>
      </c>
      <c r="E2747" t="str">
        <f t="shared" si="802"/>
        <v>157.695110121174+1.41606070885216i</v>
      </c>
      <c r="F2747" t="str">
        <f t="shared" si="803"/>
        <v>17.2777372595485-7.04262641423588i</v>
      </c>
      <c r="G2747" t="str">
        <f t="shared" si="804"/>
        <v>0.989591762543798-0.101488452787777i</v>
      </c>
      <c r="H2747" t="str">
        <f t="shared" si="805"/>
        <v>234.831007467267+77.4008997300991i</v>
      </c>
      <c r="I2747" t="str">
        <f t="shared" si="806"/>
        <v>11.9849674114198-0.824216314119136i</v>
      </c>
      <c r="K2747" t="str">
        <f t="shared" si="807"/>
        <v>0.049934213273692-0.0634632219574142i</v>
      </c>
      <c r="L2747" t="str">
        <f t="shared" si="808"/>
        <v>0.0015-0.351028146286483i</v>
      </c>
      <c r="M2747" t="str">
        <f t="shared" si="809"/>
        <v>0.0135-0.144011547194455i</v>
      </c>
      <c r="N2747">
        <f t="shared" si="810"/>
        <v>105.31424402649274</v>
      </c>
      <c r="O2747">
        <f t="shared" si="811"/>
        <v>33.522999461210659</v>
      </c>
      <c r="P2747" s="3">
        <f t="shared" si="812"/>
        <v>33.522999461210659</v>
      </c>
      <c r="Q2747" s="3">
        <f t="shared" si="813"/>
        <v>-74.685755973507256</v>
      </c>
      <c r="R2747">
        <f t="shared" si="814"/>
        <v>105.31424402649274</v>
      </c>
      <c r="S2747">
        <f t="shared" si="815"/>
        <v>28.337283059704571</v>
      </c>
      <c r="T2747">
        <f t="shared" si="798"/>
        <v>33.522999461210659</v>
      </c>
    </row>
    <row r="2748" spans="1:20" x14ac:dyDescent="0.3">
      <c r="A2748">
        <f t="shared" si="799"/>
        <v>178724.98448827604</v>
      </c>
      <c r="B2748">
        <f t="shared" si="816"/>
        <v>28444.96473533145</v>
      </c>
      <c r="C2748" t="str">
        <f t="shared" si="800"/>
        <v>12.3762460723643-45.6725243004207i</v>
      </c>
      <c r="D2748" t="str">
        <f t="shared" si="801"/>
        <v>13.6644679778516-5.9270831974211i</v>
      </c>
      <c r="E2748" t="str">
        <f t="shared" si="802"/>
        <v>157.765979991818+1.37901887939038i</v>
      </c>
      <c r="F2748" t="str">
        <f t="shared" si="803"/>
        <v>17.2763680572851-7.02926599601778i</v>
      </c>
      <c r="G2748" t="str">
        <f t="shared" si="804"/>
        <v>0.989513340742336-0.101866035729667i</v>
      </c>
      <c r="H2748" t="str">
        <f t="shared" si="805"/>
        <v>236.426861277993+77.0105948014766i</v>
      </c>
      <c r="I2748" t="str">
        <f t="shared" si="806"/>
        <v>12.0460877384665-0.863092706215859i</v>
      </c>
      <c r="K2748" t="str">
        <f t="shared" si="807"/>
        <v>0.0497110477266716-0.063375622680416i</v>
      </c>
      <c r="L2748" t="str">
        <f t="shared" si="808"/>
        <v>0.0015-0.349699288988327i</v>
      </c>
      <c r="M2748" t="str">
        <f t="shared" si="809"/>
        <v>0.0135-0.14346637496957i</v>
      </c>
      <c r="N2748">
        <f t="shared" si="810"/>
        <v>105.16178635787443</v>
      </c>
      <c r="O2748">
        <f t="shared" si="811"/>
        <v>33.500833706771161</v>
      </c>
      <c r="P2748" s="3">
        <f t="shared" si="812"/>
        <v>33.500833706771161</v>
      </c>
      <c r="Q2748" s="3">
        <f t="shared" si="813"/>
        <v>-74.838213642125567</v>
      </c>
      <c r="R2748">
        <f t="shared" si="814"/>
        <v>105.16178635787443</v>
      </c>
      <c r="S2748">
        <f t="shared" si="815"/>
        <v>28.44496473533145</v>
      </c>
      <c r="T2748">
        <f t="shared" si="798"/>
        <v>33.500833706771161</v>
      </c>
    </row>
    <row r="2749" spans="1:20" x14ac:dyDescent="0.3">
      <c r="A2749">
        <f t="shared" si="799"/>
        <v>179404.1394293315</v>
      </c>
      <c r="B2749">
        <f t="shared" si="816"/>
        <v>28553.055601325712</v>
      </c>
      <c r="C2749" t="str">
        <f t="shared" si="800"/>
        <v>12.2231351085326-45.5884654495081i</v>
      </c>
      <c r="D2749" t="str">
        <f t="shared" si="801"/>
        <v>13.6530148064056-5.93707224268645i</v>
      </c>
      <c r="E2749" t="str">
        <f t="shared" si="802"/>
        <v>157.836878862526+1.34142697458391i</v>
      </c>
      <c r="F2749" t="str">
        <f t="shared" si="803"/>
        <v>17.27498864879-7.01600457225407i</v>
      </c>
      <c r="G2749" t="str">
        <f t="shared" si="804"/>
        <v>0.989434334373417-0.102244962401336i</v>
      </c>
      <c r="H2749" t="str">
        <f t="shared" si="805"/>
        <v>238.039301014416+76.5975370124043i</v>
      </c>
      <c r="I2749" t="str">
        <f t="shared" si="806"/>
        <v>12.1075676893568-0.903245222746181i</v>
      </c>
      <c r="K2749" t="str">
        <f t="shared" si="807"/>
        <v>0.0494885060371396-0.0632873643098653i</v>
      </c>
      <c r="L2749" t="str">
        <f t="shared" si="808"/>
        <v>0.0015-0.348375462231847i</v>
      </c>
      <c r="M2749" t="str">
        <f t="shared" si="809"/>
        <v>0.0135-0.142923266556655i</v>
      </c>
      <c r="N2749">
        <f t="shared" si="810"/>
        <v>105.00907870693014</v>
      </c>
      <c r="O2749">
        <f t="shared" si="811"/>
        <v>33.478592809237668</v>
      </c>
      <c r="P2749" s="3">
        <f t="shared" si="812"/>
        <v>33.478592809237668</v>
      </c>
      <c r="Q2749" s="3">
        <f t="shared" si="813"/>
        <v>-74.99092129306986</v>
      </c>
      <c r="R2749">
        <f t="shared" si="814"/>
        <v>105.00907870693014</v>
      </c>
      <c r="S2749">
        <f t="shared" si="815"/>
        <v>28.553055601325713</v>
      </c>
      <c r="T2749">
        <f t="shared" si="798"/>
        <v>33.478592809237668</v>
      </c>
    </row>
    <row r="2750" spans="1:20" x14ac:dyDescent="0.3">
      <c r="A2750">
        <f t="shared" si="799"/>
        <v>180085.87515916297</v>
      </c>
      <c r="B2750">
        <f t="shared" si="816"/>
        <v>28661.557212610751</v>
      </c>
      <c r="C2750" t="str">
        <f t="shared" si="800"/>
        <v>12.070337712241-45.5038730043146i</v>
      </c>
      <c r="D2750" t="str">
        <f t="shared" si="801"/>
        <v>13.6414938283823-5.94709196835972i</v>
      </c>
      <c r="E2750" t="str">
        <f t="shared" si="802"/>
        <v>157.907804320961+1.30328466184342i</v>
      </c>
      <c r="F2750" t="str">
        <f t="shared" si="803"/>
        <v>17.2735989596499-7.00284192838463i</v>
      </c>
      <c r="G2750" t="str">
        <f t="shared" si="804"/>
        <v>0.989354739174996-0.102625236891184i</v>
      </c>
      <c r="H2750" t="str">
        <f t="shared" si="805"/>
        <v>239.668285605121+76.1610267378266i</v>
      </c>
      <c r="I2750" t="str">
        <f t="shared" si="806"/>
        <v>12.1693942999817-0.944703716082137i</v>
      </c>
      <c r="K2750" t="str">
        <f t="shared" si="807"/>
        <v>0.0492665919627526-0.0631984521908813i</v>
      </c>
      <c r="L2750" t="str">
        <f t="shared" si="808"/>
        <v>0.0015-0.347056646973347i</v>
      </c>
      <c r="M2750" t="str">
        <f t="shared" si="809"/>
        <v>0.0135-0.142382214142912i</v>
      </c>
      <c r="N2750">
        <f t="shared" si="810"/>
        <v>104.85612246863427</v>
      </c>
      <c r="O2750">
        <f t="shared" si="811"/>
        <v>33.456276667911567</v>
      </c>
      <c r="P2750" s="3">
        <f t="shared" si="812"/>
        <v>33.456276667911567</v>
      </c>
      <c r="Q2750" s="3">
        <f t="shared" si="813"/>
        <v>-75.143877531365732</v>
      </c>
      <c r="R2750">
        <f t="shared" si="814"/>
        <v>104.85612246863427</v>
      </c>
      <c r="S2750">
        <f t="shared" si="815"/>
        <v>28.661557212610752</v>
      </c>
      <c r="T2750">
        <f t="shared" si="798"/>
        <v>33.456276667911567</v>
      </c>
    </row>
    <row r="2751" spans="1:20" x14ac:dyDescent="0.3">
      <c r="A2751">
        <f t="shared" si="799"/>
        <v>180770.20148476778</v>
      </c>
      <c r="B2751">
        <f t="shared" si="816"/>
        <v>28770.471130018672</v>
      </c>
      <c r="C2751" t="str">
        <f t="shared" si="800"/>
        <v>11.9178588456626-45.4187485062368i</v>
      </c>
      <c r="D2751" t="str">
        <f t="shared" si="801"/>
        <v>13.6299047742538-5.95714203233393i</v>
      </c>
      <c r="E2751" t="str">
        <f t="shared" si="802"/>
        <v>157.978753964927+1.26459162571777i</v>
      </c>
      <c r="F2751" t="str">
        <f t="shared" si="803"/>
        <v>17.2721989149347-6.98977785100791i</v>
      </c>
      <c r="G2751" t="str">
        <f t="shared" si="804"/>
        <v>0.989274550855397-0.103006863291965i</v>
      </c>
      <c r="H2751" t="str">
        <f t="shared" si="805"/>
        <v>241.313758040259+75.7003473069426i</v>
      </c>
      <c r="I2751" t="str">
        <f t="shared" si="806"/>
        <v>12.2315536367189-0.98749852937276i</v>
      </c>
      <c r="K2751" t="str">
        <f t="shared" si="807"/>
        <v>0.049045309203937-0.0631088916892071i</v>
      </c>
      <c r="L2751" t="str">
        <f t="shared" si="808"/>
        <v>0.0015-0.345742824241232i</v>
      </c>
      <c r="M2751" t="str">
        <f t="shared" si="809"/>
        <v>0.0135-0.141843209945121i</v>
      </c>
      <c r="N2751">
        <f t="shared" si="810"/>
        <v>104.70291903858686</v>
      </c>
      <c r="O2751">
        <f t="shared" si="811"/>
        <v>33.433885183655775</v>
      </c>
      <c r="P2751" s="3">
        <f t="shared" si="812"/>
        <v>33.433885183655775</v>
      </c>
      <c r="Q2751" s="3">
        <f t="shared" si="813"/>
        <v>-75.297080961413144</v>
      </c>
      <c r="R2751">
        <f t="shared" si="814"/>
        <v>104.70291903858686</v>
      </c>
      <c r="S2751">
        <f t="shared" si="815"/>
        <v>28.77047113001867</v>
      </c>
      <c r="T2751">
        <f t="shared" si="798"/>
        <v>33.433885183655775</v>
      </c>
    </row>
    <row r="2752" spans="1:20" x14ac:dyDescent="0.3">
      <c r="A2752">
        <f t="shared" si="799"/>
        <v>181457.12825040991</v>
      </c>
      <c r="B2752">
        <f t="shared" si="816"/>
        <v>28879.798920312744</v>
      </c>
      <c r="C2752" t="str">
        <f t="shared" si="800"/>
        <v>11.7657034542193-45.3330935459359i</v>
      </c>
      <c r="D2752" t="str">
        <f t="shared" si="801"/>
        <v>13.6182473752379-5.96722208957193i</v>
      </c>
      <c r="E2752" t="str">
        <f t="shared" si="802"/>
        <v>158.049725402613+1.22534756772499i</v>
      </c>
      <c r="F2752" t="str">
        <f t="shared" si="803"/>
        <v>17.2707884391935-6.97681212787482i</v>
      </c>
      <c r="G2752" t="str">
        <f t="shared" si="804"/>
        <v>0.989193765093128-0.103389845700677i</v>
      </c>
      <c r="H2752" t="str">
        <f t="shared" si="805"/>
        <v>242.975644400636+75.2147648852278i</v>
      </c>
      <c r="I2752" t="str">
        <f t="shared" si="806"/>
        <v>12.2940307520865-1.03166048617502i</v>
      </c>
      <c r="K2752" t="str">
        <f t="shared" si="807"/>
        <v>0.0488246614038162-0.0630186881905029i</v>
      </c>
      <c r="L2752" t="str">
        <f t="shared" si="808"/>
        <v>0.0015-0.344433975135715i</v>
      </c>
      <c r="M2752" t="str">
        <f t="shared" si="809"/>
        <v>0.0135-0.141306246209524i</v>
      </c>
      <c r="N2752">
        <f t="shared" si="810"/>
        <v>104.54946981293514</v>
      </c>
      <c r="O2752">
        <f t="shared" si="811"/>
        <v>33.411418258892468</v>
      </c>
      <c r="P2752" s="3">
        <f t="shared" si="812"/>
        <v>33.411418258892468</v>
      </c>
      <c r="Q2752" s="3">
        <f t="shared" si="813"/>
        <v>-75.450530187064857</v>
      </c>
      <c r="R2752">
        <f t="shared" si="814"/>
        <v>104.54946981293514</v>
      </c>
      <c r="S2752">
        <f t="shared" si="815"/>
        <v>28.879798920312744</v>
      </c>
      <c r="T2752">
        <f t="shared" si="798"/>
        <v>33.411418258892468</v>
      </c>
    </row>
    <row r="2753" spans="1:20" x14ac:dyDescent="0.3">
      <c r="A2753">
        <f t="shared" si="799"/>
        <v>182146.66533776146</v>
      </c>
      <c r="B2753">
        <f t="shared" si="816"/>
        <v>28989.542156209933</v>
      </c>
      <c r="C2753" t="str">
        <f t="shared" si="800"/>
        <v>11.6138764660178-45.2469097631311i</v>
      </c>
      <c r="D2753" t="str">
        <f t="shared" si="801"/>
        <v>13.6065213633286-5.97733179209429i</v>
      </c>
      <c r="E2753" t="str">
        <f t="shared" si="802"/>
        <v>158.120716252822+1.18555220617896i</v>
      </c>
      <c r="F2753" t="str">
        <f t="shared" si="803"/>
        <v>17.2693674564515-6.96394454788289i</v>
      </c>
      <c r="G2753" t="str">
        <f t="shared" si="804"/>
        <v>0.989112377536695-0.103774188218466i</v>
      </c>
      <c r="H2753" t="str">
        <f t="shared" si="805"/>
        <v>244.653852845443+74.7035283836811i</v>
      </c>
      <c r="I2753" t="str">
        <f t="shared" si="806"/>
        <v>12.356809639024-1.07722087823263i</v>
      </c>
      <c r="K2753" t="str">
        <f t="shared" si="807"/>
        <v>0.0486046521481515-0.0629278470996416i</v>
      </c>
      <c r="L2753" t="str">
        <f t="shared" si="808"/>
        <v>0.0015-0.343130080828567i</v>
      </c>
      <c r="M2753" t="str">
        <f t="shared" si="809"/>
        <v>0.0135-0.14077131521172i</v>
      </c>
      <c r="N2753">
        <f t="shared" si="810"/>
        <v>104.39577618829536</v>
      </c>
      <c r="O2753">
        <f t="shared" si="811"/>
        <v>33.388875797600413</v>
      </c>
      <c r="P2753" s="3">
        <f t="shared" si="812"/>
        <v>33.388875797600413</v>
      </c>
      <c r="Q2753" s="3">
        <f t="shared" si="813"/>
        <v>-75.604223811704642</v>
      </c>
      <c r="R2753">
        <f t="shared" si="814"/>
        <v>104.39577618829536</v>
      </c>
      <c r="S2753">
        <f t="shared" si="815"/>
        <v>28.989542156209932</v>
      </c>
      <c r="T2753">
        <f t="shared" si="798"/>
        <v>33.388875797600413</v>
      </c>
    </row>
    <row r="2754" spans="1:20" x14ac:dyDescent="0.3">
      <c r="A2754">
        <f t="shared" si="799"/>
        <v>182838.82266604499</v>
      </c>
      <c r="B2754">
        <f t="shared" si="816"/>
        <v>29099.702416403532</v>
      </c>
      <c r="C2754" t="str">
        <f t="shared" si="800"/>
        <v>11.4623827912893-45.1601988463876i</v>
      </c>
      <c r="D2754" t="str">
        <f t="shared" si="801"/>
        <v>13.5947264713271-5.98747078896713i</v>
      </c>
      <c r="E2754" t="str">
        <f t="shared" si="802"/>
        <v>158.191724145218+1.14520527601444i</v>
      </c>
      <c r="F2754" t="str">
        <f t="shared" si="803"/>
        <v>17.2679358902069-6.95117490107028i</v>
      </c>
      <c r="G2754" t="str">
        <f t="shared" si="804"/>
        <v>0.98903038380442-0.10415989495051i</v>
      </c>
      <c r="H2754" t="str">
        <f t="shared" si="805"/>
        <v>246.348272557856+74.1658693981445i</v>
      </c>
      <c r="I2754" t="str">
        <f t="shared" si="806"/>
        <v>12.419873183811-1.12421145126597i</v>
      </c>
      <c r="K2754" t="str">
        <f t="shared" si="807"/>
        <v>0.0483852849652869-0.0628363738400041i</v>
      </c>
      <c r="L2754" t="str">
        <f t="shared" si="808"/>
        <v>0.0015-0.341831122562828i</v>
      </c>
      <c r="M2754" t="str">
        <f t="shared" si="809"/>
        <v>0.0135-0.140238409256545i</v>
      </c>
      <c r="N2754">
        <f t="shared" si="810"/>
        <v>104.24183956167505</v>
      </c>
      <c r="O2754">
        <f t="shared" si="811"/>
        <v>33.366257705312648</v>
      </c>
      <c r="P2754" s="3">
        <f t="shared" si="812"/>
        <v>33.366257705312648</v>
      </c>
      <c r="Q2754" s="3">
        <f t="shared" si="813"/>
        <v>-75.75816043832495</v>
      </c>
      <c r="R2754">
        <f t="shared" si="814"/>
        <v>104.24183956167505</v>
      </c>
      <c r="S2754">
        <f t="shared" si="815"/>
        <v>29.099702416403531</v>
      </c>
      <c r="T2754">
        <f t="shared" si="798"/>
        <v>33.366257705312648</v>
      </c>
    </row>
    <row r="2755" spans="1:20" x14ac:dyDescent="0.3">
      <c r="A2755">
        <f t="shared" si="799"/>
        <v>183533.61019217595</v>
      </c>
      <c r="B2755">
        <f t="shared" si="816"/>
        <v>29210.281285585865</v>
      </c>
      <c r="C2755" t="str">
        <f t="shared" si="800"/>
        <v>11.3112273218329-45.0729625328975i</v>
      </c>
      <c r="D2755" t="str">
        <f t="shared" si="801"/>
        <v>13.582862432873-5.99763872629061i</v>
      </c>
      <c r="E2755" t="str">
        <f t="shared" si="802"/>
        <v>158.262746720554+1.10430652860737i</v>
      </c>
      <c r="F2755" t="str">
        <f t="shared" si="803"/>
        <v>17.2664936634278-6.93850297861012i</v>
      </c>
      <c r="G2755" t="str">
        <f t="shared" si="804"/>
        <v>0.988947779484252-0.104546970005921i</v>
      </c>
      <c r="H2755" t="str">
        <f t="shared" si="805"/>
        <v>248.058772647714+73.6010021816866i</v>
      </c>
      <c r="I2755" t="str">
        <f t="shared" si="806"/>
        <v>12.4832031176393-1.17266438862975i</v>
      </c>
      <c r="K2755" t="str">
        <f t="shared" si="807"/>
        <v>0.0481665633261106-0.0627442738527791i</v>
      </c>
      <c r="L2755" t="str">
        <f t="shared" si="808"/>
        <v>0.0015-0.340537081652548i</v>
      </c>
      <c r="M2755" t="str">
        <f t="shared" si="809"/>
        <v>0.0135-0.139707520677969i</v>
      </c>
      <c r="N2755">
        <f t="shared" si="810"/>
        <v>104.08766133039651</v>
      </c>
      <c r="O2755">
        <f t="shared" si="811"/>
        <v>33.34356388911403</v>
      </c>
      <c r="P2755" s="3">
        <f t="shared" si="812"/>
        <v>33.34356388911403</v>
      </c>
      <c r="Q2755" s="3">
        <f t="shared" si="813"/>
        <v>-75.912338669603486</v>
      </c>
      <c r="R2755">
        <f t="shared" si="814"/>
        <v>104.08766133039651</v>
      </c>
      <c r="S2755">
        <f t="shared" si="815"/>
        <v>29.210281285585864</v>
      </c>
      <c r="T2755">
        <f t="shared" si="798"/>
        <v>33.34356388911403</v>
      </c>
    </row>
    <row r="2756" spans="1:20" x14ac:dyDescent="0.3">
      <c r="A2756">
        <f t="shared" si="799"/>
        <v>184231.03791090622</v>
      </c>
      <c r="B2756">
        <f t="shared" si="816"/>
        <v>29321.280354471091</v>
      </c>
      <c r="C2756" t="str">
        <f t="shared" si="800"/>
        <v>11.1604149304606-44.9852026082484i</v>
      </c>
      <c r="D2756" t="str">
        <f t="shared" si="801"/>
        <v>13.5709289824757-6.00783524718693i</v>
      </c>
      <c r="E2756" t="str">
        <f t="shared" si="802"/>
        <v>158.333781630903+1.06285573159158i</v>
      </c>
      <c r="F2756" t="str">
        <f t="shared" si="803"/>
        <v>17.2650406985484-6.92592857280421i</v>
      </c>
      <c r="G2756" t="str">
        <f t="shared" si="804"/>
        <v>0.988864560133579-0.104935417497631i</v>
      </c>
      <c r="H2756" t="str">
        <f t="shared" si="805"/>
        <v>249.785201010726+73.0081236532643i</v>
      </c>
      <c r="I2756" t="str">
        <f t="shared" si="806"/>
        <v>12.5467799668618-1.22261229268876i</v>
      </c>
      <c r="K2756" t="str">
        <f t="shared" si="807"/>
        <v>0.0479484906440192-0.0626515525962621i</v>
      </c>
      <c r="L2756" t="str">
        <f t="shared" si="808"/>
        <v>0.0015-0.339247939482515i</v>
      </c>
      <c r="M2756" t="str">
        <f t="shared" si="809"/>
        <v>0.0135-0.13917864183898i</v>
      </c>
      <c r="N2756">
        <f t="shared" si="810"/>
        <v>103.93324289201999</v>
      </c>
      <c r="O2756">
        <f t="shared" si="811"/>
        <v>33.320794257637807</v>
      </c>
      <c r="P2756" s="3">
        <f t="shared" si="812"/>
        <v>33.320794257637807</v>
      </c>
      <c r="Q2756" s="3">
        <f t="shared" si="813"/>
        <v>-76.06675710798001</v>
      </c>
      <c r="R2756">
        <f t="shared" si="814"/>
        <v>103.93324289201999</v>
      </c>
      <c r="S2756">
        <f t="shared" si="815"/>
        <v>29.321280354471092</v>
      </c>
      <c r="T2756">
        <f t="shared" si="798"/>
        <v>33.320794257637807</v>
      </c>
    </row>
    <row r="2757" spans="1:20" x14ac:dyDescent="0.3">
      <c r="A2757">
        <f t="shared" si="799"/>
        <v>184931.11585496765</v>
      </c>
      <c r="B2757">
        <f t="shared" si="816"/>
        <v>29432.701219818082</v>
      </c>
      <c r="C2757" t="str">
        <f t="shared" si="800"/>
        <v>11.0099504704506-44.8969209061946i</v>
      </c>
      <c r="D2757" t="str">
        <f t="shared" si="801"/>
        <v>13.5589258555464-6.01805999178931i</v>
      </c>
      <c r="E2757" t="str">
        <f t="shared" si="802"/>
        <v>158.404826539898+1.02085266867442i</v>
      </c>
      <c r="F2757" t="str">
        <f t="shared" si="803"/>
        <v>17.2635769174664-6.91345147707726i</v>
      </c>
      <c r="G2757" t="str">
        <f t="shared" si="804"/>
        <v>0.988780721279042-0.105325241542279i</v>
      </c>
      <c r="H2757" t="str">
        <f t="shared" si="805"/>
        <v>251.527383143601+72.3864134460497i</v>
      </c>
      <c r="I2757" t="str">
        <f t="shared" si="806"/>
        <v>12.6105830019505-1.27408816375407i</v>
      </c>
      <c r="K2757" t="str">
        <f t="shared" si="807"/>
        <v>0.0477310702748989-0.0625582155451598i</v>
      </c>
      <c r="L2757" t="str">
        <f t="shared" si="808"/>
        <v>0.0015-0.337963677507985i</v>
      </c>
      <c r="M2757" t="str">
        <f t="shared" si="809"/>
        <v>0.0135-0.138651765131481i</v>
      </c>
      <c r="N2757">
        <f t="shared" si="810"/>
        <v>103.77858564427041</v>
      </c>
      <c r="O2757">
        <f t="shared" si="811"/>
        <v>33.297948721064017</v>
      </c>
      <c r="P2757" s="3">
        <f t="shared" si="812"/>
        <v>33.297948721064017</v>
      </c>
      <c r="Q2757" s="3">
        <f t="shared" si="813"/>
        <v>-76.221414355729593</v>
      </c>
      <c r="R2757">
        <f t="shared" si="814"/>
        <v>103.77858564427041</v>
      </c>
      <c r="S2757">
        <f t="shared" si="815"/>
        <v>29.432701219818082</v>
      </c>
      <c r="T2757">
        <f t="shared" si="798"/>
        <v>33.297948721064017</v>
      </c>
    </row>
    <row r="2758" spans="1:20" x14ac:dyDescent="0.3">
      <c r="A2758">
        <f t="shared" si="799"/>
        <v>185633.85409521655</v>
      </c>
      <c r="B2758">
        <f t="shared" si="816"/>
        <v>29544.545484453392</v>
      </c>
      <c r="C2758" t="str">
        <f t="shared" si="800"/>
        <v>10.8598387749977-44.8081193084101i</v>
      </c>
      <c r="D2758" t="str">
        <f t="shared" si="801"/>
        <v>13.5468527884303-6.02831259723105i</v>
      </c>
      <c r="E2758" t="str">
        <f t="shared" si="802"/>
        <v>158.475879122952+0.978297139447002i</v>
      </c>
      <c r="F2758" t="str">
        <f t="shared" si="803"/>
        <v>17.2621022415394-6.90107148597094i</v>
      </c>
      <c r="G2758" t="str">
        <f t="shared" si="804"/>
        <v>0.988696258416345-0.105716446260104i</v>
      </c>
      <c r="H2758" t="str">
        <f t="shared" si="805"/>
        <v>253.285120914835+71.7350339990208i</v>
      </c>
      <c r="I2758" t="str">
        <f t="shared" si="806"/>
        <v>12.6745901852059-1.32712537641838i</v>
      </c>
      <c r="K2758" t="str">
        <f t="shared" si="807"/>
        <v>0.0475143055171075-0.0624642681898922i</v>
      </c>
      <c r="L2758" t="str">
        <f t="shared" si="808"/>
        <v>0.0015-0.336684277254418i</v>
      </c>
      <c r="M2758" t="str">
        <f t="shared" si="809"/>
        <v>0.0135-0.138126882976171i</v>
      </c>
      <c r="N2758">
        <f t="shared" si="810"/>
        <v>103.62369098496008</v>
      </c>
      <c r="O2758">
        <f t="shared" si="811"/>
        <v>33.275027191115477</v>
      </c>
      <c r="P2758" s="3">
        <f t="shared" si="812"/>
        <v>33.275027191115477</v>
      </c>
      <c r="Q2758" s="3">
        <f t="shared" si="813"/>
        <v>-76.376309015039922</v>
      </c>
      <c r="R2758">
        <f t="shared" si="814"/>
        <v>103.62369098496008</v>
      </c>
      <c r="S2758">
        <f t="shared" si="815"/>
        <v>29.544545484453394</v>
      </c>
      <c r="T2758">
        <f t="shared" si="798"/>
        <v>33.275027191115477</v>
      </c>
    </row>
    <row r="2759" spans="1:20" x14ac:dyDescent="0.3">
      <c r="A2759">
        <f t="shared" si="799"/>
        <v>186339.26274077839</v>
      </c>
      <c r="B2759">
        <f t="shared" si="816"/>
        <v>29656.814757294316</v>
      </c>
      <c r="C2759" t="str">
        <f t="shared" si="800"/>
        <v>10.7100846566736-44.7187997442421i</v>
      </c>
      <c r="D2759" t="str">
        <f t="shared" si="801"/>
        <v>13.5347095184391-6.03859269763451i</v>
      </c>
      <c r="E2759" t="str">
        <f t="shared" si="802"/>
        <v>158.546937067485+0.93518895919094i</v>
      </c>
      <c r="F2759" t="str">
        <f t="shared" si="803"/>
        <v>17.2606165915812-6.8887883951378i</v>
      </c>
      <c r="G2759" t="str">
        <f t="shared" si="804"/>
        <v>0.988611167010065-0.106109035774822i</v>
      </c>
      <c r="H2759" t="str">
        <f t="shared" si="805"/>
        <v>255.058191290788+71.0531306956102i</v>
      </c>
      <c r="I2759" t="str">
        <f t="shared" si="806"/>
        <v>12.7387781172641-1.38175765311808i</v>
      </c>
      <c r="K2759" t="str">
        <f t="shared" si="807"/>
        <v>0.0472981996114747-0.0623697160359025i</v>
      </c>
      <c r="L2759" t="str">
        <f t="shared" si="808"/>
        <v>0.0015-0.335409720317213i</v>
      </c>
      <c r="M2759" t="str">
        <f t="shared" si="809"/>
        <v>0.0135-0.137603987822446i</v>
      </c>
      <c r="N2759">
        <f t="shared" si="810"/>
        <v>103.46856031191729</v>
      </c>
      <c r="O2759">
        <f t="shared" si="811"/>
        <v>33.252029581055382</v>
      </c>
      <c r="P2759" s="3">
        <f t="shared" si="812"/>
        <v>33.252029581055382</v>
      </c>
      <c r="Q2759" s="3">
        <f t="shared" si="813"/>
        <v>-76.531439688082713</v>
      </c>
      <c r="R2759">
        <f t="shared" si="814"/>
        <v>103.46856031191729</v>
      </c>
      <c r="S2759">
        <f t="shared" si="815"/>
        <v>29.656814757294317</v>
      </c>
      <c r="T2759">
        <f t="shared" si="798"/>
        <v>33.252029581055382</v>
      </c>
    </row>
    <row r="2760" spans="1:20" x14ac:dyDescent="0.3">
      <c r="A2760">
        <f t="shared" si="799"/>
        <v>187047.35193919335</v>
      </c>
      <c r="B2760">
        <f t="shared" si="816"/>
        <v>29769.510653372035</v>
      </c>
      <c r="C2760" t="str">
        <f t="shared" si="800"/>
        <v>10.5606929068869-44.6289641904515i</v>
      </c>
      <c r="D2760" t="str">
        <f t="shared" si="801"/>
        <v>13.5224957838833-6.04889992410065i</v>
      </c>
      <c r="E2760" t="str">
        <f t="shared" si="802"/>
        <v>158.617998073147+0.891527958683555i</v>
      </c>
      <c r="F2760" t="str">
        <f t="shared" si="803"/>
        <v>17.2591198878589-6.87660200133519i</v>
      </c>
      <c r="G2760" t="str">
        <f t="shared" si="804"/>
        <v>0.988525442493463-0.106503014213523i</v>
      </c>
      <c r="H2760" t="str">
        <f t="shared" si="805"/>
        <v>256.846345017105+70.339832053423i</v>
      </c>
      <c r="I2760" t="str">
        <f t="shared" si="806"/>
        <v>12.8031219824678-1.43801903474787i</v>
      </c>
      <c r="K2760" t="str">
        <f t="shared" si="807"/>
        <v>0.0470827557413062-0.0622745646029653i</v>
      </c>
      <c r="L2760" t="str">
        <f t="shared" si="808"/>
        <v>0.0015-0.334139988361439i</v>
      </c>
      <c r="M2760" t="str">
        <f t="shared" si="809"/>
        <v>0.0135-0.137083072148283i</v>
      </c>
      <c r="N2760">
        <f t="shared" si="810"/>
        <v>103.31319502291221</v>
      </c>
      <c r="O2760">
        <f t="shared" si="811"/>
        <v>33.228955805683512</v>
      </c>
      <c r="P2760" s="3">
        <f t="shared" si="812"/>
        <v>33.228955805683512</v>
      </c>
      <c r="Q2760" s="3">
        <f t="shared" si="813"/>
        <v>-76.686804977087789</v>
      </c>
      <c r="R2760">
        <f t="shared" si="814"/>
        <v>103.31319502291221</v>
      </c>
      <c r="S2760">
        <f t="shared" si="815"/>
        <v>29.769510653372034</v>
      </c>
      <c r="T2760">
        <f t="shared" si="798"/>
        <v>33.228955805683512</v>
      </c>
    </row>
    <row r="2761" spans="1:20" x14ac:dyDescent="0.3">
      <c r="A2761">
        <f t="shared" si="799"/>
        <v>187758.13187656229</v>
      </c>
      <c r="B2761">
        <f t="shared" si="816"/>
        <v>29882.63479385485</v>
      </c>
      <c r="C2761" t="str">
        <f t="shared" si="800"/>
        <v>10.4116682953484-44.5386146709522i</v>
      </c>
      <c r="D2761" t="str">
        <f t="shared" si="801"/>
        <v>13.5102113241059-6.05923390469897i</v>
      </c>
      <c r="E2761" t="str">
        <f t="shared" si="802"/>
        <v>158.689059852043+0.847313983998976i</v>
      </c>
      <c r="F2761" t="str">
        <f t="shared" si="803"/>
        <v>17.2576120500897-6.86451210241952i</v>
      </c>
      <c r="G2761" t="str">
        <f t="shared" si="804"/>
        <v>0.988439080268293-0.106898385706538i</v>
      </c>
      <c r="H2761" t="str">
        <f t="shared" si="805"/>
        <v>258.649305255566+69.5942499692504i</v>
      </c>
      <c r="I2761" t="str">
        <f t="shared" si="806"/>
        <v>12.8675954931731-1.49594384814461i</v>
      </c>
      <c r="K2761" t="str">
        <f t="shared" si="807"/>
        <v>0.0468679770323952-0.0621788194244988i</v>
      </c>
      <c r="L2761" t="str">
        <f t="shared" si="808"/>
        <v>0.0015-0.332875063121576i</v>
      </c>
      <c r="M2761" t="str">
        <f t="shared" si="809"/>
        <v>0.0135-0.136564128460134i</v>
      </c>
      <c r="N2761">
        <f t="shared" si="810"/>
        <v>103.15759651558348</v>
      </c>
      <c r="O2761">
        <f t="shared" si="811"/>
        <v>33.205805781333424</v>
      </c>
      <c r="P2761" s="3">
        <f t="shared" si="812"/>
        <v>33.205805781333424</v>
      </c>
      <c r="Q2761" s="3">
        <f t="shared" si="813"/>
        <v>-76.842403484416522</v>
      </c>
      <c r="R2761">
        <f t="shared" si="814"/>
        <v>103.15759651558348</v>
      </c>
      <c r="S2761">
        <f t="shared" si="815"/>
        <v>29.882634793854848</v>
      </c>
      <c r="T2761">
        <f t="shared" si="798"/>
        <v>33.205805781333424</v>
      </c>
    </row>
    <row r="2762" spans="1:20" x14ac:dyDescent="0.3">
      <c r="A2762">
        <f t="shared" si="799"/>
        <v>188471.61277769323</v>
      </c>
      <c r="B2762">
        <f t="shared" si="816"/>
        <v>29996.188806071499</v>
      </c>
      <c r="C2762" t="str">
        <f t="shared" si="800"/>
        <v>10.2630155695437-44.4477532565408i</v>
      </c>
      <c r="D2762" t="str">
        <f t="shared" si="801"/>
        <v>13.4978558795157-6.06959426445748i</v>
      </c>
      <c r="E2762" t="str">
        <f t="shared" si="802"/>
        <v>158.760120128947+0.802546896306277i</v>
      </c>
      <c r="F2762" t="str">
        <f t="shared" si="803"/>
        <v>17.2560929974372-6.85251849733996i</v>
      </c>
      <c r="G2762" t="str">
        <f t="shared" si="804"/>
        <v>0.988352075704608-0.107295154387331i</v>
      </c>
      <c r="H2762" t="str">
        <f t="shared" si="805"/>
        <v>260.466766176646+68.8154800237845i</v>
      </c>
      <c r="I2762" t="str">
        <f t="shared" si="806"/>
        <v>12.9321708330733-1.55556667025171i</v>
      </c>
      <c r="K2762" t="str">
        <f t="shared" si="807"/>
        <v>0.0466538665530532-0.0620824860468811i</v>
      </c>
      <c r="L2762" t="str">
        <f t="shared" si="808"/>
        <v>0.0015-0.331614926401252i</v>
      </c>
      <c r="M2762" t="str">
        <f t="shared" si="809"/>
        <v>0.0135-0.136047149292821i</v>
      </c>
      <c r="N2762">
        <f t="shared" si="810"/>
        <v>103.00176618737008</v>
      </c>
      <c r="O2762">
        <f t="shared" si="811"/>
        <v>33.182579425869235</v>
      </c>
      <c r="P2762" s="3">
        <f t="shared" si="812"/>
        <v>33.182579425869235</v>
      </c>
      <c r="Q2762" s="3">
        <f t="shared" si="813"/>
        <v>-76.99823381262992</v>
      </c>
      <c r="R2762">
        <f t="shared" si="814"/>
        <v>103.00176618737008</v>
      </c>
      <c r="S2762">
        <f t="shared" si="815"/>
        <v>29.996188806071498</v>
      </c>
      <c r="T2762">
        <f t="shared" si="798"/>
        <v>33.182579425869235</v>
      </c>
    </row>
    <row r="2763" spans="1:20" x14ac:dyDescent="0.3">
      <c r="A2763">
        <f t="shared" si="799"/>
        <v>189187.80490624846</v>
      </c>
      <c r="B2763">
        <f t="shared" si="816"/>
        <v>30110.174323534571</v>
      </c>
      <c r="C2763" t="str">
        <f t="shared" si="800"/>
        <v>10.1147394542044-44.3563820646184i</v>
      </c>
      <c r="D2763" t="str">
        <f t="shared" si="801"/>
        <v>13.4854291916209-6.07998062535316i</v>
      </c>
      <c r="E2763" t="str">
        <f t="shared" si="802"/>
        <v>158.831176641522+0.757226571664926i</v>
      </c>
      <c r="F2763" t="str">
        <f t="shared" si="803"/>
        <v>17.2545626485083-6.84062098613254i</v>
      </c>
      <c r="G2763" t="str">
        <f t="shared" si="804"/>
        <v>0.988264424140567-0.107693324392373i</v>
      </c>
      <c r="H2763" t="str">
        <f t="shared" si="805"/>
        <v>262.298391508494+68.0026018507283i</v>
      </c>
      <c r="I2763" t="str">
        <f t="shared" si="806"/>
        <v>12.9968185996472-1.61692228877071i</v>
      </c>
      <c r="K2763" t="str">
        <f t="shared" si="807"/>
        <v>0.0464404273141368-0.0619855700287678i</v>
      </c>
      <c r="L2763" t="str">
        <f t="shared" si="808"/>
        <v>0.0015-0.330359560072974i</v>
      </c>
      <c r="M2763" t="str">
        <f t="shared" si="809"/>
        <v>0.0135-0.135532127209426i</v>
      </c>
      <c r="N2763">
        <f t="shared" si="810"/>
        <v>102.84570543543769</v>
      </c>
      <c r="O2763">
        <f t="shared" si="811"/>
        <v>33.159276658681868</v>
      </c>
      <c r="P2763" s="3">
        <f t="shared" si="812"/>
        <v>33.159276658681868</v>
      </c>
      <c r="Q2763" s="3">
        <f t="shared" si="813"/>
        <v>-77.154294564562306</v>
      </c>
      <c r="R2763">
        <f t="shared" si="814"/>
        <v>102.84570543543769</v>
      </c>
      <c r="S2763">
        <f t="shared" si="815"/>
        <v>30.110174323534572</v>
      </c>
      <c r="T2763">
        <f t="shared" si="798"/>
        <v>33.159276658681868</v>
      </c>
    </row>
    <row r="2764" spans="1:20" x14ac:dyDescent="0.3">
      <c r="A2764">
        <f t="shared" si="799"/>
        <v>189906.71856489219</v>
      </c>
      <c r="B2764">
        <f t="shared" si="816"/>
        <v>30224.592985964002</v>
      </c>
      <c r="C2764" t="str">
        <f t="shared" si="800"/>
        <v>9.9668446507861-44.2645032589048i</v>
      </c>
      <c r="D2764" t="str">
        <f t="shared" si="801"/>
        <v>13.4729310030629-6.09039260630237i</v>
      </c>
      <c r="E2764" t="str">
        <f t="shared" si="802"/>
        <v>158.902227140529+0.711352900815264i</v>
      </c>
      <c r="F2764" t="str">
        <f t="shared" si="803"/>
        <v>17.2530209213495-6.82881936991395i</v>
      </c>
      <c r="G2764" t="str">
        <f t="shared" si="804"/>
        <v>0.988176120882245-0.108092899861017i</v>
      </c>
      <c r="H2764" t="str">
        <f t="shared" si="805"/>
        <v>264.143813043063+67.1546795751104i</v>
      </c>
      <c r="I2764" t="str">
        <f t="shared" si="806"/>
        <v>13.0615077458406-1.68004565910106i</v>
      </c>
      <c r="K2764" t="str">
        <f t="shared" si="807"/>
        <v>0.0462276622690913-0.0618880769404125i</v>
      </c>
      <c r="L2764" t="str">
        <f t="shared" si="808"/>
        <v>0.0015-0.329108946077878i</v>
      </c>
      <c r="M2764" t="str">
        <f t="shared" si="809"/>
        <v>0.0135-0.135019054801181i</v>
      </c>
      <c r="N2764">
        <f t="shared" si="810"/>
        <v>102.6894156566088</v>
      </c>
      <c r="O2764">
        <f t="shared" si="811"/>
        <v>33.135897400685138</v>
      </c>
      <c r="P2764" s="3">
        <f t="shared" si="812"/>
        <v>33.135897400685138</v>
      </c>
      <c r="Q2764" s="3">
        <f t="shared" si="813"/>
        <v>-77.310584343391199</v>
      </c>
      <c r="R2764">
        <f t="shared" si="814"/>
        <v>102.6894156566088</v>
      </c>
      <c r="S2764">
        <f t="shared" si="815"/>
        <v>30.224592985964001</v>
      </c>
      <c r="T2764">
        <f t="shared" si="798"/>
        <v>33.135897400685138</v>
      </c>
    </row>
    <row r="2765" spans="1:20" x14ac:dyDescent="0.3">
      <c r="A2765">
        <f t="shared" si="799"/>
        <v>190628.3640954388</v>
      </c>
      <c r="B2765">
        <f t="shared" si="816"/>
        <v>30339.446439310665</v>
      </c>
      <c r="C2765" t="str">
        <f t="shared" si="800"/>
        <v>9.8193358369546-44.172119049152i</v>
      </c>
      <c r="D2765" t="str">
        <f t="shared" si="801"/>
        <v>13.4603610576511-6.1008298231521i</v>
      </c>
      <c r="E2765" t="str">
        <f t="shared" si="802"/>
        <v>158.973269390044+0.664925788969632i</v>
      </c>
      <c r="F2765" t="str">
        <f t="shared" si="803"/>
        <v>17.2514677334438-6.81711345087563i</v>
      </c>
      <c r="G2765" t="str">
        <f t="shared" si="804"/>
        <v>0.988087161203436-0.108493884935377i</v>
      </c>
      <c r="H2765" t="str">
        <f t="shared" si="805"/>
        <v>266.002629100555+66.2707623259039i</v>
      </c>
      <c r="I2765" t="str">
        <f t="shared" si="806"/>
        <v>13.1262055211127-1.74497185736379i</v>
      </c>
      <c r="K2765" t="str">
        <f t="shared" si="807"/>
        <v>0.0460155743140048-0.0617900123629927i</v>
      </c>
      <c r="L2765" t="str">
        <f t="shared" si="808"/>
        <v>0.0015-0.327863066425462i</v>
      </c>
      <c r="M2765" t="str">
        <f t="shared" si="809"/>
        <v>0.0135-0.134507924687369i</v>
      </c>
      <c r="N2765">
        <f t="shared" si="810"/>
        <v>102.53289824729677</v>
      </c>
      <c r="O2765">
        <f t="shared" si="811"/>
        <v>33.112441574313031</v>
      </c>
      <c r="P2765" s="3">
        <f t="shared" si="812"/>
        <v>33.112441574313031</v>
      </c>
      <c r="Q2765" s="3">
        <f t="shared" si="813"/>
        <v>-77.467101752703229</v>
      </c>
      <c r="R2765">
        <f t="shared" si="814"/>
        <v>102.53289824729677</v>
      </c>
      <c r="S2765">
        <f t="shared" si="815"/>
        <v>30.339446439310663</v>
      </c>
      <c r="T2765">
        <f t="shared" si="798"/>
        <v>33.112441574313031</v>
      </c>
    </row>
    <row r="2766" spans="1:20" x14ac:dyDescent="0.3">
      <c r="A2766">
        <f t="shared" si="799"/>
        <v>191352.75187900144</v>
      </c>
      <c r="B2766">
        <f t="shared" si="816"/>
        <v>30454.736335780046</v>
      </c>
      <c r="C2766" t="str">
        <f t="shared" si="800"/>
        <v>9.67221766606989-44.0792316908442i</v>
      </c>
      <c r="D2766" t="str">
        <f t="shared" si="801"/>
        <v>13.4477191003975-6.11129188867124i</v>
      </c>
      <c r="E2766" t="str">
        <f t="shared" si="802"/>
        <v>159.044301167662+0.617945155596756i</v>
      </c>
      <c r="F2766" t="str">
        <f t="shared" si="803"/>
        <v>17.2499030017072-6.80550303227758i</v>
      </c>
      <c r="G2766" t="str">
        <f t="shared" si="804"/>
        <v>0.987997540345459-0.108896283760198i</v>
      </c>
      <c r="H2766" t="str">
        <f t="shared" si="805"/>
        <v>267.874402953687+65.349884828229i</v>
      </c>
      <c r="I2766" t="str">
        <f t="shared" si="806"/>
        <v>13.1908774119989-1.81173602930239i</v>
      </c>
      <c r="K2766" t="str">
        <f t="shared" si="807"/>
        <v>0.0458041662876641-0.0616913818879365i</v>
      </c>
      <c r="L2766" t="str">
        <f t="shared" si="808"/>
        <v>0.0015-0.326621903193328i</v>
      </c>
      <c r="M2766" t="str">
        <f t="shared" si="809"/>
        <v>0.0135-0.133998729515211i</v>
      </c>
      <c r="N2766">
        <f t="shared" si="810"/>
        <v>102.37615460343432</v>
      </c>
      <c r="O2766">
        <f t="shared" si="811"/>
        <v>33.08890910351532</v>
      </c>
      <c r="P2766" s="3">
        <f t="shared" si="812"/>
        <v>33.08890910351532</v>
      </c>
      <c r="Q2766" s="3">
        <f t="shared" si="813"/>
        <v>-77.623845396565684</v>
      </c>
      <c r="R2766">
        <f t="shared" si="814"/>
        <v>102.37615460343432</v>
      </c>
      <c r="S2766">
        <f t="shared" si="815"/>
        <v>30.454736335780044</v>
      </c>
      <c r="T2766">
        <f t="shared" si="798"/>
        <v>33.08890910351532</v>
      </c>
    </row>
    <row r="2767" spans="1:20" x14ac:dyDescent="0.3">
      <c r="A2767">
        <f t="shared" si="799"/>
        <v>192079.89233614167</v>
      </c>
      <c r="B2767">
        <f t="shared" si="816"/>
        <v>30570.464333856013</v>
      </c>
      <c r="C2767" t="str">
        <f t="shared" si="800"/>
        <v>9.52549476667895-43.9858434848921i</v>
      </c>
      <c r="D2767" t="str">
        <f t="shared" si="801"/>
        <v>13.4350048775511-6.12177841254178i</v>
      </c>
      <c r="E2767" t="str">
        <f t="shared" si="802"/>
        <v>159.115320264702+0.570410934205063i</v>
      </c>
      <c r="F2767" t="str">
        <f t="shared" si="803"/>
        <v>17.2483266424853-6.7939879184421i</v>
      </c>
      <c r="G2767" t="str">
        <f t="shared" si="804"/>
        <v>0.987907253516962-0.109300100482732i</v>
      </c>
      <c r="H2767" t="str">
        <f t="shared" si="805"/>
        <v>269.758661213527+64.3910680805939i</v>
      </c>
      <c r="I2767" t="str">
        <f t="shared" si="806"/>
        <v>13.2554870823521-1.88037333485006i</v>
      </c>
      <c r="K2767" t="str">
        <f t="shared" si="807"/>
        <v>0.0455934409716245-0.0615921911162538i</v>
      </c>
      <c r="L2767" t="str">
        <f t="shared" si="808"/>
        <v>0.0015-0.325385438526925i</v>
      </c>
      <c r="M2767" t="str">
        <f t="shared" si="809"/>
        <v>0.0135-0.133491461959764i</v>
      </c>
      <c r="N2767">
        <f t="shared" si="810"/>
        <v>102.2191861204077</v>
      </c>
      <c r="O2767">
        <f t="shared" si="811"/>
        <v>33.065299913753442</v>
      </c>
      <c r="P2767" s="3">
        <f t="shared" si="812"/>
        <v>33.065299913753442</v>
      </c>
      <c r="Q2767" s="3">
        <f t="shared" si="813"/>
        <v>-77.780813879592301</v>
      </c>
      <c r="R2767">
        <f t="shared" si="814"/>
        <v>102.2191861204077</v>
      </c>
      <c r="S2767">
        <f t="shared" si="815"/>
        <v>30.570464333856012</v>
      </c>
      <c r="T2767">
        <f t="shared" si="798"/>
        <v>33.065299913753442</v>
      </c>
    </row>
    <row r="2768" spans="1:20" x14ac:dyDescent="0.3">
      <c r="A2768">
        <f t="shared" si="799"/>
        <v>192809.795927019</v>
      </c>
      <c r="B2768">
        <f t="shared" si="816"/>
        <v>30686.632098324666</v>
      </c>
      <c r="C2768" t="str">
        <f t="shared" si="800"/>
        <v>9.37917174201363-43.8919567773277i</v>
      </c>
      <c r="D2768" t="str">
        <f t="shared" si="801"/>
        <v>13.422218136634-6.13228900135128i</v>
      </c>
      <c r="E2768" t="str">
        <f t="shared" si="802"/>
        <v>159.186324486414+0.522323072123328i</v>
      </c>
      <c r="F2768" t="str">
        <f t="shared" si="803"/>
        <v>17.2467385715499-6.78256791474803i</v>
      </c>
      <c r="G2768" t="str">
        <f t="shared" si="804"/>
        <v>0.987816295893723-0.1097053392526i</v>
      </c>
      <c r="H2768" t="str">
        <f t="shared" si="805"/>
        <v>271.654892179108+63.3933201228529i</v>
      </c>
      <c r="I2768" t="str">
        <f t="shared" si="806"/>
        <v>13.3199963134522-1.95091888815084i</v>
      </c>
      <c r="K2768" t="str">
        <f t="shared" si="807"/>
        <v>0.0453834010902886-0.0614924456578719i</v>
      </c>
      <c r="L2768" t="str">
        <f t="shared" si="808"/>
        <v>0.0015-0.324153654639296i</v>
      </c>
      <c r="M2768" t="str">
        <f t="shared" si="809"/>
        <v>0.0135-0.132986114723814i</v>
      </c>
      <c r="N2768">
        <f t="shared" si="810"/>
        <v>102.06199419299041</v>
      </c>
      <c r="O2768">
        <f t="shared" si="811"/>
        <v>33.041613931997567</v>
      </c>
      <c r="P2768" s="3">
        <f t="shared" si="812"/>
        <v>33.041613931997567</v>
      </c>
      <c r="Q2768" s="3">
        <f t="shared" si="813"/>
        <v>-77.938005807009588</v>
      </c>
      <c r="R2768">
        <f t="shared" si="814"/>
        <v>102.06199419299041</v>
      </c>
      <c r="S2768">
        <f t="shared" si="815"/>
        <v>30.686632098324665</v>
      </c>
      <c r="T2768">
        <f t="shared" si="798"/>
        <v>33.041613931997567</v>
      </c>
    </row>
    <row r="2769" spans="1:20" x14ac:dyDescent="0.3">
      <c r="A2769">
        <f t="shared" si="799"/>
        <v>193542.47315154169</v>
      </c>
      <c r="B2769">
        <f t="shared" si="816"/>
        <v>30803.241300298301</v>
      </c>
      <c r="C2769" t="str">
        <f t="shared" si="800"/>
        <v>9.23325316949081-43.7975739589834i</v>
      </c>
      <c r="D2769" t="str">
        <f t="shared" si="801"/>
        <v>13.4093586264763-6.14282325858473i</v>
      </c>
      <c r="E2769" t="str">
        <f t="shared" si="802"/>
        <v>159.25731165218+0.473681530278075i</v>
      </c>
      <c r="F2769" t="str">
        <f t="shared" si="803"/>
        <v>17.2451387040952-6.77124282762413i</v>
      </c>
      <c r="G2769" t="str">
        <f t="shared" si="804"/>
        <v>0.987724662618457-0.110112004221666i</v>
      </c>
      <c r="H2769" t="str">
        <f t="shared" si="805"/>
        <v>273.562544153478+62.3556369007228i</v>
      </c>
      <c r="I2769" t="str">
        <f t="shared" si="806"/>
        <v>13.3843649441904-2.02340769282091i</v>
      </c>
      <c r="K2769" t="str">
        <f t="shared" si="807"/>
        <v>0.0451740493109896-0.0613921511309726i</v>
      </c>
      <c r="L2769" t="str">
        <f t="shared" si="808"/>
        <v>0.0015-0.322926533810814i</v>
      </c>
      <c r="M2769" t="str">
        <f t="shared" si="809"/>
        <v>0.0135-0.13248268053777i</v>
      </c>
      <c r="N2769">
        <f t="shared" si="810"/>
        <v>101.90458021527711</v>
      </c>
      <c r="O2769">
        <f t="shared" si="811"/>
        <v>33.017851086721762</v>
      </c>
      <c r="P2769" s="3">
        <f t="shared" si="812"/>
        <v>33.017851086721762</v>
      </c>
      <c r="Q2769" s="3">
        <f t="shared" si="813"/>
        <v>-78.095419784722893</v>
      </c>
      <c r="R2769">
        <f t="shared" si="814"/>
        <v>101.90458021527711</v>
      </c>
      <c r="S2769">
        <f t="shared" si="815"/>
        <v>30.8032413002983</v>
      </c>
      <c r="T2769">
        <f t="shared" si="798"/>
        <v>33.017851086721762</v>
      </c>
    </row>
    <row r="2770" spans="1:20" x14ac:dyDescent="0.3">
      <c r="A2770">
        <f t="shared" si="799"/>
        <v>194277.93454951758</v>
      </c>
      <c r="B2770">
        <f t="shared" si="816"/>
        <v>30920.293617239437</v>
      </c>
      <c r="C2770" t="str">
        <f t="shared" si="800"/>
        <v>9.08774360021901-43.7026974651702i</v>
      </c>
      <c r="D2770" t="str">
        <f t="shared" si="801"/>
        <v>13.3964260972523-6.15338078461723i</v>
      </c>
      <c r="E2770" t="str">
        <f t="shared" si="802"/>
        <v>159.328279595704+0.424486282967272i</v>
      </c>
      <c r="F2770" t="str">
        <f t="shared" si="803"/>
        <v>17.2435269547351-6.76001246454329i</v>
      </c>
      <c r="G2770" t="str">
        <f t="shared" si="804"/>
        <v>0.987632348800617-0.110520099543901i</v>
      </c>
      <c r="H2770" t="str">
        <f t="shared" si="805"/>
        <v>275.481023729178+61.2770032328642i</v>
      </c>
      <c r="I2770" t="str">
        <f t="shared" si="806"/>
        <v>13.4485508115586-2.09787457223601i</v>
      </c>
      <c r="K2770" t="str">
        <f t="shared" si="807"/>
        <v>0.0449653882440872-0.0612913131613358i</v>
      </c>
      <c r="L2770" t="str">
        <f t="shared" si="808"/>
        <v>0.0015-0.321704058388937i</v>
      </c>
      <c r="M2770" t="str">
        <f t="shared" si="809"/>
        <v>0.0135-0.131981152159564i</v>
      </c>
      <c r="N2770">
        <f t="shared" si="810"/>
        <v>101.74694558061876</v>
      </c>
      <c r="O2770">
        <f t="shared" si="811"/>
        <v>32.994011307900159</v>
      </c>
      <c r="P2770" s="3">
        <f t="shared" si="812"/>
        <v>32.994011307900159</v>
      </c>
      <c r="Q2770" s="3">
        <f t="shared" si="813"/>
        <v>-78.253054419381243</v>
      </c>
      <c r="R2770">
        <f t="shared" si="814"/>
        <v>101.74694558061876</v>
      </c>
      <c r="S2770">
        <f t="shared" si="815"/>
        <v>30.920293617239437</v>
      </c>
      <c r="T2770">
        <f t="shared" si="798"/>
        <v>32.994011307900159</v>
      </c>
    </row>
    <row r="2771" spans="1:20" x14ac:dyDescent="0.3">
      <c r="A2771">
        <f t="shared" si="799"/>
        <v>195016.19070080575</v>
      </c>
      <c r="B2771">
        <f t="shared" si="816"/>
        <v>31037.790732984948</v>
      </c>
      <c r="C2771" t="str">
        <f t="shared" si="800"/>
        <v>8.94264755851006-43.6073297753494i</v>
      </c>
      <c r="D2771" t="str">
        <f t="shared" si="801"/>
        <v>13.3834203005166-6.16396117670698i</v>
      </c>
      <c r="E2771" t="str">
        <f t="shared" si="802"/>
        <v>159.399226165215+0.374737317633041i</v>
      </c>
      <c r="F2771" t="str">
        <f t="shared" si="803"/>
        <v>17.2419032374989-6.74887663401615i</v>
      </c>
      <c r="G2771" t="str">
        <f t="shared" si="804"/>
        <v>0.987539349516191-0.110929629375244i</v>
      </c>
      <c r="H2771" t="str">
        <f t="shared" si="805"/>
        <v>277.409694046774+60.1563938866634i</v>
      </c>
      <c r="I2771" t="str">
        <f t="shared" si="806"/>
        <v>13.5125096916976-2.17435409463413i</v>
      </c>
      <c r="K2771" t="str">
        <f t="shared" si="807"/>
        <v>0.0447574204430695-0.0611899373816848i</v>
      </c>
      <c r="L2771" t="str">
        <f t="shared" si="808"/>
        <v>0.0015-0.320486210787943i</v>
      </c>
      <c r="M2771" t="str">
        <f t="shared" si="809"/>
        <v>0.0135-0.131481522374541i</v>
      </c>
      <c r="N2771">
        <f t="shared" si="810"/>
        <v>101.58909168155917</v>
      </c>
      <c r="O2771">
        <f t="shared" si="811"/>
        <v>32.970094527002921</v>
      </c>
      <c r="P2771" s="3">
        <f t="shared" si="812"/>
        <v>32.970094527002921</v>
      </c>
      <c r="Q2771" s="3">
        <f t="shared" si="813"/>
        <v>-78.410908318440832</v>
      </c>
      <c r="R2771">
        <f t="shared" si="814"/>
        <v>101.58909168155917</v>
      </c>
      <c r="S2771">
        <f t="shared" si="815"/>
        <v>31.037790732984949</v>
      </c>
      <c r="T2771">
        <f t="shared" si="798"/>
        <v>32.970094527002921</v>
      </c>
    </row>
    <row r="2772" spans="1:20" x14ac:dyDescent="0.3">
      <c r="A2772">
        <f t="shared" si="799"/>
        <v>195757.25222546881</v>
      </c>
      <c r="B2772">
        <f t="shared" si="816"/>
        <v>31155.734337770293</v>
      </c>
      <c r="C2772" t="str">
        <f t="shared" si="800"/>
        <v>8.7979695413948-43.5114734127968i</v>
      </c>
      <c r="D2772" t="str">
        <f t="shared" si="801"/>
        <v>13.3703409892402-6.17456402898838i</v>
      </c>
      <c r="E2772" t="str">
        <f t="shared" si="802"/>
        <v>159.47014922366+0.324434634630198i</v>
      </c>
      <c r="F2772" t="str">
        <f t="shared" si="803"/>
        <v>17.2402674658284-6.73783514558489i</v>
      </c>
      <c r="G2772" t="str">
        <f t="shared" si="804"/>
        <v>0.98744565980751-0.111340597873469i</v>
      </c>
      <c r="H2772" t="str">
        <f t="shared" si="805"/>
        <v>279.347873030498+58.9927747690024i</v>
      </c>
      <c r="I2772" t="str">
        <f t="shared" si="806"/>
        <v>13.5761952417837-2.25288049282355i</v>
      </c>
      <c r="K2772" t="str">
        <f t="shared" si="807"/>
        <v>0.0445501484046633-0.0610880294310365i</v>
      </c>
      <c r="L2772" t="str">
        <f t="shared" si="808"/>
        <v>0.0015-0.319272973488685i</v>
      </c>
      <c r="M2772" t="str">
        <f t="shared" si="809"/>
        <v>0.0135-0.130983783995358i</v>
      </c>
      <c r="N2772">
        <f t="shared" si="810"/>
        <v>101.43101990977107</v>
      </c>
      <c r="O2772">
        <f t="shared" si="811"/>
        <v>32.946100676991918</v>
      </c>
      <c r="P2772" s="3">
        <f t="shared" si="812"/>
        <v>32.946100676991918</v>
      </c>
      <c r="Q2772" s="3">
        <f t="shared" si="813"/>
        <v>-78.568980090228933</v>
      </c>
      <c r="R2772">
        <f t="shared" si="814"/>
        <v>101.43101990977107</v>
      </c>
      <c r="S2772">
        <f t="shared" si="815"/>
        <v>31.155734337770294</v>
      </c>
      <c r="T2772">
        <f t="shared" si="798"/>
        <v>32.946100676991918</v>
      </c>
    </row>
    <row r="2773" spans="1:20" x14ac:dyDescent="0.3">
      <c r="A2773">
        <f t="shared" si="799"/>
        <v>196501.1297839256</v>
      </c>
      <c r="B2773">
        <f t="shared" si="816"/>
        <v>31274.126128253822</v>
      </c>
      <c r="C2773" t="str">
        <f t="shared" si="800"/>
        <v>8.65371401814667-43.4151309442618i</v>
      </c>
      <c r="D2773" t="str">
        <f t="shared" si="801"/>
        <v>13.357187917848-6.18518893246578i</v>
      </c>
      <c r="E2773" t="str">
        <f t="shared" si="802"/>
        <v>159.541046648882+0.273578246992554i</v>
      </c>
      <c r="F2773" t="str">
        <f t="shared" si="803"/>
        <v>17.2386195525741-6.72688780981708i</v>
      </c>
      <c r="G2773" t="str">
        <f t="shared" si="804"/>
        <v>0.987351274683039-0.111753009198038i</v>
      </c>
      <c r="H2773" t="str">
        <f t="shared" si="805"/>
        <v>281.294831605633+57.7851042383654i</v>
      </c>
      <c r="I2773" t="str">
        <f t="shared" si="806"/>
        <v>13.6395589430581-2.33348757829279i</v>
      </c>
      <c r="K2773" t="str">
        <f t="shared" si="807"/>
        <v>0.0443435745689568-0.060985594954057i</v>
      </c>
      <c r="L2773" t="str">
        <f t="shared" si="808"/>
        <v>0.0015-0.31806432903834i</v>
      </c>
      <c r="M2773" t="str">
        <f t="shared" si="809"/>
        <v>0.0135-0.130487929861883i</v>
      </c>
      <c r="N2773">
        <f t="shared" si="810"/>
        <v>101.27273165599676</v>
      </c>
      <c r="O2773">
        <f t="shared" si="811"/>
        <v>32.922029692316528</v>
      </c>
      <c r="P2773" s="3">
        <f t="shared" si="812"/>
        <v>32.922029692316528</v>
      </c>
      <c r="Q2773" s="3">
        <f t="shared" si="813"/>
        <v>-78.727268344003235</v>
      </c>
      <c r="R2773">
        <f t="shared" si="814"/>
        <v>101.27273165599676</v>
      </c>
      <c r="S2773">
        <f t="shared" si="815"/>
        <v>31.274126128253823</v>
      </c>
      <c r="T2773">
        <f t="shared" si="798"/>
        <v>32.922029692316528</v>
      </c>
    </row>
    <row r="2774" spans="1:20" x14ac:dyDescent="0.3">
      <c r="A2774">
        <f t="shared" si="799"/>
        <v>197247.83407710452</v>
      </c>
      <c r="B2774">
        <f t="shared" si="816"/>
        <v>31392.967807541187</v>
      </c>
      <c r="C2774" t="str">
        <f t="shared" si="800"/>
        <v>8.50988542980501-43.3183049796201i</v>
      </c>
      <c r="D2774" t="str">
        <f t="shared" si="801"/>
        <v>13.3439608422553-6.19583547500755i</v>
      </c>
      <c r="E2774" t="str">
        <f t="shared" si="802"/>
        <v>159.611916333819+0.2221681801971i</v>
      </c>
      <c r="F2774" t="str">
        <f t="shared" si="803"/>
        <v>17.2369594099919-6.71603443829935i</v>
      </c>
      <c r="G2774" t="str">
        <f t="shared" si="804"/>
        <v>0.987256189117185-0.112166867509966i</v>
      </c>
      <c r="H2774" t="str">
        <f t="shared" si="805"/>
        <v>283.249791902993+56.5323345447197i</v>
      </c>
      <c r="I2774" t="str">
        <f t="shared" si="806"/>
        <v>13.7025500453347-2.41620864952644i</v>
      </c>
      <c r="K2774" t="str">
        <f t="shared" si="807"/>
        <v>0.0441377013195197-0.0608826396004175i</v>
      </c>
      <c r="L2774" t="str">
        <f t="shared" si="808"/>
        <v>0.0015-0.316860260050149i</v>
      </c>
      <c r="M2774" t="str">
        <f t="shared" si="809"/>
        <v>0.0135-0.129993952841087i</v>
      </c>
      <c r="N2774">
        <f t="shared" si="810"/>
        <v>101.11422830998238</v>
      </c>
      <c r="O2774">
        <f t="shared" si="811"/>
        <v>32.897881508909116</v>
      </c>
      <c r="P2774" s="3">
        <f t="shared" si="812"/>
        <v>32.897881508909116</v>
      </c>
      <c r="Q2774" s="3">
        <f t="shared" si="813"/>
        <v>-78.88577169001762</v>
      </c>
      <c r="R2774">
        <f t="shared" si="814"/>
        <v>101.11422830998238</v>
      </c>
      <c r="S2774">
        <f t="shared" si="815"/>
        <v>31.392967807541186</v>
      </c>
      <c r="T2774">
        <f t="shared" si="798"/>
        <v>32.897881508909116</v>
      </c>
    </row>
    <row r="2775" spans="1:20" x14ac:dyDescent="0.3">
      <c r="A2775">
        <f t="shared" si="799"/>
        <v>197997.37584659754</v>
      </c>
      <c r="B2775">
        <f t="shared" si="816"/>
        <v>31512.261085209844</v>
      </c>
      <c r="C2775" t="str">
        <f t="shared" si="800"/>
        <v>8.36648818871051-43.2209981715217i</v>
      </c>
      <c r="D2775" t="str">
        <f t="shared" si="801"/>
        <v>13.3306595199053-6.20650324134014i</v>
      </c>
      <c r="E2775" t="str">
        <f t="shared" si="802"/>
        <v>159.682756186681+0.170204471924639i</v>
      </c>
      <c r="F2775" t="str">
        <f t="shared" si="803"/>
        <v>17.2352869497393-6.7052748436312i</v>
      </c>
      <c r="G2775" t="str">
        <f t="shared" si="804"/>
        <v>0.987160398050087-0.112582176971673i</v>
      </c>
      <c r="H2775" t="str">
        <f t="shared" si="805"/>
        <v>285.211925456253+55.2334134036194i</v>
      </c>
      <c r="I2775" t="str">
        <f t="shared" si="806"/>
        <v>13.7651155133416-2.50107639433685i</v>
      </c>
      <c r="K2775" t="str">
        <f t="shared" si="807"/>
        <v>0.043932530983545-0.06077916902416i</v>
      </c>
      <c r="L2775" t="str">
        <f t="shared" si="808"/>
        <v>0.0015-0.315660749203177i</v>
      </c>
      <c r="M2775" t="str">
        <f t="shared" si="809"/>
        <v>0.0135-0.129501845826944i</v>
      </c>
      <c r="N2775">
        <f t="shared" si="810"/>
        <v>100.95551126042174</v>
      </c>
      <c r="O2775">
        <f t="shared" si="811"/>
        <v>32.873656064180878</v>
      </c>
      <c r="P2775" s="3">
        <f t="shared" si="812"/>
        <v>32.873656064180878</v>
      </c>
      <c r="Q2775" s="3">
        <f t="shared" si="813"/>
        <v>-79.044488739578256</v>
      </c>
      <c r="R2775">
        <f t="shared" si="814"/>
        <v>100.95551126042174</v>
      </c>
      <c r="S2775">
        <f t="shared" si="815"/>
        <v>31.512261085209843</v>
      </c>
      <c r="T2775">
        <f t="shared" si="798"/>
        <v>32.873656064180878</v>
      </c>
    </row>
    <row r="2776" spans="1:20" x14ac:dyDescent="0.3">
      <c r="A2776">
        <f t="shared" si="799"/>
        <v>198749.76587481462</v>
      </c>
      <c r="B2776">
        <f t="shared" si="816"/>
        <v>31632.007677333644</v>
      </c>
      <c r="C2776" t="str">
        <f t="shared" si="800"/>
        <v>8.22352667804028-43.1232132150311i</v>
      </c>
      <c r="D2776" t="str">
        <f t="shared" si="801"/>
        <v>13.3172837098066-6.21719181304301i</v>
      </c>
      <c r="E2776" t="str">
        <f t="shared" si="802"/>
        <v>159.753564131131+0.117687171818496i</v>
      </c>
      <c r="F2776" t="str">
        <f t="shared" si="803"/>
        <v>17.2336020828722-6.69460883941859i</v>
      </c>
      <c r="G2776" t="str">
        <f t="shared" si="804"/>
        <v>0.987063896387419-0.112998941746837i</v>
      </c>
      <c r="H2776" t="str">
        <f t="shared" si="805"/>
        <v>287.180351398889+53.8872857109748i</v>
      </c>
      <c r="I2776" t="str">
        <f t="shared" si="806"/>
        <v>13.8271999752969-2.58812278603818i</v>
      </c>
      <c r="K2776" t="str">
        <f t="shared" si="807"/>
        <v>0.0437280658319878-0.0606751888830629i</v>
      </c>
      <c r="L2776" t="str">
        <f t="shared" si="808"/>
        <v>0.0015-0.314465779242058i</v>
      </c>
      <c r="M2776" t="str">
        <f t="shared" si="809"/>
        <v>0.0135-0.129011601740331i</v>
      </c>
      <c r="N2776">
        <f t="shared" si="810"/>
        <v>100.79658189489435</v>
      </c>
      <c r="O2776">
        <f t="shared" si="811"/>
        <v>32.849353297017039</v>
      </c>
      <c r="P2776" s="3">
        <f t="shared" si="812"/>
        <v>32.849353297017039</v>
      </c>
      <c r="Q2776" s="3">
        <f t="shared" si="813"/>
        <v>-79.203418105105655</v>
      </c>
      <c r="R2776">
        <f t="shared" si="814"/>
        <v>100.79658189489435</v>
      </c>
      <c r="S2776">
        <f t="shared" si="815"/>
        <v>31.632007677333643</v>
      </c>
      <c r="T2776">
        <f t="shared" si="798"/>
        <v>32.849353297017039</v>
      </c>
    </row>
    <row r="2777" spans="1:20" x14ac:dyDescent="0.3">
      <c r="A2777">
        <f t="shared" si="799"/>
        <v>199505.01498513893</v>
      </c>
      <c r="B2777">
        <f t="shared" si="816"/>
        <v>31752.209306507513</v>
      </c>
      <c r="C2777" t="str">
        <f t="shared" si="800"/>
        <v>8.08100525135254-43.0249528472643i</v>
      </c>
      <c r="D2777" t="str">
        <f t="shared" si="801"/>
        <v>13.3038331725713-6.22790076854366i</v>
      </c>
      <c r="E2777" t="str">
        <f t="shared" si="802"/>
        <v>159.824338106463+0.064616341241438i</v>
      </c>
      <c r="F2777" t="str">
        <f t="shared" si="803"/>
        <v>17.2319047198411-6.68403624026778i</v>
      </c>
      <c r="G2777" t="str">
        <f t="shared" si="804"/>
        <v>0.986966679000188-0.113417166000249i</v>
      </c>
      <c r="H2777" t="str">
        <f t="shared" si="805"/>
        <v>289.154134667909+52.4928954048706i</v>
      </c>
      <c r="I2777" t="str">
        <f t="shared" si="806"/>
        <v>13.8887456741312-2.67737897329844i</v>
      </c>
      <c r="K2777" t="str">
        <f t="shared" si="807"/>
        <v>0.0435243080797184-0.0605707048380136i</v>
      </c>
      <c r="L2777" t="str">
        <f t="shared" si="808"/>
        <v>0.0015-0.313275332976746i</v>
      </c>
      <c r="M2777" t="str">
        <f t="shared" si="809"/>
        <v>0.0135-0.128523213528921i</v>
      </c>
      <c r="N2777">
        <f t="shared" si="810"/>
        <v>100.6374415998087</v>
      </c>
      <c r="O2777">
        <f t="shared" si="811"/>
        <v>32.824973147772589</v>
      </c>
      <c r="P2777" s="3">
        <f t="shared" si="812"/>
        <v>32.824973147772589</v>
      </c>
      <c r="Q2777" s="3">
        <f t="shared" si="813"/>
        <v>-79.362558400191304</v>
      </c>
      <c r="R2777">
        <f t="shared" si="814"/>
        <v>100.6374415998087</v>
      </c>
      <c r="S2777">
        <f t="shared" si="815"/>
        <v>31.752209306507513</v>
      </c>
      <c r="T2777">
        <f t="shared" si="798"/>
        <v>32.824973147772589</v>
      </c>
    </row>
    <row r="2778" spans="1:20" x14ac:dyDescent="0.3">
      <c r="A2778">
        <f t="shared" si="799"/>
        <v>200263.13404208244</v>
      </c>
      <c r="B2778">
        <f t="shared" si="816"/>
        <v>31872.867701872241</v>
      </c>
      <c r="C2778" t="str">
        <f t="shared" si="800"/>
        <v>7.93892823213329-42.9262198470191i</v>
      </c>
      <c r="D2778" t="str">
        <f t="shared" si="801"/>
        <v>13.2903076704533-6.23862968311314i</v>
      </c>
      <c r="E2778" t="str">
        <f t="shared" si="802"/>
        <v>159.895076067778+0.0109920530277399i</v>
      </c>
      <c r="F2778" t="str">
        <f t="shared" si="803"/>
        <v>17.2301947704877-6.67355686177885i</v>
      </c>
      <c r="G2778" t="str">
        <f t="shared" si="804"/>
        <v>0.986868740724524-0.113836853897658i</v>
      </c>
      <c r="H2778" t="str">
        <f t="shared" si="805"/>
        <v>291.132284222567+51.0491874806947i</v>
      </c>
      <c r="I2778" t="str">
        <f t="shared" si="806"/>
        <v>13.9496924218188-2.76887516352669i</v>
      </c>
      <c r="K2778" t="str">
        <f t="shared" si="807"/>
        <v>0.0433212598856773-0.0604657225523843i</v>
      </c>
      <c r="L2778" t="str">
        <f t="shared" si="808"/>
        <v>0.0015-0.312089393282273i</v>
      </c>
      <c r="M2778" t="str">
        <f t="shared" si="809"/>
        <v>0.0135-0.128036674167086i</v>
      </c>
      <c r="N2778">
        <f t="shared" si="810"/>
        <v>100.47809176034268</v>
      </c>
      <c r="O2778">
        <f t="shared" si="811"/>
        <v>32.800515558267598</v>
      </c>
      <c r="P2778" s="3">
        <f t="shared" si="812"/>
        <v>32.800515558267598</v>
      </c>
      <c r="Q2778" s="3">
        <f t="shared" si="813"/>
        <v>-79.521908239657321</v>
      </c>
      <c r="R2778">
        <f t="shared" si="814"/>
        <v>100.47809176034268</v>
      </c>
      <c r="S2778">
        <f t="shared" si="815"/>
        <v>31.872867701872241</v>
      </c>
      <c r="T2778">
        <f t="shared" si="798"/>
        <v>32.800515558267598</v>
      </c>
    </row>
    <row r="2779" spans="1:20" x14ac:dyDescent="0.3">
      <c r="A2779">
        <f t="shared" si="799"/>
        <v>201024.13395144237</v>
      </c>
      <c r="B2779">
        <f t="shared" si="816"/>
        <v>31993.984599139356</v>
      </c>
      <c r="C2779" t="str">
        <f t="shared" si="800"/>
        <v>7.79729991335201-42.8270170344i</v>
      </c>
      <c r="D2779" t="str">
        <f t="shared" si="801"/>
        <v>13.2767069673863-6.24937812886183i</v>
      </c>
      <c r="E2779" t="str">
        <f t="shared" si="802"/>
        <v>159.965775986154-0.0431856087635763i</v>
      </c>
      <c r="F2779" t="str">
        <f t="shared" si="803"/>
        <v>17.228472144041-6.66317052053934i</v>
      </c>
      <c r="G2779" t="str">
        <f t="shared" si="804"/>
        <v>0.98677007636148-0.114258009605625i</v>
      </c>
      <c r="H2779" t="str">
        <f t="shared" si="805"/>
        <v>293.113751286827+49.5551101656783i</v>
      </c>
      <c r="I2779" t="str">
        <f t="shared" si="806"/>
        <v>14.009977557296-2.86264049966881i</v>
      </c>
      <c r="K2779" t="str">
        <f t="shared" si="807"/>
        <v>0.0431189233530451-0.0603602476914144i</v>
      </c>
      <c r="L2779" t="str">
        <f t="shared" si="808"/>
        <v>0.0015-0.310907943098498i</v>
      </c>
      <c r="M2779" t="str">
        <f t="shared" si="809"/>
        <v>0.0135-0.127551976655794i</v>
      </c>
      <c r="N2779">
        <f t="shared" si="810"/>
        <v>100.31853376038903</v>
      </c>
      <c r="O2779">
        <f t="shared" si="811"/>
        <v>32.775980471782596</v>
      </c>
      <c r="P2779" s="3">
        <f t="shared" si="812"/>
        <v>32.775980471782596</v>
      </c>
      <c r="Q2779" s="3">
        <f t="shared" si="813"/>
        <v>-79.68146623961097</v>
      </c>
      <c r="R2779">
        <f t="shared" si="814"/>
        <v>100.31853376038903</v>
      </c>
      <c r="S2779">
        <f t="shared" si="815"/>
        <v>31.993984599139356</v>
      </c>
      <c r="T2779">
        <f t="shared" si="798"/>
        <v>32.775980471782596</v>
      </c>
    </row>
    <row r="2780" spans="1:20" x14ac:dyDescent="0.3">
      <c r="A2780">
        <f t="shared" si="799"/>
        <v>201788.02566045785</v>
      </c>
      <c r="B2780">
        <f t="shared" si="816"/>
        <v>32115.561740616085</v>
      </c>
      <c r="C2780" t="str">
        <f t="shared" si="800"/>
        <v>7.65612455702012-42.7273472704369i</v>
      </c>
      <c r="D2780" t="str">
        <f t="shared" si="801"/>
        <v>13.2630308290231-6.26014567473582i</v>
      </c>
      <c r="E2780" t="str">
        <f t="shared" si="802"/>
        <v>160.03643584881-0.0979165491021279i</v>
      </c>
      <c r="F2780" t="str">
        <f t="shared" si="803"/>
        <v>17.2267367491143-6.65287703411803i</v>
      </c>
      <c r="G2780" t="str">
        <f t="shared" si="804"/>
        <v>0.986670680676828-0.114680637291362i</v>
      </c>
      <c r="H2780" t="str">
        <f t="shared" si="805"/>
        <v>295.097427625392+48.0096172586979i</v>
      </c>
      <c r="I2780" t="str">
        <f t="shared" si="806"/>
        <v>14.0695359084912-2.95870293031316i</v>
      </c>
      <c r="K2780" t="str">
        <f t="shared" si="807"/>
        <v>0.042917300529413-0.0602542859215954i</v>
      </c>
      <c r="L2780" t="str">
        <f t="shared" si="808"/>
        <v>0.0015-0.309730965429865i</v>
      </c>
      <c r="M2780" t="str">
        <f t="shared" si="809"/>
        <v>0.0135-0.127069114022509i</v>
      </c>
      <c r="N2780">
        <f t="shared" si="810"/>
        <v>100.15876898249826</v>
      </c>
      <c r="O2780">
        <f t="shared" si="811"/>
        <v>32.751367833053699</v>
      </c>
      <c r="P2780" s="3">
        <f t="shared" si="812"/>
        <v>32.751367833053699</v>
      </c>
      <c r="Q2780" s="3">
        <f t="shared" si="813"/>
        <v>-79.841231017501741</v>
      </c>
      <c r="R2780">
        <f t="shared" si="814"/>
        <v>100.15876898249826</v>
      </c>
      <c r="S2780">
        <f t="shared" si="815"/>
        <v>32.115561740616087</v>
      </c>
      <c r="T2780">
        <f t="shared" si="798"/>
        <v>32.751367833053699</v>
      </c>
    </row>
    <row r="2781" spans="1:20" x14ac:dyDescent="0.3">
      <c r="A2781">
        <f t="shared" si="799"/>
        <v>202554.8201579676</v>
      </c>
      <c r="B2781">
        <f t="shared" si="816"/>
        <v>32237.600875230426</v>
      </c>
      <c r="C2781" t="str">
        <f t="shared" si="800"/>
        <v>7.51540639375658-42.6272134567016i</v>
      </c>
      <c r="D2781" t="str">
        <f t="shared" si="801"/>
        <v>13.2492790227743-6.27093188651352i</v>
      </c>
      <c r="E2781" t="str">
        <f t="shared" si="802"/>
        <v>160.107053659281-0.153200662237338i</v>
      </c>
      <c r="F2781" t="str">
        <f t="shared" si="803"/>
        <v>17.2249884937013-6.64267622105841i</v>
      </c>
      <c r="G2781" t="str">
        <f t="shared" si="804"/>
        <v>0.98657054840085-0.115104741122581i</v>
      </c>
      <c r="H2781" t="str">
        <f t="shared" si="805"/>
        <v>297.082143863816+46.4116706408995i</v>
      </c>
      <c r="I2781" t="str">
        <f t="shared" si="806"/>
        <v>14.1282997590145-3.05708907303077i</v>
      </c>
      <c r="K2781" t="str">
        <f t="shared" si="807"/>
        <v>0.042716393406963-0.0601478429100626i</v>
      </c>
      <c r="L2781" t="str">
        <f t="shared" si="808"/>
        <v>0.0015-0.308558443345154i</v>
      </c>
      <c r="M2781" t="str">
        <f t="shared" si="809"/>
        <v>0.0135-0.126588079321089i</v>
      </c>
      <c r="N2781">
        <f t="shared" si="810"/>
        <v>99.998798807823704</v>
      </c>
      <c r="O2781">
        <f t="shared" si="811"/>
        <v>32.726677588268174</v>
      </c>
      <c r="P2781" s="3">
        <f t="shared" si="812"/>
        <v>32.726677588268174</v>
      </c>
      <c r="Q2781" s="3">
        <f t="shared" si="813"/>
        <v>-80.001201192176296</v>
      </c>
      <c r="R2781">
        <f t="shared" si="814"/>
        <v>99.998798807823704</v>
      </c>
      <c r="S2781">
        <f t="shared" si="815"/>
        <v>32.237600875230427</v>
      </c>
      <c r="T2781">
        <f t="shared" si="798"/>
        <v>32.726677588268174</v>
      </c>
    </row>
    <row r="2782" spans="1:20" x14ac:dyDescent="0.3">
      <c r="A2782">
        <f t="shared" si="799"/>
        <v>203324.52847456787</v>
      </c>
      <c r="B2782">
        <f t="shared" si="816"/>
        <v>32360.103758556303</v>
      </c>
      <c r="C2782" t="str">
        <f t="shared" si="800"/>
        <v>7.37514962235968-42.5266185349163i</v>
      </c>
      <c r="D2782" t="str">
        <f t="shared" si="801"/>
        <v>13.2354513178478-6.28173632680274i</v>
      </c>
      <c r="E2782" t="str">
        <f t="shared" si="802"/>
        <v>160.177627437573-0.209037831955504i</v>
      </c>
      <c r="F2782" t="str">
        <f t="shared" si="803"/>
        <v>17.2232272851722-6.63256790087226i</v>
      </c>
      <c r="G2782" t="str">
        <f t="shared" si="804"/>
        <v>0.986469674228132-0.115530325267332i</v>
      </c>
      <c r="H2782" t="str">
        <f t="shared" si="805"/>
        <v>299.066667864168+44.760242962275i</v>
      </c>
      <c r="I2782" t="str">
        <f t="shared" si="806"/>
        <v>14.1861988200897-3.15782407090965i</v>
      </c>
      <c r="K2782" t="str">
        <f t="shared" si="807"/>
        <v>0.042516203922657-0.0600409243239904i</v>
      </c>
      <c r="L2782" t="str">
        <f t="shared" si="808"/>
        <v>0.0015-0.30739035997724i</v>
      </c>
      <c r="M2782" t="str">
        <f t="shared" si="809"/>
        <v>0.0135-0.126108865631688i</v>
      </c>
      <c r="N2782">
        <f t="shared" si="810"/>
        <v>99.838624616068557</v>
      </c>
      <c r="O2782">
        <f t="shared" si="811"/>
        <v>32.701909685059597</v>
      </c>
      <c r="P2782" s="3">
        <f t="shared" si="812"/>
        <v>32.701909685059597</v>
      </c>
      <c r="Q2782" s="3">
        <f t="shared" si="813"/>
        <v>-80.161375383931443</v>
      </c>
      <c r="R2782">
        <f t="shared" si="814"/>
        <v>99.838624616068557</v>
      </c>
      <c r="S2782">
        <f t="shared" si="815"/>
        <v>32.360103758556299</v>
      </c>
      <c r="T2782">
        <f t="shared" si="798"/>
        <v>32.701909685059597</v>
      </c>
    </row>
    <row r="2783" spans="1:20" x14ac:dyDescent="0.3">
      <c r="A2783">
        <f t="shared" si="799"/>
        <v>204097.16168277123</v>
      </c>
      <c r="B2783">
        <f t="shared" si="816"/>
        <v>32483.072152838817</v>
      </c>
      <c r="C2783" t="str">
        <f t="shared" si="800"/>
        <v>7.23535840938363-42.4255654865581i</v>
      </c>
      <c r="D2783" t="str">
        <f t="shared" si="801"/>
        <v>13.2215474852883-6.29255855503823i</v>
      </c>
      <c r="E2783" t="str">
        <f t="shared" si="802"/>
        <v>160.248155220322-0.265427931837382i</v>
      </c>
      <c r="F2783" t="str">
        <f t="shared" si="803"/>
        <v>17.2214530302706-6.6225518940332i</v>
      </c>
      <c r="G2783" t="str">
        <f t="shared" si="804"/>
        <v>0.986368052817359-0.115957393893841i</v>
      </c>
      <c r="H2783" t="str">
        <f t="shared" si="805"/>
        <v>301.049703168637+43.0543205089112i</v>
      </c>
      <c r="I2783" t="str">
        <f t="shared" si="806"/>
        <v>14.2431602083489-3.26093144227444i</v>
      </c>
      <c r="K2783" t="str">
        <f t="shared" si="807"/>
        <v>0.0423167339584317-0.0599335358299947i</v>
      </c>
      <c r="L2783" t="str">
        <f t="shared" si="808"/>
        <v>0.0015-0.306226698522853i</v>
      </c>
      <c r="M2783" t="str">
        <f t="shared" si="809"/>
        <v>0.0135-0.125631466060658i</v>
      </c>
      <c r="N2783">
        <f t="shared" si="810"/>
        <v>99.678247785432518</v>
      </c>
      <c r="O2783">
        <f t="shared" si="811"/>
        <v>32.677064072502937</v>
      </c>
      <c r="P2783" s="3">
        <f t="shared" si="812"/>
        <v>32.677064072502937</v>
      </c>
      <c r="Q2783" s="3">
        <f t="shared" si="813"/>
        <v>-80.321752214567482</v>
      </c>
      <c r="R2783">
        <f t="shared" si="814"/>
        <v>99.678247785432518</v>
      </c>
      <c r="S2783">
        <f t="shared" si="815"/>
        <v>32.483072152838815</v>
      </c>
      <c r="T2783">
        <f t="shared" si="798"/>
        <v>32.677064072502937</v>
      </c>
    </row>
    <row r="2784" spans="1:20" x14ac:dyDescent="0.3">
      <c r="A2784">
        <f t="shared" si="799"/>
        <v>204872.73089716578</v>
      </c>
      <c r="B2784">
        <f t="shared" si="816"/>
        <v>32606.507827019606</v>
      </c>
      <c r="C2784" t="str">
        <f t="shared" si="800"/>
        <v>7.09603688872134-42.324057332458i</v>
      </c>
      <c r="D2784" t="str">
        <f t="shared" si="801"/>
        <v>13.207567298017-6.3033981274795i</v>
      </c>
      <c r="E2784" t="str">
        <f t="shared" si="802"/>
        <v>160.318635060952-0.322370825518247i</v>
      </c>
      <c r="F2784" t="str">
        <f t="shared" si="803"/>
        <v>17.2196656351095-6.61262802197019i</v>
      </c>
      <c r="G2784" t="str">
        <f t="shared" si="804"/>
        <v>0.986265678791104-0.11638595117035i</v>
      </c>
      <c r="H2784" t="str">
        <f t="shared" si="805"/>
        <v>303.029887524412+41.2929062549735i</v>
      </c>
      <c r="I2784" t="str">
        <f t="shared" si="806"/>
        <v>14.2991084301342-3.36643292362745i</v>
      </c>
      <c r="K2784" t="str">
        <f t="shared" si="807"/>
        <v>0.042117985341399-0.0598256830935375i</v>
      </c>
      <c r="L2784" t="str">
        <f t="shared" si="808"/>
        <v>0.0015-0.305067442242333i</v>
      </c>
      <c r="M2784" t="str">
        <f t="shared" si="809"/>
        <v>0.0135-0.125155873740444i</v>
      </c>
      <c r="N2784">
        <f t="shared" si="810"/>
        <v>99.517669692559508</v>
      </c>
      <c r="O2784">
        <f t="shared" si="811"/>
        <v>32.652140701109644</v>
      </c>
      <c r="P2784" s="3">
        <f t="shared" si="812"/>
        <v>32.652140701109644</v>
      </c>
      <c r="Q2784" s="3">
        <f t="shared" si="813"/>
        <v>-80.482330307440492</v>
      </c>
      <c r="R2784">
        <f t="shared" si="814"/>
        <v>99.517669692559508</v>
      </c>
      <c r="S2784">
        <f t="shared" si="815"/>
        <v>32.606507827019605</v>
      </c>
      <c r="T2784">
        <f t="shared" si="798"/>
        <v>32.652140701109644</v>
      </c>
    </row>
    <row r="2785" spans="1:20" x14ac:dyDescent="0.3">
      <c r="A2785">
        <f t="shared" si="799"/>
        <v>205651.247274575</v>
      </c>
      <c r="B2785">
        <f t="shared" si="816"/>
        <v>32730.412556762283</v>
      </c>
      <c r="C2785" t="str">
        <f t="shared" si="800"/>
        <v>6.95718916119384-42.2220971323974i</v>
      </c>
      <c r="D2785" t="str">
        <f t="shared" si="801"/>
        <v>13.1935105308721-6.31425459720931i</v>
      </c>
      <c r="E2785" t="str">
        <f t="shared" si="802"/>
        <v>160.389065029829-0.379866366949854i</v>
      </c>
      <c r="F2785" t="str">
        <f t="shared" si="803"/>
        <v>17.2178650051679-6.60279610706114i</v>
      </c>
      <c r="G2785" t="str">
        <f t="shared" si="804"/>
        <v>0.986162546735623-0.116816001264951i</v>
      </c>
      <c r="H2785" t="str">
        <f t="shared" si="805"/>
        <v>305.005791504045+39.475023102903i</v>
      </c>
      <c r="I2785" t="str">
        <f t="shared" si="806"/>
        <v>14.3539653729861-3.47434830588597i</v>
      </c>
      <c r="K2785" t="str">
        <f t="shared" si="807"/>
        <v>0.0419199598440552-0.0597173717783392i</v>
      </c>
      <c r="L2785" t="str">
        <f t="shared" si="808"/>
        <v>0.0015-0.303912574459387i</v>
      </c>
      <c r="M2785" t="str">
        <f t="shared" si="809"/>
        <v>0.0135-0.124682081829492i</v>
      </c>
      <c r="N2785">
        <f t="shared" si="810"/>
        <v>99.356891712487027</v>
      </c>
      <c r="O2785">
        <f t="shared" si="811"/>
        <v>32.627139522823093</v>
      </c>
      <c r="P2785" s="3">
        <f t="shared" si="812"/>
        <v>32.627139522823093</v>
      </c>
      <c r="Q2785" s="3">
        <f t="shared" si="813"/>
        <v>-80.643108287512973</v>
      </c>
      <c r="R2785">
        <f t="shared" si="814"/>
        <v>99.356891712487027</v>
      </c>
      <c r="S2785">
        <f t="shared" si="815"/>
        <v>32.730412556762282</v>
      </c>
      <c r="T2785">
        <f t="shared" si="798"/>
        <v>32.627139522823093</v>
      </c>
    </row>
    <row r="2786" spans="1:20" x14ac:dyDescent="0.3">
      <c r="A2786">
        <f t="shared" si="799"/>
        <v>206432.72201421839</v>
      </c>
      <c r="B2786">
        <f t="shared" si="816"/>
        <v>32854.788124477978</v>
      </c>
      <c r="C2786" t="str">
        <f t="shared" si="800"/>
        <v>6.81881929414454-42.1196879846963i</v>
      </c>
      <c r="D2786" t="str">
        <f t="shared" si="801"/>
        <v>13.1793769606485-6.32512751413234i</v>
      </c>
      <c r="E2786" t="str">
        <f t="shared" si="802"/>
        <v>160.459443214406-0.437914400665212i</v>
      </c>
      <c r="F2786" t="str">
        <f t="shared" si="803"/>
        <v>17.2160510452869-6.59305597262625i</v>
      </c>
      <c r="G2786" t="str">
        <f t="shared" si="804"/>
        <v>0.986058651200644-0.117247548345418i</v>
      </c>
      <c r="H2786" t="str">
        <f t="shared" si="805"/>
        <v>306.975917236511+37.5997173144565i</v>
      </c>
      <c r="I2786" t="str">
        <f t="shared" si="806"/>
        <v>14.4076503050244-3.58469526404407i</v>
      </c>
      <c r="K2786" t="str">
        <f t="shared" si="807"/>
        <v>0.0417226591844974-0.0596086075457957i</v>
      </c>
      <c r="L2786" t="str">
        <f t="shared" si="808"/>
        <v>0.0015-0.302762078560856i</v>
      </c>
      <c r="M2786" t="str">
        <f t="shared" si="809"/>
        <v>0.0135-0.124210083512146i</v>
      </c>
      <c r="N2786">
        <f t="shared" si="810"/>
        <v>99.19591521859553</v>
      </c>
      <c r="O2786">
        <f t="shared" si="811"/>
        <v>32.602060491013262</v>
      </c>
      <c r="P2786" s="3">
        <f t="shared" si="812"/>
        <v>32.602060491013262</v>
      </c>
      <c r="Q2786" s="3">
        <f t="shared" si="813"/>
        <v>-80.80408478140447</v>
      </c>
      <c r="R2786">
        <f t="shared" si="814"/>
        <v>99.19591521859553</v>
      </c>
      <c r="S2786">
        <f t="shared" si="815"/>
        <v>32.854788124477977</v>
      </c>
      <c r="T2786">
        <f t="shared" si="798"/>
        <v>32.602060491013262</v>
      </c>
    </row>
    <row r="2787" spans="1:20" x14ac:dyDescent="0.3">
      <c r="A2787">
        <f t="shared" si="799"/>
        <v>207217.16635787243</v>
      </c>
      <c r="B2787">
        <f t="shared" si="816"/>
        <v>32979.636319350997</v>
      </c>
      <c r="C2787" t="str">
        <f t="shared" si="800"/>
        <v>6.68093132104084-42.0168330258009i</v>
      </c>
      <c r="D2787" t="str">
        <f t="shared" si="801"/>
        <v>13.1651663661392-6.33601642497445i</v>
      </c>
      <c r="E2787" t="str">
        <f t="shared" si="802"/>
        <v>160.529767719376-0.496514762043442i</v>
      </c>
      <c r="F2787" t="str">
        <f t="shared" si="803"/>
        <v>17.2142236596663-6.58340744292149i</v>
      </c>
      <c r="G2787" t="str">
        <f t="shared" si="804"/>
        <v>0.985953986699155-0.117680596579035i</v>
      </c>
      <c r="H2787" t="str">
        <f t="shared" si="805"/>
        <v>308.938697265135+35.6660621343621i</v>
      </c>
      <c r="I2787" t="str">
        <f t="shared" si="806"/>
        <v>14.4600798829581-3.69748918044028i</v>
      </c>
      <c r="K2787" t="str">
        <f t="shared" si="807"/>
        <v>0.0415260850266424-0.0594993960543996i</v>
      </c>
      <c r="L2787" t="str">
        <f t="shared" si="808"/>
        <v>0.0015-0.301615937996469i</v>
      </c>
      <c r="M2787" t="str">
        <f t="shared" si="809"/>
        <v>0.0135-0.123739871998551i</v>
      </c>
      <c r="N2787">
        <f t="shared" si="810"/>
        <v>99.034741582559576</v>
      </c>
      <c r="O2787">
        <f t="shared" si="811"/>
        <v>32.576903560472218</v>
      </c>
      <c r="P2787" s="3">
        <f t="shared" si="812"/>
        <v>32.576903560472218</v>
      </c>
      <c r="Q2787" s="3">
        <f t="shared" si="813"/>
        <v>-80.965258417440424</v>
      </c>
      <c r="R2787">
        <f t="shared" si="814"/>
        <v>99.034741582559576</v>
      </c>
      <c r="S2787">
        <f t="shared" si="815"/>
        <v>32.979636319350995</v>
      </c>
      <c r="T2787">
        <f t="shared" si="798"/>
        <v>32.576903560472218</v>
      </c>
    </row>
    <row r="2788" spans="1:20" x14ac:dyDescent="0.3">
      <c r="A2788">
        <f t="shared" si="799"/>
        <v>208004.59159003233</v>
      </c>
      <c r="B2788">
        <f t="shared" si="816"/>
        <v>33104.958937364529</v>
      </c>
      <c r="C2788" t="str">
        <f t="shared" si="800"/>
        <v>6.54352924108061-41.9135354298621i</v>
      </c>
      <c r="D2788" t="str">
        <f t="shared" si="801"/>
        <v>13.1508785281755-6.34692087328239i</v>
      </c>
      <c r="E2788" t="str">
        <f t="shared" si="802"/>
        <v>160.600036666803-0.555667277581214i</v>
      </c>
      <c r="F2788" t="str">
        <f t="shared" si="803"/>
        <v>17.2123827518608-6.57385034313207i</v>
      </c>
      <c r="G2788" t="str">
        <f t="shared" si="804"/>
        <v>0.985848547707199-0.118115150132427i</v>
      </c>
      <c r="H2788" t="str">
        <f t="shared" si="805"/>
        <v>310.892493549337+33.6731616073209i</v>
      </c>
      <c r="I2788" t="str">
        <f t="shared" si="806"/>
        <v>14.511168169477-3.81274296187009i</v>
      </c>
      <c r="K2788" t="str">
        <f t="shared" si="807"/>
        <v>0.0413302389804596-0.0593897429591691i</v>
      </c>
      <c r="L2788" t="str">
        <f t="shared" si="808"/>
        <v>0.0015-0.30047413627861i</v>
      </c>
      <c r="M2788" t="str">
        <f t="shared" si="809"/>
        <v>0.0135-0.123271440524558i</v>
      </c>
      <c r="N2788">
        <f t="shared" si="810"/>
        <v>98.873372174299419</v>
      </c>
      <c r="O2788">
        <f t="shared" si="811"/>
        <v>32.551668687408636</v>
      </c>
      <c r="P2788" s="3">
        <f t="shared" si="812"/>
        <v>32.551668687408636</v>
      </c>
      <c r="Q2788" s="3">
        <f t="shared" si="813"/>
        <v>-81.126627825700581</v>
      </c>
      <c r="R2788">
        <f t="shared" si="814"/>
        <v>98.873372174299419</v>
      </c>
      <c r="S2788">
        <f t="shared" si="815"/>
        <v>33.104958937364529</v>
      </c>
      <c r="T2788">
        <f t="shared" si="798"/>
        <v>32.551668687408636</v>
      </c>
    </row>
    <row r="2789" spans="1:20" x14ac:dyDescent="0.3">
      <c r="A2789">
        <f t="shared" si="799"/>
        <v>208795.00903807447</v>
      </c>
      <c r="B2789">
        <f t="shared" si="816"/>
        <v>33230.757781326516</v>
      </c>
      <c r="C2789" t="str">
        <f t="shared" si="800"/>
        <v>6.40661701880691-41.8097984083169i</v>
      </c>
      <c r="D2789" t="str">
        <f t="shared" si="801"/>
        <v>13.1365132296687-6.35784039942393i</v>
      </c>
      <c r="E2789" t="str">
        <f t="shared" si="802"/>
        <v>160.670248196279-0.615371765158504i</v>
      </c>
      <c r="F2789" t="str">
        <f t="shared" si="803"/>
        <v>17.2105282247763-6.56438449936583i</v>
      </c>
      <c r="G2789" t="str">
        <f t="shared" si="804"/>
        <v>0.985742328663658-0.118551213171384i</v>
      </c>
      <c r="H2789" t="str">
        <f t="shared" si="805"/>
        <v>312.835596628273+31.6201545879609i</v>
      </c>
      <c r="I2789" t="str">
        <f t="shared" si="806"/>
        <v>14.5608266608084-3.9304668508497i</v>
      </c>
      <c r="K2789" t="str">
        <f t="shared" si="807"/>
        <v>0.0411351226022025-0.0592796539110803i</v>
      </c>
      <c r="L2789" t="str">
        <f t="shared" si="808"/>
        <v>0.0015-0.299336656982078i</v>
      </c>
      <c r="M2789" t="str">
        <f t="shared" si="809"/>
        <v>0.0135-0.122804782351622i</v>
      </c>
      <c r="N2789">
        <f t="shared" si="810"/>
        <v>98.711808361934459</v>
      </c>
      <c r="O2789">
        <f t="shared" si="811"/>
        <v>32.526355829443744</v>
      </c>
      <c r="P2789" s="3">
        <f t="shared" si="812"/>
        <v>32.526355829443744</v>
      </c>
      <c r="Q2789" s="3">
        <f t="shared" si="813"/>
        <v>-81.288191638065541</v>
      </c>
      <c r="R2789">
        <f t="shared" si="814"/>
        <v>98.711808361934459</v>
      </c>
      <c r="S2789">
        <f t="shared" si="815"/>
        <v>33.230757781326517</v>
      </c>
      <c r="T2789">
        <f t="shared" si="798"/>
        <v>32.526355829443744</v>
      </c>
    </row>
    <row r="2790" spans="1:20" x14ac:dyDescent="0.3">
      <c r="A2790">
        <f t="shared" si="799"/>
        <v>209588.43007241917</v>
      </c>
      <c r="B2790">
        <f t="shared" si="816"/>
        <v>33357.034660895559</v>
      </c>
      <c r="C2790" t="str">
        <f t="shared" si="800"/>
        <v>6.27019858372467-41.7056252094546i</v>
      </c>
      <c r="D2790" t="str">
        <f t="shared" si="801"/>
        <v>13.122070255651-6.36877454058841i</v>
      </c>
      <c r="E2790" t="str">
        <f t="shared" si="802"/>
        <v>160.740400465043-0.675628034315209i</v>
      </c>
      <c r="F2790" t="str">
        <f t="shared" si="803"/>
        <v>17.2086599806662-6.55500973864651i</v>
      </c>
      <c r="G2790" t="str">
        <f t="shared" si="804"/>
        <v>0.985635323970044-0.118988789860685i</v>
      </c>
      <c r="H2790" t="str">
        <f t="shared" si="805"/>
        <v>314.76622496506+29.5062189420439i</v>
      </c>
      <c r="I2790" t="str">
        <f t="shared" si="806"/>
        <v>14.6089643252306-4.05066823140411i</v>
      </c>
      <c r="K2790" t="str">
        <f t="shared" si="807"/>
        <v>0.0409407373946492-0.0591691345565056i</v>
      </c>
      <c r="L2790" t="str">
        <f t="shared" si="808"/>
        <v>0.0015-0.298203483743851i</v>
      </c>
      <c r="M2790" t="str">
        <f t="shared" si="809"/>
        <v>0.0135-0.122339890766708i</v>
      </c>
      <c r="N2790">
        <f t="shared" si="810"/>
        <v>98.550051511734623</v>
      </c>
      <c r="O2790">
        <f t="shared" si="811"/>
        <v>32.500964945605013</v>
      </c>
      <c r="P2790" s="3">
        <f t="shared" si="812"/>
        <v>32.500964945605013</v>
      </c>
      <c r="Q2790" s="3">
        <f t="shared" si="813"/>
        <v>-81.449948488265377</v>
      </c>
      <c r="R2790">
        <f t="shared" si="814"/>
        <v>98.550051511734623</v>
      </c>
      <c r="S2790">
        <f t="shared" si="815"/>
        <v>33.357034660895557</v>
      </c>
      <c r="T2790">
        <f t="shared" si="798"/>
        <v>32.500964945605013</v>
      </c>
    </row>
    <row r="2791" spans="1:20" x14ac:dyDescent="0.3">
      <c r="A2791">
        <f t="shared" si="799"/>
        <v>210384.86610669433</v>
      </c>
      <c r="B2791">
        <f t="shared" si="816"/>
        <v>33483.79139260696</v>
      </c>
      <c r="C2791" t="str">
        <f t="shared" si="800"/>
        <v>6.1342778299302-41.6010191179925i</v>
      </c>
      <c r="D2791" t="str">
        <f t="shared" si="801"/>
        <v>13.1075493933173-6.37972283078791i</v>
      </c>
      <c r="E2791" t="str">
        <f t="shared" si="802"/>
        <v>160.810491648128-0.736435886520873i</v>
      </c>
      <c r="F2791" t="str">
        <f t="shared" si="803"/>
        <v>17.2067779211277-6.54572588890723i</v>
      </c>
      <c r="G2791" t="str">
        <f t="shared" si="804"/>
        <v>0.985527527990286-0.119427884363922i</v>
      </c>
      <c r="H2791" t="str">
        <f t="shared" si="805"/>
        <v>316.682524491173+27.3305759358339i</v>
      </c>
      <c r="I2791" t="str">
        <f t="shared" si="806"/>
        <v>14.6554876533487-4.1733514298282i</v>
      </c>
      <c r="K2791" t="str">
        <f t="shared" si="807"/>
        <v>0.0407470848073546-0.0590581905366603i</v>
      </c>
      <c r="L2791" t="str">
        <f t="shared" si="808"/>
        <v>0.0015-0.297074600262853i</v>
      </c>
      <c r="M2791" t="str">
        <f t="shared" si="809"/>
        <v>0.0135-0.121876759082196i</v>
      </c>
      <c r="N2791">
        <f t="shared" si="810"/>
        <v>98.388102988078217</v>
      </c>
      <c r="O2791">
        <f t="shared" si="811"/>
        <v>32.475495996322699</v>
      </c>
      <c r="P2791" s="3">
        <f t="shared" si="812"/>
        <v>32.475495996322699</v>
      </c>
      <c r="Q2791" s="3">
        <f t="shared" si="813"/>
        <v>-81.611897011921783</v>
      </c>
      <c r="R2791">
        <f t="shared" si="814"/>
        <v>98.388102988078217</v>
      </c>
      <c r="S2791">
        <f t="shared" si="815"/>
        <v>33.48379139260696</v>
      </c>
      <c r="T2791">
        <f t="shared" si="798"/>
        <v>32.475495996322699</v>
      </c>
    </row>
    <row r="2792" spans="1:20" x14ac:dyDescent="0.3">
      <c r="A2792">
        <f t="shared" si="799"/>
        <v>211184.32859789979</v>
      </c>
      <c r="B2792">
        <f t="shared" si="816"/>
        <v>33611.029799898868</v>
      </c>
      <c r="C2792" t="str">
        <f t="shared" si="800"/>
        <v>5.9988586157394-41.4959834546328i</v>
      </c>
      <c r="D2792" t="str">
        <f t="shared" si="801"/>
        <v>13.0929504320669-6.39068480085855i</v>
      </c>
      <c r="E2792" t="str">
        <f t="shared" si="802"/>
        <v>160.88051993848-0.797795115454614i</v>
      </c>
      <c r="F2792" t="str">
        <f t="shared" si="803"/>
        <v>17.2048819470982-6.53653277898368i</v>
      </c>
      <c r="G2792" t="str">
        <f t="shared" si="804"/>
        <v>0.985418935050517-0.119868500843309i</v>
      </c>
      <c r="H2792" t="str">
        <f t="shared" si="805"/>
        <v>318.582568371435+25.0924948089347i</v>
      </c>
      <c r="I2792" t="str">
        <f t="shared" si="806"/>
        <v>14.7003007209524-4.29851751095248i</v>
      </c>
      <c r="K2792" t="str">
        <f t="shared" si="807"/>
        <v>0.0405541662368971-0.0589468274870498i</v>
      </c>
      <c r="L2792" t="str">
        <f t="shared" si="808"/>
        <v>0.0015-0.295949990299713i</v>
      </c>
      <c r="M2792" t="str">
        <f t="shared" si="809"/>
        <v>0.0135-0.12141538063578i</v>
      </c>
      <c r="N2792">
        <f t="shared" si="810"/>
        <v>98.225964153404036</v>
      </c>
      <c r="O2792">
        <f t="shared" si="811"/>
        <v>32.449948943423223</v>
      </c>
      <c r="P2792" s="3">
        <f t="shared" si="812"/>
        <v>32.449948943423223</v>
      </c>
      <c r="Q2792" s="3">
        <f t="shared" si="813"/>
        <v>-81.774035846595964</v>
      </c>
      <c r="R2792">
        <f t="shared" si="814"/>
        <v>98.225964153404036</v>
      </c>
      <c r="S2792">
        <f t="shared" si="815"/>
        <v>33.611029799898866</v>
      </c>
      <c r="T2792">
        <f t="shared" si="798"/>
        <v>32.449948943423223</v>
      </c>
    </row>
    <row r="2793" spans="1:20" x14ac:dyDescent="0.3">
      <c r="A2793">
        <f t="shared" si="799"/>
        <v>211986.8290465718</v>
      </c>
      <c r="B2793">
        <f t="shared" si="816"/>
        <v>33738.751713138481</v>
      </c>
      <c r="C2793" t="str">
        <f t="shared" si="800"/>
        <v>5.86394476332998-41.3905215756306i</v>
      </c>
      <c r="D2793" t="str">
        <f t="shared" si="801"/>
        <v>13.078273163546-6.40165997846288i</v>
      </c>
      <c r="E2793" t="str">
        <f t="shared" si="802"/>
        <v>160.950483547093-0.859705507278514i</v>
      </c>
      <c r="F2793" t="str">
        <f t="shared" si="803"/>
        <v>17.2029719588514-6.52743023860751i</v>
      </c>
      <c r="G2793" t="str">
        <f t="shared" si="804"/>
        <v>0.98530953943886-0.120310643459509i</v>
      </c>
      <c r="H2793" t="str">
        <f t="shared" si="805"/>
        <v>320.46435701036+22.791297524272i</v>
      </c>
      <c r="I2793" t="str">
        <f t="shared" si="806"/>
        <v>14.7433052652603-4.42616407052208i</v>
      </c>
      <c r="K2793" t="str">
        <f t="shared" si="807"/>
        <v>0.0403619830271443-0.0588350510369285i</v>
      </c>
      <c r="L2793" t="str">
        <f t="shared" si="808"/>
        <v>0.0015-0.294829637676543i</v>
      </c>
      <c r="M2793" t="str">
        <f t="shared" si="809"/>
        <v>0.0135-0.120955748790377i</v>
      </c>
      <c r="N2793">
        <f t="shared" si="810"/>
        <v>98.063636368171245</v>
      </c>
      <c r="O2793">
        <f t="shared" si="811"/>
        <v>32.424323750125779</v>
      </c>
      <c r="P2793" s="3">
        <f t="shared" si="812"/>
        <v>32.424323750125779</v>
      </c>
      <c r="Q2793" s="3">
        <f t="shared" si="813"/>
        <v>-81.936363631828755</v>
      </c>
      <c r="R2793">
        <f t="shared" si="814"/>
        <v>98.063636368171245</v>
      </c>
      <c r="S2793">
        <f t="shared" si="815"/>
        <v>33.738751713138484</v>
      </c>
      <c r="T2793">
        <f t="shared" si="798"/>
        <v>32.424323750125779</v>
      </c>
    </row>
    <row r="2794" spans="1:20" x14ac:dyDescent="0.3">
      <c r="A2794">
        <f t="shared" si="799"/>
        <v>212792.3789969488</v>
      </c>
      <c r="B2794">
        <f t="shared" si="816"/>
        <v>33866.958969648411</v>
      </c>
      <c r="C2794" t="str">
        <f t="shared" si="800"/>
        <v>5.72954005838214-41.2846368723431i</v>
      </c>
      <c r="D2794" t="str">
        <f t="shared" si="801"/>
        <v>13.0635173816893-6.41264788809203i</v>
      </c>
      <c r="E2794" t="str">
        <f t="shared" si="802"/>
        <v>161.020380703124-0.922166840920082i</v>
      </c>
      <c r="F2794" t="str">
        <f t="shared" si="803"/>
        <v>17.2010478559938-6.51841809839948i</v>
      </c>
      <c r="G2794" t="str">
        <f t="shared" si="804"/>
        <v>0.985199335405218-0.120754316371444i</v>
      </c>
      <c r="H2794" t="str">
        <f t="shared" si="805"/>
        <v>322.325818321515+20.4263636869552i</v>
      </c>
      <c r="I2794" t="str">
        <f t="shared" si="806"/>
        <v>14.7844007753687-4.55628502439707i</v>
      </c>
      <c r="K2794" t="str">
        <f t="shared" si="807"/>
        <v>0.0401705364695115-0.0587228668087589i</v>
      </c>
      <c r="L2794" t="str">
        <f t="shared" si="808"/>
        <v>0.0015-0.293713526276692i</v>
      </c>
      <c r="M2794" t="str">
        <f t="shared" si="809"/>
        <v>0.0135-0.120497856934027i</v>
      </c>
      <c r="N2794">
        <f t="shared" si="810"/>
        <v>97.901120990812771</v>
      </c>
      <c r="O2794">
        <f t="shared" si="811"/>
        <v>32.398620381035663</v>
      </c>
      <c r="P2794" s="3">
        <f t="shared" si="812"/>
        <v>32.398620381035663</v>
      </c>
      <c r="Q2794" s="3">
        <f t="shared" si="813"/>
        <v>-82.098879009187229</v>
      </c>
      <c r="R2794">
        <f t="shared" si="814"/>
        <v>97.901120990812771</v>
      </c>
      <c r="S2794">
        <f t="shared" si="815"/>
        <v>33.866958969648408</v>
      </c>
      <c r="T2794">
        <f t="shared" si="798"/>
        <v>32.398620381035663</v>
      </c>
    </row>
    <row r="2795" spans="1:20" x14ac:dyDescent="0.3">
      <c r="A2795">
        <f t="shared" si="799"/>
        <v>213600.99003713721</v>
      </c>
      <c r="B2795">
        <f t="shared" si="816"/>
        <v>33995.653413733075</v>
      </c>
      <c r="C2795" t="str">
        <f t="shared" si="800"/>
        <v>5.5956482497337-41.1783327707898i</v>
      </c>
      <c r="D2795" t="str">
        <f t="shared" si="801"/>
        <v>13.0486828827631-6.42364805106895i</v>
      </c>
      <c r="E2795" t="str">
        <f t="shared" si="802"/>
        <v>161.090209654023-0.985178888350467i</v>
      </c>
      <c r="F2795" t="str">
        <f t="shared" si="803"/>
        <v>17.1991095374606-6.50949618986276i</v>
      </c>
      <c r="G2795" t="str">
        <f t="shared" si="804"/>
        <v>0.985088317161053-0.1211995237361i</v>
      </c>
      <c r="H2795" t="str">
        <f t="shared" si="805"/>
        <v>324.164808281556+17.9971356218566i</v>
      </c>
      <c r="I2795" t="str">
        <f t="shared" si="806"/>
        <v>14.8234845976865-4.68887039536466i</v>
      </c>
      <c r="K2795" t="str">
        <f t="shared" si="807"/>
        <v>0.0399798278032387-0.0586102804176819i</v>
      </c>
      <c r="L2795" t="str">
        <f t="shared" si="808"/>
        <v>0.0015-0.292601640044522i</v>
      </c>
      <c r="M2795" t="str">
        <f t="shared" si="809"/>
        <v>0.0135-0.120041698479804i</v>
      </c>
      <c r="N2795">
        <f t="shared" si="810"/>
        <v>97.738419377697582</v>
      </c>
      <c r="O2795">
        <f t="shared" si="811"/>
        <v>32.372838802140855</v>
      </c>
      <c r="P2795" s="3">
        <f t="shared" si="812"/>
        <v>32.372838802140855</v>
      </c>
      <c r="Q2795" s="3">
        <f t="shared" si="813"/>
        <v>-82.261580622302418</v>
      </c>
      <c r="R2795">
        <f t="shared" si="814"/>
        <v>97.738419377697582</v>
      </c>
      <c r="S2795">
        <f t="shared" si="815"/>
        <v>33.995653413733073</v>
      </c>
      <c r="T2795">
        <f t="shared" si="798"/>
        <v>32.372838802140855</v>
      </c>
    </row>
    <row r="2796" spans="1:20" x14ac:dyDescent="0.3">
      <c r="A2796">
        <f t="shared" si="799"/>
        <v>214412.6737992783</v>
      </c>
      <c r="B2796">
        <f t="shared" si="816"/>
        <v>34124.836896705259</v>
      </c>
      <c r="C2796" t="str">
        <f t="shared" si="800"/>
        <v>5.46227304903532-41.0716127311963i</v>
      </c>
      <c r="D2796" t="str">
        <f t="shared" si="801"/>
        <v>13.0337694654077-6.43465998555169i</v>
      </c>
      <c r="E2796" t="str">
        <f t="shared" si="802"/>
        <v>161.159968665638-1.04874141486897i</v>
      </c>
      <c r="F2796" t="str">
        <f t="shared" si="803"/>
        <v>17.1971569015121-6.50066434537608i</v>
      </c>
      <c r="G2796" t="str">
        <f t="shared" si="804"/>
        <v>0.984976478879176-0.121646269708348i</v>
      </c>
      <c r="H2796" t="str">
        <f t="shared" si="805"/>
        <v>325.979111791247+15.5031235975482i</v>
      </c>
      <c r="I2796" t="str">
        <f t="shared" si="806"/>
        <v>14.8604520571366-4.82390609846076i</v>
      </c>
      <c r="K2796" t="str">
        <f t="shared" si="807"/>
        <v>0.0397898582156632-0.0584972974709891i</v>
      </c>
      <c r="L2796" t="str">
        <f t="shared" si="808"/>
        <v>0.0015-0.291493962985179i</v>
      </c>
      <c r="M2796" t="str">
        <f t="shared" si="809"/>
        <v>0.0135-0.119587266865714i</v>
      </c>
      <c r="N2796">
        <f t="shared" si="810"/>
        <v>97.575532883087618</v>
      </c>
      <c r="O2796">
        <f t="shared" si="811"/>
        <v>32.346978980805794</v>
      </c>
      <c r="P2796" s="3">
        <f t="shared" si="812"/>
        <v>32.346978980805794</v>
      </c>
      <c r="Q2796" s="3">
        <f t="shared" si="813"/>
        <v>-82.424467116912382</v>
      </c>
      <c r="R2796">
        <f t="shared" si="814"/>
        <v>97.575532883087618</v>
      </c>
      <c r="S2796">
        <f t="shared" si="815"/>
        <v>34.124836896705261</v>
      </c>
      <c r="T2796">
        <f t="shared" ref="T2796:T2859" si="817">P2796</f>
        <v>32.346978980805794</v>
      </c>
    </row>
    <row r="2797" spans="1:20" x14ac:dyDescent="0.3">
      <c r="A2797">
        <f t="shared" ref="A2797:A2860" si="818">2*PI()*B2797</f>
        <v>215227.44195971556</v>
      </c>
      <c r="B2797">
        <f t="shared" si="816"/>
        <v>34254.511276912737</v>
      </c>
      <c r="C2797" t="str">
        <f t="shared" ref="C2797:C2860" si="819">IMPRODUCT(D2797,E2797,$C$40,,K2797,$C$41)</f>
        <v>5.3294181304154-40.9644802475436i</v>
      </c>
      <c r="D2797" t="str">
        <f t="shared" ref="D2797:D2860" si="820">IMDIV(IMPRODUCT($C$37,$C$38,COMPLEX(1,A2797/$C$38)),IMSUM(-1*A2797*A2797/$C$39,COMPLEX(0,1*A2797)))</f>
        <v>13.0187769306805-6.44568320653761i</v>
      </c>
      <c r="E2797" t="str">
        <f t="shared" ref="E2797:E2860" si="821">IMDIV(IMPRODUCT(IMSUM(F2797,G2797),$C$29,H2797),IMSUM(1,I2797))</f>
        <v>161.229656022338-1.11285417938506i</v>
      </c>
      <c r="F2797" t="str">
        <f t="shared" ref="F2797:F2860" si="822">IMDIV(IMPRODUCT($C$14,$C$15,COMPLEX(1,A2797/$C$15)),IMSUM(-1*A2797*A2797/$C$16,COMPLEX(0,A2797)))</f>
        <v>17.1951898457302-6.49192239818688i</v>
      </c>
      <c r="G2797" t="str">
        <f t="shared" ref="G2797:G2860" si="823">IMDIV(1,COMPLEX(1,A2797*$C$9*$C$10))</f>
        <v>0.984863814693529-0.122094558440741i</v>
      </c>
      <c r="H2797" t="str">
        <f t="shared" ref="H2797:H2860" si="824">IMDIV($C$3,IMSUM(K2797,COMPLEX(0,$C$28*A2797)))</f>
        <v>327.766443865523+12.943911182023i</v>
      </c>
      <c r="I2797" t="str">
        <f t="shared" ref="I2797:I2860" si="825">IMPRODUCT(F2797,$C$29,H2797,$C$31)</f>
        <v>14.8951965948544-4.96137372579091i</v>
      </c>
      <c r="K2797" t="str">
        <f t="shared" ref="K2797:K2860" si="826">IF($C$26&lt;=0,IMDIV(1,IMSUM(IMDIV(1,L2797),1/$C$18)),IMDIV(1,IMSUM(IMDIV(1,L2797),1/$C$18,IMDIV(1,M2797))))</f>
        <v>0.0396006288425019-0.0583839235676027i</v>
      </c>
      <c r="L2797" t="str">
        <f t="shared" ref="L2797:L2860" si="827">IMSUM($C$21/$C$22,IMDIV(1,COMPLEX(0,$C$20*$C$22*A2797)))</f>
        <v>0.0015-0.290390479164354i</v>
      </c>
      <c r="M2797" t="str">
        <f t="shared" ref="M2797:M2860" si="828">IMSUM($C$25/$C$26,IMDIV(1,COMPLEX(0,$C$24*$C$26*A2797)))</f>
        <v>0.0135-0.119134555554607i</v>
      </c>
      <c r="N2797">
        <f t="shared" ref="N2797:N2860" si="829">ABS(R2797)</f>
        <v>97.41246285909844</v>
      </c>
      <c r="O2797">
        <f t="shared" ref="O2797:O2860" si="830">ABS(P2797)</f>
        <v>32.321040885767061</v>
      </c>
      <c r="P2797" s="3">
        <f t="shared" ref="P2797:P2860" si="831">20*LOG10(IMABS(C2797))</f>
        <v>32.321040885767061</v>
      </c>
      <c r="Q2797" s="3">
        <f t="shared" ref="Q2797:Q2860" si="832">IMARGUMENT(C2797)*180/PI()</f>
        <v>-82.58753714090156</v>
      </c>
      <c r="R2797">
        <f t="shared" ref="R2797:R2860" si="833">IF(Q2797&lt;0,Q2797+180,Q2797-180)</f>
        <v>97.41246285909844</v>
      </c>
      <c r="S2797">
        <f t="shared" ref="S2797:S2860" si="834">B2797/1000</f>
        <v>34.254511276912737</v>
      </c>
      <c r="T2797">
        <f t="shared" si="817"/>
        <v>32.321040885767061</v>
      </c>
    </row>
    <row r="2798" spans="1:20" x14ac:dyDescent="0.3">
      <c r="A2798">
        <f t="shared" si="818"/>
        <v>216045.30623916248</v>
      </c>
      <c r="B2798">
        <f t="shared" ref="B2798:B2861" si="835">B2797*(1+B$42)</f>
        <v>34384.678419765005</v>
      </c>
      <c r="C2798" t="str">
        <f t="shared" si="819"/>
        <v>5.19708713015029-40.8569388471096i</v>
      </c>
      <c r="D2798" t="str">
        <f t="shared" si="820"/>
        <v>13.0037050820992-6.45671722586799i</v>
      </c>
      <c r="E2798" t="str">
        <f t="shared" si="821"/>
        <v>161.299270027118-1.17751693470485i</v>
      </c>
      <c r="F2798" t="str">
        <f t="shared" si="822"/>
        <v>17.1932082670145-6.48327018240465i</v>
      </c>
      <c r="G2798" t="str">
        <f t="shared" si="823"/>
        <v>0.984750318698969-0.122544394083321i</v>
      </c>
      <c r="H2798" t="str">
        <f t="shared" si="824"/>
        <v>329.524451174737+10.319160713216i</v>
      </c>
      <c r="I2798" t="str">
        <f t="shared" si="825"/>
        <v>14.9276099230794-5.10125033194765i</v>
      </c>
      <c r="K2798" t="str">
        <f t="shared" si="826"/>
        <v>0.0394121407681384-0.058270164297561i</v>
      </c>
      <c r="L2798" t="str">
        <f t="shared" si="827"/>
        <v>0.0015-0.289291172708063i</v>
      </c>
      <c r="M2798" t="str">
        <f t="shared" si="828"/>
        <v>0.0135-0.118683558034077i</v>
      </c>
      <c r="N2798">
        <f t="shared" si="829"/>
        <v>97.249210655659937</v>
      </c>
      <c r="O2798">
        <f t="shared" si="830"/>
        <v>32.295024487128181</v>
      </c>
      <c r="P2798" s="3">
        <f t="shared" si="831"/>
        <v>32.295024487128181</v>
      </c>
      <c r="Q2798" s="3">
        <f t="shared" si="832"/>
        <v>-82.750789344340063</v>
      </c>
      <c r="R2798">
        <f t="shared" si="833"/>
        <v>97.249210655659937</v>
      </c>
      <c r="S2798">
        <f t="shared" si="834"/>
        <v>34.384678419765002</v>
      </c>
      <c r="T2798">
        <f t="shared" si="817"/>
        <v>32.295024487128181</v>
      </c>
    </row>
    <row r="2799" spans="1:20" x14ac:dyDescent="0.3">
      <c r="A2799">
        <f t="shared" si="818"/>
        <v>216866.27840287128</v>
      </c>
      <c r="B2799">
        <f t="shared" si="835"/>
        <v>34515.34019776011</v>
      </c>
      <c r="C2799" t="str">
        <f t="shared" si="819"/>
        <v>5.06528364634225-40.7489920900077i</v>
      </c>
      <c r="D2799" t="str">
        <f t="shared" si="820"/>
        <v>12.9885537256849-6.46776155223266i</v>
      </c>
      <c r="E2799" t="str">
        <f t="shared" si="821"/>
        <v>161.368809001703-1.24272942781859i</v>
      </c>
      <c r="F2799" t="str">
        <f t="shared" si="822"/>
        <v>17.1912120615779-6.47470753299361i</v>
      </c>
      <c r="G2799" t="str">
        <f t="shared" si="823"/>
        <v>0.984635984951053-0.122995780783419i</v>
      </c>
      <c r="H2799" t="str">
        <f t="shared" si="824"/>
        <v>331.250713958812+7.62861886488389i</v>
      </c>
      <c r="I2799" t="str">
        <f t="shared" si="825"/>
        <v>14.9575821978795-5.24350822122124i</v>
      </c>
      <c r="K2799" t="str">
        <f t="shared" si="826"/>
        <v>0.0392243950259168-0.0581560252415114i</v>
      </c>
      <c r="L2799" t="str">
        <f t="shared" si="827"/>
        <v>0.0015-0.288196027802414i</v>
      </c>
      <c r="M2799" t="str">
        <f t="shared" si="828"/>
        <v>0.0135-0.118234267816375i</v>
      </c>
      <c r="N2799">
        <f t="shared" si="829"/>
        <v>97.085777620479575</v>
      </c>
      <c r="O2799">
        <f t="shared" si="830"/>
        <v>32.268929756354517</v>
      </c>
      <c r="P2799" s="3">
        <f t="shared" si="831"/>
        <v>32.268929756354517</v>
      </c>
      <c r="Q2799" s="3">
        <f t="shared" si="832"/>
        <v>-82.914222379520425</v>
      </c>
      <c r="R2799">
        <f t="shared" si="833"/>
        <v>97.085777620479575</v>
      </c>
      <c r="S2799">
        <f t="shared" si="834"/>
        <v>34.515340197760111</v>
      </c>
      <c r="T2799">
        <f t="shared" si="817"/>
        <v>32.268929756354517</v>
      </c>
    </row>
    <row r="2800" spans="1:20" x14ac:dyDescent="0.3">
      <c r="A2800">
        <f t="shared" si="818"/>
        <v>217690.37026080218</v>
      </c>
      <c r="B2800">
        <f t="shared" si="835"/>
        <v>34646.4984905116</v>
      </c>
      <c r="C2800" t="str">
        <f t="shared" si="819"/>
        <v>4.93401123860276-40.6406435687245i</v>
      </c>
      <c r="D2800" t="str">
        <f t="shared" si="820"/>
        <v>12.9733226700061-6.47881569117596i</v>
      </c>
      <c r="E2800" t="str">
        <f t="shared" si="821"/>
        <v>161.438271286655-1.30849140018794i</v>
      </c>
      <c r="F2800" t="str">
        <f t="shared" si="822"/>
        <v>17.1892011249437-6.46623428576621i</v>
      </c>
      <c r="G2800" t="str">
        <f t="shared" si="823"/>
        <v>0.984520807465818-0.123448722685458i</v>
      </c>
      <c r="H2800" t="str">
        <f t="shared" si="824"/>
        <v>332.942748335542+4.87212228575159i</v>
      </c>
      <c r="I2800" t="str">
        <f t="shared" si="825"/>
        <v>14.9850022102847-5.38811473791077i</v>
      </c>
      <c r="K2800" t="str">
        <f t="shared" si="826"/>
        <v>0.0390373925984374-0.0580415119702076i</v>
      </c>
      <c r="L2800" t="str">
        <f t="shared" si="827"/>
        <v>0.0015-0.28710502869338i</v>
      </c>
      <c r="M2800" t="str">
        <f t="shared" si="828"/>
        <v>0.0135-0.11778667843831i</v>
      </c>
      <c r="N2800">
        <f t="shared" si="829"/>
        <v>96.922165099004431</v>
      </c>
      <c r="O2800">
        <f t="shared" si="830"/>
        <v>32.242756666268598</v>
      </c>
      <c r="P2800" s="3">
        <f t="shared" si="831"/>
        <v>32.242756666268598</v>
      </c>
      <c r="Q2800" s="3">
        <f t="shared" si="832"/>
        <v>-83.077834900995569</v>
      </c>
      <c r="R2800">
        <f t="shared" si="833"/>
        <v>96.922165099004431</v>
      </c>
      <c r="S2800">
        <f t="shared" si="834"/>
        <v>34.646498490511597</v>
      </c>
      <c r="T2800">
        <f t="shared" si="817"/>
        <v>32.242756666268598</v>
      </c>
    </row>
    <row r="2801" spans="1:20" x14ac:dyDescent="0.3">
      <c r="A2801">
        <f t="shared" si="818"/>
        <v>218517.59366779326</v>
      </c>
      <c r="B2801">
        <f t="shared" si="835"/>
        <v>34778.155184775547</v>
      </c>
      <c r="C2801" t="str">
        <f t="shared" si="819"/>
        <v>4.80327342774214-40.5318969076509i</v>
      </c>
      <c r="D2801" t="str">
        <f t="shared" si="820"/>
        <v>12.9580117262217-6.48987914510266i</v>
      </c>
      <c r="E2801" t="str">
        <f t="shared" si="821"/>
        <v>161.507655241474-1.37480258803465i</v>
      </c>
      <c r="F2801" t="str">
        <f t="shared" si="822"/>
        <v>17.1871753519417-6.45785027737598i</v>
      </c>
      <c r="G2801" t="str">
        <f t="shared" si="823"/>
        <v>0.984404780219568-0.123903223930744i</v>
      </c>
      <c r="H2801" t="str">
        <f t="shared" si="824"/>
        <v>334.598009023367+2.04960328722437i</v>
      </c>
      <c r="I2801" t="str">
        <f t="shared" si="825"/>
        <v>15.0097575963219-5.53503206113973i</v>
      </c>
      <c r="K2801" t="str">
        <f t="shared" si="826"/>
        <v>0.0388511344178583-0.057926630044013i</v>
      </c>
      <c r="L2801" t="str">
        <f t="shared" si="827"/>
        <v>0.0015-0.286018159686571i</v>
      </c>
      <c r="M2801" t="str">
        <f t="shared" si="828"/>
        <v>0.0135-0.117340783461157i</v>
      </c>
      <c r="N2801">
        <f t="shared" si="829"/>
        <v>96.758374434384493</v>
      </c>
      <c r="O2801">
        <f t="shared" si="830"/>
        <v>32.216505191044774</v>
      </c>
      <c r="P2801" s="3">
        <f t="shared" si="831"/>
        <v>32.216505191044774</v>
      </c>
      <c r="Q2801" s="3">
        <f t="shared" si="832"/>
        <v>-83.241625565615507</v>
      </c>
      <c r="R2801">
        <f t="shared" si="833"/>
        <v>96.758374434384493</v>
      </c>
      <c r="S2801">
        <f t="shared" si="834"/>
        <v>34.778155184775549</v>
      </c>
      <c r="T2801">
        <f t="shared" si="817"/>
        <v>32.216505191044774</v>
      </c>
    </row>
    <row r="2802" spans="1:20" x14ac:dyDescent="0.3">
      <c r="A2802">
        <f t="shared" si="818"/>
        <v>219347.96052373087</v>
      </c>
      <c r="B2802">
        <f t="shared" si="835"/>
        <v>34910.312174477694</v>
      </c>
      <c r="C2802" t="str">
        <f t="shared" si="819"/>
        <v>4.67307369546776-40.4227557626141i</v>
      </c>
      <c r="D2802" t="str">
        <f t="shared" si="820"/>
        <v>12.9426207081258-6.50095141328464i</v>
      </c>
      <c r="E2802" t="str">
        <f t="shared" si="821"/>
        <v>161.576959244685-1.44166272263449i</v>
      </c>
      <c r="F2802" t="str">
        <f t="shared" si="822"/>
        <v>17.1851346367034-6.44955534531046i</v>
      </c>
      <c r="G2802" t="str">
        <f t="shared" si="823"/>
        <v>0.984287897148648-0.124359288657263i</v>
      </c>
      <c r="H2802" t="str">
        <f t="shared" si="824"/>
        <v>336.213892497843-0.838904447766315i</v>
      </c>
      <c r="I2802" t="str">
        <f t="shared" si="825"/>
        <v>15.0317350663534-5.6842170056837i</v>
      </c>
      <c r="K2802" t="str">
        <f t="shared" si="826"/>
        <v>0.0386656213662057-0.0578113850124134i</v>
      </c>
      <c r="L2802" t="str">
        <f t="shared" si="827"/>
        <v>0.0015-0.284935405147012i</v>
      </c>
      <c r="M2802" t="str">
        <f t="shared" si="828"/>
        <v>0.0135-0.116896576470569i</v>
      </c>
      <c r="N2802">
        <f t="shared" si="829"/>
        <v>96.594406967438815</v>
      </c>
      <c r="O2802">
        <f t="shared" si="830"/>
        <v>32.190175306204701</v>
      </c>
      <c r="P2802" s="3">
        <f t="shared" si="831"/>
        <v>32.190175306204701</v>
      </c>
      <c r="Q2802" s="3">
        <f t="shared" si="832"/>
        <v>-83.405593032561185</v>
      </c>
      <c r="R2802">
        <f t="shared" si="833"/>
        <v>96.594406967438815</v>
      </c>
      <c r="S2802">
        <f t="shared" si="834"/>
        <v>34.910312174477696</v>
      </c>
      <c r="T2802">
        <f t="shared" si="817"/>
        <v>32.190175306204701</v>
      </c>
    </row>
    <row r="2803" spans="1:20" x14ac:dyDescent="0.3">
      <c r="A2803">
        <f t="shared" si="818"/>
        <v>220181.48277372107</v>
      </c>
      <c r="B2803">
        <f t="shared" si="835"/>
        <v>35042.97136074071</v>
      </c>
      <c r="C2803" t="str">
        <f t="shared" si="819"/>
        <v>4.54341548408685-40.3132238204045i</v>
      </c>
      <c r="D2803" t="str">
        <f t="shared" si="820"/>
        <v>12.9271494321911-6.5120319918681i</v>
      </c>
      <c r="E2803" t="str">
        <f t="shared" si="821"/>
        <v>161.646181693944-1.50907153060581i</v>
      </c>
      <c r="F2803" t="str">
        <f t="shared" si="822"/>
        <v>17.1830788726596-6.44134932788437i</v>
      </c>
      <c r="G2803" t="str">
        <f t="shared" si="823"/>
        <v>0.984170152149234-0.124816920999469i</v>
      </c>
      <c r="H2803" t="str">
        <f t="shared" si="824"/>
        <v>337.787740599751-3.79326016503381i</v>
      </c>
      <c r="I2803" t="str">
        <f t="shared" si="825"/>
        <v>15.050820654022-5.83562083042015i</v>
      </c>
      <c r="K2803" t="str">
        <f t="shared" si="826"/>
        <v>0.038480854275683-0.0576957824135316i</v>
      </c>
      <c r="L2803" t="str">
        <f t="shared" si="827"/>
        <v>0.0015-0.283856749498916i</v>
      </c>
      <c r="M2803" t="str">
        <f t="shared" si="828"/>
        <v>0.0135-0.116454051076478i</v>
      </c>
      <c r="N2803">
        <f t="shared" si="829"/>
        <v>96.430264036620301</v>
      </c>
      <c r="O2803">
        <f t="shared" si="830"/>
        <v>32.163766988612331</v>
      </c>
      <c r="P2803" s="3">
        <f t="shared" si="831"/>
        <v>32.163766988612331</v>
      </c>
      <c r="Q2803" s="3">
        <f t="shared" si="832"/>
        <v>-83.569735963379699</v>
      </c>
      <c r="R2803">
        <f t="shared" si="833"/>
        <v>96.430264036620301</v>
      </c>
      <c r="S2803">
        <f t="shared" si="834"/>
        <v>35.042971360740708</v>
      </c>
      <c r="T2803">
        <f t="shared" si="817"/>
        <v>32.163766988612331</v>
      </c>
    </row>
    <row r="2804" spans="1:20" x14ac:dyDescent="0.3">
      <c r="A2804">
        <f t="shared" si="818"/>
        <v>221018.17240826119</v>
      </c>
      <c r="B2804">
        <f t="shared" si="835"/>
        <v>35176.134651911525</v>
      </c>
      <c r="C2804" t="str">
        <f t="shared" si="819"/>
        <v>4.41430219621664-40.2033047982999i</v>
      </c>
      <c r="D2804" t="str">
        <f t="shared" si="820"/>
        <v>12.9115977176137-6.52312037388124i</v>
      </c>
      <c r="E2804" t="str">
        <f t="shared" si="821"/>
        <v>161.715321006117-1.57702873420632i</v>
      </c>
      <c r="F2804" t="str">
        <f t="shared" si="822"/>
        <v>17.1810079525354-6.43323206423239i</v>
      </c>
      <c r="G2804" t="str">
        <f t="shared" si="823"/>
        <v>0.984051539077107-0.125276125088078i</v>
      </c>
      <c r="H2804" t="str">
        <f t="shared" si="824"/>
        <v>339.316844610847-6.81321038142435i</v>
      </c>
      <c r="I2804" t="str">
        <f t="shared" si="825"/>
        <v>15.0668999849727-5.98918905609451i</v>
      </c>
      <c r="K2804" t="str">
        <f t="shared" si="826"/>
        <v>0.0382968339289882-0.0575798277736513i</v>
      </c>
      <c r="L2804" t="str">
        <f t="shared" si="827"/>
        <v>0.0015-0.282782177225459i</v>
      </c>
      <c r="M2804" t="str">
        <f t="shared" si="828"/>
        <v>0.0135-0.116013200913009i</v>
      </c>
      <c r="N2804">
        <f t="shared" si="829"/>
        <v>96.265946977982253</v>
      </c>
      <c r="O2804">
        <f t="shared" si="830"/>
        <v>32.137280216468987</v>
      </c>
      <c r="P2804" s="3">
        <f t="shared" si="831"/>
        <v>32.137280216468987</v>
      </c>
      <c r="Q2804" s="3">
        <f t="shared" si="832"/>
        <v>-83.734053022017747</v>
      </c>
      <c r="R2804">
        <f t="shared" si="833"/>
        <v>96.265946977982253</v>
      </c>
      <c r="S2804">
        <f t="shared" si="834"/>
        <v>35.176134651911525</v>
      </c>
      <c r="T2804">
        <f t="shared" si="817"/>
        <v>32.137280216468987</v>
      </c>
    </row>
    <row r="2805" spans="1:20" x14ac:dyDescent="0.3">
      <c r="A2805">
        <f t="shared" si="818"/>
        <v>221858.04146341261</v>
      </c>
      <c r="B2805">
        <f t="shared" si="835"/>
        <v>35309.803963588791</v>
      </c>
      <c r="C2805" t="str">
        <f t="shared" si="819"/>
        <v>4.28573719450167-40.0930024435871i</v>
      </c>
      <c r="D2805" t="str">
        <f t="shared" si="820"/>
        <v>12.895965386357-6.53421604924245i</v>
      </c>
      <c r="E2805" t="str">
        <f t="shared" si="821"/>
        <v>161.784375617369-1.64553405162501i</v>
      </c>
      <c r="F2805" t="str">
        <f t="shared" si="822"/>
        <v>17.1789217683471-6.42520339430211i</v>
      </c>
      <c r="G2805" t="str">
        <f t="shared" si="823"/>
        <v>0.983932051747438-0.125736905049848i</v>
      </c>
      <c r="H2805" t="str">
        <f t="shared" si="824"/>
        <v>340.798449811338-9.89838330483464i</v>
      </c>
      <c r="I2805" t="str">
        <f t="shared" si="825"/>
        <v>15.0798585653985-6.14486129419005i</v>
      </c>
      <c r="K2805" t="str">
        <f t="shared" si="826"/>
        <v>0.0381135610596358-0.0574635266067468i</v>
      </c>
      <c r="L2805" t="str">
        <f t="shared" si="827"/>
        <v>0.0015-0.281711672868559i</v>
      </c>
      <c r="M2805" t="str">
        <f t="shared" si="828"/>
        <v>0.0135-0.115574019638383i</v>
      </c>
      <c r="N2805">
        <f t="shared" si="829"/>
        <v>96.101457125146538</v>
      </c>
      <c r="O2805">
        <f t="shared" si="830"/>
        <v>32.110714969308454</v>
      </c>
      <c r="P2805" s="3">
        <f t="shared" si="831"/>
        <v>32.110714969308454</v>
      </c>
      <c r="Q2805" s="3">
        <f t="shared" si="832"/>
        <v>-83.898542874853462</v>
      </c>
      <c r="R2805">
        <f t="shared" si="833"/>
        <v>96.101457125146538</v>
      </c>
      <c r="S2805">
        <f t="shared" si="834"/>
        <v>35.309803963588791</v>
      </c>
      <c r="T2805">
        <f t="shared" si="817"/>
        <v>32.110714969308454</v>
      </c>
    </row>
    <row r="2806" spans="1:20" x14ac:dyDescent="0.3">
      <c r="A2806">
        <f t="shared" si="818"/>
        <v>222701.10202097357</v>
      </c>
      <c r="B2806">
        <f t="shared" si="835"/>
        <v>35443.981218650428</v>
      </c>
      <c r="C2806" t="str">
        <f t="shared" si="819"/>
        <v>4.15772380133645-39.9823205330824i</v>
      </c>
      <c r="D2806" t="str">
        <f t="shared" si="820"/>
        <v>12.8802522631969-6.54531850476954i</v>
      </c>
      <c r="E2806" t="str">
        <f t="shared" si="821"/>
        <v>161.853343983246-1.71458719727881i</v>
      </c>
      <c r="F2806" t="str">
        <f t="shared" si="822"/>
        <v>17.1768202113981-6.41726315884699i</v>
      </c>
      <c r="G2806" t="str">
        <f t="shared" si="823"/>
        <v>0.983811683934567-0.126199265007363i</v>
      </c>
      <c r="H2806" t="str">
        <f t="shared" si="824"/>
        <v>342.229760530679-13.0482833702813i</v>
      </c>
      <c r="I2806" t="str">
        <f t="shared" si="825"/>
        <v>15.0895820903043-6.30257108876267i</v>
      </c>
      <c r="K2806" t="str">
        <f t="shared" si="826"/>
        <v>0.0379310363522803-0.0573468844140177i</v>
      </c>
      <c r="L2806" t="str">
        <f t="shared" si="827"/>
        <v>0.0015-0.280645221028649i</v>
      </c>
      <c r="M2806" t="str">
        <f t="shared" si="828"/>
        <v>0.0135-0.115136500934831i</v>
      </c>
      <c r="N2806">
        <f t="shared" si="829"/>
        <v>95.936795809270521</v>
      </c>
      <c r="O2806">
        <f t="shared" si="830"/>
        <v>32.084071227992361</v>
      </c>
      <c r="P2806" s="3">
        <f t="shared" si="831"/>
        <v>32.084071227992361</v>
      </c>
      <c r="Q2806" s="3">
        <f t="shared" si="832"/>
        <v>-84.063204190729479</v>
      </c>
      <c r="R2806">
        <f t="shared" si="833"/>
        <v>95.936795809270521</v>
      </c>
      <c r="S2806">
        <f t="shared" si="834"/>
        <v>35.443981218650428</v>
      </c>
      <c r="T2806">
        <f t="shared" si="817"/>
        <v>32.084071227992361</v>
      </c>
    </row>
    <row r="2807" spans="1:20" x14ac:dyDescent="0.3">
      <c r="A2807">
        <f t="shared" si="818"/>
        <v>223547.36620865329</v>
      </c>
      <c r="B2807">
        <f t="shared" si="835"/>
        <v>35578.668347281302</v>
      </c>
      <c r="C2807" t="str">
        <f t="shared" si="819"/>
        <v>4.03026529859626-39.8712628726477i</v>
      </c>
      <c r="D2807" t="str">
        <f t="shared" si="820"/>
        <v>12.8644581757661-6.55642722418865i</v>
      </c>
      <c r="E2807" t="str">
        <f t="shared" si="821"/>
        <v>161.922224578756-1.78418788211221i</v>
      </c>
      <c r="F2807" t="str">
        <f t="shared" si="822"/>
        <v>17.1747031722749-6.40941119941909i</v>
      </c>
      <c r="G2807" t="str">
        <f t="shared" si="823"/>
        <v>0.98369042937178-0.126663209078815i</v>
      </c>
      <c r="H2807" t="str">
        <f t="shared" si="824"/>
        <v>343.607945700469-16.2622859328615i</v>
      </c>
      <c r="I2807" t="str">
        <f t="shared" si="825"/>
        <v>15.0959567712175-6.46224577316675i</v>
      </c>
      <c r="K2807" t="str">
        <f t="shared" si="826"/>
        <v>0.0377492604430478-0.0572299066834315i</v>
      </c>
      <c r="L2807" t="str">
        <f t="shared" si="827"/>
        <v>0.0015-0.279582806364465i</v>
      </c>
      <c r="M2807" t="str">
        <f t="shared" si="828"/>
        <v>0.0135-0.114700638508498i</v>
      </c>
      <c r="N2807">
        <f t="shared" si="829"/>
        <v>95.771964359017389</v>
      </c>
      <c r="O2807">
        <f t="shared" si="830"/>
        <v>32.057348974705263</v>
      </c>
      <c r="P2807" s="3">
        <f t="shared" si="831"/>
        <v>32.057348974705263</v>
      </c>
      <c r="Q2807" s="3">
        <f t="shared" si="832"/>
        <v>-84.228035640982611</v>
      </c>
      <c r="R2807">
        <f t="shared" si="833"/>
        <v>95.771964359017389</v>
      </c>
      <c r="S2807">
        <f t="shared" si="834"/>
        <v>35.578668347281301</v>
      </c>
      <c r="T2807">
        <f t="shared" si="817"/>
        <v>32.057348974705263</v>
      </c>
    </row>
    <row r="2808" spans="1:20" x14ac:dyDescent="0.3">
      <c r="A2808">
        <f t="shared" si="818"/>
        <v>224396.84620024616</v>
      </c>
      <c r="B2808">
        <f t="shared" si="835"/>
        <v>35713.867287000969</v>
      </c>
      <c r="C2808" t="str">
        <f t="shared" si="819"/>
        <v>3.9033649273747-39.7598332967069i</v>
      </c>
      <c r="D2808" t="str">
        <f t="shared" si="820"/>
        <v>12.8485829545993-6.56754168814459i</v>
      </c>
      <c r="E2808" t="str">
        <f t="shared" si="821"/>
        <v>161.991015898443-1.85433581388842i</v>
      </c>
      <c r="F2808" t="str">
        <f t="shared" si="822"/>
        <v>17.1725705408434-6.40164735836183i</v>
      </c>
      <c r="G2808" t="str">
        <f t="shared" si="823"/>
        <v>0.983568281751089-0.127128741377783i</v>
      </c>
      <c r="H2808" t="str">
        <f t="shared" si="824"/>
        <v>344.930144915114-19.5396321608638i</v>
      </c>
      <c r="I2808" t="str">
        <f t="shared" si="825"/>
        <v>15.0988696829037-6.62380634365483i</v>
      </c>
      <c r="K2808" t="str">
        <f t="shared" si="826"/>
        <v>0.037568233919869-0.0571125988892729i</v>
      </c>
      <c r="L2808" t="str">
        <f t="shared" si="827"/>
        <v>0.0015-0.278524413592812i</v>
      </c>
      <c r="M2808" t="str">
        <f t="shared" si="828"/>
        <v>0.0135-0.114266426089359i</v>
      </c>
      <c r="N2808">
        <f t="shared" si="829"/>
        <v>95.606964100526852</v>
      </c>
      <c r="O2808">
        <f t="shared" si="830"/>
        <v>32.03054819295027</v>
      </c>
      <c r="P2808" s="3">
        <f t="shared" si="831"/>
        <v>32.03054819295027</v>
      </c>
      <c r="Q2808" s="3">
        <f t="shared" si="832"/>
        <v>-84.393035899473148</v>
      </c>
      <c r="R2808">
        <f t="shared" si="833"/>
        <v>95.606964100526852</v>
      </c>
      <c r="S2808">
        <f t="shared" si="834"/>
        <v>35.713867287000966</v>
      </c>
      <c r="T2808">
        <f t="shared" si="817"/>
        <v>32.03054819295027</v>
      </c>
    </row>
    <row r="2809" spans="1:20" x14ac:dyDescent="0.3">
      <c r="A2809">
        <f t="shared" si="818"/>
        <v>225249.55421580712</v>
      </c>
      <c r="B2809">
        <f t="shared" si="835"/>
        <v>35849.579982691575</v>
      </c>
      <c r="C2809" t="str">
        <f t="shared" si="819"/>
        <v>3.77702588772563-39.6480356677561i</v>
      </c>
      <c r="D2809" t="str">
        <f t="shared" si="820"/>
        <v>12.832626433178-6.57866137421129i</v>
      </c>
      <c r="E2809" t="str">
        <f t="shared" si="821"/>
        <v>162.05971645646-1.92503069749502i</v>
      </c>
      <c r="F2809" t="str">
        <f t="shared" si="822"/>
        <v>17.1704222062451-6.39397147880294i</v>
      </c>
      <c r="G2809" t="str">
        <f t="shared" si="823"/>
        <v>0.983445234723016-0.127595866013003i</v>
      </c>
      <c r="H2809" t="str">
        <f t="shared" si="824"/>
        <v>346.193475002355-22.8794241744747i</v>
      </c>
      <c r="I2809" t="str">
        <f t="shared" si="825"/>
        <v>15.098209128452-6.787167351872i</v>
      </c>
      <c r="K2809" t="str">
        <f t="shared" si="826"/>
        <v>0.0373879573228165-0.056994966491697i</v>
      </c>
      <c r="L2809" t="str">
        <f t="shared" si="827"/>
        <v>0.0015-0.277470027488357i</v>
      </c>
      <c r="M2809" t="str">
        <f t="shared" si="828"/>
        <v>0.0135-0.11383385743112i</v>
      </c>
      <c r="N2809">
        <f t="shared" si="829"/>
        <v>95.441796357384135</v>
      </c>
      <c r="O2809">
        <f t="shared" si="830"/>
        <v>32.003668867543851</v>
      </c>
      <c r="P2809" s="3">
        <f t="shared" si="831"/>
        <v>32.003668867543851</v>
      </c>
      <c r="Q2809" s="3">
        <f t="shared" si="832"/>
        <v>-84.558203642615865</v>
      </c>
      <c r="R2809">
        <f t="shared" si="833"/>
        <v>95.441796357384135</v>
      </c>
      <c r="S2809">
        <f t="shared" si="834"/>
        <v>35.849579982691573</v>
      </c>
      <c r="T2809">
        <f t="shared" si="817"/>
        <v>32.003668867543851</v>
      </c>
    </row>
    <row r="2810" spans="1:20" x14ac:dyDescent="0.3">
      <c r="A2810">
        <f t="shared" si="818"/>
        <v>226105.50252182718</v>
      </c>
      <c r="B2810">
        <f t="shared" si="835"/>
        <v>35985.808386625802</v>
      </c>
      <c r="C2810" t="str">
        <f t="shared" si="819"/>
        <v>3.6512513384151-39.5358738758768i</v>
      </c>
      <c r="D2810" t="str">
        <f t="shared" si="820"/>
        <v>12.8165884479759-6.58978575690304i</v>
      </c>
      <c r="E2810" t="str">
        <f t="shared" si="821"/>
        <v>162.128324786636-1.99627223523936i</v>
      </c>
      <c r="F2810" t="str">
        <f t="shared" si="822"/>
        <v>17.1682580568933-6.38638340464706i</v>
      </c>
      <c r="G2810" t="str">
        <f t="shared" si="823"/>
        <v>0.983321281896363-0.128064587088144i</v>
      </c>
      <c r="H2810" t="str">
        <f t="shared" si="824"/>
        <v>347.395037101828-26.2806204773452i</v>
      </c>
      <c r="I2810" t="str">
        <f t="shared" si="825"/>
        <v>15.0938650218921-6.95223681828229i</v>
      </c>
      <c r="K2810" t="str">
        <f t="shared" si="826"/>
        <v>0.0372084311444485-0.0568770149362929i</v>
      </c>
      <c r="L2810" t="str">
        <f t="shared" si="827"/>
        <v>0.0015-0.2764196328834i</v>
      </c>
      <c r="M2810" t="str">
        <f t="shared" si="828"/>
        <v>0.0135-0.113402926311138i</v>
      </c>
      <c r="N2810">
        <f t="shared" si="829"/>
        <v>95.276462450593755</v>
      </c>
      <c r="O2810">
        <f t="shared" si="830"/>
        <v>31.976710984611817</v>
      </c>
      <c r="P2810" s="3">
        <f t="shared" si="831"/>
        <v>31.976710984611817</v>
      </c>
      <c r="Q2810" s="3">
        <f t="shared" si="832"/>
        <v>-84.723537549406245</v>
      </c>
      <c r="R2810">
        <f t="shared" si="833"/>
        <v>95.276462450593755</v>
      </c>
      <c r="S2810">
        <f t="shared" si="834"/>
        <v>35.985808386625806</v>
      </c>
      <c r="T2810">
        <f t="shared" si="817"/>
        <v>31.976710984611817</v>
      </c>
    </row>
    <row r="2811" spans="1:20" x14ac:dyDescent="0.3">
      <c r="A2811">
        <f t="shared" si="818"/>
        <v>226964.70343141013</v>
      </c>
      <c r="B2811">
        <f t="shared" si="835"/>
        <v>36122.554458494982</v>
      </c>
      <c r="C2811" t="str">
        <f t="shared" si="819"/>
        <v>3.52604439667662-39.4233518382414i</v>
      </c>
      <c r="D2811" t="str">
        <f t="shared" si="820"/>
        <v>12.8004688385042-6.60091430768616i</v>
      </c>
      <c r="E2811" t="str">
        <f t="shared" si="821"/>
        <v>162.196839442543-2.06806012715173i</v>
      </c>
      <c r="F2811" t="str">
        <f t="shared" si="822"/>
        <v>17.1660779804688-6.37888298056842i</v>
      </c>
      <c r="G2811" t="str">
        <f t="shared" si="823"/>
        <v>0.983196416837995-0.128534908701577i</v>
      </c>
      <c r="H2811" t="str">
        <f t="shared" si="824"/>
        <v>348.531924245672-29.7420317300707i</v>
      </c>
      <c r="I2811" t="str">
        <f t="shared" si="825"/>
        <v>15.0857292872989-7.11891616857684i</v>
      </c>
      <c r="K2811" t="str">
        <f t="shared" si="826"/>
        <v>0.0370296558301505-0.056758749653649i</v>
      </c>
      <c r="L2811" t="str">
        <f t="shared" si="827"/>
        <v>0.0015-0.275373214667662i</v>
      </c>
      <c r="M2811" t="str">
        <f t="shared" si="828"/>
        <v>0.0135-0.112973626530323i</v>
      </c>
      <c r="N2811">
        <f t="shared" si="829"/>
        <v>95.110963698550179</v>
      </c>
      <c r="O2811">
        <f t="shared" si="830"/>
        <v>31.949674531584048</v>
      </c>
      <c r="P2811" s="3">
        <f t="shared" si="831"/>
        <v>31.949674531584048</v>
      </c>
      <c r="Q2811" s="3">
        <f t="shared" si="832"/>
        <v>-84.889036301449821</v>
      </c>
      <c r="R2811">
        <f t="shared" si="833"/>
        <v>95.110963698550179</v>
      </c>
      <c r="S2811">
        <f t="shared" si="834"/>
        <v>36.122554458494982</v>
      </c>
      <c r="T2811">
        <f t="shared" si="817"/>
        <v>31.949674531584048</v>
      </c>
    </row>
    <row r="2812" spans="1:20" x14ac:dyDescent="0.3">
      <c r="A2812">
        <f t="shared" si="818"/>
        <v>227827.16930444946</v>
      </c>
      <c r="B2812">
        <f t="shared" si="835"/>
        <v>36259.820165437261</v>
      </c>
      <c r="C2812" t="str">
        <f t="shared" si="819"/>
        <v>3.4014081379765-39.3104734986226i</v>
      </c>
      <c r="D2812" t="str">
        <f t="shared" si="820"/>
        <v>12.7842674473567-6.61204649499136i</v>
      </c>
      <c r="E2812" t="str">
        <f t="shared" si="821"/>
        <v>162.265258997559-2.14039407128538i</v>
      </c>
      <c r="F2812" t="str">
        <f t="shared" si="822"/>
        <v>17.1638818639166-6.37147005200358i</v>
      </c>
      <c r="G2812" t="str">
        <f t="shared" si="823"/>
        <v>0.983070633072618-0.129006834946138i</v>
      </c>
      <c r="H2812" t="str">
        <f t="shared" si="824"/>
        <v>349.601229430412-33.2623169156684i</v>
      </c>
      <c r="I2812" t="str">
        <f t="shared" si="825"/>
        <v>15.0736962731122-7.28710019508171i</v>
      </c>
      <c r="K2812" t="str">
        <f t="shared" si="826"/>
        <v>0.0368516317784891-0.0566401760589295i</v>
      </c>
      <c r="L2812" t="str">
        <f t="shared" si="827"/>
        <v>0.0015-0.274330757788068i</v>
      </c>
      <c r="M2812" t="str">
        <f t="shared" si="828"/>
        <v>0.0135-0.112545951913053i</v>
      </c>
      <c r="N2812">
        <f t="shared" si="829"/>
        <v>94.945301417013184</v>
      </c>
      <c r="O2812">
        <f t="shared" si="830"/>
        <v>31.92255949719064</v>
      </c>
      <c r="P2812" s="3">
        <f t="shared" si="831"/>
        <v>31.92255949719064</v>
      </c>
      <c r="Q2812" s="3">
        <f t="shared" si="832"/>
        <v>-85.054698582986816</v>
      </c>
      <c r="R2812">
        <f t="shared" si="833"/>
        <v>94.945301417013184</v>
      </c>
      <c r="S2812">
        <f t="shared" si="834"/>
        <v>36.259820165437262</v>
      </c>
      <c r="T2812">
        <f t="shared" si="817"/>
        <v>31.92255949719064</v>
      </c>
    </row>
    <row r="2813" spans="1:20" x14ac:dyDescent="0.3">
      <c r="A2813">
        <f t="shared" si="818"/>
        <v>228692.91254780637</v>
      </c>
      <c r="B2813">
        <f t="shared" si="835"/>
        <v>36397.60748206592</v>
      </c>
      <c r="C2813" t="str">
        <f t="shared" si="819"/>
        <v>3.27734559578394-39.1972428268978i</v>
      </c>
      <c r="D2813" t="str">
        <f t="shared" si="820"/>
        <v>12.7679841202561-6.62318178422672i</v>
      </c>
      <c r="E2813" t="str">
        <f t="shared" si="821"/>
        <v>162.333582044925-2.21327376401797i</v>
      </c>
      <c r="F2813" t="str">
        <f t="shared" si="822"/>
        <v>17.1616695934414-6.36414446514395i</v>
      </c>
      <c r="G2813" t="str">
        <f t="shared" si="823"/>
        <v>0.982943924082554-0.129480369908894i</v>
      </c>
      <c r="H2813" t="str">
        <f t="shared" si="824"/>
        <v>350.600054164696-36.8399799481827i</v>
      </c>
      <c r="I2813" t="str">
        <f t="shared" si="825"/>
        <v>15.0576631801777-7.45667704515459i</v>
      </c>
      <c r="K2813" t="str">
        <f t="shared" si="826"/>
        <v>0.0366743593415613-0.0565212995514546i</v>
      </c>
      <c r="L2813" t="str">
        <f t="shared" si="827"/>
        <v>0.0015-0.273292247248523i</v>
      </c>
      <c r="M2813" t="str">
        <f t="shared" si="828"/>
        <v>0.0135-0.112119896307086i</v>
      </c>
      <c r="N2813">
        <f t="shared" si="829"/>
        <v>94.779476919081887</v>
      </c>
      <c r="O2813">
        <f t="shared" si="830"/>
        <v>31.895365871457336</v>
      </c>
      <c r="P2813" s="3">
        <f t="shared" si="831"/>
        <v>31.895365871457336</v>
      </c>
      <c r="Q2813" s="3">
        <f t="shared" si="832"/>
        <v>-85.220523080918113</v>
      </c>
      <c r="R2813">
        <f t="shared" si="833"/>
        <v>94.779476919081887</v>
      </c>
      <c r="S2813">
        <f t="shared" si="834"/>
        <v>36.397607482065922</v>
      </c>
      <c r="T2813">
        <f t="shared" si="817"/>
        <v>31.895365871457336</v>
      </c>
    </row>
    <row r="2814" spans="1:20" x14ac:dyDescent="0.3">
      <c r="A2814">
        <f t="shared" si="818"/>
        <v>229561.94561548802</v>
      </c>
      <c r="B2814">
        <f t="shared" si="835"/>
        <v>36535.918390497769</v>
      </c>
      <c r="C2814" t="str">
        <f t="shared" si="819"/>
        <v>3.15385976134643-39.0836638185503i</v>
      </c>
      <c r="D2814" t="str">
        <f t="shared" si="820"/>
        <v>12.7516187060986-6.63431963779131i</v>
      </c>
      <c r="E2814" t="str">
        <f t="shared" si="821"/>
        <v>162.401807197799-2.28669890035889i</v>
      </c>
      <c r="F2814" t="str">
        <f t="shared" si="822"/>
        <v>17.1594410545042-6.35690606692847i</v>
      </c>
      <c r="G2814" t="str">
        <f t="shared" si="823"/>
        <v>0.982816283307519-0.129955517670906i</v>
      </c>
      <c r="H2814" t="str">
        <f t="shared" si="824"/>
        <v>351.525517472002-40.4733667757629i</v>
      </c>
      <c r="I2814" t="str">
        <f t="shared" si="825"/>
        <v>15.0375305017776-7.62752823848199i</v>
      </c>
      <c r="K2814" t="str">
        <f t="shared" si="826"/>
        <v>0.0364978388253529-0.056402125514288i</v>
      </c>
      <c r="L2814" t="str">
        <f t="shared" si="827"/>
        <v>0.0015-0.272257668109706i</v>
      </c>
      <c r="M2814" t="str">
        <f t="shared" si="828"/>
        <v>0.0135-0.111695453583469i</v>
      </c>
      <c r="N2814">
        <f t="shared" si="829"/>
        <v>94.61349151516761</v>
      </c>
      <c r="O2814">
        <f t="shared" si="830"/>
        <v>31.868093645700629</v>
      </c>
      <c r="P2814" s="3">
        <f t="shared" si="831"/>
        <v>31.868093645700629</v>
      </c>
      <c r="Q2814" s="3">
        <f t="shared" si="832"/>
        <v>-85.38650848483239</v>
      </c>
      <c r="R2814">
        <f t="shared" si="833"/>
        <v>94.61349151516761</v>
      </c>
      <c r="S2814">
        <f t="shared" si="834"/>
        <v>36.53591839049777</v>
      </c>
      <c r="T2814">
        <f t="shared" si="817"/>
        <v>31.868093645700629</v>
      </c>
    </row>
    <row r="2815" spans="1:20" x14ac:dyDescent="0.3">
      <c r="A2815">
        <f t="shared" si="818"/>
        <v>230434.28100882689</v>
      </c>
      <c r="B2815">
        <f t="shared" si="835"/>
        <v>36674.754880381661</v>
      </c>
      <c r="C2815" t="str">
        <f t="shared" si="819"/>
        <v>3.0309535834763-38.9697404941739i</v>
      </c>
      <c r="D2815" t="str">
        <f t="shared" si="820"/>
        <v>12.7351710570009-6.64545951508926i</v>
      </c>
      <c r="E2815" t="str">
        <f t="shared" si="821"/>
        <v>162.469933089312-2.36066917424679i</v>
      </c>
      <c r="F2815" t="str">
        <f t="shared" si="822"/>
        <v>17.1571961318185-6.34975470503612i</v>
      </c>
      <c r="G2815" t="str">
        <f t="shared" si="823"/>
        <v>0.982687704144401-0.13043228230698i</v>
      </c>
      <c r="H2815" t="str">
        <f t="shared" si="824"/>
        <v>352.374765322265-44.160663029488i</v>
      </c>
      <c r="I2815" t="str">
        <f t="shared" si="825"/>
        <v>15.0132024736897-7.79952871510232i</v>
      </c>
      <c r="K2815" t="str">
        <f t="shared" si="826"/>
        <v>0.0363220704900956-0.0562826593138299i</v>
      </c>
      <c r="L2815" t="str">
        <f t="shared" si="827"/>
        <v>0.0015-0.271227005488849i</v>
      </c>
      <c r="M2815" t="str">
        <f t="shared" si="828"/>
        <v>0.0135-0.111272617636451i</v>
      </c>
      <c r="N2815">
        <f t="shared" si="829"/>
        <v>94.447346512973411</v>
      </c>
      <c r="O2815">
        <f t="shared" si="830"/>
        <v>31.840742812524159</v>
      </c>
      <c r="P2815" s="3">
        <f t="shared" si="831"/>
        <v>31.840742812524159</v>
      </c>
      <c r="Q2815" s="3">
        <f t="shared" si="832"/>
        <v>-85.552653487026589</v>
      </c>
      <c r="R2815">
        <f t="shared" si="833"/>
        <v>94.447346512973411</v>
      </c>
      <c r="S2815">
        <f t="shared" si="834"/>
        <v>36.674754880381663</v>
      </c>
      <c r="T2815">
        <f t="shared" si="817"/>
        <v>31.840742812524159</v>
      </c>
    </row>
    <row r="2816" spans="1:20" x14ac:dyDescent="0.3">
      <c r="A2816">
        <f t="shared" si="818"/>
        <v>231309.93127666044</v>
      </c>
      <c r="B2816">
        <f t="shared" si="835"/>
        <v>36814.118948927113</v>
      </c>
      <c r="C2816" t="str">
        <f t="shared" si="819"/>
        <v>2.90862996833893-38.8554768989706i</v>
      </c>
      <c r="D2816" t="str">
        <f t="shared" si="820"/>
        <v>12.718641028345-6.65660087254472i</v>
      </c>
      <c r="E2816" t="str">
        <f t="shared" si="821"/>
        <v>162.53795837261-2.43518427885976i</v>
      </c>
      <c r="F2816" t="str">
        <f t="shared" si="822"/>
        <v>17.1549347093455-6.34269022787837i</v>
      </c>
      <c r="G2816" t="str">
        <f t="shared" si="823"/>
        <v>0.982558179947031-0.130910667885428i</v>
      </c>
      <c r="H2816" t="str">
        <f t="shared" si="824"/>
        <v>353.144980460533-47.8998922683973i</v>
      </c>
      <c r="I2816" t="str">
        <f t="shared" si="825"/>
        <v>14.9845875320721-7.97254691585144i</v>
      </c>
      <c r="K2816" t="str">
        <f t="shared" si="826"/>
        <v>0.0361470545506326-0.0561629062994188i</v>
      </c>
      <c r="L2816" t="str">
        <f t="shared" si="827"/>
        <v>0.0015-0.270200244559522i</v>
      </c>
      <c r="M2816" t="str">
        <f t="shared" si="828"/>
        <v>0.0135-0.110851382383394i</v>
      </c>
      <c r="N2816">
        <f t="shared" si="829"/>
        <v>94.281043217467811</v>
      </c>
      <c r="O2816">
        <f t="shared" si="830"/>
        <v>31.813313365813855</v>
      </c>
      <c r="P2816" s="3">
        <f t="shared" si="831"/>
        <v>31.813313365813855</v>
      </c>
      <c r="Q2816" s="3">
        <f t="shared" si="832"/>
        <v>-85.718956782532189</v>
      </c>
      <c r="R2816">
        <f t="shared" si="833"/>
        <v>94.281043217467811</v>
      </c>
      <c r="S2816">
        <f t="shared" si="834"/>
        <v>36.81411894892711</v>
      </c>
      <c r="T2816">
        <f t="shared" si="817"/>
        <v>31.813313365813855</v>
      </c>
    </row>
    <row r="2817" spans="1:20" x14ac:dyDescent="0.3">
      <c r="A2817">
        <f t="shared" si="818"/>
        <v>232188.90901551172</v>
      </c>
      <c r="B2817">
        <f t="shared" si="835"/>
        <v>36954.012600933034</v>
      </c>
      <c r="C2817" t="str">
        <f t="shared" si="819"/>
        <v>2.78689177925108-38.7408771022507i</v>
      </c>
      <c r="D2817" t="str">
        <f t="shared" si="820"/>
        <v>12.7020284788244-6.667743163617i</v>
      </c>
      <c r="E2817" t="str">
        <f t="shared" si="821"/>
        <v>162.605881720907-2.5102439069162i</v>
      </c>
      <c r="F2817" t="str">
        <f t="shared" si="822"/>
        <v>17.1526566702912-6.33571248459164i</v>
      </c>
      <c r="G2817" t="str">
        <f t="shared" si="823"/>
        <v>0.982427704025968-0.131390678467817i</v>
      </c>
      <c r="H2817" t="str">
        <f t="shared" si="824"/>
        <v>353.833392595249-51.6889148699745i</v>
      </c>
      <c r="I2817" t="str">
        <f t="shared" si="825"/>
        <v>14.9515987767545-8.14644489678649i</v>
      </c>
      <c r="K2817" t="str">
        <f t="shared" si="826"/>
        <v>0.0359727911767821-0.0560428718029382i</v>
      </c>
      <c r="L2817" t="str">
        <f t="shared" si="827"/>
        <v>0.0015-0.269177370551427i</v>
      </c>
      <c r="M2817" t="str">
        <f t="shared" si="828"/>
        <v>0.0135-0.110431741764688i</v>
      </c>
      <c r="N2817">
        <f t="shared" si="829"/>
        <v>94.114582930863804</v>
      </c>
      <c r="O2817">
        <f t="shared" si="830"/>
        <v>31.785805300734026</v>
      </c>
      <c r="P2817" s="3">
        <f t="shared" si="831"/>
        <v>31.785805300734026</v>
      </c>
      <c r="Q2817" s="3">
        <f t="shared" si="832"/>
        <v>-85.885417069136196</v>
      </c>
      <c r="R2817">
        <f t="shared" si="833"/>
        <v>94.114582930863804</v>
      </c>
      <c r="S2817">
        <f t="shared" si="834"/>
        <v>36.954012600933034</v>
      </c>
      <c r="T2817">
        <f t="shared" si="817"/>
        <v>31.785805300734026</v>
      </c>
    </row>
    <row r="2818" spans="1:20" x14ac:dyDescent="0.3">
      <c r="A2818">
        <f t="shared" si="818"/>
        <v>233071.22686977067</v>
      </c>
      <c r="B2818">
        <f t="shared" si="835"/>
        <v>37094.437848816582</v>
      </c>
      <c r="C2818" t="str">
        <f t="shared" si="819"/>
        <v>2.6657418364843-38.6259451969301i</v>
      </c>
      <c r="D2818" t="str">
        <f t="shared" si="820"/>
        <v>12.6853332704905-6.67888583881696i</v>
      </c>
      <c r="E2818" t="str">
        <f t="shared" si="821"/>
        <v>162.673701827519-2.58584775098429i</v>
      </c>
      <c r="F2818" t="str">
        <f t="shared" si="822"/>
        <v>17.1503618971021-6.32882132502988i</v>
      </c>
      <c r="G2818" t="str">
        <f t="shared" si="823"/>
        <v>0.982296269648267-0.131872318108716i</v>
      </c>
      <c r="H2818" t="str">
        <f t="shared" si="824"/>
        <v>354.437288902769-55.5254276132009i</v>
      </c>
      <c r="I2818" t="str">
        <f t="shared" si="825"/>
        <v>14.9141544372809-8.32107847895421i</v>
      </c>
      <c r="K2818" t="str">
        <f t="shared" si="826"/>
        <v>0.0357992804937075-0.0559225611384298i</v>
      </c>
      <c r="L2818" t="str">
        <f t="shared" si="827"/>
        <v>0.0015-0.268158368750177i</v>
      </c>
      <c r="M2818" t="str">
        <f t="shared" si="828"/>
        <v>0.0135-0.110013689743662i</v>
      </c>
      <c r="N2818">
        <f t="shared" si="829"/>
        <v>93.947966952596431</v>
      </c>
      <c r="O2818">
        <f t="shared" si="830"/>
        <v>31.758218613723198</v>
      </c>
      <c r="P2818" s="3">
        <f t="shared" si="831"/>
        <v>31.758218613723198</v>
      </c>
      <c r="Q2818" s="3">
        <f t="shared" si="832"/>
        <v>-86.052033047403569</v>
      </c>
      <c r="R2818">
        <f t="shared" si="833"/>
        <v>93.947966952596431</v>
      </c>
      <c r="S2818">
        <f t="shared" si="834"/>
        <v>37.094437848816582</v>
      </c>
      <c r="T2818">
        <f t="shared" si="817"/>
        <v>31.758218613723198</v>
      </c>
    </row>
    <row r="2819" spans="1:20" x14ac:dyDescent="0.3">
      <c r="A2819">
        <f t="shared" si="818"/>
        <v>233956.89753187579</v>
      </c>
      <c r="B2819">
        <f t="shared" si="835"/>
        <v>37235.396712642083</v>
      </c>
      <c r="C2819" t="str">
        <f t="shared" si="819"/>
        <v>2.54518291707606-38.5106852990275i</v>
      </c>
      <c r="D2819" t="str">
        <f t="shared" si="820"/>
        <v>12.6685552687986-6.69002834572352i</v>
      </c>
      <c r="E2819" t="str">
        <f t="shared" si="821"/>
        <v>162.741417405909-2.66199550378476i</v>
      </c>
      <c r="F2819" t="str">
        <f t="shared" si="822"/>
        <v>17.1480502714613-6.32201659975676i</v>
      </c>
      <c r="G2819" t="str">
        <f t="shared" si="823"/>
        <v>0.982163870037258-0.132355590855446i</v>
      </c>
      <c r="H2819" t="str">
        <f t="shared" si="824"/>
        <v>354.954024799108-59.4069639987144i</v>
      </c>
      <c r="I2819" t="str">
        <f t="shared" si="825"/>
        <v>14.8721783388493-8.49629743466741i</v>
      </c>
      <c r="K2819" t="str">
        <f t="shared" si="826"/>
        <v>0.0356265225822875-0.0558019796017135i</v>
      </c>
      <c r="L2819" t="str">
        <f t="shared" si="827"/>
        <v>0.0015-0.267143224497088i</v>
      </c>
      <c r="M2819" t="str">
        <f t="shared" si="828"/>
        <v>0.0135-0.109597220306498i</v>
      </c>
      <c r="N2819">
        <f t="shared" si="829"/>
        <v>93.781196579302616</v>
      </c>
      <c r="O2819">
        <f t="shared" si="830"/>
        <v>31.730553302490222</v>
      </c>
      <c r="P2819" s="3">
        <f t="shared" si="831"/>
        <v>31.730553302490222</v>
      </c>
      <c r="Q2819" s="3">
        <f t="shared" si="832"/>
        <v>-86.218803420697384</v>
      </c>
      <c r="R2819">
        <f t="shared" si="833"/>
        <v>93.781196579302616</v>
      </c>
      <c r="S2819">
        <f t="shared" si="834"/>
        <v>37.235396712642086</v>
      </c>
      <c r="T2819">
        <f t="shared" si="817"/>
        <v>31.730553302490222</v>
      </c>
    </row>
    <row r="2820" spans="1:20" x14ac:dyDescent="0.3">
      <c r="A2820">
        <f t="shared" si="818"/>
        <v>234845.93374249694</v>
      </c>
      <c r="B2820">
        <f t="shared" si="835"/>
        <v>37376.891220150123</v>
      </c>
      <c r="C2820" t="str">
        <f t="shared" si="819"/>
        <v>2.42521775464616-38.3951015471576i</v>
      </c>
      <c r="D2820" t="str">
        <f t="shared" si="820"/>
        <v>12.6516943426533-6.70117012900099i</v>
      </c>
      <c r="E2820" t="str">
        <f t="shared" si="821"/>
        <v>162.809027189717-2.73868685849992i</v>
      </c>
      <c r="F2820" t="str">
        <f t="shared" si="822"/>
        <v>17.1457216742843-6.31529816003809i</v>
      </c>
      <c r="G2820" t="str">
        <f t="shared" si="823"/>
        <v>0.982030498372321-0.132840500747822i</v>
      </c>
      <c r="H2820" t="str">
        <f t="shared" si="824"/>
        <v>355.381034924085-63.3308953471413i</v>
      </c>
      <c r="I2820" t="str">
        <f t="shared" si="825"/>
        <v>14.8256003650955-8.67194571120893i</v>
      </c>
      <c r="K2820" t="str">
        <f t="shared" si="826"/>
        <v>0.0354545174794928-0.0556811324700149i</v>
      </c>
      <c r="L2820" t="str">
        <f t="shared" si="827"/>
        <v>0.0015-0.266131923188969i</v>
      </c>
      <c r="M2820" t="str">
        <f t="shared" si="828"/>
        <v>0.0135-0.109182327462141i</v>
      </c>
      <c r="N2820">
        <f t="shared" si="829"/>
        <v>93.614273104800077</v>
      </c>
      <c r="O2820">
        <f t="shared" si="830"/>
        <v>31.702809366009848</v>
      </c>
      <c r="P2820" s="3">
        <f t="shared" si="831"/>
        <v>31.702809366009848</v>
      </c>
      <c r="Q2820" s="3">
        <f t="shared" si="832"/>
        <v>-86.385726895199923</v>
      </c>
      <c r="R2820">
        <f t="shared" si="833"/>
        <v>93.614273104800077</v>
      </c>
      <c r="S2820">
        <f t="shared" si="834"/>
        <v>37.376891220150121</v>
      </c>
      <c r="T2820">
        <f t="shared" si="817"/>
        <v>31.702809366009848</v>
      </c>
    </row>
    <row r="2821" spans="1:20" x14ac:dyDescent="0.3">
      <c r="A2821">
        <f t="shared" si="818"/>
        <v>235738.34829071842</v>
      </c>
      <c r="B2821">
        <f t="shared" si="835"/>
        <v>37518.923406786693</v>
      </c>
      <c r="C2821" t="str">
        <f t="shared" si="819"/>
        <v>2.30584903922166-38.279198102029i</v>
      </c>
      <c r="D2821" t="str">
        <f t="shared" si="820"/>
        <v>12.6347503644559-6.71231063041717i</v>
      </c>
      <c r="E2821" t="str">
        <f t="shared" si="821"/>
        <v>162.876529932795-2.81592150907985i</v>
      </c>
      <c r="F2821" t="str">
        <f t="shared" si="822"/>
        <v>17.1433759857156-6.30866585783411i</v>
      </c>
      <c r="G2821" t="str">
        <f t="shared" si="823"/>
        <v>0.981896147788661-0.133327051817886i</v>
      </c>
      <c r="H2821" t="str">
        <f t="shared" si="824"/>
        <v>355.715844277703-67.294432712636i</v>
      </c>
      <c r="I2821" t="str">
        <f t="shared" si="825"/>
        <v>14.7743569144958-8.84786169262045i</v>
      </c>
      <c r="K2821" t="str">
        <f t="shared" si="826"/>
        <v>0.0352832651787617-0.0555600250015984i</v>
      </c>
      <c r="L2821" t="str">
        <f t="shared" si="827"/>
        <v>0.0015-0.265124450277914i</v>
      </c>
      <c r="M2821" t="str">
        <f t="shared" si="828"/>
        <v>0.0135-0.108769005242221i</v>
      </c>
      <c r="N2821">
        <f t="shared" si="829"/>
        <v>93.447197820069064</v>
      </c>
      <c r="O2821">
        <f t="shared" si="830"/>
        <v>31.674986804519619</v>
      </c>
      <c r="P2821" s="3">
        <f t="shared" si="831"/>
        <v>31.674986804519619</v>
      </c>
      <c r="Q2821" s="3">
        <f t="shared" si="832"/>
        <v>-86.552802179930936</v>
      </c>
      <c r="R2821">
        <f t="shared" si="833"/>
        <v>93.447197820069064</v>
      </c>
      <c r="S2821">
        <f t="shared" si="834"/>
        <v>37.518923406786691</v>
      </c>
      <c r="T2821">
        <f t="shared" si="817"/>
        <v>31.674986804519619</v>
      </c>
    </row>
    <row r="2822" spans="1:20" x14ac:dyDescent="0.3">
      <c r="A2822">
        <f t="shared" si="818"/>
        <v>236634.15401422317</v>
      </c>
      <c r="B2822">
        <f t="shared" si="835"/>
        <v>37661.495315732485</v>
      </c>
      <c r="C2822" t="str">
        <f t="shared" si="819"/>
        <v>2.18707941706563-38.1629791459328i</v>
      </c>
      <c r="D2822" t="str">
        <f t="shared" si="820"/>
        <v>12.6177232101493-6.72344928886176i</v>
      </c>
      <c r="E2822" t="str">
        <f t="shared" si="821"/>
        <v>162.943924409232-2.89369915055157i</v>
      </c>
      <c r="F2822" t="str">
        <f t="shared" si="822"/>
        <v>17.1410130851242-6.30211954579174i</v>
      </c>
      <c r="G2822" t="str">
        <f t="shared" si="823"/>
        <v>0.981760811377083-0.133815248089652i</v>
      </c>
      <c r="H2822" t="str">
        <f t="shared" si="824"/>
        <v>355.956079443243-71.2946296437871i</v>
      </c>
      <c r="I2822" t="str">
        <f t="shared" si="825"/>
        <v>14.7183913470095-9.02387849993423i</v>
      </c>
      <c r="K2822" t="str">
        <f t="shared" si="826"/>
        <v>0.0351127656303794-0.0554386624354064i</v>
      </c>
      <c r="L2822" t="str">
        <f t="shared" si="827"/>
        <v>0.0015-0.264120791271083i</v>
      </c>
      <c r="M2822" t="str">
        <f t="shared" si="828"/>
        <v>0.0135-0.108357247700957i</v>
      </c>
      <c r="N2822">
        <f t="shared" si="829"/>
        <v>93.279972013231387</v>
      </c>
      <c r="O2822">
        <f t="shared" si="830"/>
        <v>31.647085619514957</v>
      </c>
      <c r="P2822" s="3">
        <f t="shared" si="831"/>
        <v>31.647085619514957</v>
      </c>
      <c r="Q2822" s="3">
        <f t="shared" si="832"/>
        <v>-86.720027986768613</v>
      </c>
      <c r="R2822">
        <f t="shared" si="833"/>
        <v>93.279972013231387</v>
      </c>
      <c r="S2822">
        <f t="shared" si="834"/>
        <v>37.661495315732488</v>
      </c>
      <c r="T2822">
        <f t="shared" si="817"/>
        <v>31.647085619514957</v>
      </c>
    </row>
    <row r="2823" spans="1:20" x14ac:dyDescent="0.3">
      <c r="A2823">
        <f t="shared" si="818"/>
        <v>237533.36379947723</v>
      </c>
      <c r="B2823">
        <f t="shared" si="835"/>
        <v>37804.608997932271</v>
      </c>
      <c r="C2823" t="str">
        <f t="shared" si="819"/>
        <v>2.06891149051636-38.046448882241i</v>
      </c>
      <c r="D2823" t="str">
        <f t="shared" si="820"/>
        <v>12.6006127592656-6.73458554036594i</v>
      </c>
      <c r="E2823" t="str">
        <f t="shared" si="821"/>
        <v>163.011209413385-2.97201947932494i</v>
      </c>
      <c r="F2823" t="str">
        <f t="shared" si="822"/>
        <v>17.1386328511004-6.29565907723686i</v>
      </c>
      <c r="G2823" t="str">
        <f t="shared" si="823"/>
        <v>0.981624482183766-0.134305093578833i</v>
      </c>
      <c r="H2823" t="str">
        <f t="shared" si="824"/>
        <v>356.099479826812-75.3283858184898i</v>
      </c>
      <c r="I2823" t="str">
        <f t="shared" si="825"/>
        <v>14.6576544174641-9.19982432988794i</v>
      </c>
      <c r="K2823" t="str">
        <f t="shared" si="826"/>
        <v>0.0349430187418609-0.055317049990706i</v>
      </c>
      <c r="L2823" t="str">
        <f t="shared" si="827"/>
        <v>0.0015-0.263120931730507i</v>
      </c>
      <c r="M2823" t="str">
        <f t="shared" si="828"/>
        <v>0.0135-0.10794704891508i</v>
      </c>
      <c r="N2823">
        <f t="shared" si="829"/>
        <v>93.112596969535218</v>
      </c>
      <c r="O2823">
        <f t="shared" si="830"/>
        <v>31.619105813746728</v>
      </c>
      <c r="P2823" s="3">
        <f t="shared" si="831"/>
        <v>31.619105813746728</v>
      </c>
      <c r="Q2823" s="3">
        <f t="shared" si="832"/>
        <v>-86.887403030464782</v>
      </c>
      <c r="R2823">
        <f t="shared" si="833"/>
        <v>93.112596969535218</v>
      </c>
      <c r="S2823">
        <f t="shared" si="834"/>
        <v>37.80460899793227</v>
      </c>
      <c r="T2823">
        <f t="shared" si="817"/>
        <v>31.619105813746728</v>
      </c>
    </row>
    <row r="2824" spans="1:20" x14ac:dyDescent="0.3">
      <c r="A2824">
        <f t="shared" si="818"/>
        <v>238435.99058191525</v>
      </c>
      <c r="B2824">
        <f t="shared" si="835"/>
        <v>37948.266512124414</v>
      </c>
      <c r="C2824" t="str">
        <f t="shared" si="819"/>
        <v>1.95134781782901-37.9296115348935i</v>
      </c>
      <c r="D2824" t="str">
        <f t="shared" si="820"/>
        <v>12.5834188949712-6.7457188181222i</v>
      </c>
      <c r="E2824" t="str">
        <f t="shared" si="821"/>
        <v>163.078383759892-3.05088219350325i</v>
      </c>
      <c r="F2824" t="str">
        <f t="shared" si="822"/>
        <v>17.136235161451-6.28928430616638i</v>
      </c>
      <c r="G2824" t="str">
        <f t="shared" si="823"/>
        <v>0.98148715321004-0.134796592292578i</v>
      </c>
      <c r="H2824" t="str">
        <f t="shared" si="824"/>
        <v>356.1439088387-79.3924515731766i</v>
      </c>
      <c r="I2824" t="str">
        <f t="shared" si="825"/>
        <v>14.5921046920907-9.37552283181969i</v>
      </c>
      <c r="K2824" t="str">
        <f t="shared" si="826"/>
        <v>0.0347740243783355-0.0551951928667425i</v>
      </c>
      <c r="L2824" t="str">
        <f t="shared" si="827"/>
        <v>0.0015-0.262124857272871i</v>
      </c>
      <c r="M2824" t="str">
        <f t="shared" si="828"/>
        <v>0.0135-0.107538402983742i</v>
      </c>
      <c r="N2824">
        <f t="shared" si="829"/>
        <v>92.94507397133502</v>
      </c>
      <c r="O2824">
        <f t="shared" si="830"/>
        <v>31.591047391216467</v>
      </c>
      <c r="P2824" s="3">
        <f t="shared" si="831"/>
        <v>31.591047391216467</v>
      </c>
      <c r="Q2824" s="3">
        <f t="shared" si="832"/>
        <v>-87.05492602866498</v>
      </c>
      <c r="R2824">
        <f t="shared" si="833"/>
        <v>92.94507397133502</v>
      </c>
      <c r="S2824">
        <f t="shared" si="834"/>
        <v>37.948266512124412</v>
      </c>
      <c r="T2824">
        <f t="shared" si="817"/>
        <v>31.591047391216467</v>
      </c>
    </row>
    <row r="2825" spans="1:20" x14ac:dyDescent="0.3">
      <c r="A2825">
        <f t="shared" si="818"/>
        <v>239342.04734612652</v>
      </c>
      <c r="B2825">
        <f t="shared" si="835"/>
        <v>38092.469924870486</v>
      </c>
      <c r="C2825" t="str">
        <f t="shared" si="819"/>
        <v>1.83439091302772-37.8124713478935i</v>
      </c>
      <c r="D2825" t="str">
        <f t="shared" si="820"/>
        <v>12.5661415041142-6.75684855250481i</v>
      </c>
      <c r="E2825" t="str">
        <f t="shared" si="821"/>
        <v>163.1454462837-3.13028699319099i</v>
      </c>
      <c r="F2825" t="str">
        <f t="shared" si="822"/>
        <v>17.133819893196-6.2829950872404i</v>
      </c>
      <c r="G2825" t="str">
        <f t="shared" si="823"/>
        <v>0.981348817412157-0.135289748229193i</v>
      </c>
      <c r="H2825" t="str">
        <f t="shared" si="824"/>
        <v>356.087364938134-83.4834333399516i</v>
      </c>
      <c r="I2825" t="str">
        <f t="shared" si="825"/>
        <v>14.5217089445669-9.55079352208238i</v>
      </c>
      <c r="K2825" t="str">
        <f t="shared" si="826"/>
        <v>0.0346057823629321-0.0550730962423978i</v>
      </c>
      <c r="L2825" t="str">
        <f t="shared" si="827"/>
        <v>0.0015-0.261132553569307i</v>
      </c>
      <c r="M2825" t="str">
        <f t="shared" si="828"/>
        <v>0.0135-0.107131304028434i</v>
      </c>
      <c r="N2825">
        <f t="shared" si="829"/>
        <v>92.777404298077315</v>
      </c>
      <c r="O2825">
        <f t="shared" si="830"/>
        <v>31.562910357173742</v>
      </c>
      <c r="P2825" s="3">
        <f t="shared" si="831"/>
        <v>31.562910357173742</v>
      </c>
      <c r="Q2825" s="3">
        <f t="shared" si="832"/>
        <v>-87.222595701922685</v>
      </c>
      <c r="R2825">
        <f t="shared" si="833"/>
        <v>92.777404298077315</v>
      </c>
      <c r="S2825">
        <f t="shared" si="834"/>
        <v>38.092469924870485</v>
      </c>
      <c r="T2825">
        <f t="shared" si="817"/>
        <v>31.562910357173742</v>
      </c>
    </row>
    <row r="2826" spans="1:20" x14ac:dyDescent="0.3">
      <c r="A2826">
        <f t="shared" si="818"/>
        <v>240251.54712604181</v>
      </c>
      <c r="B2826">
        <f t="shared" si="835"/>
        <v>38237.221310584995</v>
      </c>
      <c r="C2826" t="str">
        <f t="shared" si="819"/>
        <v>1.71804324576101-37.6950325847954i</v>
      </c>
      <c r="D2826" t="str">
        <f t="shared" si="820"/>
        <v>12.5487804772697-6.76797417109133i</v>
      </c>
      <c r="E2826" t="str">
        <f t="shared" si="821"/>
        <v>163.212395840072-3.21023358080229i</v>
      </c>
      <c r="F2826" t="str">
        <f t="shared" si="822"/>
        <v>17.1313869225646-6.27679127577438i</v>
      </c>
      <c r="G2826" t="str">
        <f t="shared" si="823"/>
        <v>0.981209467701068-0.135784565377863i</v>
      </c>
      <c r="H2826" t="str">
        <f t="shared" si="824"/>
        <v>355.927992459874-87.5977999975793i</v>
      </c>
      <c r="I2826" t="str">
        <f t="shared" si="825"/>
        <v>14.4464425279022-9.72545223493289i</v>
      </c>
      <c r="K2826" t="str">
        <f t="shared" si="826"/>
        <v>0.0344382924771695-0.0549507652758577i</v>
      </c>
      <c r="L2826" t="str">
        <f t="shared" si="827"/>
        <v>0.0015-0.260144006345195i</v>
      </c>
      <c r="M2826" t="str">
        <f t="shared" si="828"/>
        <v>0.0135-0.106725746192901i</v>
      </c>
      <c r="N2826">
        <f t="shared" si="829"/>
        <v>92.609589226282836</v>
      </c>
      <c r="O2826">
        <f t="shared" si="830"/>
        <v>31.534694718111993</v>
      </c>
      <c r="P2826" s="3">
        <f t="shared" si="831"/>
        <v>31.534694718111993</v>
      </c>
      <c r="Q2826" s="3">
        <f t="shared" si="832"/>
        <v>-87.390410773717164</v>
      </c>
      <c r="R2826">
        <f t="shared" si="833"/>
        <v>92.609589226282836</v>
      </c>
      <c r="S2826">
        <f t="shared" si="834"/>
        <v>38.237221310584992</v>
      </c>
      <c r="T2826">
        <f t="shared" si="817"/>
        <v>31.534694718111993</v>
      </c>
    </row>
    <row r="2827" spans="1:20" x14ac:dyDescent="0.3">
      <c r="A2827">
        <f t="shared" si="818"/>
        <v>241164.50300512079</v>
      </c>
      <c r="B2827">
        <f t="shared" si="835"/>
        <v>38382.522751565222</v>
      </c>
      <c r="C2827" t="str">
        <f t="shared" si="819"/>
        <v>1.60230724116595-37.5772995281977i</v>
      </c>
      <c r="D2827" t="str">
        <f t="shared" si="820"/>
        <v>12.531335708787-6.77909509868444i</v>
      </c>
      <c r="E2827" t="str">
        <f t="shared" si="821"/>
        <v>163.279231304604-3.29072166137269i</v>
      </c>
      <c r="F2827" t="str">
        <f t="shared" si="822"/>
        <v>17.1289361249907-6.27067272773102i</v>
      </c>
      <c r="G2827" t="str">
        <f t="shared" si="823"/>
        <v>0.981069096942196-0.136281047718383i</v>
      </c>
      <c r="H2827" t="str">
        <f t="shared" si="824"/>
        <v>355.664092138817-91.7318901344363i</v>
      </c>
      <c r="I2827" t="str">
        <f t="shared" si="825"/>
        <v>14.3662897185327-9.89931160847228i</v>
      </c>
      <c r="K2827" t="str">
        <f t="shared" si="826"/>
        <v>0.034271554461346-0.0548282051042832i</v>
      </c>
      <c r="L2827" t="str">
        <f t="shared" si="827"/>
        <v>0.0015-0.259159201379952i</v>
      </c>
      <c r="M2827" t="str">
        <f t="shared" si="828"/>
        <v>0.0135-0.106321723643057i</v>
      </c>
      <c r="N2827">
        <f t="shared" si="829"/>
        <v>92.441630029532305</v>
      </c>
      <c r="O2827">
        <f t="shared" si="830"/>
        <v>31.506400481765727</v>
      </c>
      <c r="P2827" s="3">
        <f t="shared" si="831"/>
        <v>31.506400481765727</v>
      </c>
      <c r="Q2827" s="3">
        <f t="shared" si="832"/>
        <v>-87.558369970467695</v>
      </c>
      <c r="R2827">
        <f t="shared" si="833"/>
        <v>92.441630029532305</v>
      </c>
      <c r="S2827">
        <f t="shared" si="834"/>
        <v>38.382522751565219</v>
      </c>
      <c r="T2827">
        <f t="shared" si="817"/>
        <v>31.506400481765727</v>
      </c>
    </row>
    <row r="2828" spans="1:20" x14ac:dyDescent="0.3">
      <c r="A2828">
        <f t="shared" si="818"/>
        <v>242080.92811654022</v>
      </c>
      <c r="B2828">
        <f t="shared" si="835"/>
        <v>38528.376338021168</v>
      </c>
      <c r="C2828" t="str">
        <f t="shared" si="819"/>
        <v>1.48718527973771-37.4592764792326i</v>
      </c>
      <c r="D2828" t="str">
        <f t="shared" si="820"/>
        <v>12.5138070968351-6.79021075733468i</v>
      </c>
      <c r="E2828" t="str">
        <f t="shared" si="821"/>
        <v>163.345951573236-3.37175094286543i</v>
      </c>
      <c r="F2828" t="str">
        <f t="shared" si="822"/>
        <v>17.1264673751099-6.26463929971237i</v>
      </c>
      <c r="G2828" t="str">
        <f t="shared" si="823"/>
        <v>0.980927697955212-0.136779199220862i</v>
      </c>
      <c r="H2828" t="str">
        <f t="shared" si="824"/>
        <v>355.294131247221-95.8819202129079i</v>
      </c>
      <c r="I2828" t="str">
        <f t="shared" si="825"/>
        <v>14.2812440290579-10.0721816038123i</v>
      </c>
      <c r="K2828" t="str">
        <f t="shared" si="826"/>
        <v>0.034105568014933-0.0547054208434908i</v>
      </c>
      <c r="L2828" t="str">
        <f t="shared" si="827"/>
        <v>0.0015-0.258178124506826i</v>
      </c>
      <c r="M2828" t="str">
        <f t="shared" si="828"/>
        <v>0.0135-0.105919230566903i</v>
      </c>
      <c r="N2828">
        <f t="shared" si="829"/>
        <v>92.273527978451199</v>
      </c>
      <c r="O2828">
        <f t="shared" si="830"/>
        <v>31.478027657107106</v>
      </c>
      <c r="P2828" s="3">
        <f t="shared" si="831"/>
        <v>31.478027657107106</v>
      </c>
      <c r="Q2828" s="3">
        <f t="shared" si="832"/>
        <v>-87.726472021548801</v>
      </c>
      <c r="R2828">
        <f t="shared" si="833"/>
        <v>92.273527978451199</v>
      </c>
      <c r="S2828">
        <f t="shared" si="834"/>
        <v>38.528376338021168</v>
      </c>
      <c r="T2828">
        <f t="shared" si="817"/>
        <v>31.478027657107106</v>
      </c>
    </row>
    <row r="2829" spans="1:20" x14ac:dyDescent="0.3">
      <c r="A2829">
        <f t="shared" si="818"/>
        <v>243000.83564338312</v>
      </c>
      <c r="B2829">
        <f t="shared" si="835"/>
        <v>38674.784168105652</v>
      </c>
      <c r="C2829" t="str">
        <f t="shared" si="819"/>
        <v>1.3726796972062-37.3409677570552i</v>
      </c>
      <c r="D2829" t="str">
        <f t="shared" si="820"/>
        <v>12.4961945434498-6.80132056636362i</v>
      </c>
      <c r="E2829" t="str">
        <f t="shared" si="821"/>
        <v>163.412555562248-3.4533211364843i</v>
      </c>
      <c r="F2829" t="str">
        <f t="shared" si="822"/>
        <v>17.1239805467546-6.25869084895173i</v>
      </c>
      <c r="G2829" t="str">
        <f t="shared" si="823"/>
        <v>0.980785263513807-0.137279023845449i</v>
      </c>
      <c r="H2829" t="str">
        <f t="shared" si="824"/>
        <v>354.816753258647-100.043993616082i</v>
      </c>
      <c r="I2829" t="str">
        <f t="shared" si="825"/>
        <v>14.1913084861694-10.243870055256i</v>
      </c>
      <c r="K2829" t="str">
        <f t="shared" si="826"/>
        <v>0.0339403327969682-0.0545824175876368i</v>
      </c>
      <c r="L2829" t="str">
        <f t="shared" si="827"/>
        <v>0.0015-0.257200761612697i</v>
      </c>
      <c r="M2829" t="str">
        <f t="shared" si="828"/>
        <v>0.0135-0.10551826117444i</v>
      </c>
      <c r="N2829">
        <f t="shared" si="829"/>
        <v>92.105284340696244</v>
      </c>
      <c r="O2829">
        <f t="shared" si="830"/>
        <v>31.449576254342603</v>
      </c>
      <c r="P2829" s="3">
        <f t="shared" si="831"/>
        <v>31.449576254342603</v>
      </c>
      <c r="Q2829" s="3">
        <f t="shared" si="832"/>
        <v>-87.894715659303756</v>
      </c>
      <c r="R2829">
        <f t="shared" si="833"/>
        <v>92.105284340696244</v>
      </c>
      <c r="S2829">
        <f t="shared" si="834"/>
        <v>38.674784168105653</v>
      </c>
      <c r="T2829">
        <f t="shared" si="817"/>
        <v>31.449576254342603</v>
      </c>
    </row>
    <row r="2830" spans="1:20" x14ac:dyDescent="0.3">
      <c r="A2830">
        <f t="shared" si="818"/>
        <v>243924.23881882799</v>
      </c>
      <c r="B2830">
        <f t="shared" si="835"/>
        <v>38821.748347944456</v>
      </c>
      <c r="C2830" t="str">
        <f t="shared" si="819"/>
        <v>1.25879278441814-37.2223776983341i</v>
      </c>
      <c r="D2830" t="str">
        <f t="shared" si="820"/>
        <v>12.4784979545792-6.81242394238811i</v>
      </c>
      <c r="E2830" t="str">
        <f t="shared" si="821"/>
        <v>163.479042208272-3.53543195698142i</v>
      </c>
      <c r="F2830" t="str">
        <f t="shared" si="822"/>
        <v>17.1214755129506-6.25282723330556i</v>
      </c>
      <c r="G2830" t="str">
        <f t="shared" si="823"/>
        <v>0.980641786345466-0.137780525542034i</v>
      </c>
      <c r="H2830" t="str">
        <f t="shared" si="824"/>
        <v>354.230786953106-104.214110548383i</v>
      </c>
      <c r="I2830" t="str">
        <f t="shared" si="825"/>
        <v>14.0964958704854-10.4141832488854i</v>
      </c>
      <c r="K2830" t="str">
        <f t="shared" si="826"/>
        <v>0.0337758484264525-0.0544592004089103i</v>
      </c>
      <c r="L2830" t="str">
        <f t="shared" si="827"/>
        <v>0.0015-0.256227098637873i</v>
      </c>
      <c r="M2830" t="str">
        <f t="shared" si="828"/>
        <v>0.0135-0.105118809697589i</v>
      </c>
      <c r="N2830">
        <f t="shared" si="829"/>
        <v>91.936900380940742</v>
      </c>
      <c r="O2830">
        <f t="shared" si="830"/>
        <v>31.421046284910116</v>
      </c>
      <c r="P2830" s="3">
        <f t="shared" si="831"/>
        <v>31.421046284910116</v>
      </c>
      <c r="Q2830" s="3">
        <f t="shared" si="832"/>
        <v>-88.063099619059258</v>
      </c>
      <c r="R2830">
        <f t="shared" si="833"/>
        <v>91.936900380940742</v>
      </c>
      <c r="S2830">
        <f t="shared" si="834"/>
        <v>38.821748347944457</v>
      </c>
      <c r="T2830">
        <f t="shared" si="817"/>
        <v>31.421046284910116</v>
      </c>
    </row>
    <row r="2831" spans="1:20" x14ac:dyDescent="0.3">
      <c r="A2831">
        <f t="shared" si="818"/>
        <v>244851.15092633953</v>
      </c>
      <c r="B2831">
        <f t="shared" si="835"/>
        <v>38969.270991666643</v>
      </c>
      <c r="C2831" t="str">
        <f t="shared" si="819"/>
        <v>1.1455267872276-37.1035106567423i</v>
      </c>
      <c r="D2831" t="str">
        <f t="shared" si="820"/>
        <v>12.4607172401306-6.8235202993447i</v>
      </c>
      <c r="E2831" t="str">
        <f t="shared" si="821"/>
        <v>163.545410468288-3.61808312296792i</v>
      </c>
      <c r="F2831" t="str">
        <f t="shared" si="822"/>
        <v>17.1189521459131-6.24704831124534i</v>
      </c>
      <c r="G2831" t="str">
        <f t="shared" si="823"/>
        <v>0.980497259131245-0.138283708249963i</v>
      </c>
      <c r="H2831" t="str">
        <f t="shared" si="824"/>
        <v>353.535254879392-108.388178752772i</v>
      </c>
      <c r="I2831" t="str">
        <f t="shared" si="825"/>
        <v>13.9968289152147-10.5829265265777i</v>
      </c>
      <c r="K2831" t="str">
        <f t="shared" si="826"/>
        <v>0.0336121144827474-0.0543357743572313i</v>
      </c>
      <c r="L2831" t="str">
        <f t="shared" si="827"/>
        <v>0.0015-0.255257121575885i</v>
      </c>
      <c r="M2831" t="str">
        <f t="shared" si="828"/>
        <v>0.0135-0.104720870390107i</v>
      </c>
      <c r="N2831">
        <f t="shared" si="829"/>
        <v>91.768377360863781</v>
      </c>
      <c r="O2831">
        <f t="shared" si="830"/>
        <v>31.39243776147628</v>
      </c>
      <c r="P2831" s="3">
        <f t="shared" si="831"/>
        <v>31.39243776147628</v>
      </c>
      <c r="Q2831" s="3">
        <f t="shared" si="832"/>
        <v>-88.231622639136219</v>
      </c>
      <c r="R2831">
        <f t="shared" si="833"/>
        <v>91.768377360863781</v>
      </c>
      <c r="S2831">
        <f t="shared" si="834"/>
        <v>38.96927099166664</v>
      </c>
      <c r="T2831">
        <f t="shared" si="817"/>
        <v>31.39243776147628</v>
      </c>
    </row>
    <row r="2832" spans="1:20" x14ac:dyDescent="0.3">
      <c r="A2832">
        <f t="shared" si="818"/>
        <v>245781.58529985964</v>
      </c>
      <c r="B2832">
        <f t="shared" si="835"/>
        <v>39117.35422143498</v>
      </c>
      <c r="C2832" t="str">
        <f t="shared" si="819"/>
        <v>1.03288390638978-36.9843710024452i</v>
      </c>
      <c r="D2832" t="str">
        <f t="shared" si="820"/>
        <v>12.4428523140163-6.83460904851542i</v>
      </c>
      <c r="E2832" t="str">
        <f t="shared" si="821"/>
        <v>163.611659319618-3.70127435722556i</v>
      </c>
      <c r="F2832" t="str">
        <f t="shared" si="822"/>
        <v>17.1164103170427-6.24135394184942i</v>
      </c>
      <c r="G2832" t="str">
        <f t="shared" si="823"/>
        <v>0.980351674505543-0.138788575897734i</v>
      </c>
      <c r="H2832" t="str">
        <f t="shared" si="824"/>
        <v>352.729381093113-112.562024997926i</v>
      </c>
      <c r="I2832" t="str">
        <f t="shared" si="825"/>
        <v>13.8923404608323-10.74990491211i</v>
      </c>
      <c r="K2832" t="str">
        <f t="shared" si="826"/>
        <v>0.0334491305059732-0.0542121444599548i</v>
      </c>
      <c r="L2832" t="str">
        <f t="shared" si="827"/>
        <v>0.0015-0.254290816473287i</v>
      </c>
      <c r="M2832" t="str">
        <f t="shared" si="828"/>
        <v>0.0135-0.104324437527502i</v>
      </c>
      <c r="N2832">
        <f t="shared" si="829"/>
        <v>91.599716539135017</v>
      </c>
      <c r="O2832">
        <f t="shared" si="830"/>
        <v>31.363750697933153</v>
      </c>
      <c r="P2832" s="3">
        <f t="shared" si="831"/>
        <v>31.363750697933153</v>
      </c>
      <c r="Q2832" s="3">
        <f t="shared" si="832"/>
        <v>-88.400283460864983</v>
      </c>
      <c r="R2832">
        <f t="shared" si="833"/>
        <v>91.599716539135017</v>
      </c>
      <c r="S2832">
        <f t="shared" si="834"/>
        <v>39.117354221434979</v>
      </c>
      <c r="T2832">
        <f t="shared" si="817"/>
        <v>31.363750697933153</v>
      </c>
    </row>
    <row r="2833" spans="1:20" x14ac:dyDescent="0.3">
      <c r="A2833">
        <f t="shared" si="818"/>
        <v>246715.55532399911</v>
      </c>
      <c r="B2833">
        <f t="shared" si="835"/>
        <v>39266.000167476435</v>
      </c>
      <c r="C2833" t="str">
        <f t="shared" si="819"/>
        <v>0.920866297464947-36.8649631215928i</v>
      </c>
      <c r="D2833" t="str">
        <f t="shared" si="820"/>
        <v>12.4249030941994-6.84568959855343i</v>
      </c>
      <c r="E2833" t="str">
        <f t="shared" si="821"/>
        <v>163.677787759923-3.78500538701515i</v>
      </c>
      <c r="F2833" t="str">
        <f t="shared" si="822"/>
        <v>17.1138498969215-6.23574398479464i</v>
      </c>
      <c r="G2833" t="str">
        <f t="shared" si="823"/>
        <v>0.980205025055874-0.139295132402707i</v>
      </c>
      <c r="H2833" t="str">
        <f t="shared" si="824"/>
        <v>351.812598092581-116.731407279742i</v>
      </c>
      <c r="I2833" t="str">
        <f t="shared" si="825"/>
        <v>13.7830735632506-10.9149237556725i</v>
      </c>
      <c r="K2833" t="str">
        <f t="shared" si="826"/>
        <v>0.033286895997413-0.0540883157215848i</v>
      </c>
      <c r="L2833" t="str">
        <f t="shared" si="827"/>
        <v>0.0015-0.253328169429454i</v>
      </c>
      <c r="M2833" t="str">
        <f t="shared" si="828"/>
        <v>0.0135-0.103929505406956i</v>
      </c>
      <c r="N2833">
        <f t="shared" si="829"/>
        <v>91.430919171405847</v>
      </c>
      <c r="O2833">
        <f t="shared" si="830"/>
        <v>31.334985109396037</v>
      </c>
      <c r="P2833" s="3">
        <f t="shared" si="831"/>
        <v>31.334985109396037</v>
      </c>
      <c r="Q2833" s="3">
        <f t="shared" si="832"/>
        <v>-88.569080828594153</v>
      </c>
      <c r="R2833">
        <f t="shared" si="833"/>
        <v>91.430919171405847</v>
      </c>
      <c r="S2833">
        <f t="shared" si="834"/>
        <v>39.266000167476435</v>
      </c>
      <c r="T2833">
        <f t="shared" si="817"/>
        <v>31.334985109396037</v>
      </c>
    </row>
    <row r="2834" spans="1:20" x14ac:dyDescent="0.3">
      <c r="A2834">
        <f t="shared" si="818"/>
        <v>247653.07443423034</v>
      </c>
      <c r="B2834">
        <f t="shared" si="835"/>
        <v>39415.21096811285</v>
      </c>
      <c r="C2834" t="str">
        <f t="shared" si="819"/>
        <v>0.80947607072588-36.7452914158074i</v>
      </c>
      <c r="D2834" t="str">
        <f t="shared" si="820"/>
        <v>12.4068695027407-6.85676135551019i</v>
      </c>
      <c r="E2834" t="str">
        <f t="shared" si="821"/>
        <v>163.743794807186-3.86927594438535i</v>
      </c>
      <c r="F2834" t="str">
        <f t="shared" si="822"/>
        <v>17.1112707553089-6.23021830034818i</v>
      </c>
      <c r="G2834" t="str">
        <f t="shared" si="823"/>
        <v>0.980057303322645-0.139803381670795i</v>
      </c>
      <c r="H2834" t="str">
        <f t="shared" si="824"/>
        <v>350.784552879479-120.892027673051i</v>
      </c>
      <c r="I2834" t="str">
        <f t="shared" si="825"/>
        <v>13.6690815533182-11.0777893928198i</v>
      </c>
      <c r="K2834" t="str">
        <f t="shared" si="826"/>
        <v>0.0331254104199094-0.0539642931234885i</v>
      </c>
      <c r="L2834" t="str">
        <f t="shared" si="827"/>
        <v>0.0015-0.252369166596388i</v>
      </c>
      <c r="M2834" t="str">
        <f t="shared" si="828"/>
        <v>0.0135-0.103536068347236i</v>
      </c>
      <c r="N2834">
        <f t="shared" si="829"/>
        <v>91.261986510297049</v>
      </c>
      <c r="O2834">
        <f t="shared" si="830"/>
        <v>31.306141012200236</v>
      </c>
      <c r="P2834" s="3">
        <f t="shared" si="831"/>
        <v>31.306141012200236</v>
      </c>
      <c r="Q2834" s="3">
        <f t="shared" si="832"/>
        <v>-88.738013489702951</v>
      </c>
      <c r="R2834">
        <f t="shared" si="833"/>
        <v>91.261986510297049</v>
      </c>
      <c r="S2834">
        <f t="shared" si="834"/>
        <v>39.415210968112852</v>
      </c>
      <c r="T2834">
        <f t="shared" si="817"/>
        <v>31.306141012200236</v>
      </c>
    </row>
    <row r="2835" spans="1:20" x14ac:dyDescent="0.3">
      <c r="A2835">
        <f t="shared" si="818"/>
        <v>248594.15611708042</v>
      </c>
      <c r="B2835">
        <f t="shared" si="835"/>
        <v>39564.988769791678</v>
      </c>
      <c r="C2835" t="str">
        <f t="shared" si="819"/>
        <v>0.698715291072-36.6253603016778i</v>
      </c>
      <c r="D2835" t="str">
        <f t="shared" si="820"/>
        <v>12.388751465844-6.8678237228628i</v>
      </c>
      <c r="E2835" t="str">
        <f t="shared" si="821"/>
        <v>163.809679499709-3.95408576648854i</v>
      </c>
      <c r="F2835" t="str">
        <f t="shared" si="822"/>
        <v>17.1086727611381-6.22477674935915i</v>
      </c>
      <c r="G2835" t="str">
        <f t="shared" si="823"/>
        <v>0.979908501798931-0.140313327596155i</v>
      </c>
      <c r="H2835" t="str">
        <f t="shared" si="824"/>
        <v>349.645112076948-125.039545760803i</v>
      </c>
      <c r="I2835" t="str">
        <f t="shared" si="825"/>
        <v>13.5504280458628-11.2383098135992i</v>
      </c>
      <c r="K2835" t="str">
        <f t="shared" si="826"/>
        <v>0.0329646731982714-0.0538400816236232i</v>
      </c>
      <c r="L2835" t="str">
        <f t="shared" si="827"/>
        <v>0.0015-0.25141379417851i</v>
      </c>
      <c r="M2835" t="str">
        <f t="shared" si="828"/>
        <v>0.0135-0.103144120688619i</v>
      </c>
      <c r="N2835">
        <f t="shared" si="829"/>
        <v>91.092919805387027</v>
      </c>
      <c r="O2835">
        <f t="shared" si="830"/>
        <v>31.277218423899427</v>
      </c>
      <c r="P2835" s="3">
        <f t="shared" si="831"/>
        <v>31.277218423899427</v>
      </c>
      <c r="Q2835" s="3">
        <f t="shared" si="832"/>
        <v>-88.907080194612973</v>
      </c>
      <c r="R2835">
        <f t="shared" si="833"/>
        <v>91.092919805387027</v>
      </c>
      <c r="S2835">
        <f t="shared" si="834"/>
        <v>39.564988769791675</v>
      </c>
      <c r="T2835">
        <f t="shared" si="817"/>
        <v>31.277218423899427</v>
      </c>
    </row>
    <row r="2836" spans="1:20" x14ac:dyDescent="0.3">
      <c r="A2836">
        <f t="shared" si="818"/>
        <v>249538.81391032532</v>
      </c>
      <c r="B2836">
        <f t="shared" si="835"/>
        <v>39715.335727116886</v>
      </c>
      <c r="C2836" t="str">
        <f t="shared" si="819"/>
        <v>0.588585977951409-36.5051742102462i</v>
      </c>
      <c r="D2836" t="str">
        <f t="shared" si="820"/>
        <v>12.3705489139018-6.87887610154227i</v>
      </c>
      <c r="E2836" t="str">
        <f t="shared" si="821"/>
        <v>163.875440896085-4.03943459588389i</v>
      </c>
      <c r="F2836" t="str">
        <f t="shared" si="822"/>
        <v>17.1060557825118-6.21941919325024i</v>
      </c>
      <c r="G2836" t="str">
        <f t="shared" si="823"/>
        <v>0.979758612930243-0.140824974060886i</v>
      </c>
      <c r="H2836" t="str">
        <f t="shared" si="824"/>
        <v>348.394366044653-129.169592560636i</v>
      </c>
      <c r="I2836" t="str">
        <f t="shared" si="825"/>
        <v>13.4271868969156-11.3962953373902i</v>
      </c>
      <c r="K2836" t="str">
        <f t="shared" si="826"/>
        <v>0.0328046837196779-0.0537156861562659i</v>
      </c>
      <c r="L2836" t="str">
        <f t="shared" si="827"/>
        <v>0.0015-0.250462038432466i</v>
      </c>
      <c r="M2836" t="str">
        <f t="shared" si="828"/>
        <v>0.0135-0.102753656792807i</v>
      </c>
      <c r="N2836">
        <f t="shared" si="829"/>
        <v>90.923720303203595</v>
      </c>
      <c r="O2836">
        <f t="shared" si="830"/>
        <v>31.248217363262349</v>
      </c>
      <c r="P2836" s="3">
        <f t="shared" si="831"/>
        <v>31.248217363262349</v>
      </c>
      <c r="Q2836" s="3">
        <f t="shared" si="832"/>
        <v>-89.076279696796405</v>
      </c>
      <c r="R2836">
        <f t="shared" si="833"/>
        <v>90.923720303203595</v>
      </c>
      <c r="S2836">
        <f t="shared" si="834"/>
        <v>39.715335727116887</v>
      </c>
      <c r="T2836">
        <f t="shared" si="817"/>
        <v>31.248217363262349</v>
      </c>
    </row>
    <row r="2837" spans="1:20" x14ac:dyDescent="0.3">
      <c r="A2837">
        <f t="shared" si="818"/>
        <v>250487.06140318458</v>
      </c>
      <c r="B2837">
        <f t="shared" si="835"/>
        <v>39866.254002879934</v>
      </c>
      <c r="C2837" t="str">
        <f t="shared" si="819"/>
        <v>0.479090105287478-36.3847375865035i</v>
      </c>
      <c r="D2837" t="str">
        <f t="shared" si="820"/>
        <v>12.3522617815421-6.88991788996243i</v>
      </c>
      <c r="E2837" t="str">
        <f t="shared" si="821"/>
        <v>163.941078075188-4.12532218085391i</v>
      </c>
      <c r="F2837" t="str">
        <f t="shared" si="822"/>
        <v>17.1034196866985-6.2141454940092i</v>
      </c>
      <c r="G2837" t="str">
        <f t="shared" si="823"/>
        <v>0.979607629114311-0.141338324934711i</v>
      </c>
      <c r="H2837" t="str">
        <f t="shared" si="824"/>
        <v>347.032631938159-133.277784861601i</v>
      </c>
      <c r="I2837" t="str">
        <f t="shared" si="825"/>
        <v>13.2994421082097-11.5515592887949i</v>
      </c>
      <c r="K2837" t="str">
        <f t="shared" si="826"/>
        <v>0.0326454413340812-0.0535911116317495i</v>
      </c>
      <c r="L2837" t="str">
        <f t="shared" si="827"/>
        <v>0.0015-0.249513885666932i</v>
      </c>
      <c r="M2837" t="str">
        <f t="shared" si="828"/>
        <v>0.0135-0.102364671042844i</v>
      </c>
      <c r="N2837">
        <f t="shared" si="829"/>
        <v>90.75438924721324</v>
      </c>
      <c r="O2837">
        <f t="shared" si="830"/>
        <v>31.219137850271427</v>
      </c>
      <c r="P2837" s="3">
        <f t="shared" si="831"/>
        <v>31.219137850271427</v>
      </c>
      <c r="Q2837" s="3">
        <f t="shared" si="832"/>
        <v>-89.24561075278676</v>
      </c>
      <c r="R2837">
        <f t="shared" si="833"/>
        <v>90.75438924721324</v>
      </c>
      <c r="S2837">
        <f t="shared" si="834"/>
        <v>39.866254002879934</v>
      </c>
      <c r="T2837">
        <f t="shared" si="817"/>
        <v>31.219137850271427</v>
      </c>
    </row>
    <row r="2838" spans="1:20" x14ac:dyDescent="0.3">
      <c r="A2838">
        <f t="shared" si="818"/>
        <v>251438.91223651665</v>
      </c>
      <c r="B2838">
        <f t="shared" si="835"/>
        <v>40017.745768090877</v>
      </c>
      <c r="C2838" t="str">
        <f t="shared" si="819"/>
        <v>0.370229601412131-36.2640548888784i</v>
      </c>
      <c r="D2838" t="str">
        <f t="shared" si="820"/>
        <v>12.3338900076728-6.9009484840497i</v>
      </c>
      <c r="E2838" t="str">
        <f t="shared" si="821"/>
        <v>164.006590136145-4.21174827570816i</v>
      </c>
      <c r="F2838" t="str">
        <f t="shared" si="822"/>
        <v>17.1007643401283-6.20895551418055i</v>
      </c>
      <c r="G2838" t="str">
        <f t="shared" si="823"/>
        <v>0.97945554270085-0.14185338407466i</v>
      </c>
      <c r="H2838" t="str">
        <f t="shared" si="824"/>
        <v>345.560455668545-137.359739877724i</v>
      </c>
      <c r="I2838" t="str">
        <f t="shared" si="825"/>
        <v>13.1672876785168-11.703918669797i</v>
      </c>
      <c r="K2838" t="str">
        <f t="shared" si="826"/>
        <v>0.0324869453546143-0.0534663629362067i</v>
      </c>
      <c r="L2838" t="str">
        <f t="shared" si="827"/>
        <v>0.0015-0.248569322242411i</v>
      </c>
      <c r="M2838" t="str">
        <f t="shared" si="828"/>
        <v>0.0135-0.10197715784304i</v>
      </c>
      <c r="N2838">
        <f t="shared" si="829"/>
        <v>90.584927877811936</v>
      </c>
      <c r="O2838">
        <f t="shared" si="830"/>
        <v>31.189979906119987</v>
      </c>
      <c r="P2838" s="3">
        <f t="shared" si="831"/>
        <v>31.189979906119987</v>
      </c>
      <c r="Q2838" s="3">
        <f t="shared" si="832"/>
        <v>-89.415072122188064</v>
      </c>
      <c r="R2838">
        <f t="shared" si="833"/>
        <v>90.584927877811936</v>
      </c>
      <c r="S2838">
        <f t="shared" si="834"/>
        <v>40.017745768090876</v>
      </c>
      <c r="T2838">
        <f t="shared" si="817"/>
        <v>31.189979906119987</v>
      </c>
    </row>
    <row r="2839" spans="1:20" x14ac:dyDescent="0.3">
      <c r="A2839">
        <f t="shared" si="818"/>
        <v>252394.38010301543</v>
      </c>
      <c r="B2839">
        <f t="shared" si="835"/>
        <v>40169.813202009624</v>
      </c>
      <c r="C2839" t="str">
        <f t="shared" si="819"/>
        <v>0.262006349005395-36.1431305887325i</v>
      </c>
      <c r="D2839" t="str">
        <f t="shared" si="820"/>
        <v>12.3154335355281-6.91196727727325i</v>
      </c>
      <c r="E2839" t="str">
        <f t="shared" si="821"/>
        <v>164.071976198312-4.2987126411007i</v>
      </c>
      <c r="F2839" t="str">
        <f t="shared" si="822"/>
        <v>17.0980896083895-6.20384911685678i</v>
      </c>
      <c r="G2839" t="str">
        <f t="shared" si="823"/>
        <v>0.979302345991344-0.142370155324751i</v>
      </c>
      <c r="H2839" t="str">
        <f t="shared" si="824"/>
        <v>343.978612727731-141.411090119982i</v>
      </c>
      <c r="I2839" t="str">
        <f t="shared" si="825"/>
        <v>13.0308274018886-11.8531948233298i</v>
      </c>
      <c r="K2839" t="str">
        <f t="shared" si="826"/>
        <v>0.0323291950579984-0.0533414449313202i</v>
      </c>
      <c r="L2839" t="str">
        <f t="shared" si="827"/>
        <v>0.0015-0.247628334571041i</v>
      </c>
      <c r="M2839" t="str">
        <f t="shared" si="828"/>
        <v>0.0135-0.101591111618889i</v>
      </c>
      <c r="N2839">
        <f t="shared" si="829"/>
        <v>90.415337432316278</v>
      </c>
      <c r="O2839">
        <f t="shared" si="830"/>
        <v>31.160743553210839</v>
      </c>
      <c r="P2839" s="3">
        <f t="shared" si="831"/>
        <v>31.160743553210839</v>
      </c>
      <c r="Q2839" s="3">
        <f t="shared" si="832"/>
        <v>-89.584662567683722</v>
      </c>
      <c r="R2839">
        <f t="shared" si="833"/>
        <v>90.415337432316278</v>
      </c>
      <c r="S2839">
        <f t="shared" si="834"/>
        <v>40.169813202009621</v>
      </c>
      <c r="T2839">
        <f t="shared" si="817"/>
        <v>31.160743553210839</v>
      </c>
    </row>
    <row r="2840" spans="1:20" x14ac:dyDescent="0.3">
      <c r="A2840">
        <f t="shared" si="818"/>
        <v>253353.47874740692</v>
      </c>
      <c r="B2840">
        <f t="shared" si="835"/>
        <v>40322.458492177262</v>
      </c>
      <c r="C2840" t="str">
        <f t="shared" si="819"/>
        <v>0.15442218504181-36.0219691698506i</v>
      </c>
      <c r="D2840" t="str">
        <f t="shared" si="820"/>
        <v>12.2968923127136-6.92297366067616i</v>
      </c>
      <c r="E2840" t="str">
        <f t="shared" si="821"/>
        <v>164.137235401247-4.38621504433203i</v>
      </c>
      <c r="F2840" t="str">
        <f t="shared" si="822"/>
        <v>17.0953953562236-6.19882616566986i</v>
      </c>
      <c r="G2840" t="str">
        <f t="shared" si="823"/>
        <v>0.979148031238813-0.142888642515664i</v>
      </c>
      <c r="H2840" t="str">
        <f t="shared" si="824"/>
        <v>342.288107855003-145.427498384286i</v>
      </c>
      <c r="I2840" t="str">
        <f t="shared" si="825"/>
        <v>12.8901746133644-11.9992140833852i</v>
      </c>
      <c r="K2840" t="str">
        <f t="shared" si="826"/>
        <v>0.0321721896849478-0.0532163624540755i</v>
      </c>
      <c r="L2840" t="str">
        <f t="shared" si="827"/>
        <v>0.0015-0.246690909116399i</v>
      </c>
      <c r="M2840" t="str">
        <f t="shared" si="828"/>
        <v>0.0135-0.101206526816984i</v>
      </c>
      <c r="N2840">
        <f t="shared" si="829"/>
        <v>90.245619144956464</v>
      </c>
      <c r="O2840">
        <f t="shared" si="830"/>
        <v>31.131428815153669</v>
      </c>
      <c r="P2840" s="3">
        <f t="shared" si="831"/>
        <v>31.131428815153669</v>
      </c>
      <c r="Q2840" s="3">
        <f t="shared" si="832"/>
        <v>-89.754380855043536</v>
      </c>
      <c r="R2840">
        <f t="shared" si="833"/>
        <v>90.245619144956464</v>
      </c>
      <c r="S2840">
        <f t="shared" si="834"/>
        <v>40.322458492177262</v>
      </c>
      <c r="T2840">
        <f t="shared" si="817"/>
        <v>31.131428815153669</v>
      </c>
    </row>
    <row r="2841" spans="1:20" x14ac:dyDescent="0.3">
      <c r="A2841">
        <f t="shared" si="818"/>
        <v>254316.22196664708</v>
      </c>
      <c r="B2841">
        <f t="shared" si="835"/>
        <v>40475.68383444754</v>
      </c>
      <c r="C2841" t="str">
        <f t="shared" si="819"/>
        <v>0.0474789007406962-35.9005751279392i</v>
      </c>
      <c r="D2841" t="str">
        <f t="shared" si="820"/>
        <v>12.2782662912516-6.93396702290753i</v>
      </c>
      <c r="E2841" t="str">
        <f t="shared" si="821"/>
        <v>164.202366904678-4.47425525966548i</v>
      </c>
      <c r="F2841" t="str">
        <f t="shared" si="822"/>
        <v>17.0926814475228-6.19388652478271i</v>
      </c>
      <c r="G2841" t="str">
        <f t="shared" si="823"/>
        <v>0.978992590647592-0.143408849464418i</v>
      </c>
      <c r="H2841" t="str">
        <f t="shared" si="824"/>
        <v>340.490173530869-149.40467274993i</v>
      </c>
      <c r="I2841" t="str">
        <f t="shared" si="825"/>
        <v>12.7454518832322-12.1418084068253i</v>
      </c>
      <c r="K2841" t="str">
        <f t="shared" si="826"/>
        <v>0.0320159284405815-0.0530911203165265i</v>
      </c>
      <c r="L2841" t="str">
        <f t="shared" si="827"/>
        <v>0.0015-0.245757032393304i</v>
      </c>
      <c r="M2841" t="str">
        <f t="shared" si="828"/>
        <v>0.0135-0.100823397904945i</v>
      </c>
      <c r="N2841">
        <f t="shared" si="829"/>
        <v>90.075774246865933</v>
      </c>
      <c r="O2841">
        <f t="shared" si="830"/>
        <v>31.102035716764362</v>
      </c>
      <c r="P2841" s="3">
        <f t="shared" si="831"/>
        <v>31.102035716764362</v>
      </c>
      <c r="Q2841" s="3">
        <f t="shared" si="832"/>
        <v>-89.924225753134067</v>
      </c>
      <c r="R2841">
        <f t="shared" si="833"/>
        <v>90.075774246865933</v>
      </c>
      <c r="S2841">
        <f t="shared" si="834"/>
        <v>40.475683834447537</v>
      </c>
      <c r="T2841">
        <f t="shared" si="817"/>
        <v>31.102035716764362</v>
      </c>
    </row>
    <row r="2842" spans="1:20" x14ac:dyDescent="0.3">
      <c r="A2842">
        <f t="shared" si="818"/>
        <v>255282.62361012032</v>
      </c>
      <c r="B2842">
        <f t="shared" si="835"/>
        <v>40629.49143301844</v>
      </c>
      <c r="C2842" t="str">
        <f t="shared" si="819"/>
        <v>-0.0588217584739557-35.778952970117i</v>
      </c>
      <c r="D2842" t="str">
        <f t="shared" si="820"/>
        <v>12.2595554276261-6.94494675025451i</v>
      </c>
      <c r="E2842" t="str">
        <f t="shared" si="821"/>
        <v>164.267369888465-4.56283306863119i</v>
      </c>
      <c r="F2842" t="str">
        <f t="shared" si="822"/>
        <v>17.0899477453251-6.18903005888036i</v>
      </c>
      <c r="G2842" t="str">
        <f t="shared" si="823"/>
        <v>0.978836016373107-0.143930779974032i</v>
      </c>
      <c r="H2842" t="str">
        <f t="shared" si="824"/>
        <v>338.586267295321-153.338381481681i</v>
      </c>
      <c r="I2842" t="str">
        <f t="shared" si="825"/>
        <v>12.5967906614185-12.2808159821786i</v>
      </c>
      <c r="K2842" t="str">
        <f t="shared" si="826"/>
        <v>0.0318604104948301-0.0529657233055609i</v>
      </c>
      <c r="L2842" t="str">
        <f t="shared" si="827"/>
        <v>0.0015-0.244826690967627i</v>
      </c>
      <c r="M2842" t="str">
        <f t="shared" si="828"/>
        <v>0.0135-0.100441719371334i</v>
      </c>
      <c r="N2842">
        <f t="shared" si="829"/>
        <v>89.905803966077301</v>
      </c>
      <c r="O2842">
        <f t="shared" si="830"/>
        <v>31.072564284062288</v>
      </c>
      <c r="P2842" s="3">
        <f t="shared" si="831"/>
        <v>31.072564284062288</v>
      </c>
      <c r="Q2842" s="3">
        <f t="shared" si="832"/>
        <v>-90.094196033922699</v>
      </c>
      <c r="R2842">
        <f t="shared" si="833"/>
        <v>89.905803966077301</v>
      </c>
      <c r="S2842">
        <f t="shared" si="834"/>
        <v>40.629491433018437</v>
      </c>
      <c r="T2842">
        <f t="shared" si="817"/>
        <v>31.072564284062288</v>
      </c>
    </row>
    <row r="2843" spans="1:20" x14ac:dyDescent="0.3">
      <c r="A2843">
        <f t="shared" si="818"/>
        <v>256252.6975798388</v>
      </c>
      <c r="B2843">
        <f t="shared" si="835"/>
        <v>40783.883500463911</v>
      </c>
      <c r="C2843" t="str">
        <f t="shared" si="819"/>
        <v>-0.164478093011931-35.6571072144135i</v>
      </c>
      <c r="D2843" t="str">
        <f t="shared" si="820"/>
        <v>12.2407596828281-6.95591222667597i</v>
      </c>
      <c r="E2843" t="str">
        <f t="shared" si="821"/>
        <v>164.332243552567-4.65194826034103i</v>
      </c>
      <c r="F2843" t="str">
        <f t="shared" si="822"/>
        <v>17.0871941118104-6.18425663316121i</v>
      </c>
      <c r="G2843" t="str">
        <f t="shared" si="823"/>
        <v>0.97867830052165-0.144454437833198i</v>
      </c>
      <c r="H2843" t="str">
        <f t="shared" si="824"/>
        <v>336.578067898771-157.224467727995i</v>
      </c>
      <c r="I2843" t="str">
        <f t="shared" si="825"/>
        <v>12.4443308740913-12.4160818108505i</v>
      </c>
      <c r="K2843" t="str">
        <f t="shared" si="826"/>
        <v>0.0317056349828443-0.0528401761826754i</v>
      </c>
      <c r="L2843" t="str">
        <f t="shared" si="827"/>
        <v>0.0015-0.243899871456094i</v>
      </c>
      <c r="M2843" t="str">
        <f t="shared" si="828"/>
        <v>0.0135-0.100061485725577i</v>
      </c>
      <c r="N2843">
        <f t="shared" si="829"/>
        <v>89.735709527511432</v>
      </c>
      <c r="O2843">
        <f t="shared" si="830"/>
        <v>31.043014544269493</v>
      </c>
      <c r="P2843" s="3">
        <f t="shared" si="831"/>
        <v>31.043014544269493</v>
      </c>
      <c r="Q2843" s="3">
        <f t="shared" si="832"/>
        <v>-90.264290472488568</v>
      </c>
      <c r="R2843">
        <f t="shared" si="833"/>
        <v>89.735709527511432</v>
      </c>
      <c r="S2843">
        <f t="shared" si="834"/>
        <v>40.783883500463908</v>
      </c>
      <c r="T2843">
        <f t="shared" si="817"/>
        <v>31.043014544269493</v>
      </c>
    </row>
    <row r="2844" spans="1:20" x14ac:dyDescent="0.3">
      <c r="A2844">
        <f t="shared" si="818"/>
        <v>257226.4578306422</v>
      </c>
      <c r="B2844">
        <f t="shared" si="835"/>
        <v>40938.862257765679</v>
      </c>
      <c r="C2844" t="str">
        <f t="shared" si="819"/>
        <v>-0.269488449145536-35.5350423892656i</v>
      </c>
      <c r="D2844" t="str">
        <f t="shared" si="820"/>
        <v>12.2218790224-6.96686283383646i</v>
      </c>
      <c r="E2844" t="str">
        <f t="shared" si="821"/>
        <v>164.396987117001-4.74160063179249i</v>
      </c>
      <c r="F2844" t="str">
        <f t="shared" si="822"/>
        <v>17.0844204082973-6.17956611332834i</v>
      </c>
      <c r="G2844" t="str">
        <f t="shared" si="823"/>
        <v>0.978519435150152-0.144979826815938i</v>
      </c>
      <c r="H2844" t="str">
        <f t="shared" si="824"/>
        <v>334.46747030508-161.05886390897i</v>
      </c>
      <c r="I2844" t="str">
        <f t="shared" si="825"/>
        <v>12.2882204750254-12.5474582564082i</v>
      </c>
      <c r="K2844" t="str">
        <f t="shared" si="826"/>
        <v>0.0315516010054056-0.0527144836837556i</v>
      </c>
      <c r="L2844" t="str">
        <f t="shared" si="827"/>
        <v>0.0015-0.242976560526095i</v>
      </c>
      <c r="M2844" t="str">
        <f t="shared" si="828"/>
        <v>0.0135-0.0996826914978855i</v>
      </c>
      <c r="N2844">
        <f t="shared" si="829"/>
        <v>89.565492152973277</v>
      </c>
      <c r="O2844">
        <f t="shared" si="830"/>
        <v>31.01338652580926</v>
      </c>
      <c r="P2844" s="3">
        <f t="shared" si="831"/>
        <v>31.01338652580926</v>
      </c>
      <c r="Q2844" s="3">
        <f t="shared" si="832"/>
        <v>-90.434507847026723</v>
      </c>
      <c r="R2844">
        <f t="shared" si="833"/>
        <v>89.565492152973277</v>
      </c>
      <c r="S2844">
        <f t="shared" si="834"/>
        <v>40.938862257765678</v>
      </c>
      <c r="T2844">
        <f t="shared" si="817"/>
        <v>31.01338652580926</v>
      </c>
    </row>
    <row r="2845" spans="1:20" x14ac:dyDescent="0.3">
      <c r="A2845">
        <f t="shared" si="818"/>
        <v>258203.91837039869</v>
      </c>
      <c r="B2845">
        <f t="shared" si="835"/>
        <v>41094.429934345193</v>
      </c>
      <c r="C2845" t="str">
        <f t="shared" si="819"/>
        <v>-0.373851219033504-35.4127630330149i</v>
      </c>
      <c r="D2845" t="str">
        <f t="shared" si="820"/>
        <v>12.2029134164802-6.97779795114069i</v>
      </c>
      <c r="E2845" t="str">
        <f t="shared" si="821"/>
        <v>164.461599821798-4.83178998817882i</v>
      </c>
      <c r="F2845" t="str">
        <f t="shared" si="822"/>
        <v>17.0816264952382-6.17495836558049i</v>
      </c>
      <c r="G2845" t="str">
        <f t="shared" si="823"/>
        <v>0.978359412265967-0.145506950681261i</v>
      </c>
      <c r="H2845" t="str">
        <f t="shared" si="824"/>
        <v>332.256579577209-164.837605689852i</v>
      </c>
      <c r="I2845" t="str">
        <f t="shared" si="825"/>
        <v>12.128614954732-12.6748055578693i</v>
      </c>
      <c r="K2845" t="str">
        <f t="shared" si="826"/>
        <v>0.0313983076293366-0.0525886505188631i</v>
      </c>
      <c r="L2845" t="str">
        <f t="shared" si="827"/>
        <v>0.0015-0.242056744895492i</v>
      </c>
      <c r="M2845" t="str">
        <f t="shared" si="828"/>
        <v>0.0135-0.0993053312391766i</v>
      </c>
      <c r="N2845">
        <f t="shared" si="829"/>
        <v>89.395153061145848</v>
      </c>
      <c r="O2845">
        <f t="shared" si="830"/>
        <v>30.983680258304737</v>
      </c>
      <c r="P2845" s="3">
        <f t="shared" si="831"/>
        <v>30.983680258304737</v>
      </c>
      <c r="Q2845" s="3">
        <f t="shared" si="832"/>
        <v>-90.604846938854152</v>
      </c>
      <c r="R2845">
        <f t="shared" si="833"/>
        <v>89.395153061145848</v>
      </c>
      <c r="S2845">
        <f t="shared" si="834"/>
        <v>41.094429934345193</v>
      </c>
      <c r="T2845">
        <f t="shared" si="817"/>
        <v>30.983680258304737</v>
      </c>
    </row>
    <row r="2846" spans="1:20" x14ac:dyDescent="0.3">
      <c r="A2846">
        <f t="shared" si="818"/>
        <v>259185.09326020622</v>
      </c>
      <c r="B2846">
        <f t="shared" si="835"/>
        <v>41250.588768095709</v>
      </c>
      <c r="C2846" t="str">
        <f t="shared" si="819"/>
        <v>-0.477564840740826-35.2902736934081i</v>
      </c>
      <c r="D2846" t="str">
        <f t="shared" si="820"/>
        <v>12.1838628398479-6.98871695576936i</v>
      </c>
      <c r="E2846" t="str">
        <f t="shared" si="821"/>
        <v>164.526080926956-4.92251614320004i</v>
      </c>
      <c r="F2846" t="str">
        <f t="shared" si="822"/>
        <v>17.0788122322165-6.17043325660333i</v>
      </c>
      <c r="G2846" t="str">
        <f t="shared" si="823"/>
        <v>0.97819822382664-0.146035813172818i</v>
      </c>
      <c r="H2846" t="str">
        <f t="shared" si="824"/>
        <v>329.947703686763-168.556845439499i</v>
      </c>
      <c r="I2846" t="str">
        <f t="shared" si="825"/>
        <v>11.9656768107667-12.7979923032576i</v>
      </c>
      <c r="K2846" t="str">
        <f t="shared" si="826"/>
        <v>0.0312457538879095-0.0524626813720274i</v>
      </c>
      <c r="L2846" t="str">
        <f t="shared" si="827"/>
        <v>0.0015-0.241140411332429i</v>
      </c>
      <c r="M2846" t="str">
        <f t="shared" si="828"/>
        <v>0.0135-0.0989293995209968i</v>
      </c>
      <c r="N2846">
        <f t="shared" si="829"/>
        <v>89.224693467581886</v>
      </c>
      <c r="O2846">
        <f t="shared" si="830"/>
        <v>30.953895772578164</v>
      </c>
      <c r="P2846" s="3">
        <f t="shared" si="831"/>
        <v>30.953895772578164</v>
      </c>
      <c r="Q2846" s="3">
        <f t="shared" si="832"/>
        <v>-90.775306532418114</v>
      </c>
      <c r="R2846">
        <f t="shared" si="833"/>
        <v>89.224693467581886</v>
      </c>
      <c r="S2846">
        <f t="shared" si="834"/>
        <v>41.25058876809571</v>
      </c>
      <c r="T2846">
        <f t="shared" si="817"/>
        <v>30.953895772578164</v>
      </c>
    </row>
    <row r="2847" spans="1:20" x14ac:dyDescent="0.3">
      <c r="A2847">
        <f t="shared" si="818"/>
        <v>260169.99661459503</v>
      </c>
      <c r="B2847">
        <f t="shared" si="835"/>
        <v>41407.341005414477</v>
      </c>
      <c r="C2847" t="str">
        <f t="shared" si="819"/>
        <v>-0.580627798250548-35.1675789270957i</v>
      </c>
      <c r="D2847" t="str">
        <f t="shared" si="820"/>
        <v>12.1647272719667-6.99961922271514i</v>
      </c>
      <c r="E2847" t="str">
        <f t="shared" si="821"/>
        <v>164.590429712394-5.01377891936813i</v>
      </c>
      <c r="F2847" t="str">
        <f t="shared" si="822"/>
        <v>17.0759774779417-6.16599065356027i</v>
      </c>
      <c r="G2847" t="str">
        <f t="shared" si="823"/>
        <v>0.978035861739692-0.146566418018555i</v>
      </c>
      <c r="H2847" t="str">
        <f t="shared" si="824"/>
        <v>327.543345298913-172.212865077942i</v>
      </c>
      <c r="I2847" t="str">
        <f t="shared" si="825"/>
        <v>11.7995749829986-12.9168958600555i</v>
      </c>
      <c r="K2847" t="str">
        <f t="shared" si="826"/>
        <v>0.0310939387812566-0.0523365809010442i</v>
      </c>
      <c r="L2847" t="str">
        <f t="shared" si="827"/>
        <v>0.0015-0.240227546655139i</v>
      </c>
      <c r="M2847" t="str">
        <f t="shared" si="828"/>
        <v>0.0135-0.0985548909354417i</v>
      </c>
      <c r="N2847">
        <f t="shared" si="829"/>
        <v>89.054114584699278</v>
      </c>
      <c r="O2847">
        <f t="shared" si="830"/>
        <v>30.924033100649542</v>
      </c>
      <c r="P2847" s="3">
        <f t="shared" si="831"/>
        <v>30.924033100649542</v>
      </c>
      <c r="Q2847" s="3">
        <f t="shared" si="832"/>
        <v>-90.945885415300722</v>
      </c>
      <c r="R2847">
        <f t="shared" si="833"/>
        <v>89.054114584699278</v>
      </c>
      <c r="S2847">
        <f t="shared" si="834"/>
        <v>41.40734100541448</v>
      </c>
      <c r="T2847">
        <f t="shared" si="817"/>
        <v>30.924033100649542</v>
      </c>
    </row>
    <row r="2848" spans="1:20" x14ac:dyDescent="0.3">
      <c r="A2848">
        <f t="shared" si="818"/>
        <v>261158.64260173051</v>
      </c>
      <c r="B2848">
        <f t="shared" si="835"/>
        <v>41564.688901235051</v>
      </c>
      <c r="C2848" t="str">
        <f t="shared" si="819"/>
        <v>-0.683038621470287-35.0446832991351i</v>
      </c>
      <c r="D2848" t="str">
        <f t="shared" si="820"/>
        <v>12.1455066970288-7.01050412481957i</v>
      </c>
      <c r="E2848" t="str">
        <f t="shared" si="821"/>
        <v>164.654645477898-5.10557814831851i</v>
      </c>
      <c r="F2848" t="str">
        <f t="shared" si="822"/>
        <v>17.0731220902461-6.16163042408365i</v>
      </c>
      <c r="G2848" t="str">
        <f t="shared" si="823"/>
        <v>0.977872317862392-0.147098768930352i</v>
      </c>
      <c r="H2848" t="str">
        <f t="shared" si="824"/>
        <v>325.046192593924-175.802088223133i</v>
      </c>
      <c r="I2848" t="str">
        <f t="shared" si="825"/>
        <v>11.6304842579586-13.031402759602i</v>
      </c>
      <c r="K2848" t="str">
        <f t="shared" si="826"/>
        <v>0.0309428612767822-0.0522103537372808i</v>
      </c>
      <c r="L2848" t="str">
        <f t="shared" si="827"/>
        <v>0.0015-0.239318137731758i</v>
      </c>
      <c r="M2848" t="str">
        <f t="shared" si="828"/>
        <v>0.0135-0.0981818000950802i</v>
      </c>
      <c r="N2848">
        <f t="shared" si="829"/>
        <v>88.883417621775905</v>
      </c>
      <c r="O2848">
        <f t="shared" si="830"/>
        <v>30.894092275736192</v>
      </c>
      <c r="P2848" s="3">
        <f t="shared" si="831"/>
        <v>30.894092275736192</v>
      </c>
      <c r="Q2848" s="3">
        <f t="shared" si="832"/>
        <v>-91.116582378224095</v>
      </c>
      <c r="R2848">
        <f t="shared" si="833"/>
        <v>88.883417621775905</v>
      </c>
      <c r="S2848">
        <f t="shared" si="834"/>
        <v>41.564688901235051</v>
      </c>
      <c r="T2848">
        <f t="shared" si="817"/>
        <v>30.894092275736192</v>
      </c>
    </row>
    <row r="2849" spans="1:20" x14ac:dyDescent="0.3">
      <c r="A2849">
        <f t="shared" si="818"/>
        <v>262151.0454436171</v>
      </c>
      <c r="B2849">
        <f t="shared" si="835"/>
        <v>41722.634719059744</v>
      </c>
      <c r="C2849" t="str">
        <f t="shared" si="819"/>
        <v>-0.784795886233653-34.9215913824931i</v>
      </c>
      <c r="D2849" t="str">
        <f t="shared" si="820"/>
        <v>12.1262011039989-7.0213710328111i</v>
      </c>
      <c r="E2849" t="str">
        <f t="shared" si="821"/>
        <v>164.718727543067-5.19791367111207i</v>
      </c>
      <c r="F2849" t="str">
        <f t="shared" si="822"/>
        <v>17.0702459260809-6.15735243626555i</v>
      </c>
      <c r="G2849" t="str">
        <f t="shared" si="823"/>
        <v>0.977707584001536-0.147632869603673i</v>
      </c>
      <c r="H2849" t="str">
        <f t="shared" si="824"/>
        <v>322.459109195294-179.321091554133i</v>
      </c>
      <c r="I2849" t="str">
        <f t="shared" si="825"/>
        <v>11.4585846466498-13.141409032936i</v>
      </c>
      <c r="K2849" t="str">
        <f t="shared" si="826"/>
        <v>0.0307925203095696-0.052084004485485i</v>
      </c>
      <c r="L2849" t="str">
        <f t="shared" si="827"/>
        <v>0.0015-0.238412171480134i</v>
      </c>
      <c r="M2849" t="str">
        <f t="shared" si="828"/>
        <v>0.0135-0.0978101216328751i</v>
      </c>
      <c r="N2849">
        <f t="shared" si="829"/>
        <v>88.712603784943667</v>
      </c>
      <c r="O2849">
        <f t="shared" si="830"/>
        <v>30.864073332251991</v>
      </c>
      <c r="P2849" s="3">
        <f t="shared" si="831"/>
        <v>30.864073332251991</v>
      </c>
      <c r="Q2849" s="3">
        <f t="shared" si="832"/>
        <v>-91.287396215056333</v>
      </c>
      <c r="R2849">
        <f t="shared" si="833"/>
        <v>88.712603784943667</v>
      </c>
      <c r="S2849">
        <f t="shared" si="834"/>
        <v>41.722634719059741</v>
      </c>
      <c r="T2849">
        <f t="shared" si="817"/>
        <v>30.864073332251991</v>
      </c>
    </row>
    <row r="2850" spans="1:20" x14ac:dyDescent="0.3">
      <c r="A2850">
        <f t="shared" si="818"/>
        <v>263147.2194163028</v>
      </c>
      <c r="B2850">
        <f t="shared" si="835"/>
        <v>41881.180730992171</v>
      </c>
      <c r="C2850" t="str">
        <f t="shared" si="819"/>
        <v>-0.885898214295066-34.7983077575508i</v>
      </c>
      <c r="D2850" t="str">
        <f t="shared" si="820"/>
        <v>12.1068104866573-7.0322193153431i</v>
      </c>
      <c r="E2850" t="str">
        <f t="shared" si="821"/>
        <v>164.782675247259-5.29078533854682i</v>
      </c>
      <c r="F2850" t="str">
        <f t="shared" si="822"/>
        <v>17.067348841512-6.15315655864862i</v>
      </c>
      <c r="G2850" t="str">
        <f t="shared" si="823"/>
        <v>0.977541651913229-0.148168723717201i</v>
      </c>
      <c r="H2850" t="str">
        <f t="shared" si="824"/>
        <v>319.785123282523-182.76661531575i</v>
      </c>
      <c r="I2850" t="str">
        <f t="shared" si="825"/>
        <v>11.284060740432-13.2468204960537i</v>
      </c>
      <c r="K2850" t="str">
        <f t="shared" si="826"/>
        <v>0.0306429147827938-0.0519575377236027i</v>
      </c>
      <c r="L2850" t="str">
        <f t="shared" si="827"/>
        <v>0.0015-0.237509634867637i</v>
      </c>
      <c r="M2850" t="str">
        <f t="shared" si="828"/>
        <v>0.0135-0.0974398502021075i</v>
      </c>
      <c r="N2850">
        <f t="shared" si="829"/>
        <v>88.541674277184285</v>
      </c>
      <c r="O2850">
        <f t="shared" si="830"/>
        <v>30.833976305806953</v>
      </c>
      <c r="P2850" s="3">
        <f t="shared" si="831"/>
        <v>30.833976305806953</v>
      </c>
      <c r="Q2850" s="3">
        <f t="shared" si="832"/>
        <v>-91.458325722815715</v>
      </c>
      <c r="R2850">
        <f t="shared" si="833"/>
        <v>88.541674277184285</v>
      </c>
      <c r="S2850">
        <f t="shared" si="834"/>
        <v>41.88118073099217</v>
      </c>
      <c r="T2850">
        <f t="shared" si="817"/>
        <v>30.833976305806953</v>
      </c>
    </row>
    <row r="2851" spans="1:20" x14ac:dyDescent="0.3">
      <c r="A2851">
        <f t="shared" si="818"/>
        <v>264147.17885008478</v>
      </c>
      <c r="B2851">
        <f t="shared" si="835"/>
        <v>42040.32921776994</v>
      </c>
      <c r="C2851" t="str">
        <f t="shared" si="819"/>
        <v>-0.98634427331976-34.674837011609i</v>
      </c>
      <c r="D2851" t="str">
        <f t="shared" si="820"/>
        <v>12.0873348436435-7.04304833903328i</v>
      </c>
      <c r="E2851" t="str">
        <f t="shared" si="821"/>
        <v>164.846487949526-5.38419301146462i</v>
      </c>
      <c r="F2851" t="str">
        <f t="shared" si="822"/>
        <v>17.0644306917167-6.14904266021699i</v>
      </c>
      <c r="G2851" t="str">
        <f t="shared" si="823"/>
        <v>0.97737451330266-0.148706334932471i</v>
      </c>
      <c r="H2851" t="str">
        <f t="shared" si="824"/>
        <v>317.027415973424-186.135572898717i</v>
      </c>
      <c r="I2851" t="str">
        <f t="shared" si="825"/>
        <v>11.107101049748-13.3475529830562i</v>
      </c>
      <c r="K2851" t="str">
        <f t="shared" si="826"/>
        <v>0.0304940435681298-0.0518309580025988i</v>
      </c>
      <c r="L2851" t="str">
        <f t="shared" si="827"/>
        <v>0.0015-0.236610514910975i</v>
      </c>
      <c r="M2851" t="str">
        <f t="shared" si="828"/>
        <v>0.0135-0.0970709804762976i</v>
      </c>
      <c r="N2851">
        <f t="shared" si="829"/>
        <v>88.370630298323775</v>
      </c>
      <c r="O2851">
        <f t="shared" si="830"/>
        <v>30.803801233206801</v>
      </c>
      <c r="P2851" s="3">
        <f t="shared" si="831"/>
        <v>30.803801233206801</v>
      </c>
      <c r="Q2851" s="3">
        <f t="shared" si="832"/>
        <v>-91.629369701676225</v>
      </c>
      <c r="R2851">
        <f t="shared" si="833"/>
        <v>88.370630298323775</v>
      </c>
      <c r="S2851">
        <f t="shared" si="834"/>
        <v>42.040329217769937</v>
      </c>
      <c r="T2851">
        <f t="shared" si="817"/>
        <v>30.803801233206801</v>
      </c>
    </row>
    <row r="2852" spans="1:20" x14ac:dyDescent="0.3">
      <c r="A2852">
        <f t="shared" si="818"/>
        <v>265150.9381297151</v>
      </c>
      <c r="B2852">
        <f t="shared" si="835"/>
        <v>42200.082468797467</v>
      </c>
      <c r="C2852" t="str">
        <f t="shared" si="819"/>
        <v>-1.08613277686807-34.5511837383957i</v>
      </c>
      <c r="D2852" t="str">
        <f t="shared" si="820"/>
        <v>12.0677741784988-7.05385746850351i</v>
      </c>
      <c r="E2852" t="str">
        <f t="shared" si="821"/>
        <v>164.910165028554-5.47813656105785i</v>
      </c>
      <c r="F2852" t="str">
        <f t="shared" si="822"/>
        <v>17.0614913309792-6.14501061038693i</v>
      </c>
      <c r="G2852" t="str">
        <f t="shared" si="823"/>
        <v>0.977206159823885-0.149245706893501i</v>
      </c>
      <c r="H2852" t="str">
        <f t="shared" si="824"/>
        <v>314.189309066766-189.425059438831i</v>
      </c>
      <c r="I2852" t="str">
        <f t="shared" si="825"/>
        <v>10.9278973305657-13.4435325261642i</v>
      </c>
      <c r="K2852" t="str">
        <f t="shared" si="826"/>
        <v>0.0303459055061626-0.0517042698462863i</v>
      </c>
      <c r="L2852" t="str">
        <f t="shared" si="827"/>
        <v>0.0015-0.235714798676006i</v>
      </c>
      <c r="M2852" t="str">
        <f t="shared" si="828"/>
        <v>0.0135-0.0967035071491307i</v>
      </c>
      <c r="N2852">
        <f t="shared" si="829"/>
        <v>88.199473045027574</v>
      </c>
      <c r="O2852">
        <f t="shared" si="830"/>
        <v>30.773548152452715</v>
      </c>
      <c r="P2852" s="3">
        <f t="shared" si="831"/>
        <v>30.773548152452715</v>
      </c>
      <c r="Q2852" s="3">
        <f t="shared" si="832"/>
        <v>-91.800526954972426</v>
      </c>
      <c r="R2852">
        <f t="shared" si="833"/>
        <v>88.199473045027574</v>
      </c>
      <c r="S2852">
        <f t="shared" si="834"/>
        <v>42.200082468797468</v>
      </c>
      <c r="T2852">
        <f t="shared" si="817"/>
        <v>30.773548152452715</v>
      </c>
    </row>
    <row r="2853" spans="1:20" x14ac:dyDescent="0.3">
      <c r="A2853">
        <f t="shared" si="818"/>
        <v>266158.51169460802</v>
      </c>
      <c r="B2853">
        <f t="shared" si="835"/>
        <v>42360.4427821789</v>
      </c>
      <c r="C2853" t="str">
        <f t="shared" si="819"/>
        <v>-1.1852624843728-34.4273525375753i</v>
      </c>
      <c r="D2853" t="str">
        <f t="shared" si="820"/>
        <v>12.0481284997087-7.06464606642052i</v>
      </c>
      <c r="E2853" t="str">
        <f t="shared" si="821"/>
        <v>164.973705882601-5.57261586916872i</v>
      </c>
      <c r="F2853" t="str">
        <f t="shared" si="822"/>
        <v>17.0585306126871-6.14106027899755i</v>
      </c>
      <c r="G2853" t="str">
        <f t="shared" si="823"/>
        <v>0.977036583079603-0.149786843226424i</v>
      </c>
      <c r="H2853" t="str">
        <f t="shared" si="824"/>
        <v>311.274252240592-192.632359388629i</v>
      </c>
      <c r="I2853" t="str">
        <f t="shared" si="825"/>
        <v>10.7466439034489-13.5346954820958i</v>
      </c>
      <c r="K2853" t="str">
        <f t="shared" si="826"/>
        <v>0.0301984994067957-0.0515774777511588i</v>
      </c>
      <c r="L2853" t="str">
        <f t="shared" si="827"/>
        <v>0.0015-0.234822473277552i</v>
      </c>
      <c r="M2853" t="str">
        <f t="shared" si="828"/>
        <v>0.0135-0.0963374249343803i</v>
      </c>
      <c r="N2853">
        <f t="shared" si="829"/>
        <v>88.028203710797527</v>
      </c>
      <c r="O2853">
        <f t="shared" si="830"/>
        <v>30.743217102741319</v>
      </c>
      <c r="P2853" s="3">
        <f t="shared" si="831"/>
        <v>30.743217102741319</v>
      </c>
      <c r="Q2853" s="3">
        <f t="shared" si="832"/>
        <v>-91.971796289202473</v>
      </c>
      <c r="R2853">
        <f t="shared" si="833"/>
        <v>88.028203710797527</v>
      </c>
      <c r="S2853">
        <f t="shared" si="834"/>
        <v>42.3604427821789</v>
      </c>
      <c r="T2853">
        <f t="shared" si="817"/>
        <v>30.743217102741319</v>
      </c>
    </row>
    <row r="2854" spans="1:20" x14ac:dyDescent="0.3">
      <c r="A2854">
        <f t="shared" si="818"/>
        <v>267169.91403904749</v>
      </c>
      <c r="B2854">
        <f t="shared" si="835"/>
        <v>42521.412464751178</v>
      </c>
      <c r="C2854" t="str">
        <f t="shared" si="819"/>
        <v>-1.28373220111377-34.3033480142594i</v>
      </c>
      <c r="D2854" t="str">
        <f t="shared" si="820"/>
        <v>12.0283978207462-7.07541349353733i</v>
      </c>
      <c r="E2854" t="str">
        <f t="shared" si="821"/>
        <v>165.037109929421-5.66763082860697i</v>
      </c>
      <c r="F2854" t="str">
        <f t="shared" si="822"/>
        <v>17.0555483893278-6.1371915363015i</v>
      </c>
      <c r="G2854" t="str">
        <f t="shared" si="823"/>
        <v>0.976865774620941-0.150329747539102i</v>
      </c>
      <c r="H2854" t="str">
        <f t="shared" si="824"/>
        <v>308.285809805058-195.754953025544i</v>
      </c>
      <c r="I2854" t="str">
        <f t="shared" si="825"/>
        <v>10.5635369701574-13.6209886048098i</v>
      </c>
      <c r="K2854" t="str">
        <f t="shared" si="826"/>
        <v>0.0300518240496595-0.0514505861862302i</v>
      </c>
      <c r="L2854" t="str">
        <f t="shared" si="827"/>
        <v>0.0015-0.233933525879211i</v>
      </c>
      <c r="M2854" t="str">
        <f t="shared" si="828"/>
        <v>0.0135-0.0959727285658296i</v>
      </c>
      <c r="N2854">
        <f t="shared" si="829"/>
        <v>87.856823485965251</v>
      </c>
      <c r="O2854">
        <f t="shared" si="830"/>
        <v>30.712808124464807</v>
      </c>
      <c r="P2854" s="3">
        <f t="shared" si="831"/>
        <v>30.712808124464807</v>
      </c>
      <c r="Q2854" s="3">
        <f t="shared" si="832"/>
        <v>-92.143176514034749</v>
      </c>
      <c r="R2854">
        <f t="shared" si="833"/>
        <v>87.856823485965251</v>
      </c>
      <c r="S2854">
        <f t="shared" si="834"/>
        <v>42.52141246475118</v>
      </c>
      <c r="T2854">
        <f t="shared" si="817"/>
        <v>30.712808124464807</v>
      </c>
    </row>
    <row r="2855" spans="1:20" x14ac:dyDescent="0.3">
      <c r="A2855">
        <f t="shared" si="818"/>
        <v>268185.15971239586</v>
      </c>
      <c r="B2855">
        <f t="shared" si="835"/>
        <v>42682.99383211723</v>
      </c>
      <c r="C2855" t="str">
        <f t="shared" si="819"/>
        <v>-1.38154077818303-34.1791747785214i</v>
      </c>
      <c r="D2855" t="str">
        <f t="shared" si="820"/>
        <v>12.0085821601129-7.08615910873523i</v>
      </c>
      <c r="E2855" t="str">
        <f t="shared" si="821"/>
        <v>165.100376606206-5.76318134344544i</v>
      </c>
      <c r="F2855" t="str">
        <f t="shared" si="822"/>
        <v>17.0525445124841-6.13340425295538i</v>
      </c>
      <c r="G2855" t="str">
        <f t="shared" si="823"/>
        <v>0.976693725947232-0.150874423420754i</v>
      </c>
      <c r="H2855" t="str">
        <f t="shared" si="824"/>
        <v>305.227647110721-198.790521871119i</v>
      </c>
      <c r="I2855" t="str">
        <f t="shared" si="825"/>
        <v>10.3787739325926-13.7023690651181i</v>
      </c>
      <c r="K2855" t="str">
        <f t="shared" si="826"/>
        <v>0.0299058781845225-0.0513235995928813i</v>
      </c>
      <c r="L2855" t="str">
        <f t="shared" si="827"/>
        <v>0.0015-0.233047943693177i</v>
      </c>
      <c r="M2855" t="str">
        <f t="shared" si="828"/>
        <v>0.0135-0.095609412797201i</v>
      </c>
      <c r="N2855">
        <f t="shared" si="829"/>
        <v>87.685333557691621</v>
      </c>
      <c r="O2855">
        <f t="shared" si="830"/>
        <v>30.682321259211662</v>
      </c>
      <c r="P2855" s="3">
        <f t="shared" si="831"/>
        <v>30.682321259211662</v>
      </c>
      <c r="Q2855" s="3">
        <f t="shared" si="832"/>
        <v>-92.314666442308379</v>
      </c>
      <c r="R2855">
        <f t="shared" si="833"/>
        <v>87.685333557691621</v>
      </c>
      <c r="S2855">
        <f t="shared" si="834"/>
        <v>42.682993832117234</v>
      </c>
      <c r="T2855">
        <f t="shared" si="817"/>
        <v>30.682321259211662</v>
      </c>
    </row>
    <row r="2856" spans="1:20" x14ac:dyDescent="0.3">
      <c r="A2856">
        <f t="shared" si="818"/>
        <v>269204.26331930299</v>
      </c>
      <c r="B2856">
        <f t="shared" si="835"/>
        <v>42845.18920867928</v>
      </c>
      <c r="C2856" t="str">
        <f t="shared" si="819"/>
        <v>-1.47868711244998-34.0548374449054i</v>
      </c>
      <c r="D2856" t="str">
        <f t="shared" si="820"/>
        <v>11.9886815413811-7.09688226906697i</v>
      </c>
      <c r="E2856" t="str">
        <f t="shared" si="821"/>
        <v>165.163505369498-5.85926732932927i</v>
      </c>
      <c r="F2856" t="str">
        <f t="shared" si="822"/>
        <v>17.0495188328311-6.1296983000105i</v>
      </c>
      <c r="G2856" t="str">
        <f t="shared" si="823"/>
        <v>0.976520428505802-0.151420874441561i</v>
      </c>
      <c r="H2856" t="str">
        <f t="shared" si="824"/>
        <v>302.103516714118-201.736953006704i</v>
      </c>
      <c r="I2856" t="str">
        <f t="shared" si="825"/>
        <v>10.1925527187809-13.7788044181591i</v>
      </c>
      <c r="K2856" t="str">
        <f t="shared" si="826"/>
        <v>0.0297606605316923-0.0511965223847068i</v>
      </c>
      <c r="L2856" t="str">
        <f t="shared" si="827"/>
        <v>0.0015-0.232165713980052i</v>
      </c>
      <c r="M2856" t="str">
        <f t="shared" si="828"/>
        <v>0.0135-0.0952474724020729i</v>
      </c>
      <c r="N2856">
        <f t="shared" si="829"/>
        <v>87.513735109957224</v>
      </c>
      <c r="O2856">
        <f t="shared" si="830"/>
        <v>30.651756549765771</v>
      </c>
      <c r="P2856" s="3">
        <f t="shared" si="831"/>
        <v>30.651756549765771</v>
      </c>
      <c r="Q2856" s="3">
        <f t="shared" si="832"/>
        <v>-92.486264890042776</v>
      </c>
      <c r="R2856">
        <f t="shared" si="833"/>
        <v>87.513735109957224</v>
      </c>
      <c r="S2856">
        <f t="shared" si="834"/>
        <v>42.84518920867928</v>
      </c>
      <c r="T2856">
        <f t="shared" si="817"/>
        <v>30.651756549765771</v>
      </c>
    </row>
    <row r="2857" spans="1:20" x14ac:dyDescent="0.3">
      <c r="A2857">
        <f t="shared" si="818"/>
        <v>270227.23951991636</v>
      </c>
      <c r="B2857">
        <f t="shared" si="835"/>
        <v>43008.000927672263</v>
      </c>
      <c r="C2857" t="str">
        <f t="shared" si="819"/>
        <v>-1.57517014651452-33.9303406319489i</v>
      </c>
      <c r="D2857" t="str">
        <f t="shared" si="820"/>
        <v>11.9686959932353-7.10758232980007i</v>
      </c>
      <c r="E2857" t="str">
        <f t="shared" si="821"/>
        <v>165.226495695124-5.95588871377925i</v>
      </c>
      <c r="F2857" t="str">
        <f t="shared" si="822"/>
        <v>17.0464712001316-6.12607354890305i</v>
      </c>
      <c r="G2857" t="str">
        <f t="shared" si="823"/>
        <v>0.976345873691745-0.151969104152284i</v>
      </c>
      <c r="H2857" t="str">
        <f t="shared" si="824"/>
        <v>298.917244402155-204.592342281203i</v>
      </c>
      <c r="I2857" t="str">
        <f t="shared" si="825"/>
        <v>10.0050711203999-13.8502725201592i</v>
      </c>
      <c r="K2857" t="str">
        <f t="shared" si="826"/>
        <v>0.0296161697824303-0.0510693589473759i</v>
      </c>
      <c r="L2857" t="str">
        <f t="shared" si="827"/>
        <v>0.0015-0.231286824048668i</v>
      </c>
      <c r="M2857" t="str">
        <f t="shared" si="828"/>
        <v>0.0135-0.0948869021738126i</v>
      </c>
      <c r="N2857">
        <f t="shared" si="829"/>
        <v>87.342029323564745</v>
      </c>
      <c r="O2857">
        <f t="shared" si="830"/>
        <v>30.621114040108566</v>
      </c>
      <c r="P2857" s="3">
        <f t="shared" si="831"/>
        <v>30.621114040108566</v>
      </c>
      <c r="Q2857" s="3">
        <f t="shared" si="832"/>
        <v>-92.657970676435255</v>
      </c>
      <c r="R2857">
        <f t="shared" si="833"/>
        <v>87.342029323564745</v>
      </c>
      <c r="S2857">
        <f t="shared" si="834"/>
        <v>43.008000927672263</v>
      </c>
      <c r="T2857">
        <f t="shared" si="817"/>
        <v>30.621114040108566</v>
      </c>
    </row>
    <row r="2858" spans="1:20" x14ac:dyDescent="0.3">
      <c r="A2858">
        <f t="shared" si="818"/>
        <v>271254.10303009208</v>
      </c>
      <c r="B2858">
        <f t="shared" si="835"/>
        <v>43171.431331197418</v>
      </c>
      <c r="C2858" t="str">
        <f t="shared" si="819"/>
        <v>-1.67098886866111-33.8056889616961i</v>
      </c>
      <c r="D2858" t="str">
        <f t="shared" si="820"/>
        <v>11.9486255495128-7.11825864446131i</v>
      </c>
      <c r="E2858" t="str">
        <f t="shared" si="821"/>
        <v>165.289347078118-6.05304543649427i</v>
      </c>
      <c r="F2858" t="str">
        <f t="shared" si="822"/>
        <v>17.0434014632331-6.12252987144465i</v>
      </c>
      <c r="G2858" t="str">
        <f t="shared" si="823"/>
        <v>0.976170052847716-0.152519116083866i</v>
      </c>
      <c r="H2858" t="str">
        <f t="shared" si="824"/>
        <v>295.67271517526-207.354996417375i</v>
      </c>
      <c r="I2858" t="str">
        <f t="shared" si="825"/>
        <v>9.81652614611892-13.9167613963694i</v>
      </c>
      <c r="K2858" t="str">
        <f t="shared" si="826"/>
        <v>0.029472404599351-0.0509421136384905i</v>
      </c>
      <c r="L2858" t="str">
        <f t="shared" si="827"/>
        <v>0.0015-0.230411261255895i</v>
      </c>
      <c r="M2858" t="str">
        <f t="shared" si="828"/>
        <v>0.0135-0.0945276969254953i</v>
      </c>
      <c r="N2858">
        <f t="shared" si="829"/>
        <v>87.170217376130097</v>
      </c>
      <c r="O2858">
        <f t="shared" si="830"/>
        <v>30.590393775418573</v>
      </c>
      <c r="P2858" s="3">
        <f t="shared" si="831"/>
        <v>30.590393775418573</v>
      </c>
      <c r="Q2858" s="3">
        <f t="shared" si="832"/>
        <v>-92.829782623869903</v>
      </c>
      <c r="R2858">
        <f t="shared" si="833"/>
        <v>87.170217376130097</v>
      </c>
      <c r="S2858">
        <f t="shared" si="834"/>
        <v>43.171431331197418</v>
      </c>
      <c r="T2858">
        <f t="shared" si="817"/>
        <v>30.590393775418573</v>
      </c>
    </row>
    <row r="2859" spans="1:20" x14ac:dyDescent="0.3">
      <c r="A2859">
        <f t="shared" si="818"/>
        <v>272284.86862160644</v>
      </c>
      <c r="B2859">
        <f t="shared" si="835"/>
        <v>43335.482770255971</v>
      </c>
      <c r="C2859" t="str">
        <f t="shared" si="819"/>
        <v>-1.76614231280358-33.68088705922i</v>
      </c>
      <c r="D2859" t="str">
        <f t="shared" si="820"/>
        <v>11.9284702492448-7.12891056488194i</v>
      </c>
      <c r="E2859" t="str">
        <f t="shared" si="821"/>
        <v>165.352059032632-6.15073744965926i</v>
      </c>
      <c r="F2859" t="str">
        <f t="shared" si="822"/>
        <v>17.0403094700636-6.1190671398127i</v>
      </c>
      <c r="G2859" t="str">
        <f t="shared" si="823"/>
        <v>0.975992957263705-0.153070913747036i</v>
      </c>
      <c r="H2859" t="str">
        <f t="shared" si="824"/>
        <v>292.373859286655-210.023434032403i</v>
      </c>
      <c r="I2859" t="str">
        <f t="shared" si="825"/>
        <v>9.62711339475743-13.9782690624177i</v>
      </c>
      <c r="K2859" t="str">
        <f t="shared" si="826"/>
        <v>0.0293293636168325-0.0508147907874549i</v>
      </c>
      <c r="L2859" t="str">
        <f t="shared" si="827"/>
        <v>0.0015-0.229539013006471i</v>
      </c>
      <c r="M2859" t="str">
        <f t="shared" si="828"/>
        <v>0.0135-0.0941698514898336i</v>
      </c>
      <c r="N2859">
        <f t="shared" si="829"/>
        <v>86.998300442080762</v>
      </c>
      <c r="O2859">
        <f t="shared" si="830"/>
        <v>30.559595802072792</v>
      </c>
      <c r="P2859" s="3">
        <f t="shared" si="831"/>
        <v>30.559595802072792</v>
      </c>
      <c r="Q2859" s="3">
        <f t="shared" si="832"/>
        <v>-93.001699557919238</v>
      </c>
      <c r="R2859">
        <f t="shared" si="833"/>
        <v>86.998300442080762</v>
      </c>
      <c r="S2859">
        <f t="shared" si="834"/>
        <v>43.335482770255972</v>
      </c>
      <c r="T2859">
        <f t="shared" si="817"/>
        <v>30.559595802072792</v>
      </c>
    </row>
    <row r="2860" spans="1:20" x14ac:dyDescent="0.3">
      <c r="A2860">
        <f t="shared" si="818"/>
        <v>273319.55112236855</v>
      </c>
      <c r="B2860">
        <f t="shared" si="835"/>
        <v>43500.157604782944</v>
      </c>
      <c r="C2860" t="str">
        <f t="shared" si="819"/>
        <v>-1.86062955842595-33.5559395521441i</v>
      </c>
      <c r="D2860" t="str">
        <f t="shared" si="820"/>
        <v>11.9082301366967-7.13953744124334i</v>
      </c>
      <c r="E2860" t="str">
        <f t="shared" si="821"/>
        <v>165.414631091859-6.24896471824274i</v>
      </c>
      <c r="F2860" t="str">
        <f t="shared" si="822"/>
        <v>17.0371950676279-6.11568522654045i</v>
      </c>
      <c r="G2860" t="str">
        <f t="shared" si="823"/>
        <v>0.975814578176832-0.15362450063191i</v>
      </c>
      <c r="H2860" t="str">
        <f t="shared" si="824"/>
        <v>289.024638431333-212.596385598388i</v>
      </c>
      <c r="I2860" t="str">
        <f t="shared" si="825"/>
        <v>9.43702645194393-14.0348033016979i</v>
      </c>
      <c r="K2860" t="str">
        <f t="shared" si="826"/>
        <v>0.0291870454414173-0.0506873946953472i</v>
      </c>
      <c r="L2860" t="str">
        <f t="shared" si="827"/>
        <v>0.0015-0.22867006675281i</v>
      </c>
      <c r="M2860" t="str">
        <f t="shared" si="828"/>
        <v>0.0135-0.0938133607191012i</v>
      </c>
      <c r="N2860">
        <f t="shared" si="829"/>
        <v>86.826279692651966</v>
      </c>
      <c r="O2860">
        <f t="shared" si="830"/>
        <v>30.528720167647645</v>
      </c>
      <c r="P2860" s="3">
        <f t="shared" si="831"/>
        <v>30.528720167647645</v>
      </c>
      <c r="Q2860" s="3">
        <f t="shared" si="832"/>
        <v>-93.173720307348034</v>
      </c>
      <c r="R2860">
        <f t="shared" si="833"/>
        <v>86.826279692651966</v>
      </c>
      <c r="S2860">
        <f t="shared" si="834"/>
        <v>43.500157604782942</v>
      </c>
      <c r="T2860">
        <f t="shared" ref="T2860:T2923" si="836">P2860</f>
        <v>30.528720167647645</v>
      </c>
    </row>
    <row r="2861" spans="1:20" x14ac:dyDescent="0.3">
      <c r="A2861">
        <f t="shared" ref="A2861:A2924" si="837">2*PI()*B2861</f>
        <v>274358.16541663354</v>
      </c>
      <c r="B2861">
        <f t="shared" si="835"/>
        <v>43665.458203681119</v>
      </c>
      <c r="C2861" t="str">
        <f t="shared" ref="C2861:C2924" si="838">IMPRODUCT(D2861,E2861,$C$40,,K2861,$C$41)</f>
        <v>-1.95444973051931-33.430851070167i</v>
      </c>
      <c r="D2861" t="str">
        <f t="shared" ref="D2861:D2924" si="839">IMDIV(IMPRODUCT($C$37,$C$38,COMPLEX(1,A2861/$C$38)),IMSUM(-1*A2861*A2861/$C$39,COMPLEX(0,1*A2861)))</f>
        <v>11.8879052614077-7.15013862212387i</v>
      </c>
      <c r="E2861" t="str">
        <f t="shared" ref="E2861:E2924" si="840">IMDIV(IMPRODUCT(IMSUM(F2861,G2861),$C$29,H2861),IMSUM(1,I2861))</f>
        <v>165.477062807951-6.34772722030555i</v>
      </c>
      <c r="F2861" t="str">
        <f t="shared" ref="F2861:F2924" si="841">IMDIV(IMPRODUCT($C$14,$C$15,COMPLEX(1,A2861/$C$15)),IMSUM(-1*A2861*A2861/$C$16,COMPLEX(0,A2861)))</f>
        <v>17.0340581020039-6.11238400450749i</v>
      </c>
      <c r="G2861" t="str">
        <f t="shared" ref="G2861:G2924" si="842">IMDIV(1,COMPLEX(1,A2861*$C$9*$C$10))</f>
        <v>0.975634906771126-0.154179880207577i</v>
      </c>
      <c r="H2861" t="str">
        <f t="shared" ref="H2861:H2924" si="843">IMDIV($C$3,IMSUM(K2861,COMPLEX(0,$C$28*A2861)))</f>
        <v>285.62903217373-215.072792376683i</v>
      </c>
      <c r="I2861" t="str">
        <f t="shared" ref="I2861:I2924" si="844">IMPRODUCT(F2861,$C$29,H2861,$C$31)</f>
        <v>9.24645631362548-14.0863814017007i</v>
      </c>
      <c r="K2861" t="str">
        <f t="shared" ref="K2861:K2924" si="845">IF($C$26&lt;=0,IMDIV(1,IMSUM(IMDIV(1,L2861),1/$C$18)),IMDIV(1,IMSUM(IMDIV(1,L2861),1/$C$18,IMDIV(1,M2861))))</f>
        <v>0.0290454486522176-0.0505599296347975i</v>
      </c>
      <c r="L2861" t="str">
        <f t="shared" ref="L2861:L2924" si="846">IMSUM($C$21/$C$22,IMDIV(1,COMPLEX(0,$C$20*$C$22*A2861)))</f>
        <v>0.0015-0.227804409994829i</v>
      </c>
      <c r="M2861" t="str">
        <f t="shared" ref="M2861:M2924" si="847">IMSUM($C$25/$C$26,IMDIV(1,COMPLEX(0,$C$24*$C$26*A2861)))</f>
        <v>0.0135-0.0934582194850583i</v>
      </c>
      <c r="N2861">
        <f t="shared" ref="N2861:N2924" si="848">ABS(R2861)</f>
        <v>86.654156295880753</v>
      </c>
      <c r="O2861">
        <f t="shared" ref="O2861:O2924" si="849">ABS(P2861)</f>
        <v>30.497766920920281</v>
      </c>
      <c r="P2861" s="3">
        <f t="shared" ref="P2861:P2924" si="850">20*LOG10(IMABS(C2861))</f>
        <v>30.497766920920281</v>
      </c>
      <c r="Q2861" s="3">
        <f t="shared" ref="Q2861:Q2924" si="851">IMARGUMENT(C2861)*180/PI()</f>
        <v>-93.345843704119247</v>
      </c>
      <c r="R2861">
        <f t="shared" ref="R2861:R2924" si="852">IF(Q2861&lt;0,Q2861+180,Q2861-180)</f>
        <v>86.654156295880753</v>
      </c>
      <c r="S2861">
        <f t="shared" ref="S2861:S2924" si="853">B2861/1000</f>
        <v>43.665458203681119</v>
      </c>
      <c r="T2861">
        <f t="shared" si="836"/>
        <v>30.497766920920281</v>
      </c>
    </row>
    <row r="2862" spans="1:20" x14ac:dyDescent="0.3">
      <c r="A2862">
        <f t="shared" si="837"/>
        <v>275400.72644521674</v>
      </c>
      <c r="B2862">
        <f t="shared" ref="B2862:B2925" si="854">B2861*(1+B$42)</f>
        <v>43831.386944855105</v>
      </c>
      <c r="C2862" t="str">
        <f t="shared" si="838"/>
        <v>-2.04760199951008-33.3056262445872i</v>
      </c>
      <c r="D2862" t="str">
        <f t="shared" si="839"/>
        <v>11.8674956782306-7.16071345454586i</v>
      </c>
      <c r="E2862" t="str">
        <f t="shared" si="840"/>
        <v>165.539353751922-6.44702494729496i</v>
      </c>
      <c r="F2862" t="str">
        <f t="shared" si="841"/>
        <v>17.030898418339-6.10916334692963i</v>
      </c>
      <c r="G2862" t="str">
        <f t="shared" si="842"/>
        <v>0.975453934177314-0.154737055921696i</v>
      </c>
      <c r="H2862" t="str">
        <f t="shared" si="843"/>
        <v>282.191024697579-217.451804368231i</v>
      </c>
      <c r="I2862" t="str">
        <f t="shared" si="844"/>
        <v>9.0555908394039-14.1330298524665i</v>
      </c>
      <c r="K2862" t="str">
        <f t="shared" si="845"/>
        <v>0.0289045718013173-0.0504323998498715i</v>
      </c>
      <c r="L2862" t="str">
        <f t="shared" si="846"/>
        <v>0.0015-0.226942030279766i</v>
      </c>
      <c r="M2862" t="str">
        <f t="shared" si="847"/>
        <v>0.0135-0.0931044226788781i</v>
      </c>
      <c r="N2862">
        <f t="shared" si="848"/>
        <v>86.48193141660586</v>
      </c>
      <c r="O2862">
        <f t="shared" si="849"/>
        <v>30.466736111869555</v>
      </c>
      <c r="P2862" s="3">
        <f t="shared" si="850"/>
        <v>30.466736111869555</v>
      </c>
      <c r="Q2862" s="3">
        <f t="shared" si="851"/>
        <v>-93.51806858339414</v>
      </c>
      <c r="R2862">
        <f t="shared" si="852"/>
        <v>86.48193141660586</v>
      </c>
      <c r="S2862">
        <f t="shared" si="853"/>
        <v>43.831386944855105</v>
      </c>
      <c r="T2862">
        <f t="shared" si="836"/>
        <v>30.466736111869555</v>
      </c>
    </row>
    <row r="2863" spans="1:20" x14ac:dyDescent="0.3">
      <c r="A2863">
        <f t="shared" si="837"/>
        <v>276447.24920570856</v>
      </c>
      <c r="B2863">
        <f t="shared" si="854"/>
        <v>43997.946215245553</v>
      </c>
      <c r="C2863" t="str">
        <f t="shared" si="838"/>
        <v>-2.14008558118776-33.1802697078324i</v>
      </c>
      <c r="D2863" t="str">
        <f t="shared" si="839"/>
        <v>11.8470014473706-7.171261284024i</v>
      </c>
      <c r="E2863" t="str">
        <f t="shared" si="840"/>
        <v>165.60150351356-6.54685790435429i</v>
      </c>
      <c r="F2863" t="str">
        <f t="shared" si="841"/>
        <v>17.0277158608461-6.10602312734906i</v>
      </c>
      <c r="G2863" t="str">
        <f t="shared" si="842"/>
        <v>0.975271651472613-0.155296031200077i</v>
      </c>
      <c r="H2863" t="str">
        <f t="shared" si="843"/>
        <v>278.714591955215-219.732777329022i</v>
      </c>
      <c r="I2863" t="str">
        <f t="shared" si="844"/>
        <v>8.86461423829194-14.174784010543i</v>
      </c>
      <c r="K2863" t="str">
        <f t="shared" si="845"/>
        <v>0.0287644134141745-0.0503048095559597i</v>
      </c>
      <c r="L2863" t="str">
        <f t="shared" si="846"/>
        <v>0.0015-0.226082915201999i</v>
      </c>
      <c r="M2863" t="str">
        <f t="shared" si="847"/>
        <v>0.0135-0.0927519652110767i</v>
      </c>
      <c r="N2863">
        <f t="shared" si="848"/>
        <v>86.309606216459841</v>
      </c>
      <c r="O2863">
        <f t="shared" si="849"/>
        <v>30.435627791677774</v>
      </c>
      <c r="P2863" s="3">
        <f t="shared" si="850"/>
        <v>30.435627791677774</v>
      </c>
      <c r="Q2863" s="3">
        <f t="shared" si="851"/>
        <v>-93.690393783540159</v>
      </c>
      <c r="R2863">
        <f t="shared" si="852"/>
        <v>86.309606216459841</v>
      </c>
      <c r="S2863">
        <f t="shared" si="853"/>
        <v>43.997946215245555</v>
      </c>
      <c r="T2863">
        <f t="shared" si="836"/>
        <v>30.435627791677774</v>
      </c>
    </row>
    <row r="2864" spans="1:20" x14ac:dyDescent="0.3">
      <c r="A2864">
        <f t="shared" si="837"/>
        <v>277497.74875269027</v>
      </c>
      <c r="B2864">
        <f t="shared" si="854"/>
        <v>44165.138410863488</v>
      </c>
      <c r="C2864" t="str">
        <f t="shared" si="838"/>
        <v>-2.23189973662429-33.0547860929904i</v>
      </c>
      <c r="D2864" t="str">
        <f t="shared" si="839"/>
        <v>11.8264226344245-7.18178145461391i</v>
      </c>
      <c r="E2864" t="str">
        <f t="shared" si="840"/>
        <v>165.663511701342-6.64722611061911i</v>
      </c>
      <c r="F2864" t="str">
        <f t="shared" si="841"/>
        <v>17.0245102728002-6.10296321962445i</v>
      </c>
      <c r="G2864" t="str">
        <f t="shared" si="842"/>
        <v>0.975088049680509-0.155856809446268i</v>
      </c>
      <c r="H2864" t="str">
        <f t="shared" si="843"/>
        <v>275.203689286797-221.915268906138i</v>
      </c>
      <c r="I2864" t="str">
        <f t="shared" si="844"/>
        <v>8.67370658908441-14.2116877320005i</v>
      </c>
      <c r="K2864" t="str">
        <f t="shared" si="845"/>
        <v>0.0286249719900188-0.0501771629396697i</v>
      </c>
      <c r="L2864" t="str">
        <f t="shared" si="846"/>
        <v>0.0015-0.225227052402868i</v>
      </c>
      <c r="M2864" t="str">
        <f t="shared" si="847"/>
        <v>0.0135-0.0924008420114331i</v>
      </c>
      <c r="N2864">
        <f t="shared" si="848"/>
        <v>86.137181853867048</v>
      </c>
      <c r="O2864">
        <f t="shared" si="849"/>
        <v>30.404442012732424</v>
      </c>
      <c r="P2864" s="3">
        <f t="shared" si="850"/>
        <v>30.404442012732424</v>
      </c>
      <c r="Q2864" s="3">
        <f t="shared" si="851"/>
        <v>-93.862818146132952</v>
      </c>
      <c r="R2864">
        <f t="shared" si="852"/>
        <v>86.137181853867048</v>
      </c>
      <c r="S2864">
        <f t="shared" si="853"/>
        <v>44.165138410863491</v>
      </c>
      <c r="T2864">
        <f t="shared" si="836"/>
        <v>30.404442012732424</v>
      </c>
    </row>
    <row r="2865" spans="1:20" x14ac:dyDescent="0.3">
      <c r="A2865">
        <f t="shared" si="837"/>
        <v>278552.24019795051</v>
      </c>
      <c r="B2865">
        <f t="shared" si="854"/>
        <v>44332.965936824774</v>
      </c>
      <c r="C2865" t="str">
        <f t="shared" si="838"/>
        <v>-2.32304377208936-32.9291800333415i</v>
      </c>
      <c r="D2865" t="str">
        <f t="shared" si="839"/>
        <v>11.8057593104183-7.19227330896165i</v>
      </c>
      <c r="E2865" t="str">
        <f t="shared" si="840"/>
        <v>165.72537794233-6.7481295995196i</v>
      </c>
      <c r="F2865" t="str">
        <f t="shared" si="841"/>
        <v>17.0212814965346-6.09998349792066i</v>
      </c>
      <c r="G2865" t="str">
        <f t="shared" si="842"/>
        <v>0.974903119770557-0.156419394041122i</v>
      </c>
      <c r="H2865" t="str">
        <f t="shared" si="843"/>
        <v>271.662239572651-223.999033955008i</v>
      </c>
      <c r="I2865" t="str">
        <f t="shared" si="844"/>
        <v>8.48304339713859-14.2437929781674i</v>
      </c>
      <c r="K2865" t="str">
        <f t="shared" si="845"/>
        <v>0.0284862460022543-0.0500494641587275i</v>
      </c>
      <c r="L2865" t="str">
        <f t="shared" si="846"/>
        <v>0.0015-0.2243744295705i</v>
      </c>
      <c r="M2865" t="str">
        <f t="shared" si="847"/>
        <v>0.0135-0.0920510480289227i</v>
      </c>
      <c r="N2865">
        <f t="shared" si="848"/>
        <v>85.964659484039643</v>
      </c>
      <c r="O2865">
        <f t="shared" si="849"/>
        <v>30.373178828627886</v>
      </c>
      <c r="P2865" s="3">
        <f t="shared" si="850"/>
        <v>30.373178828627886</v>
      </c>
      <c r="Q2865" s="3">
        <f t="shared" si="851"/>
        <v>-94.035340515960357</v>
      </c>
      <c r="R2865">
        <f t="shared" si="852"/>
        <v>85.964659484039643</v>
      </c>
      <c r="S2865">
        <f t="shared" si="853"/>
        <v>44.332965936824777</v>
      </c>
      <c r="T2865">
        <f t="shared" si="836"/>
        <v>30.373178828627886</v>
      </c>
    </row>
    <row r="2866" spans="1:20" x14ac:dyDescent="0.3">
      <c r="A2866">
        <f t="shared" si="837"/>
        <v>279610.73871070275</v>
      </c>
      <c r="B2866">
        <f t="shared" si="854"/>
        <v>44501.43120738471</v>
      </c>
      <c r="C2866" t="str">
        <f t="shared" si="838"/>
        <v>-2.41351703896158-32.8034561618944i</v>
      </c>
      <c r="D2866" t="str">
        <f t="shared" si="839"/>
        <v>11.7850115518457-7.20273618835435i</v>
      </c>
      <c r="E2866" t="str">
        <f t="shared" si="840"/>
        <v>165.787101882074-6.84956841908148i</v>
      </c>
      <c r="F2866" t="str">
        <f t="shared" si="841"/>
        <v>17.0180293734372-6.09708383669892i</v>
      </c>
      <c r="G2866" t="str">
        <f t="shared" si="842"/>
        <v>0.974716852658166-0.15698378834238i</v>
      </c>
      <c r="H2866" t="str">
        <f t="shared" si="843"/>
        <v>268.094121974295-225.984019103031i</v>
      </c>
      <c r="I2866" t="str">
        <f t="shared" si="844"/>
        <v>8.29279518895093-14.2711593978231i</v>
      </c>
      <c r="K2866" t="str">
        <f t="shared" si="845"/>
        <v>0.0283482338988559-0.0499217173418807i</v>
      </c>
      <c r="L2866" t="str">
        <f t="shared" si="846"/>
        <v>0.0015-0.223525034439629i</v>
      </c>
      <c r="M2866" t="str">
        <f t="shared" si="847"/>
        <v>0.0135-0.0917025782316428i</v>
      </c>
      <c r="N2866">
        <f t="shared" si="848"/>
        <v>85.792040258972293</v>
      </c>
      <c r="O2866">
        <f t="shared" si="849"/>
        <v>30.341838294167594</v>
      </c>
      <c r="P2866" s="3">
        <f t="shared" si="850"/>
        <v>30.341838294167594</v>
      </c>
      <c r="Q2866" s="3">
        <f t="shared" si="851"/>
        <v>-94.207959741027707</v>
      </c>
      <c r="R2866">
        <f t="shared" si="852"/>
        <v>85.792040258972293</v>
      </c>
      <c r="S2866">
        <f t="shared" si="853"/>
        <v>44.501431207384712</v>
      </c>
      <c r="T2866">
        <f t="shared" si="836"/>
        <v>30.341838294167594</v>
      </c>
    </row>
    <row r="2867" spans="1:20" x14ac:dyDescent="0.3">
      <c r="A2867">
        <f t="shared" si="837"/>
        <v>280673.25951780338</v>
      </c>
      <c r="B2867">
        <f t="shared" si="854"/>
        <v>44670.536645972774</v>
      </c>
      <c r="C2867" t="str">
        <f t="shared" si="838"/>
        <v>-2.50331893363403-32.6776191109224i</v>
      </c>
      <c r="D2867" t="str">
        <f t="shared" si="839"/>
        <v>11.7641794407048-7.21316943277074i</v>
      </c>
      <c r="E2867" t="str">
        <f t="shared" si="840"/>
        <v>165.848683184519-6.95154263222304i</v>
      </c>
      <c r="F2867" t="str">
        <f t="shared" si="841"/>
        <v>17.014753743947-6.09426411070641i</v>
      </c>
      <c r="G2867" t="str">
        <f t="shared" si="842"/>
        <v>0.974529239204391-0.157549995684232i</v>
      </c>
      <c r="H2867" t="str">
        <f t="shared" si="843"/>
        <v>264.503161311879-227.870356627988i</v>
      </c>
      <c r="I2867" t="str">
        <f t="shared" si="844"/>
        <v>8.10312714552431-14.2938538896043i</v>
      </c>
      <c r="K2867" t="str">
        <f t="shared" si="845"/>
        <v>0.0282109341027639-0.0497939265888067i</v>
      </c>
      <c r="L2867" t="str">
        <f t="shared" si="846"/>
        <v>0.0015-0.222678854791422i</v>
      </c>
      <c r="M2867" t="str">
        <f t="shared" si="847"/>
        <v>0.0135-0.0913554276067374i</v>
      </c>
      <c r="N2867">
        <f t="shared" si="848"/>
        <v>85.619325327438062</v>
      </c>
      <c r="O2867">
        <f t="shared" si="849"/>
        <v>30.310420465365855</v>
      </c>
      <c r="P2867" s="3">
        <f t="shared" si="850"/>
        <v>30.310420465365855</v>
      </c>
      <c r="Q2867" s="3">
        <f t="shared" si="851"/>
        <v>-94.380674672561938</v>
      </c>
      <c r="R2867">
        <f t="shared" si="852"/>
        <v>85.619325327438062</v>
      </c>
      <c r="S2867">
        <f t="shared" si="853"/>
        <v>44.670536645972774</v>
      </c>
      <c r="T2867">
        <f t="shared" si="836"/>
        <v>30.310420465365855</v>
      </c>
    </row>
    <row r="2868" spans="1:20" x14ac:dyDescent="0.3">
      <c r="A2868">
        <f t="shared" si="837"/>
        <v>281739.81790397107</v>
      </c>
      <c r="B2868">
        <f t="shared" si="854"/>
        <v>44840.284685227474</v>
      </c>
      <c r="C2868" t="str">
        <f t="shared" si="838"/>
        <v>-2.5924488974149-32.5516735115034i</v>
      </c>
      <c r="D2868" t="str">
        <f t="shared" si="839"/>
        <v>11.7432630645352-7.22357238093295i</v>
      </c>
      <c r="E2868" t="str">
        <f t="shared" si="840"/>
        <v>165.910121531894-7.05405231705773i</v>
      </c>
      <c r="F2868" t="str">
        <f t="shared" si="841"/>
        <v>17.0114544475503-6.09152419496603i</v>
      </c>
      <c r="G2868" t="str">
        <f t="shared" si="842"/>
        <v>0.974340270215731-0.158118019376881i</v>
      </c>
      <c r="H2868" t="str">
        <f t="shared" si="843"/>
        <v>260.893118117898-229.658357722071i</v>
      </c>
      <c r="I2868" t="str">
        <f t="shared" si="844"/>
        <v>7.91419877513511-14.3119501483592i</v>
      </c>
      <c r="K2868" t="str">
        <f t="shared" si="845"/>
        <v>0.0280743450122819-0.0496660959700288i</v>
      </c>
      <c r="L2868" t="str">
        <f t="shared" si="846"/>
        <v>0.0015-0.221835878453299i</v>
      </c>
      <c r="M2868" t="str">
        <f t="shared" si="847"/>
        <v>0.0135-0.0910095911603277i</v>
      </c>
      <c r="N2868">
        <f t="shared" si="848"/>
        <v>85.446515834984012</v>
      </c>
      <c r="O2868">
        <f t="shared" si="849"/>
        <v>30.278925399450159</v>
      </c>
      <c r="P2868" s="3">
        <f t="shared" si="850"/>
        <v>30.278925399450159</v>
      </c>
      <c r="Q2868" s="3">
        <f t="shared" si="851"/>
        <v>-94.553484165015988</v>
      </c>
      <c r="R2868">
        <f t="shared" si="852"/>
        <v>85.446515834984012</v>
      </c>
      <c r="S2868">
        <f t="shared" si="853"/>
        <v>44.840284685227473</v>
      </c>
      <c r="T2868">
        <f t="shared" si="836"/>
        <v>30.278925399450159</v>
      </c>
    </row>
    <row r="2869" spans="1:20" x14ac:dyDescent="0.3">
      <c r="A2869">
        <f t="shared" si="837"/>
        <v>282810.42921200616</v>
      </c>
      <c r="B2869">
        <f t="shared" si="854"/>
        <v>45010.677767031339</v>
      </c>
      <c r="C2869" t="str">
        <f t="shared" si="838"/>
        <v>-2.68090641642362-32.4256239930652i</v>
      </c>
      <c r="D2869" t="str">
        <f t="shared" si="839"/>
        <v>11.7222625164545-7.23394437035924i</v>
      </c>
      <c r="E2869" t="str">
        <f t="shared" si="840"/>
        <v>165.971416624617-7.15709756718872i</v>
      </c>
      <c r="F2869" t="str">
        <f t="shared" si="841"/>
        <v>17.0081313227775-6.0888639647662i</v>
      </c>
      <c r="G2869" t="str">
        <f t="shared" si="842"/>
        <v>0.974149936443913-0.15868786270611i</v>
      </c>
      <c r="H2869" t="str">
        <f t="shared" si="843"/>
        <v>257.267679399041-231.348505214009i</v>
      </c>
      <c r="I2869" t="str">
        <f t="shared" si="844"/>
        <v>7.72616362573504-14.32552819913i</v>
      </c>
      <c r="K2869" t="str">
        <f t="shared" si="845"/>
        <v>0.0279384650014701-0.0495382295268353i</v>
      </c>
      <c r="L2869" t="str">
        <f t="shared" si="846"/>
        <v>0.0015-0.220996093298764i</v>
      </c>
      <c r="M2869" t="str">
        <f t="shared" si="847"/>
        <v>0.0135-0.090665063917442i</v>
      </c>
      <c r="N2869">
        <f t="shared" si="848"/>
        <v>85.273612923926905</v>
      </c>
      <c r="O2869">
        <f t="shared" si="849"/>
        <v>30.24735315486442</v>
      </c>
      <c r="P2869" s="3">
        <f t="shared" si="850"/>
        <v>30.24735315486442</v>
      </c>
      <c r="Q2869" s="3">
        <f t="shared" si="851"/>
        <v>-94.726387076073095</v>
      </c>
      <c r="R2869">
        <f t="shared" si="852"/>
        <v>85.273612923926905</v>
      </c>
      <c r="S2869">
        <f t="shared" si="853"/>
        <v>45.010677767031339</v>
      </c>
      <c r="T2869">
        <f t="shared" si="836"/>
        <v>30.24735315486442</v>
      </c>
    </row>
    <row r="2870" spans="1:20" x14ac:dyDescent="0.3">
      <c r="A2870">
        <f t="shared" si="837"/>
        <v>283885.10884301184</v>
      </c>
      <c r="B2870">
        <f t="shared" si="854"/>
        <v>45181.718342546061</v>
      </c>
      <c r="C2870" t="str">
        <f t="shared" si="838"/>
        <v>-2.76869102148268-32.2994751829259i</v>
      </c>
      <c r="D2870" t="str">
        <f t="shared" si="839"/>
        <v>11.7011778951939-7.24428473741677i</v>
      </c>
      <c r="E2870" t="str">
        <f t="shared" si="840"/>
        <v>166.03256818118-7.26067849201176i</v>
      </c>
      <c r="F2870" t="str">
        <f t="shared" si="841"/>
        <v>17.004784207199-6.08628329565034i</v>
      </c>
      <c r="G2870" t="str">
        <f t="shared" si="842"/>
        <v>0.9739582285857-0.159259528932825i</v>
      </c>
      <c r="H2870" t="str">
        <f t="shared" si="843"/>
        <v>253.630450130336-232.94144582231i</v>
      </c>
      <c r="I2870" t="str">
        <f t="shared" si="844"/>
        <v>7.53916903687557-14.3346739223409i</v>
      </c>
      <c r="K2870" t="str">
        <f t="shared" si="845"/>
        <v>0.0278032924205364-0.0494103312712023i</v>
      </c>
      <c r="L2870" t="str">
        <f t="shared" si="846"/>
        <v>0.0015-0.220159487247224i</v>
      </c>
      <c r="M2870" t="str">
        <f t="shared" si="847"/>
        <v>0.0135-0.0903218409219379i</v>
      </c>
      <c r="N2870">
        <f t="shared" si="848"/>
        <v>85.100617733346851</v>
      </c>
      <c r="O2870">
        <f t="shared" si="849"/>
        <v>30.215703791270457</v>
      </c>
      <c r="P2870" s="3">
        <f t="shared" si="850"/>
        <v>30.215703791270457</v>
      </c>
      <c r="Q2870" s="3">
        <f t="shared" si="851"/>
        <v>-94.899382266653149</v>
      </c>
      <c r="R2870">
        <f t="shared" si="852"/>
        <v>85.100617733346851</v>
      </c>
      <c r="S2870">
        <f t="shared" si="853"/>
        <v>45.181718342546063</v>
      </c>
      <c r="T2870">
        <f t="shared" si="836"/>
        <v>30.215703791270457</v>
      </c>
    </row>
    <row r="2871" spans="1:20" x14ac:dyDescent="0.3">
      <c r="A2871">
        <f t="shared" si="837"/>
        <v>284963.87225661526</v>
      </c>
      <c r="B2871">
        <f t="shared" si="854"/>
        <v>45353.408872247739</v>
      </c>
      <c r="C2871" t="str">
        <f t="shared" si="838"/>
        <v>-2.85580228800378-32.1732317058454i</v>
      </c>
      <c r="D2871" t="str">
        <f t="shared" si="839"/>
        <v>11.6800093051339-7.25459281737571i</v>
      </c>
      <c r="E2871" t="str">
        <f t="shared" si="840"/>
        <v>166.093575938044-7.36479521700917i</v>
      </c>
      <c r="F2871" t="str">
        <f t="shared" si="841"/>
        <v>17.0014129374219-6.08378206340652i</v>
      </c>
      <c r="G2871" t="str">
        <f t="shared" si="842"/>
        <v>0.973765137282678-0.159833021292614i</v>
      </c>
      <c r="H2871" t="str">
        <f t="shared" si="843"/>
        <v>249.984945498202-234.437982012411i</v>
      </c>
      <c r="I2871" t="str">
        <f t="shared" si="844"/>
        <v>7.35335593071832-14.3394785736432i</v>
      </c>
      <c r="K2871" t="str">
        <f t="shared" si="845"/>
        <v>0.0276688255962289-0.049282405185725i</v>
      </c>
      <c r="L2871" t="str">
        <f t="shared" si="846"/>
        <v>0.0015-0.219326048263822i</v>
      </c>
      <c r="M2871" t="str">
        <f t="shared" si="847"/>
        <v>0.0135-0.0899799172364397i</v>
      </c>
      <c r="N2871">
        <f t="shared" si="848"/>
        <v>84.927531399083733</v>
      </c>
      <c r="O2871">
        <f t="shared" si="849"/>
        <v>30.183977369551847</v>
      </c>
      <c r="P2871" s="3">
        <f t="shared" si="850"/>
        <v>30.183977369551847</v>
      </c>
      <c r="Q2871" s="3">
        <f t="shared" si="851"/>
        <v>-95.072468600916267</v>
      </c>
      <c r="R2871">
        <f t="shared" si="852"/>
        <v>84.927531399083733</v>
      </c>
      <c r="S2871">
        <f t="shared" si="853"/>
        <v>45.353408872247741</v>
      </c>
      <c r="T2871">
        <f t="shared" si="836"/>
        <v>30.183977369551847</v>
      </c>
    </row>
    <row r="2872" spans="1:20" x14ac:dyDescent="0.3">
      <c r="A2872">
        <f t="shared" si="837"/>
        <v>286046.7349711904</v>
      </c>
      <c r="B2872">
        <f t="shared" si="854"/>
        <v>45525.751825962281</v>
      </c>
      <c r="C2872" t="str">
        <f t="shared" si="838"/>
        <v>-2.94223983587112-32.0468981835713i</v>
      </c>
      <c r="D2872" t="str">
        <f t="shared" si="839"/>
        <v>11.6587568563383-7.26486794446366i</v>
      </c>
      <c r="E2872" t="str">
        <f t="shared" si="840"/>
        <v>166.15443964953-7.46944788404863i</v>
      </c>
      <c r="F2872" t="str">
        <f t="shared" si="841"/>
        <v>16.9980173490866-6.0813601440568i</v>
      </c>
      <c r="G2872" t="str">
        <f t="shared" si="842"/>
        <v>0.973570653121057-0.160408342995292i</v>
      </c>
      <c r="H2872" t="str">
        <f t="shared" si="843"/>
        <v>246.3345839017-235.83906352968i</v>
      </c>
      <c r="I2872" t="str">
        <f t="shared" si="844"/>
        <v>7.16885864138641-14.3400383017109i</v>
      </c>
      <c r="K2872" t="str">
        <f t="shared" si="845"/>
        <v>0.0275350628322227-0.049154455223549i</v>
      </c>
      <c r="L2872" t="str">
        <f t="shared" si="846"/>
        <v>0.0015-0.218495764359257i</v>
      </c>
      <c r="M2872" t="str">
        <f t="shared" si="847"/>
        <v>0.0135-0.0896392879422594i</v>
      </c>
      <c r="N2872">
        <f t="shared" si="848"/>
        <v>84.754355053728986</v>
      </c>
      <c r="O2872">
        <f t="shared" si="849"/>
        <v>30.15217395181585</v>
      </c>
      <c r="P2872" s="3">
        <f t="shared" si="850"/>
        <v>30.15217395181585</v>
      </c>
      <c r="Q2872" s="3">
        <f t="shared" si="851"/>
        <v>-95.245644946271014</v>
      </c>
      <c r="R2872">
        <f t="shared" si="852"/>
        <v>84.754355053728986</v>
      </c>
      <c r="S2872">
        <f t="shared" si="853"/>
        <v>45.525751825962281</v>
      </c>
      <c r="T2872">
        <f t="shared" si="836"/>
        <v>30.15217395181585</v>
      </c>
    </row>
    <row r="2873" spans="1:20" x14ac:dyDescent="0.3">
      <c r="A2873">
        <f t="shared" si="837"/>
        <v>287133.71256408095</v>
      </c>
      <c r="B2873">
        <f t="shared" si="854"/>
        <v>45698.74968290094</v>
      </c>
      <c r="C2873" t="str">
        <f t="shared" si="838"/>
        <v>-3.02800332931757-31.9204792343965i</v>
      </c>
      <c r="D2873" t="str">
        <f t="shared" si="839"/>
        <v>11.6374206645898-7.27510945192106i</v>
      </c>
      <c r="E2873" t="str">
        <f t="shared" si="840"/>
        <v>166.215159087702-7.57463665168181i</v>
      </c>
      <c r="F2873" t="str">
        <f t="shared" si="841"/>
        <v>16.994597276863-6.0790174138467i</v>
      </c>
      <c r="G2873" t="str">
        <f t="shared" si="842"/>
        <v>0.973374766631472-0.160985497224437i</v>
      </c>
      <c r="H2873" t="str">
        <f t="shared" si="843"/>
        <v>242.68268071456-237.145778678361i</v>
      </c>
      <c r="I2873" t="str">
        <f t="shared" si="844"/>
        <v>6.98580478164845-14.3364536670928i</v>
      </c>
      <c r="K2873" t="str">
        <f t="shared" si="845"/>
        <v>0.0274020024095108-0.0490264853083117i</v>
      </c>
      <c r="L2873" t="str">
        <f t="shared" si="846"/>
        <v>0.0015-0.217668623589617i</v>
      </c>
      <c r="M2873" t="str">
        <f t="shared" si="847"/>
        <v>0.0135-0.0892999481393294i</v>
      </c>
      <c r="N2873">
        <f t="shared" si="848"/>
        <v>84.581089826623199</v>
      </c>
      <c r="O2873">
        <f t="shared" si="849"/>
        <v>30.120293601397844</v>
      </c>
      <c r="P2873" s="3">
        <f t="shared" si="850"/>
        <v>30.120293601397844</v>
      </c>
      <c r="Q2873" s="3">
        <f t="shared" si="851"/>
        <v>-95.418910173376801</v>
      </c>
      <c r="R2873">
        <f t="shared" si="852"/>
        <v>84.581089826623199</v>
      </c>
      <c r="S2873">
        <f t="shared" si="853"/>
        <v>45.698749682900939</v>
      </c>
      <c r="T2873">
        <f t="shared" si="836"/>
        <v>30.120293601397844</v>
      </c>
    </row>
    <row r="2874" spans="1:20" x14ac:dyDescent="0.3">
      <c r="A2874">
        <f t="shared" si="837"/>
        <v>288224.82067182445</v>
      </c>
      <c r="B2874">
        <f t="shared" si="854"/>
        <v>45872.404931695964</v>
      </c>
      <c r="C2874" t="str">
        <f t="shared" si="838"/>
        <v>-3.11309247679908-31.7939794727086i</v>
      </c>
      <c r="D2874" t="str">
        <f t="shared" si="839"/>
        <v>11.6160008514223-7.28531667205707i</v>
      </c>
      <c r="E2874" t="str">
        <f t="shared" si="840"/>
        <v>166.275734042254-7.68036169543422i</v>
      </c>
      <c r="F2874" t="str">
        <f t="shared" si="841"/>
        <v>16.9911525544474-6.07675374923464i</v>
      </c>
      <c r="G2874" t="str">
        <f t="shared" si="842"/>
        <v>0.973177468288781-0.161564487136931i</v>
      </c>
      <c r="H2874" t="str">
        <f t="shared" si="843"/>
        <v>239.03244280398-238.3593454145i</v>
      </c>
      <c r="I2874" t="str">
        <f t="shared" si="844"/>
        <v>6.80431514567233-14.3288291650343i</v>
      </c>
      <c r="K2874" t="str">
        <f t="shared" si="845"/>
        <v>0.0272696425867856-0.0488984993340831i</v>
      </c>
      <c r="L2874" t="str">
        <f t="shared" si="846"/>
        <v>0.0015-0.216844614056203i</v>
      </c>
      <c r="M2874" t="str">
        <f t="shared" si="847"/>
        <v>0.0135-0.0889618929461341i</v>
      </c>
      <c r="N2874">
        <f t="shared" si="848"/>
        <v>84.407736843846664</v>
      </c>
      <c r="O2874">
        <f t="shared" si="849"/>
        <v>30.088336382863091</v>
      </c>
      <c r="P2874" s="3">
        <f t="shared" si="850"/>
        <v>30.088336382863091</v>
      </c>
      <c r="Q2874" s="3">
        <f t="shared" si="851"/>
        <v>-95.592263156153336</v>
      </c>
      <c r="R2874">
        <f t="shared" si="852"/>
        <v>84.407736843846664</v>
      </c>
      <c r="S2874">
        <f t="shared" si="853"/>
        <v>45.872404931695968</v>
      </c>
      <c r="T2874">
        <f t="shared" si="836"/>
        <v>30.088336382863091</v>
      </c>
    </row>
    <row r="2875" spans="1:20" x14ac:dyDescent="0.3">
      <c r="A2875">
        <f t="shared" si="837"/>
        <v>289320.07499037741</v>
      </c>
      <c r="B2875">
        <f t="shared" si="854"/>
        <v>46046.720070436408</v>
      </c>
      <c r="C2875" t="str">
        <f t="shared" si="838"/>
        <v>-3.19750703086243-31.6674035085533i</v>
      </c>
      <c r="D2875" t="str">
        <f t="shared" si="839"/>
        <v>11.5944975441548-7.29548893630621i</v>
      </c>
      <c r="E2875" t="str">
        <f t="shared" si="840"/>
        <v>166.336164320394-7.78662320810962i</v>
      </c>
      <c r="F2875" t="str">
        <f t="shared" si="841"/>
        <v>16.9876830145586-6.07456902688095i</v>
      </c>
      <c r="G2875" t="str">
        <f t="shared" si="842"/>
        <v>0.972978748511867-0.162145315862494i</v>
      </c>
      <c r="H2875" t="str">
        <f t="shared" si="843"/>
        <v>235.386963796462-239.481102317732i</v>
      </c>
      <c r="I2875" t="str">
        <f t="shared" si="844"/>
        <v>6.62450364638508-14.3172727549476i</v>
      </c>
      <c r="K2875" t="str">
        <f t="shared" si="845"/>
        <v>0.0271379816008283-0.0487705011653162i</v>
      </c>
      <c r="L2875" t="str">
        <f t="shared" si="846"/>
        <v>0.0015-0.216023723905362i</v>
      </c>
      <c r="M2875" t="str">
        <f t="shared" si="847"/>
        <v>0.0135-0.088625117499636i</v>
      </c>
      <c r="N2875">
        <f t="shared" si="848"/>
        <v>84.234297228215368</v>
      </c>
      <c r="O2875">
        <f t="shared" si="849"/>
        <v>30.056302362011653</v>
      </c>
      <c r="P2875" s="3">
        <f t="shared" si="850"/>
        <v>30.056302362011653</v>
      </c>
      <c r="Q2875" s="3">
        <f t="shared" si="851"/>
        <v>-95.765702771784632</v>
      </c>
      <c r="R2875">
        <f t="shared" si="852"/>
        <v>84.234297228215368</v>
      </c>
      <c r="S2875">
        <f t="shared" si="853"/>
        <v>46.046720070436407</v>
      </c>
      <c r="T2875">
        <f t="shared" si="836"/>
        <v>30.056302362011653</v>
      </c>
    </row>
    <row r="2876" spans="1:20" x14ac:dyDescent="0.3">
      <c r="A2876">
        <f t="shared" si="837"/>
        <v>290419.49127534084</v>
      </c>
      <c r="B2876">
        <f t="shared" si="854"/>
        <v>46221.697606704067</v>
      </c>
      <c r="C2876" t="str">
        <f t="shared" si="838"/>
        <v>-3.28124678801025-31.540755947191i</v>
      </c>
      <c r="D2876" t="str">
        <f t="shared" si="839"/>
        <v>11.5729108759242-7.30562557528585i</v>
      </c>
      <c r="E2876" t="str">
        <f t="shared" si="840"/>
        <v>166.396449746721-7.89342140008002i</v>
      </c>
      <c r="F2876" t="str">
        <f t="shared" si="841"/>
        <v>16.9841884889347-6.07246312363729i</v>
      </c>
      <c r="G2876" t="str">
        <f t="shared" si="842"/>
        <v>0.972778597663443-0.162727986503207i</v>
      </c>
      <c r="H2876" t="str">
        <f t="shared" si="843"/>
        <v>231.749220075401-240.512499503863i</v>
      </c>
      <c r="I2876" t="str">
        <f t="shared" si="844"/>
        <v>6.44647728578007-14.3018953989972i</v>
      </c>
      <c r="K2876" t="str">
        <f t="shared" si="845"/>
        <v>0.0270070176668859-0.0486424946367971i</v>
      </c>
      <c r="L2876" t="str">
        <f t="shared" si="846"/>
        <v>0.0015-0.215205941328315i</v>
      </c>
      <c r="M2876" t="str">
        <f t="shared" si="847"/>
        <v>0.0135-0.088289616955206i</v>
      </c>
      <c r="N2876">
        <f t="shared" si="848"/>
        <v>84.060772099272299</v>
      </c>
      <c r="O2876">
        <f t="shared" si="849"/>
        <v>30.024191605880958</v>
      </c>
      <c r="P2876" s="3">
        <f t="shared" si="850"/>
        <v>30.024191605880958</v>
      </c>
      <c r="Q2876" s="3">
        <f t="shared" si="851"/>
        <v>-95.939227900727701</v>
      </c>
      <c r="R2876">
        <f t="shared" si="852"/>
        <v>84.060772099272299</v>
      </c>
      <c r="S2876">
        <f t="shared" si="853"/>
        <v>46.221697606704069</v>
      </c>
      <c r="T2876">
        <f t="shared" si="836"/>
        <v>30.024191605880958</v>
      </c>
    </row>
    <row r="2877" spans="1:20" x14ac:dyDescent="0.3">
      <c r="A2877">
        <f t="shared" si="837"/>
        <v>291523.08534218714</v>
      </c>
      <c r="B2877">
        <f t="shared" si="854"/>
        <v>46397.340057609545</v>
      </c>
      <c r="C2877" t="str">
        <f t="shared" si="838"/>
        <v>-3.36431158856001-31.4140413886628i</v>
      </c>
      <c r="D2877" t="str">
        <f t="shared" si="839"/>
        <v>11.5512409857163-7.31572591885421i</v>
      </c>
      <c r="E2877" t="str">
        <f t="shared" si="840"/>
        <v>166.456590163107-8.00075649957868i</v>
      </c>
      <c r="F2877" t="str">
        <f t="shared" si="841"/>
        <v>16.9806688083299-6.0704359165357i</v>
      </c>
      <c r="G2877" t="str">
        <f t="shared" si="842"/>
        <v>0.972577006049857-0.163312502133037i</v>
      </c>
      <c r="H2877" t="str">
        <f t="shared" si="843"/>
        <v>228.122067490484-241.455089536091i</v>
      </c>
      <c r="I2877" t="str">
        <f t="shared" si="844"/>
        <v>6.27033615637441-14.2828106120101i</v>
      </c>
      <c r="K2877" t="str">
        <f t="shared" si="845"/>
        <v>0.0268767489790568-0.048514483553605i</v>
      </c>
      <c r="L2877" t="str">
        <f t="shared" si="846"/>
        <v>0.0015-0.214391254560983i</v>
      </c>
      <c r="M2877" t="str">
        <f t="shared" si="847"/>
        <v>0.0135-0.0879553864865571i</v>
      </c>
      <c r="N2877">
        <f t="shared" si="848"/>
        <v>83.887162573282069</v>
      </c>
      <c r="O2877">
        <f t="shared" si="849"/>
        <v>29.992004182750257</v>
      </c>
      <c r="P2877" s="3">
        <f t="shared" si="850"/>
        <v>29.992004182750257</v>
      </c>
      <c r="Q2877" s="3">
        <f t="shared" si="851"/>
        <v>-96.112837426717931</v>
      </c>
      <c r="R2877">
        <f t="shared" si="852"/>
        <v>83.887162573282069</v>
      </c>
      <c r="S2877">
        <f t="shared" si="853"/>
        <v>46.397340057609547</v>
      </c>
      <c r="T2877">
        <f t="shared" si="836"/>
        <v>29.992004182750257</v>
      </c>
    </row>
    <row r="2878" spans="1:20" x14ac:dyDescent="0.3">
      <c r="A2878">
        <f t="shared" si="837"/>
        <v>292630.87306648749</v>
      </c>
      <c r="B2878">
        <f t="shared" si="854"/>
        <v>46573.649949828461</v>
      </c>
      <c r="C2878" t="str">
        <f t="shared" si="838"/>
        <v>-3.44670131650102-31.2872644273544i</v>
      </c>
      <c r="D2878" t="str">
        <f t="shared" si="839"/>
        <v>11.5294880183981-7.32578929616907i</v>
      </c>
      <c r="E2878" t="str">
        <f t="shared" si="840"/>
        <v>166.516585428569-8.10862875300172i</v>
      </c>
      <c r="F2878" t="str">
        <f t="shared" si="841"/>
        <v>16.9771238025108-6.06848728277758i</v>
      </c>
      <c r="G2878" t="str">
        <f t="shared" si="842"/>
        <v>0.972373963920897-0.163898865797353i</v>
      </c>
      <c r="H2878" t="str">
        <f t="shared" si="843"/>
        <v>224.508238754532-242.310518389083i</v>
      </c>
      <c r="I2878" t="str">
        <f t="shared" si="844"/>
        <v>6.0961734718834-14.2601340246907i</v>
      </c>
      <c r="K2878" t="str">
        <f t="shared" si="845"/>
        <v>0.0267471737106653-0.048386471691071i</v>
      </c>
      <c r="L2878" t="str">
        <f t="shared" si="846"/>
        <v>0.0015-0.213579651883824i</v>
      </c>
      <c r="M2878" t="str">
        <f t="shared" si="847"/>
        <v>0.0135-0.0876224212856716i</v>
      </c>
      <c r="N2878">
        <f t="shared" si="848"/>
        <v>83.713469763220672</v>
      </c>
      <c r="O2878">
        <f t="shared" si="849"/>
        <v>29.959740162144023</v>
      </c>
      <c r="P2878" s="3">
        <f t="shared" si="850"/>
        <v>29.959740162144023</v>
      </c>
      <c r="Q2878" s="3">
        <f t="shared" si="851"/>
        <v>-96.286530236779328</v>
      </c>
      <c r="R2878">
        <f t="shared" si="852"/>
        <v>83.713469763220672</v>
      </c>
      <c r="S2878">
        <f t="shared" si="853"/>
        <v>46.573649949828464</v>
      </c>
      <c r="T2878">
        <f t="shared" si="836"/>
        <v>29.959740162144023</v>
      </c>
    </row>
    <row r="2879" spans="1:20" x14ac:dyDescent="0.3">
      <c r="A2879">
        <f t="shared" si="837"/>
        <v>293742.87038414011</v>
      </c>
      <c r="B2879">
        <f t="shared" si="854"/>
        <v>46750.629819637812</v>
      </c>
      <c r="C2879" t="str">
        <f t="shared" si="838"/>
        <v>-3.52841589934463-31.1604296515668i</v>
      </c>
      <c r="D2879" t="str">
        <f t="shared" si="839"/>
        <v>11.5076521247477-7.33581503574711i</v>
      </c>
      <c r="E2879" t="str">
        <f t="shared" si="840"/>
        <v>166.576435419151-8.21703842519506i</v>
      </c>
      <c r="F2879" t="str">
        <f t="shared" si="841"/>
        <v>16.973553300253-6.06661709972272i</v>
      </c>
      <c r="G2879" t="str">
        <f t="shared" si="842"/>
        <v>0.9721694614696-0.164487080512446i</v>
      </c>
      <c r="H2879" t="str">
        <f t="shared" si="843"/>
        <v>220.910341499931-243.080516515555i</v>
      </c>
      <c r="I2879" t="str">
        <f t="shared" si="844"/>
        <v>5.92407562510034-14.2339829618686i</v>
      </c>
      <c r="K2879" t="str">
        <f t="shared" si="845"/>
        <v>0.0266182900146411-0.0482584627947459i</v>
      </c>
      <c r="L2879" t="str">
        <f t="shared" si="846"/>
        <v>0.0015-0.212771121621662i</v>
      </c>
      <c r="M2879" t="str">
        <f t="shared" si="847"/>
        <v>0.0135-0.0872907165627329i</v>
      </c>
      <c r="N2879">
        <f t="shared" si="848"/>
        <v>83.539694778769615</v>
      </c>
      <c r="O2879">
        <f t="shared" si="849"/>
        <v>29.927399614836467</v>
      </c>
      <c r="P2879" s="3">
        <f t="shared" si="850"/>
        <v>29.927399614836467</v>
      </c>
      <c r="Q2879" s="3">
        <f t="shared" si="851"/>
        <v>-96.460305221230385</v>
      </c>
      <c r="R2879">
        <f t="shared" si="852"/>
        <v>83.539694778769615</v>
      </c>
      <c r="S2879">
        <f t="shared" si="853"/>
        <v>46.750629819637815</v>
      </c>
      <c r="T2879">
        <f t="shared" si="836"/>
        <v>29.927399614836467</v>
      </c>
    </row>
    <row r="2880" spans="1:20" x14ac:dyDescent="0.3">
      <c r="A2880">
        <f t="shared" si="837"/>
        <v>294859.09329159989</v>
      </c>
      <c r="B2880">
        <f t="shared" si="854"/>
        <v>46928.282212952436</v>
      </c>
      <c r="C2880" t="str">
        <f t="shared" si="838"/>
        <v>-3.60945530797242-31.0335416430885i</v>
      </c>
      <c r="D2880" t="str">
        <f t="shared" si="839"/>
        <v>11.4857334614852-7.34580246552425i</v>
      </c>
      <c r="E2880" t="str">
        <f t="shared" si="840"/>
        <v>166.636140027792-8.32598579975207i</v>
      </c>
      <c r="F2880" t="str">
        <f t="shared" si="841"/>
        <v>16.9699571293382-6.06482524487824i</v>
      </c>
      <c r="G2880" t="str">
        <f t="shared" si="842"/>
        <v>0.971963488832062-0.165077149265028i</v>
      </c>
      <c r="H2880" t="str">
        <f t="shared" si="843"/>
        <v>217.330856963555-243.766890060847i</v>
      </c>
      <c r="I2880" t="str">
        <f t="shared" si="844"/>
        <v>5.7541222708943-14.2044760372694i</v>
      </c>
      <c r="K2880" t="str">
        <f t="shared" si="845"/>
        <v>0.0264900960238925-0.0481304605803701i</v>
      </c>
      <c r="L2880" t="str">
        <f t="shared" si="846"/>
        <v>0.0015-0.211965652143517i</v>
      </c>
      <c r="M2880" t="str">
        <f t="shared" si="847"/>
        <v>0.0135-0.0869602675460581i</v>
      </c>
      <c r="N2880">
        <f t="shared" si="848"/>
        <v>83.365838726305824</v>
      </c>
      <c r="O2880">
        <f t="shared" si="849"/>
        <v>29.894982612856008</v>
      </c>
      <c r="P2880" s="3">
        <f t="shared" si="850"/>
        <v>29.894982612856008</v>
      </c>
      <c r="Q2880" s="3">
        <f t="shared" si="851"/>
        <v>-96.634161273694176</v>
      </c>
      <c r="R2880">
        <f t="shared" si="852"/>
        <v>83.365838726305824</v>
      </c>
      <c r="S2880">
        <f t="shared" si="853"/>
        <v>46.928282212952439</v>
      </c>
      <c r="T2880">
        <f t="shared" si="836"/>
        <v>29.894982612856008</v>
      </c>
    </row>
    <row r="2881" spans="1:20" x14ac:dyDescent="0.3">
      <c r="A2881">
        <f t="shared" si="837"/>
        <v>295979.55784610793</v>
      </c>
      <c r="B2881">
        <f t="shared" si="854"/>
        <v>47106.609685361655</v>
      </c>
      <c r="C2881" t="str">
        <f t="shared" si="838"/>
        <v>-3.68981955647847-30.9066049767682i</v>
      </c>
      <c r="D2881" t="str">
        <f t="shared" si="839"/>
        <v>11.4637321913015-7.35575091291603i</v>
      </c>
      <c r="E2881" t="str">
        <f t="shared" si="840"/>
        <v>166.695699164195-8.43547117930568i</v>
      </c>
      <c r="F2881" t="str">
        <f t="shared" si="841"/>
        <v>16.9663351165503-6.06311159588733i</v>
      </c>
      <c r="G2881" t="str">
        <f t="shared" si="842"/>
        <v>0.971756036087248-0.165669075011745i</v>
      </c>
      <c r="H2881" t="str">
        <f t="shared" si="843"/>
        <v>213.772139266622-244.371512266375i</v>
      </c>
      <c r="I2881" t="str">
        <f t="shared" si="844"/>
        <v>5.58638643220379-14.1717327660604i</v>
      </c>
      <c r="K2881" t="str">
        <f t="shared" si="845"/>
        <v>0.0263625898516803-0.0480024687338482i</v>
      </c>
      <c r="L2881" t="str">
        <f t="shared" si="846"/>
        <v>0.0015-0.211163231862439i</v>
      </c>
      <c r="M2881" t="str">
        <f t="shared" si="847"/>
        <v>0.0135-0.0866310694820265i</v>
      </c>
      <c r="N2881">
        <f t="shared" si="848"/>
        <v>83.191902708893579</v>
      </c>
      <c r="O2881">
        <f t="shared" si="849"/>
        <v>29.862489229489071</v>
      </c>
      <c r="P2881" s="3">
        <f t="shared" si="850"/>
        <v>29.862489229489071</v>
      </c>
      <c r="Q2881" s="3">
        <f t="shared" si="851"/>
        <v>-96.808097291106421</v>
      </c>
      <c r="R2881">
        <f t="shared" si="852"/>
        <v>83.191902708893579</v>
      </c>
      <c r="S2881">
        <f t="shared" si="853"/>
        <v>47.106609685361654</v>
      </c>
      <c r="T2881">
        <f t="shared" si="836"/>
        <v>29.862489229489071</v>
      </c>
    </row>
    <row r="2882" spans="1:20" x14ac:dyDescent="0.3">
      <c r="A2882">
        <f t="shared" si="837"/>
        <v>297104.28016592312</v>
      </c>
      <c r="B2882">
        <f t="shared" si="854"/>
        <v>47285.614802166026</v>
      </c>
      <c r="C2882" t="str">
        <f t="shared" si="838"/>
        <v>-3.76950870200916-30.7796242200931i</v>
      </c>
      <c r="D2882" t="str">
        <f t="shared" si="839"/>
        <v>11.4416484828871-7.36565970487936i</v>
      </c>
      <c r="E2882" t="str">
        <f t="shared" si="840"/>
        <v>166.755112754695-8.54549488582004i</v>
      </c>
      <c r="F2882" t="str">
        <f t="shared" si="841"/>
        <v>16.9626870876729-6.06147603051807i</v>
      </c>
      <c r="G2882" t="str">
        <f t="shared" si="842"/>
        <v>0.971547093256808-0.166262860678671i</v>
      </c>
      <c r="H2882" t="str">
        <f t="shared" si="843"/>
        <v>210.236415253895-244.896315098374i</v>
      </c>
      <c r="I2882" t="str">
        <f t="shared" si="844"/>
        <v>5.42093462688878-14.1358731961946i</v>
      </c>
      <c r="K2882" t="str">
        <f t="shared" si="845"/>
        <v>0.0262357695919879-0.0478744909112279i</v>
      </c>
      <c r="L2882" t="str">
        <f t="shared" si="846"/>
        <v>0.0015-0.210363849235345i</v>
      </c>
      <c r="M2882" t="str">
        <f t="shared" si="847"/>
        <v>0.0135-0.0863031176350134i</v>
      </c>
      <c r="N2882">
        <f t="shared" si="848"/>
        <v>83.01788782627365</v>
      </c>
      <c r="O2882">
        <f t="shared" si="849"/>
        <v>29.829919539284958</v>
      </c>
      <c r="P2882" s="3">
        <f t="shared" si="850"/>
        <v>29.829919539284958</v>
      </c>
      <c r="Q2882" s="3">
        <f t="shared" si="851"/>
        <v>-96.98211217372635</v>
      </c>
      <c r="R2882">
        <f t="shared" si="852"/>
        <v>83.01788782627365</v>
      </c>
      <c r="S2882">
        <f t="shared" si="853"/>
        <v>47.285614802166023</v>
      </c>
      <c r="T2882">
        <f t="shared" si="836"/>
        <v>29.829919539284958</v>
      </c>
    </row>
    <row r="2883" spans="1:20" x14ac:dyDescent="0.3">
      <c r="A2883">
        <f t="shared" si="837"/>
        <v>298233.27643055364</v>
      </c>
      <c r="B2883">
        <f t="shared" si="854"/>
        <v>47465.300138414255</v>
      </c>
      <c r="C2883" t="str">
        <f t="shared" si="838"/>
        <v>-3.84852284459776-30.6526039327708i</v>
      </c>
      <c r="D2883" t="str">
        <f t="shared" si="839"/>
        <v>11.4194825109603-7.37552816797425i</v>
      </c>
      <c r="E2883" t="str">
        <f t="shared" si="840"/>
        <v>166.814380742136-8.65605726088383i</v>
      </c>
      <c r="F2883" t="str">
        <f t="shared" si="841"/>
        <v>16.9590128674853-6.05991842665207i</v>
      </c>
      <c r="G2883" t="str">
        <f t="shared" si="842"/>
        <v>0.97133665030489-0.166858509160804i</v>
      </c>
      <c r="H2883" t="str">
        <f t="shared" si="843"/>
        <v>206.725784855175-245.343281133859i</v>
      </c>
      <c r="I2883" t="str">
        <f t="shared" si="844"/>
        <v>5.25782701330852-14.0970175593556i</v>
      </c>
      <c r="K2883" t="str">
        <f t="shared" si="845"/>
        <v>0.0261096333198897-0.047746530738683i</v>
      </c>
      <c r="L2883" t="str">
        <f t="shared" si="846"/>
        <v>0.0015-0.209567492762846i</v>
      </c>
      <c r="M2883" t="str">
        <f t="shared" si="847"/>
        <v>0.0135-0.0859764072873215i</v>
      </c>
      <c r="N2883">
        <f t="shared" si="848"/>
        <v>82.843795174854051</v>
      </c>
      <c r="O2883">
        <f t="shared" si="849"/>
        <v>29.797273618060952</v>
      </c>
      <c r="P2883" s="3">
        <f t="shared" si="850"/>
        <v>29.797273618060952</v>
      </c>
      <c r="Q2883" s="3">
        <f t="shared" si="851"/>
        <v>-97.156204825145949</v>
      </c>
      <c r="R2883">
        <f t="shared" si="852"/>
        <v>82.843795174854051</v>
      </c>
      <c r="S2883">
        <f t="shared" si="853"/>
        <v>47.465300138414257</v>
      </c>
      <c r="T2883">
        <f t="shared" si="836"/>
        <v>29.797273618060952</v>
      </c>
    </row>
    <row r="2884" spans="1:20" x14ac:dyDescent="0.3">
      <c r="A2884">
        <f t="shared" si="837"/>
        <v>299366.56288098975</v>
      </c>
      <c r="B2884">
        <f t="shared" si="854"/>
        <v>47645.668278940233</v>
      </c>
      <c r="C2884" t="str">
        <f t="shared" si="838"/>
        <v>-3.92686212699516-30.5255486663119i</v>
      </c>
      <c r="D2884" t="str">
        <f t="shared" si="839"/>
        <v>11.3972344562949-7.38535562842684i</v>
      </c>
      <c r="E2884" t="str">
        <f t="shared" si="840"/>
        <v>166.87350308572-8.76715866600286i</v>
      </c>
      <c r="F2884" t="str">
        <f t="shared" si="841"/>
        <v>16.95531227976-6.05843866227314i</v>
      </c>
      <c r="G2884" t="str">
        <f t="shared" si="842"/>
        <v>0.971124697137956-0.167456023321554i</v>
      </c>
      <c r="H2884" t="str">
        <f t="shared" si="843"/>
        <v>203.242221931032-245.714435731312i</v>
      </c>
      <c r="I2884" t="str">
        <f t="shared" si="844"/>
        <v>5.09711755252281-14.0552859420992i</v>
      </c>
      <c r="K2884" t="str">
        <f t="shared" si="845"/>
        <v>0.0259841790919197-0.0476185918125018i</v>
      </c>
      <c r="L2884" t="str">
        <f t="shared" si="846"/>
        <v>0.0015-0.208774150989088i</v>
      </c>
      <c r="M2884" t="str">
        <f t="shared" si="847"/>
        <v>0.0135-0.0856509337391129i</v>
      </c>
      <c r="N2884">
        <f t="shared" si="848"/>
        <v>82.669625847699777</v>
      </c>
      <c r="O2884">
        <f t="shared" si="849"/>
        <v>29.764551542906972</v>
      </c>
      <c r="P2884" s="3">
        <f t="shared" si="850"/>
        <v>29.764551542906972</v>
      </c>
      <c r="Q2884" s="3">
        <f t="shared" si="851"/>
        <v>-97.330374152300223</v>
      </c>
      <c r="R2884">
        <f t="shared" si="852"/>
        <v>82.669625847699777</v>
      </c>
      <c r="S2884">
        <f t="shared" si="853"/>
        <v>47.645668278940235</v>
      </c>
      <c r="T2884">
        <f t="shared" si="836"/>
        <v>29.764551542906972</v>
      </c>
    </row>
    <row r="2885" spans="1:20" x14ac:dyDescent="0.3">
      <c r="A2885">
        <f t="shared" si="837"/>
        <v>300504.15581993753</v>
      </c>
      <c r="B2885">
        <f t="shared" si="854"/>
        <v>47826.721818400205</v>
      </c>
      <c r="C2885" t="str">
        <f t="shared" si="838"/>
        <v>-4.00452673449831-30.3984629636168i</v>
      </c>
      <c r="D2885" t="str">
        <f t="shared" si="839"/>
        <v>11.3749045057463-7.39514141219247i</v>
      </c>
      <c r="E2885" t="str">
        <f t="shared" si="840"/>
        <v>166.932479760887-8.87879948289236i</v>
      </c>
      <c r="F2885" t="str">
        <f t="shared" si="841"/>
        <v>16.9515851472588-6.0570366154557i</v>
      </c>
      <c r="G2885" t="str">
        <f t="shared" si="842"/>
        <v>0.970911223604604-0.168055405992233i</v>
      </c>
      <c r="H2885" t="str">
        <f t="shared" si="843"/>
        <v>199.787575564102-246.011839509414i</v>
      </c>
      <c r="I2885" t="str">
        <f t="shared" si="844"/>
        <v>4.93885418505097-14.0107979775915i</v>
      </c>
      <c r="K2885" t="str">
        <f t="shared" si="845"/>
        <v>0.0258594049464327-0.0474906776990766i</v>
      </c>
      <c r="L2885" t="str">
        <f t="shared" si="846"/>
        <v>0.0015-0.207983812501582i</v>
      </c>
      <c r="M2885" t="str">
        <f t="shared" si="847"/>
        <v>0.0135-0.085326692308341i</v>
      </c>
      <c r="N2885">
        <f t="shared" si="848"/>
        <v>82.495380934519005</v>
      </c>
      <c r="O2885">
        <f t="shared" si="849"/>
        <v>29.731753392190807</v>
      </c>
      <c r="P2885" s="3">
        <f t="shared" si="850"/>
        <v>29.731753392190807</v>
      </c>
      <c r="Q2885" s="3">
        <f t="shared" si="851"/>
        <v>-97.504619065480995</v>
      </c>
      <c r="R2885">
        <f t="shared" si="852"/>
        <v>82.495380934519005</v>
      </c>
      <c r="S2885">
        <f t="shared" si="853"/>
        <v>47.826721818400202</v>
      </c>
      <c r="T2885">
        <f t="shared" si="836"/>
        <v>29.731753392190807</v>
      </c>
    </row>
    <row r="2886" spans="1:20" x14ac:dyDescent="0.3">
      <c r="A2886">
        <f t="shared" si="837"/>
        <v>301646.07161205326</v>
      </c>
      <c r="B2886">
        <f t="shared" si="854"/>
        <v>48008.463361310125</v>
      </c>
      <c r="C2886" t="str">
        <f t="shared" si="838"/>
        <v>-4.08151689477123-30.2713513585642i</v>
      </c>
      <c r="D2886" t="str">
        <f t="shared" si="839"/>
        <v>11.3524928522778-7.40488484501973i</v>
      </c>
      <c r="E2886" t="str">
        <f t="shared" si="840"/>
        <v>166.991310759159-8.99098011376367i</v>
      </c>
      <c r="F2886" t="str">
        <f t="shared" si="841"/>
        <v>16.9478312917303-6.05571216435337i</v>
      </c>
      <c r="G2886" t="str">
        <f t="shared" si="842"/>
        <v>0.970696219495386-0.168656659971526i</v>
      </c>
      <c r="H2886" t="str">
        <f t="shared" si="843"/>
        <v>196.363571757263-246.237581152871i</v>
      </c>
      <c r="I2886" t="str">
        <f t="shared" si="844"/>
        <v>4.78307902019341-13.9636725581599i</v>
      </c>
      <c r="K2886" t="str">
        <f t="shared" si="845"/>
        <v>0.0257353089039695-0.0473627919349005i</v>
      </c>
      <c r="L2886" t="str">
        <f t="shared" si="846"/>
        <v>0.0015-0.207196465931044i</v>
      </c>
      <c r="M2886" t="str">
        <f t="shared" si="847"/>
        <v>0.0135-0.0850036783306845i</v>
      </c>
      <c r="N2886">
        <f t="shared" si="848"/>
        <v>82.321061521654897</v>
      </c>
      <c r="O2886">
        <f t="shared" si="849"/>
        <v>29.698879245562981</v>
      </c>
      <c r="P2886" s="3">
        <f t="shared" si="850"/>
        <v>29.698879245562981</v>
      </c>
      <c r="Q2886" s="3">
        <f t="shared" si="851"/>
        <v>-97.678938478345103</v>
      </c>
      <c r="R2886">
        <f t="shared" si="852"/>
        <v>82.321061521654897</v>
      </c>
      <c r="S2886">
        <f t="shared" si="853"/>
        <v>48.008463361310127</v>
      </c>
      <c r="T2886">
        <f t="shared" si="836"/>
        <v>29.698879245562981</v>
      </c>
    </row>
    <row r="2887" spans="1:20" x14ac:dyDescent="0.3">
      <c r="A2887">
        <f t="shared" si="837"/>
        <v>302792.32668417908</v>
      </c>
      <c r="B2887">
        <f t="shared" si="854"/>
        <v>48190.895522083105</v>
      </c>
      <c r="C2887" t="str">
        <f t="shared" si="838"/>
        <v>-4.15783287766656-30.1442183756055i</v>
      </c>
      <c r="D2887" t="str">
        <f t="shared" si="839"/>
        <v>11.3299996949858-7.41458525251501i</v>
      </c>
      <c r="E2887" t="str">
        <f t="shared" si="840"/>
        <v>167.049996088014-9.10370098162193i</v>
      </c>
      <c r="F2887" t="str">
        <f t="shared" si="841"/>
        <v>16.9440505339065-6.05446518718721i</v>
      </c>
      <c r="G2887" t="str">
        <f t="shared" si="842"/>
        <v>0.970479674542632-0.169259788024974i</v>
      </c>
      <c r="H2887" t="str">
        <f t="shared" si="843"/>
        <v>192.971815500098-246.393770560657i</v>
      </c>
      <c r="I2887" t="str">
        <f t="shared" si="844"/>
        <v>4.62982853598213-13.9140275687065i</v>
      </c>
      <c r="K2887" t="str">
        <f t="shared" si="845"/>
        <v>0.025611888967615-0.0472349380265661i</v>
      </c>
      <c r="L2887" t="str">
        <f t="shared" si="846"/>
        <v>0.0015-0.206412099951229i</v>
      </c>
      <c r="M2887" t="str">
        <f t="shared" si="847"/>
        <v>0.0135-0.0846818871594785i</v>
      </c>
      <c r="N2887">
        <f t="shared" si="848"/>
        <v>82.146668692069639</v>
      </c>
      <c r="O2887">
        <f t="shared" si="849"/>
        <v>29.665929183962767</v>
      </c>
      <c r="P2887" s="3">
        <f t="shared" si="850"/>
        <v>29.665929183962767</v>
      </c>
      <c r="Q2887" s="3">
        <f t="shared" si="851"/>
        <v>-97.853331307930361</v>
      </c>
      <c r="R2887">
        <f t="shared" si="852"/>
        <v>82.146668692069639</v>
      </c>
      <c r="S2887">
        <f t="shared" si="853"/>
        <v>48.190895522083103</v>
      </c>
      <c r="T2887">
        <f t="shared" si="836"/>
        <v>29.665929183962767</v>
      </c>
    </row>
    <row r="2888" spans="1:20" x14ac:dyDescent="0.3">
      <c r="A2888">
        <f t="shared" si="837"/>
        <v>303942.93752557895</v>
      </c>
      <c r="B2888">
        <f t="shared" si="854"/>
        <v>48374.020925067023</v>
      </c>
      <c r="C2888" t="str">
        <f t="shared" si="838"/>
        <v>-4.23347499504024-30.0170685293588i</v>
      </c>
      <c r="D2888" t="str">
        <f t="shared" si="839"/>
        <v>11.307425239124-7.42424196020779i</v>
      </c>
      <c r="E2888" t="str">
        <f t="shared" si="840"/>
        <v>167.108535770735-9.2169625305514i</v>
      </c>
      <c r="F2888" t="str">
        <f t="shared" si="841"/>
        <v>16.9402426934999-6.05329556223417i</v>
      </c>
      <c r="G2888" t="str">
        <f t="shared" si="842"/>
        <v>0.970261578420273-0.169864792884439i</v>
      </c>
      <c r="H2888" t="str">
        <f t="shared" si="843"/>
        <v>189.613793165699-246.482532348158i</v>
      </c>
      <c r="I2888" t="str">
        <f t="shared" si="844"/>
        <v>4.47913378791741-13.8619796408832i</v>
      </c>
      <c r="K2888" t="str">
        <f t="shared" si="845"/>
        <v>0.0254891431233568-0.047107119450769i</v>
      </c>
      <c r="L2888" t="str">
        <f t="shared" si="846"/>
        <v>0.0015-0.20563070327877i</v>
      </c>
      <c r="M2888" t="str">
        <f t="shared" si="847"/>
        <v>0.0135-0.084361314165649i</v>
      </c>
      <c r="N2888">
        <f t="shared" si="848"/>
        <v>81.97220352533229</v>
      </c>
      <c r="O2888">
        <f t="shared" si="849"/>
        <v>29.632903289623226</v>
      </c>
      <c r="P2888" s="3">
        <f t="shared" si="850"/>
        <v>29.632903289623226</v>
      </c>
      <c r="Q2888" s="3">
        <f t="shared" si="851"/>
        <v>-98.02779647466771</v>
      </c>
      <c r="R2888">
        <f t="shared" si="852"/>
        <v>81.97220352533229</v>
      </c>
      <c r="S2888">
        <f t="shared" si="853"/>
        <v>48.374020925067022</v>
      </c>
      <c r="T2888">
        <f t="shared" si="836"/>
        <v>29.632903289623226</v>
      </c>
    </row>
    <row r="2889" spans="1:20" x14ac:dyDescent="0.3">
      <c r="A2889">
        <f t="shared" si="837"/>
        <v>305097.92068817618</v>
      </c>
      <c r="B2889">
        <f t="shared" si="854"/>
        <v>48557.842204582281</v>
      </c>
      <c r="C2889" t="str">
        <f t="shared" si="838"/>
        <v>-4.30844360056359-29.8899063242098i</v>
      </c>
      <c r="D2889" t="str">
        <f t="shared" si="839"/>
        <v>11.2847696961276-7.43385429361642i</v>
      </c>
      <c r="E2889" t="str">
        <f t="shared" si="840"/>
        <v>167.166929846271-9.33076522600943i</v>
      </c>
      <c r="F2889" t="str">
        <f t="shared" si="841"/>
        <v>16.9364075892003-6.05220316781517i</v>
      </c>
      <c r="G2889" t="str">
        <f t="shared" si="842"/>
        <v>0.970041920743671-0.170471677247573i</v>
      </c>
      <c r="H2889" t="str">
        <f t="shared" si="843"/>
        <v>186.290875200678-246.505999711303i</v>
      </c>
      <c r="I2889" t="str">
        <f t="shared" si="844"/>
        <v>4.33102062473742-13.807643927785i</v>
      </c>
      <c r="K2889" t="str">
        <f t="shared" si="845"/>
        <v>0.0253670693404408-0.0469793396543149i</v>
      </c>
      <c r="L2889" t="str">
        <f t="shared" si="846"/>
        <v>0.0015-0.204852264673012i</v>
      </c>
      <c r="M2889" t="str">
        <f t="shared" si="847"/>
        <v>0.0135-0.0840419547376459i</v>
      </c>
      <c r="N2889">
        <f t="shared" si="848"/>
        <v>81.797667097605185</v>
      </c>
      <c r="O2889">
        <f t="shared" si="849"/>
        <v>29.59980164607758</v>
      </c>
      <c r="P2889" s="3">
        <f t="shared" si="850"/>
        <v>29.59980164607758</v>
      </c>
      <c r="Q2889" s="3">
        <f t="shared" si="851"/>
        <v>-98.202332902394815</v>
      </c>
      <c r="R2889">
        <f t="shared" si="852"/>
        <v>81.797667097605185</v>
      </c>
      <c r="S2889">
        <f t="shared" si="853"/>
        <v>48.557842204582279</v>
      </c>
      <c r="T2889">
        <f t="shared" si="836"/>
        <v>29.59980164607758</v>
      </c>
    </row>
    <row r="2890" spans="1:20" x14ac:dyDescent="0.3">
      <c r="A2890">
        <f t="shared" si="837"/>
        <v>306257.29278679128</v>
      </c>
      <c r="B2890">
        <f t="shared" si="854"/>
        <v>48742.362004959694</v>
      </c>
      <c r="C2890" t="str">
        <f t="shared" si="838"/>
        <v>-4.3827390895313-29.7627362539098i</v>
      </c>
      <c r="D2890" t="str">
        <f t="shared" si="839"/>
        <v>11.2620332836358-7.44342157831429i</v>
      </c>
      <c r="E2890" t="str">
        <f t="shared" si="840"/>
        <v>167.225178369082-9.44510955511399i</v>
      </c>
      <c r="F2890" t="str">
        <f t="shared" si="841"/>
        <v>16.932545038672-6.05118788228333i</v>
      </c>
      <c r="G2890" t="str">
        <f t="shared" si="842"/>
        <v>0.969820691069445-0.171080443777273i</v>
      </c>
      <c r="H2890" t="str">
        <f t="shared" si="843"/>
        <v>183.004319072375-246.466308657592i</v>
      </c>
      <c r="I2890" t="str">
        <f t="shared" si="844"/>
        <v>4.18550990956755-13.7511338988022i</v>
      </c>
      <c r="K2890" t="str">
        <f t="shared" si="845"/>
        <v>0.0252456655717229-0.0468516020541296i</v>
      </c>
      <c r="L2890" t="str">
        <f t="shared" si="846"/>
        <v>0.0015-0.204076772935856i</v>
      </c>
      <c r="M2890" t="str">
        <f t="shared" si="847"/>
        <v>0.0135-0.0837238042813766i</v>
      </c>
      <c r="N2890">
        <f t="shared" si="848"/>
        <v>81.623060481628727</v>
      </c>
      <c r="O2890">
        <f t="shared" si="849"/>
        <v>29.566624338163962</v>
      </c>
      <c r="P2890" s="3">
        <f t="shared" si="850"/>
        <v>29.566624338163962</v>
      </c>
      <c r="Q2890" s="3">
        <f t="shared" si="851"/>
        <v>-98.376939518371273</v>
      </c>
      <c r="R2890">
        <f t="shared" si="852"/>
        <v>81.623060481628727</v>
      </c>
      <c r="S2890">
        <f t="shared" si="853"/>
        <v>48.742362004959695</v>
      </c>
      <c r="T2890">
        <f t="shared" si="836"/>
        <v>29.566624338163962</v>
      </c>
    </row>
    <row r="2891" spans="1:20" x14ac:dyDescent="0.3">
      <c r="A2891">
        <f t="shared" si="837"/>
        <v>307421.07049938105</v>
      </c>
      <c r="B2891">
        <f t="shared" si="854"/>
        <v>48927.58298057854</v>
      </c>
      <c r="C2891" t="str">
        <f t="shared" si="838"/>
        <v>-4.45636189866618-29.6355628011864i</v>
      </c>
      <c r="D2891" t="str">
        <f t="shared" si="839"/>
        <v>11.2392162255143-7.45294313999716i</v>
      </c>
      <c r="E2891" t="str">
        <f t="shared" si="840"/>
        <v>167.283281409005-9.55999602693401i</v>
      </c>
      <c r="F2891" t="str">
        <f t="shared" si="841"/>
        <v>16.9286548585505-6.05024958401199i</v>
      </c>
      <c r="G2891" t="str">
        <f t="shared" si="842"/>
        <v>0.969597878895307-0.17169109510114i</v>
      </c>
      <c r="H2891" t="str">
        <f t="shared" si="843"/>
        <v>179.755272438575-246.365592605901i</v>
      </c>
      <c r="I2891" t="str">
        <f t="shared" si="844"/>
        <v>4.04261774490212-13.6925611541579i</v>
      </c>
      <c r="K2891" t="str">
        <f t="shared" si="845"/>
        <v>0.0251249297540225-0.0467239100372755i</v>
      </c>
      <c r="L2891" t="str">
        <f t="shared" si="846"/>
        <v>0.0015-0.203304216911592i</v>
      </c>
      <c r="M2891" t="str">
        <f t="shared" si="847"/>
        <v>0.0135-0.0834068582201401i</v>
      </c>
      <c r="N2891">
        <f t="shared" si="848"/>
        <v>81.448384746707077</v>
      </c>
      <c r="O2891">
        <f t="shared" si="849"/>
        <v>29.533371452033087</v>
      </c>
      <c r="P2891" s="3">
        <f t="shared" si="850"/>
        <v>29.533371452033087</v>
      </c>
      <c r="Q2891" s="3">
        <f t="shared" si="851"/>
        <v>-98.551615253292923</v>
      </c>
      <c r="R2891">
        <f t="shared" si="852"/>
        <v>81.448384746707077</v>
      </c>
      <c r="S2891">
        <f t="shared" si="853"/>
        <v>48.927582980578542</v>
      </c>
      <c r="T2891">
        <f t="shared" si="836"/>
        <v>29.533371452033087</v>
      </c>
    </row>
    <row r="2892" spans="1:20" x14ac:dyDescent="0.3">
      <c r="A2892">
        <f t="shared" si="837"/>
        <v>308589.27056727873</v>
      </c>
      <c r="B2892">
        <f t="shared" si="854"/>
        <v>49113.507795904741</v>
      </c>
      <c r="C2892" t="str">
        <f t="shared" si="838"/>
        <v>-4.52931250592065-29.5083904373473i</v>
      </c>
      <c r="D2892" t="str">
        <f t="shared" si="839"/>
        <v>11.2163187518764-7.46241830455045i</v>
      </c>
      <c r="E2892" t="str">
        <f t="shared" si="840"/>
        <v>167.341239051094-9.67542517278207i</v>
      </c>
      <c r="F2892" t="str">
        <f t="shared" si="841"/>
        <v>16.9247368644402-6.04938815138273i</v>
      </c>
      <c r="G2892" t="str">
        <f t="shared" si="842"/>
        <v>0.969373473659887-0.172303633810929i</v>
      </c>
      <c r="H2892" t="str">
        <f t="shared" si="843"/>
        <v>176.544776506483-246.205977354391i</v>
      </c>
      <c r="I2892" t="str">
        <f t="shared" si="844"/>
        <v>3.90235569997581-13.6320352585702i</v>
      </c>
      <c r="K2892" t="str">
        <f t="shared" si="845"/>
        <v>0.0250048598084687-0.0465962669609681i</v>
      </c>
      <c r="L2892" t="str">
        <f t="shared" si="846"/>
        <v>0.0015-0.202534585486742i</v>
      </c>
      <c r="M2892" t="str">
        <f t="shared" si="847"/>
        <v>0.0135-0.0830911119945608i</v>
      </c>
      <c r="N2892">
        <f t="shared" si="848"/>
        <v>81.273640958690009</v>
      </c>
      <c r="O2892">
        <f t="shared" si="849"/>
        <v>29.500043075153211</v>
      </c>
      <c r="P2892" s="3">
        <f t="shared" si="850"/>
        <v>29.500043075153211</v>
      </c>
      <c r="Q2892" s="3">
        <f t="shared" si="851"/>
        <v>-98.726359041309991</v>
      </c>
      <c r="R2892">
        <f t="shared" si="852"/>
        <v>81.273640958690009</v>
      </c>
      <c r="S2892">
        <f t="shared" si="853"/>
        <v>49.113507795904738</v>
      </c>
      <c r="T2892">
        <f t="shared" si="836"/>
        <v>29.500043075153211</v>
      </c>
    </row>
    <row r="2893" spans="1:20" x14ac:dyDescent="0.3">
      <c r="A2893">
        <f t="shared" si="837"/>
        <v>309761.90979543439</v>
      </c>
      <c r="B2893">
        <f t="shared" si="854"/>
        <v>49300.139125529182</v>
      </c>
      <c r="C2893" t="str">
        <f t="shared" si="838"/>
        <v>-4.60159143027408-29.3812236218931i</v>
      </c>
      <c r="D2893" t="str">
        <f t="shared" si="839"/>
        <v>11.1933410991038-7.47184639811761i</v>
      </c>
      <c r="E2893" t="str">
        <f t="shared" si="840"/>
        <v>167.399051395472-9.79139754649962i</v>
      </c>
      <c r="F2893" t="str">
        <f t="shared" si="841"/>
        <v>16.920790870911-6.04860346277332i</v>
      </c>
      <c r="G2893" t="str">
        <f t="shared" si="842"/>
        <v>0.969147464742581-0.172918062461989i</v>
      </c>
      <c r="H2893" t="str">
        <f t="shared" si="843"/>
        <v>173.373769549431-245.989576413334i</v>
      </c>
      <c r="I2893" t="str">
        <f t="shared" si="844"/>
        <v>3.76473103919614-13.5696635933955i</v>
      </c>
      <c r="K2893" t="str">
        <f t="shared" si="845"/>
        <v>0.0248854536408464-0.0464686761525986i</v>
      </c>
      <c r="L2893" t="str">
        <f t="shared" si="846"/>
        <v>0.0015-0.201767867589901i</v>
      </c>
      <c r="M2893" t="str">
        <f t="shared" si="847"/>
        <v>0.0135-0.0827765610625237i</v>
      </c>
      <c r="N2893">
        <f t="shared" si="848"/>
        <v>81.098830179956707</v>
      </c>
      <c r="O2893">
        <f t="shared" si="849"/>
        <v>29.466639296316899</v>
      </c>
      <c r="P2893" s="3">
        <f t="shared" si="850"/>
        <v>29.466639296316899</v>
      </c>
      <c r="Q2893" s="3">
        <f t="shared" si="851"/>
        <v>-98.901169820043293</v>
      </c>
      <c r="R2893">
        <f t="shared" si="852"/>
        <v>81.098830179956707</v>
      </c>
      <c r="S2893">
        <f t="shared" si="853"/>
        <v>49.300139125529185</v>
      </c>
      <c r="T2893">
        <f t="shared" si="836"/>
        <v>29.466639296316899</v>
      </c>
    </row>
    <row r="2894" spans="1:20" x14ac:dyDescent="0.3">
      <c r="A2894">
        <f t="shared" si="837"/>
        <v>310939.0050526571</v>
      </c>
      <c r="B2894">
        <f t="shared" si="854"/>
        <v>49487.479654206196</v>
      </c>
      <c r="C2894" t="str">
        <f t="shared" si="838"/>
        <v>-4.67319923152597-29.2540668021321i</v>
      </c>
      <c r="D2894" t="str">
        <f t="shared" si="839"/>
        <v>11.1702835098661-7.48122674716846i</v>
      </c>
      <c r="E2894" t="str">
        <f t="shared" si="840"/>
        <v>167.456718557176-9.90791372474822i</v>
      </c>
      <c r="F2894" t="str">
        <f t="shared" si="841"/>
        <v>16.9168166914957-6.04789539654536i</v>
      </c>
      <c r="G2894" t="str">
        <f t="shared" si="842"/>
        <v>0.968919841463378-0.173534383572711i</v>
      </c>
      <c r="H2894" t="str">
        <f t="shared" si="843"/>
        <v>170.243090551471-245.718486697563i</v>
      </c>
      <c r="I2894" t="str">
        <f t="shared" si="844"/>
        <v>3.6297469504174-13.5055512265435i</v>
      </c>
      <c r="K2894" t="str">
        <f t="shared" si="845"/>
        <v>0.0247667091419415-0.0463411409097596i</v>
      </c>
      <c r="L2894" t="str">
        <f t="shared" si="846"/>
        <v>0.0015-0.201004052191573i</v>
      </c>
      <c r="M2894" t="str">
        <f t="shared" si="847"/>
        <v>0.0135-0.082463200899107i</v>
      </c>
      <c r="N2894">
        <f t="shared" si="848"/>
        <v>80.923953469399521</v>
      </c>
      <c r="O2894">
        <f t="shared" si="849"/>
        <v>29.433160205647539</v>
      </c>
      <c r="P2894" s="3">
        <f t="shared" si="850"/>
        <v>29.433160205647539</v>
      </c>
      <c r="Q2894" s="3">
        <f t="shared" si="851"/>
        <v>-99.076046530600479</v>
      </c>
      <c r="R2894">
        <f t="shared" si="852"/>
        <v>80.923953469399521</v>
      </c>
      <c r="S2894">
        <f t="shared" si="853"/>
        <v>49.487479654206197</v>
      </c>
      <c r="T2894">
        <f t="shared" si="836"/>
        <v>29.433160205647539</v>
      </c>
    </row>
    <row r="2895" spans="1:20" x14ac:dyDescent="0.3">
      <c r="A2895">
        <f t="shared" si="837"/>
        <v>312120.57327185717</v>
      </c>
      <c r="B2895">
        <f t="shared" si="854"/>
        <v>49675.532076892181</v>
      </c>
      <c r="C2895" t="str">
        <f t="shared" si="838"/>
        <v>-4.74413651008787-29.1269244127977i</v>
      </c>
      <c r="D2895" t="str">
        <f t="shared" si="839"/>
        <v>11.1471462331399-7.49055867856874i</v>
      </c>
      <c r="E2895" t="str">
        <f t="shared" si="840"/>
        <v>167.514240666006-10.0249743072985i</v>
      </c>
      <c r="F2895" t="str">
        <f t="shared" si="841"/>
        <v>16.9128141386873-6.04726383103229i</v>
      </c>
      <c r="G2895" t="str">
        <f t="shared" si="842"/>
        <v>0.968690593082706-0.174152599623953i</v>
      </c>
      <c r="H2895" t="str">
        <f t="shared" si="843"/>
        <v>167.153482951831-245.394784571413i</v>
      </c>
      <c r="I2895" t="str">
        <f t="shared" si="844"/>
        <v>3.49740277194397-13.4398007994046i</v>
      </c>
      <c r="K2895" t="str">
        <f t="shared" si="845"/>
        <v>0.02464862418788-0.0462136645002735i</v>
      </c>
      <c r="L2895" t="str">
        <f t="shared" si="846"/>
        <v>0.0015-0.200243128304018i</v>
      </c>
      <c r="M2895" t="str">
        <f t="shared" si="847"/>
        <v>0.0135-0.0821510269965202i</v>
      </c>
      <c r="N2895">
        <f t="shared" si="848"/>
        <v>80.749011882402911</v>
      </c>
      <c r="O2895">
        <f t="shared" si="849"/>
        <v>29.399605894605934</v>
      </c>
      <c r="P2895" s="3">
        <f t="shared" si="850"/>
        <v>29.399605894605934</v>
      </c>
      <c r="Q2895" s="3">
        <f t="shared" si="851"/>
        <v>-99.250988117597089</v>
      </c>
      <c r="R2895">
        <f t="shared" si="852"/>
        <v>80.749011882402911</v>
      </c>
      <c r="S2895">
        <f t="shared" si="853"/>
        <v>49.675532076892182</v>
      </c>
      <c r="T2895">
        <f t="shared" si="836"/>
        <v>29.399605894605934</v>
      </c>
    </row>
    <row r="2896" spans="1:20" x14ac:dyDescent="0.3">
      <c r="A2896">
        <f t="shared" si="837"/>
        <v>313306.63145029027</v>
      </c>
      <c r="B2896">
        <f t="shared" si="854"/>
        <v>49864.299098784373</v>
      </c>
      <c r="C2896" t="str">
        <f t="shared" si="838"/>
        <v>-4.81440390677071-28.9998008756703i</v>
      </c>
      <c r="D2896" t="str">
        <f t="shared" si="839"/>
        <v>11.1239295242266-7.49984151964983i</v>
      </c>
      <c r="E2896" t="str">
        <f t="shared" si="840"/>
        <v>167.571617866371-10.1425799173208i</v>
      </c>
      <c r="F2896" t="str">
        <f t="shared" si="841"/>
        <v>16.9087830239359-6.04670864452685i</v>
      </c>
      <c r="G2896" t="str">
        <f t="shared" si="842"/>
        <v>0.968459708801279-0.174772713058478i</v>
      </c>
      <c r="H2896" t="str">
        <f t="shared" si="843"/>
        <v>164.105598463123-245.020522237298i</v>
      </c>
      <c r="I2896" t="str">
        <f t="shared" si="844"/>
        <v>3.36769421726303-13.3725124299835i</v>
      </c>
      <c r="K2896" t="str">
        <f t="shared" si="845"/>
        <v>0.0245311966404675-0.0460862501622252i</v>
      </c>
      <c r="L2896" t="str">
        <f t="shared" si="846"/>
        <v>0.0015-0.19948508498109i</v>
      </c>
      <c r="M2896" t="str">
        <f t="shared" si="847"/>
        <v>0.0135-0.0818400348640368i</v>
      </c>
      <c r="N2896">
        <f t="shared" si="848"/>
        <v>80.574006470823775</v>
      </c>
      <c r="O2896">
        <f t="shared" si="849"/>
        <v>29.365976455997391</v>
      </c>
      <c r="P2896" s="3">
        <f t="shared" si="850"/>
        <v>29.365976455997391</v>
      </c>
      <c r="Q2896" s="3">
        <f t="shared" si="851"/>
        <v>-99.425993529176225</v>
      </c>
      <c r="R2896">
        <f t="shared" si="852"/>
        <v>80.574006470823775</v>
      </c>
      <c r="S2896">
        <f t="shared" si="853"/>
        <v>49.864299098784372</v>
      </c>
      <c r="T2896">
        <f t="shared" si="836"/>
        <v>29.365976455997391</v>
      </c>
    </row>
    <row r="2897" spans="1:20" x14ac:dyDescent="0.3">
      <c r="A2897">
        <f t="shared" si="837"/>
        <v>314497.19664980139</v>
      </c>
      <c r="B2897">
        <f t="shared" si="854"/>
        <v>50053.783435359757</v>
      </c>
      <c r="C2897" t="str">
        <f t="shared" si="838"/>
        <v>-4.88400210256657-28.8727005992017i</v>
      </c>
      <c r="D2897" t="str">
        <f t="shared" si="839"/>
        <v>11.1006336447702-7.50907459827885i</v>
      </c>
      <c r="E2897" t="str">
        <f t="shared" si="840"/>
        <v>167.62885031712-10.2607312016703i</v>
      </c>
      <c r="F2897" t="str">
        <f t="shared" si="841"/>
        <v>16.9047231576464-6.04622971526876i</v>
      </c>
      <c r="G2897" t="str">
        <f t="shared" si="842"/>
        <v>0.968227177759934-0.175394726280374i</v>
      </c>
      <c r="H2897" t="str">
        <f t="shared" si="843"/>
        <v>161.10000093906-244.597724457711i</v>
      </c>
      <c r="I2897" t="str">
        <f t="shared" si="844"/>
        <v>3.24061359661002-13.3037836314074i</v>
      </c>
      <c r="K2897" t="str">
        <f t="shared" si="845"/>
        <v>0.0244144243475267-0.0459589011039986i</v>
      </c>
      <c r="L2897" t="str">
        <f t="shared" si="846"/>
        <v>0.0015-0.198729911318081i</v>
      </c>
      <c r="M2897" t="str">
        <f t="shared" si="847"/>
        <v>0.0135-0.0815302200279302i</v>
      </c>
      <c r="N2897">
        <f t="shared" si="848"/>
        <v>80.398938282975465</v>
      </c>
      <c r="O2897">
        <f t="shared" si="849"/>
        <v>29.332271983978558</v>
      </c>
      <c r="P2897" s="3">
        <f t="shared" si="850"/>
        <v>29.332271983978558</v>
      </c>
      <c r="Q2897" s="3">
        <f t="shared" si="851"/>
        <v>-99.601061717024535</v>
      </c>
      <c r="R2897">
        <f t="shared" si="852"/>
        <v>80.398938282975465</v>
      </c>
      <c r="S2897">
        <f t="shared" si="853"/>
        <v>50.053783435359755</v>
      </c>
      <c r="T2897">
        <f t="shared" si="836"/>
        <v>29.332271983978558</v>
      </c>
    </row>
    <row r="2898" spans="1:20" x14ac:dyDescent="0.3">
      <c r="A2898">
        <f t="shared" si="837"/>
        <v>315692.2859970706</v>
      </c>
      <c r="B2898">
        <f t="shared" si="854"/>
        <v>50243.987812414125</v>
      </c>
      <c r="C2898" t="str">
        <f t="shared" si="838"/>
        <v>-4.95293181843233-28.7456279781418i</v>
      </c>
      <c r="D2898" t="str">
        <f t="shared" si="839"/>
        <v>11.0772588627727-7.5182572429297i</v>
      </c>
      <c r="E2898" t="str">
        <f t="shared" si="840"/>
        <v>167.685938191397-10.3794288311789i</v>
      </c>
      <c r="F2898" t="str">
        <f t="shared" si="841"/>
        <v>16.9006343491759-6.04582692143219i</v>
      </c>
      <c r="G2898" t="str">
        <f t="shared" si="842"/>
        <v>0.967992989039488-0.176018641654472i</v>
      </c>
      <c r="H2898" t="str">
        <f t="shared" si="843"/>
        <v>158.137170269325-244.128385599313i</v>
      </c>
      <c r="I2898" t="str">
        <f t="shared" si="844"/>
        <v>3.11615003457014-13.2337092449519i</v>
      </c>
      <c r="K2898" t="str">
        <f t="shared" si="845"/>
        <v>0.0242983051432285-0.045831620504315i</v>
      </c>
      <c r="L2898" t="str">
        <f t="shared" si="846"/>
        <v>0.0015-0.197977596451565i</v>
      </c>
      <c r="M2898" t="str">
        <f t="shared" si="847"/>
        <v>0.0135-0.0812215780314109i</v>
      </c>
      <c r="N2898">
        <f t="shared" si="848"/>
        <v>80.223808363600284</v>
      </c>
      <c r="O2898">
        <f t="shared" si="849"/>
        <v>29.298492574064461</v>
      </c>
      <c r="P2898" s="3">
        <f t="shared" si="850"/>
        <v>29.298492574064461</v>
      </c>
      <c r="Q2898" s="3">
        <f t="shared" si="851"/>
        <v>-99.776191636399716</v>
      </c>
      <c r="R2898">
        <f t="shared" si="852"/>
        <v>80.223808363600284</v>
      </c>
      <c r="S2898">
        <f t="shared" si="853"/>
        <v>50.243987812414126</v>
      </c>
      <c r="T2898">
        <f t="shared" si="836"/>
        <v>29.298492574064461</v>
      </c>
    </row>
    <row r="2899" spans="1:20" x14ac:dyDescent="0.3">
      <c r="A2899">
        <f t="shared" si="837"/>
        <v>316891.91668385948</v>
      </c>
      <c r="B2899">
        <f t="shared" si="854"/>
        <v>50434.9149661013</v>
      </c>
      <c r="C2899" t="str">
        <f t="shared" si="838"/>
        <v>-5.0211938150653-28.6185873931694i</v>
      </c>
      <c r="D2899" t="str">
        <f t="shared" si="839"/>
        <v>11.0538054526102-7.52738878275439i</v>
      </c>
      <c r="E2899" t="str">
        <f t="shared" si="840"/>
        <v>167.742881676466-10.4986735009431i</v>
      </c>
      <c r="F2899" t="str">
        <f t="shared" si="841"/>
        <v>16.8965164068308-6.04550014111327i</v>
      </c>
      <c r="G2899" t="str">
        <f t="shared" si="842"/>
        <v>0.967757131660586-0.176644461505765i</v>
      </c>
      <c r="H2899" t="str">
        <f t="shared" si="843"/>
        <v>155.217506281163-243.614466986683i</v>
      </c>
      <c r="I2899" t="str">
        <f t="shared" si="844"/>
        <v>2.99428968302112-13.1623813867175i</v>
      </c>
      <c r="K2899" t="str">
        <f t="shared" si="845"/>
        <v>0.0241828368484244-0.0457044115122752i</v>
      </c>
      <c r="L2899" t="str">
        <f t="shared" si="846"/>
        <v>0.0015-0.19722812955924i</v>
      </c>
      <c r="M2899" t="str">
        <f t="shared" si="847"/>
        <v>0.0135-0.08091410443456i</v>
      </c>
      <c r="N2899">
        <f t="shared" si="848"/>
        <v>80.048617753850507</v>
      </c>
      <c r="O2899">
        <f t="shared" si="849"/>
        <v>29.264638323135607</v>
      </c>
      <c r="P2899" s="3">
        <f t="shared" si="850"/>
        <v>29.264638323135607</v>
      </c>
      <c r="Q2899" s="3">
        <f t="shared" si="851"/>
        <v>-99.951382246149493</v>
      </c>
      <c r="R2899">
        <f t="shared" si="852"/>
        <v>80.048617753850507</v>
      </c>
      <c r="S2899">
        <f t="shared" si="853"/>
        <v>50.434914966101303</v>
      </c>
      <c r="T2899">
        <f t="shared" si="836"/>
        <v>29.264638323135607</v>
      </c>
    </row>
    <row r="2900" spans="1:20" x14ac:dyDescent="0.3">
      <c r="A2900">
        <f t="shared" si="837"/>
        <v>318096.10596725816</v>
      </c>
      <c r="B2900">
        <f t="shared" si="854"/>
        <v>50626.567642972484</v>
      </c>
      <c r="C2900" t="str">
        <f t="shared" si="838"/>
        <v>-5.08878889267752-28.4915832105286i</v>
      </c>
      <c r="D2900" t="str">
        <f t="shared" si="839"/>
        <v>11.0302736950475-7.53646854765457i</v>
      </c>
      <c r="E2900" t="str">
        <f t="shared" si="840"/>
        <v>167.799680973562-10.6184659306135i</v>
      </c>
      <c r="F2900" t="str">
        <f t="shared" si="841"/>
        <v>16.8923691378642-6.04524925231722i</v>
      </c>
      <c r="G2900" t="str">
        <f t="shared" si="842"/>
        <v>0.967519594583552-0.177272188118812i</v>
      </c>
      <c r="H2900" t="str">
        <f t="shared" si="843"/>
        <v>152.341332629122-243.057894552676i</v>
      </c>
      <c r="I2900" t="str">
        <f t="shared" si="844"/>
        <v>2.87501592881429-13.0898894070865i</v>
      </c>
      <c r="K2900" t="str">
        <f t="shared" si="845"/>
        <v>0.0240680172709746-0.0455772772474055i</v>
      </c>
      <c r="L2900" t="str">
        <f t="shared" si="846"/>
        <v>0.0015-0.196481499859772i</v>
      </c>
      <c r="M2900" t="str">
        <f t="shared" si="847"/>
        <v>0.0135-0.0806077948142654i</v>
      </c>
      <c r="N2900">
        <f t="shared" si="848"/>
        <v>79.873367491265924</v>
      </c>
      <c r="O2900">
        <f t="shared" si="849"/>
        <v>29.230709329446046</v>
      </c>
      <c r="P2900" s="3">
        <f t="shared" si="850"/>
        <v>29.230709329446046</v>
      </c>
      <c r="Q2900" s="3">
        <f t="shared" si="851"/>
        <v>-100.12663250873408</v>
      </c>
      <c r="R2900">
        <f t="shared" si="852"/>
        <v>79.873367491265924</v>
      </c>
      <c r="S2900">
        <f t="shared" si="853"/>
        <v>50.626567642972482</v>
      </c>
      <c r="T2900">
        <f t="shared" si="836"/>
        <v>29.230709329446046</v>
      </c>
    </row>
    <row r="2901" spans="1:20" x14ac:dyDescent="0.3">
      <c r="A2901">
        <f t="shared" si="837"/>
        <v>319304.87116993376</v>
      </c>
      <c r="B2901">
        <f t="shared" si="854"/>
        <v>50818.948600015778</v>
      </c>
      <c r="C2901" t="str">
        <f t="shared" si="838"/>
        <v>-5.15571789076741-28.3646197816643i</v>
      </c>
      <c r="D2901" t="str">
        <f t="shared" si="839"/>
        <v>11.0066638772513-7.54549586835414i</v>
      </c>
      <c r="E2901" t="str">
        <f t="shared" si="840"/>
        <v>167.856336297713-10.7388068646819i</v>
      </c>
      <c r="F2901" t="str">
        <f t="shared" si="841"/>
        <v>16.8881923484738-6.04507413294585i</v>
      </c>
      <c r="G2901" t="str">
        <f t="shared" si="842"/>
        <v>0.967280366708252-0.177901823737143i</v>
      </c>
      <c r="H2901" t="str">
        <f t="shared" si="843"/>
        <v>149.508900656117-242.460556771657i</v>
      </c>
      <c r="I2901" t="str">
        <f t="shared" si="844"/>
        <v>2.75830959567734-13.0163198620932i</v>
      </c>
      <c r="K2901" t="str">
        <f t="shared" si="845"/>
        <v>0.0239538442060749-0.045450220799708i</v>
      </c>
      <c r="L2901" t="str">
        <f t="shared" si="846"/>
        <v>0.0015-0.195737696612644i</v>
      </c>
      <c r="M2901" t="str">
        <f t="shared" si="847"/>
        <v>0.0135-0.0803026447641619i</v>
      </c>
      <c r="N2901">
        <f t="shared" si="848"/>
        <v>79.698058609747733</v>
      </c>
      <c r="O2901">
        <f t="shared" si="849"/>
        <v>29.196705692630339</v>
      </c>
      <c r="P2901" s="3">
        <f t="shared" si="850"/>
        <v>29.196705692630339</v>
      </c>
      <c r="Q2901" s="3">
        <f t="shared" si="851"/>
        <v>-100.30194139025227</v>
      </c>
      <c r="R2901">
        <f t="shared" si="852"/>
        <v>79.698058609747733</v>
      </c>
      <c r="S2901">
        <f t="shared" si="853"/>
        <v>50.81894860001578</v>
      </c>
      <c r="T2901">
        <f t="shared" si="836"/>
        <v>29.196705692630339</v>
      </c>
    </row>
    <row r="2902" spans="1:20" x14ac:dyDescent="0.3">
      <c r="A2902">
        <f t="shared" si="837"/>
        <v>320518.2296803795</v>
      </c>
      <c r="B2902">
        <f t="shared" si="854"/>
        <v>51012.060604695842</v>
      </c>
      <c r="C2902" t="str">
        <f t="shared" si="838"/>
        <v>-5.22198168788789-28.2377014428632i</v>
      </c>
      <c r="D2902" t="str">
        <f t="shared" si="839"/>
        <v>10.982976292803-7.55447007647195i</v>
      </c>
      <c r="E2902" t="str">
        <f t="shared" si="840"/>
        <v>167.912847877584-10.8596970727712i</v>
      </c>
      <c r="F2902" t="str">
        <f t="shared" si="841"/>
        <v>16.8839858437992-6.0449746607846i</v>
      </c>
      <c r="G2902" t="str">
        <f t="shared" si="842"/>
        <v>0.96703943687395-0.178533370562659i</v>
      </c>
      <c r="H2902" t="str">
        <f t="shared" si="843"/>
        <v>146.720393210772-241.82430286152i</v>
      </c>
      <c r="I2902" t="str">
        <f t="shared" si="844"/>
        <v>2.64414913990632-12.9417564958481i</v>
      </c>
      <c r="K2902" t="str">
        <f t="shared" si="845"/>
        <v>0.0238403154365778-0.0453232452297097i</v>
      </c>
      <c r="L2902" t="str">
        <f t="shared" si="846"/>
        <v>0.0015-0.194996709117996i</v>
      </c>
      <c r="M2902" t="str">
        <f t="shared" si="847"/>
        <v>0.0135-0.0799986498945625i</v>
      </c>
      <c r="N2902">
        <f t="shared" si="848"/>
        <v>79.52269213953312</v>
      </c>
      <c r="O2902">
        <f t="shared" si="849"/>
        <v>29.162627513711271</v>
      </c>
      <c r="P2902" s="3">
        <f t="shared" si="850"/>
        <v>29.162627513711271</v>
      </c>
      <c r="Q2902" s="3">
        <f t="shared" si="851"/>
        <v>-100.47730786046688</v>
      </c>
      <c r="R2902">
        <f t="shared" si="852"/>
        <v>79.52269213953312</v>
      </c>
      <c r="S2902">
        <f t="shared" si="853"/>
        <v>51.01206060469584</v>
      </c>
      <c r="T2902">
        <f t="shared" si="836"/>
        <v>29.162627513711271</v>
      </c>
    </row>
    <row r="2903" spans="1:20" x14ac:dyDescent="0.3">
      <c r="A2903">
        <f t="shared" si="837"/>
        <v>321736.19895316497</v>
      </c>
      <c r="B2903">
        <f t="shared" si="854"/>
        <v>51205.906434993689</v>
      </c>
      <c r="C2903" t="str">
        <f t="shared" si="838"/>
        <v>-5.28758120141032-28.1108325149004i</v>
      </c>
      <c r="D2903" t="str">
        <f t="shared" si="839"/>
        <v>10.9592112417109-7.56339050459491i</v>
      </c>
      <c r="E2903" t="str">
        <f t="shared" si="840"/>
        <v>167.969215955306-10.9811373499227i</v>
      </c>
      <c r="F2903" t="str">
        <f t="shared" si="841"/>
        <v>16.8797494279196-6.04495071348967i</v>
      </c>
      <c r="G2903" t="str">
        <f t="shared" si="842"/>
        <v>0.966796793859171-0.179166830755021i</v>
      </c>
      <c r="H2903" t="str">
        <f t="shared" si="843"/>
        <v>143.975928407744-241.150941240085i</v>
      </c>
      <c r="I2903" t="str">
        <f t="shared" si="844"/>
        <v>2.53251083949578-12.8662802331745i</v>
      </c>
      <c r="K2903" t="str">
        <f t="shared" si="845"/>
        <v>0.0237274287333154-0.0451963535685201i</v>
      </c>
      <c r="L2903" t="str">
        <f t="shared" si="846"/>
        <v>0.0015-0.194258526716473i</v>
      </c>
      <c r="M2903" t="str">
        <f t="shared" si="847"/>
        <v>0.0135-0.0796958058323996i</v>
      </c>
      <c r="N2903">
        <f t="shared" si="848"/>
        <v>79.347269107171797</v>
      </c>
      <c r="O2903">
        <f t="shared" si="849"/>
        <v>29.128474895108347</v>
      </c>
      <c r="P2903" s="3">
        <f t="shared" si="850"/>
        <v>29.128474895108347</v>
      </c>
      <c r="Q2903" s="3">
        <f t="shared" si="851"/>
        <v>-100.6527308928282</v>
      </c>
      <c r="R2903">
        <f t="shared" si="852"/>
        <v>79.347269107171797</v>
      </c>
      <c r="S2903">
        <f t="shared" si="853"/>
        <v>51.205906434993686</v>
      </c>
      <c r="T2903">
        <f t="shared" si="836"/>
        <v>29.128474895108347</v>
      </c>
    </row>
    <row r="2904" spans="1:20" x14ac:dyDescent="0.3">
      <c r="A2904">
        <f t="shared" si="837"/>
        <v>322958.79650918703</v>
      </c>
      <c r="B2904">
        <f t="shared" si="854"/>
        <v>51400.488879446668</v>
      </c>
      <c r="C2904" t="str">
        <f t="shared" si="838"/>
        <v>-5.35251738728811-27.9840173026841i</v>
      </c>
      <c r="D2904" t="str">
        <f t="shared" si="839"/>
        <v>10.9353690304207-7.57225648635181i</v>
      </c>
      <c r="E2904" t="str">
        <f t="shared" si="840"/>
        <v>168.025440786306-11.1031285168897i</v>
      </c>
      <c r="F2904" t="str">
        <f t="shared" si="841"/>
        <v>16.8754829038512-6.04500216857493i</v>
      </c>
      <c r="G2904" t="str">
        <f t="shared" si="842"/>
        <v>0.966552426381568-0.179802206431042i</v>
      </c>
      <c r="H2904" t="str">
        <f t="shared" si="843"/>
        <v>141.275563319172-240.442238221398i</v>
      </c>
      <c r="I2904" t="str">
        <f t="shared" si="844"/>
        <v>2.42336897642012-12.7899691816347i</v>
      </c>
      <c r="K2904" t="str">
        <f t="shared" si="845"/>
        <v>0.0236151818554153-0.0450695488178874i</v>
      </c>
      <c r="L2904" t="str">
        <f t="shared" si="846"/>
        <v>0.0015-0.193523138789075i</v>
      </c>
      <c r="M2904" t="str">
        <f t="shared" si="847"/>
        <v>0.0135-0.0793941082211589i</v>
      </c>
      <c r="N2904">
        <f t="shared" si="848"/>
        <v>79.171790535494466</v>
      </c>
      <c r="O2904">
        <f t="shared" si="849"/>
        <v>29.094247940644951</v>
      </c>
      <c r="P2904" s="3">
        <f t="shared" si="850"/>
        <v>29.094247940644951</v>
      </c>
      <c r="Q2904" s="3">
        <f t="shared" si="851"/>
        <v>-100.82820946450553</v>
      </c>
      <c r="R2904">
        <f t="shared" si="852"/>
        <v>79.171790535494466</v>
      </c>
      <c r="S2904">
        <f t="shared" si="853"/>
        <v>51.400488879446669</v>
      </c>
      <c r="T2904">
        <f t="shared" si="836"/>
        <v>29.094247940644951</v>
      </c>
    </row>
    <row r="2905" spans="1:20" x14ac:dyDescent="0.3">
      <c r="A2905">
        <f t="shared" si="837"/>
        <v>324186.0399359219</v>
      </c>
      <c r="B2905">
        <f t="shared" si="854"/>
        <v>51595.810737188564</v>
      </c>
      <c r="C2905" t="str">
        <f t="shared" si="838"/>
        <v>-5.41679123981397-27.8572600949087i</v>
      </c>
      <c r="D2905" t="str">
        <f t="shared" si="839"/>
        <v>10.9114499718254-7.58106735648727i</v>
      </c>
      <c r="E2905" t="str">
        <f t="shared" si="840"/>
        <v>168.081522639137-11.22567142042i</v>
      </c>
      <c r="F2905" t="str">
        <f t="shared" si="841"/>
        <v>16.8711860735452-6.045128903399i</v>
      </c>
      <c r="G2905" t="str">
        <f t="shared" si="842"/>
        <v>0.966306323097791-0.180439499664066i</v>
      </c>
      <c r="H2905" t="str">
        <f t="shared" si="843"/>
        <v>138.619297587102-239.699916937394i</v>
      </c>
      <c r="I2905" t="str">
        <f t="shared" si="844"/>
        <v>2.31669601185484-12.7128986421489i</v>
      </c>
      <c r="K2905" t="str">
        <f t="shared" si="845"/>
        <v>0.0235035725506175-0.0449428339502604i</v>
      </c>
      <c r="L2905" t="str">
        <f t="shared" si="846"/>
        <v>0.0015-0.192790534756998i</v>
      </c>
      <c r="M2905" t="str">
        <f t="shared" si="847"/>
        <v>0.0135-0.0790935527208195i</v>
      </c>
      <c r="N2905">
        <f t="shared" si="848"/>
        <v>78.996257443588519</v>
      </c>
      <c r="O2905">
        <f t="shared" si="849"/>
        <v>29.059946755556986</v>
      </c>
      <c r="P2905" s="3">
        <f t="shared" si="850"/>
        <v>29.059946755556986</v>
      </c>
      <c r="Q2905" s="3">
        <f t="shared" si="851"/>
        <v>-101.00374255641148</v>
      </c>
      <c r="R2905">
        <f t="shared" si="852"/>
        <v>78.996257443588519</v>
      </c>
      <c r="S2905">
        <f t="shared" si="853"/>
        <v>51.595810737188565</v>
      </c>
      <c r="T2905">
        <f t="shared" si="836"/>
        <v>29.059946755556986</v>
      </c>
    </row>
    <row r="2906" spans="1:20" x14ac:dyDescent="0.3">
      <c r="A2906">
        <f t="shared" si="837"/>
        <v>325417.94688767847</v>
      </c>
      <c r="B2906">
        <f t="shared" si="854"/>
        <v>51791.874817989883</v>
      </c>
      <c r="C2906" t="str">
        <f t="shared" si="838"/>
        <v>-5.4804037913773-27.7305651637095i</v>
      </c>
      <c r="D2906" t="str">
        <f t="shared" si="839"/>
        <v>10.8874543852744-7.58982245093644i</v>
      </c>
      <c r="E2906" t="str">
        <f t="shared" si="840"/>
        <v>168.137461795308-11.3487669335498i</v>
      </c>
      <c r="F2906" t="str">
        <f t="shared" si="841"/>
        <v>16.8668587378856-6.04533079515201i</v>
      </c>
      <c r="G2906" t="str">
        <f t="shared" si="842"/>
        <v>0.966058472603357-0.181078712483346i</v>
      </c>
      <c r="H2906" t="str">
        <f t="shared" si="843"/>
        <v>136.007076948011-238.925656470524i</v>
      </c>
      <c r="I2906" t="str">
        <f t="shared" si="844"/>
        <v>2.21246275417978-12.6351411274324i</v>
      </c>
      <c r="K2906" t="str">
        <f t="shared" si="845"/>
        <v>0.0233925985555867-0.0448162119088528i</v>
      </c>
      <c r="L2906" t="str">
        <f t="shared" si="846"/>
        <v>0.0015-0.192060704081488i</v>
      </c>
      <c r="M2906" t="str">
        <f t="shared" si="847"/>
        <v>0.0135-0.07879413500779i</v>
      </c>
      <c r="N2906">
        <f t="shared" si="848"/>
        <v>78.820670846766163</v>
      </c>
      <c r="O2906">
        <f t="shared" si="849"/>
        <v>29.025571446501282</v>
      </c>
      <c r="P2906" s="3">
        <f t="shared" si="850"/>
        <v>29.025571446501282</v>
      </c>
      <c r="Q2906" s="3">
        <f t="shared" si="851"/>
        <v>-101.17932915323384</v>
      </c>
      <c r="R2906">
        <f t="shared" si="852"/>
        <v>78.820670846766163</v>
      </c>
      <c r="S2906">
        <f t="shared" si="853"/>
        <v>51.791874817989886</v>
      </c>
      <c r="T2906">
        <f t="shared" si="836"/>
        <v>29.025571446501282</v>
      </c>
    </row>
    <row r="2907" spans="1:20" x14ac:dyDescent="0.3">
      <c r="A2907">
        <f t="shared" si="837"/>
        <v>326654.53508585162</v>
      </c>
      <c r="B2907">
        <f t="shared" si="854"/>
        <v>51988.683942298245</v>
      </c>
      <c r="C2907" t="str">
        <f t="shared" si="838"/>
        <v>-5.54335611221724-27.6039367643188i</v>
      </c>
      <c r="D2907" t="str">
        <f t="shared" si="839"/>
        <v>10.863382596581-7.5985211068998i</v>
      </c>
      <c r="E2907" t="str">
        <f t="shared" si="840"/>
        <v>168.193258549107-11.4724159558924i</v>
      </c>
      <c r="F2907" t="str">
        <f t="shared" si="841"/>
        <v>16.8625006966868-6.04560772084225i</v>
      </c>
      <c r="G2907" t="str">
        <f t="shared" si="842"/>
        <v>0.965808863432527-0.181719846873416i</v>
      </c>
      <c r="H2907" t="str">
        <f t="shared" si="843"/>
        <v>133.438796661998-238.121091183131i</v>
      </c>
      <c r="I2907" t="str">
        <f t="shared" si="844"/>
        <v>2.11063851966666-12.556766387513i</v>
      </c>
      <c r="K2907" t="str">
        <f t="shared" si="845"/>
        <v>0.0232822575962216-0.0446896856077086i</v>
      </c>
      <c r="L2907" t="str">
        <f t="shared" si="846"/>
        <v>0.0015-0.191333636263687i</v>
      </c>
      <c r="M2907" t="str">
        <f t="shared" si="847"/>
        <v>0.0135-0.0784958507748459i</v>
      </c>
      <c r="N2907">
        <f t="shared" si="848"/>
        <v>78.645031756533427</v>
      </c>
      <c r="O2907">
        <f t="shared" si="849"/>
        <v>28.991122121563421</v>
      </c>
      <c r="P2907" s="3">
        <f t="shared" si="850"/>
        <v>28.991122121563421</v>
      </c>
      <c r="Q2907" s="3">
        <f t="shared" si="851"/>
        <v>-101.35496824346657</v>
      </c>
      <c r="R2907">
        <f t="shared" si="852"/>
        <v>78.645031756533427</v>
      </c>
      <c r="S2907">
        <f t="shared" si="853"/>
        <v>51.988683942298245</v>
      </c>
      <c r="T2907">
        <f t="shared" si="836"/>
        <v>28.991122121563421</v>
      </c>
    </row>
    <row r="2908" spans="1:20" x14ac:dyDescent="0.3">
      <c r="A2908">
        <f t="shared" si="837"/>
        <v>327895.82231917785</v>
      </c>
      <c r="B2908">
        <f t="shared" si="854"/>
        <v>52186.240941278978</v>
      </c>
      <c r="C2908" t="str">
        <f t="shared" si="838"/>
        <v>-5.60564931017246-27.4773791347293i</v>
      </c>
      <c r="D2908" t="str">
        <f t="shared" si="839"/>
        <v>10.8392349380304-7.60716266291867i</v>
      </c>
      <c r="E2908" t="str">
        <f t="shared" si="840"/>
        <v>168.248913207427-11.5966194139255i</v>
      </c>
      <c r="F2908" t="str">
        <f t="shared" si="841"/>
        <v>16.8581117486915-6.04595955728306i</v>
      </c>
      <c r="G2908" t="str">
        <f t="shared" si="842"/>
        <v>0.965557484058185-0.182362904773456i</v>
      </c>
      <c r="H2908" t="str">
        <f t="shared" si="843"/>
        <v>130.914304840411-237.28781022962i</v>
      </c>
      <c r="I2908" t="str">
        <f t="shared" si="844"/>
        <v>2.01119128580147-12.4778414416181i</v>
      </c>
      <c r="K2908" t="str">
        <f t="shared" si="845"/>
        <v>0.0231725473879618-0.0445632579317719i</v>
      </c>
      <c r="L2908" t="str">
        <f t="shared" si="846"/>
        <v>0.0015-0.190609320844477i</v>
      </c>
      <c r="M2908" t="str">
        <f t="shared" si="847"/>
        <v>0.0135-0.078198695731068i</v>
      </c>
      <c r="N2908">
        <f t="shared" si="848"/>
        <v>78.469341180560448</v>
      </c>
      <c r="O2908">
        <f t="shared" si="849"/>
        <v>28.956598890266854</v>
      </c>
      <c r="P2908" s="3">
        <f t="shared" si="850"/>
        <v>28.956598890266854</v>
      </c>
      <c r="Q2908" s="3">
        <f t="shared" si="851"/>
        <v>-101.53065881943955</v>
      </c>
      <c r="R2908">
        <f t="shared" si="852"/>
        <v>78.469341180560448</v>
      </c>
      <c r="S2908">
        <f t="shared" si="853"/>
        <v>52.186240941278982</v>
      </c>
      <c r="T2908">
        <f t="shared" si="836"/>
        <v>28.956598890266854</v>
      </c>
    </row>
    <row r="2909" spans="1:20" x14ac:dyDescent="0.3">
      <c r="A2909">
        <f t="shared" si="837"/>
        <v>329141.82644399075</v>
      </c>
      <c r="B2909">
        <f t="shared" si="854"/>
        <v>52384.548656855841</v>
      </c>
      <c r="C2909" t="str">
        <f t="shared" si="838"/>
        <v>-5.66728453042955-27.350896495357i</v>
      </c>
      <c r="D2909" t="str">
        <f t="shared" si="839"/>
        <v>10.8150117483843-7.61574645895062i</v>
      </c>
      <c r="E2909" t="str">
        <f t="shared" si="840"/>
        <v>168.304426089588-11.7213782612845i</v>
      </c>
      <c r="F2909" t="str">
        <f t="shared" si="841"/>
        <v>16.8536916915689-6.04638618107921i</v>
      </c>
      <c r="G2909" t="str">
        <f t="shared" si="842"/>
        <v>0.96530432289172-0.183007888076656i</v>
      </c>
      <c r="H2909" t="str">
        <f t="shared" si="843"/>
        <v>128.433405666886-236.427357237832i</v>
      </c>
      <c r="I2909" t="str">
        <f t="shared" si="844"/>
        <v>1.91408783723986-12.3984306157558i</v>
      </c>
      <c r="K2909" t="str">
        <f t="shared" si="845"/>
        <v>0.0230634656360937-0.0444369317369599i</v>
      </c>
      <c r="L2909" t="str">
        <f t="shared" si="846"/>
        <v>0.0015-0.189887747404341i</v>
      </c>
      <c r="M2909" t="str">
        <f t="shared" si="847"/>
        <v>0.0135-0.0779026656017812i</v>
      </c>
      <c r="N2909">
        <f t="shared" si="848"/>
        <v>78.293600122646367</v>
      </c>
      <c r="O2909">
        <f t="shared" si="849"/>
        <v>28.922001863581045</v>
      </c>
      <c r="P2909" s="3">
        <f t="shared" si="850"/>
        <v>28.922001863581045</v>
      </c>
      <c r="Q2909" s="3">
        <f t="shared" si="851"/>
        <v>-101.70639987735363</v>
      </c>
      <c r="R2909">
        <f t="shared" si="852"/>
        <v>78.293600122646367</v>
      </c>
      <c r="S2909">
        <f t="shared" si="853"/>
        <v>52.384548656855841</v>
      </c>
      <c r="T2909">
        <f t="shared" si="836"/>
        <v>28.922001863581045</v>
      </c>
    </row>
    <row r="2910" spans="1:20" x14ac:dyDescent="0.3">
      <c r="A2910">
        <f t="shared" si="837"/>
        <v>330392.5653844779</v>
      </c>
      <c r="B2910">
        <f t="shared" si="854"/>
        <v>52583.609941751893</v>
      </c>
      <c r="C2910" t="str">
        <f t="shared" si="838"/>
        <v>-5.72826295526757-27.2244930487123i</v>
      </c>
      <c r="D2910" t="str">
        <f t="shared" si="839"/>
        <v>10.7907133728871-7.62427183644583i</v>
      </c>
      <c r="E2910" t="str">
        <f t="shared" si="840"/>
        <v>168.359797527165-11.8466934790505i</v>
      </c>
      <c r="F2910" t="str">
        <f t="shared" si="841"/>
        <v>16.8492403219124-6.04688746861348i</v>
      </c>
      <c r="G2910" t="str">
        <f t="shared" si="842"/>
        <v>0.965049368282911-0.183654798629564i</v>
      </c>
      <c r="H2910" t="str">
        <f t="shared" si="843"/>
        <v>125.995862507754-235.541230146424i</v>
      </c>
      <c r="I2910" t="str">
        <f t="shared" si="844"/>
        <v>1.81929390442904-12.3185955853497i</v>
      </c>
      <c r="K2910" t="str">
        <f t="shared" si="845"/>
        <v>0.0229550100360511-0.0443107098502371i</v>
      </c>
      <c r="L2910" t="str">
        <f t="shared" si="846"/>
        <v>0.0015-0.189168905563201i</v>
      </c>
      <c r="M2910" t="str">
        <f t="shared" si="847"/>
        <v>0.0135-0.0776077561284929i</v>
      </c>
      <c r="N2910">
        <f t="shared" si="848"/>
        <v>78.117809582687002</v>
      </c>
      <c r="O2910">
        <f t="shared" si="849"/>
        <v>28.887331153931108</v>
      </c>
      <c r="P2910" s="3">
        <f t="shared" si="850"/>
        <v>28.887331153931108</v>
      </c>
      <c r="Q2910" s="3">
        <f t="shared" si="851"/>
        <v>-101.882190417313</v>
      </c>
      <c r="R2910">
        <f t="shared" si="852"/>
        <v>78.117809582687002</v>
      </c>
      <c r="S2910">
        <f t="shared" si="853"/>
        <v>52.583609941751895</v>
      </c>
      <c r="T2910">
        <f t="shared" si="836"/>
        <v>28.887331153931108</v>
      </c>
    </row>
    <row r="2911" spans="1:20" x14ac:dyDescent="0.3">
      <c r="A2911">
        <f t="shared" si="837"/>
        <v>331648.05713293893</v>
      </c>
      <c r="B2911">
        <f t="shared" si="854"/>
        <v>52783.427659530549</v>
      </c>
      <c r="C2911" t="str">
        <f t="shared" si="838"/>
        <v>-5.78858580380054-27.0981729790675i</v>
      </c>
      <c r="D2911" t="str">
        <f t="shared" si="839"/>
        <v>10.7663401632689-7.63273813842341i</v>
      </c>
      <c r="E2911" t="str">
        <f t="shared" si="840"/>
        <v>168.415027863795-11.972566076041i</v>
      </c>
      <c r="F2911" t="str">
        <f t="shared" si="841"/>
        <v>16.8447574352378-6.04746329603306i</v>
      </c>
      <c r="G2911" t="str">
        <f t="shared" si="842"/>
        <v>0.964792608519813-0.184303638231446i</v>
      </c>
      <c r="H2911" t="str">
        <f t="shared" si="843"/>
        <v>123.601400908882-234.630881185511i</v>
      </c>
      <c r="I2911" t="str">
        <f t="shared" si="844"/>
        <v>1.72677429497228-12.2383954223221i</v>
      </c>
      <c r="K2911" t="str">
        <f t="shared" si="845"/>
        <v>0.0228471782737144-0.0441845950696929i</v>
      </c>
      <c r="L2911" t="str">
        <f t="shared" si="846"/>
        <v>0.0015-0.188452784980276i</v>
      </c>
      <c r="M2911" t="str">
        <f t="shared" si="847"/>
        <v>0.0135-0.0773139630688312i</v>
      </c>
      <c r="N2911">
        <f t="shared" si="848"/>
        <v>77.941970556637287</v>
      </c>
      <c r="O2911">
        <f t="shared" si="849"/>
        <v>28.852586875205443</v>
      </c>
      <c r="P2911" s="3">
        <f t="shared" si="850"/>
        <v>28.852586875205443</v>
      </c>
      <c r="Q2911" s="3">
        <f t="shared" si="851"/>
        <v>-102.05802944336271</v>
      </c>
      <c r="R2911">
        <f t="shared" si="852"/>
        <v>77.941970556637287</v>
      </c>
      <c r="S2911">
        <f t="shared" si="853"/>
        <v>52.783427659530552</v>
      </c>
      <c r="T2911">
        <f t="shared" si="836"/>
        <v>28.852586875205443</v>
      </c>
    </row>
    <row r="2912" spans="1:20" x14ac:dyDescent="0.3">
      <c r="A2912">
        <f t="shared" si="837"/>
        <v>332908.31975004415</v>
      </c>
      <c r="B2912">
        <f t="shared" si="854"/>
        <v>52984.00468463677</v>
      </c>
      <c r="C2912" t="str">
        <f t="shared" si="838"/>
        <v>-5.84825433171679-26.9719404521367i</v>
      </c>
      <c r="D2912" t="str">
        <f t="shared" si="839"/>
        <v>10.7418924777492-7.64114470954815i</v>
      </c>
      <c r="E2912" t="str">
        <f t="shared" si="840"/>
        <v>168.470117455011-12.0989970891025i</v>
      </c>
      <c r="F2912" t="str">
        <f t="shared" si="841"/>
        <v>16.8402428259814-6.04811353923582i</v>
      </c>
      <c r="G2912" t="str">
        <f t="shared" si="842"/>
        <v>0.964534031828657-0.18495440863362i</v>
      </c>
      <c r="H2912" t="str">
        <f t="shared" si="843"/>
        <v>121.249711476778-233.697716988301i</v>
      </c>
      <c r="I2912" t="str">
        <f t="shared" si="844"/>
        <v>1.63649301783713-12.1578866460544i</v>
      </c>
      <c r="K2912" t="str">
        <f t="shared" si="845"/>
        <v>0.0227399680257072-0.0440585901646215i</v>
      </c>
      <c r="L2912" t="str">
        <f t="shared" si="846"/>
        <v>0.0015-0.187739375353931i</v>
      </c>
      <c r="M2912" t="str">
        <f t="shared" si="847"/>
        <v>0.0135-0.0770212821964846i</v>
      </c>
      <c r="N2912">
        <f t="shared" si="848"/>
        <v>77.766084036477096</v>
      </c>
      <c r="O2912">
        <f t="shared" si="849"/>
        <v>28.817769142766231</v>
      </c>
      <c r="P2912" s="3">
        <f t="shared" si="850"/>
        <v>28.817769142766231</v>
      </c>
      <c r="Q2912" s="3">
        <f t="shared" si="851"/>
        <v>-102.2339159635229</v>
      </c>
      <c r="R2912">
        <f t="shared" si="852"/>
        <v>77.766084036477096</v>
      </c>
      <c r="S2912">
        <f t="shared" si="853"/>
        <v>52.984004684636773</v>
      </c>
      <c r="T2912">
        <f t="shared" si="836"/>
        <v>28.817769142766231</v>
      </c>
    </row>
    <row r="2913" spans="1:20" x14ac:dyDescent="0.3">
      <c r="A2913">
        <f t="shared" si="837"/>
        <v>334173.37136509432</v>
      </c>
      <c r="B2913">
        <f t="shared" si="854"/>
        <v>53185.343902438392</v>
      </c>
      <c r="C2913" t="str">
        <f t="shared" si="838"/>
        <v>-5.90726983101594-26.8457996147509i</v>
      </c>
      <c r="D2913" t="str">
        <f t="shared" si="839"/>
        <v>10.7173706810384-7.64949089620754i</v>
      </c>
      <c r="E2913" t="str">
        <f t="shared" si="840"/>
        <v>168.525066668046-12.2259875834i</v>
      </c>
      <c r="F2913" t="str">
        <f t="shared" si="841"/>
        <v>16.8356962874983-6.04883807385663i</v>
      </c>
      <c r="G2913" t="str">
        <f t="shared" si="842"/>
        <v>0.964273626373739-0.185607111538804i</v>
      </c>
      <c r="H2913" t="str">
        <f t="shared" si="843"/>
        <v>118.940452642702-232.74309882199i</v>
      </c>
      <c r="I2913" t="str">
        <f t="shared" si="844"/>
        <v>1.5484134005399-12.0771232776928i</v>
      </c>
      <c r="K2913" t="str">
        <f t="shared" si="845"/>
        <v>0.022633376959689-0.0439326978756046i</v>
      </c>
      <c r="L2913" t="str">
        <f t="shared" si="846"/>
        <v>0.0015-0.187028666421529i</v>
      </c>
      <c r="M2913" t="str">
        <f t="shared" si="847"/>
        <v>0.0135-0.07672970930114i</v>
      </c>
      <c r="N2913">
        <f t="shared" si="848"/>
        <v>77.590151010171951</v>
      </c>
      <c r="O2913">
        <f t="shared" si="849"/>
        <v>28.782878073457479</v>
      </c>
      <c r="P2913" s="3">
        <f t="shared" si="850"/>
        <v>28.782878073457479</v>
      </c>
      <c r="Q2913" s="3">
        <f t="shared" si="851"/>
        <v>-102.40984898982805</v>
      </c>
      <c r="R2913">
        <f t="shared" si="852"/>
        <v>77.590151010171951</v>
      </c>
      <c r="S2913">
        <f t="shared" si="853"/>
        <v>53.18534390243839</v>
      </c>
      <c r="T2913">
        <f t="shared" si="836"/>
        <v>28.782878073457479</v>
      </c>
    </row>
    <row r="2914" spans="1:20" x14ac:dyDescent="0.3">
      <c r="A2914">
        <f t="shared" si="837"/>
        <v>335443.23017628165</v>
      </c>
      <c r="B2914">
        <f t="shared" si="854"/>
        <v>53387.448209267655</v>
      </c>
      <c r="C2914" t="str">
        <f t="shared" si="838"/>
        <v>-5.96563362974395-26.7197545945427i</v>
      </c>
      <c r="D2914" t="str">
        <f t="shared" si="839"/>
        <v>10.6927751443384-7.65777604658932i</v>
      </c>
      <c r="E2914" t="str">
        <f t="shared" si="840"/>
        <v>168.579875881661-12.3535386527101i</v>
      </c>
      <c r="F2914" t="str">
        <f t="shared" si="841"/>
        <v>16.8311176120603-6.04963677525341i</v>
      </c>
      <c r="G2914" t="str">
        <f t="shared" si="842"/>
        <v>0.964011380257323-0.186261748600442i</v>
      </c>
      <c r="H2914" t="str">
        <f t="shared" si="843"/>
        <v>116.673253309205-231.7683429267i</v>
      </c>
      <c r="I2914" t="str">
        <f t="shared" si="844"/>
        <v>1.46249819946059-11.9961568972968i</v>
      </c>
      <c r="K2914" t="str">
        <f t="shared" si="845"/>
        <v>0.0225274027346477-0.0438069209145975i</v>
      </c>
      <c r="L2914" t="str">
        <f t="shared" si="846"/>
        <v>0.0015-0.186320647959284i</v>
      </c>
      <c r="M2914" t="str">
        <f t="shared" si="847"/>
        <v>0.0135-0.0764392401884241i</v>
      </c>
      <c r="N2914">
        <f t="shared" si="848"/>
        <v>77.414172461633697</v>
      </c>
      <c r="O2914">
        <f t="shared" si="849"/>
        <v>28.747913785615165</v>
      </c>
      <c r="P2914" s="3">
        <f t="shared" si="850"/>
        <v>28.747913785615165</v>
      </c>
      <c r="Q2914" s="3">
        <f t="shared" si="851"/>
        <v>-102.5858275383663</v>
      </c>
      <c r="R2914">
        <f t="shared" si="852"/>
        <v>77.414172461633697</v>
      </c>
      <c r="S2914">
        <f t="shared" si="853"/>
        <v>53.387448209267653</v>
      </c>
      <c r="T2914">
        <f t="shared" si="836"/>
        <v>28.747913785615165</v>
      </c>
    </row>
    <row r="2915" spans="1:20" x14ac:dyDescent="0.3">
      <c r="A2915">
        <f t="shared" si="837"/>
        <v>336717.9144509515</v>
      </c>
      <c r="B2915">
        <f t="shared" si="854"/>
        <v>53590.320512462873</v>
      </c>
      <c r="C2915" t="str">
        <f t="shared" si="838"/>
        <v>-6.02334709172438-26.5938094996297i</v>
      </c>
      <c r="D2915" t="str">
        <f t="shared" si="839"/>
        <v>10.668106245343-7.66599951075908i</v>
      </c>
      <c r="E2915" t="str">
        <f t="shared" si="840"/>
        <v>168.634545485947-12.4816514197127i</v>
      </c>
      <c r="F2915" t="str">
        <f t="shared" si="841"/>
        <v>16.8265065908547-6.05050951849331i</v>
      </c>
      <c r="G2915" t="str">
        <f t="shared" si="842"/>
        <v>0.963747281519545-0.186918321422036i</v>
      </c>
      <c r="H2915" t="str">
        <f t="shared" si="843"/>
        <v>114.447715379154-230.774720951818i</v>
      </c>
      <c r="I2915" t="str">
        <f t="shared" si="844"/>
        <v>1.3787097034612-11.9150367033695i</v>
      </c>
      <c r="K2915" t="str">
        <f t="shared" si="845"/>
        <v>0.0224220430011846-0.043681261965014i</v>
      </c>
      <c r="L2915" t="str">
        <f t="shared" si="846"/>
        <v>0.0015-0.185615309782112i</v>
      </c>
      <c r="M2915" t="str">
        <f t="shared" si="847"/>
        <v>0.0135-0.0761498706798408i</v>
      </c>
      <c r="N2915">
        <f t="shared" si="848"/>
        <v>77.238149370680389</v>
      </c>
      <c r="O2915">
        <f t="shared" si="849"/>
        <v>28.712876399075853</v>
      </c>
      <c r="P2915" s="3">
        <f t="shared" si="850"/>
        <v>28.712876399075853</v>
      </c>
      <c r="Q2915" s="3">
        <f t="shared" si="851"/>
        <v>-102.76185062931961</v>
      </c>
      <c r="R2915">
        <f t="shared" si="852"/>
        <v>77.238149370680389</v>
      </c>
      <c r="S2915">
        <f t="shared" si="853"/>
        <v>53.590320512462874</v>
      </c>
      <c r="T2915">
        <f t="shared" si="836"/>
        <v>28.712876399075853</v>
      </c>
    </row>
    <row r="2916" spans="1:20" x14ac:dyDescent="0.3">
      <c r="A2916">
        <f t="shared" si="837"/>
        <v>337997.44252586516</v>
      </c>
      <c r="B2916">
        <f t="shared" si="854"/>
        <v>53793.963730410236</v>
      </c>
      <c r="C2916" t="str">
        <f t="shared" si="838"/>
        <v>-6.08041161628808-26.4679684183056i</v>
      </c>
      <c r="D2916" t="str">
        <f t="shared" si="839"/>
        <v>10.6433643682363-7.67416064073829i</v>
      </c>
      <c r="E2916" t="str">
        <f t="shared" si="840"/>
        <v>168.689075882143-12.6103270362831i</v>
      </c>
      <c r="F2916" t="str">
        <f t="shared" si="841"/>
        <v>16.8218630139826-6.05145617833856i</v>
      </c>
      <c r="G2916" t="str">
        <f t="shared" si="842"/>
        <v>0.963481318138322-0.187576831556468i</v>
      </c>
      <c r="H2916" t="str">
        <f t="shared" si="843"/>
        <v>112.263416167958-229.763460479618i</v>
      </c>
      <c r="I2916" t="str">
        <f t="shared" si="844"/>
        <v>1.29700983100026-11.8338095743361i</v>
      </c>
      <c r="K2916" t="str">
        <f t="shared" si="845"/>
        <v>0.022317295401802-0.0435557236818186i</v>
      </c>
      <c r="L2916" t="str">
        <f t="shared" si="846"/>
        <v>0.0015-0.184912641743487i</v>
      </c>
      <c r="M2916" t="str">
        <f t="shared" si="847"/>
        <v>0.0135-0.0758615966127127i</v>
      </c>
      <c r="N2916">
        <f t="shared" si="848"/>
        <v>77.062082712994851</v>
      </c>
      <c r="O2916">
        <f t="shared" si="849"/>
        <v>28.677766035186863</v>
      </c>
      <c r="P2916" s="3">
        <f t="shared" si="850"/>
        <v>28.677766035186863</v>
      </c>
      <c r="Q2916" s="3">
        <f t="shared" si="851"/>
        <v>-102.93791728700515</v>
      </c>
      <c r="R2916">
        <f t="shared" si="852"/>
        <v>77.062082712994851</v>
      </c>
      <c r="S2916">
        <f t="shared" si="853"/>
        <v>53.793963730410233</v>
      </c>
      <c r="T2916">
        <f t="shared" si="836"/>
        <v>28.677766035186863</v>
      </c>
    </row>
    <row r="2917" spans="1:20" x14ac:dyDescent="0.3">
      <c r="A2917">
        <f t="shared" si="837"/>
        <v>339281.83280746348</v>
      </c>
      <c r="B2917">
        <f t="shared" si="854"/>
        <v>53998.380792585798</v>
      </c>
      <c r="C2917" t="str">
        <f t="shared" si="838"/>
        <v>-6.13682863800038-26.3422354187319i</v>
      </c>
      <c r="D2917" t="str">
        <f t="shared" si="839"/>
        <v>10.6185499036903-7.68225879058229i</v>
      </c>
      <c r="E2917" t="str">
        <f t="shared" si="840"/>
        <v>168.743467482451-12.7395666837883i</v>
      </c>
      <c r="F2917" t="str">
        <f t="shared" si="841"/>
        <v>16.8171866704568-6.05247662923236i</v>
      </c>
      <c r="G2917" t="str">
        <f t="shared" si="842"/>
        <v>0.963213478029259-0.188237280505316i</v>
      </c>
      <c r="H2917" t="str">
        <f t="shared" si="843"/>
        <v>110.119910700145-228.735745626663i</v>
      </c>
      <c r="I2917" t="str">
        <f t="shared" si="844"/>
        <v>1.21736022094572-11.7525201315733i</v>
      </c>
      <c r="K2917" t="str">
        <f t="shared" si="845"/>
        <v>0.0222131575711843-0.0434303086916173i</v>
      </c>
      <c r="L2917" t="str">
        <f t="shared" si="846"/>
        <v>0.0015-0.184212633735293i</v>
      </c>
      <c r="M2917" t="str">
        <f t="shared" si="847"/>
        <v>0.0135-0.0755744138401198i</v>
      </c>
      <c r="N2917">
        <f t="shared" si="848"/>
        <v>76.885973460080777</v>
      </c>
      <c r="O2917">
        <f t="shared" si="849"/>
        <v>28.642582816815594</v>
      </c>
      <c r="P2917" s="3">
        <f t="shared" si="850"/>
        <v>28.642582816815594</v>
      </c>
      <c r="Q2917" s="3">
        <f t="shared" si="851"/>
        <v>-103.11402653991922</v>
      </c>
      <c r="R2917">
        <f t="shared" si="852"/>
        <v>76.885973460080777</v>
      </c>
      <c r="S2917">
        <f t="shared" si="853"/>
        <v>53.998380792585799</v>
      </c>
      <c r="T2917">
        <f t="shared" si="836"/>
        <v>28.642582816815594</v>
      </c>
    </row>
    <row r="2918" spans="1:20" x14ac:dyDescent="0.3">
      <c r="A2918">
        <f t="shared" si="837"/>
        <v>340571.10377213184</v>
      </c>
      <c r="B2918">
        <f t="shared" si="854"/>
        <v>54203.574639597624</v>
      </c>
      <c r="C2918" t="str">
        <f t="shared" si="838"/>
        <v>-6.19259962638551-26.2166145486357i</v>
      </c>
      <c r="D2918" t="str">
        <f t="shared" si="839"/>
        <v>10.5936632488616-7.69029331645901i</v>
      </c>
      <c r="E2918" t="str">
        <f t="shared" si="840"/>
        <v>168.79772070984-12.869371573378i</v>
      </c>
      <c r="F2918" t="str">
        <f t="shared" si="841"/>
        <v>16.8124773482011-6.0535707452847i</v>
      </c>
      <c r="G2918" t="str">
        <f t="shared" si="842"/>
        <v>0.962943749045571-0.188899669718165i</v>
      </c>
      <c r="H2918" t="str">
        <f t="shared" si="843"/>
        <v>108.016733891934-227.692717713989i</v>
      </c>
      <c r="I2918" t="str">
        <f t="shared" si="844"/>
        <v>1.13972231730261-11.6712108036252i</v>
      </c>
      <c r="K2918" t="str">
        <f t="shared" si="845"/>
        <v>0.0221096271364789-0.0433050195927534i</v>
      </c>
      <c r="L2918" t="str">
        <f t="shared" si="846"/>
        <v>0.0015-0.183515275687679i</v>
      </c>
      <c r="M2918" t="str">
        <f t="shared" si="847"/>
        <v>0.0135-0.075288318230843i</v>
      </c>
      <c r="N2918">
        <f t="shared" si="848"/>
        <v>76.709822579219377</v>
      </c>
      <c r="O2918">
        <f t="shared" si="849"/>
        <v>28.607326868359735</v>
      </c>
      <c r="P2918" s="3">
        <f t="shared" si="850"/>
        <v>28.607326868359735</v>
      </c>
      <c r="Q2918" s="3">
        <f t="shared" si="851"/>
        <v>-103.29017742078062</v>
      </c>
      <c r="R2918">
        <f t="shared" si="852"/>
        <v>76.709822579219377</v>
      </c>
      <c r="S2918">
        <f t="shared" si="853"/>
        <v>54.203574639597626</v>
      </c>
      <c r="T2918">
        <f t="shared" si="836"/>
        <v>28.607326868359735</v>
      </c>
    </row>
    <row r="2919" spans="1:20" x14ac:dyDescent="0.3">
      <c r="A2919">
        <f t="shared" si="837"/>
        <v>341865.27396646596</v>
      </c>
      <c r="B2919">
        <f t="shared" si="854"/>
        <v>54409.548223228099</v>
      </c>
      <c r="C2919" t="str">
        <f t="shared" si="838"/>
        <v>-6.24772608564908-26.0911098350064i</v>
      </c>
      <c r="D2919" t="str">
        <f t="shared" si="839"/>
        <v>10.568704807387-7.69826357672765i</v>
      </c>
      <c r="E2919" t="str">
        <f t="shared" si="840"/>
        <v>168.851835997852-12.9997429462803i</v>
      </c>
      <c r="F2919" t="str">
        <f t="shared" si="841"/>
        <v>16.8077348340483-6.05473840025814i</v>
      </c>
      <c r="G2919" t="str">
        <f t="shared" si="842"/>
        <v>0.962672118977997-0.189564000591911i</v>
      </c>
      <c r="H2919" t="str">
        <f t="shared" si="843"/>
        <v>105.95340262179-226.635475997668i</v>
      </c>
      <c r="I2919" t="str">
        <f t="shared" si="844"/>
        <v>1.064057448076-11.5899218912668i</v>
      </c>
      <c r="K2919" t="str">
        <f t="shared" si="845"/>
        <v>0.0220067017175704-0.0431798589554017i</v>
      </c>
      <c r="L2919" t="str">
        <f t="shared" si="846"/>
        <v>0.0015-0.182820557568918i</v>
      </c>
      <c r="M2919" t="str">
        <f t="shared" si="847"/>
        <v>0.0135-0.0750033056692993i</v>
      </c>
      <c r="N2919">
        <f t="shared" si="848"/>
        <v>76.533631033421571</v>
      </c>
      <c r="O2919">
        <f t="shared" si="849"/>
        <v>28.571998315756176</v>
      </c>
      <c r="P2919" s="3">
        <f t="shared" si="850"/>
        <v>28.571998315756176</v>
      </c>
      <c r="Q2919" s="3">
        <f t="shared" si="851"/>
        <v>-103.46636896657843</v>
      </c>
      <c r="R2919">
        <f t="shared" si="852"/>
        <v>76.533631033421571</v>
      </c>
      <c r="S2919">
        <f t="shared" si="853"/>
        <v>54.4095482232281</v>
      </c>
      <c r="T2919">
        <f t="shared" si="836"/>
        <v>28.571998315756176</v>
      </c>
    </row>
    <row r="2920" spans="1:20" x14ac:dyDescent="0.3">
      <c r="A2920">
        <f t="shared" si="837"/>
        <v>343164.3620075385</v>
      </c>
      <c r="B2920">
        <f t="shared" si="854"/>
        <v>54616.304506476365</v>
      </c>
      <c r="C2920" t="str">
        <f t="shared" si="838"/>
        <v>-6.30220955439826-25.9657252838026i</v>
      </c>
      <c r="D2920" t="str">
        <f t="shared" si="839"/>
        <v>10.5436749893775-7.70616893201748i</v>
      </c>
      <c r="E2920" t="str">
        <f t="shared" si="840"/>
        <v>168.905813790418-13.1306820740979i</v>
      </c>
      <c r="F2920" t="str">
        <f t="shared" si="841"/>
        <v>16.8029589137393-6.0559794675533i</v>
      </c>
      <c r="G2920" t="str">
        <f t="shared" si="842"/>
        <v>0.962398575554729-0.190230274470068i</v>
      </c>
      <c r="H2920" t="str">
        <f t="shared" si="843"/>
        <v>103.92941769138-225.565078451869i</v>
      </c>
      <c r="I2920" t="str">
        <f t="shared" si="844"/>
        <v>0.990326898501792-11.5086916331106i</v>
      </c>
      <c r="K2920" t="str">
        <f t="shared" si="845"/>
        <v>0.0219043789273571-0.0430548293216695i</v>
      </c>
      <c r="L2920" t="str">
        <f t="shared" si="846"/>
        <v>0.0015-0.182128469385253i</v>
      </c>
      <c r="M2920" t="str">
        <f t="shared" si="847"/>
        <v>0.0135-0.0747193720554886i</v>
      </c>
      <c r="N2920">
        <f t="shared" si="848"/>
        <v>76.357399781382114</v>
      </c>
      <c r="O2920">
        <f t="shared" si="849"/>
        <v>28.536597286492128</v>
      </c>
      <c r="P2920" s="3">
        <f t="shared" si="850"/>
        <v>28.536597286492128</v>
      </c>
      <c r="Q2920" s="3">
        <f t="shared" si="851"/>
        <v>-103.64260021861789</v>
      </c>
      <c r="R2920">
        <f t="shared" si="852"/>
        <v>76.357399781382114</v>
      </c>
      <c r="S2920">
        <f t="shared" si="853"/>
        <v>54.616304506476368</v>
      </c>
      <c r="T2920">
        <f t="shared" si="836"/>
        <v>28.536597286492128</v>
      </c>
    </row>
    <row r="2921" spans="1:20" x14ac:dyDescent="0.3">
      <c r="A2921">
        <f t="shared" si="837"/>
        <v>344468.38658316719</v>
      </c>
      <c r="B2921">
        <f t="shared" si="854"/>
        <v>54823.846463600974</v>
      </c>
      <c r="C2921" t="str">
        <f t="shared" si="838"/>
        <v>-6.35605160535869-25.8404648796574i</v>
      </c>
      <c r="D2921" t="str">
        <f t="shared" si="839"/>
        <v>10.5185742114122-7.71400874530686i</v>
      </c>
      <c r="E2921" t="str">
        <f t="shared" si="840"/>
        <v>168.959654541653-13.2621902591033i</v>
      </c>
      <c r="F2921" t="str">
        <f t="shared" si="841"/>
        <v>16.7981493719217-6.0572938201944i</v>
      </c>
      <c r="G2921" t="str">
        <f t="shared" si="842"/>
        <v>0.962123106441338-0.190898492642054i</v>
      </c>
      <c r="H2921" t="str">
        <f t="shared" si="843"/>
        <v>101.944265679512-224.482542597088i</v>
      </c>
      <c r="I2921" t="str">
        <f t="shared" si="844"/>
        <v>0.918491978874946-11.4275562714774i</v>
      </c>
      <c r="K2921" t="str">
        <f t="shared" si="845"/>
        <v>0.0218026563720212-0.0429299332056969i</v>
      </c>
      <c r="L2921" t="str">
        <f t="shared" si="846"/>
        <v>0.0015-0.181439001180766i</v>
      </c>
      <c r="M2921" t="str">
        <f t="shared" si="847"/>
        <v>0.0135-0.07443651330493i</v>
      </c>
      <c r="N2921">
        <f t="shared" si="848"/>
        <v>76.181129777431494</v>
      </c>
      <c r="O2921">
        <f t="shared" si="849"/>
        <v>28.501123909614606</v>
      </c>
      <c r="P2921" s="3">
        <f t="shared" si="850"/>
        <v>28.501123909614606</v>
      </c>
      <c r="Q2921" s="3">
        <f t="shared" si="851"/>
        <v>-103.81887022256851</v>
      </c>
      <c r="R2921">
        <f t="shared" si="852"/>
        <v>76.181129777431494</v>
      </c>
      <c r="S2921">
        <f t="shared" si="853"/>
        <v>54.823846463600972</v>
      </c>
      <c r="T2921">
        <f t="shared" si="836"/>
        <v>28.501123909614606</v>
      </c>
    </row>
    <row r="2922" spans="1:20" x14ac:dyDescent="0.3">
      <c r="A2922">
        <f t="shared" si="837"/>
        <v>345777.36645218323</v>
      </c>
      <c r="B2922">
        <f t="shared" si="854"/>
        <v>55032.177080162663</v>
      </c>
      <c r="C2922" t="str">
        <f t="shared" si="838"/>
        <v>-6.40925384509136-25.7153325855878i</v>
      </c>
      <c r="D2922" t="str">
        <f t="shared" si="839"/>
        <v>10.4934028965298-7.72178238200283i</v>
      </c>
      <c r="E2922" t="str">
        <f t="shared" si="840"/>
        <v>169.013358715666-13.3942688345366i</v>
      </c>
      <c r="F2922" t="str">
        <f t="shared" si="841"/>
        <v>16.7933059921485-6.05868133081478i</v>
      </c>
      <c r="G2922" t="str">
        <f t="shared" si="842"/>
        <v>0.961845699240705-0.191568656342483i</v>
      </c>
      <c r="H2922" t="str">
        <f t="shared" si="843"/>
        <v>99.9974206919297-223.388846366698i</v>
      </c>
      <c r="I2922" t="str">
        <f t="shared" si="844"/>
        <v>0.848514087210429-11.3465501182768i</v>
      </c>
      <c r="K2922" t="str">
        <f t="shared" si="845"/>
        <v>0.0217015316512958-0.0428051730937582i</v>
      </c>
      <c r="L2922" t="str">
        <f t="shared" si="846"/>
        <v>0.0015-0.180752143037225i</v>
      </c>
      <c r="M2922" t="str">
        <f t="shared" si="847"/>
        <v>0.0135-0.0741547253486054i</v>
      </c>
      <c r="N2922">
        <f t="shared" si="848"/>
        <v>76.004821971482556</v>
      </c>
      <c r="O2922">
        <f t="shared" si="849"/>
        <v>28.465578315740395</v>
      </c>
      <c r="P2922" s="3">
        <f t="shared" si="850"/>
        <v>28.465578315740395</v>
      </c>
      <c r="Q2922" s="3">
        <f t="shared" si="851"/>
        <v>-103.99517802851744</v>
      </c>
      <c r="R2922">
        <f t="shared" si="852"/>
        <v>76.004821971482556</v>
      </c>
      <c r="S2922">
        <f t="shared" si="853"/>
        <v>55.032177080162661</v>
      </c>
      <c r="T2922">
        <f t="shared" si="836"/>
        <v>28.465578315740395</v>
      </c>
    </row>
    <row r="2923" spans="1:20" x14ac:dyDescent="0.3">
      <c r="A2923">
        <f t="shared" si="837"/>
        <v>347091.32044470153</v>
      </c>
      <c r="B2923">
        <f t="shared" si="854"/>
        <v>55241.299353067283</v>
      </c>
      <c r="C2923" t="str">
        <f t="shared" si="838"/>
        <v>-6.46181791370455-25.5903323427114i</v>
      </c>
      <c r="D2923" t="str">
        <f t="shared" si="839"/>
        <v>10.4681614742204-7.72948921002027i</v>
      </c>
      <c r="E2923" t="str">
        <f t="shared" si="840"/>
        <v>169.066926786358-13.526919164903i</v>
      </c>
      <c r="F2923" t="str">
        <f t="shared" si="841"/>
        <v>16.7884285568771-6.06014187164212i</v>
      </c>
      <c r="G2923" t="str">
        <f t="shared" si="842"/>
        <v>0.961566341492964-0.192240766750449i</v>
      </c>
      <c r="H2923" t="str">
        <f t="shared" si="843"/>
        <v>98.088346010086-222.28492900553i</v>
      </c>
      <c r="I2923" t="str">
        <f t="shared" si="844"/>
        <v>0.780354766974284-11.2657056206732i</v>
      </c>
      <c r="K2923" t="str">
        <f t="shared" si="845"/>
        <v>0.0216010023587325-0.0426805514443688i</v>
      </c>
      <c r="L2923" t="str">
        <f t="shared" si="846"/>
        <v>0.0015-0.180067885073944i</v>
      </c>
      <c r="M2923" t="str">
        <f t="shared" si="847"/>
        <v>0.0135-0.0738740041328999i</v>
      </c>
      <c r="N2923">
        <f t="shared" si="848"/>
        <v>75.828477308982826</v>
      </c>
      <c r="O2923">
        <f t="shared" si="849"/>
        <v>28.429960637067047</v>
      </c>
      <c r="P2923" s="3">
        <f t="shared" si="850"/>
        <v>28.429960637067047</v>
      </c>
      <c r="Q2923" s="3">
        <f t="shared" si="851"/>
        <v>-104.17152269101717</v>
      </c>
      <c r="R2923">
        <f t="shared" si="852"/>
        <v>75.828477308982826</v>
      </c>
      <c r="S2923">
        <f t="shared" si="853"/>
        <v>55.241299353067284</v>
      </c>
      <c r="T2923">
        <f t="shared" si="836"/>
        <v>28.429960637067047</v>
      </c>
    </row>
    <row r="2924" spans="1:20" x14ac:dyDescent="0.3">
      <c r="A2924">
        <f t="shared" si="837"/>
        <v>348410.26746239141</v>
      </c>
      <c r="B2924">
        <f t="shared" si="854"/>
        <v>55451.216290608943</v>
      </c>
      <c r="C2924" t="str">
        <f t="shared" si="838"/>
        <v>-6.51374548456605-25.4654680699616i</v>
      </c>
      <c r="D2924" t="str">
        <f t="shared" si="839"/>
        <v>10.4428503804148-7.7371285998616i</v>
      </c>
      <c r="E2924" t="str">
        <f t="shared" si="840"/>
        <v>169.120359237224-13.6601426462713i</v>
      </c>
      <c r="F2924" t="str">
        <f t="shared" si="841"/>
        <v>16.7835168474685-6.06167531448388i</v>
      </c>
      <c r="G2924" t="str">
        <f t="shared" si="842"/>
        <v>0.961285020675438-0.192914824988805i</v>
      </c>
      <c r="H2924" t="str">
        <f t="shared" si="843"/>
        <v>96.2164956420427-221.171691994611i</v>
      </c>
      <c r="I2924" t="str">
        <f t="shared" si="844"/>
        <v>0.713975760116086-11.1850534263302i</v>
      </c>
      <c r="K2924" t="str">
        <f t="shared" si="845"/>
        <v>0.0215010660819625-0.0425560706883913i</v>
      </c>
      <c r="L2924" t="str">
        <f t="shared" si="846"/>
        <v>0.0015-0.179386217447643i</v>
      </c>
      <c r="M2924" t="str">
        <f t="shared" si="847"/>
        <v>0.0135-0.0735943456195457i</v>
      </c>
      <c r="N2924">
        <f t="shared" si="848"/>
        <v>75.652096730857977</v>
      </c>
      <c r="O2924">
        <f t="shared" si="849"/>
        <v>28.394271007382585</v>
      </c>
      <c r="P2924" s="3">
        <f t="shared" si="850"/>
        <v>28.394271007382585</v>
      </c>
      <c r="Q2924" s="3">
        <f t="shared" si="851"/>
        <v>-104.34790326914202</v>
      </c>
      <c r="R2924">
        <f t="shared" si="852"/>
        <v>75.652096730857977</v>
      </c>
      <c r="S2924">
        <f t="shared" si="853"/>
        <v>55.45121629060894</v>
      </c>
      <c r="T2924">
        <f t="shared" ref="T2924:T2987" si="855">P2924</f>
        <v>28.394271007382585</v>
      </c>
    </row>
    <row r="2925" spans="1:20" x14ac:dyDescent="0.3">
      <c r="A2925">
        <f t="shared" ref="A2925:A2988" si="856">2*PI()*B2925</f>
        <v>349734.22647874849</v>
      </c>
      <c r="B2925">
        <f t="shared" si="854"/>
        <v>55661.930912513257</v>
      </c>
      <c r="C2925" t="str">
        <f t="shared" ref="C2925:C2988" si="857">IMPRODUCT(D2925,E2925,$C$40,,K2925,$C$41)</f>
        <v>-6.56503826401142-25.3407436638103i</v>
      </c>
      <c r="D2925" t="str">
        <f t="shared" ref="D2925:D2988" si="858">IMDIV(IMPRODUCT($C$37,$C$38,COMPLEX(1,A2925/$C$38)),IMSUM(-1*A2925*A2925/$C$39,COMPLEX(0,1*A2925)))</f>
        <v>10.4174700574736-7.74469992469646i</v>
      </c>
      <c r="E2925" t="str">
        <f t="shared" ref="E2925:E2988" si="859">IMDIV(IMPRODUCT(IMSUM(F2925,G2925),$C$29,H2925),IMSUM(1,I2925))</f>
        <v>169.173656561152-13.7939407065731i</v>
      </c>
      <c r="F2925" t="str">
        <f t="shared" ref="F2925:F2988" si="860">IMDIV(IMPRODUCT($C$14,$C$15,COMPLEX(1,A2925/$C$15)),IMSUM(-1*A2925*A2925/$C$16,COMPLEX(0,A2925)))</f>
        <v>16.7785706441857-6.06328153071218i</v>
      </c>
      <c r="G2925" t="str">
        <f t="shared" ref="G2925:G2988" si="861">IMDIV(1,COMPLEX(1,A2925*$C$9*$C$10))</f>
        <v>0.961001724202586-0.193590832123431i</v>
      </c>
      <c r="H2925" t="str">
        <f t="shared" ref="H2925:H2988" si="862">IMDIV($C$3,IMSUM(K2925,COMPLEX(0,$C$28*A2925)))</f>
        <v>94.3813157788831-220.049999996694i</v>
      </c>
      <c r="I2925" t="str">
        <f t="shared" ref="I2925:I2988" si="863">IMPRODUCT(F2925,$C$29,H2925,$C$31)</f>
        <v>0.649339055636863-11.1046224480526i</v>
      </c>
      <c r="K2925" t="str">
        <f t="shared" ref="K2925:K2988" si="864">IF($C$26&lt;=0,IMDIV(1,IMSUM(IMDIV(1,L2925),1/$C$18)),IMDIV(1,IMSUM(IMDIV(1,L2925),1/$C$18,IMDIV(1,M2925))))</f>
        <v>0.0214017204029574-0.042431733229144i</v>
      </c>
      <c r="L2925" t="str">
        <f t="shared" ref="L2925:L2988" si="865">IMSUM($C$21/$C$22,IMDIV(1,COMPLEX(0,$C$20*$C$22*A2925)))</f>
        <v>0.0015-0.178707130352304i</v>
      </c>
      <c r="M2925" t="str">
        <f t="shared" ref="M2925:M2988" si="866">IMSUM($C$25/$C$26,IMDIV(1,COMPLEX(0,$C$24*$C$26*A2925)))</f>
        <v>0.0135-0.0733157457855607i</v>
      </c>
      <c r="N2925">
        <f t="shared" ref="N2925:N2988" si="867">ABS(R2925)</f>
        <v>75.475681173459591</v>
      </c>
      <c r="O2925">
        <f t="shared" ref="O2925:O2988" si="868">ABS(P2925)</f>
        <v>28.358509562076392</v>
      </c>
      <c r="P2925" s="3">
        <f t="shared" ref="P2925:P2988" si="869">20*LOG10(IMABS(C2925))</f>
        <v>28.358509562076392</v>
      </c>
      <c r="Q2925" s="3">
        <f t="shared" ref="Q2925:Q2988" si="870">IMARGUMENT(C2925)*180/PI()</f>
        <v>-104.52431882654041</v>
      </c>
      <c r="R2925">
        <f t="shared" ref="R2925:R2988" si="871">IF(Q2925&lt;0,Q2925+180,Q2925-180)</f>
        <v>75.475681173459591</v>
      </c>
      <c r="S2925">
        <f t="shared" ref="S2925:S2988" si="872">B2925/1000</f>
        <v>55.661930912513256</v>
      </c>
      <c r="T2925">
        <f t="shared" si="855"/>
        <v>28.358509562076392</v>
      </c>
    </row>
    <row r="2926" spans="1:20" x14ac:dyDescent="0.3">
      <c r="A2926">
        <f t="shared" si="856"/>
        <v>351063.21653936774</v>
      </c>
      <c r="B2926">
        <f t="shared" ref="B2926:B2989" si="873">B2925*(1+B$42)</f>
        <v>55873.446249980807</v>
      </c>
      <c r="C2926" t="str">
        <f t="shared" si="857"/>
        <v>-6.61569799105176-25.2161629979922i</v>
      </c>
      <c r="D2926" t="str">
        <f t="shared" si="858"/>
        <v>10.392020954175-7.75220256044158i</v>
      </c>
      <c r="E2926" t="str">
        <f t="shared" si="859"/>
        <v>169.226819260221-13.9283148059057i</v>
      </c>
      <c r="F2926" t="str">
        <f t="shared" si="860"/>
        <v>16.7735897261938-6.06496039124912i</v>
      </c>
      <c r="G2926" t="str">
        <f t="shared" si="861"/>
        <v>0.96071643942596-0.194268789162505i</v>
      </c>
      <c r="H2926" t="str">
        <f t="shared" si="862"/>
        <v>92.5822461600399-218.920681817638i</v>
      </c>
      <c r="I2926" t="str">
        <f t="shared" si="863"/>
        <v>0.586406933920393-11.0244399276659i</v>
      </c>
      <c r="K2926" t="str">
        <f t="shared" si="864"/>
        <v>0.0213029628982852-0.0423075414425116i</v>
      </c>
      <c r="L2926" t="str">
        <f t="shared" si="865"/>
        <v>0.0015-0.178030614019032i</v>
      </c>
      <c r="M2926" t="str">
        <f t="shared" si="866"/>
        <v>0.0135-0.0730382006231928i</v>
      </c>
      <c r="N2926">
        <f t="shared" si="867"/>
        <v>75.299231568506869</v>
      </c>
      <c r="O2926">
        <f t="shared" si="868"/>
        <v>28.322676438149653</v>
      </c>
      <c r="P2926" s="3">
        <f t="shared" si="869"/>
        <v>28.322676438149653</v>
      </c>
      <c r="Q2926" s="3">
        <f t="shared" si="870"/>
        <v>-104.70076843149313</v>
      </c>
      <c r="R2926">
        <f t="shared" si="871"/>
        <v>75.299231568506869</v>
      </c>
      <c r="S2926">
        <f t="shared" si="872"/>
        <v>55.873446249980809</v>
      </c>
      <c r="T2926">
        <f t="shared" si="855"/>
        <v>28.322676438149653</v>
      </c>
    </row>
    <row r="2927" spans="1:20" x14ac:dyDescent="0.3">
      <c r="A2927">
        <f t="shared" si="856"/>
        <v>352397.25676221738</v>
      </c>
      <c r="B2927">
        <f t="shared" si="873"/>
        <v>56085.765345730739</v>
      </c>
      <c r="C2927" t="str">
        <f t="shared" si="857"/>
        <v>-6.66572643707811-25.0917299232328i</v>
      </c>
      <c r="D2927" t="str">
        <f t="shared" si="858"/>
        <v>10.366503525701-7.75963588584069i</v>
      </c>
      <c r="E2927" t="str">
        <f t="shared" si="859"/>
        <v>169.279847845494-14.0632664368304i</v>
      </c>
      <c r="F2927" t="str">
        <f t="shared" si="860"/>
        <v>16.7685738715585-6.06671176655175i</v>
      </c>
      <c r="G2927" t="str">
        <f t="shared" si="861"/>
        <v>0.960429153634153-0.194948697055757i</v>
      </c>
      <c r="H2927" t="str">
        <f t="shared" si="862"/>
        <v>90.8187213510292-217.784531379124i</v>
      </c>
      <c r="I2927" t="str">
        <f t="shared" si="863"/>
        <v>0.525142007052335-10.9445314989897i</v>
      </c>
      <c r="K2927" t="str">
        <f t="shared" si="864"/>
        <v>0.021204791139365-0.0421834976770576i</v>
      </c>
      <c r="L2927" t="str">
        <f t="shared" si="865"/>
        <v>0.0015-0.177356658715911i</v>
      </c>
      <c r="M2927" t="str">
        <f t="shared" si="866"/>
        <v>0.0135-0.072761706139861i</v>
      </c>
      <c r="N2927">
        <f t="shared" si="867"/>
        <v>75.122748843030024</v>
      </c>
      <c r="O2927">
        <f t="shared" si="868"/>
        <v>28.286771774225848</v>
      </c>
      <c r="P2927" s="3">
        <f t="shared" si="869"/>
        <v>28.286771774225848</v>
      </c>
      <c r="Q2927" s="3">
        <f t="shared" si="870"/>
        <v>-104.87725115696998</v>
      </c>
      <c r="R2927">
        <f t="shared" si="871"/>
        <v>75.122748843030024</v>
      </c>
      <c r="S2927">
        <f t="shared" si="872"/>
        <v>56.085765345730742</v>
      </c>
      <c r="T2927">
        <f t="shared" si="855"/>
        <v>28.286771774225848</v>
      </c>
    </row>
    <row r="2928" spans="1:20" x14ac:dyDescent="0.3">
      <c r="A2928">
        <f t="shared" si="856"/>
        <v>353736.36633791379</v>
      </c>
      <c r="B2928">
        <f t="shared" si="873"/>
        <v>56298.891254044516</v>
      </c>
      <c r="C2928" t="str">
        <f t="shared" si="857"/>
        <v>-6.71512540556455-24.9674482669817i</v>
      </c>
      <c r="D2928" t="str">
        <f t="shared" si="858"/>
        <v>10.3409182336232-7.76699928254442i</v>
      </c>
      <c r="E2928" t="str">
        <f t="shared" si="859"/>
        <v>169.332742836813-14.198797124678i</v>
      </c>
      <c r="F2928" t="str">
        <f t="shared" si="860"/>
        <v>16.7635228572456-6.06853552659671i</v>
      </c>
      <c r="G2928" t="str">
        <f t="shared" si="861"/>
        <v>0.960139854052766-0.195630556693732i</v>
      </c>
      <c r="H2928" t="str">
        <f t="shared" si="862"/>
        <v>89.0901719371064-216.642308698568i</v>
      </c>
      <c r="I2928" t="str">
        <f t="shared" si="863"/>
        <v>0.465507255347781-10.8649212497814i</v>
      </c>
      <c r="K2928" t="str">
        <f t="shared" si="864"/>
        <v>0.0211072026927193-0.0420596042541399i</v>
      </c>
      <c r="L2928" t="str">
        <f t="shared" si="865"/>
        <v>0.0015-0.17668525474787i</v>
      </c>
      <c r="M2928" t="str">
        <f t="shared" si="866"/>
        <v>0.0135-0.0724862583581005i</v>
      </c>
      <c r="N2928">
        <f t="shared" si="867"/>
        <v>74.946233919311197</v>
      </c>
      <c r="O2928">
        <f t="shared" si="868"/>
        <v>28.250795710561938</v>
      </c>
      <c r="P2928" s="3">
        <f t="shared" si="869"/>
        <v>28.250795710561938</v>
      </c>
      <c r="Q2928" s="3">
        <f t="shared" si="870"/>
        <v>-105.0537660806888</v>
      </c>
      <c r="R2928">
        <f t="shared" si="871"/>
        <v>74.946233919311197</v>
      </c>
      <c r="S2928">
        <f t="shared" si="872"/>
        <v>56.298891254044513</v>
      </c>
      <c r="T2928">
        <f t="shared" si="855"/>
        <v>28.250795710561938</v>
      </c>
    </row>
    <row r="2929" spans="1:20" x14ac:dyDescent="0.3">
      <c r="A2929">
        <f t="shared" si="856"/>
        <v>355080.56452999788</v>
      </c>
      <c r="B2929">
        <f t="shared" si="873"/>
        <v>56512.827040809883</v>
      </c>
      <c r="C2929" t="str">
        <f t="shared" si="857"/>
        <v>-6.76389673176938-24.8433218331461i</v>
      </c>
      <c r="D2929" t="str">
        <f t="shared" si="858"/>
        <v>10.3152655458866-7.77429213519048i</v>
      </c>
      <c r="E2929" t="str">
        <f t="shared" si="859"/>
        <v>169.38550476259-14.3349084278508i</v>
      </c>
      <c r="F2929" t="str">
        <f t="shared" si="860"/>
        <v>16.7584364591206-6.07043154086535i</v>
      </c>
      <c r="G2929" t="str">
        <f t="shared" si="861"/>
        <v>0.959848527844369-0.196314368907033i</v>
      </c>
      <c r="H2929" t="str">
        <f t="shared" si="862"/>
        <v>87.3960256363391-215.494740872507i</v>
      </c>
      <c r="I2929" t="str">
        <f t="shared" si="863"/>
        <v>0.40746606029895-10.7856317825432i</v>
      </c>
      <c r="K2929" t="str">
        <f t="shared" si="864"/>
        <v>0.0210101951202204-0.0419358634680242i</v>
      </c>
      <c r="L2929" t="str">
        <f t="shared" si="865"/>
        <v>0.0015-0.176016392456535i</v>
      </c>
      <c r="M2929" t="str">
        <f t="shared" si="866"/>
        <v>0.0135-0.0722118533155015i</v>
      </c>
      <c r="N2929">
        <f t="shared" si="867"/>
        <v>74.769687714822027</v>
      </c>
      <c r="O2929">
        <f t="shared" si="868"/>
        <v>28.214748389058478</v>
      </c>
      <c r="P2929" s="3">
        <f t="shared" si="869"/>
        <v>28.214748389058478</v>
      </c>
      <c r="Q2929" s="3">
        <f t="shared" si="870"/>
        <v>-105.23031228517797</v>
      </c>
      <c r="R2929">
        <f t="shared" si="871"/>
        <v>74.769687714822027</v>
      </c>
      <c r="S2929">
        <f t="shared" si="872"/>
        <v>56.512827040809881</v>
      </c>
      <c r="T2929">
        <f t="shared" si="855"/>
        <v>28.214748389058478</v>
      </c>
    </row>
    <row r="2930" spans="1:20" x14ac:dyDescent="0.3">
      <c r="A2930">
        <f t="shared" si="856"/>
        <v>356429.87067521189</v>
      </c>
      <c r="B2930">
        <f t="shared" si="873"/>
        <v>56727.575783564964</v>
      </c>
      <c r="C2930" t="str">
        <f t="shared" si="857"/>
        <v>-6.81204228243443-24.7193544018333i</v>
      </c>
      <c r="D2930" t="str">
        <f t="shared" si="858"/>
        <v>10.289545936793-7.78151383148366i</v>
      </c>
      <c r="E2930" t="str">
        <f t="shared" si="859"/>
        <v>169.438134159609-14.4716019381297i</v>
      </c>
      <c r="F2930" t="str">
        <f t="shared" si="860"/>
        <v>16.753314451948-6.07239967832824i</v>
      </c>
      <c r="G2930" t="str">
        <f t="shared" si="861"/>
        <v>0.959555162108476-0.197000134465568i</v>
      </c>
      <c r="H2930" t="str">
        <f t="shared" si="862"/>
        <v>85.7357083356588-214.34252306006i</v>
      </c>
      <c r="I2930" t="str">
        <f t="shared" si="863"/>
        <v>0.350982234153659-10.7066842741002i</v>
      </c>
      <c r="K2930" t="str">
        <f t="shared" si="864"/>
        <v>0.0209137659793382-0.0418122775860037i</v>
      </c>
      <c r="L2930" t="str">
        <f t="shared" si="865"/>
        <v>0.0015-0.175350062220098i</v>
      </c>
      <c r="M2930" t="str">
        <f t="shared" si="866"/>
        <v>0.0135-0.0719384870646555i</v>
      </c>
      <c r="N2930">
        <f t="shared" si="867"/>
        <v>74.593111142162542</v>
      </c>
      <c r="O2930">
        <f t="shared" si="868"/>
        <v>28.178629953271624</v>
      </c>
      <c r="P2930" s="3">
        <f t="shared" si="869"/>
        <v>28.178629953271624</v>
      </c>
      <c r="Q2930" s="3">
        <f t="shared" si="870"/>
        <v>-105.40688885783746</v>
      </c>
      <c r="R2930">
        <f t="shared" si="871"/>
        <v>74.593111142162542</v>
      </c>
      <c r="S2930">
        <f t="shared" si="872"/>
        <v>56.727575783564966</v>
      </c>
      <c r="T2930">
        <f t="shared" si="855"/>
        <v>28.178629953271624</v>
      </c>
    </row>
    <row r="2931" spans="1:20" x14ac:dyDescent="0.3">
      <c r="A2931">
        <f t="shared" si="856"/>
        <v>357784.30418377771</v>
      </c>
      <c r="B2931">
        <f t="shared" si="873"/>
        <v>56943.140571542513</v>
      </c>
      <c r="C2931" t="str">
        <f t="shared" si="857"/>
        <v>-6.85956395548198-24.5955497290896i</v>
      </c>
      <c r="D2931" t="str">
        <f t="shared" si="858"/>
        <v>10.2637598869825-7.78866376227593i</v>
      </c>
      <c r="E2931" t="str">
        <f t="shared" si="859"/>
        <v>169.490631572795-14.6088792809782i</v>
      </c>
      <c r="F2931" t="str">
        <f t="shared" si="860"/>
        <v>16.7481566093909-6.07443980742983i</v>
      </c>
      <c r="G2931" t="str">
        <f t="shared" si="861"/>
        <v>0.95925974388152-0.197687854077787i</v>
      </c>
      <c r="H2931" t="str">
        <f t="shared" si="862"/>
        <v>84.1086450533274-213.186319463406i</v>
      </c>
      <c r="I2931" t="str">
        <f t="shared" si="863"/>
        <v>0.296020046323424-10.6280985338716i</v>
      </c>
      <c r="K2931" t="str">
        <f t="shared" si="864"/>
        <v>0.0208179128233821-0.041688848848518i</v>
      </c>
      <c r="L2931" t="str">
        <f t="shared" si="865"/>
        <v>0.0015-0.174686254453176i</v>
      </c>
      <c r="M2931" t="str">
        <f t="shared" si="866"/>
        <v>0.0135-0.0716661556730981i</v>
      </c>
      <c r="N2931">
        <f t="shared" si="867"/>
        <v>74.416505108995324</v>
      </c>
      <c r="O2931">
        <f t="shared" si="868"/>
        <v>28.142440548422812</v>
      </c>
      <c r="P2931" s="3">
        <f t="shared" si="869"/>
        <v>28.142440548422812</v>
      </c>
      <c r="Q2931" s="3">
        <f t="shared" si="870"/>
        <v>-105.58349489100468</v>
      </c>
      <c r="R2931">
        <f t="shared" si="871"/>
        <v>74.416505108995324</v>
      </c>
      <c r="S2931">
        <f t="shared" si="872"/>
        <v>56.943140571542514</v>
      </c>
      <c r="T2931">
        <f t="shared" si="855"/>
        <v>28.142440548422812</v>
      </c>
    </row>
    <row r="2932" spans="1:20" x14ac:dyDescent="0.3">
      <c r="A2932">
        <f t="shared" si="856"/>
        <v>359143.88453967607</v>
      </c>
      <c r="B2932">
        <f t="shared" si="873"/>
        <v>57159.524505714377</v>
      </c>
      <c r="C2932" t="str">
        <f t="shared" si="857"/>
        <v>-6.90646367971012-24.4719115466503i</v>
      </c>
      <c r="D2932" t="str">
        <f t="shared" si="858"/>
        <v>10.2379078834149-7.79574132164655i</v>
      </c>
      <c r="E2932" t="str">
        <f t="shared" si="859"/>
        <v>169.542997555021-14.7467421158519i</v>
      </c>
      <c r="F2932" t="str">
        <f t="shared" si="860"/>
        <v>16.7429627040106-6.07655179607301i</v>
      </c>
      <c r="G2932" t="str">
        <f t="shared" si="861"/>
        <v>0.958962260136832-0.198377528389913i</v>
      </c>
      <c r="H2932" t="str">
        <f t="shared" si="862"/>
        <v>82.5142608312788-212.02676430255i</v>
      </c>
      <c r="I2932" t="str">
        <f t="shared" si="863"/>
        <v>0.242544246816278-10.5498930607702i</v>
      </c>
      <c r="K2932" t="str">
        <f t="shared" si="864"/>
        <v>0.0207226332017408-0.0415655794692725i</v>
      </c>
      <c r="L2932" t="str">
        <f t="shared" si="865"/>
        <v>0.0015-0.174024959606671i</v>
      </c>
      <c r="M2932" t="str">
        <f t="shared" si="866"/>
        <v>0.0135-0.0713948552232494i</v>
      </c>
      <c r="N2932">
        <f t="shared" si="867"/>
        <v>74.239870517981771</v>
      </c>
      <c r="O2932">
        <f t="shared" si="868"/>
        <v>28.106180321410939</v>
      </c>
      <c r="P2932" s="3">
        <f t="shared" si="869"/>
        <v>28.106180321410939</v>
      </c>
      <c r="Q2932" s="3">
        <f t="shared" si="870"/>
        <v>-105.76012948201823</v>
      </c>
      <c r="R2932">
        <f t="shared" si="871"/>
        <v>74.239870517981771</v>
      </c>
      <c r="S2932">
        <f t="shared" si="872"/>
        <v>57.15952450571438</v>
      </c>
      <c r="T2932">
        <f t="shared" si="855"/>
        <v>28.106180321410939</v>
      </c>
    </row>
    <row r="2933" spans="1:20" x14ac:dyDescent="0.3">
      <c r="A2933">
        <f t="shared" si="856"/>
        <v>360508.63130092685</v>
      </c>
      <c r="B2933">
        <f t="shared" si="873"/>
        <v>57376.730698836094</v>
      </c>
      <c r="C2933" t="str">
        <f t="shared" si="857"/>
        <v>-6.95274341448665-24.3484435616871i</v>
      </c>
      <c r="D2933" t="str">
        <f t="shared" si="858"/>
        <v>10.2119904193485-7.80274590698214i</v>
      </c>
      <c r="E2933" t="str">
        <f t="shared" si="859"/>
        <v>169.595232666879-14.8851921365053i</v>
      </c>
      <c r="F2933" t="str">
        <f t="shared" si="860"/>
        <v>16.7377325072668-6.07873551160348i</v>
      </c>
      <c r="G2933" t="str">
        <f t="shared" si="861"/>
        <v>0.95866269778463-0.199069157985172i</v>
      </c>
      <c r="H2933" t="str">
        <f t="shared" si="862"/>
        <v>80.9519815607328-210.864462781912i</v>
      </c>
      <c r="I2933" t="str">
        <f t="shared" si="863"/>
        <v>0.190520086882428-10.4720850986778i</v>
      </c>
      <c r="K2933" t="str">
        <f t="shared" si="864"/>
        <v>0.0206279246601207-0.0414424716353633i</v>
      </c>
      <c r="L2933" t="str">
        <f t="shared" si="865"/>
        <v>0.0015-0.173366168167634i</v>
      </c>
      <c r="M2933" t="str">
        <f t="shared" si="866"/>
        <v>0.0135-0.0711245818123628i</v>
      </c>
      <c r="N2933">
        <f t="shared" si="867"/>
        <v>74.063208266712323</v>
      </c>
      <c r="O2933">
        <f t="shared" si="868"/>
        <v>28.06984942082266</v>
      </c>
      <c r="P2933" s="3">
        <f t="shared" si="869"/>
        <v>28.06984942082266</v>
      </c>
      <c r="Q2933" s="3">
        <f t="shared" si="870"/>
        <v>-105.93679173328768</v>
      </c>
      <c r="R2933">
        <f t="shared" si="871"/>
        <v>74.063208266712323</v>
      </c>
      <c r="S2933">
        <f t="shared" si="872"/>
        <v>57.376730698836091</v>
      </c>
      <c r="T2933">
        <f t="shared" si="855"/>
        <v>28.06984942082266</v>
      </c>
    </row>
    <row r="2934" spans="1:20" x14ac:dyDescent="0.3">
      <c r="A2934">
        <f t="shared" si="856"/>
        <v>361878.56409987039</v>
      </c>
      <c r="B2934">
        <f t="shared" si="873"/>
        <v>57594.762275491674</v>
      </c>
      <c r="C2934" t="str">
        <f t="shared" si="857"/>
        <v>-6.99840514944068-24.2251494565641i</v>
      </c>
      <c r="D2934" t="str">
        <f t="shared" si="858"/>
        <v>10.1860079943192-7.80967691905682i</v>
      </c>
      <c r="E2934" t="str">
        <f t="shared" si="859"/>
        <v>169.647337476475-15.0242310713049i</v>
      </c>
      <c r="F2934" t="str">
        <f t="shared" si="860"/>
        <v>16.7324657895167-6.08099082079419i</v>
      </c>
      <c r="G2934" t="str">
        <f t="shared" si="861"/>
        <v>0.95836104367201-0.199762743383009i</v>
      </c>
      <c r="H2934" t="str">
        <f t="shared" si="862"/>
        <v>79.4212347443627-209.699992046572i</v>
      </c>
      <c r="I2934" t="str">
        <f t="shared" si="863"/>
        <v>0.139913337050413-10.394690690452i</v>
      </c>
      <c r="K2934" t="str">
        <f t="shared" si="864"/>
        <v>0.0205337847407797-0.0413195275073985i</v>
      </c>
      <c r="L2934" t="str">
        <f t="shared" si="865"/>
        <v>0.0015-0.172709870659129i</v>
      </c>
      <c r="M2934" t="str">
        <f t="shared" si="866"/>
        <v>0.0135-0.0708553315524635i</v>
      </c>
      <c r="N2934">
        <f t="shared" si="867"/>
        <v>73.886519247639157</v>
      </c>
      <c r="O2934">
        <f t="shared" si="868"/>
        <v>28.033447996944261</v>
      </c>
      <c r="P2934" s="3">
        <f t="shared" si="869"/>
        <v>28.033447996944261</v>
      </c>
      <c r="Q2934" s="3">
        <f t="shared" si="870"/>
        <v>-106.11348075236084</v>
      </c>
      <c r="R2934">
        <f t="shared" si="871"/>
        <v>73.886519247639157</v>
      </c>
      <c r="S2934">
        <f t="shared" si="872"/>
        <v>57.594762275491675</v>
      </c>
      <c r="T2934">
        <f t="shared" si="855"/>
        <v>28.033447996944261</v>
      </c>
    </row>
    <row r="2935" spans="1:20" x14ac:dyDescent="0.3">
      <c r="A2935">
        <f t="shared" si="856"/>
        <v>363253.70264344994</v>
      </c>
      <c r="B2935">
        <f t="shared" si="873"/>
        <v>57813.622372138547</v>
      </c>
      <c r="C2935" t="str">
        <f t="shared" si="857"/>
        <v>-7.043450904153-24.1020328885934i</v>
      </c>
      <c r="D2935" t="str">
        <f t="shared" si="858"/>
        <v>10.159961114117-7.81653376211197i</v>
      </c>
      <c r="E2935" t="str">
        <f t="shared" si="859"/>
        <v>169.699312559205-15.1638606835387i</v>
      </c>
      <c r="F2935" t="str">
        <f t="shared" si="860"/>
        <v>16.7271623200157-6.08331758982943i</v>
      </c>
      <c r="G2935" t="str">
        <f t="shared" si="861"/>
        <v>0.958057284582944-0.200458285038307i</v>
      </c>
      <c r="H2935" t="str">
        <f t="shared" si="862"/>
        <v>77.9214501982921-208.533902126268i</v>
      </c>
      <c r="I2935" t="str">
        <f t="shared" si="863"/>
        <v>0.0906903027282711-10.3177247304373i</v>
      </c>
      <c r="K2935" t="str">
        <f t="shared" si="864"/>
        <v>0.0204402109827589-0.0411967492196254i</v>
      </c>
      <c r="L2935" t="str">
        <f t="shared" si="865"/>
        <v>0.0015-0.172056057640097i</v>
      </c>
      <c r="M2935" t="str">
        <f t="shared" si="866"/>
        <v>0.0135-0.0705871005702964i</v>
      </c>
      <c r="N2935">
        <f t="shared" si="867"/>
        <v>73.709804348003601</v>
      </c>
      <c r="O2935">
        <f t="shared" si="868"/>
        <v>27.996976201772426</v>
      </c>
      <c r="P2935" s="3">
        <f t="shared" si="869"/>
        <v>27.996976201772426</v>
      </c>
      <c r="Q2935" s="3">
        <f t="shared" si="870"/>
        <v>-106.2901956519964</v>
      </c>
      <c r="R2935">
        <f t="shared" si="871"/>
        <v>73.709804348003601</v>
      </c>
      <c r="S2935">
        <f t="shared" si="872"/>
        <v>57.813622372138546</v>
      </c>
      <c r="T2935">
        <f t="shared" si="855"/>
        <v>27.996976201772426</v>
      </c>
    </row>
    <row r="2936" spans="1:20" x14ac:dyDescent="0.3">
      <c r="A2936">
        <f t="shared" si="856"/>
        <v>364634.06671349506</v>
      </c>
      <c r="B2936">
        <f t="shared" si="873"/>
        <v>58033.314137152673</v>
      </c>
      <c r="C2936" t="str">
        <f t="shared" si="857"/>
        <v>-7.08788272784457-23.9790974897975i</v>
      </c>
      <c r="D2936" t="str">
        <f t="shared" si="858"/>
        <v>10.1338502907627-7.8233158439364i</v>
      </c>
      <c r="E2936" t="str">
        <f t="shared" si="859"/>
        <v>169.751158497542-15.30408277173i</v>
      </c>
      <c r="F2936" t="str">
        <f t="shared" si="860"/>
        <v>16.7218218669171-6.08571568428923i</v>
      </c>
      <c r="G2936" t="str">
        <f t="shared" si="861"/>
        <v>0.957751407238286-0.201155783340596i</v>
      </c>
      <c r="H2936" t="str">
        <f t="shared" si="862"/>
        <v>76.4520606970496-207.366716865419i</v>
      </c>
      <c r="I2936" t="str">
        <f t="shared" si="863"/>
        <v>0.0428178375332056-10.2412010154508i</v>
      </c>
      <c r="K2936" t="str">
        <f t="shared" si="864"/>
        <v>0.0203472009221112-0.0410741388800562i</v>
      </c>
      <c r="L2936" t="str">
        <f t="shared" si="865"/>
        <v>0.0015-0.171404719705217i</v>
      </c>
      <c r="M2936" t="str">
        <f t="shared" si="866"/>
        <v>0.0135-0.0703198850072685i</v>
      </c>
      <c r="N2936">
        <f t="shared" si="867"/>
        <v>73.533064449764197</v>
      </c>
      <c r="O2936">
        <f t="shared" si="868"/>
        <v>27.96043418902596</v>
      </c>
      <c r="P2936" s="3">
        <f t="shared" si="869"/>
        <v>27.96043418902596</v>
      </c>
      <c r="Q2936" s="3">
        <f t="shared" si="870"/>
        <v>-106.4669355502358</v>
      </c>
      <c r="R2936">
        <f t="shared" si="871"/>
        <v>73.533064449764197</v>
      </c>
      <c r="S2936">
        <f t="shared" si="872"/>
        <v>58.033314137152672</v>
      </c>
      <c r="T2936">
        <f t="shared" si="855"/>
        <v>27.96043418902596</v>
      </c>
    </row>
    <row r="2937" spans="1:20" x14ac:dyDescent="0.3">
      <c r="A2937">
        <f t="shared" si="856"/>
        <v>366019.67616700631</v>
      </c>
      <c r="B2937">
        <f t="shared" si="873"/>
        <v>58253.840730873853</v>
      </c>
      <c r="C2937" t="str">
        <f t="shared" si="857"/>
        <v>-7.13170269906255-23.8563468666725i</v>
      </c>
      <c r="D2937" t="str">
        <f t="shared" si="858"/>
        <v>10.1076760424822-7.83002257594602i</v>
      </c>
      <c r="E2937" t="str">
        <f t="shared" si="859"/>
        <v>169.802875880801-15.4448991699516i</v>
      </c>
      <c r="F2937" t="str">
        <f t="shared" si="860"/>
        <v>16.7164441972722-6.08818496913316i</v>
      </c>
      <c r="G2937" t="str">
        <f t="shared" si="861"/>
        <v>0.957443398295774-0.201855238613256i</v>
      </c>
      <c r="H2937" t="str">
        <f t="shared" si="862"/>
        <v>75.0125025645659-206.198934837756i</v>
      </c>
      <c r="I2937" t="str">
        <f t="shared" si="863"/>
        <v>-0.00373664549184124-10.1651322942333i</v>
      </c>
      <c r="K2937" t="str">
        <f t="shared" si="864"/>
        <v>0.0202547520921289-0.0409516985705968i</v>
      </c>
      <c r="L2937" t="str">
        <f t="shared" si="865"/>
        <v>0.0015-0.170755847484775i</v>
      </c>
      <c r="M2937" t="str">
        <f t="shared" si="866"/>
        <v>0.0135-0.070053681019395i</v>
      </c>
      <c r="N2937">
        <f t="shared" si="867"/>
        <v>73.356300429523031</v>
      </c>
      <c r="O2937">
        <f t="shared" si="868"/>
        <v>27.923822114156671</v>
      </c>
      <c r="P2937" s="3">
        <f t="shared" si="869"/>
        <v>27.923822114156671</v>
      </c>
      <c r="Q2937" s="3">
        <f t="shared" si="870"/>
        <v>-106.64369957047697</v>
      </c>
      <c r="R2937">
        <f t="shared" si="871"/>
        <v>73.356300429523031</v>
      </c>
      <c r="S2937">
        <f t="shared" si="872"/>
        <v>58.253840730873854</v>
      </c>
      <c r="T2937">
        <f t="shared" si="855"/>
        <v>27.923822114156671</v>
      </c>
    </row>
    <row r="2938" spans="1:20" x14ac:dyDescent="0.3">
      <c r="A2938">
        <f t="shared" si="856"/>
        <v>367410.550936441</v>
      </c>
      <c r="B2938">
        <f t="shared" si="873"/>
        <v>58475.205325651179</v>
      </c>
      <c r="C2938" t="str">
        <f t="shared" si="857"/>
        <v>-7.17491292536666-23.7337845999582i</v>
      </c>
      <c r="D2938" t="str">
        <f t="shared" si="858"/>
        <v>10.0814388936805-7.83665337326342i</v>
      </c>
      <c r="E2938" t="str">
        <f t="shared" si="859"/>
        <v>169.854465304938-15.5863117481452i</v>
      </c>
      <c r="F2938" t="str">
        <f t="shared" si="860"/>
        <v>16.7110290770306-6.09072530868448i</v>
      </c>
      <c r="G2938" t="str">
        <f t="shared" si="861"/>
        <v>0.957133244350051-0.202556651112712i</v>
      </c>
      <c r="H2938" t="str">
        <f t="shared" si="862"/>
        <v>73.6022162141593-205.03103024426i</v>
      </c>
      <c r="I2938" t="str">
        <f t="shared" si="863"/>
        <v>-0.0490051646256724-10.0895303153529i</v>
      </c>
      <c r="K2938" t="str">
        <f t="shared" si="864"/>
        <v>0.0201628620235653-0.0408294303471757i</v>
      </c>
      <c r="L2938" t="str">
        <f t="shared" si="865"/>
        <v>0.0015-0.170109431644525i</v>
      </c>
      <c r="M2938" t="str">
        <f t="shared" si="866"/>
        <v>0.0135-0.0697884847772413i</v>
      </c>
      <c r="N2938">
        <f t="shared" si="867"/>
        <v>73.179513158448074</v>
      </c>
      <c r="O2938">
        <f t="shared" si="868"/>
        <v>27.887140134361466</v>
      </c>
      <c r="P2938" s="3">
        <f t="shared" si="869"/>
        <v>27.887140134361466</v>
      </c>
      <c r="Q2938" s="3">
        <f t="shared" si="870"/>
        <v>-106.82048684155193</v>
      </c>
      <c r="R2938">
        <f t="shared" si="871"/>
        <v>73.179513158448074</v>
      </c>
      <c r="S2938">
        <f t="shared" si="872"/>
        <v>58.475205325651181</v>
      </c>
      <c r="T2938">
        <f t="shared" si="855"/>
        <v>27.887140134361466</v>
      </c>
    </row>
    <row r="2939" spans="1:20" x14ac:dyDescent="0.3">
      <c r="A2939">
        <f t="shared" si="856"/>
        <v>368806.71102999948</v>
      </c>
      <c r="B2939">
        <f t="shared" si="873"/>
        <v>58697.411105888656</v>
      </c>
      <c r="C2939" t="str">
        <f t="shared" si="857"/>
        <v>-7.21751554301201-23.6114142444084i</v>
      </c>
      <c r="D2939" t="str">
        <f t="shared" si="858"/>
        <v>10.055139374914-7.84320765479782i</v>
      </c>
      <c r="E2939" t="str">
        <f t="shared" si="859"/>
        <v>169.905927372306-15.728322412434i</v>
      </c>
      <c r="F2939" t="str">
        <f t="shared" si="860"/>
        <v>16.7055762710409-6.09333656661401i</v>
      </c>
      <c r="G2939" t="str">
        <f t="shared" si="861"/>
        <v>0.956820931932684-0.203260021027634i</v>
      </c>
      <c r="H2939" t="str">
        <f t="shared" si="862"/>
        <v>72.2206466403972-203.863453793346i</v>
      </c>
      <c r="I2939" t="str">
        <f t="shared" si="863"/>
        <v>-0.0930191620367547-10.0144058735649i</v>
      </c>
      <c r="K2939" t="str">
        <f t="shared" si="864"/>
        <v>0.0200715282448558-0.0407073362398748i</v>
      </c>
      <c r="L2939" t="str">
        <f t="shared" si="865"/>
        <v>0.0015-0.16946546288556i</v>
      </c>
      <c r="M2939" t="str">
        <f t="shared" si="866"/>
        <v>0.0135-0.0695242924658709i</v>
      </c>
      <c r="N2939">
        <f t="shared" si="867"/>
        <v>73.0027035021958</v>
      </c>
      <c r="O2939">
        <f t="shared" si="868"/>
        <v>27.850388408593258</v>
      </c>
      <c r="P2939" s="3">
        <f t="shared" si="869"/>
        <v>27.850388408593258</v>
      </c>
      <c r="Q2939" s="3">
        <f t="shared" si="870"/>
        <v>-106.9972964978042</v>
      </c>
      <c r="R2939">
        <f t="shared" si="871"/>
        <v>73.0027035021958</v>
      </c>
      <c r="S2939">
        <f t="shared" si="872"/>
        <v>58.697411105888655</v>
      </c>
      <c r="T2939">
        <f t="shared" si="855"/>
        <v>27.850388408593258</v>
      </c>
    </row>
    <row r="2940" spans="1:20" x14ac:dyDescent="0.3">
      <c r="A2940">
        <f t="shared" si="856"/>
        <v>370208.17653191352</v>
      </c>
      <c r="B2940">
        <f t="shared" si="873"/>
        <v>58920.461268091036</v>
      </c>
      <c r="C2940" t="str">
        <f t="shared" si="857"/>
        <v>-7.25951271663104-23.4892393285683i</v>
      </c>
      <c r="D2940" t="str">
        <f t="shared" si="858"/>
        <v>10.0287780228619-7.84968484332392i</v>
      </c>
      <c r="E2940" t="str">
        <f t="shared" si="859"/>
        <v>169.957262691439-15.8709331054487i</v>
      </c>
      <c r="F2940" t="str">
        <f t="shared" si="860"/>
        <v>16.7000855430507-6.0960186059238i</v>
      </c>
      <c r="G2940" t="str">
        <f t="shared" si="861"/>
        <v>0.956506447512191-0.203965348478116i</v>
      </c>
      <c r="H2940" t="str">
        <f t="shared" si="862"/>
        <v>70.8672438655988-202.696633562376i</v>
      </c>
      <c r="I2940" t="str">
        <f t="shared" si="863"/>
        <v>-0.135809498036196-9.93976885462712i</v>
      </c>
      <c r="K2940" t="str">
        <f t="shared" si="864"/>
        <v>0.019980748282337-0.040585418253062i</v>
      </c>
      <c r="L2940" t="str">
        <f t="shared" si="865"/>
        <v>0.0015-0.168823931944173i</v>
      </c>
      <c r="M2940" t="str">
        <f t="shared" si="866"/>
        <v>0.0135-0.0692611002847889i</v>
      </c>
      <c r="N2940">
        <f t="shared" si="867"/>
        <v>72.825872320832985</v>
      </c>
      <c r="O2940">
        <f t="shared" si="868"/>
        <v>27.813567097573078</v>
      </c>
      <c r="P2940" s="3">
        <f t="shared" si="869"/>
        <v>27.813567097573078</v>
      </c>
      <c r="Q2940" s="3">
        <f t="shared" si="870"/>
        <v>-107.17412767916701</v>
      </c>
      <c r="R2940">
        <f t="shared" si="871"/>
        <v>72.825872320832985</v>
      </c>
      <c r="S2940">
        <f t="shared" si="872"/>
        <v>58.920461268091039</v>
      </c>
      <c r="T2940">
        <f t="shared" si="855"/>
        <v>27.813567097573078</v>
      </c>
    </row>
    <row r="2941" spans="1:20" x14ac:dyDescent="0.3">
      <c r="A2941">
        <f t="shared" si="856"/>
        <v>371614.96760273475</v>
      </c>
      <c r="B2941">
        <f t="shared" si="873"/>
        <v>59144.359020909782</v>
      </c>
      <c r="C2941" t="str">
        <f t="shared" si="857"/>
        <v>-7.3009066389148-23.3672633545517i</v>
      </c>
      <c r="D2941" t="str">
        <f t="shared" si="858"/>
        <v>10.0023553802959-7.85608436556169i</v>
      </c>
      <c r="E2941" t="str">
        <f t="shared" si="859"/>
        <v>170.00847187682-16.0141458066437i</v>
      </c>
      <c r="F2941" t="str">
        <f t="shared" si="860"/>
        <v>16.6945566557073-6.09877128893102i</v>
      </c>
      <c r="G2941" t="str">
        <f t="shared" si="861"/>
        <v>0.956189777494072-0.204672633514863i</v>
      </c>
      <c r="H2941" t="str">
        <f t="shared" si="862"/>
        <v>69.5414633436203-201.530975839755i</v>
      </c>
      <c r="I2941" t="str">
        <f t="shared" si="863"/>
        <v>-0.177406446888344-9.86562827858509i</v>
      </c>
      <c r="K2941" t="str">
        <f t="shared" si="864"/>
        <v>0.0198905196604598-0.0404636783655232i</v>
      </c>
      <c r="L2941" t="str">
        <f t="shared" si="865"/>
        <v>0.0015-0.168184829591724i</v>
      </c>
      <c r="M2941" t="str">
        <f t="shared" si="866"/>
        <v>0.0135-0.0689989044478866i</v>
      </c>
      <c r="N2941">
        <f t="shared" si="867"/>
        <v>72.649020468751999</v>
      </c>
      <c r="O2941">
        <f t="shared" si="868"/>
        <v>27.776676363801013</v>
      </c>
      <c r="P2941" s="3">
        <f t="shared" si="869"/>
        <v>27.776676363801013</v>
      </c>
      <c r="Q2941" s="3">
        <f t="shared" si="870"/>
        <v>-107.350979531248</v>
      </c>
      <c r="R2941">
        <f t="shared" si="871"/>
        <v>72.649020468751999</v>
      </c>
      <c r="S2941">
        <f t="shared" si="872"/>
        <v>59.144359020909782</v>
      </c>
      <c r="T2941">
        <f t="shared" si="855"/>
        <v>27.776676363801013</v>
      </c>
    </row>
    <row r="2942" spans="1:20" x14ac:dyDescent="0.3">
      <c r="A2942">
        <f t="shared" si="856"/>
        <v>373027.10447962512</v>
      </c>
      <c r="B2942">
        <f t="shared" si="873"/>
        <v>59369.107585189238</v>
      </c>
      <c r="C2942" t="str">
        <f t="shared" si="857"/>
        <v>-7.34169953029116-23.2454897978256i</v>
      </c>
      <c r="D2942" t="str">
        <f t="shared" si="858"/>
        <v>9.97587199604971-7.86240565225499i</v>
      </c>
      <c r="E2942" t="str">
        <f t="shared" si="859"/>
        <v>170.05955554865-16.1579625326242i</v>
      </c>
      <c r="F2942" t="str">
        <f t="shared" si="860"/>
        <v>16.6889893705586-6.1015944772514i</v>
      </c>
      <c r="G2942" t="str">
        <f t="shared" si="861"/>
        <v>0.955870908220849-0.205381876118361i</v>
      </c>
      <c r="H2942" t="str">
        <f t="shared" si="862"/>
        <v>68.242766323513-200.366865946996i</v>
      </c>
      <c r="I2942" t="str">
        <f t="shared" si="863"/>
        <v>-0.217839694055617-9.79199234153815i</v>
      </c>
      <c r="K2942" t="str">
        <f t="shared" si="864"/>
        <v>0.0198008399020033-0.0403421185305978i</v>
      </c>
      <c r="L2942" t="str">
        <f t="shared" si="865"/>
        <v>0.0015-0.167548146634513i</v>
      </c>
      <c r="M2942" t="str">
        <f t="shared" si="866"/>
        <v>0.0135-0.0687377011833898i</v>
      </c>
      <c r="N2942">
        <f t="shared" si="867"/>
        <v>72.472148794590524</v>
      </c>
      <c r="O2942">
        <f t="shared" si="868"/>
        <v>27.739716371568338</v>
      </c>
      <c r="P2942" s="3">
        <f t="shared" si="869"/>
        <v>27.739716371568338</v>
      </c>
      <c r="Q2942" s="3">
        <f t="shared" si="870"/>
        <v>-107.52785120540948</v>
      </c>
      <c r="R2942">
        <f t="shared" si="871"/>
        <v>72.472148794590524</v>
      </c>
      <c r="S2942">
        <f t="shared" si="872"/>
        <v>59.369107585189241</v>
      </c>
      <c r="T2942">
        <f t="shared" si="855"/>
        <v>27.739716371568338</v>
      </c>
    </row>
    <row r="2943" spans="1:20" x14ac:dyDescent="0.3">
      <c r="A2943">
        <f t="shared" si="856"/>
        <v>374444.60747664771</v>
      </c>
      <c r="B2943">
        <f t="shared" si="873"/>
        <v>59594.710194012958</v>
      </c>
      <c r="C2943" t="str">
        <f t="shared" si="857"/>
        <v>-7.38189363860309-23.1239221069965i</v>
      </c>
      <c r="D2943" t="str">
        <f t="shared" si="858"/>
        <v>9.94932842498614-7.86864813825058i</v>
      </c>
      <c r="E2943" t="str">
        <f t="shared" si="859"/>
        <v>170.110514332621-16.3023853374688i</v>
      </c>
      <c r="F2943" t="str">
        <f t="shared" si="860"/>
        <v>16.6833834480536-6.10448803178281i</v>
      </c>
      <c r="G2943" t="str">
        <f t="shared" si="861"/>
        <v>0.955549825972115-0.206093076198052i</v>
      </c>
      <c r="H2943" t="str">
        <f t="shared" si="862"/>
        <v>66.9706201754754-199.204669040276i</v>
      </c>
      <c r="I2943" t="str">
        <f t="shared" si="863"/>
        <v>-0.257138334764487-9.7188684559062i</v>
      </c>
      <c r="K2943" t="str">
        <f t="shared" si="864"/>
        <v>0.0197117065282834-0.0402207406763133i</v>
      </c>
      <c r="L2943" t="str">
        <f t="shared" si="865"/>
        <v>0.0015-0.166913873913641i</v>
      </c>
      <c r="M2943" t="str">
        <f t="shared" si="866"/>
        <v>0.0135-0.0684774867338013i</v>
      </c>
      <c r="N2943">
        <f t="shared" si="867"/>
        <v>72.295258141144672</v>
      </c>
      <c r="O2943">
        <f t="shared" si="868"/>
        <v>27.702687286969123</v>
      </c>
      <c r="P2943" s="3">
        <f t="shared" si="869"/>
        <v>27.702687286969123</v>
      </c>
      <c r="Q2943" s="3">
        <f t="shared" si="870"/>
        <v>-107.70474185885533</v>
      </c>
      <c r="R2943">
        <f t="shared" si="871"/>
        <v>72.295258141144672</v>
      </c>
      <c r="S2943">
        <f t="shared" si="872"/>
        <v>59.594710194012961</v>
      </c>
      <c r="T2943">
        <f t="shared" si="855"/>
        <v>27.702687286969123</v>
      </c>
    </row>
    <row r="2944" spans="1:20" x14ac:dyDescent="0.3">
      <c r="A2944">
        <f t="shared" si="856"/>
        <v>375867.496985059</v>
      </c>
      <c r="B2944">
        <f t="shared" si="873"/>
        <v>59821.17009275021</v>
      </c>
      <c r="C2944" t="str">
        <f t="shared" si="857"/>
        <v>-7.42149123878459-23.0025637036005i</v>
      </c>
      <c r="D2944" t="str">
        <f t="shared" si="858"/>
        <v>9.92272522796401-7.87481126257675i</v>
      </c>
      <c r="E2944" t="str">
        <f t="shared" si="859"/>
        <v>170.161348859675-16.4474163130589i</v>
      </c>
      <c r="F2944" t="str">
        <f t="shared" si="860"/>
        <v>16.6777386475437-6.10745181268875i</v>
      </c>
      <c r="G2944" t="str">
        <f t="shared" si="861"/>
        <v>0.955226516964577-0.206806233591493i</v>
      </c>
      <c r="H2944" t="str">
        <f t="shared" si="862"/>
        <v>65.724498681472-198.044730891117i</v>
      </c>
      <c r="I2944" t="str">
        <f t="shared" si="863"/>
        <v>-0.295330873782639-9.64626328921848i</v>
      </c>
      <c r="K2944" t="str">
        <f t="shared" si="864"/>
        <v>0.0196231170593607-0.0400995467055225i</v>
      </c>
      <c r="L2944" t="str">
        <f t="shared" si="865"/>
        <v>0.0015-0.166282002304883i</v>
      </c>
      <c r="M2944" t="str">
        <f t="shared" si="866"/>
        <v>0.0135-0.0682182573558492i</v>
      </c>
      <c r="N2944">
        <f t="shared" si="867"/>
        <v>72.11834934528261</v>
      </c>
      <c r="O2944">
        <f t="shared" si="868"/>
        <v>27.665589277911845</v>
      </c>
      <c r="P2944" s="3">
        <f t="shared" si="869"/>
        <v>27.665589277911845</v>
      </c>
      <c r="Q2944" s="3">
        <f t="shared" si="870"/>
        <v>-107.88165065471739</v>
      </c>
      <c r="R2944">
        <f t="shared" si="871"/>
        <v>72.11834934528261</v>
      </c>
      <c r="S2944">
        <f t="shared" si="872"/>
        <v>59.821170092750208</v>
      </c>
      <c r="T2944">
        <f t="shared" si="855"/>
        <v>27.665589277911845</v>
      </c>
    </row>
    <row r="2945" spans="1:20" x14ac:dyDescent="0.3">
      <c r="A2945">
        <f t="shared" si="856"/>
        <v>377295.79347360221</v>
      </c>
      <c r="B2945">
        <f t="shared" si="873"/>
        <v>60048.490539102662</v>
      </c>
      <c r="C2945" t="str">
        <f t="shared" si="857"/>
        <v>-7.46049463253575-22.881417981897i</v>
      </c>
      <c r="D2945" t="str">
        <f t="shared" si="858"/>
        <v>9.89606297180317-7.88089446852145i</v>
      </c>
      <c r="E2945" t="str">
        <f t="shared" si="859"/>
        <v>170.212059765773-16.5930575894074i</v>
      </c>
      <c r="F2945" t="str">
        <f t="shared" si="860"/>
        <v>16.6720547272831-6.11048567938155i</v>
      </c>
      <c r="G2945" t="str">
        <f t="shared" si="861"/>
        <v>0.954900967352126-0.207521348063519i</v>
      </c>
      <c r="H2945" t="str">
        <f t="shared" si="862"/>
        <v>64.5038822927372-196.887378645945i</v>
      </c>
      <c r="I2945" t="str">
        <f t="shared" si="863"/>
        <v>-0.332445226306562-9.57418280144865i</v>
      </c>
      <c r="K2945" t="str">
        <f t="shared" si="864"/>
        <v>0.0195350690142434-0.0399785384960402i</v>
      </c>
      <c r="L2945" t="str">
        <f t="shared" si="865"/>
        <v>0.0015-0.165652522718552i</v>
      </c>
      <c r="M2945" t="str">
        <f t="shared" si="866"/>
        <v>0.0135-0.0679600093204315i</v>
      </c>
      <c r="N2945">
        <f t="shared" si="867"/>
        <v>71.941423237854778</v>
      </c>
      <c r="O2945">
        <f t="shared" si="868"/>
        <v>27.628422514131053</v>
      </c>
      <c r="P2945" s="3">
        <f t="shared" si="869"/>
        <v>27.628422514131053</v>
      </c>
      <c r="Q2945" s="3">
        <f t="shared" si="870"/>
        <v>-108.05857676214522</v>
      </c>
      <c r="R2945">
        <f t="shared" si="871"/>
        <v>71.941423237854778</v>
      </c>
      <c r="S2945">
        <f t="shared" si="872"/>
        <v>60.048490539102666</v>
      </c>
      <c r="T2945">
        <f t="shared" si="855"/>
        <v>27.628422514131053</v>
      </c>
    </row>
    <row r="2946" spans="1:20" x14ac:dyDescent="0.3">
      <c r="A2946">
        <f t="shared" si="856"/>
        <v>378729.51748880197</v>
      </c>
      <c r="B2946">
        <f t="shared" si="873"/>
        <v>60276.674803151254</v>
      </c>
      <c r="C2946" t="str">
        <f t="shared" si="857"/>
        <v>-7.49890614799619-22.7604883086671i</v>
      </c>
      <c r="D2946" t="str">
        <f t="shared" si="858"/>
        <v>9.86934222924879-7.88689720371053i</v>
      </c>
      <c r="E2946" t="str">
        <f t="shared" si="859"/>
        <v>170.262647691656-16.7393113349884i</v>
      </c>
      <c r="F2946" t="str">
        <f t="shared" si="860"/>
        <v>16.6663314444304-6.11358949050572i</v>
      </c>
      <c r="G2946" t="str">
        <f t="shared" si="861"/>
        <v>0.954573163225891-0.20823841930539i</v>
      </c>
      <c r="H2946" t="str">
        <f t="shared" si="862"/>
        <v>63.3082583563279-195.732921564369i</v>
      </c>
      <c r="I2946" t="str">
        <f t="shared" si="863"/>
        <v>-0.368508719862283-9.50263228092474i</v>
      </c>
      <c r="K2946" t="str">
        <f t="shared" si="864"/>
        <v>0.0194475599110894-0.0398577179007825i</v>
      </c>
      <c r="L2946" t="str">
        <f t="shared" si="865"/>
        <v>0.0015-0.165025426099374i</v>
      </c>
      <c r="M2946" t="str">
        <f t="shared" si="866"/>
        <v>0.0135-0.0677027389125637i</v>
      </c>
      <c r="N2946">
        <f t="shared" si="867"/>
        <v>71.764480643604102</v>
      </c>
      <c r="O2946">
        <f t="shared" si="868"/>
        <v>27.591187167199394</v>
      </c>
      <c r="P2946" s="3">
        <f t="shared" si="869"/>
        <v>27.591187167199394</v>
      </c>
      <c r="Q2946" s="3">
        <f t="shared" si="870"/>
        <v>-108.2355193563959</v>
      </c>
      <c r="R2946">
        <f t="shared" si="871"/>
        <v>71.764480643604102</v>
      </c>
      <c r="S2946">
        <f t="shared" si="872"/>
        <v>60.276674803151252</v>
      </c>
      <c r="T2946">
        <f t="shared" si="855"/>
        <v>27.591187167199394</v>
      </c>
    </row>
    <row r="2947" spans="1:20" x14ac:dyDescent="0.3">
      <c r="A2947">
        <f t="shared" si="856"/>
        <v>380168.68965525937</v>
      </c>
      <c r="B2947">
        <f t="shared" si="873"/>
        <v>60505.726167403227</v>
      </c>
      <c r="C2947" t="str">
        <f t="shared" si="857"/>
        <v>-7.53672813941731-22.6397780230145i</v>
      </c>
      <c r="D2947" t="str">
        <f t="shared" si="858"/>
        <v>9.84256357893417-7.89281892018543i</v>
      </c>
      <c r="E2947" t="str">
        <f t="shared" si="859"/>
        <v>170.313113282603-16.886179757073i</v>
      </c>
      <c r="F2947" t="str">
        <f t="shared" si="860"/>
        <v>16.66056855505-6.11676310392109i</v>
      </c>
      <c r="G2947" t="str">
        <f t="shared" si="861"/>
        <v>0.954243090614319-0.208957446933944i</v>
      </c>
      <c r="H2947" t="str">
        <f t="shared" si="862"/>
        <v>62.1371213127532-194.581651736094i</v>
      </c>
      <c r="I2947" t="str">
        <f t="shared" si="863"/>
        <v>-0.403548097129214-9.43161637884205i</v>
      </c>
      <c r="K2947" t="str">
        <f t="shared" si="864"/>
        <v>0.0193605872674058-0.0397370867479064i</v>
      </c>
      <c r="L2947" t="str">
        <f t="shared" si="865"/>
        <v>0.0015-0.164400703426354i</v>
      </c>
      <c r="M2947" t="str">
        <f t="shared" si="866"/>
        <v>0.0135-0.0674464424313249i</v>
      </c>
      <c r="N2947">
        <f t="shared" si="867"/>
        <v>71.587522381072873</v>
      </c>
      <c r="O2947">
        <f t="shared" si="868"/>
        <v>27.553883410539235</v>
      </c>
      <c r="P2947" s="3">
        <f t="shared" si="869"/>
        <v>27.553883410539235</v>
      </c>
      <c r="Q2947" s="3">
        <f t="shared" si="870"/>
        <v>-108.41247761892713</v>
      </c>
      <c r="R2947">
        <f t="shared" si="871"/>
        <v>71.587522381072873</v>
      </c>
      <c r="S2947">
        <f t="shared" si="872"/>
        <v>60.505726167403225</v>
      </c>
      <c r="T2947">
        <f t="shared" si="855"/>
        <v>27.553883410539235</v>
      </c>
    </row>
    <row r="2948" spans="1:20" x14ac:dyDescent="0.3">
      <c r="A2948">
        <f t="shared" si="856"/>
        <v>381613.33067594934</v>
      </c>
      <c r="B2948">
        <f t="shared" si="873"/>
        <v>60735.64792683936</v>
      </c>
      <c r="C2948" t="str">
        <f t="shared" si="857"/>
        <v>-7.57396298683344-22.5192904361707i</v>
      </c>
      <c r="D2948" t="str">
        <f t="shared" si="858"/>
        <v>9.81572760534249-7.89865907448061i</v>
      </c>
      <c r="E2948" t="str">
        <f t="shared" si="859"/>
        <v>170.36345718819-17.033665102064i</v>
      </c>
      <c r="F2948" t="str">
        <f t="shared" si="860"/>
        <v>16.6547658141129-6.12000637668581i</v>
      </c>
      <c r="G2948" t="str">
        <f t="shared" si="861"/>
        <v>0.953910735483246-0.209678430490736i</v>
      </c>
      <c r="H2948" t="str">
        <f t="shared" si="862"/>
        <v>60.9899728666099-193.433844776491i</v>
      </c>
      <c r="I2948" t="str">
        <f t="shared" si="863"/>
        <v>-0.437589519603245-9.36113914241064i</v>
      </c>
      <c r="K2948" t="str">
        <f t="shared" si="864"/>
        <v>0.0192741486002439-0.0396166468409498i</v>
      </c>
      <c r="L2948" t="str">
        <f t="shared" si="865"/>
        <v>0.0015-0.163778345712646i</v>
      </c>
      <c r="M2948" t="str">
        <f t="shared" si="866"/>
        <v>0.0135-0.0671911161898037i</v>
      </c>
      <c r="N2948">
        <f t="shared" si="867"/>
        <v>71.410549262507871</v>
      </c>
      <c r="O2948">
        <f t="shared" si="868"/>
        <v>27.516511419434586</v>
      </c>
      <c r="P2948" s="3">
        <f t="shared" si="869"/>
        <v>27.516511419434586</v>
      </c>
      <c r="Q2948" s="3">
        <f t="shared" si="870"/>
        <v>-108.58945073749213</v>
      </c>
      <c r="R2948">
        <f t="shared" si="871"/>
        <v>71.410549262507871</v>
      </c>
      <c r="S2948">
        <f t="shared" si="872"/>
        <v>60.735647926839363</v>
      </c>
      <c r="T2948">
        <f t="shared" si="855"/>
        <v>27.516511419434586</v>
      </c>
    </row>
    <row r="2949" spans="1:20" x14ac:dyDescent="0.3">
      <c r="A2949">
        <f t="shared" si="856"/>
        <v>383063.46133251797</v>
      </c>
      <c r="B2949">
        <f t="shared" si="873"/>
        <v>60966.44338896135</v>
      </c>
      <c r="C2949" t="str">
        <f t="shared" si="857"/>
        <v>-7.61061309573124-22.3990288313033i</v>
      </c>
      <c r="D2949" t="str">
        <f t="shared" si="858"/>
        <v>9.78883489876741-7.90441712770069i</v>
      </c>
      <c r="E2949" t="str">
        <f t="shared" si="859"/>
        <v>170.413680062045-17.1817696558324i</v>
      </c>
      <c r="F2949" t="str">
        <f t="shared" si="860"/>
        <v>16.6489229754986-6.12331916503937i</v>
      </c>
      <c r="G2949" t="str">
        <f t="shared" si="861"/>
        <v>0.953576083735991-0.210401369441174i</v>
      </c>
      <c r="H2949" t="str">
        <f t="shared" si="862"/>
        <v>59.8663221321007-192.289760500913i</v>
      </c>
      <c r="I2949" t="str">
        <f t="shared" si="863"/>
        <v>-0.470658572018228-9.29120404667208i</v>
      </c>
      <c r="K2949" t="str">
        <f t="shared" si="864"/>
        <v>0.0191882414263927-0.0394963999589726i</v>
      </c>
      <c r="L2949" t="str">
        <f t="shared" si="865"/>
        <v>0.0015-0.163158344005426i</v>
      </c>
      <c r="M2949" t="str">
        <f t="shared" si="866"/>
        <v>0.0135-0.0669367565150464i</v>
      </c>
      <c r="N2949">
        <f t="shared" si="867"/>
        <v>71.233562093764434</v>
      </c>
      <c r="O2949">
        <f t="shared" si="868"/>
        <v>27.479071371042735</v>
      </c>
      <c r="P2949" s="3">
        <f t="shared" si="869"/>
        <v>27.479071371042735</v>
      </c>
      <c r="Q2949" s="3">
        <f t="shared" si="870"/>
        <v>-108.76643790623557</v>
      </c>
      <c r="R2949">
        <f t="shared" si="871"/>
        <v>71.233562093764434</v>
      </c>
      <c r="S2949">
        <f t="shared" si="872"/>
        <v>60.966443388961352</v>
      </c>
      <c r="T2949">
        <f t="shared" si="855"/>
        <v>27.479071371042735</v>
      </c>
    </row>
    <row r="2950" spans="1:20" x14ac:dyDescent="0.3">
      <c r="A2950">
        <f t="shared" si="856"/>
        <v>384519.10248558159</v>
      </c>
      <c r="B2950">
        <f t="shared" si="873"/>
        <v>61198.115873839408</v>
      </c>
      <c r="C2950" t="str">
        <f t="shared" si="857"/>
        <v>-7.64668089671914-22.2789964633297i</v>
      </c>
      <c r="D2950" t="str">
        <f t="shared" si="858"/>
        <v>9.76188605527229-7.91009254559717i</v>
      </c>
      <c r="E2950" t="str">
        <f t="shared" si="859"/>
        <v>170.463782561606-17.3304957440608i</v>
      </c>
      <c r="F2950" t="str">
        <f t="shared" si="860"/>
        <v>16.6430397919968-6.12670132438551i</v>
      </c>
      <c r="G2950" t="str">
        <f t="shared" si="861"/>
        <v>0.953239121213441-0.211126263173647i</v>
      </c>
      <c r="H2950" t="str">
        <f t="shared" si="862"/>
        <v>58.7656857551427-191.149643577843i</v>
      </c>
      <c r="I2950" t="str">
        <f t="shared" si="863"/>
        <v>-0.502780267452696-9.22181402501601i</v>
      </c>
      <c r="K2950" t="str">
        <f t="shared" si="864"/>
        <v>0.0191028632625702-0.0393763478566999i</v>
      </c>
      <c r="L2950" t="str">
        <f t="shared" si="865"/>
        <v>0.0015-0.16254068938576i</v>
      </c>
      <c r="M2950" t="str">
        <f t="shared" si="866"/>
        <v>0.0135-0.0666833597480039i</v>
      </c>
      <c r="N2950">
        <f t="shared" si="867"/>
        <v>71.056561674207032</v>
      </c>
      <c r="O2950">
        <f t="shared" si="868"/>
        <v>27.441563444406654</v>
      </c>
      <c r="P2950" s="3">
        <f t="shared" si="869"/>
        <v>27.441563444406654</v>
      </c>
      <c r="Q2950" s="3">
        <f t="shared" si="870"/>
        <v>-108.94343832579297</v>
      </c>
      <c r="R2950">
        <f t="shared" si="871"/>
        <v>71.056561674207032</v>
      </c>
      <c r="S2950">
        <f t="shared" si="872"/>
        <v>61.198115873839406</v>
      </c>
      <c r="T2950">
        <f t="shared" si="855"/>
        <v>27.441563444406654</v>
      </c>
    </row>
    <row r="2951" spans="1:20" x14ac:dyDescent="0.3">
      <c r="A2951">
        <f t="shared" si="856"/>
        <v>385980.27507502679</v>
      </c>
      <c r="B2951">
        <f t="shared" si="873"/>
        <v>61430.668714159998</v>
      </c>
      <c r="C2951" t="str">
        <f t="shared" si="857"/>
        <v>-7.68216884519372-22.1591965587314i</v>
      </c>
      <c r="D2951" t="str">
        <f t="shared" si="858"/>
        <v>9.73488167664839-7.9156847986448i</v>
      </c>
      <c r="E2951" t="str">
        <f t="shared" si="859"/>
        <v>170.513765347863-17.4798457325823i</v>
      </c>
      <c r="F2951" t="str">
        <f t="shared" si="860"/>
        <v>16.6371160153087-6.13015270927496i</v>
      </c>
      <c r="G2951" t="str">
        <f t="shared" si="861"/>
        <v>0.952899833694154-0.211853110998653i</v>
      </c>
      <c r="H2951" t="str">
        <f t="shared" si="862"/>
        <v>57.6875880137656-190.01372416113i</v>
      </c>
      <c r="I2951" t="str">
        <f t="shared" si="863"/>
        <v>-0.533979053051594-9.15297149843468i</v>
      </c>
      <c r="K2951" t="str">
        <f t="shared" si="864"/>
        <v>0.0190180116256112-0.0392564922646642i</v>
      </c>
      <c r="L2951" t="str">
        <f t="shared" si="865"/>
        <v>0.0015-0.161925372968479i</v>
      </c>
      <c r="M2951" t="str">
        <f t="shared" si="866"/>
        <v>0.0135-0.0664309222434789i</v>
      </c>
      <c r="N2951">
        <f t="shared" si="867"/>
        <v>70.879548796609797</v>
      </c>
      <c r="O2951">
        <f t="shared" si="868"/>
        <v>27.403987820466146</v>
      </c>
      <c r="P2951" s="3">
        <f t="shared" si="869"/>
        <v>27.403987820466146</v>
      </c>
      <c r="Q2951" s="3">
        <f t="shared" si="870"/>
        <v>-109.1204512033902</v>
      </c>
      <c r="R2951">
        <f t="shared" si="871"/>
        <v>70.879548796609797</v>
      </c>
      <c r="S2951">
        <f t="shared" si="872"/>
        <v>61.430668714159999</v>
      </c>
      <c r="T2951">
        <f t="shared" si="855"/>
        <v>27.403987820466146</v>
      </c>
    </row>
    <row r="2952" spans="1:20" x14ac:dyDescent="0.3">
      <c r="A2952">
        <f t="shared" si="856"/>
        <v>387447.00012031186</v>
      </c>
      <c r="B2952">
        <f t="shared" si="873"/>
        <v>61664.105255273804</v>
      </c>
      <c r="C2952" t="str">
        <f t="shared" si="857"/>
        <v>-7.71707942100701-22.0396323153749i</v>
      </c>
      <c r="D2952" t="str">
        <f t="shared" si="858"/>
        <v>9.70782237037194-7.92119336211756i</v>
      </c>
      <c r="E2952" t="str">
        <f t="shared" si="859"/>
        <v>170.563629085114-17.6298220277298i</v>
      </c>
      <c r="F2952" t="str">
        <f t="shared" si="860"/>
        <v>16.6311513960493-6.13367317338813i</v>
      </c>
      <c r="G2952" t="str">
        <f t="shared" si="861"/>
        <v>0.952558206894467-0.212581912147917i</v>
      </c>
      <c r="H2952" t="str">
        <f t="shared" si="862"/>
        <v>56.6315608983357-188.882218501512i</v>
      </c>
      <c r="I2952" t="str">
        <f t="shared" si="863"/>
        <v>-0.564278816298872-9.08467840354946i</v>
      </c>
      <c r="K2952" t="str">
        <f t="shared" si="864"/>
        <v>0.0189336840326526-0.0391368348893495i</v>
      </c>
      <c r="L2952" t="str">
        <f t="shared" si="865"/>
        <v>0.0015-0.161312385902052i</v>
      </c>
      <c r="M2952" t="str">
        <f t="shared" si="866"/>
        <v>0.0135-0.0661794403700723i</v>
      </c>
      <c r="N2952">
        <f t="shared" si="867"/>
        <v>70.70252424705275</v>
      </c>
      <c r="O2952">
        <f t="shared" si="868"/>
        <v>27.366344682070157</v>
      </c>
      <c r="P2952" s="3">
        <f t="shared" si="869"/>
        <v>27.366344682070157</v>
      </c>
      <c r="Q2952" s="3">
        <f t="shared" si="870"/>
        <v>-109.29747575294725</v>
      </c>
      <c r="R2952">
        <f t="shared" si="871"/>
        <v>70.70252424705275</v>
      </c>
      <c r="S2952">
        <f t="shared" si="872"/>
        <v>61.664105255273803</v>
      </c>
      <c r="T2952">
        <f t="shared" si="855"/>
        <v>27.366344682070157</v>
      </c>
    </row>
    <row r="2953" spans="1:20" x14ac:dyDescent="0.3">
      <c r="A2953">
        <f t="shared" si="856"/>
        <v>388919.29872076906</v>
      </c>
      <c r="B2953">
        <f t="shared" si="873"/>
        <v>61898.428855243845</v>
      </c>
      <c r="C2953" t="str">
        <f t="shared" si="857"/>
        <v>-7.75141512813088-21.9203069023355i</v>
      </c>
      <c r="D2953" t="str">
        <f t="shared" si="858"/>
        <v>9.6807087495598-7.9266177161642i</v>
      </c>
      <c r="E2953" t="str">
        <f t="shared" si="859"/>
        <v>170.613374440712-17.7804270766795i</v>
      </c>
      <c r="F2953" t="str">
        <f t="shared" si="860"/>
        <v>16.6251456837492-6.13726256951775i</v>
      </c>
      <c r="G2953" t="str">
        <f t="shared" si="861"/>
        <v>0.952214226468608-0.213312665773504i</v>
      </c>
      <c r="H2953" t="str">
        <f t="shared" si="862"/>
        <v>55.5971441731216-187.755329537731i</v>
      </c>
      <c r="I2953" t="str">
        <f t="shared" si="863"/>
        <v>-0.593702891779768-9.01693621944622i</v>
      </c>
      <c r="K2953" t="str">
        <f t="shared" si="864"/>
        <v>0.018849878001317-0.0390173774133357i</v>
      </c>
      <c r="L2953" t="str">
        <f t="shared" si="865"/>
        <v>0.0015-0.160701719368452i</v>
      </c>
      <c r="M2953" t="str">
        <f t="shared" si="866"/>
        <v>0.0135-0.0659289105101339i</v>
      </c>
      <c r="N2953">
        <f t="shared" si="867"/>
        <v>70.525488804819631</v>
      </c>
      <c r="O2953">
        <f t="shared" si="868"/>
        <v>27.328634213988746</v>
      </c>
      <c r="P2953" s="3">
        <f t="shared" si="869"/>
        <v>27.328634213988746</v>
      </c>
      <c r="Q2953" s="3">
        <f t="shared" si="870"/>
        <v>-109.47451119518037</v>
      </c>
      <c r="R2953">
        <f t="shared" si="871"/>
        <v>70.525488804819631</v>
      </c>
      <c r="S2953">
        <f t="shared" si="872"/>
        <v>61.898428855243843</v>
      </c>
      <c r="T2953">
        <f t="shared" si="855"/>
        <v>27.328634213988746</v>
      </c>
    </row>
    <row r="2954" spans="1:20" x14ac:dyDescent="0.3">
      <c r="A2954">
        <f t="shared" si="856"/>
        <v>390397.19205590797</v>
      </c>
      <c r="B2954">
        <f t="shared" si="873"/>
        <v>62133.642884893772</v>
      </c>
      <c r="C2954" t="str">
        <f t="shared" si="857"/>
        <v>-7.78517849432216-21.801223459724i</v>
      </c>
      <c r="D2954" t="str">
        <f t="shared" si="858"/>
        <v>9.65354143292421-7.93195734588338i</v>
      </c>
      <c r="E2954" t="str">
        <f t="shared" si="859"/>
        <v>170.663002084805-17.9316633678038i</v>
      </c>
      <c r="F2954" t="str">
        <f t="shared" si="860"/>
        <v>16.6190986268567-6.14092074955138i</v>
      </c>
      <c r="G2954" t="str">
        <f t="shared" si="861"/>
        <v>0.951867878008819-0.214045370946926i</v>
      </c>
      <c r="H2954" t="str">
        <f t="shared" si="862"/>
        <v>54.5838854205805-186.633247467544i</v>
      </c>
      <c r="I2954" t="str">
        <f t="shared" si="863"/>
        <v>-0.622274068377154-8.94974599335524i</v>
      </c>
      <c r="K2954" t="str">
        <f t="shared" si="864"/>
        <v>0.0187665910498916-0.0388981214954443i</v>
      </c>
      <c r="L2954" t="str">
        <f t="shared" si="865"/>
        <v>0.0015-0.160093364583036i</v>
      </c>
      <c r="M2954" t="str">
        <f t="shared" si="866"/>
        <v>0.0135-0.0656793290597071i</v>
      </c>
      <c r="N2954">
        <f t="shared" si="867"/>
        <v>70.348443242288965</v>
      </c>
      <c r="O2954">
        <f t="shared" si="868"/>
        <v>27.290856602924837</v>
      </c>
      <c r="P2954" s="3">
        <f t="shared" si="869"/>
        <v>27.290856602924837</v>
      </c>
      <c r="Q2954" s="3">
        <f t="shared" si="870"/>
        <v>-109.65155675771103</v>
      </c>
      <c r="R2954">
        <f t="shared" si="871"/>
        <v>70.348443242288965</v>
      </c>
      <c r="S2954">
        <f t="shared" si="872"/>
        <v>62.133642884893774</v>
      </c>
      <c r="T2954">
        <f t="shared" si="855"/>
        <v>27.290856602924837</v>
      </c>
    </row>
    <row r="2955" spans="1:20" x14ac:dyDescent="0.3">
      <c r="A2955">
        <f t="shared" si="856"/>
        <v>391880.70138572046</v>
      </c>
      <c r="B2955">
        <f t="shared" si="873"/>
        <v>62369.750727856372</v>
      </c>
      <c r="C2955" t="str">
        <f t="shared" si="857"/>
        <v>-7.81837207078492-21.6823850985173i</v>
      </c>
      <c r="D2955" t="str">
        <f t="shared" si="858"/>
        <v>9.62632104472607-7.93721174139828i</v>
      </c>
      <c r="E2955" t="str">
        <f t="shared" si="859"/>
        <v>170.712512690081-18.0835334310223i</v>
      </c>
      <c r="F2955" t="str">
        <f t="shared" si="860"/>
        <v>16.6130099727401-6.1446475644539i</v>
      </c>
      <c r="G2955" t="str">
        <f t="shared" si="861"/>
        <v>0.951519147045484-0.214780026658249i</v>
      </c>
      <c r="H2955" t="str">
        <f t="shared" si="862"/>
        <v>53.5913400697041-185.516150298994i</v>
      </c>
      <c r="I2955" t="str">
        <f t="shared" si="863"/>
        <v>-0.650014596849317-8.88310836521299i</v>
      </c>
      <c r="K2955" t="str">
        <f t="shared" si="864"/>
        <v>0.0186838206975073-0.0387790687708837i</v>
      </c>
      <c r="L2955" t="str">
        <f t="shared" si="865"/>
        <v>0.0015-0.159487312794417i</v>
      </c>
      <c r="M2955" t="str">
        <f t="shared" si="866"/>
        <v>0.0135-0.0654306924284788i</v>
      </c>
      <c r="N2955">
        <f t="shared" si="867"/>
        <v>70.171388324827532</v>
      </c>
      <c r="O2955">
        <f t="shared" si="868"/>
        <v>27.253012037525934</v>
      </c>
      <c r="P2955" s="3">
        <f t="shared" si="869"/>
        <v>27.253012037525934</v>
      </c>
      <c r="Q2955" s="3">
        <f t="shared" si="870"/>
        <v>-109.82861167517247</v>
      </c>
      <c r="R2955">
        <f t="shared" si="871"/>
        <v>70.171388324827532</v>
      </c>
      <c r="S2955">
        <f t="shared" si="872"/>
        <v>62.369750727856371</v>
      </c>
      <c r="T2955">
        <f t="shared" si="855"/>
        <v>27.253012037525934</v>
      </c>
    </row>
    <row r="2956" spans="1:20" x14ac:dyDescent="0.3">
      <c r="A2956">
        <f t="shared" si="856"/>
        <v>393369.84805098618</v>
      </c>
      <c r="B2956">
        <f t="shared" si="873"/>
        <v>62606.755780622225</v>
      </c>
      <c r="C2956" t="str">
        <f t="shared" si="857"/>
        <v>-7.85099843183365-21.5637949003936i</v>
      </c>
      <c r="D2956" t="str">
        <f t="shared" si="858"/>
        <v>9.59904821472745-7.94238039793082i</v>
      </c>
      <c r="E2956" t="str">
        <f t="shared" si="859"/>
        <v>170.761906931505-18.2360398381595i</v>
      </c>
      <c r="F2956" t="str">
        <f t="shared" si="860"/>
        <v>16.6068794676902-6.14844286424973i</v>
      </c>
      <c r="G2956" t="str">
        <f t="shared" si="861"/>
        <v>0.951168019047271-0.215516631815183i</v>
      </c>
      <c r="H2956" t="str">
        <f t="shared" si="862"/>
        <v>52.6190714096586-184.404204382301i</v>
      </c>
      <c r="I2956" t="str">
        <f t="shared" si="863"/>
        <v>-0.676946197740787-8.81702359114117i</v>
      </c>
      <c r="K2956" t="str">
        <f t="shared" si="864"/>
        <v>0.0186015644643121-0.0386602208513962i</v>
      </c>
      <c r="L2956" t="str">
        <f t="shared" si="865"/>
        <v>0.0015-0.158883555284337i</v>
      </c>
      <c r="M2956" t="str">
        <f t="shared" si="866"/>
        <v>0.0135-0.0651829970397277i</v>
      </c>
      <c r="N2956">
        <f t="shared" si="867"/>
        <v>69.994324810678165</v>
      </c>
      <c r="O2956">
        <f t="shared" si="868"/>
        <v>27.215100708396299</v>
      </c>
      <c r="P2956" s="3">
        <f t="shared" si="869"/>
        <v>27.215100708396299</v>
      </c>
      <c r="Q2956" s="3">
        <f t="shared" si="870"/>
        <v>-110.00567518932183</v>
      </c>
      <c r="R2956">
        <f t="shared" si="871"/>
        <v>69.994324810678165</v>
      </c>
      <c r="S2956">
        <f t="shared" si="872"/>
        <v>62.606755780622223</v>
      </c>
      <c r="T2956">
        <f t="shared" si="855"/>
        <v>27.215100708396299</v>
      </c>
    </row>
    <row r="2957" spans="1:20" x14ac:dyDescent="0.3">
      <c r="A2957">
        <f t="shared" si="856"/>
        <v>394864.65347357991</v>
      </c>
      <c r="B2957">
        <f t="shared" si="873"/>
        <v>62844.661452588589</v>
      </c>
      <c r="C2957" t="str">
        <f t="shared" si="857"/>
        <v>-7.88306017455364-21.4454559175707i</v>
      </c>
      <c r="D2957" t="str">
        <f t="shared" si="858"/>
        <v>9.57172357814251-7.94746281587527i</v>
      </c>
      <c r="E2957" t="str">
        <f t="shared" si="859"/>
        <v>170.811185486059-18.3891852033017i</v>
      </c>
      <c r="F2957" t="str">
        <f t="shared" si="860"/>
        <v>16.6007068569227-6.15230649800522i</v>
      </c>
      <c r="G2957" t="str">
        <f t="shared" si="861"/>
        <v>0.950814479421269-0.216255185242181i</v>
      </c>
      <c r="H2957" t="str">
        <f t="shared" si="862"/>
        <v>51.6666505899195-183.297564922799i</v>
      </c>
      <c r="I2957" t="str">
        <f t="shared" si="863"/>
        <v>-0.703090069580802-8.75149156588088i</v>
      </c>
      <c r="K2957" t="str">
        <f t="shared" si="864"/>
        <v>0.0185198198716456-0.0385415793254051i</v>
      </c>
      <c r="L2957" t="str">
        <f t="shared" si="865"/>
        <v>0.0015-0.15828208336754i</v>
      </c>
      <c r="M2957" t="str">
        <f t="shared" si="866"/>
        <v>0.0135-0.0649362393302729i</v>
      </c>
      <c r="N2957">
        <f t="shared" si="867"/>
        <v>69.817253450849336</v>
      </c>
      <c r="O2957">
        <f t="shared" si="868"/>
        <v>27.177122808108734</v>
      </c>
      <c r="P2957" s="3">
        <f t="shared" si="869"/>
        <v>27.177122808108734</v>
      </c>
      <c r="Q2957" s="3">
        <f t="shared" si="870"/>
        <v>-110.18274654915066</v>
      </c>
      <c r="R2957">
        <f t="shared" si="871"/>
        <v>69.817253450849336</v>
      </c>
      <c r="S2957">
        <f t="shared" si="872"/>
        <v>62.844661452588589</v>
      </c>
      <c r="T2957">
        <f t="shared" si="855"/>
        <v>27.177122808108734</v>
      </c>
    </row>
    <row r="2958" spans="1:20" x14ac:dyDescent="0.3">
      <c r="A2958">
        <f t="shared" si="856"/>
        <v>396365.13915677957</v>
      </c>
      <c r="B2958">
        <f t="shared" si="873"/>
        <v>63083.471166108429</v>
      </c>
      <c r="C2958" t="str">
        <f t="shared" si="857"/>
        <v>-7.914559918462-21.3273711726479i</v>
      </c>
      <c r="D2958" t="str">
        <f t="shared" si="858"/>
        <v>9.5443477755876-7.95245850087151i</v>
      </c>
      <c r="E2958" t="str">
        <f t="shared" si="859"/>
        <v>170.860349032475-18.5429721831582i</v>
      </c>
      <c r="F2958" t="str">
        <f t="shared" si="860"/>
        <v>16.5944918845809-6.15623831381073i</v>
      </c>
      <c r="G2958" t="str">
        <f t="shared" si="861"/>
        <v>0.950458513513149-0.216995685679518i</v>
      </c>
      <c r="H2958" t="str">
        <f t="shared" si="862"/>
        <v>50.7336566079758-182.196376475316i</v>
      </c>
      <c r="I2958" t="str">
        <f t="shared" si="863"/>
        <v>-0.728466897328468-8.68651184421648i</v>
      </c>
      <c r="K2958" t="str">
        <f t="shared" si="864"/>
        <v>0.0184385844422072-0.0384231457581622i</v>
      </c>
      <c r="L2958" t="str">
        <f t="shared" si="865"/>
        <v>0.0015-0.157682888391652i</v>
      </c>
      <c r="M2958" t="str">
        <f t="shared" si="866"/>
        <v>0.0135-0.0646904157504213i</v>
      </c>
      <c r="N2958">
        <f t="shared" si="867"/>
        <v>69.640174988999107</v>
      </c>
      <c r="O2958">
        <f t="shared" si="868"/>
        <v>27.139078531216448</v>
      </c>
      <c r="P2958" s="3">
        <f t="shared" si="869"/>
        <v>27.139078531216448</v>
      </c>
      <c r="Q2958" s="3">
        <f t="shared" si="870"/>
        <v>-110.35982501100089</v>
      </c>
      <c r="R2958">
        <f t="shared" si="871"/>
        <v>69.640174988999107</v>
      </c>
      <c r="S2958">
        <f t="shared" si="872"/>
        <v>63.083471166108431</v>
      </c>
      <c r="T2958">
        <f t="shared" si="855"/>
        <v>27.139078531216448</v>
      </c>
    </row>
    <row r="2959" spans="1:20" x14ac:dyDescent="0.3">
      <c r="A2959">
        <f t="shared" si="856"/>
        <v>397871.3266855753</v>
      </c>
      <c r="B2959">
        <f t="shared" si="873"/>
        <v>63323.188356539642</v>
      </c>
      <c r="C2959" t="str">
        <f t="shared" si="857"/>
        <v>-7.94550030516708-21.2095436584519i</v>
      </c>
      <c r="D2959" t="str">
        <f t="shared" si="858"/>
        <v>9.51692145303002-7.95736696387751i</v>
      </c>
      <c r="E2959" t="str">
        <f t="shared" si="859"/>
        <v>170.909398250967-18.6974034774248i</v>
      </c>
      <c r="F2959" t="str">
        <f t="shared" si="860"/>
        <v>16.5882342937386-6.16023815876275i</v>
      </c>
      <c r="G2959" t="str">
        <f t="shared" si="861"/>
        <v>0.950100106607319-0.217738131782377i</v>
      </c>
      <c r="H2959" t="str">
        <f t="shared" si="862"/>
        <v>49.8196762856669-181.100773420442i</v>
      </c>
      <c r="I2959" t="str">
        <f t="shared" si="863"/>
        <v>-0.753096861025416-8.6220836614256i</v>
      </c>
      <c r="K2959" t="str">
        <f t="shared" si="864"/>
        <v>0.0183578557002241-0.038304921691897i</v>
      </c>
      <c r="L2959" t="str">
        <f t="shared" si="865"/>
        <v>0.0015-0.157085961737051i</v>
      </c>
      <c r="M2959" t="str">
        <f t="shared" si="866"/>
        <v>0.0135-0.0644455227639185i</v>
      </c>
      <c r="N2959">
        <f t="shared" si="867"/>
        <v>69.463090161318789</v>
      </c>
      <c r="O2959">
        <f t="shared" si="868"/>
        <v>27.100968074264973</v>
      </c>
      <c r="P2959" s="3">
        <f t="shared" si="869"/>
        <v>27.100968074264973</v>
      </c>
      <c r="Q2959" s="3">
        <f t="shared" si="870"/>
        <v>-110.53690983868121</v>
      </c>
      <c r="R2959">
        <f t="shared" si="871"/>
        <v>69.463090161318789</v>
      </c>
      <c r="S2959">
        <f t="shared" si="872"/>
        <v>63.323188356539639</v>
      </c>
      <c r="T2959">
        <f t="shared" si="855"/>
        <v>27.100968074264973</v>
      </c>
    </row>
    <row r="2960" spans="1:20" x14ac:dyDescent="0.3">
      <c r="A2960">
        <f t="shared" si="856"/>
        <v>399383.23772698053</v>
      </c>
      <c r="B2960">
        <f t="shared" si="873"/>
        <v>63563.816472294493</v>
      </c>
      <c r="C2960" t="str">
        <f t="shared" si="857"/>
        <v>-7.97588399802689-21.091976337885i</v>
      </c>
      <c r="D2960" t="str">
        <f t="shared" si="858"/>
        <v>9.48944526173555-7.96218772124137i</v>
      </c>
      <c r="E2960" t="str">
        <f t="shared" si="859"/>
        <v>170.958333822956-18.8524818291532i</v>
      </c>
      <c r="F2960" t="str">
        <f t="shared" si="860"/>
        <v>16.5819338264028-6.16430587894586i</v>
      </c>
      <c r="G2960" t="str">
        <f t="shared" si="861"/>
        <v>0.949739243927097-0.218482522119924i</v>
      </c>
      <c r="H2960" t="str">
        <f t="shared" si="862"/>
        <v>48.9243042351129-180.010880423118i</v>
      </c>
      <c r="I2960" t="str">
        <f t="shared" si="863"/>
        <v>-0.776999644620808-8.55820595278946i</v>
      </c>
      <c r="K2960" t="str">
        <f t="shared" si="864"/>
        <v>0.018277631171616-0.0381869086459643i</v>
      </c>
      <c r="L2960" t="str">
        <f t="shared" si="865"/>
        <v>0.0015-0.156491294816747i</v>
      </c>
      <c r="M2960" t="str">
        <f t="shared" si="866"/>
        <v>0.0135-0.0642015568478965i</v>
      </c>
      <c r="N2960">
        <f t="shared" si="867"/>
        <v>69.285999696413853</v>
      </c>
      <c r="O2960">
        <f t="shared" si="868"/>
        <v>27.062791635803507</v>
      </c>
      <c r="P2960" s="3">
        <f t="shared" si="869"/>
        <v>27.062791635803507</v>
      </c>
      <c r="Q2960" s="3">
        <f t="shared" si="870"/>
        <v>-110.71400030358615</v>
      </c>
      <c r="R2960">
        <f t="shared" si="871"/>
        <v>69.285999696413853</v>
      </c>
      <c r="S2960">
        <f t="shared" si="872"/>
        <v>63.563816472294491</v>
      </c>
      <c r="T2960">
        <f t="shared" si="855"/>
        <v>27.062791635803507</v>
      </c>
    </row>
    <row r="2961" spans="1:20" x14ac:dyDescent="0.3">
      <c r="A2961">
        <f t="shared" si="856"/>
        <v>400900.89403034304</v>
      </c>
      <c r="B2961">
        <f t="shared" si="873"/>
        <v>63805.358974889212</v>
      </c>
      <c r="C2961" t="str">
        <f t="shared" si="857"/>
        <v>-8.00571368180714-20.974672143781i</v>
      </c>
      <c r="D2961" t="str">
        <f t="shared" si="858"/>
        <v>9.46191985821539-7.96692029477298i</v>
      </c>
      <c r="E2961" t="str">
        <f t="shared" si="859"/>
        <v>171.007156430802-19.008210025119i</v>
      </c>
      <c r="F2961" t="str">
        <f t="shared" si="860"/>
        <v>16.5755902235172-6.16844131941468i</v>
      </c>
      <c r="G2961" t="str">
        <f t="shared" si="861"/>
        <v>0.949375910634887-0.219228855174373i</v>
      </c>
      <c r="H2961" t="str">
        <f t="shared" si="862"/>
        <v>48.047142815171-178.926812874018i</v>
      </c>
      <c r="I2961" t="str">
        <f t="shared" si="863"/>
        <v>-0.800194444935429-8.4948773721996i</v>
      </c>
      <c r="K2961" t="str">
        <f t="shared" si="864"/>
        <v>0.0181979083841586-0.0380691081169948i</v>
      </c>
      <c r="L2961" t="str">
        <f t="shared" si="865"/>
        <v>0.0015-0.155898879076258i</v>
      </c>
      <c r="M2961" t="str">
        <f t="shared" si="866"/>
        <v>0.0135-0.0639585144928235i</v>
      </c>
      <c r="N2961">
        <f t="shared" si="867"/>
        <v>69.108904315185171</v>
      </c>
      <c r="O2961">
        <f t="shared" si="868"/>
        <v>27.024549416397701</v>
      </c>
      <c r="P2961" s="3">
        <f t="shared" si="869"/>
        <v>27.024549416397701</v>
      </c>
      <c r="Q2961" s="3">
        <f t="shared" si="870"/>
        <v>-110.89109568481483</v>
      </c>
      <c r="R2961">
        <f t="shared" si="871"/>
        <v>69.108904315185171</v>
      </c>
      <c r="S2961">
        <f t="shared" si="872"/>
        <v>63.805358974889209</v>
      </c>
      <c r="T2961">
        <f t="shared" si="855"/>
        <v>27.024549416397701</v>
      </c>
    </row>
    <row r="2962" spans="1:20" x14ac:dyDescent="0.3">
      <c r="A2962">
        <f t="shared" si="856"/>
        <v>402424.31742765836</v>
      </c>
      <c r="B2962">
        <f t="shared" si="873"/>
        <v>64047.819338993795</v>
      </c>
      <c r="C2962" t="str">
        <f t="shared" si="857"/>
        <v>-8.03499206233853-20.8576339787597i</v>
      </c>
      <c r="D2962" t="str">
        <f t="shared" si="858"/>
        <v>9.43434590417106-7.97156421181464i</v>
      </c>
      <c r="E2962" t="str">
        <f t="shared" si="859"/>
        <v>171.055866757528-19.1645908961954i</v>
      </c>
      <c r="F2962" t="str">
        <f t="shared" si="860"/>
        <v>16.5692032249651-6.17264432417569i</v>
      </c>
      <c r="G2962" t="str">
        <f t="shared" si="861"/>
        <v>0.949010091832364-0.219977129340057i</v>
      </c>
      <c r="H2962" t="str">
        <f t="shared" si="862"/>
        <v>47.1878020792534-177.848677314182i</v>
      </c>
      <c r="I2962" t="str">
        <f t="shared" si="863"/>
        <v>-0.822699980735758-8.43209630989344i</v>
      </c>
      <c r="K2962" t="str">
        <f t="shared" si="864"/>
        <v>0.0181186848676414-0.0379515215790436i</v>
      </c>
      <c r="L2962" t="str">
        <f t="shared" si="865"/>
        <v>0.0015-0.155308705993482i</v>
      </c>
      <c r="M2962" t="str">
        <f t="shared" si="866"/>
        <v>0.0135-0.0637163922024542i</v>
      </c>
      <c r="N2962">
        <f t="shared" si="867"/>
        <v>68.931804730703703</v>
      </c>
      <c r="O2962">
        <f t="shared" si="868"/>
        <v>26.986241618640637</v>
      </c>
      <c r="P2962" s="3">
        <f t="shared" si="869"/>
        <v>26.986241618640637</v>
      </c>
      <c r="Q2962" s="3">
        <f t="shared" si="870"/>
        <v>-111.0681952692963</v>
      </c>
      <c r="R2962">
        <f t="shared" si="871"/>
        <v>68.931804730703703</v>
      </c>
      <c r="S2962">
        <f t="shared" si="872"/>
        <v>64.04781933899379</v>
      </c>
      <c r="T2962">
        <f t="shared" si="855"/>
        <v>26.986241618640637</v>
      </c>
    </row>
    <row r="2963" spans="1:20" x14ac:dyDescent="0.3">
      <c r="A2963">
        <f t="shared" si="856"/>
        <v>403953.52983388345</v>
      </c>
      <c r="B2963">
        <f t="shared" si="873"/>
        <v>64291.201052481971</v>
      </c>
      <c r="C2963" t="str">
        <f t="shared" si="857"/>
        <v>-8.06372186617274-20.7408647150879i</v>
      </c>
      <c r="D2963" t="str">
        <f t="shared" si="858"/>
        <v>9.40672406643902-7.97611900531138i</v>
      </c>
      <c r="E2963" t="str">
        <f t="shared" si="859"/>
        <v>171.104465486532-19.3216273177304i</v>
      </c>
      <c r="F2963" t="str">
        <f t="shared" si="860"/>
        <v>16.5627725695728-6.17691473616888i</v>
      </c>
      <c r="G2963" t="str">
        <f t="shared" si="861"/>
        <v>0.948641772560671-0.220727342922483i</v>
      </c>
      <c r="H2963" t="str">
        <f t="shared" si="862"/>
        <v>46.3458997153309-176.776571843345i</v>
      </c>
      <c r="I2963" t="str">
        <f t="shared" si="863"/>
        <v>-0.84453450188892-8.36986090935227i</v>
      </c>
      <c r="K2963" t="str">
        <f t="shared" si="864"/>
        <v>0.0180399581540267-0.0378341504837414i</v>
      </c>
      <c r="L2963" t="str">
        <f t="shared" si="865"/>
        <v>0.0015-0.154720767078584i</v>
      </c>
      <c r="M2963" t="str">
        <f t="shared" si="866"/>
        <v>0.0135-0.0634751864937777i</v>
      </c>
      <c r="N2963">
        <f t="shared" si="867"/>
        <v>68.754701648086765</v>
      </c>
      <c r="O2963">
        <f t="shared" si="868"/>
        <v>26.947868447164652</v>
      </c>
      <c r="P2963" s="3">
        <f t="shared" si="869"/>
        <v>26.947868447164652</v>
      </c>
      <c r="Q2963" s="3">
        <f t="shared" si="870"/>
        <v>-111.24529835191323</v>
      </c>
      <c r="R2963">
        <f t="shared" si="871"/>
        <v>68.754701648086765</v>
      </c>
      <c r="S2963">
        <f t="shared" si="872"/>
        <v>64.291201052481966</v>
      </c>
      <c r="T2963">
        <f t="shared" si="855"/>
        <v>26.947868447164652</v>
      </c>
    </row>
    <row r="2964" spans="1:20" x14ac:dyDescent="0.3">
      <c r="A2964">
        <f t="shared" si="856"/>
        <v>405488.55324725225</v>
      </c>
      <c r="B2964">
        <f t="shared" si="873"/>
        <v>64535.507616481402</v>
      </c>
      <c r="C2964" t="str">
        <f t="shared" si="857"/>
        <v>-8.09190584023895-20.6243671945449i</v>
      </c>
      <c r="D2964" t="str">
        <f t="shared" si="858"/>
        <v>9.37905501693366-7.98058421388066i</v>
      </c>
      <c r="E2964" t="str">
        <f t="shared" si="859"/>
        <v>171.152953301317-19.4793222099264i</v>
      </c>
      <c r="F2964" t="str">
        <f t="shared" si="860"/>
        <v>16.5562979951135-6.18125239724953i</v>
      </c>
      <c r="G2964" t="str">
        <f t="shared" si="861"/>
        <v>0.948270937800619-0.221479494137388i</v>
      </c>
      <c r="H2964" t="str">
        <f t="shared" si="862"/>
        <v>45.521060978859-175.710586512459i</v>
      </c>
      <c r="I2964" t="str">
        <f t="shared" si="863"/>
        <v>-0.865715798574425-8.30816908339475i</v>
      </c>
      <c r="K2964" t="str">
        <f t="shared" si="864"/>
        <v>0.0179617257776035-0.0377169962604446i</v>
      </c>
      <c r="L2964" t="str">
        <f t="shared" si="865"/>
        <v>0.0015-0.154135053873863i</v>
      </c>
      <c r="M2964" t="str">
        <f t="shared" si="866"/>
        <v>0.0135-0.0632348938969696i</v>
      </c>
      <c r="N2964">
        <f t="shared" si="867"/>
        <v>68.577595764370102</v>
      </c>
      <c r="O2964">
        <f t="shared" si="868"/>
        <v>26.909430108653591</v>
      </c>
      <c r="P2964" s="3">
        <f t="shared" si="869"/>
        <v>26.909430108653591</v>
      </c>
      <c r="Q2964" s="3">
        <f t="shared" si="870"/>
        <v>-111.4224042356299</v>
      </c>
      <c r="R2964">
        <f t="shared" si="871"/>
        <v>68.577595764370102</v>
      </c>
      <c r="S2964">
        <f t="shared" si="872"/>
        <v>64.535507616481397</v>
      </c>
      <c r="T2964">
        <f t="shared" si="855"/>
        <v>26.909430108653591</v>
      </c>
    </row>
    <row r="2965" spans="1:20" x14ac:dyDescent="0.3">
      <c r="A2965">
        <f t="shared" si="856"/>
        <v>407029.40974959178</v>
      </c>
      <c r="B2965">
        <f t="shared" si="873"/>
        <v>64780.742545424029</v>
      </c>
      <c r="C2965" t="str">
        <f t="shared" si="857"/>
        <v>-8.11954675149751-20.5081442282888i</v>
      </c>
      <c r="D2965" t="str">
        <f t="shared" si="858"/>
        <v>9.35133943258948-7.98495938188113i</v>
      </c>
      <c r="E2965" t="str">
        <f t="shared" si="859"/>
        <v>171.201330885194-19.6376785382215i</v>
      </c>
      <c r="F2965" t="str">
        <f t="shared" si="860"/>
        <v>16.5497792383107-6.18565714816968i</v>
      </c>
      <c r="G2965" t="str">
        <f t="shared" si="861"/>
        <v>0.947897572472903-0.222233581109789i</v>
      </c>
      <c r="H2965" t="str">
        <f t="shared" si="862"/>
        <v>44.7129186193457-174.650803700865i</v>
      </c>
      <c r="I2965" t="str">
        <f t="shared" si="863"/>
        <v>-0.886261210528444-8.24701852949735i</v>
      </c>
      <c r="K2965" t="str">
        <f t="shared" si="864"/>
        <v>0.0178839852751408-0.037600060316386i</v>
      </c>
      <c r="L2965" t="str">
        <f t="shared" si="865"/>
        <v>0.0015-0.153551557953639i</v>
      </c>
      <c r="M2965" t="str">
        <f t="shared" si="866"/>
        <v>0.0135-0.0629955109553391i</v>
      </c>
      <c r="N2965">
        <f t="shared" si="867"/>
        <v>68.400487768380415</v>
      </c>
      <c r="O2965">
        <f t="shared" si="868"/>
        <v>26.870926811853675</v>
      </c>
      <c r="P2965" s="3">
        <f t="shared" si="869"/>
        <v>26.870926811853675</v>
      </c>
      <c r="Q2965" s="3">
        <f t="shared" si="870"/>
        <v>-111.59951223161958</v>
      </c>
      <c r="R2965">
        <f t="shared" si="871"/>
        <v>68.400487768380415</v>
      </c>
      <c r="S2965">
        <f t="shared" si="872"/>
        <v>64.780742545424033</v>
      </c>
      <c r="T2965">
        <f t="shared" si="855"/>
        <v>26.870926811853675</v>
      </c>
    </row>
    <row r="2966" spans="1:20" x14ac:dyDescent="0.3">
      <c r="A2966">
        <f t="shared" si="856"/>
        <v>408576.12150664022</v>
      </c>
      <c r="B2966">
        <f t="shared" si="873"/>
        <v>65026.909367096639</v>
      </c>
      <c r="C2966" t="str">
        <f t="shared" si="857"/>
        <v>-8.14664738659578-20.39219859673i</v>
      </c>
      <c r="D2966" t="str">
        <f t="shared" si="858"/>
        <v>9.32357799530185-7.98924405948098i</v>
      </c>
      <c r="E2966" t="str">
        <f t="shared" si="859"/>
        <v>171.249598921002-19.796699313679i</v>
      </c>
      <c r="F2966" t="str">
        <f t="shared" si="860"/>
        <v>16.543216034842-6.19012882855972i</v>
      </c>
      <c r="G2966" t="str">
        <f t="shared" si="861"/>
        <v>0.947521661438317-0.222989601873022i</v>
      </c>
      <c r="H2966" t="str">
        <f t="shared" si="862"/>
        <v>43.921112801188-173.597298478562i</v>
      </c>
      <c r="I2966" t="str">
        <f t="shared" si="863"/>
        <v>-0.906187636300429-8.18640674437136i</v>
      </c>
      <c r="K2966" t="str">
        <f t="shared" si="864"/>
        <v>0.0178067341860374-0.0374833440368271i</v>
      </c>
      <c r="L2966" t="str">
        <f t="shared" si="865"/>
        <v>0.0015-0.152970270924128i</v>
      </c>
      <c r="M2966" t="str">
        <f t="shared" si="866"/>
        <v>0.0135-0.062757034225283i</v>
      </c>
      <c r="N2966">
        <f t="shared" si="867"/>
        <v>68.22337834060211</v>
      </c>
      <c r="O2966">
        <f t="shared" si="868"/>
        <v>26.832358767585973</v>
      </c>
      <c r="P2966" s="3">
        <f t="shared" si="869"/>
        <v>26.832358767585973</v>
      </c>
      <c r="Q2966" s="3">
        <f t="shared" si="870"/>
        <v>-111.77662165939789</v>
      </c>
      <c r="R2966">
        <f t="shared" si="871"/>
        <v>68.22337834060211</v>
      </c>
      <c r="S2966">
        <f t="shared" si="872"/>
        <v>65.026909367096636</v>
      </c>
      <c r="T2966">
        <f t="shared" si="855"/>
        <v>26.832358767585973</v>
      </c>
    </row>
    <row r="2967" spans="1:20" x14ac:dyDescent="0.3">
      <c r="A2967">
        <f t="shared" si="856"/>
        <v>410128.71076836548</v>
      </c>
      <c r="B2967">
        <f t="shared" si="873"/>
        <v>65274.011622691607</v>
      </c>
      <c r="C2967" t="str">
        <f t="shared" si="857"/>
        <v>-8.17321055152127-20.2765330494057i</v>
      </c>
      <c r="D2967" t="str">
        <f t="shared" si="858"/>
        <v>9.29577139186714-7.99343780272549i</v>
      </c>
      <c r="E2967" t="str">
        <f t="shared" si="859"/>
        <v>171.297758090813-19.9563875933749i</v>
      </c>
      <c r="F2967" t="str">
        <f t="shared" si="860"/>
        <v>16.5366081193433-6.1946672769096i</v>
      </c>
      <c r="G2967" t="str">
        <f t="shared" si="861"/>
        <v>0.94714318949799-0.223747554367785i</v>
      </c>
      <c r="H2967" t="str">
        <f t="shared" si="862"/>
        <v>43.1452910194227-172.550138954077i</v>
      </c>
      <c r="I2967" t="str">
        <f t="shared" si="863"/>
        <v>-0.925511542501718-8.12633103782903i</v>
      </c>
      <c r="K2967" t="str">
        <f t="shared" si="864"/>
        <v>0.0177299700524689-0.0373668487852087i</v>
      </c>
      <c r="L2967" t="str">
        <f t="shared" si="865"/>
        <v>0.0015-0.152391184423319i</v>
      </c>
      <c r="M2967" t="str">
        <f t="shared" si="866"/>
        <v>0.0135-0.0625194602762332i</v>
      </c>
      <c r="N2967">
        <f t="shared" si="867"/>
        <v>68.046268153044736</v>
      </c>
      <c r="O2967">
        <f t="shared" si="868"/>
        <v>26.793726188757539</v>
      </c>
      <c r="P2967" s="3">
        <f t="shared" si="869"/>
        <v>26.793726188757539</v>
      </c>
      <c r="Q2967" s="3">
        <f t="shared" si="870"/>
        <v>-111.95373184695526</v>
      </c>
      <c r="R2967">
        <f t="shared" si="871"/>
        <v>68.046268153044736</v>
      </c>
      <c r="S2967">
        <f t="shared" si="872"/>
        <v>65.274011622691603</v>
      </c>
      <c r="T2967">
        <f t="shared" si="855"/>
        <v>26.793726188757539</v>
      </c>
    </row>
    <row r="2968" spans="1:20" x14ac:dyDescent="0.3">
      <c r="A2968">
        <f t="shared" si="856"/>
        <v>411687.19986928522</v>
      </c>
      <c r="B2968">
        <f t="shared" si="873"/>
        <v>65522.052866857834</v>
      </c>
      <c r="C2968" t="str">
        <f t="shared" si="857"/>
        <v>-8.19923907125492-20.1611503048587i</v>
      </c>
      <c r="D2968" t="str">
        <f t="shared" si="858"/>
        <v>9.26792031392121-7.99754017360373i</v>
      </c>
      <c r="E2968" t="str">
        <f t="shared" si="859"/>
        <v>171.345809075636-20.1167464807933i</v>
      </c>
      <c r="F2968" t="str">
        <f t="shared" si="860"/>
        <v>16.529955225413-6.19927233055035i</v>
      </c>
      <c r="G2968" t="str">
        <f t="shared" si="861"/>
        <v>0.946762141393621-0.224507436441171i</v>
      </c>
      <c r="H2968" t="str">
        <f t="shared" si="862"/>
        <v>42.3851080109309-171.509386608351i</v>
      </c>
      <c r="I2968" t="str">
        <f t="shared" si="863"/>
        <v>-0.944248973029489-8.0667885459655i</v>
      </c>
      <c r="K2968" t="str">
        <f t="shared" si="864"/>
        <v>0.0176536904195336-0.0372505759033031i</v>
      </c>
      <c r="L2968" t="str">
        <f t="shared" si="865"/>
        <v>0.0015-0.15181429012086i</v>
      </c>
      <c r="M2968" t="str">
        <f t="shared" si="866"/>
        <v>0.0135-0.0622827856906092i</v>
      </c>
      <c r="N2968">
        <f t="shared" si="867"/>
        <v>67.869157869106772</v>
      </c>
      <c r="O2968">
        <f t="shared" si="868"/>
        <v>26.755029290372853</v>
      </c>
      <c r="P2968" s="3">
        <f t="shared" si="869"/>
        <v>26.755029290372853</v>
      </c>
      <c r="Q2968" s="3">
        <f t="shared" si="870"/>
        <v>-112.13084213089323</v>
      </c>
      <c r="R2968">
        <f t="shared" si="871"/>
        <v>67.869157869106772</v>
      </c>
      <c r="S2968">
        <f t="shared" si="872"/>
        <v>65.522052866857834</v>
      </c>
      <c r="T2968">
        <f t="shared" si="855"/>
        <v>26.755029290372853</v>
      </c>
    </row>
    <row r="2969" spans="1:20" x14ac:dyDescent="0.3">
      <c r="A2969">
        <f t="shared" si="856"/>
        <v>413251.6112287885</v>
      </c>
      <c r="B2969">
        <f t="shared" si="873"/>
        <v>65771.03666775189</v>
      </c>
      <c r="C2969" t="str">
        <f t="shared" si="857"/>
        <v>-8.22473578942401-20.046053050521i</v>
      </c>
      <c r="D2969" t="str">
        <f t="shared" si="858"/>
        <v>9.24002545787732-8.00155074011482i</v>
      </c>
      <c r="E2969" t="str">
        <f t="shared" si="859"/>
        <v>171.393752555123-20.2777791262217i</v>
      </c>
      <c r="F2969" t="str">
        <f t="shared" si="860"/>
        <v>16.523257085616-6.2039438256352i</v>
      </c>
      <c r="G2969" t="str">
        <f t="shared" si="861"/>
        <v>0.946378501807728-0.225269245845694i</v>
      </c>
      <c r="H2969" t="str">
        <f t="shared" si="862"/>
        <v>41.6402256616492-170.475096615136i</v>
      </c>
      <c r="I2969" t="str">
        <f t="shared" si="863"/>
        <v>-0.962415558249533-8.00777624368666i</v>
      </c>
      <c r="K2969" t="str">
        <f t="shared" si="864"/>
        <v>0.0175778928353946-0.0371345267113657i</v>
      </c>
      <c r="L2969" t="str">
        <f t="shared" si="865"/>
        <v>0.0015-0.151239579717931i</v>
      </c>
      <c r="M2969" t="str">
        <f t="shared" si="866"/>
        <v>0.0135-0.0620470070637666i</v>
      </c>
      <c r="N2969">
        <f t="shared" si="867"/>
        <v>67.692048143438129</v>
      </c>
      <c r="O2969">
        <f t="shared" si="868"/>
        <v>26.716268289545518</v>
      </c>
      <c r="P2969" s="3">
        <f t="shared" si="869"/>
        <v>26.716268289545518</v>
      </c>
      <c r="Q2969" s="3">
        <f t="shared" si="870"/>
        <v>-112.30795185656187</v>
      </c>
      <c r="R2969">
        <f t="shared" si="871"/>
        <v>67.692048143438129</v>
      </c>
      <c r="S2969">
        <f t="shared" si="872"/>
        <v>65.771036667751886</v>
      </c>
      <c r="T2969">
        <f t="shared" si="855"/>
        <v>26.716268289545518</v>
      </c>
    </row>
    <row r="2970" spans="1:20" x14ac:dyDescent="0.3">
      <c r="A2970">
        <f t="shared" si="856"/>
        <v>414821.96735145786</v>
      </c>
      <c r="B2970">
        <f t="shared" si="873"/>
        <v>66020.966607089344</v>
      </c>
      <c r="C2970" t="str">
        <f t="shared" si="857"/>
        <v>-8.24970356795447-19.9312439426009i</v>
      </c>
      <c r="D2970" t="str">
        <f t="shared" si="858"/>
        <v>9.2120875248627-8.00546907633314i</v>
      </c>
      <c r="E2970" t="str">
        <f t="shared" si="859"/>
        <v>171.441589207265-20.4394887271531i</v>
      </c>
      <c r="F2970" t="str">
        <f t="shared" si="860"/>
        <v>16.5165134314888-6.20868159712081i</v>
      </c>
      <c r="G2970" t="str">
        <f t="shared" si="861"/>
        <v>0.945992255363908-0.226032980238316i</v>
      </c>
      <c r="H2970" t="str">
        <f t="shared" si="862"/>
        <v>40.9103129102683-169.447318148324i</v>
      </c>
      <c r="I2970" t="str">
        <f t="shared" si="863"/>
        <v>-0.980026524123615-7.94929095660987i</v>
      </c>
      <c r="K2970" t="str">
        <f t="shared" si="864"/>
        <v>0.0175025748514217-0.0370187025082887i</v>
      </c>
      <c r="L2970" t="str">
        <f t="shared" si="865"/>
        <v>0.0015-0.150667044947132i</v>
      </c>
      <c r="M2970" t="str">
        <f t="shared" si="866"/>
        <v>0.0135-0.0618121210039516i</v>
      </c>
      <c r="N2970">
        <f t="shared" si="867"/>
        <v>67.514939621800707</v>
      </c>
      <c r="O2970">
        <f t="shared" si="868"/>
        <v>26.677443405509955</v>
      </c>
      <c r="P2970" s="3">
        <f t="shared" si="869"/>
        <v>26.677443405509955</v>
      </c>
      <c r="Q2970" s="3">
        <f t="shared" si="870"/>
        <v>-112.48506037819929</v>
      </c>
      <c r="R2970">
        <f t="shared" si="871"/>
        <v>67.514939621800707</v>
      </c>
      <c r="S2970">
        <f t="shared" si="872"/>
        <v>66.020966607089349</v>
      </c>
      <c r="T2970">
        <f t="shared" si="855"/>
        <v>26.677443405509955</v>
      </c>
    </row>
    <row r="2971" spans="1:20" x14ac:dyDescent="0.3">
      <c r="A2971">
        <f t="shared" si="856"/>
        <v>416398.29082739342</v>
      </c>
      <c r="B2971">
        <f t="shared" si="873"/>
        <v>66271.846280196289</v>
      </c>
      <c r="C2971" t="str">
        <f t="shared" si="857"/>
        <v>-8.2741452867226-19.8167256059717i</v>
      </c>
      <c r="D2971" t="str">
        <f t="shared" si="858"/>
        <v>9.1841072206541-8.00929476247284i</v>
      </c>
      <c r="E2971" t="str">
        <f t="shared" si="859"/>
        <v>171.489319708084-20.6018785286904i</v>
      </c>
      <c r="F2971" t="str">
        <f t="shared" si="860"/>
        <v>16.5097239935434-6.21348547874827i</v>
      </c>
      <c r="G2971" t="str">
        <f t="shared" si="861"/>
        <v>0.945603386627099-0.226798637179461i</v>
      </c>
      <c r="H2971" t="str">
        <f t="shared" si="862"/>
        <v>40.1950456488748-168.426094676659i</v>
      </c>
      <c r="I2971" t="str">
        <f t="shared" si="863"/>
        <v>-0.997096701268829-7.89132937236345i</v>
      </c>
      <c r="K2971" t="str">
        <f t="shared" si="864"/>
        <v>0.0174277340223279-0.0369031045717525i</v>
      </c>
      <c r="L2971" t="str">
        <f t="shared" si="865"/>
        <v>0.0015-0.150096677572358i</v>
      </c>
      <c r="M2971" t="str">
        <f t="shared" si="866"/>
        <v>0.0135-0.0615781241322494i</v>
      </c>
      <c r="N2971">
        <f t="shared" si="867"/>
        <v>67.337832940924699</v>
      </c>
      <c r="O2971">
        <f t="shared" si="868"/>
        <v>26.638554859632109</v>
      </c>
      <c r="P2971" s="3">
        <f t="shared" si="869"/>
        <v>26.638554859632109</v>
      </c>
      <c r="Q2971" s="3">
        <f t="shared" si="870"/>
        <v>-112.6621670590753</v>
      </c>
      <c r="R2971">
        <f t="shared" si="871"/>
        <v>67.337832940924699</v>
      </c>
      <c r="S2971">
        <f t="shared" si="872"/>
        <v>66.271846280196286</v>
      </c>
      <c r="T2971">
        <f t="shared" si="855"/>
        <v>26.638554859632109</v>
      </c>
    </row>
    <row r="2972" spans="1:20" x14ac:dyDescent="0.3">
      <c r="A2972">
        <f t="shared" si="856"/>
        <v>417980.60433253751</v>
      </c>
      <c r="B2972">
        <f t="shared" si="873"/>
        <v>66523.679296061033</v>
      </c>
      <c r="C2972" t="str">
        <f t="shared" si="857"/>
        <v>-8.29806384320665-19.7025006340668i</v>
      </c>
      <c r="D2972" t="str">
        <f t="shared" si="858"/>
        <v>9.15608525561245-8.01302738495162i</v>
      </c>
      <c r="E2972" t="str">
        <f t="shared" si="859"/>
        <v>171.536944731332-20.7649518239555i</v>
      </c>
      <c r="F2972" t="str">
        <f t="shared" si="860"/>
        <v>16.5028885012728-6.21835530302406i</v>
      </c>
      <c r="G2972" t="str">
        <f t="shared" si="861"/>
        <v>0.945211880103862-0.22756621413203i</v>
      </c>
      <c r="H2972" t="str">
        <f t="shared" si="862"/>
        <v>39.494106620967-167.411464246262i</v>
      </c>
      <c r="I2972" t="str">
        <f t="shared" si="863"/>
        <v>-1.01364053393673-7.83388805131177i</v>
      </c>
      <c r="K2972" t="str">
        <f t="shared" si="864"/>
        <v>0.0173533679063054-0.0367877341583779i</v>
      </c>
      <c r="L2972" t="str">
        <f t="shared" si="865"/>
        <v>0.0015-0.14952846938868i</v>
      </c>
      <c r="M2972" t="str">
        <f t="shared" si="866"/>
        <v>0.0135-0.0613450130825354i</v>
      </c>
      <c r="N2972">
        <f t="shared" si="867"/>
        <v>67.16072872836493</v>
      </c>
      <c r="O2972">
        <f t="shared" si="868"/>
        <v>26.59960287542118</v>
      </c>
      <c r="P2972" s="3">
        <f t="shared" si="869"/>
        <v>26.59960287542118</v>
      </c>
      <c r="Q2972" s="3">
        <f t="shared" si="870"/>
        <v>-112.83927127163507</v>
      </c>
      <c r="R2972">
        <f t="shared" si="871"/>
        <v>67.16072872836493</v>
      </c>
      <c r="S2972">
        <f t="shared" si="872"/>
        <v>66.523679296061033</v>
      </c>
      <c r="T2972">
        <f t="shared" si="855"/>
        <v>26.59960287542118</v>
      </c>
    </row>
    <row r="2973" spans="1:20" x14ac:dyDescent="0.3">
      <c r="A2973">
        <f t="shared" si="856"/>
        <v>419568.93062900123</v>
      </c>
      <c r="B2973">
        <f t="shared" si="873"/>
        <v>66776.469277386073</v>
      </c>
      <c r="C2973" t="str">
        <f t="shared" si="857"/>
        <v>-8.3214621521379-19.5885715887784i</v>
      </c>
      <c r="D2973" t="str">
        <f t="shared" si="858"/>
        <v>9.1280223446163-8.01666653645374i</v>
      </c>
      <c r="E2973" t="str">
        <f t="shared" si="859"/>
        <v>171.584464948175-20.9287119545002i</v>
      </c>
      <c r="F2973" t="str">
        <f t="shared" si="860"/>
        <v>16.4960066831557-6.22329090120122i</v>
      </c>
      <c r="G2973" t="str">
        <f t="shared" si="861"/>
        <v>0.944817720242666-0.228335708460411i</v>
      </c>
      <c r="H2973" t="str">
        <f t="shared" si="862"/>
        <v>38.8071853172451-166.403459751408i</v>
      </c>
      <c r="I2973" t="str">
        <f t="shared" si="863"/>
        <v>-1.02967208890219-7.77696343673067i</v>
      </c>
      <c r="K2973" t="str">
        <f t="shared" si="864"/>
        <v>0.0172794740651607-0.0366725925038809i</v>
      </c>
      <c r="L2973" t="str">
        <f t="shared" si="865"/>
        <v>0.0015-0.148962412222236i</v>
      </c>
      <c r="M2973" t="str">
        <f t="shared" si="866"/>
        <v>0.0135-0.0611127845014303i</v>
      </c>
      <c r="N2973">
        <f t="shared" si="867"/>
        <v>66.983627602355099</v>
      </c>
      <c r="O2973">
        <f t="shared" si="868"/>
        <v>26.560587678541246</v>
      </c>
      <c r="P2973" s="3">
        <f t="shared" si="869"/>
        <v>26.560587678541246</v>
      </c>
      <c r="Q2973" s="3">
        <f t="shared" si="870"/>
        <v>-113.0163723976449</v>
      </c>
      <c r="R2973">
        <f t="shared" si="871"/>
        <v>66.983627602355099</v>
      </c>
      <c r="S2973">
        <f t="shared" si="872"/>
        <v>66.77646927738607</v>
      </c>
      <c r="T2973">
        <f t="shared" si="855"/>
        <v>26.560587678541246</v>
      </c>
    </row>
    <row r="2974" spans="1:20" x14ac:dyDescent="0.3">
      <c r="A2974">
        <f t="shared" si="856"/>
        <v>421163.2925653914</v>
      </c>
      <c r="B2974">
        <f t="shared" si="873"/>
        <v>67030.219860640136</v>
      </c>
      <c r="C2974" t="str">
        <f t="shared" si="857"/>
        <v>-8.3443431451511-19.4749410003563i</v>
      </c>
      <c r="D2974" t="str">
        <f t="shared" si="858"/>
        <v>9.09991920699428-8.02021181599183i</v>
      </c>
      <c r="E2974" t="str">
        <f t="shared" si="859"/>
        <v>171.631881026875-21.093162310725i</v>
      </c>
      <c r="F2974" t="str">
        <f t="shared" si="860"/>
        <v>16.4890782666617-6.22829210325981i</v>
      </c>
      <c r="G2974" t="str">
        <f t="shared" si="861"/>
        <v>0.944420891434183-0.229107117429482i</v>
      </c>
      <c r="H2974" t="str">
        <f t="shared" si="862"/>
        <v>38.1339778695155-165.402109193946i</v>
      </c>
      <c r="I2974" t="str">
        <f t="shared" si="863"/>
        <v>-1.0452050642527-7.72055186445612i</v>
      </c>
      <c r="K2974" t="str">
        <f t="shared" si="864"/>
        <v>0.0172060500644435-0.0365576808232234i</v>
      </c>
      <c r="L2974" t="str">
        <f t="shared" si="865"/>
        <v>0.0015-0.148398497930102i</v>
      </c>
      <c r="M2974" t="str">
        <f t="shared" si="866"/>
        <v>0.0135-0.0608814350482467i</v>
      </c>
      <c r="N2974">
        <f t="shared" si="867"/>
        <v>66.806530171656931</v>
      </c>
      <c r="O2974">
        <f t="shared" si="868"/>
        <v>26.521509496821363</v>
      </c>
      <c r="P2974" s="3">
        <f t="shared" si="869"/>
        <v>26.521509496821363</v>
      </c>
      <c r="Q2974" s="3">
        <f t="shared" si="870"/>
        <v>-113.19346982834307</v>
      </c>
      <c r="R2974">
        <f t="shared" si="871"/>
        <v>66.806530171656931</v>
      </c>
      <c r="S2974">
        <f t="shared" si="872"/>
        <v>67.03021986064013</v>
      </c>
      <c r="T2974">
        <f t="shared" si="855"/>
        <v>26.521509496821363</v>
      </c>
    </row>
    <row r="2975" spans="1:20" x14ac:dyDescent="0.3">
      <c r="A2975">
        <f t="shared" si="856"/>
        <v>422763.71307713992</v>
      </c>
      <c r="B2975">
        <f t="shared" si="873"/>
        <v>67284.934696110577</v>
      </c>
      <c r="C2975" t="str">
        <f t="shared" si="857"/>
        <v>-8.36670977043525-19.361611367316i</v>
      </c>
      <c r="D2975" t="str">
        <f t="shared" si="858"/>
        <v>9.07177656645676-8.02366282896842i</v>
      </c>
      <c r="E2975" t="str">
        <f t="shared" si="859"/>
        <v>171.679193632476-21.2583063322974i</v>
      </c>
      <c r="F2975" t="str">
        <f t="shared" si="860"/>
        <v>16.4821029782565-6.23335873788799i</v>
      </c>
      <c r="G2975" t="str">
        <f t="shared" si="861"/>
        <v>0.944021378011595-0.229880438203611i</v>
      </c>
      <c r="H2975" t="str">
        <f t="shared" si="862"/>
        <v>37.4741869430772-164.407435931798i</v>
      </c>
      <c r="I2975" t="str">
        <f t="shared" si="863"/>
        <v>-1.06025279806986-7.66464957203101i</v>
      </c>
      <c r="K2975" t="str">
        <f t="shared" si="864"/>
        <v>0.0171330934735772-0.0364430003107678i</v>
      </c>
      <c r="L2975" t="str">
        <f t="shared" si="865"/>
        <v>0.0015-0.147836718400181i</v>
      </c>
      <c r="M2975" t="str">
        <f t="shared" si="866"/>
        <v>0.0135-0.0606509613949458i</v>
      </c>
      <c r="N2975">
        <f t="shared" si="867"/>
        <v>66.629437035411215</v>
      </c>
      <c r="O2975">
        <f t="shared" si="868"/>
        <v>26.482368560267826</v>
      </c>
      <c r="P2975" s="3">
        <f t="shared" si="869"/>
        <v>26.482368560267826</v>
      </c>
      <c r="Q2975" s="3">
        <f t="shared" si="870"/>
        <v>-113.37056296458879</v>
      </c>
      <c r="R2975">
        <f t="shared" si="871"/>
        <v>66.629437035411215</v>
      </c>
      <c r="S2975">
        <f t="shared" si="872"/>
        <v>67.284934696110582</v>
      </c>
      <c r="T2975">
        <f t="shared" si="855"/>
        <v>26.482368560267826</v>
      </c>
    </row>
    <row r="2976" spans="1:20" x14ac:dyDescent="0.3">
      <c r="A2976">
        <f t="shared" si="856"/>
        <v>424370.21518683305</v>
      </c>
      <c r="B2976">
        <f t="shared" si="873"/>
        <v>67540.617447955796</v>
      </c>
      <c r="C2976" t="str">
        <f t="shared" si="857"/>
        <v>-8.38856499238371-19.248585156346i</v>
      </c>
      <c r="D2976" t="str">
        <f t="shared" si="858"/>
        <v>9.04359515102617-8.02701918723614i</v>
      </c>
      <c r="E2976" t="str">
        <f t="shared" si="859"/>
        <v>171.726403426476-21.4241475085771i</v>
      </c>
      <c r="F2976" t="str">
        <f t="shared" si="860"/>
        <v>16.4750805434079-6.23849063246252i</v>
      </c>
      <c r="G2976" t="str">
        <f t="shared" si="861"/>
        <v>0.943619164250913-0.230655667845646i</v>
      </c>
      <c r="H2976" t="str">
        <f t="shared" si="862"/>
        <v>36.8275216278782-163.419458916916i</v>
      </c>
      <c r="I2976" t="str">
        <f t="shared" si="863"/>
        <v>-1.07482827699563-7.60925270737153i</v>
      </c>
      <c r="K2976" t="str">
        <f t="shared" si="864"/>
        <v>0.0170606018659851-0.0363285521404301i</v>
      </c>
      <c r="L2976" t="str">
        <f t="shared" si="865"/>
        <v>0.0015-0.147277065551087i</v>
      </c>
      <c r="M2976" t="str">
        <f t="shared" si="866"/>
        <v>0.0135-0.0604213602260868i</v>
      </c>
      <c r="N2976">
        <f t="shared" si="867"/>
        <v>66.452348782982895</v>
      </c>
      <c r="O2976">
        <f t="shared" si="868"/>
        <v>26.443165101074584</v>
      </c>
      <c r="P2976" s="3">
        <f t="shared" si="869"/>
        <v>26.443165101074584</v>
      </c>
      <c r="Q2976" s="3">
        <f t="shared" si="870"/>
        <v>-113.5476512170171</v>
      </c>
      <c r="R2976">
        <f t="shared" si="871"/>
        <v>66.452348782982895</v>
      </c>
      <c r="S2976">
        <f t="shared" si="872"/>
        <v>67.540617447955796</v>
      </c>
      <c r="T2976">
        <f t="shared" si="855"/>
        <v>26.443165101074584</v>
      </c>
    </row>
    <row r="2977" spans="1:20" x14ac:dyDescent="0.3">
      <c r="A2977">
        <f t="shared" si="856"/>
        <v>425982.82200454309</v>
      </c>
      <c r="B2977">
        <f t="shared" si="873"/>
        <v>67797.271794258035</v>
      </c>
      <c r="C2977" t="str">
        <f t="shared" si="857"/>
        <v>-8.40991179124395-19.1358648022201i</v>
      </c>
      <c r="D2977" t="str">
        <f t="shared" si="858"/>
        <v>9.01537569296667-8.03028050915715i</v>
      </c>
      <c r="E2977" t="str">
        <f t="shared" si="859"/>
        <v>171.773511066501-21.5906893790465i</v>
      </c>
      <c r="F2977" t="str">
        <f t="shared" si="860"/>
        <v>16.4680106865908-6.2436876130295i</v>
      </c>
      <c r="G2977" t="str">
        <f t="shared" si="861"/>
        <v>0.943214234371302-0.231432803315909i</v>
      </c>
      <c r="H2977" t="str">
        <f t="shared" si="862"/>
        <v>36.193697328733-162.438192923079i</v>
      </c>
      <c r="I2977" t="str">
        <f t="shared" si="863"/>
        <v>-1.08894414467752-7.55435733697364i</v>
      </c>
      <c r="K2977" t="str">
        <f t="shared" si="864"/>
        <v>0.0169885728192141-0.0362143374658319i</v>
      </c>
      <c r="L2977" t="str">
        <f t="shared" si="865"/>
        <v>0.0015-0.146719531332025i</v>
      </c>
      <c r="M2977" t="str">
        <f t="shared" si="866"/>
        <v>0.0135-0.0601926282387794i</v>
      </c>
      <c r="N2977">
        <f t="shared" si="867"/>
        <v>66.275265993805732</v>
      </c>
      <c r="O2977">
        <f t="shared" si="868"/>
        <v>26.403899353634031</v>
      </c>
      <c r="P2977" s="3">
        <f t="shared" si="869"/>
        <v>26.403899353634031</v>
      </c>
      <c r="Q2977" s="3">
        <f t="shared" si="870"/>
        <v>-113.72473400619427</v>
      </c>
      <c r="R2977">
        <f t="shared" si="871"/>
        <v>66.275265993805732</v>
      </c>
      <c r="S2977">
        <f t="shared" si="872"/>
        <v>67.797271794258037</v>
      </c>
      <c r="T2977">
        <f t="shared" si="855"/>
        <v>26.403899353634031</v>
      </c>
    </row>
    <row r="2978" spans="1:20" x14ac:dyDescent="0.3">
      <c r="A2978">
        <f t="shared" si="856"/>
        <v>427601.5567281603</v>
      </c>
      <c r="B2978">
        <f t="shared" si="873"/>
        <v>68054.901427076213</v>
      </c>
      <c r="C2978" t="str">
        <f t="shared" si="857"/>
        <v>-8.43075316276738-19.0234527077147i</v>
      </c>
      <c r="D2978" t="str">
        <f t="shared" si="858"/>
        <v>8.98711892871261-8.03344641966174i</v>
      </c>
      <c r="E2978" t="str">
        <f t="shared" si="859"/>
        <v>171.820517205976-21.7579355337426i</v>
      </c>
      <c r="F2978" t="str">
        <f t="shared" si="860"/>
        <v>16.4608931312941-6.24894950428477i</v>
      </c>
      <c r="G2978" t="str">
        <f t="shared" si="861"/>
        <v>0.942806572535418-0.232211841471179i</v>
      </c>
      <c r="H2978" t="str">
        <f t="shared" si="862"/>
        <v>35.5724356548749-161.463648763932i</v>
      </c>
      <c r="I2978" t="str">
        <f t="shared" si="863"/>
        <v>-1.10261271008648-7.49995945368302i</v>
      </c>
      <c r="K2978" t="str">
        <f t="shared" si="864"/>
        <v>0.0169170039150581-0.0361003574204546i</v>
      </c>
      <c r="L2978" t="str">
        <f t="shared" si="865"/>
        <v>0.0015-0.146164107722679i</v>
      </c>
      <c r="M2978" t="str">
        <f t="shared" si="866"/>
        <v>0.0135-0.0599647621426373i</v>
      </c>
      <c r="N2978">
        <f t="shared" si="867"/>
        <v>66.098189237225156</v>
      </c>
      <c r="O2978">
        <f t="shared" si="868"/>
        <v>26.364571554548242</v>
      </c>
      <c r="P2978" s="3">
        <f t="shared" si="869"/>
        <v>26.364571554548242</v>
      </c>
      <c r="Q2978" s="3">
        <f t="shared" si="870"/>
        <v>-113.90181076277484</v>
      </c>
      <c r="R2978">
        <f t="shared" si="871"/>
        <v>66.098189237225156</v>
      </c>
      <c r="S2978">
        <f t="shared" si="872"/>
        <v>68.054901427076217</v>
      </c>
      <c r="T2978">
        <f t="shared" si="855"/>
        <v>26.364571554548242</v>
      </c>
    </row>
    <row r="2979" spans="1:20" x14ac:dyDescent="0.3">
      <c r="A2979">
        <f t="shared" si="856"/>
        <v>429226.44264372729</v>
      </c>
      <c r="B2979">
        <f t="shared" si="873"/>
        <v>68313.510052499099</v>
      </c>
      <c r="C2979" t="str">
        <f t="shared" si="857"/>
        <v>-8.45109211785906-18.9113512435286i</v>
      </c>
      <c r="D2979" t="str">
        <f t="shared" si="858"/>
        <v>8.9588255987962-8.03651655030595i</v>
      </c>
      <c r="E2979" t="str">
        <f t="shared" si="859"/>
        <v>171.867422493788-21.9258896136949i</v>
      </c>
      <c r="F2979" t="str">
        <f t="shared" si="860"/>
        <v>16.4537276000255-6.25427612955453i</v>
      </c>
      <c r="G2979" t="str">
        <f t="shared" si="861"/>
        <v>0.942396162849754-0.232992779063673i</v>
      </c>
      <c r="H2979" t="str">
        <f t="shared" si="862"/>
        <v>34.9634643090743-160.495833501614i</v>
      </c>
      <c r="I2979" t="str">
        <f t="shared" si="863"/>
        <v>-1.11584595570365-7.4460549840455i</v>
      </c>
      <c r="K2979" t="str">
        <f t="shared" si="864"/>
        <v>0.0168458927396768-0.0359866131177921i</v>
      </c>
      <c r="L2979" t="str">
        <f t="shared" si="865"/>
        <v>0.0015-0.145610786733093i</v>
      </c>
      <c r="M2979" t="str">
        <f t="shared" si="866"/>
        <v>0.0135-0.0597377586597304i</v>
      </c>
      <c r="N2979">
        <f t="shared" si="867"/>
        <v>65.921119072337774</v>
      </c>
      <c r="O2979">
        <f t="shared" si="868"/>
        <v>26.325181942639688</v>
      </c>
      <c r="P2979" s="3">
        <f t="shared" si="869"/>
        <v>26.325181942639688</v>
      </c>
      <c r="Q2979" s="3">
        <f t="shared" si="870"/>
        <v>-114.07888092766223</v>
      </c>
      <c r="R2979">
        <f t="shared" si="871"/>
        <v>65.921119072337774</v>
      </c>
      <c r="S2979">
        <f t="shared" si="872"/>
        <v>68.313510052499097</v>
      </c>
      <c r="T2979">
        <f t="shared" si="855"/>
        <v>26.325181942639688</v>
      </c>
    </row>
    <row r="2980" spans="1:20" x14ac:dyDescent="0.3">
      <c r="A2980">
        <f t="shared" si="856"/>
        <v>430857.50312577351</v>
      </c>
      <c r="B2980">
        <f t="shared" si="873"/>
        <v>68573.101390698605</v>
      </c>
      <c r="C2980" t="str">
        <f t="shared" si="857"/>
        <v>-8.47093168222681-18.7995627482057i</v>
      </c>
      <c r="D2980" t="str">
        <f t="shared" si="858"/>
        <v>8.93049644777413-8.03949053932819i</v>
      </c>
      <c r="E2980" t="str">
        <f t="shared" si="859"/>
        <v>171.914227573941-22.0945553113677i</v>
      </c>
      <c r="F2980" t="str">
        <f t="shared" si="860"/>
        <v>16.4465138143188-6.25966731077561i</v>
      </c>
      <c r="G2980" t="str">
        <f t="shared" si="861"/>
        <v>0.941982989365006-0.233775612740021i</v>
      </c>
      <c r="H2980" t="str">
        <f t="shared" si="862"/>
        <v>34.3665169765526-159.534750646342i</v>
      </c>
      <c r="I2980" t="str">
        <f t="shared" si="863"/>
        <v>-1.12865554557105-7.39263979525968i</v>
      </c>
      <c r="K2980" t="str">
        <f t="shared" si="864"/>
        <v>0.0167752368837144-0.0358731056515045i</v>
      </c>
      <c r="L2980" t="str">
        <f t="shared" si="865"/>
        <v>0.0015-0.145059560403559i</v>
      </c>
      <c r="M2980" t="str">
        <f t="shared" si="866"/>
        <v>0.0135-0.0595116145245371i</v>
      </c>
      <c r="N2980">
        <f t="shared" si="867"/>
        <v>65.744056047828678</v>
      </c>
      <c r="O2980">
        <f t="shared" si="868"/>
        <v>26.285730758961435</v>
      </c>
      <c r="P2980" s="3">
        <f t="shared" si="869"/>
        <v>26.285730758961435</v>
      </c>
      <c r="Q2980" s="3">
        <f t="shared" si="870"/>
        <v>-114.25594395217132</v>
      </c>
      <c r="R2980">
        <f t="shared" si="871"/>
        <v>65.744056047828678</v>
      </c>
      <c r="S2980">
        <f t="shared" si="872"/>
        <v>68.573101390698611</v>
      </c>
      <c r="T2980">
        <f t="shared" si="855"/>
        <v>26.285730758961435</v>
      </c>
    </row>
    <row r="2981" spans="1:20" x14ac:dyDescent="0.3">
      <c r="A2981">
        <f t="shared" si="856"/>
        <v>432494.76163765142</v>
      </c>
      <c r="B2981">
        <f t="shared" si="873"/>
        <v>68833.679175983256</v>
      </c>
      <c r="C2981" t="str">
        <f t="shared" si="857"/>
        <v>-8.49027489603142-18.688089528064i</v>
      </c>
      <c r="D2981" t="str">
        <f t="shared" si="858"/>
        <v>8.90213222415331-8.042368031705i</v>
      </c>
      <c r="E2981" t="str">
        <f t="shared" si="859"/>
        <v>171.960933085224-22.2639363711077i</v>
      </c>
      <c r="F2981" t="str">
        <f t="shared" si="860"/>
        <v>16.4392514947399-6.26512286847586i</v>
      </c>
      <c r="G2981" t="str">
        <f t="shared" si="861"/>
        <v>0.941567036076436-0.234560339040239i</v>
      </c>
      <c r="H2981" t="str">
        <f t="shared" si="862"/>
        <v>33.7813332138868-158.580400347284i</v>
      </c>
      <c r="I2981" t="str">
        <f t="shared" si="863"/>
        <v>-1.14105283320356-7.33970970174791i</v>
      </c>
      <c r="K2981" t="str">
        <f t="shared" si="864"/>
        <v>0.0167050339424144-0.0357598360955709i</v>
      </c>
      <c r="L2981" t="str">
        <f t="shared" si="865"/>
        <v>0.0015-0.144510420804503i</v>
      </c>
      <c r="M2981" t="str">
        <f t="shared" si="866"/>
        <v>0.0135-0.0592863264838985i</v>
      </c>
      <c r="N2981">
        <f t="shared" si="867"/>
        <v>65.567000701806577</v>
      </c>
      <c r="O2981">
        <f t="shared" si="868"/>
        <v>26.246218246808493</v>
      </c>
      <c r="P2981" s="3">
        <f t="shared" si="869"/>
        <v>26.246218246808493</v>
      </c>
      <c r="Q2981" s="3">
        <f t="shared" si="870"/>
        <v>-114.43299929819342</v>
      </c>
      <c r="R2981">
        <f t="shared" si="871"/>
        <v>65.567000701806577</v>
      </c>
      <c r="S2981">
        <f t="shared" si="872"/>
        <v>68.833679175983249</v>
      </c>
      <c r="T2981">
        <f t="shared" si="855"/>
        <v>26.246218246808493</v>
      </c>
    </row>
    <row r="2982" spans="1:20" x14ac:dyDescent="0.3">
      <c r="A2982">
        <f t="shared" si="856"/>
        <v>434138.24173187453</v>
      </c>
      <c r="B2982">
        <f t="shared" si="873"/>
        <v>69095.247156851998</v>
      </c>
      <c r="C2982" t="str">
        <f t="shared" si="857"/>
        <v>-8.50912481353465-18.576933857125i</v>
      </c>
      <c r="D2982" t="str">
        <f t="shared" si="858"/>
        <v>8.8737336803157-8.04514867920566i</v>
      </c>
      <c r="E2982" t="str">
        <f t="shared" si="859"/>
        <v>172.00753966085-22.434036589593i</v>
      </c>
      <c r="F2982" t="str">
        <f t="shared" si="860"/>
        <v>16.4319403608936-6.27064262175433i</v>
      </c>
      <c r="G2982" t="str">
        <f t="shared" si="861"/>
        <v>0.94114828692425-0.235346954396694i</v>
      </c>
      <c r="H2982" t="str">
        <f t="shared" si="862"/>
        <v>33.2076583381028-157.63277957508i</v>
      </c>
      <c r="I2982" t="str">
        <f t="shared" si="863"/>
        <v>-1.15304886935908-7.28726047136521i</v>
      </c>
      <c r="K2982" t="str">
        <f t="shared" si="864"/>
        <v>0.0166352815157334-0.0356468055044419i</v>
      </c>
      <c r="L2982" t="str">
        <f t="shared" si="865"/>
        <v>0.0015-0.143963360036364i</v>
      </c>
      <c r="M2982" t="str">
        <f t="shared" si="866"/>
        <v>0.0135-0.05906189129697i</v>
      </c>
      <c r="N2982">
        <f t="shared" si="867"/>
        <v>65.389953561638166</v>
      </c>
      <c r="O2982">
        <f t="shared" si="868"/>
        <v>26.20664465172738</v>
      </c>
      <c r="P2982" s="3">
        <f t="shared" si="869"/>
        <v>26.20664465172738</v>
      </c>
      <c r="Q2982" s="3">
        <f t="shared" si="870"/>
        <v>-114.61004643836183</v>
      </c>
      <c r="R2982">
        <f t="shared" si="871"/>
        <v>65.389953561638166</v>
      </c>
      <c r="S2982">
        <f t="shared" si="872"/>
        <v>69.095247156851997</v>
      </c>
      <c r="T2982">
        <f t="shared" si="855"/>
        <v>26.20664465172738</v>
      </c>
    </row>
    <row r="2983" spans="1:20" x14ac:dyDescent="0.3">
      <c r="A2983">
        <f t="shared" si="856"/>
        <v>435787.96705045569</v>
      </c>
      <c r="B2983">
        <f t="shared" si="873"/>
        <v>69357.809096048033</v>
      </c>
      <c r="C2983" t="str">
        <f t="shared" si="857"/>
        <v>-8.52748450274993-18.4660979770501i</v>
      </c>
      <c r="D2983" t="str">
        <f t="shared" si="858"/>
        <v>8.84530157244228-8.04783214044618i</v>
      </c>
      <c r="E2983" t="str">
        <f t="shared" si="859"/>
        <v>172.054047928112-22.604859816292i</v>
      </c>
      <c r="F2983" t="str">
        <f t="shared" si="860"/>
        <v>16.4245801314304-6.2762263882616i</v>
      </c>
      <c r="G2983" t="str">
        <f t="shared" si="861"/>
        <v>0.940726725793999-0.236135455133067i</v>
      </c>
      <c r="H2983" t="str">
        <f t="shared" si="862"/>
        <v>32.6452433161194-156.691882296318i</v>
      </c>
      <c r="I2983" t="str">
        <f t="shared" si="863"/>
        <v>-1.16465440966466-7.23528783126199i</v>
      </c>
      <c r="K2983" t="str">
        <f t="shared" si="864"/>
        <v>0.0165659772084527-0.0355340149131933i</v>
      </c>
      <c r="L2983" t="str">
        <f t="shared" si="865"/>
        <v>0.0015-0.143418370229492i</v>
      </c>
      <c r="M2983" t="str">
        <f t="shared" si="866"/>
        <v>0.0135-0.0588383057351762i</v>
      </c>
      <c r="N2983">
        <f t="shared" si="867"/>
        <v>65.212915143777423</v>
      </c>
      <c r="O2983">
        <f t="shared" si="868"/>
        <v>26.167010221527359</v>
      </c>
      <c r="P2983" s="3">
        <f t="shared" si="869"/>
        <v>26.167010221527359</v>
      </c>
      <c r="Q2983" s="3">
        <f t="shared" si="870"/>
        <v>-114.78708485622258</v>
      </c>
      <c r="R2983">
        <f t="shared" si="871"/>
        <v>65.212915143777423</v>
      </c>
      <c r="S2983">
        <f t="shared" si="872"/>
        <v>69.35780909604803</v>
      </c>
      <c r="T2983">
        <f t="shared" si="855"/>
        <v>26.167010221527359</v>
      </c>
    </row>
    <row r="2984" spans="1:20" x14ac:dyDescent="0.3">
      <c r="A2984">
        <f t="shared" si="856"/>
        <v>437443.96132524736</v>
      </c>
      <c r="B2984">
        <f t="shared" si="873"/>
        <v>69621.368770613015</v>
      </c>
      <c r="C2984" t="str">
        <f t="shared" si="857"/>
        <v>-8.54535704509101-18.3555840970778i</v>
      </c>
      <c r="D2984" t="str">
        <f t="shared" si="858"/>
        <v>8.81683666043606-8.05041808094167i</v>
      </c>
      <c r="E2984" t="str">
        <f t="shared" si="859"/>
        <v>172.100458508016-22.776409953923i</v>
      </c>
      <c r="F2984" t="str">
        <f t="shared" si="860"/>
        <v>16.4171705240531-6.28187398417976i</v>
      </c>
      <c r="G2984" t="str">
        <f t="shared" si="861"/>
        <v>0.940302336516973-0.236925837463317i</v>
      </c>
      <c r="H2984" t="str">
        <f t="shared" si="862"/>
        <v>32.0938446546973-155.757699640288i</v>
      </c>
      <c r="I2984" t="str">
        <f t="shared" si="863"/>
        <v>-1.17587992209708-7.18378747341696i</v>
      </c>
      <c r="K2984" t="str">
        <f t="shared" si="864"/>
        <v>0.016497118630287-0.0354214653376796i</v>
      </c>
      <c r="L2984" t="str">
        <f t="shared" si="865"/>
        <v>0.0015-0.142875443544025i</v>
      </c>
      <c r="M2984" t="str">
        <f t="shared" si="866"/>
        <v>0.0135-0.0586155665821642i</v>
      </c>
      <c r="N2984">
        <f t="shared" si="867"/>
        <v>65.035885953594217</v>
      </c>
      <c r="O2984">
        <f t="shared" si="868"/>
        <v>26.127315206290049</v>
      </c>
      <c r="P2984" s="3">
        <f t="shared" si="869"/>
        <v>26.127315206290049</v>
      </c>
      <c r="Q2984" s="3">
        <f t="shared" si="870"/>
        <v>-114.96411404640578</v>
      </c>
      <c r="R2984">
        <f t="shared" si="871"/>
        <v>65.035885953594217</v>
      </c>
      <c r="S2984">
        <f t="shared" si="872"/>
        <v>69.621368770613017</v>
      </c>
      <c r="T2984">
        <f t="shared" si="855"/>
        <v>26.127315206290049</v>
      </c>
    </row>
    <row r="2985" spans="1:20" x14ac:dyDescent="0.3">
      <c r="A2985">
        <f t="shared" si="856"/>
        <v>439106.24837828329</v>
      </c>
      <c r="B2985">
        <f t="shared" si="873"/>
        <v>69885.929971941339</v>
      </c>
      <c r="C2985" t="str">
        <f t="shared" si="857"/>
        <v>-8.56274553502139-18.245394393966i</v>
      </c>
      <c r="D2985" t="str">
        <f t="shared" si="858"/>
        <v>8.78833970784423-8.05290617315827i</v>
      </c>
      <c r="E2985" t="str">
        <f t="shared" si="859"/>
        <v>172.146772014926-22.948690958921i</v>
      </c>
      <c r="F2985" t="str">
        <f t="shared" si="860"/>
        <v>16.4097112555249-6.28758522420241i</v>
      </c>
      <c r="G2985" t="str">
        <f t="shared" si="861"/>
        <v>0.939875102870618-0.237718097490626i</v>
      </c>
      <c r="H2985" t="str">
        <f t="shared" si="862"/>
        <v>31.553224291038-154.830220058319i</v>
      </c>
      <c r="I2985" t="str">
        <f t="shared" si="863"/>
        <v>-1.18673559431624-7.13275505985658i</v>
      </c>
      <c r="K2985" t="str">
        <f t="shared" si="864"/>
        <v>0.0164287033959917-0.0353091577746847i</v>
      </c>
      <c r="L2985" t="str">
        <f t="shared" si="865"/>
        <v>0.0015-0.14233457216978i</v>
      </c>
      <c r="M2985" t="str">
        <f t="shared" si="866"/>
        <v>0.0135-0.058393670633756i</v>
      </c>
      <c r="N2985">
        <f t="shared" si="867"/>
        <v>64.85886648520065</v>
      </c>
      <c r="O2985">
        <f t="shared" si="868"/>
        <v>26.087559858379663</v>
      </c>
      <c r="P2985" s="3">
        <f t="shared" si="869"/>
        <v>26.087559858379663</v>
      </c>
      <c r="Q2985" s="3">
        <f t="shared" si="870"/>
        <v>-115.14113351479935</v>
      </c>
      <c r="R2985">
        <f t="shared" si="871"/>
        <v>64.85886648520065</v>
      </c>
      <c r="S2985">
        <f t="shared" si="872"/>
        <v>69.885929971941337</v>
      </c>
      <c r="T2985">
        <f t="shared" si="855"/>
        <v>26.087559858379663</v>
      </c>
    </row>
    <row r="2986" spans="1:20" x14ac:dyDescent="0.3">
      <c r="A2986">
        <f t="shared" si="856"/>
        <v>440774.85212212079</v>
      </c>
      <c r="B2986">
        <f t="shared" si="873"/>
        <v>70151.496505834715</v>
      </c>
      <c r="C2986" t="str">
        <f t="shared" si="857"/>
        <v>-8.57965307970403-18.1355310119393i</v>
      </c>
      <c r="D2986" t="str">
        <f t="shared" si="858"/>
        <v>8.75981148177958-8.05529609656366i</v>
      </c>
      <c r="E2986" t="str">
        <f t="shared" si="859"/>
        <v>172.1929890562-23.1217068419053i</v>
      </c>
      <c r="F2986" t="str">
        <f t="shared" si="860"/>
        <v>16.4022020416759-6.29335992151488i</v>
      </c>
      <c r="G2986" t="str">
        <f t="shared" si="861"/>
        <v>0.939445008578964-0.238512231206357i</v>
      </c>
      <c r="H2986" t="str">
        <f t="shared" si="862"/>
        <v>31.0231494841592-153.909429476002i</v>
      </c>
      <c r="I2986" t="str">
        <f t="shared" si="863"/>
        <v>-1.19723134085122-7.0821862275752i</v>
      </c>
      <c r="K2986" t="str">
        <f t="shared" si="864"/>
        <v>0.016360729125468-0.0351970932020762i</v>
      </c>
      <c r="L2986" t="str">
        <f t="shared" si="865"/>
        <v>0.0015-0.14179574832614i</v>
      </c>
      <c r="M2986" t="str">
        <f t="shared" si="866"/>
        <v>0.0135-0.0581726146979038i</v>
      </c>
      <c r="N2986">
        <f t="shared" si="867"/>
        <v>64.681857221276118</v>
      </c>
      <c r="O2986">
        <f t="shared" si="868"/>
        <v>26.047744432453594</v>
      </c>
      <c r="P2986" s="3">
        <f t="shared" si="869"/>
        <v>26.047744432453594</v>
      </c>
      <c r="Q2986" s="3">
        <f t="shared" si="870"/>
        <v>-115.31814277872388</v>
      </c>
      <c r="R2986">
        <f t="shared" si="871"/>
        <v>64.681857221276118</v>
      </c>
      <c r="S2986">
        <f t="shared" si="872"/>
        <v>70.151496505834714</v>
      </c>
      <c r="T2986">
        <f t="shared" si="855"/>
        <v>26.047744432453594</v>
      </c>
    </row>
    <row r="2987" spans="1:20" x14ac:dyDescent="0.3">
      <c r="A2987">
        <f t="shared" si="856"/>
        <v>442449.79656018486</v>
      </c>
      <c r="B2987">
        <f t="shared" si="873"/>
        <v>70418.072192556894</v>
      </c>
      <c r="C2987" t="str">
        <f t="shared" si="857"/>
        <v>-8.59608279865088-18.025996062636i</v>
      </c>
      <c r="D2987" t="str">
        <f t="shared" si="858"/>
        <v>8.73125275284096-8.05758753767673i</v>
      </c>
      <c r="E2987" t="str">
        <f t="shared" si="859"/>
        <v>172.2391102318-23.2954616681599i</v>
      </c>
      <c r="F2987" t="str">
        <f t="shared" si="860"/>
        <v>16.3946425974117-6.29919788777399i</v>
      </c>
      <c r="G2987" t="str">
        <f t="shared" si="861"/>
        <v>0.939012037313057-0.239308234488994i</v>
      </c>
      <c r="H2987" t="str">
        <f t="shared" si="862"/>
        <v>30.5033927071546-152.995311438561i</v>
      </c>
      <c r="I2987" t="str">
        <f t="shared" si="863"/>
        <v>-1.20737681013762-7.03207659317032i</v>
      </c>
      <c r="K2987" t="str">
        <f t="shared" si="864"/>
        <v>0.0162931934438658-0.0350852725789574i</v>
      </c>
      <c r="L2987" t="str">
        <f t="shared" si="865"/>
        <v>0.0015-0.141258964261945i</v>
      </c>
      <c r="M2987" t="str">
        <f t="shared" si="866"/>
        <v>0.0135-0.0579523955946441i</v>
      </c>
      <c r="N2987">
        <f t="shared" si="867"/>
        <v>64.504858632886169</v>
      </c>
      <c r="O2987">
        <f t="shared" si="868"/>
        <v>26.00786918547135</v>
      </c>
      <c r="P2987" s="3">
        <f t="shared" si="869"/>
        <v>26.00786918547135</v>
      </c>
      <c r="Q2987" s="3">
        <f t="shared" si="870"/>
        <v>-115.49514136711383</v>
      </c>
      <c r="R2987">
        <f t="shared" si="871"/>
        <v>64.504858632886169</v>
      </c>
      <c r="S2987">
        <f t="shared" si="872"/>
        <v>70.418072192556892</v>
      </c>
      <c r="T2987">
        <f t="shared" si="855"/>
        <v>26.00786918547135</v>
      </c>
    </row>
    <row r="2988" spans="1:20" x14ac:dyDescent="0.3">
      <c r="A2988">
        <f t="shared" si="856"/>
        <v>444131.1057871136</v>
      </c>
      <c r="B2988">
        <f t="shared" si="873"/>
        <v>70685.660866888618</v>
      </c>
      <c r="C2988" t="str">
        <f t="shared" si="857"/>
        <v>-8.61203782337296-17.9167916250632i</v>
      </c>
      <c r="D2988" t="str">
        <f t="shared" si="858"/>
        <v>8.70266429503289-8.05978019011594i</v>
      </c>
      <c r="E2988" t="str">
        <f t="shared" si="859"/>
        <v>172.285136133935-23.4699595581119i</v>
      </c>
      <c r="F2988" t="str">
        <f t="shared" si="860"/>
        <v>16.3870326367203-6.30509893308788i</v>
      </c>
      <c r="G2988" t="str">
        <f t="shared" si="861"/>
        <v>0.938576172691411-0.240106103103095i</v>
      </c>
      <c r="H2988" t="str">
        <f t="shared" si="862"/>
        <v>29.9937315404518-152.087847249684i</v>
      </c>
      <c r="I2988" t="str">
        <f t="shared" si="863"/>
        <v>-1.21718139140696-6.98242175720723i</v>
      </c>
      <c r="K2988" t="str">
        <f t="shared" si="864"/>
        <v>0.0162260939816844-0.034973696845819i</v>
      </c>
      <c r="L2988" t="str">
        <f t="shared" si="865"/>
        <v>0.0015-0.140724212255375i</v>
      </c>
      <c r="M2988" t="str">
        <f t="shared" si="866"/>
        <v>0.0135-0.0577330101560512i</v>
      </c>
      <c r="N2988">
        <f t="shared" si="867"/>
        <v>64.327871179303216</v>
      </c>
      <c r="O2988">
        <f t="shared" si="868"/>
        <v>25.967934376705124</v>
      </c>
      <c r="P2988" s="3">
        <f t="shared" si="869"/>
        <v>25.967934376705124</v>
      </c>
      <c r="Q2988" s="3">
        <f t="shared" si="870"/>
        <v>-115.67212882069678</v>
      </c>
      <c r="R2988">
        <f t="shared" si="871"/>
        <v>64.327871179303216</v>
      </c>
      <c r="S2988">
        <f t="shared" si="872"/>
        <v>70.685660866888625</v>
      </c>
      <c r="T2988">
        <f t="shared" ref="T2988:T3051" si="874">P2988</f>
        <v>25.967934376705124</v>
      </c>
    </row>
    <row r="2989" spans="1:20" x14ac:dyDescent="0.3">
      <c r="A2989">
        <f t="shared" ref="A2989:A3052" si="875">2*PI()*B2989</f>
        <v>445818.80398910469</v>
      </c>
      <c r="B2989">
        <f t="shared" si="873"/>
        <v>70954.266378182801</v>
      </c>
      <c r="C2989" t="str">
        <f t="shared" ref="C2989:C3052" si="876">IMPRODUCT(D2989,E2989,$C$40,,K2989,$C$41)</f>
        <v>-8.62752129703017-17.8079197455525i</v>
      </c>
      <c r="D2989" t="str">
        <f t="shared" ref="D2989:D3052" si="877">IMDIV(IMPRODUCT($C$37,$C$38,COMPLEX(1,A2989/$C$38)),IMSUM(-1*A2989*A2989/$C$39,COMPLEX(0,1*A2989)))</f>
        <v>8.67404688568459-8.06187375464689i</v>
      </c>
      <c r="E2989" t="str">
        <f t="shared" ref="E2989:E3052" si="878">IMDIV(IMPRODUCT(IMSUM(F2989,G2989),$C$29,H2989),IMSUM(1,I2989))</f>
        <v>172.331067346664-23.6452046878179i</v>
      </c>
      <c r="F2989" t="str">
        <f t="shared" ref="F2989:F3052" si="879">IMDIV(IMPRODUCT($C$14,$C$15,COMPLEX(1,A2989/$C$15)),IMSUM(-1*A2989*A2989/$C$16,COMPLEX(0,A2989)))</f>
        <v>16.3793718726806-6.31106286599592i</v>
      </c>
      <c r="G2989" t="str">
        <f t="shared" ref="G2989:G3052" si="880">IMDIV(1,COMPLEX(1,A2989*$C$9*$C$10))</f>
        <v>0.938137398280469-0.240905832698217i</v>
      </c>
      <c r="H2989" t="str">
        <f t="shared" ref="H2989:H3052" si="881">IMDIV($C$3,IMSUM(K2989,COMPLEX(0,$C$28*A2989)))</f>
        <v>29.4939485661526-151.187016104047i</v>
      </c>
      <c r="I2989" t="str">
        <f t="shared" ref="I2989:I3052" si="882">IMPRODUCT(F2989,$C$29,H2989,$C$31)</f>
        <v>-1.22665422142785-6.93321730832552i</v>
      </c>
      <c r="K2989" t="str">
        <f t="shared" ref="K2989:K3052" si="883">IF($C$26&lt;=0,IMDIV(1,IMSUM(IMDIV(1,L2989),1/$C$18)),IMDIV(1,IMSUM(IMDIV(1,L2989),1/$C$18,IMDIV(1,M2989))))</f>
        <v>0.0161594283748715-0.0348623669246915i</v>
      </c>
      <c r="L2989" t="str">
        <f t="shared" ref="L2989:L3052" si="884">IMSUM($C$21/$C$22,IMDIV(1,COMPLEX(0,$C$20*$C$22*A2989)))</f>
        <v>0.0015-0.140191484613842i</v>
      </c>
      <c r="M2989" t="str">
        <f t="shared" ref="M2989:M3052" si="885">IMSUM($C$25/$C$26,IMDIV(1,COMPLEX(0,$C$24*$C$26*A2989)))</f>
        <v>0.0135-0.0575144552261915i</v>
      </c>
      <c r="N2989">
        <f t="shared" ref="N2989:N3052" si="886">ABS(R2989)</f>
        <v>64.150895307822722</v>
      </c>
      <c r="O2989">
        <f t="shared" ref="O2989:O3052" si="887">ABS(P2989)</f>
        <v>25.927940267748934</v>
      </c>
      <c r="P2989" s="3">
        <f t="shared" ref="P2989:P3052" si="888">20*LOG10(IMABS(C2989))</f>
        <v>25.927940267748934</v>
      </c>
      <c r="Q2989" s="3">
        <f t="shared" ref="Q2989:Q3052" si="889">IMARGUMENT(C2989)*180/PI()</f>
        <v>-115.84910469217728</v>
      </c>
      <c r="R2989">
        <f t="shared" ref="R2989:R3052" si="890">IF(Q2989&lt;0,Q2989+180,Q2989-180)</f>
        <v>64.150895307822722</v>
      </c>
      <c r="S2989">
        <f t="shared" ref="S2989:S3052" si="891">B2989/1000</f>
        <v>70.954266378182808</v>
      </c>
      <c r="T2989">
        <f t="shared" si="874"/>
        <v>25.927940267748934</v>
      </c>
    </row>
    <row r="2990" spans="1:20" x14ac:dyDescent="0.3">
      <c r="A2990">
        <f t="shared" si="875"/>
        <v>447512.91544426332</v>
      </c>
      <c r="B2990">
        <f t="shared" ref="B2990:B3053" si="892">B2989*(1+B$42)</f>
        <v>71223.892590419899</v>
      </c>
      <c r="C2990" t="str">
        <f t="shared" si="876"/>
        <v>-8.6425363740815-17.6993824377217i</v>
      </c>
      <c r="D2990" t="str">
        <f t="shared" si="877"/>
        <v>8.645401305368-8.06386793922845i</v>
      </c>
      <c r="E2990" t="str">
        <f t="shared" si="878"/>
        <v>172.376904445514-23.8212012894553i</v>
      </c>
      <c r="F2990" t="str">
        <f t="shared" si="879"/>
        <v>16.3716600174708-6.31708949344838i</v>
      </c>
      <c r="G2990" t="str">
        <f t="shared" si="880"/>
        <v>0.937695697595077-0.241707418807862i</v>
      </c>
      <c r="H2990" t="str">
        <f t="shared" si="881"/>
        <v>29.003831263546-150.292795213816i</v>
      </c>
      <c r="I2990" t="str">
        <f t="shared" si="882"/>
        <v>-1.23580419109946-6.88445882710102i</v>
      </c>
      <c r="K2990" t="str">
        <f t="shared" si="883"/>
        <v>0.0160931942649207-0.0347512837192971i</v>
      </c>
      <c r="L2990" t="str">
        <f t="shared" si="884"/>
        <v>0.0015-0.139660773673881i</v>
      </c>
      <c r="M2990" t="str">
        <f t="shared" si="885"/>
        <v>0.0135-0.0572967276610794i</v>
      </c>
      <c r="N2990">
        <f t="shared" si="886"/>
        <v>63.973931453579198</v>
      </c>
      <c r="O2990">
        <f t="shared" si="887"/>
        <v>25.887887122528646</v>
      </c>
      <c r="P2990" s="3">
        <f t="shared" si="888"/>
        <v>25.887887122528646</v>
      </c>
      <c r="Q2990" s="3">
        <f t="shared" si="889"/>
        <v>-116.0260685464208</v>
      </c>
      <c r="R2990">
        <f t="shared" si="890"/>
        <v>63.973931453579198</v>
      </c>
      <c r="S2990">
        <f t="shared" si="891"/>
        <v>71.223892590419894</v>
      </c>
      <c r="T2990">
        <f t="shared" si="874"/>
        <v>25.887887122528646</v>
      </c>
    </row>
    <row r="2991" spans="1:20" x14ac:dyDescent="0.3">
      <c r="A2991">
        <f t="shared" si="875"/>
        <v>449213.46452295152</v>
      </c>
      <c r="B2991">
        <f t="shared" si="892"/>
        <v>71494.543382263495</v>
      </c>
      <c r="C2991" t="str">
        <f t="shared" si="876"/>
        <v>-8.65708621993604-17.5911816824373i</v>
      </c>
      <c r="D2991" t="str">
        <f t="shared" si="877"/>
        <v>8.61672833781513-8.06576245905803i</v>
      </c>
      <c r="E2991" t="str">
        <f t="shared" si="878"/>
        <v>172.422647997082-23.9979536518212i</v>
      </c>
      <c r="F2991" t="str">
        <f t="shared" si="879"/>
        <v>16.3638967823765-6.32317862078614i</v>
      </c>
      <c r="G2991" t="str">
        <f t="shared" si="880"/>
        <v>0.937251054098963-0.2425108568484i</v>
      </c>
      <c r="H2991" t="str">
        <f t="shared" si="881"/>
        <v>28.523171905857-149.405159929346i</v>
      </c>
      <c r="I2991" t="str">
        <f t="shared" si="882"/>
        <v>-1.24463995189827-6.83614188967349i</v>
      </c>
      <c r="K2991" t="str">
        <f t="shared" si="883"/>
        <v>0.0160273892989654-0.034640448115201i</v>
      </c>
      <c r="L2991" t="str">
        <f t="shared" si="884"/>
        <v>0.0015-0.139132071801037i</v>
      </c>
      <c r="M2991" t="str">
        <f t="shared" si="885"/>
        <v>0.0135-0.0570798243286307i</v>
      </c>
      <c r="N2991">
        <f t="shared" si="886"/>
        <v>63.79698003935529</v>
      </c>
      <c r="O2991">
        <f t="shared" si="887"/>
        <v>25.847775207310768</v>
      </c>
      <c r="P2991" s="3">
        <f t="shared" si="888"/>
        <v>25.847775207310768</v>
      </c>
      <c r="Q2991" s="3">
        <f t="shared" si="889"/>
        <v>-116.20301996064471</v>
      </c>
      <c r="R2991">
        <f t="shared" si="890"/>
        <v>63.79698003935529</v>
      </c>
      <c r="S2991">
        <f t="shared" si="891"/>
        <v>71.494543382263501</v>
      </c>
      <c r="T2991">
        <f t="shared" si="874"/>
        <v>25.847775207310768</v>
      </c>
    </row>
    <row r="2992" spans="1:20" x14ac:dyDescent="0.3">
      <c r="A2992">
        <f t="shared" si="875"/>
        <v>450920.47568813874</v>
      </c>
      <c r="B2992">
        <f t="shared" si="892"/>
        <v>71766.222647116098</v>
      </c>
      <c r="C2992" t="str">
        <f t="shared" si="876"/>
        <v>-8.67117401060359-17.4833194277834i</v>
      </c>
      <c r="D2992" t="str">
        <f t="shared" si="877"/>
        <v>8.58802876983468-8.0675570366156i</v>
      </c>
      <c r="E2992" t="str">
        <f t="shared" si="878"/>
        <v>172.468298558639-24.1754661208321i</v>
      </c>
      <c r="F2992" t="str">
        <f t="shared" si="879"/>
        <v>16.3560818777996-6.3293300517203i</v>
      </c>
      <c r="G2992" t="str">
        <f t="shared" si="880"/>
        <v>0.936803451205243-0.243316142118005i</v>
      </c>
      <c r="H2992" t="str">
        <f t="shared" si="881"/>
        <v>28.0517674583039-148.524083854342i</v>
      </c>
      <c r="I2992" t="str">
        <f t="shared" si="882"/>
        <v>-1.25316992217901-6.78826207115325i</v>
      </c>
      <c r="K2992" t="str">
        <f t="shared" si="883"/>
        <v>0.0159620111298722-0.0345298609799626i</v>
      </c>
      <c r="L2992" t="str">
        <f t="shared" si="884"/>
        <v>0.0015-0.138605371389756i</v>
      </c>
      <c r="M2992" t="str">
        <f t="shared" si="885"/>
        <v>0.0135-0.056863742108618i</v>
      </c>
      <c r="N2992">
        <f t="shared" si="886"/>
        <v>63.620041475393691</v>
      </c>
      <c r="O2992">
        <f t="shared" si="887"/>
        <v>25.807604790712084</v>
      </c>
      <c r="P2992" s="3">
        <f t="shared" si="888"/>
        <v>25.807604790712084</v>
      </c>
      <c r="Q2992" s="3">
        <f t="shared" si="889"/>
        <v>-116.37995852460631</v>
      </c>
      <c r="R2992">
        <f t="shared" si="890"/>
        <v>63.620041475393691</v>
      </c>
      <c r="S2992">
        <f t="shared" si="891"/>
        <v>71.766222647116095</v>
      </c>
      <c r="T2992">
        <f t="shared" si="874"/>
        <v>25.807604790712084</v>
      </c>
    </row>
    <row r="2993" spans="1:20" x14ac:dyDescent="0.3">
      <c r="A2993">
        <f t="shared" si="875"/>
        <v>452633.97349575371</v>
      </c>
      <c r="B2993">
        <f t="shared" si="892"/>
        <v>72038.934293175145</v>
      </c>
      <c r="C2993" t="str">
        <f t="shared" si="876"/>
        <v>-8.68480293234598-17.3757975890329i</v>
      </c>
      <c r="D2993" t="str">
        <f t="shared" si="877"/>
        <v>8.55930339122784-8.06925140170654i</v>
      </c>
      <c r="E2993" t="str">
        <f t="shared" si="878"/>
        <v>172.513856677725-24.3537431000334i</v>
      </c>
      <c r="F2993" t="str">
        <f t="shared" si="879"/>
        <v>16.3482150132673-6.33554358831176i</v>
      </c>
      <c r="G2993" t="str">
        <f t="shared" si="880"/>
        <v>0.936352872276921-0.24412326979557i</v>
      </c>
      <c r="H2993" t="str">
        <f t="shared" si="881"/>
        <v>27.5894194775255-147.649538955705i</v>
      </c>
      <c r="I2993" t="str">
        <f t="shared" si="882"/>
        <v>-1.26140229333063-6.74081494881728i</v>
      </c>
      <c r="K2993" t="str">
        <f t="shared" si="883"/>
        <v>0.0158970574163321-0.0344195231632865i</v>
      </c>
      <c r="L2993" t="str">
        <f t="shared" si="884"/>
        <v>0.0015-0.138080664863276i</v>
      </c>
      <c r="M2993" t="str">
        <f t="shared" si="885"/>
        <v>0.0135-0.0566484778926259i</v>
      </c>
      <c r="N2993">
        <f t="shared" si="886"/>
        <v>63.443116159203896</v>
      </c>
      <c r="O2993">
        <f t="shared" si="887"/>
        <v>25.767376143708667</v>
      </c>
      <c r="P2993" s="3">
        <f t="shared" si="888"/>
        <v>25.767376143708667</v>
      </c>
      <c r="Q2993" s="3">
        <f t="shared" si="889"/>
        <v>-116.5568838407961</v>
      </c>
      <c r="R2993">
        <f t="shared" si="890"/>
        <v>63.443116159203896</v>
      </c>
      <c r="S2993">
        <f t="shared" si="891"/>
        <v>72.038934293175146</v>
      </c>
      <c r="T2993">
        <f t="shared" si="874"/>
        <v>25.767376143708667</v>
      </c>
    </row>
    <row r="2994" spans="1:20" x14ac:dyDescent="0.3">
      <c r="A2994">
        <f t="shared" si="875"/>
        <v>454353.98259503755</v>
      </c>
      <c r="B2994">
        <f t="shared" si="892"/>
        <v>72312.682243489209</v>
      </c>
      <c r="C2994" t="str">
        <f t="shared" si="876"/>
        <v>-8.69797618132878-17.2686180486221i</v>
      </c>
      <c r="D2994" t="str">
        <f t="shared" si="877"/>
        <v>8.53055299470355-8.07084529150335i</v>
      </c>
      <c r="E2994" t="str">
        <f t="shared" si="878"/>
        <v>172.559322891733-24.5327890511131i</v>
      </c>
      <c r="F2994" t="str">
        <f t="shared" si="879"/>
        <v>16.3402958974409-6.34181903095083i</v>
      </c>
      <c r="G2994" t="str">
        <f t="shared" si="880"/>
        <v>0.935899300627421-0.244932234939636i</v>
      </c>
      <c r="H2994" t="str">
        <f t="shared" si="881"/>
        <v>27.1359340124111-146.781495668273i</v>
      </c>
      <c r="I2994" t="str">
        <f t="shared" si="882"/>
        <v>-1.26934503578942-6.69379610510437i</v>
      </c>
      <c r="K2994" t="str">
        <f t="shared" si="883"/>
        <v>0.0158325258229494-0.0343094354971735i</v>
      </c>
      <c r="L2994" t="str">
        <f t="shared" si="884"/>
        <v>0.0015-0.137557944673516i</v>
      </c>
      <c r="M2994" t="str">
        <f t="shared" si="885"/>
        <v>0.0135-0.0564340285840066i</v>
      </c>
      <c r="N2994">
        <f t="shared" si="886"/>
        <v>63.266204475366749</v>
      </c>
      <c r="O2994">
        <f t="shared" si="887"/>
        <v>25.727089539644705</v>
      </c>
      <c r="P2994" s="3">
        <f t="shared" si="888"/>
        <v>25.727089539644705</v>
      </c>
      <c r="Q2994" s="3">
        <f t="shared" si="889"/>
        <v>-116.73379552463325</v>
      </c>
      <c r="R2994">
        <f t="shared" si="890"/>
        <v>63.266204475366749</v>
      </c>
      <c r="S2994">
        <f t="shared" si="891"/>
        <v>72.312682243489206</v>
      </c>
      <c r="T2994">
        <f t="shared" si="874"/>
        <v>25.727089539644705</v>
      </c>
    </row>
    <row r="2995" spans="1:20" x14ac:dyDescent="0.3">
      <c r="A2995">
        <f t="shared" si="875"/>
        <v>456080.52772889868</v>
      </c>
      <c r="B2995">
        <f t="shared" si="892"/>
        <v>72587.470436014468</v>
      </c>
      <c r="C2995" t="str">
        <f t="shared" si="876"/>
        <v>-8.71069696327354-17.1617826561298i</v>
      </c>
      <c r="D2995" t="str">
        <f t="shared" si="877"/>
        <v>8.50177837579283-8.07233845058628i</v>
      </c>
      <c r="E2995" t="str">
        <f t="shared" si="878"/>
        <v>172.604697727493-24.7126084944206i</v>
      </c>
      <c r="F2995" t="str">
        <f t="shared" si="879"/>
        <v>16.3323242381254-6.34815617833646i</v>
      </c>
      <c r="G2995" t="str">
        <f t="shared" si="880"/>
        <v>0.935442719521115-0.245743032487304i</v>
      </c>
      <c r="H2995" t="str">
        <f t="shared" si="881"/>
        <v>26.6911215063952-145.919922994685i</v>
      </c>
      <c r="I2995" t="str">
        <f t="shared" si="882"/>
        <v>-1.27700590490993-6.64720113042058i</v>
      </c>
      <c r="K2995" t="str">
        <f t="shared" si="883"/>
        <v>0.0157684140203289-0.0341995987960709i</v>
      </c>
      <c r="L2995" t="str">
        <f t="shared" si="884"/>
        <v>0.0015-0.137037203300973i</v>
      </c>
      <c r="M2995" t="str">
        <f t="shared" si="885"/>
        <v>0.0135-0.0562203910978351i</v>
      </c>
      <c r="N2995">
        <f t="shared" si="886"/>
        <v>63.08930679533718</v>
      </c>
      <c r="O2995">
        <f t="shared" si="887"/>
        <v>25.686745254241487</v>
      </c>
      <c r="P2995" s="3">
        <f t="shared" si="888"/>
        <v>25.686745254241487</v>
      </c>
      <c r="Q2995" s="3">
        <f t="shared" si="889"/>
        <v>-116.91069320466282</v>
      </c>
      <c r="R2995">
        <f t="shared" si="890"/>
        <v>63.08930679533718</v>
      </c>
      <c r="S2995">
        <f t="shared" si="891"/>
        <v>72.58747043601447</v>
      </c>
      <c r="T2995">
        <f t="shared" si="874"/>
        <v>25.686745254241487</v>
      </c>
    </row>
    <row r="2996" spans="1:20" x14ac:dyDescent="0.3">
      <c r="A2996">
        <f t="shared" si="875"/>
        <v>457813.63373426854</v>
      </c>
      <c r="B2996">
        <f t="shared" si="892"/>
        <v>72863.302823671329</v>
      </c>
      <c r="C2996" t="str">
        <f t="shared" si="876"/>
        <v>-8.72296849311016-17.0552932282589i</v>
      </c>
      <c r="D2996" t="str">
        <f t="shared" si="877"/>
        <v>8.47298033276276-8.07373063098253i</v>
      </c>
      <c r="E2996" t="str">
        <f t="shared" si="878"/>
        <v>172.649981700852-24.8932060094931i</v>
      </c>
      <c r="F2996" t="str">
        <f t="shared" si="879"/>
        <v>16.3242997422789-6.35455482745597i</v>
      </c>
      <c r="G2996" t="str">
        <f t="shared" si="880"/>
        <v>0.934983112173872-0.24655565725315i</v>
      </c>
      <c r="H2996" t="str">
        <f t="shared" si="881"/>
        <v>26.2547967012374-145.064788600567i</v>
      </c>
      <c r="I2996" t="str">
        <f t="shared" si="882"/>
        <v>-1.28439244669631-6.6010256257638i</v>
      </c>
      <c r="K2996" t="str">
        <f t="shared" si="883"/>
        <v>0.0157047196851607-0.0340900138570217i</v>
      </c>
      <c r="L2996" t="str">
        <f t="shared" si="884"/>
        <v>0.0015-0.136518433254605i</v>
      </c>
      <c r="M2996" t="str">
        <f t="shared" si="885"/>
        <v>0.0135-0.0560075623608636i</v>
      </c>
      <c r="N2996">
        <f t="shared" si="886"/>
        <v>62.912423477243848</v>
      </c>
      <c r="O2996">
        <f t="shared" si="887"/>
        <v>25.646343565605726</v>
      </c>
      <c r="P2996" s="3">
        <f t="shared" si="888"/>
        <v>25.646343565605726</v>
      </c>
      <c r="Q2996" s="3">
        <f t="shared" si="889"/>
        <v>-117.08757652275615</v>
      </c>
      <c r="R2996">
        <f t="shared" si="890"/>
        <v>62.912423477243848</v>
      </c>
      <c r="S2996">
        <f t="shared" si="891"/>
        <v>72.863302823671333</v>
      </c>
      <c r="T2996">
        <f t="shared" si="874"/>
        <v>25.646343565605726</v>
      </c>
    </row>
    <row r="2997" spans="1:20" x14ac:dyDescent="0.3">
      <c r="A2997">
        <f t="shared" si="875"/>
        <v>459553.3255424588</v>
      </c>
      <c r="B2997">
        <f t="shared" si="892"/>
        <v>73140.183374401284</v>
      </c>
      <c r="C2997" t="str">
        <f t="shared" si="876"/>
        <v>-8.7347939946302-16.9491515488228i</v>
      </c>
      <c r="D2997" t="str">
        <f t="shared" si="877"/>
        <v>8.44415966652937-8.07502159220453i</v>
      </c>
      <c r="E2997" t="str">
        <f t="shared" si="878"/>
        <v>172.695175316239-25.0745862355844i</v>
      </c>
      <c r="F2997" t="str">
        <f t="shared" si="879"/>
        <v>16.3162221160227-6.36101477356415i</v>
      </c>
      <c r="G2997" t="str">
        <f t="shared" si="880"/>
        <v>0.934520461753623-0.247370103928138i</v>
      </c>
      <c r="H2997" t="str">
        <f t="shared" si="881"/>
        <v>25.8267785423342-144.216058905246i</v>
      </c>
      <c r="I2997" t="str">
        <f t="shared" si="882"/>
        <v>-1.29151200339497-6.55526520517736i</v>
      </c>
      <c r="K2997" t="str">
        <f t="shared" si="883"/>
        <v>0.0156414405003044-0.0339806814598156i</v>
      </c>
      <c r="L2997" t="str">
        <f t="shared" si="884"/>
        <v>0.0015-0.136001627071733i</v>
      </c>
      <c r="M2997" t="str">
        <f t="shared" si="885"/>
        <v>0.0135-0.05579553931148i</v>
      </c>
      <c r="N2997">
        <f t="shared" si="886"/>
        <v>62.735554865687391</v>
      </c>
      <c r="O2997">
        <f t="shared" si="887"/>
        <v>25.605884754238339</v>
      </c>
      <c r="P2997" s="3">
        <f t="shared" si="888"/>
        <v>25.605884754238339</v>
      </c>
      <c r="Q2997" s="3">
        <f t="shared" si="889"/>
        <v>-117.26444513431261</v>
      </c>
      <c r="R2997">
        <f t="shared" si="890"/>
        <v>62.735554865687391</v>
      </c>
      <c r="S2997">
        <f t="shared" si="891"/>
        <v>73.140183374401289</v>
      </c>
      <c r="T2997">
        <f t="shared" si="874"/>
        <v>25.605884754238339</v>
      </c>
    </row>
    <row r="2998" spans="1:20" x14ac:dyDescent="0.3">
      <c r="A2998">
        <f t="shared" si="875"/>
        <v>461299.62817952014</v>
      </c>
      <c r="B2998">
        <f t="shared" si="892"/>
        <v>73418.116071224009</v>
      </c>
      <c r="C2998" t="str">
        <f t="shared" si="876"/>
        <v>-8.74617670014045-16.8433593687351i</v>
      </c>
      <c r="D2998" t="str">
        <f t="shared" si="877"/>
        <v>8.41531718057048-8.07621110128683i</v>
      </c>
      <c r="E2998" t="str">
        <f t="shared" si="878"/>
        <v>172.740279066235-25.2567538722038i</v>
      </c>
      <c r="F2998" t="str">
        <f t="shared" si="879"/>
        <v>16.3080910646508-6.36753581016277i</v>
      </c>
      <c r="G2998" t="str">
        <f t="shared" si="880"/>
        <v>0.93405475138093-0.248186367078531i</v>
      </c>
      <c r="H2998" t="str">
        <f t="shared" si="881"/>
        <v>25.4068900855702-143.373699168163i</v>
      </c>
      <c r="I2998" t="str">
        <f t="shared" si="882"/>
        <v>-1.29837171895135-6.50991549803986i</v>
      </c>
      <c r="K2998" t="str">
        <f t="shared" si="883"/>
        <v>0.0155785741548701-0.0338716023671372i</v>
      </c>
      <c r="L2998" t="str">
        <f t="shared" si="884"/>
        <v>0.0015-0.135486777317924i</v>
      </c>
      <c r="M2998" t="str">
        <f t="shared" si="885"/>
        <v>0.0135-0.0555843188996613i</v>
      </c>
      <c r="N2998">
        <f t="shared" si="886"/>
        <v>62.558701291536124</v>
      </c>
      <c r="O2998">
        <f t="shared" si="887"/>
        <v>25.56536910304284</v>
      </c>
      <c r="P2998" s="3">
        <f t="shared" si="888"/>
        <v>25.56536910304284</v>
      </c>
      <c r="Q2998" s="3">
        <f t="shared" si="889"/>
        <v>-117.44129870846388</v>
      </c>
      <c r="R2998">
        <f t="shared" si="890"/>
        <v>62.558701291536124</v>
      </c>
      <c r="S2998">
        <f t="shared" si="891"/>
        <v>73.418116071224006</v>
      </c>
      <c r="T2998">
        <f t="shared" si="874"/>
        <v>25.56536910304284</v>
      </c>
    </row>
    <row r="2999" spans="1:20" x14ac:dyDescent="0.3">
      <c r="A2999">
        <f t="shared" si="875"/>
        <v>463052.56676660228</v>
      </c>
      <c r="B2999">
        <f t="shared" si="892"/>
        <v>73697.104912294657</v>
      </c>
      <c r="C2999" t="str">
        <f t="shared" si="876"/>
        <v>-8.75711985011723-16.7379184060014i</v>
      </c>
      <c r="D2999" t="str">
        <f t="shared" si="877"/>
        <v>8.38645368083726-8.07729893282174i</v>
      </c>
      <c r="E2999" t="str">
        <f t="shared" si="878"/>
        <v>172.785293431119-25.43971367966i</v>
      </c>
      <c r="F2999" t="str">
        <f t="shared" si="879"/>
        <v>16.2999062926407-6.37411772897974i</v>
      </c>
      <c r="G2999" t="str">
        <f t="shared" si="880"/>
        <v>0.933585964129575-0.249004441144785i</v>
      </c>
      <c r="H2999" t="str">
        <f t="shared" si="881"/>
        <v>24.9949584057446-142.537673571187i</v>
      </c>
      <c r="I2999" t="str">
        <f t="shared" si="882"/>
        <v>-1.304978544332-6.46497215120146i</v>
      </c>
      <c r="K2999" t="str">
        <f t="shared" si="883"/>
        <v>0.0155161183442983-0.0337627773247158i</v>
      </c>
      <c r="L2999" t="str">
        <f t="shared" si="884"/>
        <v>0.0015-0.134973876586894i</v>
      </c>
      <c r="M2999" t="str">
        <f t="shared" si="885"/>
        <v>0.0135-0.0553738980869309i</v>
      </c>
      <c r="N2999">
        <f t="shared" si="886"/>
        <v>62.381863071717063</v>
      </c>
      <c r="O2999">
        <f t="shared" si="887"/>
        <v>25.524796897333029</v>
      </c>
      <c r="P2999" s="3">
        <f t="shared" si="888"/>
        <v>25.524796897333029</v>
      </c>
      <c r="Q2999" s="3">
        <f t="shared" si="889"/>
        <v>-117.61813692828294</v>
      </c>
      <c r="R2999">
        <f t="shared" si="890"/>
        <v>62.381863071717063</v>
      </c>
      <c r="S2999">
        <f t="shared" si="891"/>
        <v>73.697104912294662</v>
      </c>
      <c r="T2999">
        <f t="shared" si="874"/>
        <v>25.524796897333029</v>
      </c>
    </row>
    <row r="3000" spans="1:20" x14ac:dyDescent="0.3">
      <c r="A3000">
        <f t="shared" si="875"/>
        <v>464812.1665203154</v>
      </c>
      <c r="B3000">
        <f t="shared" si="892"/>
        <v>73977.15391096138</v>
      </c>
      <c r="C3000" t="str">
        <f t="shared" si="876"/>
        <v>-8.76762669286118-16.6328303457169i</v>
      </c>
      <c r="D3000" t="str">
        <f t="shared" si="877"/>
        <v>8.35756997566576-8.07828486899387i</v>
      </c>
      <c r="E3000" t="str">
        <f t="shared" si="878"/>
        <v>172.830218878426-25.6234704796087i</v>
      </c>
      <c r="F3000" t="str">
        <f t="shared" si="879"/>
        <v>16.2916675036635-6.38076031994842i</v>
      </c>
      <c r="G3000" t="str">
        <f t="shared" si="880"/>
        <v>0.933114083027163-0.249824320440465i</v>
      </c>
      <c r="H3000" t="str">
        <f t="shared" si="881"/>
        <v>24.590814506581-141.707945297007i</v>
      </c>
      <c r="I3000" t="str">
        <f t="shared" si="882"/>
        <v>-1.31133924271497-6.42043083097343i</v>
      </c>
      <c r="K3000" t="str">
        <f t="shared" si="883"/>
        <v>0.0154540707704377-0.0336542070614733i</v>
      </c>
      <c r="L3000" t="str">
        <f t="shared" si="884"/>
        <v>0.0015-0.134462917500393i</v>
      </c>
      <c r="M3000" t="str">
        <f t="shared" si="885"/>
        <v>0.0135-0.055164273846315i</v>
      </c>
      <c r="N3000">
        <f t="shared" si="886"/>
        <v>62.205040509008271</v>
      </c>
      <c r="O3000">
        <f t="shared" si="887"/>
        <v>25.48416842484135</v>
      </c>
      <c r="P3000" s="3">
        <f t="shared" si="888"/>
        <v>25.48416842484135</v>
      </c>
      <c r="Q3000" s="3">
        <f t="shared" si="889"/>
        <v>-117.79495949099173</v>
      </c>
      <c r="R3000">
        <f t="shared" si="890"/>
        <v>62.205040509008271</v>
      </c>
      <c r="S3000">
        <f t="shared" si="891"/>
        <v>73.977153910961377</v>
      </c>
      <c r="T3000">
        <f t="shared" si="874"/>
        <v>25.48416842484135</v>
      </c>
    </row>
    <row r="3001" spans="1:20" x14ac:dyDescent="0.3">
      <c r="A3001">
        <f t="shared" si="875"/>
        <v>466578.45275309257</v>
      </c>
      <c r="B3001">
        <f t="shared" si="892"/>
        <v>74258.26709582303</v>
      </c>
      <c r="C3001" t="str">
        <f t="shared" si="876"/>
        <v>-8.77770048415307-16.5280968400661i</v>
      </c>
      <c r="D3001" t="str">
        <f t="shared" si="877"/>
        <v>8.32866687568754-8.07916869961331i</v>
      </c>
      <c r="E3001" t="str">
        <f t="shared" si="878"/>
        <v>172.875055862489-25.8080291556098i</v>
      </c>
      <c r="F3001" t="str">
        <f t="shared" si="879"/>
        <v>16.2833744005946-6.38746337118684i</v>
      </c>
      <c r="G3001" t="str">
        <f t="shared" si="880"/>
        <v>0.932639091055731-0.250645999151136i</v>
      </c>
      <c r="H3001" t="str">
        <f t="shared" si="881"/>
        <v>24.1942932323316-140.884476603744i</v>
      </c>
      <c r="I3001" t="str">
        <f t="shared" si="882"/>
        <v>-1.31746039454991-6.37628722497824i</v>
      </c>
      <c r="K3001" t="str">
        <f t="shared" si="883"/>
        <v>0.0153924291416214-0.0335458922896728i</v>
      </c>
      <c r="L3001" t="str">
        <f t="shared" si="884"/>
        <v>0.0015-0.133953892708102i</v>
      </c>
      <c r="M3001" t="str">
        <f t="shared" si="885"/>
        <v>0.0135-0.0549554431622983i</v>
      </c>
      <c r="N3001">
        <f t="shared" si="886"/>
        <v>62.02823389182511</v>
      </c>
      <c r="O3001">
        <f t="shared" si="887"/>
        <v>25.4434839757266</v>
      </c>
      <c r="P3001" s="3">
        <f t="shared" si="888"/>
        <v>25.4434839757266</v>
      </c>
      <c r="Q3001" s="3">
        <f t="shared" si="889"/>
        <v>-117.97176610817489</v>
      </c>
      <c r="R3001">
        <f t="shared" si="890"/>
        <v>62.02823389182511</v>
      </c>
      <c r="S3001">
        <f t="shared" si="891"/>
        <v>74.25826709582303</v>
      </c>
      <c r="T3001">
        <f t="shared" si="874"/>
        <v>25.4434839757266</v>
      </c>
    </row>
    <row r="3002" spans="1:20" x14ac:dyDescent="0.3">
      <c r="A3002">
        <f t="shared" si="875"/>
        <v>468351.45087355433</v>
      </c>
      <c r="B3002">
        <f t="shared" si="892"/>
        <v>74540.448510787159</v>
      </c>
      <c r="C3002" t="str">
        <f t="shared" si="876"/>
        <v>-8.78734448690953-16.423719508327i</v>
      </c>
      <c r="D3002" t="str">
        <f t="shared" si="877"/>
        <v>8.29974519373991-8.07995022214762i</v>
      </c>
      <c r="E3002" t="str">
        <f t="shared" si="878"/>
        <v>172.919804823972-25.9933946536867i</v>
      </c>
      <c r="F3002" t="str">
        <f t="shared" si="879"/>
        <v>16.2750266855254-6.39422666897673i</v>
      </c>
      <c r="G3002" t="str">
        <f t="shared" si="880"/>
        <v>0.93216097115238-0.251469471333265i</v>
      </c>
      <c r="H3002" t="str">
        <f t="shared" si="881"/>
        <v>23.8052331809893-140.067228895984i</v>
      </c>
      <c r="I3002" t="str">
        <f t="shared" si="882"/>
        <v>-1.32334840249052-6.33253704386899i</v>
      </c>
      <c r="K3002" t="str">
        <f t="shared" si="883"/>
        <v>0.0153311911727413-0.0334378337050659i</v>
      </c>
      <c r="L3002" t="str">
        <f t="shared" si="884"/>
        <v>0.0015-0.133446794887529i</v>
      </c>
      <c r="M3002" t="str">
        <f t="shared" si="885"/>
        <v>0.0135-0.0547474030307813i</v>
      </c>
      <c r="N3002">
        <f t="shared" si="886"/>
        <v>61.851443494008365</v>
      </c>
      <c r="O3002">
        <f t="shared" si="887"/>
        <v>25.40274384258165</v>
      </c>
      <c r="P3002" s="3">
        <f t="shared" si="888"/>
        <v>25.40274384258165</v>
      </c>
      <c r="Q3002" s="3">
        <f t="shared" si="889"/>
        <v>-118.14855650599164</v>
      </c>
      <c r="R3002">
        <f t="shared" si="890"/>
        <v>61.851443494008365</v>
      </c>
      <c r="S3002">
        <f t="shared" si="891"/>
        <v>74.540448510787158</v>
      </c>
      <c r="T3002">
        <f t="shared" si="874"/>
        <v>25.40274384258165</v>
      </c>
    </row>
    <row r="3003" spans="1:20" x14ac:dyDescent="0.3">
      <c r="A3003">
        <f t="shared" si="875"/>
        <v>470131.18638687389</v>
      </c>
      <c r="B3003">
        <f t="shared" si="892"/>
        <v>74823.702215128156</v>
      </c>
      <c r="C3003" t="str">
        <f t="shared" si="876"/>
        <v>-8.79656197084088-16.3196999368771i</v>
      </c>
      <c r="D3003" t="str">
        <f t="shared" si="877"/>
        <v>8.27080574477551-8.08062924175239i</v>
      </c>
      <c r="E3003" t="str">
        <f t="shared" si="878"/>
        <v>172.964466189398-26.1795719829005i</v>
      </c>
      <c r="F3003" t="str">
        <f t="shared" si="879"/>
        <v>16.2666240597731-6.40104999774278i</v>
      </c>
      <c r="G3003" t="str">
        <f t="shared" si="880"/>
        <v>0.931679706209917-0.252294730913112i</v>
      </c>
      <c r="H3003" t="str">
        <f t="shared" si="881"/>
        <v>23.4234766191063-139.256162792356i</v>
      </c>
      <c r="I3003" t="str">
        <f t="shared" si="882"/>
        <v>-1.32900949620174-6.28917602292272i</v>
      </c>
      <c r="K3003" t="str">
        <f t="shared" si="883"/>
        <v>0.0152703545853202-0.0333300319870407i</v>
      </c>
      <c r="L3003" t="str">
        <f t="shared" si="884"/>
        <v>0.0015-0.132941616743903i</v>
      </c>
      <c r="M3003" t="str">
        <f t="shared" si="885"/>
        <v>0.0135-0.0545401504590369i</v>
      </c>
      <c r="N3003">
        <f t="shared" si="886"/>
        <v>61.674669574602831</v>
      </c>
      <c r="O3003">
        <f t="shared" si="887"/>
        <v>25.361948320440586</v>
      </c>
      <c r="P3003" s="3">
        <f t="shared" si="888"/>
        <v>25.361948320440586</v>
      </c>
      <c r="Q3003" s="3">
        <f t="shared" si="889"/>
        <v>-118.32533042539717</v>
      </c>
      <c r="R3003">
        <f t="shared" si="890"/>
        <v>61.674669574602831</v>
      </c>
      <c r="S3003">
        <f t="shared" si="891"/>
        <v>74.823702215128151</v>
      </c>
      <c r="T3003">
        <f t="shared" si="874"/>
        <v>25.361948320440586</v>
      </c>
    </row>
    <row r="3004" spans="1:20" x14ac:dyDescent="0.3">
      <c r="A3004">
        <f t="shared" si="875"/>
        <v>471917.68489514402</v>
      </c>
      <c r="B3004">
        <f t="shared" si="892"/>
        <v>75108.032283545646</v>
      </c>
      <c r="C3004" t="str">
        <f t="shared" si="876"/>
        <v>-8.80535621210786-16.2160396792057i</v>
      </c>
      <c r="D3004" t="str">
        <f t="shared" si="877"/>
        <v>8.24184934577151-8.08120557130083i</v>
      </c>
      <c r="E3004" t="str">
        <f t="shared" si="878"/>
        <v>173.009040370674-26.3665662159179i</v>
      </c>
      <c r="F3004" t="str">
        <f t="shared" si="879"/>
        <v>16.2581662238938-6.40793314003167i</v>
      </c>
      <c r="G3004" t="str">
        <f t="shared" si="880"/>
        <v>0.931195279077508-0.253121771685626i</v>
      </c>
      <c r="H3004" t="str">
        <f t="shared" si="881"/>
        <v>23.0488693982258-138.451238189818i</v>
      </c>
      <c r="I3004" t="str">
        <f t="shared" si="882"/>
        <v>-1.33444973704357-6.24619992351668i</v>
      </c>
      <c r="K3004" t="str">
        <f t="shared" si="883"/>
        <v>0.0152099171075835-0.0332224877987674i</v>
      </c>
      <c r="L3004" t="str">
        <f t="shared" si="884"/>
        <v>0.0015-0.132438351010064i</v>
      </c>
      <c r="M3004" t="str">
        <f t="shared" si="885"/>
        <v>0.0135-0.0543336824656675i</v>
      </c>
      <c r="N3004">
        <f t="shared" si="886"/>
        <v>61.497912377643374</v>
      </c>
      <c r="O3004">
        <f t="shared" si="887"/>
        <v>25.321097706786375</v>
      </c>
      <c r="P3004" s="3">
        <f t="shared" si="888"/>
        <v>25.321097706786375</v>
      </c>
      <c r="Q3004" s="3">
        <f t="shared" si="889"/>
        <v>-118.50208762235663</v>
      </c>
      <c r="R3004">
        <f t="shared" si="890"/>
        <v>61.497912377643374</v>
      </c>
      <c r="S3004">
        <f t="shared" si="891"/>
        <v>75.10803228354564</v>
      </c>
      <c r="T3004">
        <f t="shared" si="874"/>
        <v>25.321097706786375</v>
      </c>
    </row>
    <row r="3005" spans="1:20" x14ac:dyDescent="0.3">
      <c r="A3005">
        <f t="shared" si="875"/>
        <v>473710.97209774557</v>
      </c>
      <c r="B3005">
        <f t="shared" si="892"/>
        <v>75393.442806223116</v>
      </c>
      <c r="C3005" t="str">
        <f t="shared" si="876"/>
        <v>-8.8137304929812-16.112740255927i</v>
      </c>
      <c r="D3005" t="str">
        <f t="shared" si="877"/>
        <v>8.21287681563825-8.08167903141171i</v>
      </c>
      <c r="E3005" t="str">
        <f t="shared" si="878"/>
        <v>173.053527764598-26.5543824895979i</v>
      </c>
      <c r="F3005" t="str">
        <f t="shared" si="879"/>
        <v>16.2496528776927-6.41487587649114i</v>
      </c>
      <c r="G3005" t="str">
        <f t="shared" si="880"/>
        <v>0.930707672561349-0.253950587313331i</v>
      </c>
      <c r="H3005" t="str">
        <f t="shared" si="881"/>
        <v>22.6812608729172-137.652414324796i</v>
      </c>
      <c r="I3005" t="str">
        <f t="shared" si="882"/>
        <v>-1.33967502263457-6.20360453449145i</v>
      </c>
      <c r="K3005" t="str">
        <f t="shared" si="883"/>
        <v>0.0151498764745274-0.0331152017873464i</v>
      </c>
      <c r="L3005" t="str">
        <f t="shared" si="884"/>
        <v>0.0015-0.131936990446368i</v>
      </c>
      <c r="M3005" t="str">
        <f t="shared" si="885"/>
        <v>0.0135-0.0541279960805612i</v>
      </c>
      <c r="N3005">
        <f t="shared" si="886"/>
        <v>61.321172131928435</v>
      </c>
      <c r="O3005">
        <f t="shared" si="887"/>
        <v>25.280192301557705</v>
      </c>
      <c r="P3005" s="3">
        <f t="shared" si="888"/>
        <v>25.280192301557705</v>
      </c>
      <c r="Q3005" s="3">
        <f t="shared" si="889"/>
        <v>-118.67882786807156</v>
      </c>
      <c r="R3005">
        <f t="shared" si="890"/>
        <v>61.321172131928435</v>
      </c>
      <c r="S3005">
        <f t="shared" si="891"/>
        <v>75.393442806223121</v>
      </c>
      <c r="T3005">
        <f t="shared" si="874"/>
        <v>25.280192301557705</v>
      </c>
    </row>
    <row r="3006" spans="1:20" x14ac:dyDescent="0.3">
      <c r="A3006">
        <f t="shared" si="875"/>
        <v>475511.073791717</v>
      </c>
      <c r="B3006">
        <f t="shared" si="892"/>
        <v>75679.937888886765</v>
      </c>
      <c r="C3006" t="str">
        <f t="shared" si="876"/>
        <v>-8.82168810150029-16.0098031547978i</v>
      </c>
      <c r="D3006" t="str">
        <f t="shared" si="877"/>
        <v>8.18388897512735-8.08204945047625i</v>
      </c>
      <c r="E3006" t="str">
        <f t="shared" si="878"/>
        <v>173.097928752365-26.7430260055795i</v>
      </c>
      <c r="F3006" t="str">
        <f t="shared" si="879"/>
        <v>16.2410837202372-6.42187798584894i</v>
      </c>
      <c r="G3006" t="str">
        <f t="shared" si="880"/>
        <v>0.930216869425351-0.25478117132522i</v>
      </c>
      <c r="H3006" t="str">
        <f t="shared" si="881"/>
        <v>22.3205038204216-136.859649831308i</v>
      </c>
      <c r="I3006" t="str">
        <f t="shared" si="882"/>
        <v>-1.34469109129658-6.16138567340895i</v>
      </c>
      <c r="K3006" t="str">
        <f t="shared" si="883"/>
        <v>0.0150902304279869-0.0330081745839523i</v>
      </c>
      <c r="L3006" t="str">
        <f t="shared" si="884"/>
        <v>0.0015-0.131437527840574i</v>
      </c>
      <c r="M3006" t="str">
        <f t="shared" si="885"/>
        <v>0.0135-0.0539230883448507i</v>
      </c>
      <c r="N3006">
        <f t="shared" si="886"/>
        <v>61.144449050797874</v>
      </c>
      <c r="O3006">
        <f t="shared" si="887"/>
        <v>25.239232407155644</v>
      </c>
      <c r="P3006" s="3">
        <f t="shared" si="888"/>
        <v>25.239232407155644</v>
      </c>
      <c r="Q3006" s="3">
        <f t="shared" si="889"/>
        <v>-118.85555094920213</v>
      </c>
      <c r="R3006">
        <f t="shared" si="890"/>
        <v>61.144449050797874</v>
      </c>
      <c r="S3006">
        <f t="shared" si="891"/>
        <v>75.679937888886769</v>
      </c>
      <c r="T3006">
        <f t="shared" si="874"/>
        <v>25.239232407155644</v>
      </c>
    </row>
    <row r="3007" spans="1:20" x14ac:dyDescent="0.3">
      <c r="A3007">
        <f t="shared" si="875"/>
        <v>477318.01587212557</v>
      </c>
      <c r="B3007">
        <f t="shared" si="892"/>
        <v>75967.52165286454</v>
      </c>
      <c r="C3007" t="str">
        <f t="shared" si="876"/>
        <v>-8.82923233113415-15.9072298307395i</v>
      </c>
      <c r="D3007" t="str">
        <f t="shared" si="877"/>
        <v>8.15488664673965-8.08231666468362i</v>
      </c>
      <c r="E3007" t="str">
        <f t="shared" si="878"/>
        <v>173.142243699069-26.9325020308752i</v>
      </c>
      <c r="F3007" t="str">
        <f t="shared" si="879"/>
        <v>16.2324584498682-6.42893924489195i</v>
      </c>
      <c r="G3007" t="str">
        <f t="shared" si="880"/>
        <v>0.929722852391835-0.255613517115635i</v>
      </c>
      <c r="H3007" t="str">
        <f t="shared" si="881"/>
        <v>21.9664543618892-136.072902796207i</v>
      </c>
      <c r="I3007" t="str">
        <f t="shared" si="882"/>
        <v>-1.349503526384-6.11953918770917i</v>
      </c>
      <c r="K3007" t="str">
        <f t="shared" si="883"/>
        <v>0.0150309767167011-0.0329014068039809i</v>
      </c>
      <c r="L3007" t="str">
        <f t="shared" si="884"/>
        <v>0.0015-0.130939956007744i</v>
      </c>
      <c r="M3007" t="str">
        <f t="shared" si="885"/>
        <v>0.0135-0.0537189563108695i</v>
      </c>
      <c r="N3007">
        <f t="shared" si="886"/>
        <v>60.967743331905496</v>
      </c>
      <c r="O3007">
        <f t="shared" si="887"/>
        <v>25.198218328450803</v>
      </c>
      <c r="P3007" s="3">
        <f t="shared" si="888"/>
        <v>25.198218328450803</v>
      </c>
      <c r="Q3007" s="3">
        <f t="shared" si="889"/>
        <v>-119.0322566680945</v>
      </c>
      <c r="R3007">
        <f t="shared" si="890"/>
        <v>60.967743331905496</v>
      </c>
      <c r="S3007">
        <f t="shared" si="891"/>
        <v>75.967521652864534</v>
      </c>
      <c r="T3007">
        <f t="shared" si="874"/>
        <v>25.198218328450803</v>
      </c>
    </row>
    <row r="3008" spans="1:20" x14ac:dyDescent="0.3">
      <c r="A3008">
        <f t="shared" si="875"/>
        <v>479131.82433243957</v>
      </c>
      <c r="B3008">
        <f t="shared" si="892"/>
        <v>76256.198235145421</v>
      </c>
      <c r="C3008" t="str">
        <f t="shared" si="876"/>
        <v>-8.83636648044228-15.8050217058627i</v>
      </c>
      <c r="D3008" t="str">
        <f t="shared" si="877"/>
        <v>8.12587065463224-8.0824805180451i</v>
      </c>
      <c r="E3008" t="str">
        <f t="shared" si="878"/>
        <v>173.186472953189-27.1228158984736i</v>
      </c>
      <c r="F3008" t="str">
        <f t="shared" si="879"/>
        <v>16.2237767642134-6.4360594284451i</v>
      </c>
      <c r="G3008" t="str">
        <f t="shared" si="880"/>
        <v>0.929225604142252-0.256447617943156i</v>
      </c>
      <c r="H3008" t="str">
        <f t="shared" si="881"/>
        <v>21.6189718852109-135.292130811674i</v>
      </c>
      <c r="I3008" t="str">
        <f t="shared" si="882"/>
        <v>-1.35411776049912-6.07806095577277i</v>
      </c>
      <c r="K3008" t="str">
        <f t="shared" si="883"/>
        <v>0.014972113096378-0.0327948990471934i</v>
      </c>
      <c r="L3008" t="str">
        <f t="shared" si="884"/>
        <v>0.0015-0.130444267790142i</v>
      </c>
      <c r="M3008" t="str">
        <f t="shared" si="885"/>
        <v>0.0135-0.0535155970421096i</v>
      </c>
      <c r="N3008">
        <f t="shared" si="886"/>
        <v>60.791055156990581</v>
      </c>
      <c r="O3008">
        <f t="shared" si="887"/>
        <v>25.157150372789701</v>
      </c>
      <c r="P3008" s="3">
        <f t="shared" si="888"/>
        <v>25.157150372789701</v>
      </c>
      <c r="Q3008" s="3">
        <f t="shared" si="889"/>
        <v>-119.20894484300942</v>
      </c>
      <c r="R3008">
        <f t="shared" si="890"/>
        <v>60.791055156990581</v>
      </c>
      <c r="S3008">
        <f t="shared" si="891"/>
        <v>76.256198235145419</v>
      </c>
      <c r="T3008">
        <f t="shared" si="874"/>
        <v>25.157150372789701</v>
      </c>
    </row>
    <row r="3009" spans="1:20" x14ac:dyDescent="0.3">
      <c r="A3009">
        <f t="shared" si="875"/>
        <v>480952.52526490286</v>
      </c>
      <c r="B3009">
        <f t="shared" si="892"/>
        <v>76545.971788438968</v>
      </c>
      <c r="C3009" t="str">
        <f t="shared" si="876"/>
        <v>-8.84309385273693-15.703180169494i</v>
      </c>
      <c r="D3009" t="str">
        <f t="shared" si="877"/>
        <v>8.09684182452561-8.08254086241695i</v>
      </c>
      <c r="E3009" t="str">
        <f t="shared" si="878"/>
        <v>173.230616846061-27.3139730079504i</v>
      </c>
      <c r="F3009" t="str">
        <f t="shared" si="879"/>
        <v>16.215038360199-6.44323830935026i</v>
      </c>
      <c r="G3009" t="str">
        <f t="shared" si="880"/>
        <v>0.928725107317901-0.257283466929482i</v>
      </c>
      <c r="H3009" t="str">
        <f t="shared" si="881"/>
        <v>21.2779189694216-134.517291025074i</v>
      </c>
      <c r="I3009" t="str">
        <f t="shared" si="882"/>
        <v>-1.35853907959681-6.03694688789283i</v>
      </c>
      <c r="K3009" t="str">
        <f t="shared" si="883"/>
        <v>0.0149136373297558-0.0326886518978606i</v>
      </c>
      <c r="L3009" t="str">
        <f t="shared" si="884"/>
        <v>0.0015-0.129950456057125i</v>
      </c>
      <c r="M3009" t="str">
        <f t="shared" si="885"/>
        <v>0.0135-0.0533130076131795i</v>
      </c>
      <c r="N3009">
        <f t="shared" si="886"/>
        <v>60.614384691644062</v>
      </c>
      <c r="O3009">
        <f t="shared" si="887"/>
        <v>25.116028850000461</v>
      </c>
      <c r="P3009" s="3">
        <f t="shared" si="888"/>
        <v>25.116028850000461</v>
      </c>
      <c r="Q3009" s="3">
        <f t="shared" si="889"/>
        <v>-119.38561530835594</v>
      </c>
      <c r="R3009">
        <f t="shared" si="890"/>
        <v>60.614384691644062</v>
      </c>
      <c r="S3009">
        <f t="shared" si="891"/>
        <v>76.545971788438962</v>
      </c>
      <c r="T3009">
        <f t="shared" si="874"/>
        <v>25.116028850000461</v>
      </c>
    </row>
    <row r="3010" spans="1:20" x14ac:dyDescent="0.3">
      <c r="A3010">
        <f t="shared" si="875"/>
        <v>482780.1448609095</v>
      </c>
      <c r="B3010">
        <f t="shared" si="892"/>
        <v>76836.846481235043</v>
      </c>
      <c r="C3010" t="str">
        <f t="shared" si="876"/>
        <v>-8.8494177557467-15.6017065782097i</v>
      </c>
      <c r="D3010" t="str">
        <f t="shared" si="877"/>
        <v>8.06780098361007-8.08249755752191i</v>
      </c>
      <c r="E3010" t="str">
        <f t="shared" si="878"/>
        <v>173.274675691367-27.5059788260825i</v>
      </c>
      <c r="F3010" t="str">
        <f t="shared" si="879"/>
        <v>16.2062429340638-6.45047565844522i</v>
      </c>
      <c r="G3010" t="str">
        <f t="shared" si="880"/>
        <v>0.92822134452068-0.258121057058313i</v>
      </c>
      <c r="H3010" t="str">
        <f t="shared" si="881"/>
        <v>20.9431613106723-133.748340186297i</v>
      </c>
      <c r="I3010" t="str">
        <f t="shared" si="882"/>
        <v>-1.36277262698013-5.99619292716249i</v>
      </c>
      <c r="K3010" t="str">
        <f t="shared" si="883"/>
        <v>0.0148555471866647-0.0325826659249073i</v>
      </c>
      <c r="L3010" t="str">
        <f t="shared" si="884"/>
        <v>0.0015-0.129458513705046i</v>
      </c>
      <c r="M3010" t="str">
        <f t="shared" si="885"/>
        <v>0.0135-0.0531111851097623i</v>
      </c>
      <c r="N3010">
        <f t="shared" si="886"/>
        <v>60.437732085076163</v>
      </c>
      <c r="O3010">
        <f t="shared" si="887"/>
        <v>25.074854072399859</v>
      </c>
      <c r="P3010" s="3">
        <f t="shared" si="888"/>
        <v>25.074854072399859</v>
      </c>
      <c r="Q3010" s="3">
        <f t="shared" si="889"/>
        <v>-119.56226791492384</v>
      </c>
      <c r="R3010">
        <f t="shared" si="890"/>
        <v>60.437732085076163</v>
      </c>
      <c r="S3010">
        <f t="shared" si="891"/>
        <v>76.836846481235042</v>
      </c>
      <c r="T3010">
        <f t="shared" si="874"/>
        <v>25.074854072399859</v>
      </c>
    </row>
    <row r="3011" spans="1:20" x14ac:dyDescent="0.3">
      <c r="A3011">
        <f t="shared" si="875"/>
        <v>484614.70941138105</v>
      </c>
      <c r="B3011">
        <f t="shared" si="892"/>
        <v>77128.826497863745</v>
      </c>
      <c r="C3011" t="str">
        <f t="shared" si="876"/>
        <v>-8.85534150128015-15.5006022558685i</v>
      </c>
      <c r="D3011" t="str">
        <f t="shared" si="877"/>
        <v>8.03874896045198-8.08235047096944i</v>
      </c>
      <c r="E3011" t="str">
        <f t="shared" si="878"/>
        <v>173.318649784575-27.6988388874724i</v>
      </c>
      <c r="F3011" t="str">
        <f t="shared" si="879"/>
        <v>16.1973901813714-6.45777124454263i</v>
      </c>
      <c r="G3011" t="str">
        <f t="shared" si="880"/>
        <v>0.927714298313839-0.258960381174227i</v>
      </c>
      <c r="H3011" t="str">
        <f t="shared" si="881"/>
        <v>20.6145676497522-132.985234692701i</v>
      </c>
      <c r="I3011" t="str">
        <f t="shared" si="882"/>
        <v>-1.36682340719011-5.95579505028171i</v>
      </c>
      <c r="K3011" t="str">
        <f t="shared" si="883"/>
        <v>0.0147978404440856-0.0324769416820553i</v>
      </c>
      <c r="L3011" t="str">
        <f t="shared" si="884"/>
        <v>0.0015-0.128968433657148i</v>
      </c>
      <c r="M3011" t="str">
        <f t="shared" si="885"/>
        <v>0.0135-0.0529101266285736i</v>
      </c>
      <c r="N3011">
        <f t="shared" si="886"/>
        <v>60.26109746987801</v>
      </c>
      <c r="O3011">
        <f t="shared" si="887"/>
        <v>25.033626354798045</v>
      </c>
      <c r="P3011" s="3">
        <f t="shared" si="888"/>
        <v>25.033626354798045</v>
      </c>
      <c r="Q3011" s="3">
        <f t="shared" si="889"/>
        <v>-119.73890253012199</v>
      </c>
      <c r="R3011">
        <f t="shared" si="890"/>
        <v>60.26109746987801</v>
      </c>
      <c r="S3011">
        <f t="shared" si="891"/>
        <v>77.128826497863741</v>
      </c>
      <c r="T3011">
        <f t="shared" si="874"/>
        <v>25.033626354798045</v>
      </c>
    </row>
    <row r="3012" spans="1:20" x14ac:dyDescent="0.3">
      <c r="A3012">
        <f t="shared" si="875"/>
        <v>486456.2453071443</v>
      </c>
      <c r="B3012">
        <f t="shared" si="892"/>
        <v>77421.916038555632</v>
      </c>
      <c r="C3012" t="str">
        <f t="shared" si="876"/>
        <v>-8.860868404892-15.3998684936526i</v>
      </c>
      <c r="D3012" t="str">
        <f t="shared" si="877"/>
        <v>8.00968658489952-8.08209947827451i</v>
      </c>
      <c r="E3012" t="str">
        <f t="shared" si="878"/>
        <v>173.362539402417-27.8925587951777i</v>
      </c>
      <c r="F3012" t="str">
        <f t="shared" si="879"/>
        <v>16.1884797970242-6.46512483440883i</v>
      </c>
      <c r="G3012" t="str">
        <f t="shared" si="880"/>
        <v>0.92720395122275-0.259801431981562i</v>
      </c>
      <c r="H3012" t="str">
        <f t="shared" si="881"/>
        <v>20.2920097011458-132.227930631747i</v>
      </c>
      <c r="I3012" t="str">
        <f t="shared" si="882"/>
        <v>-1.37069628979129-5.91574926828822i</v>
      </c>
      <c r="K3012" t="str">
        <f t="shared" si="883"/>
        <v>0.0147405148862081-0.0323714797079667i</v>
      </c>
      <c r="L3012" t="str">
        <f t="shared" si="884"/>
        <v>0.0015-0.128480208863467i</v>
      </c>
      <c r="M3012" t="str">
        <f t="shared" si="885"/>
        <v>0.0135-0.05270982927732i</v>
      </c>
      <c r="N3012">
        <f t="shared" si="886"/>
        <v>60.084480961783839</v>
      </c>
      <c r="O3012">
        <f t="shared" si="887"/>
        <v>24.992346014505525</v>
      </c>
      <c r="P3012" s="3">
        <f t="shared" si="888"/>
        <v>24.992346014505525</v>
      </c>
      <c r="Q3012" s="3">
        <f t="shared" si="889"/>
        <v>-119.91551903821616</v>
      </c>
      <c r="R3012">
        <f t="shared" si="890"/>
        <v>60.084480961783839</v>
      </c>
      <c r="S3012">
        <f t="shared" si="891"/>
        <v>77.421916038555636</v>
      </c>
      <c r="T3012">
        <f t="shared" si="874"/>
        <v>24.992346014505525</v>
      </c>
    </row>
    <row r="3013" spans="1:20" x14ac:dyDescent="0.3">
      <c r="A3013">
        <f t="shared" si="875"/>
        <v>488304.77903931146</v>
      </c>
      <c r="B3013">
        <f t="shared" si="892"/>
        <v>77716.119319502148</v>
      </c>
      <c r="C3013" t="str">
        <f t="shared" si="876"/>
        <v>-8.86600178554888-15.2995065501065i</v>
      </c>
      <c r="D3013" t="str">
        <f t="shared" si="877"/>
        <v>7.98061468798832-8.08174446287512i</v>
      </c>
      <c r="E3013" t="str">
        <f t="shared" si="878"/>
        <v>173.40634480231-28.0871442213519i</v>
      </c>
      <c r="F3013" t="str">
        <f t="shared" si="879"/>
        <v>16.1795114752774-6.47253619274271i</v>
      </c>
      <c r="G3013" t="str">
        <f t="shared" si="880"/>
        <v>0.926690285735703-0.260644202043292i</v>
      </c>
      <c r="H3013" t="str">
        <f t="shared" si="881"/>
        <v>19.9753620836041-131.476383821445i</v>
      </c>
      <c r="I3013" t="str">
        <f t="shared" si="882"/>
        <v>-1.37439601305607-5.87605162721687i</v>
      </c>
      <c r="K3013" t="str">
        <f t="shared" si="883"/>
        <v>0.0146835683044856-0.0322662805263851i</v>
      </c>
      <c r="L3013" t="str">
        <f t="shared" si="884"/>
        <v>0.0015-0.127993832300725i</v>
      </c>
      <c r="M3013" t="str">
        <f t="shared" si="885"/>
        <v>0.0135-0.0525102901746564i</v>
      </c>
      <c r="N3013">
        <f t="shared" si="886"/>
        <v>59.907882659426505</v>
      </c>
      <c r="O3013">
        <f t="shared" si="887"/>
        <v>24.951013371337119</v>
      </c>
      <c r="P3013" s="3">
        <f t="shared" si="888"/>
        <v>24.951013371337119</v>
      </c>
      <c r="Q3013" s="3">
        <f t="shared" si="889"/>
        <v>-120.09211734057349</v>
      </c>
      <c r="R3013">
        <f t="shared" si="890"/>
        <v>59.907882659426505</v>
      </c>
      <c r="S3013">
        <f t="shared" si="891"/>
        <v>77.716119319502141</v>
      </c>
      <c r="T3013">
        <f t="shared" si="874"/>
        <v>24.951013371337119</v>
      </c>
    </row>
    <row r="3014" spans="1:20" x14ac:dyDescent="0.3">
      <c r="A3014">
        <f t="shared" si="875"/>
        <v>490160.33719966083</v>
      </c>
      <c r="B3014">
        <f t="shared" si="892"/>
        <v>78011.440572916254</v>
      </c>
      <c r="C3014" t="str">
        <f t="shared" si="876"/>
        <v>-8.87074496529741-15.1995176511843i</v>
      </c>
      <c r="D3014" t="str">
        <f t="shared" si="877"/>
        <v>7.95153410184664-8.08128531614839i</v>
      </c>
      <c r="E3014" t="str">
        <f t="shared" si="878"/>
        <v>173.450066221808-28.2826009078872i</v>
      </c>
      <c r="F3014" t="str">
        <f t="shared" si="879"/>
        <v>16.1704849097523-6.48000508215467i</v>
      </c>
      <c r="G3014" t="str">
        <f t="shared" si="880"/>
        <v>0.926173284304699-0.261488683779903i</v>
      </c>
      <c r="H3014" t="str">
        <f t="shared" si="881"/>
        <v>19.6645022522221-130.730549848706i</v>
      </c>
      <c r="I3014" t="str">
        <f t="shared" si="882"/>
        <v>-1.37792718754987-5.83669820869113i</v>
      </c>
      <c r="K3014" t="str">
        <f t="shared" si="883"/>
        <v>0.0146269984976907-0.0321613446462782i</v>
      </c>
      <c r="L3014" t="str">
        <f t="shared" si="884"/>
        <v>0.0015-0.12750929697223i</v>
      </c>
      <c r="M3014" t="str">
        <f t="shared" si="885"/>
        <v>0.0135-0.0523115064501456i</v>
      </c>
      <c r="N3014">
        <f t="shared" si="886"/>
        <v>59.731302644094882</v>
      </c>
      <c r="O3014">
        <f t="shared" si="887"/>
        <v>24.909628747618182</v>
      </c>
      <c r="P3014" s="3">
        <f t="shared" si="888"/>
        <v>24.909628747618182</v>
      </c>
      <c r="Q3014" s="3">
        <f t="shared" si="889"/>
        <v>-120.26869735590512</v>
      </c>
      <c r="R3014">
        <f t="shared" si="890"/>
        <v>59.731302644094882</v>
      </c>
      <c r="S3014">
        <f t="shared" si="891"/>
        <v>78.011440572916257</v>
      </c>
      <c r="T3014">
        <f t="shared" si="874"/>
        <v>24.909628747618182</v>
      </c>
    </row>
    <row r="3015" spans="1:20" x14ac:dyDescent="0.3">
      <c r="A3015">
        <f t="shared" si="875"/>
        <v>492022.94648101955</v>
      </c>
      <c r="B3015">
        <f t="shared" si="892"/>
        <v>78307.884047093336</v>
      </c>
      <c r="C3015" t="str">
        <f t="shared" si="876"/>
        <v>-8.87510126893298-15.0999029902977i</v>
      </c>
      <c r="D3015" t="str">
        <f t="shared" si="877"/>
        <v>7.92244565960033-8.0807219374254i</v>
      </c>
      <c r="E3015" t="str">
        <f t="shared" si="878"/>
        <v>173.493703878015-28.4789346670687i</v>
      </c>
      <c r="F3015" t="str">
        <f t="shared" si="879"/>
        <v>16.1613997934512-6.48753126314537i</v>
      </c>
      <c r="G3015" t="str">
        <f t="shared" si="880"/>
        <v>0.925652929346277-0.262334869468267i</v>
      </c>
      <c r="H3015" t="str">
        <f t="shared" si="881"/>
        <v>19.3593104319923-129.990384105689i</v>
      </c>
      <c r="I3015" t="str">
        <f t="shared" si="882"/>
        <v>-1.3812942996195-5.79768513045102i</v>
      </c>
      <c r="K3015" t="str">
        <f t="shared" si="883"/>
        <v>0.0145708032719681-0.0320566725619792i</v>
      </c>
      <c r="L3015" t="str">
        <f t="shared" si="884"/>
        <v>0.0015-0.127026595907781i</v>
      </c>
      <c r="M3015" t="str">
        <f t="shared" si="885"/>
        <v>0.0135-0.0521134752442176i</v>
      </c>
      <c r="N3015">
        <f t="shared" si="886"/>
        <v>59.554740979486184</v>
      </c>
      <c r="O3015">
        <f t="shared" si="887"/>
        <v>24.868192468189317</v>
      </c>
      <c r="P3015" s="3">
        <f t="shared" si="888"/>
        <v>24.868192468189317</v>
      </c>
      <c r="Q3015" s="3">
        <f t="shared" si="889"/>
        <v>-120.44525902051382</v>
      </c>
      <c r="R3015">
        <f t="shared" si="890"/>
        <v>59.554740979486184</v>
      </c>
      <c r="S3015">
        <f t="shared" si="891"/>
        <v>78.307884047093339</v>
      </c>
      <c r="T3015">
        <f t="shared" si="874"/>
        <v>24.868192468189317</v>
      </c>
    </row>
    <row r="3016" spans="1:20" x14ac:dyDescent="0.3">
      <c r="A3016">
        <f t="shared" si="875"/>
        <v>493892.63367764745</v>
      </c>
      <c r="B3016">
        <f t="shared" si="892"/>
        <v>78605.454006472297</v>
      </c>
      <c r="C3016" t="str">
        <f t="shared" si="876"/>
        <v>-8.87907402366955-15.0006637283674i</v>
      </c>
      <c r="D3016" t="str">
        <f t="shared" si="877"/>
        <v>7.89335019527765-8.08005423400452i</v>
      </c>
      <c r="E3016" t="str">
        <f t="shared" si="878"/>
        <v>173.537257967007-28.6761513822344i</v>
      </c>
      <c r="F3016" t="str">
        <f t="shared" si="879"/>
        <v>16.1522558187717-6.49511449408469i</v>
      </c>
      <c r="G3016" t="str">
        <f t="shared" si="880"/>
        <v>0.925129203242342-0.263182751240523i</v>
      </c>
      <c r="H3016" t="str">
        <f t="shared" si="881"/>
        <v>19.0596695528199-129.255841824233i</v>
      </c>
      <c r="I3016" t="str">
        <f t="shared" si="882"/>
        <v>-1.38450171478717-5.75900854682032i</v>
      </c>
      <c r="K3016" t="str">
        <f t="shared" si="883"/>
        <v>0.0145149804408854-0.0319522647533262i</v>
      </c>
      <c r="L3016" t="str">
        <f t="shared" si="884"/>
        <v>0.0015-0.126545722163559i</v>
      </c>
      <c r="M3016" t="str">
        <f t="shared" si="885"/>
        <v>0.0135-0.0519161937081269i</v>
      </c>
      <c r="N3016">
        <f t="shared" si="886"/>
        <v>59.378197711456195</v>
      </c>
      <c r="O3016">
        <f t="shared" si="887"/>
        <v>24.826704860410839</v>
      </c>
      <c r="P3016" s="3">
        <f t="shared" si="888"/>
        <v>24.826704860410839</v>
      </c>
      <c r="Q3016" s="3">
        <f t="shared" si="889"/>
        <v>-120.6218022885438</v>
      </c>
      <c r="R3016">
        <f t="shared" si="890"/>
        <v>59.378197711456195</v>
      </c>
      <c r="S3016">
        <f t="shared" si="891"/>
        <v>78.6054540064723</v>
      </c>
      <c r="T3016">
        <f t="shared" si="874"/>
        <v>24.826704860410839</v>
      </c>
    </row>
    <row r="3017" spans="1:20" x14ac:dyDescent="0.3">
      <c r="A3017">
        <f t="shared" si="875"/>
        <v>495769.42568562255</v>
      </c>
      <c r="B3017">
        <f t="shared" si="892"/>
        <v>78904.154731696894</v>
      </c>
      <c r="C3017" t="str">
        <f t="shared" si="876"/>
        <v>-8.8826665588113-14.9018009938787i</v>
      </c>
      <c r="D3017" t="str">
        <f t="shared" si="877"/>
        <v>7.86424854371367-8.07928212116342i</v>
      </c>
      <c r="E3017" t="str">
        <f t="shared" si="878"/>
        <v>173.580728663236-28.8742570084453i</v>
      </c>
      <c r="F3017" t="str">
        <f t="shared" si="879"/>
        <v>16.1430526775215-6.50275453119041i</v>
      </c>
      <c r="G3017" t="str">
        <f t="shared" si="880"/>
        <v>0.924602088341018-0.264032321082943i</v>
      </c>
      <c r="H3017" t="str">
        <f t="shared" si="881"/>
        <v>18.7654651859775-128.526878108466i</v>
      </c>
      <c r="I3017" t="str">
        <f t="shared" si="882"/>
        <v>-1.3875536810522-5.7206646491172i</v>
      </c>
      <c r="K3017" t="str">
        <f t="shared" si="883"/>
        <v>0.0144595278254832-0.0318481216858026i</v>
      </c>
      <c r="L3017" t="str">
        <f t="shared" si="884"/>
        <v>0.0015-0.126066668822035i</v>
      </c>
      <c r="M3017" t="str">
        <f t="shared" si="885"/>
        <v>0.0135-0.0517196590039119i</v>
      </c>
      <c r="N3017">
        <f t="shared" si="886"/>
        <v>59.201672867766675</v>
      </c>
      <c r="O3017">
        <f t="shared" si="887"/>
        <v>24.785166254167578</v>
      </c>
      <c r="P3017" s="3">
        <f t="shared" si="888"/>
        <v>24.785166254167578</v>
      </c>
      <c r="Q3017" s="3">
        <f t="shared" si="889"/>
        <v>-120.79832713223333</v>
      </c>
      <c r="R3017">
        <f t="shared" si="890"/>
        <v>59.201672867766675</v>
      </c>
      <c r="S3017">
        <f t="shared" si="891"/>
        <v>78.904154731696892</v>
      </c>
      <c r="T3017">
        <f t="shared" si="874"/>
        <v>24.785166254167578</v>
      </c>
    </row>
    <row r="3018" spans="1:20" x14ac:dyDescent="0.3">
      <c r="A3018">
        <f t="shared" si="875"/>
        <v>497653.34950322798</v>
      </c>
      <c r="B3018">
        <f t="shared" si="892"/>
        <v>79203.990519677347</v>
      </c>
      <c r="C3018" t="str">
        <f t="shared" si="876"/>
        <v>-8.88588220542499-14.8033158829399i</v>
      </c>
      <c r="D3018" t="str">
        <f t="shared" si="877"/>
        <v>7.83514154045468-8.0784055221698i</v>
      </c>
      <c r="E3018" t="str">
        <f t="shared" si="878"/>
        <v>173.624116118917-29.0732575731601i</v>
      </c>
      <c r="F3018" t="str">
        <f t="shared" si="879"/>
        <v>16.1337900609339-6.51045112850726i</v>
      </c>
      <c r="G3018" t="str">
        <f t="shared" si="880"/>
        <v>0.924071566957512-0.264883570834811i</v>
      </c>
      <c r="H3018" t="str">
        <f t="shared" si="881"/>
        <v>18.476585481979-127.803447965668i</v>
      </c>
      <c r="I3018" t="str">
        <f t="shared" si="882"/>
        <v>-1.390454332103-5.68264966601132i</v>
      </c>
      <c r="K3018" t="str">
        <f t="shared" si="883"/>
        <v>0.0144044432543245-0.0317442438106772i</v>
      </c>
      <c r="L3018" t="str">
        <f t="shared" si="884"/>
        <v>0.0015-0.125589428991866i</v>
      </c>
      <c r="M3018" t="str">
        <f t="shared" si="885"/>
        <v>0.0135-0.0515238683043553i</v>
      </c>
      <c r="N3018">
        <f t="shared" si="886"/>
        <v>59.025166457831347</v>
      </c>
      <c r="O3018">
        <f t="shared" si="887"/>
        <v>24.74357698187298</v>
      </c>
      <c r="P3018" s="3">
        <f t="shared" si="888"/>
        <v>24.74357698187298</v>
      </c>
      <c r="Q3018" s="3">
        <f t="shared" si="889"/>
        <v>-120.97483354216865</v>
      </c>
      <c r="R3018">
        <f t="shared" si="890"/>
        <v>59.025166457831347</v>
      </c>
      <c r="S3018">
        <f t="shared" si="891"/>
        <v>79.203990519677347</v>
      </c>
      <c r="T3018">
        <f t="shared" si="874"/>
        <v>24.74357698187298</v>
      </c>
    </row>
    <row r="3019" spans="1:20" x14ac:dyDescent="0.3">
      <c r="A3019">
        <f t="shared" si="875"/>
        <v>499544.43223134021</v>
      </c>
      <c r="B3019">
        <f t="shared" si="892"/>
        <v>79504.965683652117</v>
      </c>
      <c r="C3019" t="str">
        <f t="shared" si="876"/>
        <v>-8.88872429601427-14.7052094593442i</v>
      </c>
      <c r="D3019" t="str">
        <f t="shared" si="877"/>
        <v>7.80603002166227-8.0774243682906i</v>
      </c>
      <c r="E3019" t="str">
        <f t="shared" si="878"/>
        <v>173.667420463422-29.2731591769197i</v>
      </c>
      <c r="F3019" t="str">
        <f t="shared" si="879"/>
        <v>16.1244676596824-6.51820403788565i</v>
      </c>
      <c r="G3019" t="str">
        <f t="shared" si="880"/>
        <v>0.923537621374998-0.265736492187296i</v>
      </c>
      <c r="H3019" t="str">
        <f t="shared" si="881"/>
        <v>18.1929211098489-127.085506335478i</v>
      </c>
      <c r="I3019" t="str">
        <f t="shared" si="882"/>
        <v>-1.3932076904414-5.64495986383043i</v>
      </c>
      <c r="K3019" t="str">
        <f t="shared" si="883"/>
        <v>0.01434972456354-0.0316406315651417i</v>
      </c>
      <c r="L3019" t="str">
        <f t="shared" si="884"/>
        <v>0.0015-0.125113995807797i</v>
      </c>
      <c r="M3019" t="str">
        <f t="shared" si="885"/>
        <v>0.0135-0.0513288187929421i</v>
      </c>
      <c r="N3019">
        <f t="shared" si="886"/>
        <v>58.84867847245755</v>
      </c>
      <c r="O3019">
        <f t="shared" si="887"/>
        <v>24.701937378473318</v>
      </c>
      <c r="P3019" s="3">
        <f t="shared" si="888"/>
        <v>24.701937378473318</v>
      </c>
      <c r="Q3019" s="3">
        <f t="shared" si="889"/>
        <v>-121.15132152754245</v>
      </c>
      <c r="R3019">
        <f t="shared" si="890"/>
        <v>58.84867847245755</v>
      </c>
      <c r="S3019">
        <f t="shared" si="891"/>
        <v>79.504965683652117</v>
      </c>
      <c r="T3019">
        <f t="shared" si="874"/>
        <v>24.701937378473318</v>
      </c>
    </row>
    <row r="3020" spans="1:20" x14ac:dyDescent="0.3">
      <c r="A3020">
        <f t="shared" si="875"/>
        <v>501442.70107381931</v>
      </c>
      <c r="B3020">
        <f t="shared" si="892"/>
        <v>79807.084553249995</v>
      </c>
      <c r="C3020" t="str">
        <f t="shared" si="876"/>
        <v>-8.89119616419459-14.607482754634i</v>
      </c>
      <c r="D3020" t="str">
        <f t="shared" si="877"/>
        <v>7.77691482401737-8.07633859879989i</v>
      </c>
      <c r="E3020" t="str">
        <f t="shared" si="878"/>
        <v>173.710641802644-29.4739679940405i</v>
      </c>
      <c r="F3020" t="str">
        <f t="shared" si="879"/>
        <v>16.1150851638973-6.52601300896051i</v>
      </c>
      <c r="G3020" t="str">
        <f t="shared" si="880"/>
        <v>0.923000233845512-0.266591076682326i</v>
      </c>
      <c r="H3020" t="str">
        <f t="shared" si="881"/>
        <v>17.914365197766-126.373008117496i</v>
      </c>
      <c r="I3020" t="str">
        <f t="shared" si="882"/>
        <v>-1.39581767042123-5.60759154681932i</v>
      </c>
      <c r="K3020" t="str">
        <f t="shared" si="883"/>
        <v>0.0142953695968751-0.0315372853724494i</v>
      </c>
      <c r="L3020" t="str">
        <f t="shared" si="884"/>
        <v>0.0015-0.12464036243056i</v>
      </c>
      <c r="M3020" t="str">
        <f t="shared" si="885"/>
        <v>0.0135-0.0511345076638195i</v>
      </c>
      <c r="N3020">
        <f t="shared" si="886"/>
        <v>58.672208883586123</v>
      </c>
      <c r="O3020">
        <f t="shared" si="887"/>
        <v>24.660247781451009</v>
      </c>
      <c r="P3020" s="3">
        <f t="shared" si="888"/>
        <v>24.660247781451009</v>
      </c>
      <c r="Q3020" s="3">
        <f t="shared" si="889"/>
        <v>-121.32779111641388</v>
      </c>
      <c r="R3020">
        <f t="shared" si="890"/>
        <v>58.672208883586123</v>
      </c>
      <c r="S3020">
        <f t="shared" si="891"/>
        <v>79.807084553249993</v>
      </c>
      <c r="T3020">
        <f t="shared" si="874"/>
        <v>24.660247781451009</v>
      </c>
    </row>
    <row r="3021" spans="1:20" x14ac:dyDescent="0.3">
      <c r="A3021">
        <f t="shared" si="875"/>
        <v>503348.1833378998</v>
      </c>
      <c r="B3021">
        <f t="shared" si="892"/>
        <v>80110.351474552343</v>
      </c>
      <c r="C3021" t="str">
        <f t="shared" si="876"/>
        <v>-8.89330114437019-14.5101367681701i</v>
      </c>
      <c r="D3021" t="str">
        <f t="shared" si="877"/>
        <v>7.74779678462407-8.07514816098532i</v>
      </c>
      <c r="E3021" t="str">
        <f t="shared" si="878"/>
        <v>173.753780218361-29.6756902733129i</v>
      </c>
      <c r="F3021" t="str">
        <f t="shared" si="879"/>
        <v>16.1056422631811-6.53387778913017i</v>
      </c>
      <c r="G3021" t="str">
        <f t="shared" si="880"/>
        <v>0.92245938659087-0.26744731571146i</v>
      </c>
      <c r="H3021" t="str">
        <f t="shared" si="881"/>
        <v>17.6408132750582-125.665908197387i</v>
      </c>
      <c r="I3021" t="str">
        <f t="shared" si="882"/>
        <v>-1.39828808120393-5.57054105735442i</v>
      </c>
      <c r="K3021" t="str">
        <f t="shared" si="883"/>
        <v>0.0142413762057333-0.0314342056420529i</v>
      </c>
      <c r="L3021" t="str">
        <f t="shared" si="884"/>
        <v>0.0015-0.124168522046783i</v>
      </c>
      <c r="M3021" t="str">
        <f t="shared" si="885"/>
        <v>0.0135-0.050940932121757i</v>
      </c>
      <c r="N3021">
        <f t="shared" si="886"/>
        <v>58.495757644029766</v>
      </c>
      <c r="O3021">
        <f t="shared" si="887"/>
        <v>24.61850853082862</v>
      </c>
      <c r="P3021" s="3">
        <f t="shared" si="888"/>
        <v>24.61850853082862</v>
      </c>
      <c r="Q3021" s="3">
        <f t="shared" si="889"/>
        <v>-121.50424235597023</v>
      </c>
      <c r="R3021">
        <f t="shared" si="890"/>
        <v>58.495757644029766</v>
      </c>
      <c r="S3021">
        <f t="shared" si="891"/>
        <v>80.110351474552346</v>
      </c>
      <c r="T3021">
        <f t="shared" si="874"/>
        <v>24.61850853082862</v>
      </c>
    </row>
    <row r="3022" spans="1:20" x14ac:dyDescent="0.3">
      <c r="A3022">
        <f t="shared" si="875"/>
        <v>505260.90643458383</v>
      </c>
      <c r="B3022">
        <f t="shared" si="892"/>
        <v>80414.770810155649</v>
      </c>
      <c r="C3022" t="str">
        <f t="shared" si="876"/>
        <v>-8.89504257141253-14.4131724672024i</v>
      </c>
      <c r="D3022" t="str">
        <f t="shared" si="877"/>
        <v>7.71867674091341-8.0738530101534i</v>
      </c>
      <c r="E3022" t="str">
        <f t="shared" si="878"/>
        <v>173.796835767586-29.8783323387124i</v>
      </c>
      <c r="F3022" t="str">
        <f t="shared" si="879"/>
        <v>16.0961386466249-6.54179812353529i</v>
      </c>
      <c r="G3022" t="str">
        <f t="shared" si="880"/>
        <v>0.921915061803595-0.268305200514766i</v>
      </c>
      <c r="H3022" t="str">
        <f t="shared" si="881"/>
        <v>17.3721632155242-124.964161471526i</v>
      </c>
      <c r="I3022" t="str">
        <f t="shared" si="882"/>
        <v>-1.4006226296328-5.53380477611604i</v>
      </c>
      <c r="K3022" t="str">
        <f t="shared" si="883"/>
        <v>0.0141877422492189-0.0313313927697403i</v>
      </c>
      <c r="L3022" t="str">
        <f t="shared" si="884"/>
        <v>0.0015-0.123698467868881i</v>
      </c>
      <c r="M3022" t="str">
        <f t="shared" si="885"/>
        <v>0.0135-0.0507480893821049i</v>
      </c>
      <c r="N3022">
        <f t="shared" si="886"/>
        <v>58.319324687205764</v>
      </c>
      <c r="O3022">
        <f t="shared" si="887"/>
        <v>24.576719969171879</v>
      </c>
      <c r="P3022" s="3">
        <f t="shared" si="888"/>
        <v>24.576719969171879</v>
      </c>
      <c r="Q3022" s="3">
        <f t="shared" si="889"/>
        <v>-121.68067531279424</v>
      </c>
      <c r="R3022">
        <f t="shared" si="890"/>
        <v>58.319324687205764</v>
      </c>
      <c r="S3022">
        <f t="shared" si="891"/>
        <v>80.414770810155645</v>
      </c>
      <c r="T3022">
        <f t="shared" si="874"/>
        <v>24.576719969171879</v>
      </c>
    </row>
    <row r="3023" spans="1:20" x14ac:dyDescent="0.3">
      <c r="A3023">
        <f t="shared" si="875"/>
        <v>507180.89787903527</v>
      </c>
      <c r="B3023">
        <f t="shared" si="892"/>
        <v>80720.346939234238</v>
      </c>
      <c r="C3023" t="str">
        <f t="shared" si="876"/>
        <v>-8.89642378033943-14.3165907869447i</v>
      </c>
      <c r="D3023" t="str">
        <f t="shared" si="877"/>
        <v>7.68955553054705-8.07245310963297i</v>
      </c>
      <c r="E3023" t="str">
        <f t="shared" si="878"/>
        <v>173.839808481906-30.0819005901134i</v>
      </c>
      <c r="F3023" t="str">
        <f t="shared" si="879"/>
        <v>16.0865740028249-6.5497737550377i</v>
      </c>
      <c r="G3023" t="str">
        <f t="shared" si="880"/>
        <v>0.921367241647865-0.269164722179689i</v>
      </c>
      <c r="H3023" t="str">
        <f t="shared" si="881"/>
        <v>17.1083151820611-124.267722870267i</v>
      </c>
      <c r="I3023" t="str">
        <f t="shared" si="882"/>
        <v>-1.40282492302816-5.49737912222118i</v>
      </c>
      <c r="K3023" t="str">
        <f t="shared" si="883"/>
        <v>0.0141344655941785-0.0312288471377717i</v>
      </c>
      <c r="L3023" t="str">
        <f t="shared" si="884"/>
        <v>0.0015-0.123230193134968i</v>
      </c>
      <c r="M3023" t="str">
        <f t="shared" si="885"/>
        <v>0.0135-0.050555976670756i</v>
      </c>
      <c r="N3023">
        <f t="shared" si="886"/>
        <v>58.142909926869635</v>
      </c>
      <c r="O3023">
        <f t="shared" si="887"/>
        <v>24.534882441592558</v>
      </c>
      <c r="P3023" s="3">
        <f t="shared" si="888"/>
        <v>24.534882441592558</v>
      </c>
      <c r="Q3023" s="3">
        <f t="shared" si="889"/>
        <v>-121.85709007313037</v>
      </c>
      <c r="R3023">
        <f t="shared" si="890"/>
        <v>58.142909926869635</v>
      </c>
      <c r="S3023">
        <f t="shared" si="891"/>
        <v>80.720346939234233</v>
      </c>
      <c r="T3023">
        <f t="shared" si="874"/>
        <v>24.534882441592558</v>
      </c>
    </row>
    <row r="3024" spans="1:20" x14ac:dyDescent="0.3">
      <c r="A3024">
        <f t="shared" si="875"/>
        <v>509108.18529097561</v>
      </c>
      <c r="B3024">
        <f t="shared" si="892"/>
        <v>81027.084257603332</v>
      </c>
      <c r="C3024" t="str">
        <f t="shared" si="876"/>
        <v>-8.8974481059968-14.2203926306533i</v>
      </c>
      <c r="D3024" t="str">
        <f t="shared" si="877"/>
        <v>7.66043399132095-8.07094843077773i</v>
      </c>
      <c r="E3024" t="str">
        <f t="shared" si="878"/>
        <v>173.882698366805-30.2864015040173i</v>
      </c>
      <c r="F3024" t="str">
        <f t="shared" si="879"/>
        <v>16.0769480198992-6.55780442419928i</v>
      </c>
      <c r="G3024" t="str">
        <f t="shared" si="880"/>
        <v>0.920815908260481-0.270025871639936i</v>
      </c>
      <c r="H3024" t="str">
        <f t="shared" si="881"/>
        <v>16.849171572571-123.576547379892i</v>
      </c>
      <c r="I3024" t="str">
        <f t="shared" si="882"/>
        <v>-1.40489847190544-5.4612605533192i</v>
      </c>
      <c r="K3024" t="str">
        <f t="shared" si="883"/>
        <v>0.0140815441152414-0.0311265691150152i</v>
      </c>
      <c r="L3024" t="str">
        <f t="shared" si="884"/>
        <v>0.0015-0.122763691108755i</v>
      </c>
      <c r="M3024" t="str">
        <f t="shared" si="885"/>
        <v>0.0135-0.0503645912241046i</v>
      </c>
      <c r="N3024">
        <f t="shared" si="886"/>
        <v>57.966513256844536</v>
      </c>
      <c r="O3024">
        <f t="shared" si="887"/>
        <v>24.49299629575172</v>
      </c>
      <c r="P3024" s="3">
        <f t="shared" si="888"/>
        <v>24.49299629575172</v>
      </c>
      <c r="Q3024" s="3">
        <f t="shared" si="889"/>
        <v>-122.03348674315546</v>
      </c>
      <c r="R3024">
        <f t="shared" si="890"/>
        <v>57.966513256844536</v>
      </c>
      <c r="S3024">
        <f t="shared" si="891"/>
        <v>81.027084257603335</v>
      </c>
      <c r="T3024">
        <f t="shared" si="874"/>
        <v>24.49299629575172</v>
      </c>
    </row>
    <row r="3025" spans="1:20" x14ac:dyDescent="0.3">
      <c r="A3025">
        <f t="shared" si="875"/>
        <v>511042.79639508133</v>
      </c>
      <c r="B3025">
        <f t="shared" si="892"/>
        <v>81334.987177782226</v>
      </c>
      <c r="C3025" t="str">
        <f t="shared" si="876"/>
        <v>-8.89811888274109-14.124578869706i</v>
      </c>
      <c r="D3025" t="str">
        <f t="shared" si="877"/>
        <v>7.63131296106887-8.06933895296712i</v>
      </c>
      <c r="E3025" t="str">
        <f t="shared" si="878"/>
        <v>173.925505400978-30.4918416342848i</v>
      </c>
      <c r="F3025" t="str">
        <f t="shared" si="879"/>
        <v>16.0672603855051-6.56588986926089i</v>
      </c>
      <c r="G3025" t="str">
        <f t="shared" si="880"/>
        <v>0.920261043751839-0.27088863967434i</v>
      </c>
      <c r="H3025" t="str">
        <f t="shared" si="881"/>
        <v>16.5946369671277-122.890590063316i</v>
      </c>
      <c r="I3025" t="str">
        <f t="shared" si="882"/>
        <v>-1.40684669261828-5.42544556565321i</v>
      </c>
      <c r="K3025" t="str">
        <f t="shared" si="883"/>
        <v>0.0140289756948567-0.0310245590570804i</v>
      </c>
      <c r="L3025" t="str">
        <f t="shared" si="884"/>
        <v>0.0015-0.122298955079453i</v>
      </c>
      <c r="M3025" t="str">
        <f t="shared" si="885"/>
        <v>0.0135-0.0501739302890062i</v>
      </c>
      <c r="N3025">
        <f t="shared" si="886"/>
        <v>57.790134550745236</v>
      </c>
      <c r="O3025">
        <f t="shared" si="887"/>
        <v>24.45106188186125</v>
      </c>
      <c r="P3025" s="3">
        <f t="shared" si="888"/>
        <v>24.45106188186125</v>
      </c>
      <c r="Q3025" s="3">
        <f t="shared" si="889"/>
        <v>-122.20986544925476</v>
      </c>
      <c r="R3025">
        <f t="shared" si="890"/>
        <v>57.790134550745236</v>
      </c>
      <c r="S3025">
        <f t="shared" si="891"/>
        <v>81.334987177782224</v>
      </c>
      <c r="T3025">
        <f t="shared" si="874"/>
        <v>24.45106188186125</v>
      </c>
    </row>
    <row r="3026" spans="1:20" x14ac:dyDescent="0.3">
      <c r="A3026">
        <f t="shared" si="875"/>
        <v>512984.75902138266</v>
      </c>
      <c r="B3026">
        <f t="shared" si="892"/>
        <v>81644.060129057805</v>
      </c>
      <c r="C3026" t="str">
        <f t="shared" si="876"/>
        <v>-8.89843944412385-14.0291503436889i</v>
      </c>
      <c r="D3026" t="str">
        <f t="shared" si="877"/>
        <v>7.60219327756597-8.06762466360573i</v>
      </c>
      <c r="E3026" t="str">
        <f t="shared" si="878"/>
        <v>173.968229535638-30.6982276128776i</v>
      </c>
      <c r="F3026" t="str">
        <f t="shared" si="879"/>
        <v>16.0575107868563-6.57402982612138i</v>
      </c>
      <c r="G3026" t="str">
        <f t="shared" si="880"/>
        <v>0.91970263020694-0.27175301690575i</v>
      </c>
      <c r="H3026" t="str">
        <f t="shared" si="881"/>
        <v>16.3446180763721-122.209806079571i</v>
      </c>
      <c r="I3026" t="str">
        <f t="shared" si="882"/>
        <v>-1.40867290992852-5.38993069408762i</v>
      </c>
      <c r="K3026" t="str">
        <f t="shared" si="883"/>
        <v>0.0139767582233324-0.0309228173064545i</v>
      </c>
      <c r="L3026" t="str">
        <f t="shared" si="884"/>
        <v>0.0015-0.121835978361678i</v>
      </c>
      <c r="M3026" t="str">
        <f t="shared" si="885"/>
        <v>0.0135-0.0499839911227399i</v>
      </c>
      <c r="N3026">
        <f t="shared" si="886"/>
        <v>57.613773661706404</v>
      </c>
      <c r="O3026">
        <f t="shared" si="887"/>
        <v>24.409079552687302</v>
      </c>
      <c r="P3026" s="3">
        <f t="shared" si="888"/>
        <v>24.409079552687302</v>
      </c>
      <c r="Q3026" s="3">
        <f t="shared" si="889"/>
        <v>-122.3862263382936</v>
      </c>
      <c r="R3026">
        <f t="shared" si="890"/>
        <v>57.613773661706404</v>
      </c>
      <c r="S3026">
        <f t="shared" si="891"/>
        <v>81.644060129057806</v>
      </c>
      <c r="T3026">
        <f t="shared" si="874"/>
        <v>24.409079552687302</v>
      </c>
    </row>
    <row r="3027" spans="1:20" x14ac:dyDescent="0.3">
      <c r="A3027">
        <f t="shared" si="875"/>
        <v>514934.10110566393</v>
      </c>
      <c r="B3027">
        <f t="shared" si="892"/>
        <v>81954.307557548222</v>
      </c>
      <c r="C3027" t="str">
        <f t="shared" si="876"/>
        <v>-8.89841312257737-13.934107860481i</v>
      </c>
      <c r="D3027" t="str">
        <f t="shared" si="877"/>
        <v>7.57307577843249-8.06580555812167i</v>
      </c>
      <c r="E3027" t="str">
        <f t="shared" si="878"/>
        <v>174.010870693794-30.9055661506102i</v>
      </c>
      <c r="F3027" t="str">
        <f t="shared" si="879"/>
        <v>16.0476989107408-6.58222402831652i</v>
      </c>
      <c r="G3027" t="str">
        <f t="shared" si="880"/>
        <v>0.919140649686391-0.2726189937999i</v>
      </c>
      <c r="H3027" t="str">
        <f t="shared" si="881"/>
        <v>16.0990236911228-121.534150702175i</v>
      </c>
      <c r="I3027" t="str">
        <f t="shared" si="882"/>
        <v>-1.41038035950506-5.3547125121065i</v>
      </c>
      <c r="K3027" t="str">
        <f t="shared" si="883"/>
        <v>0.0139248895988702-0.0308213441926342i</v>
      </c>
      <c r="L3027" t="str">
        <f t="shared" si="884"/>
        <v>0.0015-0.121374754295356i</v>
      </c>
      <c r="M3027" t="str">
        <f t="shared" si="885"/>
        <v>0.0135-0.0497947709929666i</v>
      </c>
      <c r="N3027">
        <f t="shared" si="886"/>
        <v>57.437430422100178</v>
      </c>
      <c r="O3027">
        <f t="shared" si="887"/>
        <v>24.367049663550993</v>
      </c>
      <c r="P3027" s="3">
        <f t="shared" si="888"/>
        <v>24.367049663550993</v>
      </c>
      <c r="Q3027" s="3">
        <f t="shared" si="889"/>
        <v>-122.56256957789982</v>
      </c>
      <c r="R3027">
        <f t="shared" si="890"/>
        <v>57.437430422100178</v>
      </c>
      <c r="S3027">
        <f t="shared" si="891"/>
        <v>81.954307557548219</v>
      </c>
      <c r="T3027">
        <f t="shared" si="874"/>
        <v>24.367049663550993</v>
      </c>
    </row>
    <row r="3028" spans="1:20" x14ac:dyDescent="0.3">
      <c r="A3028">
        <f t="shared" si="875"/>
        <v>516890.85068986547</v>
      </c>
      <c r="B3028">
        <f t="shared" si="892"/>
        <v>82265.733926266912</v>
      </c>
      <c r="C3028" t="str">
        <f t="shared" si="876"/>
        <v>-8.89804324910262-13.8394521963456i</v>
      </c>
      <c r="D3028" t="str">
        <f t="shared" si="877"/>
        <v>7.54396130103731-8.06388163996318i</v>
      </c>
      <c r="E3028" t="str">
        <f t="shared" si="878"/>
        <v>174.053428769531-31.1138640379104i</v>
      </c>
      <c r="F3028" t="str">
        <f t="shared" si="879"/>
        <v>16.0378244435387-6.59047220699793i</v>
      </c>
      <c r="G3028" t="str">
        <f t="shared" si="880"/>
        <v>0.918575084227449-0.273486560664293i</v>
      </c>
      <c r="H3028" t="str">
        <f t="shared" si="881"/>
        <v>15.8577646331667-120.863579336387i</v>
      </c>
      <c r="I3028" t="str">
        <f t="shared" si="882"/>
        <v>-1.41197219035338-5.31978763178195i</v>
      </c>
      <c r="K3028" t="str">
        <f t="shared" si="883"/>
        <v>0.0138733677276003-0.0307201400322592i</v>
      </c>
      <c r="L3028" t="str">
        <f t="shared" si="884"/>
        <v>0.0015-0.120915276245623i</v>
      </c>
      <c r="M3028" t="str">
        <f t="shared" si="885"/>
        <v>0.0135-0.0496062671776913i</v>
      </c>
      <c r="N3028">
        <f t="shared" si="886"/>
        <v>57.261104643255948</v>
      </c>
      <c r="O3028">
        <f t="shared" si="887"/>
        <v>24.324972572330662</v>
      </c>
      <c r="P3028" s="3">
        <f t="shared" si="888"/>
        <v>24.324972572330662</v>
      </c>
      <c r="Q3028" s="3">
        <f t="shared" si="889"/>
        <v>-122.73889535674405</v>
      </c>
      <c r="R3028">
        <f t="shared" si="890"/>
        <v>57.261104643255948</v>
      </c>
      <c r="S3028">
        <f t="shared" si="891"/>
        <v>82.265733926266918</v>
      </c>
      <c r="T3028">
        <f t="shared" si="874"/>
        <v>24.324972572330662</v>
      </c>
    </row>
    <row r="3029" spans="1:20" x14ac:dyDescent="0.3">
      <c r="A3029">
        <f t="shared" si="875"/>
        <v>518855.03592248698</v>
      </c>
      <c r="B3029">
        <f t="shared" si="892"/>
        <v>82578.343715186726</v>
      </c>
      <c r="C3029" t="str">
        <f t="shared" si="876"/>
        <v>-8.89733315295874-13.745184096024i</v>
      </c>
      <c r="D3029" t="str">
        <f t="shared" si="877"/>
        <v>7.5148506824017-8.06185292059401i</v>
      </c>
      <c r="E3029" t="str">
        <f t="shared" si="878"/>
        <v>174.095903627277-31.3231281455868i</v>
      </c>
      <c r="F3029" t="str">
        <f t="shared" si="879"/>
        <v>16.0278870712409-6.59877409091225i</v>
      </c>
      <c r="G3029" t="str">
        <f t="shared" si="880"/>
        <v>0.918005915845063-0.27435570764708i</v>
      </c>
      <c r="H3029" t="str">
        <f t="shared" si="881"/>
        <v>15.6207537072157-120.198047535439i</v>
      </c>
      <c r="I3029" t="str">
        <f t="shared" si="882"/>
        <v>-1.41345146717779-5.28515270371659i</v>
      </c>
      <c r="K3029" t="str">
        <f t="shared" si="883"/>
        <v>0.0138221905236146-0.0306192051292445i</v>
      </c>
      <c r="L3029" t="str">
        <f t="shared" si="884"/>
        <v>0.0015-0.120457537602732i</v>
      </c>
      <c r="M3029" t="str">
        <f t="shared" si="885"/>
        <v>0.0135-0.0494184769652235i</v>
      </c>
      <c r="N3029">
        <f t="shared" si="886"/>
        <v>57.084796115176502</v>
      </c>
      <c r="O3029">
        <f t="shared" si="887"/>
        <v>24.282848639463438</v>
      </c>
      <c r="P3029" s="3">
        <f t="shared" si="888"/>
        <v>24.282848639463438</v>
      </c>
      <c r="Q3029" s="3">
        <f t="shared" si="889"/>
        <v>-122.9152038848235</v>
      </c>
      <c r="R3029">
        <f t="shared" si="890"/>
        <v>57.084796115176502</v>
      </c>
      <c r="S3029">
        <f t="shared" si="891"/>
        <v>82.578343715186719</v>
      </c>
      <c r="T3029">
        <f t="shared" si="874"/>
        <v>24.282848639463438</v>
      </c>
    </row>
    <row r="3030" spans="1:20" x14ac:dyDescent="0.3">
      <c r="A3030">
        <f t="shared" si="875"/>
        <v>520826.68505899241</v>
      </c>
      <c r="B3030">
        <f t="shared" si="892"/>
        <v>82892.141421304434</v>
      </c>
      <c r="C3030" t="str">
        <f t="shared" si="876"/>
        <v>-8.89628616135336-13.6513042728305i</v>
      </c>
      <c r="D3030" t="str">
        <f t="shared" si="877"/>
        <v>7.48574475910299-8.05971941948742i</v>
      </c>
      <c r="E3030" t="str">
        <f t="shared" si="878"/>
        <v>174.138295101037-31.5333654256052i</v>
      </c>
      <c r="F3030" t="str">
        <f t="shared" si="879"/>
        <v>16.0178864794671-6.60712940638015i</v>
      </c>
      <c r="G3030" t="str">
        <f t="shared" si="880"/>
        <v>0.917433126532944-0.275226424735946i</v>
      </c>
      <c r="H3030" t="str">
        <f t="shared" si="881"/>
        <v>15.3879056540027-119.537511015781i</v>
      </c>
      <c r="I3030" t="str">
        <f t="shared" si="882"/>
        <v>-1.41482117267803-5.25080441696074i</v>
      </c>
      <c r="K3030" t="str">
        <f t="shared" si="883"/>
        <v>0.0137713559089994-0.0305185397749117i</v>
      </c>
      <c r="L3030" t="str">
        <f t="shared" si="884"/>
        <v>0.0015-0.120001531781961i</v>
      </c>
      <c r="M3030" t="str">
        <f t="shared" si="885"/>
        <v>0.0135-0.0492313976541378i</v>
      </c>
      <c r="N3030">
        <f t="shared" si="886"/>
        <v>56.908504606250801</v>
      </c>
      <c r="O3030">
        <f t="shared" si="887"/>
        <v>24.240678227945551</v>
      </c>
      <c r="P3030" s="3">
        <f t="shared" si="888"/>
        <v>24.240678227945551</v>
      </c>
      <c r="Q3030" s="3">
        <f t="shared" si="889"/>
        <v>-123.0914953937492</v>
      </c>
      <c r="R3030">
        <f t="shared" si="890"/>
        <v>56.908504606250801</v>
      </c>
      <c r="S3030">
        <f t="shared" si="891"/>
        <v>82.89214142130443</v>
      </c>
      <c r="T3030">
        <f t="shared" si="874"/>
        <v>24.240678227945551</v>
      </c>
    </row>
    <row r="3031" spans="1:20" x14ac:dyDescent="0.3">
      <c r="A3031">
        <f t="shared" si="875"/>
        <v>522805.82646221662</v>
      </c>
      <c r="B3031">
        <f t="shared" si="892"/>
        <v>83207.131558705398</v>
      </c>
      <c r="C3031" t="str">
        <f t="shared" si="876"/>
        <v>-8.89490559913626-13.5578134087529i</v>
      </c>
      <c r="D3031" t="str">
        <f t="shared" si="877"/>
        <v>7.45664436717865-8.05748116411876i</v>
      </c>
      <c r="E3031" t="str">
        <f t="shared" si="878"/>
        <v>174.180602993642-31.7445829118784i</v>
      </c>
      <c r="F3031" t="str">
        <f t="shared" si="879"/>
        <v>16.0078223534855-6.61553787727542i</v>
      </c>
      <c r="G3031" t="str">
        <f t="shared" si="880"/>
        <v>0.916856698264647-0.276098701756993i</v>
      </c>
      <c r="H3031" t="str">
        <f t="shared" si="881"/>
        <v>15.1591371044852-118.881925671362i</v>
      </c>
      <c r="I3031" t="str">
        <f t="shared" si="882"/>
        <v>-1.41608420978195-5.21673949890566i</v>
      </c>
      <c r="K3031" t="str">
        <f t="shared" si="883"/>
        <v>0.0137208618138653-0.0304181442481194i</v>
      </c>
      <c r="L3031" t="str">
        <f t="shared" si="884"/>
        <v>0.0015-0.119547252223511i</v>
      </c>
      <c r="M3031" t="str">
        <f t="shared" si="885"/>
        <v>0.0135-0.0490450265532356i</v>
      </c>
      <c r="N3031">
        <f t="shared" si="886"/>
        <v>56.732229862964118</v>
      </c>
      <c r="O3031">
        <f t="shared" si="887"/>
        <v>24.19846170333388</v>
      </c>
      <c r="P3031" s="3">
        <f t="shared" si="888"/>
        <v>24.19846170333388</v>
      </c>
      <c r="Q3031" s="3">
        <f t="shared" si="889"/>
        <v>-123.26777013703588</v>
      </c>
      <c r="R3031">
        <f t="shared" si="890"/>
        <v>56.732229862964118</v>
      </c>
      <c r="S3031">
        <f t="shared" si="891"/>
        <v>83.207131558705399</v>
      </c>
      <c r="T3031">
        <f t="shared" si="874"/>
        <v>24.19846170333388</v>
      </c>
    </row>
    <row r="3032" spans="1:20" x14ac:dyDescent="0.3">
      <c r="A3032">
        <f t="shared" si="875"/>
        <v>524792.48860277305</v>
      </c>
      <c r="B3032">
        <f t="shared" si="892"/>
        <v>83523.318658628486</v>
      </c>
      <c r="C3032" t="str">
        <f t="shared" si="876"/>
        <v>-8.89319478849335-13.464712154554i</v>
      </c>
      <c r="D3032" t="str">
        <f t="shared" si="877"/>
        <v>7.42755034203012-8.0551381899567i</v>
      </c>
      <c r="E3032" t="str">
        <f t="shared" si="878"/>
        <v>174.222827075955-31.9567877210572i</v>
      </c>
      <c r="F3032" t="str">
        <f t="shared" si="879"/>
        <v>15.9976943782314-6.62399922500418i</v>
      </c>
      <c r="G3032" t="str">
        <f t="shared" si="880"/>
        <v>0.916276612994676-0.276972528373629i</v>
      </c>
      <c r="H3032" t="str">
        <f t="shared" si="881"/>
        <v>14.9343665351521-118.231247587043i</v>
      </c>
      <c r="I3032" t="str">
        <f t="shared" si="882"/>
        <v>-1.41724340381632-5.18295471515598i</v>
      </c>
      <c r="K3032" t="str">
        <f t="shared" si="883"/>
        <v>0.0136707061763776-0.0303180188153941i</v>
      </c>
      <c r="L3032" t="str">
        <f t="shared" si="884"/>
        <v>0.0015-0.11909469239242i</v>
      </c>
      <c r="M3032" t="str">
        <f t="shared" si="885"/>
        <v>0.0135-0.0488593609815059i</v>
      </c>
      <c r="N3032">
        <f t="shared" si="886"/>
        <v>56.55597160960599</v>
      </c>
      <c r="O3032">
        <f t="shared" si="887"/>
        <v>24.156199433745932</v>
      </c>
      <c r="P3032" s="3">
        <f t="shared" si="888"/>
        <v>24.156199433745932</v>
      </c>
      <c r="Q3032" s="3">
        <f t="shared" si="889"/>
        <v>-123.44402839039401</v>
      </c>
      <c r="R3032">
        <f t="shared" si="890"/>
        <v>56.55597160960599</v>
      </c>
      <c r="S3032">
        <f t="shared" si="891"/>
        <v>83.523318658628483</v>
      </c>
      <c r="T3032">
        <f t="shared" si="874"/>
        <v>24.156199433745932</v>
      </c>
    </row>
    <row r="3033" spans="1:20" x14ac:dyDescent="0.3">
      <c r="A3033">
        <f t="shared" si="875"/>
        <v>526786.70005946362</v>
      </c>
      <c r="B3033">
        <f t="shared" si="892"/>
        <v>83840.707269531282</v>
      </c>
      <c r="C3033" t="str">
        <f t="shared" si="876"/>
        <v>-8.89115704864334-13.3720011298769i</v>
      </c>
      <c r="D3033" t="str">
        <f t="shared" si="877"/>
        <v>7.3984635183271-8.05269054045299i</v>
      </c>
      <c r="E3033" t="str">
        <f t="shared" si="878"/>
        <v>174.264967086082-32.1699870533405i</v>
      </c>
      <c r="F3033" t="str">
        <f t="shared" si="879"/>
        <v>15.9875022383271-6.632513168484i</v>
      </c>
      <c r="G3033" t="str">
        <f t="shared" si="880"/>
        <v>0.9156928526596-0.277847894085458i</v>
      </c>
      <c r="H3033" t="str">
        <f t="shared" si="881"/>
        <v>14.7135142243887-117.585433051123i</v>
      </c>
      <c r="I3033" t="str">
        <f t="shared" si="882"/>
        <v>-1.4183015046169-5.14944686938059i</v>
      </c>
      <c r="K3033" t="str">
        <f t="shared" si="883"/>
        <v>0.0136208869427844-0.0302181637310586i</v>
      </c>
      <c r="L3033" t="str">
        <f t="shared" si="884"/>
        <v>0.0015-0.118643845778462i</v>
      </c>
      <c r="M3033" t="str">
        <f t="shared" si="885"/>
        <v>0.0135-0.048674398268087i</v>
      </c>
      <c r="N3033">
        <f t="shared" si="886"/>
        <v>56.379729547974563</v>
      </c>
      <c r="O3033">
        <f t="shared" si="887"/>
        <v>24.113891789860133</v>
      </c>
      <c r="P3033" s="3">
        <f t="shared" si="888"/>
        <v>24.113891789860133</v>
      </c>
      <c r="Q3033" s="3">
        <f t="shared" si="889"/>
        <v>-123.62027045202544</v>
      </c>
      <c r="R3033">
        <f t="shared" si="890"/>
        <v>56.379729547974563</v>
      </c>
      <c r="S3033">
        <f t="shared" si="891"/>
        <v>83.840707269531279</v>
      </c>
      <c r="T3033">
        <f t="shared" si="874"/>
        <v>24.113891789860133</v>
      </c>
    </row>
    <row r="3034" spans="1:20" x14ac:dyDescent="0.3">
      <c r="A3034">
        <f t="shared" si="875"/>
        <v>528788.4895196897</v>
      </c>
      <c r="B3034">
        <f t="shared" si="892"/>
        <v>84159.301957155505</v>
      </c>
      <c r="C3034" t="str">
        <f t="shared" si="876"/>
        <v>-8.88879569553622-13.2796809233532i</v>
      </c>
      <c r="D3034" t="str">
        <f t="shared" si="877"/>
        <v>7.36938472991189-8.05013826703092i</v>
      </c>
      <c r="E3034" t="str">
        <f t="shared" si="878"/>
        <v>174.307022728561-32.3841881932852i</v>
      </c>
      <c r="F3034" t="str">
        <f t="shared" si="879"/>
        <v>15.9772456181017-6.64107942412329i</v>
      </c>
      <c r="G3034" t="str">
        <f t="shared" si="880"/>
        <v>0.915105399179196-0.278724788227169i</v>
      </c>
      <c r="H3034" t="str">
        <f t="shared" si="881"/>
        <v>14.4965022098923-116.944438567073i</v>
      </c>
      <c r="I3034" t="str">
        <f t="shared" si="882"/>
        <v>-1.41926118858015-5.11621280314557i</v>
      </c>
      <c r="K3034" t="str">
        <f t="shared" si="883"/>
        <v>0.0135714020674431-0.0301185792373615i</v>
      </c>
      <c r="L3034" t="str">
        <f t="shared" si="884"/>
        <v>0.0015-0.118194705896057i</v>
      </c>
      <c r="M3034" t="str">
        <f t="shared" si="885"/>
        <v>0.0135-0.0484901357522286i</v>
      </c>
      <c r="N3034">
        <f t="shared" si="886"/>
        <v>56.203503357078091</v>
      </c>
      <c r="O3034">
        <f t="shared" si="887"/>
        <v>24.071539144915842</v>
      </c>
      <c r="P3034" s="3">
        <f t="shared" si="888"/>
        <v>24.071539144915842</v>
      </c>
      <c r="Q3034" s="3">
        <f t="shared" si="889"/>
        <v>-123.79649664292191</v>
      </c>
      <c r="R3034">
        <f t="shared" si="890"/>
        <v>56.203503357078091</v>
      </c>
      <c r="S3034">
        <f t="shared" si="891"/>
        <v>84.159301957155506</v>
      </c>
      <c r="T3034">
        <f t="shared" si="874"/>
        <v>24.071539144915842</v>
      </c>
    </row>
    <row r="3035" spans="1:20" x14ac:dyDescent="0.3">
      <c r="A3035">
        <f t="shared" si="875"/>
        <v>530797.8857798645</v>
      </c>
      <c r="B3035">
        <f t="shared" si="892"/>
        <v>84479.107304592704</v>
      </c>
      <c r="C3035" t="str">
        <f t="shared" si="876"/>
        <v>-8.88611404155291-13.1877520927137i</v>
      </c>
      <c r="D3035" t="str">
        <f t="shared" si="877"/>
        <v>7.34031480970392-8.04748142907239i</v>
      </c>
      <c r="E3035" t="str">
        <f t="shared" si="878"/>
        <v>174.348993673533-32.5993985106314i</v>
      </c>
      <c r="F3035" t="str">
        <f t="shared" si="879"/>
        <v>15.966924201611-6.64969770580043i</v>
      </c>
      <c r="G3035" t="str">
        <f t="shared" si="880"/>
        <v>0.9145142344576-0.279603199967435i</v>
      </c>
      <c r="H3035" t="str">
        <f t="shared" si="881"/>
        <v>14.2832542471115-116.308220864481i</v>
      </c>
      <c r="I3035" t="str">
        <f t="shared" si="882"/>
        <v>-1.42012506065748-5.08324939572889i</v>
      </c>
      <c r="K3035" t="str">
        <f t="shared" si="883"/>
        <v>0.0135222495128474-0.0300192655646044i</v>
      </c>
      <c r="L3035" t="str">
        <f t="shared" si="884"/>
        <v>0.0015-0.117747266284177i</v>
      </c>
      <c r="M3035" t="str">
        <f t="shared" si="885"/>
        <v>0.0135-0.0483065707832522i</v>
      </c>
      <c r="N3035">
        <f t="shared" si="886"/>
        <v>56.027292692835346</v>
      </c>
      <c r="O3035">
        <f t="shared" si="887"/>
        <v>24.029141874712604</v>
      </c>
      <c r="P3035" s="3">
        <f t="shared" si="888"/>
        <v>24.029141874712604</v>
      </c>
      <c r="Q3035" s="3">
        <f t="shared" si="889"/>
        <v>-123.97270730716465</v>
      </c>
      <c r="R3035">
        <f t="shared" si="890"/>
        <v>56.027292692835346</v>
      </c>
      <c r="S3035">
        <f t="shared" si="891"/>
        <v>84.479107304592702</v>
      </c>
      <c r="T3035">
        <f t="shared" si="874"/>
        <v>24.029141874712604</v>
      </c>
    </row>
    <row r="3036" spans="1:20" x14ac:dyDescent="0.3">
      <c r="A3036">
        <f t="shared" si="875"/>
        <v>532814.91774582805</v>
      </c>
      <c r="B3036">
        <f t="shared" si="892"/>
        <v>84800.127912350159</v>
      </c>
      <c r="C3036" t="str">
        <f t="shared" si="876"/>
        <v>-8.88311539520775-13.0962151649026i</v>
      </c>
      <c r="D3036" t="str">
        <f t="shared" si="877"/>
        <v>7.3112545896046-8.04472009390364i</v>
      </c>
      <c r="E3036" t="str">
        <f t="shared" si="878"/>
        <v>174.390879555901-32.8156254611337i</v>
      </c>
      <c r="F3036" t="str">
        <f t="shared" si="879"/>
        <v>15.9565376726589-6.65836772484346i</v>
      </c>
      <c r="G3036" t="str">
        <f t="shared" si="880"/>
        <v>0.913919340384485-0.28048311830781i</v>
      </c>
      <c r="H3036" t="str">
        <f t="shared" si="881"/>
        <v>14.0736957686837-115.676736909267i</v>
      </c>
      <c r="I3036" t="str">
        <f t="shared" si="882"/>
        <v>-1.42089565629419-5.05055356391956i</v>
      </c>
      <c r="K3036" t="str">
        <f t="shared" si="883"/>
        <v>0.0134734272496514-0.0299202229312696i</v>
      </c>
      <c r="L3036" t="str">
        <f t="shared" si="884"/>
        <v>0.0015-0.117301520506253i</v>
      </c>
      <c r="M3036" t="str">
        <f t="shared" si="885"/>
        <v>0.0135-0.0481237007205142i</v>
      </c>
      <c r="N3036">
        <f t="shared" si="886"/>
        <v>55.851097187771288</v>
      </c>
      <c r="O3036">
        <f t="shared" si="887"/>
        <v>23.986700357609724</v>
      </c>
      <c r="P3036" s="3">
        <f t="shared" si="888"/>
        <v>23.986700357609724</v>
      </c>
      <c r="Q3036" s="3">
        <f t="shared" si="889"/>
        <v>-124.14890281222871</v>
      </c>
      <c r="R3036">
        <f t="shared" si="890"/>
        <v>55.851097187771288</v>
      </c>
      <c r="S3036">
        <f t="shared" si="891"/>
        <v>84.800127912350163</v>
      </c>
      <c r="T3036">
        <f t="shared" si="874"/>
        <v>23.986700357609724</v>
      </c>
    </row>
    <row r="3037" spans="1:20" x14ac:dyDescent="0.3">
      <c r="A3037">
        <f t="shared" si="875"/>
        <v>534839.61443326215</v>
      </c>
      <c r="B3037">
        <f t="shared" si="892"/>
        <v>85122.368398417093</v>
      </c>
      <c r="C3037" t="str">
        <f t="shared" si="876"/>
        <v>-8.87980306085246-13.0050706361933i</v>
      </c>
      <c r="D3037" t="str">
        <f t="shared" si="877"/>
        <v>7.28220490040221-8.04185433677944i</v>
      </c>
      <c r="E3037" t="str">
        <f t="shared" si="878"/>
        <v>174.43267997447-33.0328765874076i</v>
      </c>
      <c r="F3037" t="str">
        <f t="shared" si="879"/>
        <v>15.9460857148167-6.66708919000903i</v>
      </c>
      <c r="G3037" t="str">
        <f t="shared" si="880"/>
        <v>0.913320698836249-0.28136453208163i</v>
      </c>
      <c r="H3037" t="str">
        <f t="shared" si="881"/>
        <v>13.8677538448524-115.049943913177i</v>
      </c>
      <c r="I3037" t="str">
        <f t="shared" si="882"/>
        <v>-1.42157544331403-5.01812226180011i</v>
      </c>
      <c r="K3037" t="str">
        <f t="shared" si="883"/>
        <v>0.0134249332566936-0.0298214515441465i</v>
      </c>
      <c r="L3037" t="str">
        <f t="shared" si="884"/>
        <v>0.0015-0.116857462150083i</v>
      </c>
      <c r="M3037" t="str">
        <f t="shared" si="885"/>
        <v>0.0135-0.0479415229333675i</v>
      </c>
      <c r="N3037">
        <f t="shared" si="886"/>
        <v>55.674916450709404</v>
      </c>
      <c r="O3037">
        <f t="shared" si="887"/>
        <v>23.944214974524819</v>
      </c>
      <c r="P3037" s="3">
        <f t="shared" si="888"/>
        <v>23.944214974524819</v>
      </c>
      <c r="Q3037" s="3">
        <f t="shared" si="889"/>
        <v>-124.3250835492906</v>
      </c>
      <c r="R3037">
        <f t="shared" si="890"/>
        <v>55.674916450709404</v>
      </c>
      <c r="S3037">
        <f t="shared" si="891"/>
        <v>85.122368398417095</v>
      </c>
      <c r="T3037">
        <f t="shared" si="874"/>
        <v>23.944214974524819</v>
      </c>
    </row>
    <row r="3038" spans="1:20" x14ac:dyDescent="0.3">
      <c r="A3038">
        <f t="shared" si="875"/>
        <v>536872.00496810861</v>
      </c>
      <c r="B3038">
        <f t="shared" si="892"/>
        <v>85445.833398331073</v>
      </c>
      <c r="C3038" t="str">
        <f t="shared" si="876"/>
        <v>-8.87618033838221-12.9143189723087i</v>
      </c>
      <c r="D3038" t="str">
        <f t="shared" si="877"/>
        <v>7.2531665716774-8.03888424086622i</v>
      </c>
      <c r="E3038" t="str">
        <f t="shared" si="878"/>
        <v>174.474394491077-33.2511595197779i</v>
      </c>
      <c r="F3038" t="str">
        <f t="shared" si="879"/>
        <v>15.9355680114457-6.67586180746237i</v>
      </c>
      <c r="G3038" t="str">
        <f t="shared" si="880"/>
        <v>0.91271829167723-0.282247429952921i</v>
      </c>
      <c r="H3038" t="str">
        <f t="shared" si="881"/>
        <v>13.6653571448398-114.427799342626i</v>
      </c>
      <c r="I3038" t="str">
        <f t="shared" si="882"/>
        <v>-1.42216682375166-4.98595248051687i</v>
      </c>
      <c r="K3038" t="str">
        <f t="shared" si="883"/>
        <v>0.0133767655210191-0.0297229515984569i</v>
      </c>
      <c r="L3038" t="str">
        <f t="shared" si="884"/>
        <v>0.0015-0.116415084827738i</v>
      </c>
      <c r="M3038" t="str">
        <f t="shared" si="885"/>
        <v>0.0135-0.0477600348011233i</v>
      </c>
      <c r="N3038">
        <f t="shared" si="886"/>
        <v>55.498750066463771</v>
      </c>
      <c r="O3038">
        <f t="shared" si="887"/>
        <v>23.9016861089328</v>
      </c>
      <c r="P3038" s="3">
        <f t="shared" si="888"/>
        <v>23.9016861089328</v>
      </c>
      <c r="Q3038" s="3">
        <f t="shared" si="889"/>
        <v>-124.50124993353623</v>
      </c>
      <c r="R3038">
        <f t="shared" si="890"/>
        <v>55.498750066463771</v>
      </c>
      <c r="S3038">
        <f t="shared" si="891"/>
        <v>85.445833398331075</v>
      </c>
      <c r="T3038">
        <f t="shared" si="874"/>
        <v>23.9016861089328</v>
      </c>
    </row>
    <row r="3039" spans="1:20" x14ac:dyDescent="0.3">
      <c r="A3039">
        <f t="shared" si="875"/>
        <v>538912.11858698737</v>
      </c>
      <c r="B3039">
        <f t="shared" si="892"/>
        <v>85770.527565244731</v>
      </c>
      <c r="C3039" t="str">
        <f t="shared" si="876"/>
        <v>-8.87225052294327-12.8239606085427i</v>
      </c>
      <c r="D3039" t="str">
        <f t="shared" si="877"/>
        <v>7.22414043170858-8.03580989722354i</v>
      </c>
      <c r="E3039" t="str">
        <f t="shared" si="878"/>
        <v>174.516022629692-33.4704819771403i</v>
      </c>
      <c r="F3039" t="str">
        <f t="shared" si="879"/>
        <v>15.9249842457179-6.68468528075655i</v>
      </c>
      <c r="G3039" t="str">
        <f t="shared" si="880"/>
        <v>0.912112100760932-0.283131800415304i</v>
      </c>
      <c r="H3039" t="str">
        <f t="shared" si="881"/>
        <v>13.466435899158-113.810260926897i</v>
      </c>
      <c r="I3039" t="str">
        <f t="shared" si="882"/>
        <v>-1.42267213563374-4.9540412480363i</v>
      </c>
      <c r="K3039" t="str">
        <f t="shared" si="883"/>
        <v>0.0133289220379012-0.0296247232779804i</v>
      </c>
      <c r="L3039" t="str">
        <f t="shared" si="884"/>
        <v>0.0015-0.115974382175471i</v>
      </c>
      <c r="M3039" t="str">
        <f t="shared" si="885"/>
        <v>0.0135-0.0475792337130137i</v>
      </c>
      <c r="N3039">
        <f t="shared" si="886"/>
        <v>55.322597595526872</v>
      </c>
      <c r="O3039">
        <f t="shared" si="887"/>
        <v>23.859114146863792</v>
      </c>
      <c r="P3039" s="3">
        <f t="shared" si="888"/>
        <v>23.859114146863792</v>
      </c>
      <c r="Q3039" s="3">
        <f t="shared" si="889"/>
        <v>-124.67740240447313</v>
      </c>
      <c r="R3039">
        <f t="shared" si="890"/>
        <v>55.322597595526872</v>
      </c>
      <c r="S3039">
        <f t="shared" si="891"/>
        <v>85.770527565244734</v>
      </c>
      <c r="T3039">
        <f t="shared" si="874"/>
        <v>23.859114146863792</v>
      </c>
    </row>
    <row r="3040" spans="1:20" x14ac:dyDescent="0.3">
      <c r="A3040">
        <f t="shared" si="875"/>
        <v>540959.98463761795</v>
      </c>
      <c r="B3040">
        <f t="shared" si="892"/>
        <v>86096.455569992657</v>
      </c>
      <c r="C3040" t="str">
        <f t="shared" si="876"/>
        <v>-8.86801690464374-12.7339959498852i</v>
      </c>
      <c r="D3040" t="str">
        <f t="shared" si="877"/>
        <v>7.19512730737799-8.03263140478439i</v>
      </c>
      <c r="E3040" t="str">
        <f t="shared" si="878"/>
        <v>174.557563875515-33.6908517678354i</v>
      </c>
      <c r="F3040" t="str">
        <f t="shared" si="879"/>
        <v>15.9143341006379-6.69355931081223i</v>
      </c>
      <c r="G3040" t="str">
        <f t="shared" si="880"/>
        <v>0.911502107931277-0.284017631790908i</v>
      </c>
      <c r="H3040" t="str">
        <f t="shared" si="881"/>
        <v>13.2709218628302-113.19728666573i</v>
      </c>
      <c r="I3040" t="str">
        <f t="shared" si="882"/>
        <v>-1.42309365471046-4.92238562888957i</v>
      </c>
      <c r="K3040" t="str">
        <f t="shared" si="883"/>
        <v>0.0132814008108614-0.0295267667551788i</v>
      </c>
      <c r="L3040" t="str">
        <f t="shared" si="884"/>
        <v>0.0015-0.115535347853627i</v>
      </c>
      <c r="M3040" t="str">
        <f t="shared" si="885"/>
        <v>0.0135-0.0473991170681547i</v>
      </c>
      <c r="N3040">
        <f t="shared" si="886"/>
        <v>55.14645857375244</v>
      </c>
      <c r="O3040">
        <f t="shared" si="887"/>
        <v>23.816499476901292</v>
      </c>
      <c r="P3040" s="3">
        <f t="shared" si="888"/>
        <v>23.816499476901292</v>
      </c>
      <c r="Q3040" s="3">
        <f t="shared" si="889"/>
        <v>-124.85354142624756</v>
      </c>
      <c r="R3040">
        <f t="shared" si="890"/>
        <v>55.14645857375244</v>
      </c>
      <c r="S3040">
        <f t="shared" si="891"/>
        <v>86.096455569992656</v>
      </c>
      <c r="T3040">
        <f t="shared" si="874"/>
        <v>23.816499476901292</v>
      </c>
    </row>
    <row r="3041" spans="1:20" x14ac:dyDescent="0.3">
      <c r="A3041">
        <f t="shared" si="875"/>
        <v>543015.63257924083</v>
      </c>
      <c r="B3041">
        <f t="shared" si="892"/>
        <v>86423.622101158631</v>
      </c>
      <c r="C3041" t="str">
        <f t="shared" si="876"/>
        <v>-8.86348276826506-12.6444253711495i</v>
      </c>
      <c r="D3041" t="str">
        <f t="shared" si="877"/>
        <v>7.16612802407794-8.02934887033414i</v>
      </c>
      <c r="E3041" t="str">
        <f t="shared" si="878"/>
        <v>174.599017674041-33.9122767905296i</v>
      </c>
      <c r="F3041" t="str">
        <f t="shared" si="879"/>
        <v>15.9036172590653-6.70248359589745i</v>
      </c>
      <c r="G3041" t="str">
        <f t="shared" si="880"/>
        <v>0.910888295023865-0.284904912229293i</v>
      </c>
      <c r="H3041" t="str">
        <f t="shared" si="881"/>
        <v>13.078748279506-112.588834836328i</v>
      </c>
      <c r="I3041" t="str">
        <f t="shared" si="882"/>
        <v>-1.42343359613873-4.89098272390595i</v>
      </c>
      <c r="K3041" t="str">
        <f t="shared" si="883"/>
        <v>0.0132341998516891-0.0294290821913191i</v>
      </c>
      <c r="L3041" t="str">
        <f t="shared" si="884"/>
        <v>0.0015-0.11509797554655i</v>
      </c>
      <c r="M3041" t="str">
        <f t="shared" si="885"/>
        <v>0.0135-0.0472196822755078i</v>
      </c>
      <c r="N3041">
        <f t="shared" si="886"/>
        <v>54.970332512039192</v>
      </c>
      <c r="O3041">
        <f t="shared" si="887"/>
        <v>23.773842490179558</v>
      </c>
      <c r="P3041" s="3">
        <f t="shared" si="888"/>
        <v>23.773842490179558</v>
      </c>
      <c r="Q3041" s="3">
        <f t="shared" si="889"/>
        <v>-125.02966748796081</v>
      </c>
      <c r="R3041">
        <f t="shared" si="890"/>
        <v>54.970332512039192</v>
      </c>
      <c r="S3041">
        <f t="shared" si="891"/>
        <v>86.423622101158628</v>
      </c>
      <c r="T3041">
        <f t="shared" si="874"/>
        <v>23.773842490179558</v>
      </c>
    </row>
    <row r="3042" spans="1:20" x14ac:dyDescent="0.3">
      <c r="A3042">
        <f t="shared" si="875"/>
        <v>545079.09198304208</v>
      </c>
      <c r="B3042">
        <f t="shared" si="892"/>
        <v>86752.031865143043</v>
      </c>
      <c r="C3042" t="str">
        <f t="shared" si="876"/>
        <v>-8.8586513929766-12.5552492171027i</v>
      </c>
      <c r="D3042" t="str">
        <f t="shared" si="877"/>
        <v>7.1371434056173-8.02596240848803i</v>
      </c>
      <c r="E3042" t="str">
        <f t="shared" si="878"/>
        <v>174.640383430124-34.1347650351039i</v>
      </c>
      <c r="F3042" t="str">
        <f t="shared" si="879"/>
        <v>15.8928334037366-6.71145783160734i</v>
      </c>
      <c r="G3042" t="str">
        <f t="shared" si="880"/>
        <v>0.910270643867268-0.285793629706362i</v>
      </c>
      <c r="H3042" t="str">
        <f t="shared" si="881"/>
        <v>12.8898498464526-111.984863999838i</v>
      </c>
      <c r="I3042" t="str">
        <f t="shared" si="882"/>
        <v>-1.42369411611868-4.85982966993694i</v>
      </c>
      <c r="K3042" t="str">
        <f t="shared" si="883"/>
        <v>0.0131873171804595-0.0293316697365969i</v>
      </c>
      <c r="L3042" t="str">
        <f t="shared" si="884"/>
        <v>0.0015-0.114662258962493i</v>
      </c>
      <c r="M3042" t="str">
        <f t="shared" si="885"/>
        <v>0.0135-0.0470409267538433i</v>
      </c>
      <c r="N3042">
        <f t="shared" si="886"/>
        <v>54.794218896009042</v>
      </c>
      <c r="O3042">
        <f t="shared" si="887"/>
        <v>23.731143580381012</v>
      </c>
      <c r="P3042" s="3">
        <f t="shared" si="888"/>
        <v>23.731143580381012</v>
      </c>
      <c r="Q3042" s="3">
        <f t="shared" si="889"/>
        <v>-125.20578110399096</v>
      </c>
      <c r="R3042">
        <f t="shared" si="890"/>
        <v>54.794218896009042</v>
      </c>
      <c r="S3042">
        <f t="shared" si="891"/>
        <v>86.752031865143039</v>
      </c>
      <c r="T3042">
        <f t="shared" si="874"/>
        <v>23.731143580381012</v>
      </c>
    </row>
    <row r="3043" spans="1:20" x14ac:dyDescent="0.3">
      <c r="A3043">
        <f t="shared" si="875"/>
        <v>547150.39253257762</v>
      </c>
      <c r="B3043">
        <f t="shared" si="892"/>
        <v>87081.689586230583</v>
      </c>
      <c r="C3043" t="str">
        <f t="shared" si="876"/>
        <v>-8.85352605205196-12.4664678025982i</v>
      </c>
      <c r="D3043" t="str">
        <f t="shared" si="877"/>
        <v>7.10817427412861-8.02247214166741i</v>
      </c>
      <c r="E3043" t="str">
        <f t="shared" si="878"/>
        <v>174.681660507008-34.3583245835592i</v>
      </c>
      <c r="F3043" t="str">
        <f t="shared" si="879"/>
        <v>15.8819822172886-6.72048171084407i</v>
      </c>
      <c r="G3043" t="str">
        <f t="shared" si="880"/>
        <v>0.909649136284326-0.286683772023296i</v>
      </c>
      <c r="H3043" t="str">
        <f t="shared" si="881"/>
        <v>12.7041626803913-111.385333007282i</v>
      </c>
      <c r="I3043" t="str">
        <f t="shared" si="882"/>
        <v>-1.42387731348432-4.82892363957033i</v>
      </c>
      <c r="K3043" t="str">
        <f t="shared" si="883"/>
        <v>0.0131407508255499-0.0292345295302575i</v>
      </c>
      <c r="L3043" t="str">
        <f t="shared" si="884"/>
        <v>0.0015-0.114228191833525i</v>
      </c>
      <c r="M3043" t="str">
        <f t="shared" si="885"/>
        <v>0.0135-0.0468628479317028i</v>
      </c>
      <c r="N3043">
        <f t="shared" si="886"/>
        <v>54.618117185682635</v>
      </c>
      <c r="O3043">
        <f t="shared" si="887"/>
        <v>23.68840314373303</v>
      </c>
      <c r="P3043" s="3">
        <f t="shared" si="888"/>
        <v>23.68840314373303</v>
      </c>
      <c r="Q3043" s="3">
        <f t="shared" si="889"/>
        <v>-125.38188281431736</v>
      </c>
      <c r="R3043">
        <f t="shared" si="890"/>
        <v>54.618117185682635</v>
      </c>
      <c r="S3043">
        <f t="shared" si="891"/>
        <v>87.081689586230581</v>
      </c>
      <c r="T3043">
        <f t="shared" si="874"/>
        <v>23.68840314373303</v>
      </c>
    </row>
    <row r="3044" spans="1:20" x14ac:dyDescent="0.3">
      <c r="A3044">
        <f t="shared" si="875"/>
        <v>549229.56402420136</v>
      </c>
      <c r="B3044">
        <f t="shared" si="892"/>
        <v>87412.600006658264</v>
      </c>
      <c r="C3044" t="str">
        <f t="shared" si="876"/>
        <v>-8.84811001258776-12.3780814127115i</v>
      </c>
      <c r="D3044" t="str">
        <f t="shared" si="877"/>
        <v>7.07922144997549-8.01887820007478i</v>
      </c>
      <c r="E3044" t="str">
        <f t="shared" si="878"/>
        <v>174.722848225344-34.5829636109257i</v>
      </c>
      <c r="F3044" t="str">
        <f t="shared" si="879"/>
        <v>15.8710633822807-6.72955492379668i</v>
      </c>
      <c r="G3044" t="str">
        <f t="shared" si="880"/>
        <v>0.909023754093477-0.28757532680548i</v>
      </c>
      <c r="H3044" t="str">
        <f t="shared" si="881"/>
        <v>12.5216242841738-110.790201005005i</v>
      </c>
      <c r="I3044" t="str">
        <f t="shared" si="882"/>
        <v>-1.42398523124991-4.798261840836i</v>
      </c>
      <c r="K3044" t="str">
        <f t="shared" si="883"/>
        <v>0.0130944988236569-0.0291376617007185i</v>
      </c>
      <c r="L3044" t="str">
        <f t="shared" si="884"/>
        <v>0.0015-0.113795767915447i</v>
      </c>
      <c r="M3044" t="str">
        <f t="shared" si="885"/>
        <v>0.0135-0.0466854432473627i</v>
      </c>
      <c r="N3044">
        <f t="shared" si="886"/>
        <v>54.442026815152417</v>
      </c>
      <c r="O3044">
        <f t="shared" si="887"/>
        <v>23.645621579004761</v>
      </c>
      <c r="P3044" s="3">
        <f t="shared" si="888"/>
        <v>23.645621579004761</v>
      </c>
      <c r="Q3044" s="3">
        <f t="shared" si="889"/>
        <v>-125.55797318484758</v>
      </c>
      <c r="R3044">
        <f t="shared" si="890"/>
        <v>54.442026815152417</v>
      </c>
      <c r="S3044">
        <f t="shared" si="891"/>
        <v>87.412600006658266</v>
      </c>
      <c r="T3044">
        <f t="shared" si="874"/>
        <v>23.645621579004761</v>
      </c>
    </row>
    <row r="3045" spans="1:20" x14ac:dyDescent="0.3">
      <c r="A3045">
        <f t="shared" si="875"/>
        <v>551316.63636749331</v>
      </c>
      <c r="B3045">
        <f t="shared" si="892"/>
        <v>87744.767886683563</v>
      </c>
      <c r="C3045" t="str">
        <f t="shared" si="876"/>
        <v>-8.84240653522338-12.2900903028775i</v>
      </c>
      <c r="D3045" t="str">
        <f t="shared" si="877"/>
        <v>7.05028575166038-8.01518072166715i</v>
      </c>
      <c r="E3045" t="str">
        <f t="shared" si="878"/>
        <v>174.763945862189-34.8086903861821i</v>
      </c>
      <c r="F3045" t="str">
        <f t="shared" si="879"/>
        <v>15.8600765812195-6.73867715792143i</v>
      </c>
      <c r="G3045" t="str">
        <f t="shared" si="880"/>
        <v>0.908394479110095-0.28846828150144i</v>
      </c>
      <c r="H3045" t="str">
        <f t="shared" si="881"/>
        <v>12.3421735142677-110.199427439665i</v>
      </c>
      <c r="I3045" t="str">
        <f t="shared" si="882"/>
        <v>-1.42401985811355-4.76784151690531i</v>
      </c>
      <c r="K3045" t="str">
        <f t="shared" si="883"/>
        <v>0.0130485592198108-0.0290410663656888i</v>
      </c>
      <c r="L3045" t="str">
        <f t="shared" si="884"/>
        <v>0.0015-0.113364980987694i</v>
      </c>
      <c r="M3045" t="str">
        <f t="shared" si="885"/>
        <v>0.0135-0.0465087101487974i</v>
      </c>
      <c r="N3045">
        <f t="shared" si="886"/>
        <v>54.265947192254217</v>
      </c>
      <c r="O3045">
        <f t="shared" si="887"/>
        <v>23.602799287502698</v>
      </c>
      <c r="P3045" s="3">
        <f t="shared" si="888"/>
        <v>23.602799287502698</v>
      </c>
      <c r="Q3045" s="3">
        <f t="shared" si="889"/>
        <v>-125.73405280774578</v>
      </c>
      <c r="R3045">
        <f t="shared" si="890"/>
        <v>54.265947192254217</v>
      </c>
      <c r="S3045">
        <f t="shared" si="891"/>
        <v>87.744767886683562</v>
      </c>
      <c r="T3045">
        <f t="shared" si="874"/>
        <v>23.602799287502698</v>
      </c>
    </row>
    <row r="3046" spans="1:20" x14ac:dyDescent="0.3">
      <c r="A3046">
        <f t="shared" si="875"/>
        <v>553411.63958568987</v>
      </c>
      <c r="B3046">
        <f t="shared" si="892"/>
        <v>88078.198004652964</v>
      </c>
      <c r="C3046" t="str">
        <f t="shared" si="876"/>
        <v>-8.83641887386513-12.2024946990315i</v>
      </c>
      <c r="D3046" t="str">
        <f t="shared" si="877"/>
        <v>7.02136799573295-8.01137985212861i</v>
      </c>
      <c r="E3046" t="str">
        <f t="shared" si="878"/>
        <v>174.804952649983-35.0355132731936i</v>
      </c>
      <c r="F3046" t="str">
        <f t="shared" si="879"/>
        <v>15.8490214965814-6.74784809792182i</v>
      </c>
      <c r="G3046" t="str">
        <f t="shared" si="880"/>
        <v>0.907761293147854-0.289362623381787i</v>
      </c>
      <c r="H3046" t="str">
        <f t="shared" si="881"/>
        <v>12.1657505490342-109.612972062741i</v>
      </c>
      <c r="I3046" t="str">
        <f t="shared" si="882"/>
        <v>-1.42398312991849-4.73765994578137i</v>
      </c>
      <c r="K3046" t="str">
        <f t="shared" si="883"/>
        <v>0.0130029300673896-0.0289447436322894i</v>
      </c>
      <c r="L3046" t="str">
        <f t="shared" si="884"/>
        <v>0.0015-0.112935824853251i</v>
      </c>
      <c r="M3046" t="str">
        <f t="shared" si="885"/>
        <v>0.0135-0.0463326460936415i</v>
      </c>
      <c r="N3046">
        <f t="shared" si="886"/>
        <v>54.089877698231433</v>
      </c>
      <c r="O3046">
        <f t="shared" si="887"/>
        <v>23.559936673067192</v>
      </c>
      <c r="P3046" s="3">
        <f t="shared" si="888"/>
        <v>23.559936673067192</v>
      </c>
      <c r="Q3046" s="3">
        <f t="shared" si="889"/>
        <v>-125.91012230176857</v>
      </c>
      <c r="R3046">
        <f t="shared" si="890"/>
        <v>54.089877698231433</v>
      </c>
      <c r="S3046">
        <f t="shared" si="891"/>
        <v>88.078198004652961</v>
      </c>
      <c r="T3046">
        <f t="shared" si="874"/>
        <v>23.559936673067192</v>
      </c>
    </row>
    <row r="3047" spans="1:20" x14ac:dyDescent="0.3">
      <c r="A3047">
        <f t="shared" si="875"/>
        <v>555514.60381611541</v>
      </c>
      <c r="B3047">
        <f t="shared" si="892"/>
        <v>88412.895157070641</v>
      </c>
      <c r="C3047" t="str">
        <f t="shared" si="876"/>
        <v>-8.83015027541069-12.1152947977513i</v>
      </c>
      <c r="D3047" t="str">
        <f t="shared" si="877"/>
        <v>6.99246899669872-8.00747574484111i</v>
      </c>
      <c r="E3047" t="str">
        <f t="shared" si="878"/>
        <v>174.845867775507-35.2634407316483i</v>
      </c>
      <c r="F3047" t="str">
        <f t="shared" si="879"/>
        <v>15.8378978108375-6.75706742572877i</v>
      </c>
      <c r="G3047" t="str">
        <f t="shared" si="880"/>
        <v>0.90712417802011-0.29025833953816i</v>
      </c>
      <c r="H3047" t="str">
        <f t="shared" si="881"/>
        <v>11.9922968577846-109.030794934655i</v>
      </c>
      <c r="I3047" t="str">
        <f t="shared" si="882"/>
        <v>-1.42387693107412-4.70771443998539i</v>
      </c>
      <c r="K3047" t="str">
        <f t="shared" si="883"/>
        <v>0.0129576094281315-0.0288486935971721i</v>
      </c>
      <c r="L3047" t="str">
        <f t="shared" si="884"/>
        <v>0.0015-0.112508293338565i</v>
      </c>
      <c r="M3047" t="str">
        <f t="shared" si="885"/>
        <v>0.0135-0.0461572485491547i</v>
      </c>
      <c r="N3047">
        <f t="shared" si="886"/>
        <v>53.91381768739943</v>
      </c>
      <c r="O3047">
        <f t="shared" si="887"/>
        <v>23.517034142067278</v>
      </c>
      <c r="P3047" s="3">
        <f t="shared" si="888"/>
        <v>23.517034142067278</v>
      </c>
      <c r="Q3047" s="3">
        <f t="shared" si="889"/>
        <v>-126.08618231260057</v>
      </c>
      <c r="R3047">
        <f t="shared" si="890"/>
        <v>53.91381768739943</v>
      </c>
      <c r="S3047">
        <f t="shared" si="891"/>
        <v>88.412895157070636</v>
      </c>
      <c r="T3047">
        <f t="shared" si="874"/>
        <v>23.517034142067278</v>
      </c>
    </row>
    <row r="3048" spans="1:20" x14ac:dyDescent="0.3">
      <c r="A3048">
        <f t="shared" si="875"/>
        <v>557625.55931061669</v>
      </c>
      <c r="B3048">
        <f t="shared" si="892"/>
        <v>88748.864158667508</v>
      </c>
      <c r="C3048" t="str">
        <f t="shared" si="876"/>
        <v>-8.82360397947638-12.028490766404i</v>
      </c>
      <c r="D3048" t="str">
        <f t="shared" si="877"/>
        <v>6.96358956692843-8.00346856085424i</v>
      </c>
      <c r="E3048" t="str">
        <f t="shared" si="878"/>
        <v>174.886690378822-35.492481318012i</v>
      </c>
      <c r="F3048" t="str">
        <f t="shared" si="879"/>
        <v>15.8267052064778-6.76633482048126i</v>
      </c>
      <c r="G3048" t="str">
        <f t="shared" si="880"/>
        <v>0.9064831155413-0.291155416882184i</v>
      </c>
      <c r="H3048" t="str">
        <f t="shared" si="881"/>
        <v>11.8217551705895-108.452856428459i</v>
      </c>
      <c r="I3048" t="str">
        <f t="shared" si="882"/>
        <v>-1.4237030959373-4.67800234623579i</v>
      </c>
      <c r="K3048" t="str">
        <f t="shared" si="883"/>
        <v>0.0129125953721482-0.0287529163466374i</v>
      </c>
      <c r="L3048" t="str">
        <f t="shared" si="884"/>
        <v>0.0015-0.112082380293449i</v>
      </c>
      <c r="M3048" t="str">
        <f t="shared" si="885"/>
        <v>0.0135-0.0459825149921843i</v>
      </c>
      <c r="N3048">
        <f t="shared" si="886"/>
        <v>53.737766486809846</v>
      </c>
      <c r="O3048">
        <f t="shared" si="887"/>
        <v>23.474092103396412</v>
      </c>
      <c r="P3048" s="3">
        <f t="shared" si="888"/>
        <v>23.474092103396412</v>
      </c>
      <c r="Q3048" s="3">
        <f t="shared" si="889"/>
        <v>-126.26223351319015</v>
      </c>
      <c r="R3048">
        <f t="shared" si="890"/>
        <v>53.737766486809846</v>
      </c>
      <c r="S3048">
        <f t="shared" si="891"/>
        <v>88.748864158667502</v>
      </c>
      <c r="T3048">
        <f t="shared" si="874"/>
        <v>23.474092103396412</v>
      </c>
    </row>
    <row r="3049" spans="1:20" x14ac:dyDescent="0.3">
      <c r="A3049">
        <f t="shared" si="875"/>
        <v>559744.536435997</v>
      </c>
      <c r="B3049">
        <f t="shared" si="892"/>
        <v>89086.10984247044</v>
      </c>
      <c r="C3049" t="str">
        <f t="shared" si="876"/>
        <v>-8.81678321812757-11.9420827432921i</v>
      </c>
      <c r="D3049" t="str">
        <f t="shared" si="877"/>
        <v>6.9347305165677-7.99935846885369i</v>
      </c>
      <c r="E3049" t="str">
        <f t="shared" si="878"/>
        <v>174.92741955218-35.7226436864921i</v>
      </c>
      <c r="F3049" t="str">
        <f t="shared" si="879"/>
        <v>15.8154433660358-6.77564995850671i</v>
      </c>
      <c r="G3049" t="str">
        <f t="shared" si="880"/>
        <v>0.905838087528361-0.292053842144428i</v>
      </c>
      <c r="H3049" t="str">
        <f t="shared" si="881"/>
        <v>11.6540694488298-107.87911723316i</v>
      </c>
      <c r="I3049" t="str">
        <f t="shared" si="882"/>
        <v>-1.4234634101553-4.64852104512337i</v>
      </c>
      <c r="K3049" t="str">
        <f t="shared" si="883"/>
        <v>0.0128678859779343-0.0286574119567527i</v>
      </c>
      <c r="L3049" t="str">
        <f t="shared" si="884"/>
        <v>0.0015-0.111658079591004i</v>
      </c>
      <c r="M3049" t="str">
        <f t="shared" si="885"/>
        <v>0.0135-0.0458084429091297i</v>
      </c>
      <c r="N3049">
        <f t="shared" si="886"/>
        <v>53.561723395902362</v>
      </c>
      <c r="O3049">
        <f t="shared" si="887"/>
        <v>23.431110968466626</v>
      </c>
      <c r="P3049" s="3">
        <f t="shared" si="888"/>
        <v>23.431110968466626</v>
      </c>
      <c r="Q3049" s="3">
        <f t="shared" si="889"/>
        <v>-126.43827660409764</v>
      </c>
      <c r="R3049">
        <f t="shared" si="890"/>
        <v>53.561723395902362</v>
      </c>
      <c r="S3049">
        <f t="shared" si="891"/>
        <v>89.086109842470435</v>
      </c>
      <c r="T3049">
        <f t="shared" si="874"/>
        <v>23.431110968466626</v>
      </c>
    </row>
    <row r="3050" spans="1:20" x14ac:dyDescent="0.3">
      <c r="A3050">
        <f t="shared" si="875"/>
        <v>561871.56567445386</v>
      </c>
      <c r="B3050">
        <f t="shared" si="892"/>
        <v>89424.637059871835</v>
      </c>
      <c r="C3050" t="str">
        <f t="shared" si="876"/>
        <v>-8.80969121560982-11.8560708378044i</v>
      </c>
      <c r="D3050" t="str">
        <f t="shared" si="877"/>
        <v>6.9058926534474-7.99514564512832i</v>
      </c>
      <c r="E3050" t="str">
        <f t="shared" si="878"/>
        <v>174.96805433892-35.9539365900111i</v>
      </c>
      <c r="F3050" t="str">
        <f t="shared" si="879"/>
        <v>15.8041119721137-6.78501251330142i</v>
      </c>
      <c r="G3050" t="str">
        <f t="shared" si="880"/>
        <v>0.905189075802173-0.29295360187337i</v>
      </c>
      <c r="H3050" t="str">
        <f t="shared" si="881"/>
        <v>11.489184856464-107.309538356663i</v>
      </c>
      <c r="I3050" t="str">
        <f t="shared" si="882"/>
        <v>-1.42315961197137-4.61926795078123i</v>
      </c>
      <c r="K3050" t="str">
        <f t="shared" si="883"/>
        <v>0.0128234793323787-0.0285621804934679i</v>
      </c>
      <c r="L3050" t="str">
        <f t="shared" si="884"/>
        <v>0.0015-0.111235385127519i</v>
      </c>
      <c r="M3050" t="str">
        <f t="shared" si="885"/>
        <v>0.0135-0.0456350297959053i</v>
      </c>
      <c r="N3050">
        <f t="shared" si="886"/>
        <v>53.385687686163848</v>
      </c>
      <c r="O3050">
        <f t="shared" si="887"/>
        <v>23.388091151202907</v>
      </c>
      <c r="P3050" s="3">
        <f t="shared" si="888"/>
        <v>23.388091151202907</v>
      </c>
      <c r="Q3050" s="3">
        <f t="shared" si="889"/>
        <v>-126.61431231383615</v>
      </c>
      <c r="R3050">
        <f t="shared" si="890"/>
        <v>53.385687686163848</v>
      </c>
      <c r="S3050">
        <f t="shared" si="891"/>
        <v>89.424637059871841</v>
      </c>
      <c r="T3050">
        <f t="shared" si="874"/>
        <v>23.388091151202907</v>
      </c>
    </row>
    <row r="3051" spans="1:20" x14ac:dyDescent="0.3">
      <c r="A3051">
        <f t="shared" si="875"/>
        <v>564006.67762401677</v>
      </c>
      <c r="B3051">
        <f t="shared" si="892"/>
        <v>89764.450680699345</v>
      </c>
      <c r="C3051" t="str">
        <f t="shared" si="876"/>
        <v>-8.80233118808377-11.7704551305684i</v>
      </c>
      <c r="D3051" t="str">
        <f t="shared" si="877"/>
        <v>6.87707678299448-7.99083027353617i</v>
      </c>
      <c r="E3051" t="str">
        <f t="shared" si="878"/>
        <v>175.008593732341-36.186368881187i</v>
      </c>
      <c r="F3051" t="str">
        <f t="shared" si="879"/>
        <v>15.7927107074082-6.7944221555117i</v>
      </c>
      <c r="G3051" t="str">
        <f t="shared" si="880"/>
        <v>0.904536062189016-0.293854682434371i</v>
      </c>
      <c r="H3051" t="str">
        <f t="shared" si="881"/>
        <v>11.3270477320033-106.744081128393i</v>
      </c>
      <c r="I3051" t="str">
        <f t="shared" si="882"/>
        <v>-1.42279339349438-4.59024051055212i</v>
      </c>
      <c r="K3051" t="str">
        <f t="shared" si="883"/>
        <v>0.0127793735307726-0.0284672220127322i</v>
      </c>
      <c r="L3051" t="str">
        <f t="shared" si="884"/>
        <v>0.0015-0.110814290822394i</v>
      </c>
      <c r="M3051" t="str">
        <f t="shared" si="885"/>
        <v>0.0135-0.0454622731579051i</v>
      </c>
      <c r="N3051">
        <f t="shared" si="886"/>
        <v>53.209658600777715</v>
      </c>
      <c r="O3051">
        <f t="shared" si="887"/>
        <v>23.34503306803731</v>
      </c>
      <c r="P3051" s="3">
        <f t="shared" si="888"/>
        <v>23.34503306803731</v>
      </c>
      <c r="Q3051" s="3">
        <f t="shared" si="889"/>
        <v>-126.79034139922229</v>
      </c>
      <c r="R3051">
        <f t="shared" si="890"/>
        <v>53.209658600777715</v>
      </c>
      <c r="S3051">
        <f t="shared" si="891"/>
        <v>89.764450680699341</v>
      </c>
      <c r="T3051">
        <f t="shared" si="874"/>
        <v>23.34503306803731</v>
      </c>
    </row>
    <row r="3052" spans="1:20" x14ac:dyDescent="0.3">
      <c r="A3052">
        <f t="shared" si="875"/>
        <v>566149.90299898793</v>
      </c>
      <c r="B3052">
        <f t="shared" si="892"/>
        <v>90105.555593286001</v>
      </c>
      <c r="C3052" t="str">
        <f t="shared" si="876"/>
        <v>-8.7947063433617-11.6852356736054i</v>
      </c>
      <c r="D3052" t="str">
        <f t="shared" si="877"/>
        <v>6.84828370814337-7.98641254546899i</v>
      </c>
      <c r="E3052" t="str">
        <f t="shared" si="878"/>
        <v>175.049036674549-36.4199495133331i</v>
      </c>
      <c r="F3052" t="str">
        <f t="shared" si="879"/>
        <v>15.7812392547363-6.80387855291453i</v>
      </c>
      <c r="G3052" t="str">
        <f t="shared" si="880"/>
        <v>0.903879028522049-0.294757070008653i</v>
      </c>
      <c r="H3052" t="str">
        <f t="shared" si="881"/>
        <v>11.1676055611694-106.18270720156i</v>
      </c>
      <c r="I3052" t="str">
        <f t="shared" si="882"/>
        <v>-1.42236640193268-4.56143620465089i</v>
      </c>
      <c r="K3052" t="str">
        <f t="shared" si="883"/>
        <v>0.0127355666768191-0.0283725365606092i</v>
      </c>
      <c r="L3052" t="str">
        <f t="shared" si="884"/>
        <v>0.0015-0.110394790618045i</v>
      </c>
      <c r="M3052" t="str">
        <f t="shared" si="885"/>
        <v>0.0135-0.0452901705099674i</v>
      </c>
      <c r="N3052">
        <f t="shared" si="886"/>
        <v>53.033635354273599</v>
      </c>
      <c r="O3052">
        <f t="shared" si="887"/>
        <v>23.301937137902602</v>
      </c>
      <c r="P3052" s="3">
        <f t="shared" si="888"/>
        <v>23.301937137902602</v>
      </c>
      <c r="Q3052" s="3">
        <f t="shared" si="889"/>
        <v>-126.9663646457264</v>
      </c>
      <c r="R3052">
        <f t="shared" si="890"/>
        <v>53.033635354273599</v>
      </c>
      <c r="S3052">
        <f t="shared" si="891"/>
        <v>90.105555593285999</v>
      </c>
      <c r="T3052">
        <f t="shared" ref="T3052:T3115" si="893">P3052</f>
        <v>23.301937137902602</v>
      </c>
    </row>
    <row r="3053" spans="1:20" x14ac:dyDescent="0.3">
      <c r="A3053">
        <f t="shared" ref="A3053:A3116" si="894">2*PI()*B3053</f>
        <v>568301.27263038408</v>
      </c>
      <c r="B3053">
        <f t="shared" si="892"/>
        <v>90447.956704540484</v>
      </c>
      <c r="C3053" t="str">
        <f t="shared" ref="C3053:C3116" si="895">IMPRODUCT(D3053,E3053,$C$40,,K3053,$C$41)</f>
        <v>-8.78681988064627-11.6004124904861i</v>
      </c>
      <c r="D3053" t="str">
        <f t="shared" ref="D3053:D3116" si="896">IMDIV(IMPRODUCT($C$37,$C$38,COMPLEX(1,A3053/$C$38)),IMSUM(-1*A3053*A3053/$C$39,COMPLEX(0,1*A3053)))</f>
        <v>6.81951422924809-7.98189265981575i</v>
      </c>
      <c r="E3053" t="str">
        <f t="shared" ref="E3053:E3116" si="897">IMDIV(IMPRODUCT(IMSUM(F3053,G3053),$C$29,H3053),IMSUM(1,I3053))</f>
        <v>175.089382055279-36.6546875414596i</v>
      </c>
      <c r="F3053" t="str">
        <f t="shared" ref="F3053:F3116" si="898">IMDIV(IMPRODUCT($C$14,$C$15,COMPLEX(1,A3053/$C$15)),IMSUM(-1*A3053*A3053/$C$16,COMPLEX(0,A3053)))</f>
        <v>15.769697297061-6.81338137039844i</v>
      </c>
      <c r="G3053" t="str">
        <f t="shared" ref="G3053:G3116" si="899">IMDIV(1,COMPLEX(1,A3053*$C$9*$C$10))</f>
        <v>0.903217956642811-0.295660750592289i</v>
      </c>
      <c r="H3053" t="str">
        <f t="shared" ref="H3053:H3116" si="900">IMDIV($C$3,IMSUM(K3053,COMPLEX(0,$C$28*A3053)))</f>
        <v>11.0108069502227-105.625378555142i</v>
      </c>
      <c r="I3053" t="str">
        <f t="shared" ref="I3053:I3116" si="901">IMPRODUCT(F3053,$C$29,H3053,$C$31)</f>
        <v>-1.42188024079435-4.53285254582529i</v>
      </c>
      <c r="K3053" t="str">
        <f t="shared" ref="K3053:K3116" si="902">IF($C$26&lt;=0,IMDIV(1,IMSUM(IMDIV(1,L3053),1/$C$18)),IMDIV(1,IMSUM(IMDIV(1,L3053),1/$C$18,IMDIV(1,M3053))))</f>
        <v>0.0126920568826388-0.0282781241733904i</v>
      </c>
      <c r="L3053" t="str">
        <f t="shared" ref="L3053:L3116" si="903">IMSUM($C$21/$C$22,IMDIV(1,COMPLEX(0,$C$20*$C$22*A3053)))</f>
        <v>0.0015-0.109976878479822i</v>
      </c>
      <c r="M3053" t="str">
        <f t="shared" ref="M3053:M3116" si="904">IMSUM($C$25/$C$26,IMDIV(1,COMPLEX(0,$C$24*$C$26*A3053)))</f>
        <v>0.0135-0.0451187193763372i</v>
      </c>
      <c r="N3053">
        <f t="shared" ref="N3053:N3116" si="905">ABS(R3053)</f>
        <v>52.857617132169949</v>
      </c>
      <c r="O3053">
        <f t="shared" ref="O3053:O3116" si="906">ABS(P3053)</f>
        <v>23.258803782224632</v>
      </c>
      <c r="P3053" s="3">
        <f t="shared" ref="P3053:P3116" si="907">20*LOG10(IMABS(C3053))</f>
        <v>23.258803782224632</v>
      </c>
      <c r="Q3053" s="3">
        <f t="shared" ref="Q3053:Q3116" si="908">IMARGUMENT(C3053)*180/PI()</f>
        <v>-127.14238286783005</v>
      </c>
      <c r="R3053">
        <f t="shared" ref="R3053:R3116" si="909">IF(Q3053&lt;0,Q3053+180,Q3053-180)</f>
        <v>52.857617132169949</v>
      </c>
      <c r="S3053">
        <f t="shared" ref="S3053:S3116" si="910">B3053/1000</f>
        <v>90.447956704540488</v>
      </c>
      <c r="T3053">
        <f t="shared" si="893"/>
        <v>23.258803782224632</v>
      </c>
    </row>
    <row r="3054" spans="1:20" x14ac:dyDescent="0.3">
      <c r="A3054">
        <f t="shared" si="894"/>
        <v>570460.81746637949</v>
      </c>
      <c r="B3054">
        <f t="shared" ref="B3054:B3117" si="911">B3053*(1+B$42)</f>
        <v>90791.658940017733</v>
      </c>
      <c r="C3054" t="str">
        <f t="shared" si="895"/>
        <v>-8.77867499027268-11.5159855764916i</v>
      </c>
      <c r="D3054" t="str">
        <f t="shared" si="896"/>
        <v>6.79076914399474-7.97727082292471i</v>
      </c>
      <c r="E3054" t="str">
        <f t="shared" si="897"/>
        <v>175.129628710707-36.8905921232921i</v>
      </c>
      <c r="F3054" t="str">
        <f t="shared" si="898"/>
        <v>15.758084517518-6.82293026994494i</v>
      </c>
      <c r="G3054" t="str">
        <f t="shared" si="899"/>
        <v>0.902552828402738-0.296565709995198i</v>
      </c>
      <c r="H3054" t="str">
        <f t="shared" si="900"/>
        <v>10.8566015999444-105.072057495553i</v>
      </c>
      <c r="I3054" t="str">
        <f t="shared" si="901"/>
        <v>-1.42133647105379-4.50448707901357i</v>
      </c>
      <c r="K3054" t="str">
        <f t="shared" si="902"/>
        <v>0.0126488422687775-0.02818398487771i</v>
      </c>
      <c r="L3054" t="str">
        <f t="shared" si="903"/>
        <v>0.0015-0.109560548395918i</v>
      </c>
      <c r="M3054" t="str">
        <f t="shared" si="904"/>
        <v>0.0135-0.0449479172906329i</v>
      </c>
      <c r="N3054">
        <f t="shared" si="905"/>
        <v>52.681603090618196</v>
      </c>
      <c r="O3054">
        <f t="shared" si="906"/>
        <v>23.215633424916135</v>
      </c>
      <c r="P3054" s="3">
        <f t="shared" si="907"/>
        <v>23.215633424916135</v>
      </c>
      <c r="Q3054" s="3">
        <f t="shared" si="908"/>
        <v>-127.3183969093818</v>
      </c>
      <c r="R3054">
        <f t="shared" si="909"/>
        <v>52.681603090618196</v>
      </c>
      <c r="S3054">
        <f t="shared" si="910"/>
        <v>90.791658940017726</v>
      </c>
      <c r="T3054">
        <f t="shared" si="893"/>
        <v>23.215633424916135</v>
      </c>
    </row>
    <row r="3055" spans="1:20" x14ac:dyDescent="0.3">
      <c r="A3055">
        <f t="shared" si="894"/>
        <v>572628.56857275171</v>
      </c>
      <c r="B3055">
        <f t="shared" si="911"/>
        <v>91136.667243989796</v>
      </c>
      <c r="C3055" t="str">
        <f t="shared" si="895"/>
        <v>-8.77027485345172-11.4319548987733i</v>
      </c>
      <c r="D3055" t="str">
        <f t="shared" si="896"/>
        <v>6.76204924731498-7.97254724856453i</v>
      </c>
      <c r="E3055" t="str">
        <f t="shared" si="897"/>
        <v>175.169775422215-37.1276725202976i</v>
      </c>
      <c r="F3055" t="str">
        <f t="shared" si="898"/>
        <v>15.7464005994431-6.83252491060962i</v>
      </c>
      <c r="G3055" t="str">
        <f t="shared" si="899"/>
        <v>0.901883625664701-0.297471933840143i</v>
      </c>
      <c r="H3055" t="str">
        <f t="shared" si="900"/>
        <v>10.7049402802545-104.522706658044i</v>
      </c>
      <c r="I3055" t="str">
        <f t="shared" si="901"/>
        <v>-1.42073661228614-4.47633738100069i</v>
      </c>
      <c r="K3055" t="str">
        <f t="shared" si="902"/>
        <v>0.0126059209642112-0.0280901186906565i</v>
      </c>
      <c r="L3055" t="str">
        <f t="shared" si="903"/>
        <v>0.0015-0.109145794377284i</v>
      </c>
      <c r="M3055" t="str">
        <f t="shared" si="904"/>
        <v>0.0135-0.0447777617958088i</v>
      </c>
      <c r="N3055">
        <f t="shared" si="905"/>
        <v>52.505592356040083</v>
      </c>
      <c r="O3055">
        <f t="shared" si="906"/>
        <v>23.172426492368036</v>
      </c>
      <c r="P3055" s="3">
        <f t="shared" si="907"/>
        <v>23.172426492368036</v>
      </c>
      <c r="Q3055" s="3">
        <f t="shared" si="908"/>
        <v>-127.49440764395992</v>
      </c>
      <c r="R3055">
        <f t="shared" si="909"/>
        <v>52.505592356040083</v>
      </c>
      <c r="S3055">
        <f t="shared" si="910"/>
        <v>91.136667243989791</v>
      </c>
      <c r="T3055">
        <f t="shared" si="893"/>
        <v>23.172426492368036</v>
      </c>
    </row>
    <row r="3056" spans="1:20" x14ac:dyDescent="0.3">
      <c r="A3056">
        <f t="shared" si="894"/>
        <v>574804.55713332829</v>
      </c>
      <c r="B3056">
        <f t="shared" si="911"/>
        <v>91482.986579516961</v>
      </c>
      <c r="C3056" t="str">
        <f t="shared" si="895"/>
        <v>-8.76162264201666-11.3483203965173i</v>
      </c>
      <c r="D3056" t="str">
        <f t="shared" si="896"/>
        <v>6.7333553312998-7.96772215788398i</v>
      </c>
      <c r="E3056" t="str">
        <f t="shared" si="897"/>
        <v>175.209820915152-37.36593809872i</v>
      </c>
      <c r="F3056" t="str">
        <f t="shared" si="898"/>
        <v>15.7346452263987-6.84216494850365i</v>
      </c>
      <c r="G3056" t="str">
        <f t="shared" si="899"/>
        <v>0.901210330304569-0.298379407561746i</v>
      </c>
      <c r="H3056" t="str">
        <f t="shared" si="900"/>
        <v>10.5557748054525-103.977289007843i</v>
      </c>
      <c r="I3056" t="str">
        <f t="shared" si="901"/>
        <v>-1.42008214377053-4.44840106007266i</v>
      </c>
      <c r="K3056" t="str">
        <f t="shared" si="902"/>
        <v>0.0125632911063507-0.0279965256198858i</v>
      </c>
      <c r="L3056" t="str">
        <f t="shared" si="903"/>
        <v>0.0015-0.108732610457545i</v>
      </c>
      <c r="M3056" t="str">
        <f t="shared" si="904"/>
        <v>0.0135-0.0446082504441211i</v>
      </c>
      <c r="N3056">
        <f t="shared" si="905"/>
        <v>52.329584024763633</v>
      </c>
      <c r="O3056">
        <f t="shared" si="906"/>
        <v>23.129183413442</v>
      </c>
      <c r="P3056" s="3">
        <f t="shared" si="907"/>
        <v>23.129183413442</v>
      </c>
      <c r="Q3056" s="3">
        <f t="shared" si="908"/>
        <v>-127.67041597523637</v>
      </c>
      <c r="R3056">
        <f t="shared" si="909"/>
        <v>52.329584024763633</v>
      </c>
      <c r="S3056">
        <f t="shared" si="910"/>
        <v>91.482986579516961</v>
      </c>
      <c r="T3056">
        <f t="shared" si="893"/>
        <v>23.129183413442</v>
      </c>
    </row>
    <row r="3057" spans="1:20" x14ac:dyDescent="0.3">
      <c r="A3057">
        <f t="shared" si="894"/>
        <v>576988.81445043499</v>
      </c>
      <c r="B3057">
        <f t="shared" si="911"/>
        <v>91830.621928519133</v>
      </c>
      <c r="C3057" t="str">
        <f t="shared" si="895"/>
        <v>-8.75272151817178-11.2650819811091i</v>
      </c>
      <c r="D3057" t="str">
        <f t="shared" si="896"/>
        <v>6.70468818511426-7.9627957793705i</v>
      </c>
      <c r="E3057" t="str">
        <f t="shared" si="897"/>
        <v>175.249763857555-37.6053983306341i</v>
      </c>
      <c r="F3057" t="str">
        <f t="shared" si="898"/>
        <v>15.7228180822015-6.85185003677531i</v>
      </c>
      <c r="G3057" t="str">
        <f t="shared" si="899"/>
        <v>0.900532924212783-0.299288116405508i</v>
      </c>
      <c r="H3057" t="str">
        <f t="shared" si="900"/>
        <v>10.4090580100635-103.43576784103i</v>
      </c>
      <c r="I3057" t="str">
        <f t="shared" si="901"/>
        <v>-1.41937450556239-4.42067575566931i</v>
      </c>
      <c r="K3057" t="str">
        <f t="shared" si="902"/>
        <v>0.012520950841046-0.0279032056637317i</v>
      </c>
      <c r="L3057" t="str">
        <f t="shared" si="903"/>
        <v>0.0015-0.108320990692912i</v>
      </c>
      <c r="M3057" t="str">
        <f t="shared" si="904"/>
        <v>0.0135-0.0444393807970921i</v>
      </c>
      <c r="N3057">
        <f t="shared" si="905"/>
        <v>52.153577162653534</v>
      </c>
      <c r="O3057">
        <f t="shared" si="906"/>
        <v>23.085904619461321</v>
      </c>
      <c r="P3057" s="3">
        <f t="shared" si="907"/>
        <v>23.085904619461321</v>
      </c>
      <c r="Q3057" s="3">
        <f t="shared" si="908"/>
        <v>-127.84642283734647</v>
      </c>
      <c r="R3057">
        <f t="shared" si="909"/>
        <v>52.153577162653534</v>
      </c>
      <c r="S3057">
        <f t="shared" si="910"/>
        <v>91.830621928519136</v>
      </c>
      <c r="T3057">
        <f t="shared" si="893"/>
        <v>23.085904619461321</v>
      </c>
    </row>
    <row r="3058" spans="1:20" x14ac:dyDescent="0.3">
      <c r="A3058">
        <f t="shared" si="894"/>
        <v>579181.37194534659</v>
      </c>
      <c r="B3058">
        <f t="shared" si="911"/>
        <v>92179.578291847502</v>
      </c>
      <c r="C3058" t="str">
        <f t="shared" si="895"/>
        <v>-8.74357463424371-11.1822395363025i</v>
      </c>
      <c r="D3058" t="str">
        <f t="shared" si="896"/>
        <v>6.67604859491266-7.9577683488076i</v>
      </c>
      <c r="E3058" t="str">
        <f t="shared" si="897"/>
        <v>175.289602858857-37.846062794998i</v>
      </c>
      <c r="F3058" t="str">
        <f t="shared" si="898"/>
        <v>15.710918850951-6.86157982559179i</v>
      </c>
      <c r="G3058" t="str">
        <f t="shared" si="899"/>
        <v>0.89985138929596-0.300198045426832i</v>
      </c>
      <c r="H3058" t="str">
        <f t="shared" si="900"/>
        <v>10.264743725275-102.898106785195i</v>
      </c>
      <c r="I3058" t="str">
        <f t="shared" si="901"/>
        <v>-1.41861509953669-4.39315913803701i</v>
      </c>
      <c r="K3058" t="str">
        <f t="shared" si="902"/>
        <v>0.0124788983225882-0.027810158811317i</v>
      </c>
      <c r="L3058" t="str">
        <f t="shared" si="903"/>
        <v>0.0015-0.107910929162096i</v>
      </c>
      <c r="M3058" t="str">
        <f t="shared" si="904"/>
        <v>0.0135-0.0442711504254754i</v>
      </c>
      <c r="N3058">
        <f t="shared" si="905"/>
        <v>51.977570804742612</v>
      </c>
      <c r="O3058">
        <f t="shared" si="906"/>
        <v>23.042590544202618</v>
      </c>
      <c r="P3058" s="3">
        <f t="shared" si="907"/>
        <v>23.042590544202618</v>
      </c>
      <c r="Q3058" s="3">
        <f t="shared" si="908"/>
        <v>-128.02242919525739</v>
      </c>
      <c r="R3058">
        <f t="shared" si="909"/>
        <v>51.977570804742612</v>
      </c>
      <c r="S3058">
        <f t="shared" si="910"/>
        <v>92.179578291847506</v>
      </c>
      <c r="T3058">
        <f t="shared" si="893"/>
        <v>23.042590544202618</v>
      </c>
    </row>
    <row r="3059" spans="1:20" x14ac:dyDescent="0.3">
      <c r="A3059">
        <f t="shared" si="894"/>
        <v>581382.26115873898</v>
      </c>
      <c r="B3059">
        <f t="shared" si="911"/>
        <v>92529.86068935653</v>
      </c>
      <c r="C3059" t="str">
        <f t="shared" si="895"/>
        <v>-8.73418513243514-11.0997929183875i</v>
      </c>
      <c r="D3059" t="str">
        <f t="shared" si="896"/>
        <v>6.64743734375467-7.95264010923121i</v>
      </c>
      <c r="E3059" t="str">
        <f t="shared" si="897"/>
        <v>175.329336468553-38.0879411787286i</v>
      </c>
      <c r="F3059" t="str">
        <f t="shared" si="898"/>
        <v>15.6989472170572-6.87135396212122i</v>
      </c>
      <c r="G3059" t="str">
        <f t="shared" si="899"/>
        <v>0.89916570747851-0.301109179490066i</v>
      </c>
      <c r="H3059" t="str">
        <f t="shared" si="900"/>
        <v>10.1227867559515-102.364269799862i</v>
      </c>
      <c r="I3059" t="str">
        <f t="shared" si="901"/>
        <v>-1.41780529040212-4.36584890788014i</v>
      </c>
      <c r="K3059" t="str">
        <f t="shared" si="902"/>
        <v>0.0124371317137123-0.0277173850426626i</v>
      </c>
      <c r="L3059" t="str">
        <f t="shared" si="903"/>
        <v>0.0015-0.107502419966225i</v>
      </c>
      <c r="M3059" t="str">
        <f t="shared" si="904"/>
        <v>0.0135-0.0441035569092204i</v>
      </c>
      <c r="N3059">
        <f t="shared" si="905"/>
        <v>51.80156395485298</v>
      </c>
      <c r="O3059">
        <f t="shared" si="906"/>
        <v>22.999241623885538</v>
      </c>
      <c r="P3059" s="3">
        <f t="shared" si="907"/>
        <v>22.999241623885538</v>
      </c>
      <c r="Q3059" s="3">
        <f t="shared" si="908"/>
        <v>-128.19843604514702</v>
      </c>
      <c r="R3059">
        <f t="shared" si="909"/>
        <v>51.80156395485298</v>
      </c>
      <c r="S3059">
        <f t="shared" si="910"/>
        <v>92.529860689356525</v>
      </c>
      <c r="T3059">
        <f t="shared" si="893"/>
        <v>22.999241623885538</v>
      </c>
    </row>
    <row r="3060" spans="1:20" x14ac:dyDescent="0.3">
      <c r="A3060">
        <f t="shared" si="894"/>
        <v>583591.51375114219</v>
      </c>
      <c r="B3060">
        <f t="shared" si="911"/>
        <v>92881.474159976089</v>
      </c>
      <c r="C3060" t="str">
        <f t="shared" si="895"/>
        <v>-8.72455614458099-11.0177419563636i</v>
      </c>
      <c r="D3060" t="str">
        <f t="shared" si="896"/>
        <v>6.61885521152209-7.94741131088465i</v>
      </c>
      <c r="E3060" t="str">
        <f t="shared" si="897"/>
        <v>175.368963174856-38.3310432777818i</v>
      </c>
      <c r="F3060" t="str">
        <f t="shared" si="898"/>
        <v>15.6869028652693-6.8811720905144i</v>
      </c>
      <c r="G3060" t="str">
        <f t="shared" si="899"/>
        <v>0.898475860704274-0.302021503267546i</v>
      </c>
      <c r="H3060" t="str">
        <f t="shared" si="900"/>
        <v>9.98314285821091-101.8342211767i</v>
      </c>
      <c r="I3060" t="str">
        <f t="shared" si="901"/>
        <v>-1.41694640668718-4.33874279601238i</v>
      </c>
      <c r="K3060" t="str">
        <f t="shared" si="902"/>
        <v>0.0123956491855986-0.0276248843287964i</v>
      </c>
      <c r="L3060" t="str">
        <f t="shared" si="903"/>
        <v>0.0015-0.107095457228755i</v>
      </c>
      <c r="M3060" t="str">
        <f t="shared" si="904"/>
        <v>0.0135-0.0439365978374382i</v>
      </c>
      <c r="N3060">
        <f t="shared" si="905"/>
        <v>51.625555585222259</v>
      </c>
      <c r="O3060">
        <f t="shared" si="906"/>
        <v>22.955858297163694</v>
      </c>
      <c r="P3060" s="3">
        <f t="shared" si="907"/>
        <v>22.955858297163694</v>
      </c>
      <c r="Q3060" s="3">
        <f t="shared" si="908"/>
        <v>-128.37444441477774</v>
      </c>
      <c r="R3060">
        <f t="shared" si="909"/>
        <v>51.625555585222259</v>
      </c>
      <c r="S3060">
        <f t="shared" si="910"/>
        <v>92.881474159976094</v>
      </c>
      <c r="T3060">
        <f t="shared" si="893"/>
        <v>22.955858297163694</v>
      </c>
    </row>
    <row r="3061" spans="1:20" x14ac:dyDescent="0.3">
      <c r="A3061">
        <f t="shared" si="894"/>
        <v>585809.16150339646</v>
      </c>
      <c r="B3061">
        <f t="shared" si="911"/>
        <v>93234.423761783997</v>
      </c>
      <c r="C3061" t="str">
        <f t="shared" si="895"/>
        <v>-8.71469079190729-10.9360864521123i</v>
      </c>
      <c r="D3061" t="str">
        <f t="shared" si="896"/>
        <v>6.59030297483626-7.94208221117266i</v>
      </c>
      <c r="E3061" t="str">
        <f t="shared" si="897"/>
        <v>175.408481403307-38.575378998244i</v>
      </c>
      <c r="F3061" t="str">
        <f t="shared" si="898"/>
        <v>15.6747854807045-6.89103385188736i</v>
      </c>
      <c r="G3061" t="str">
        <f t="shared" si="899"/>
        <v>0.897781830938188-0.302935001238653i</v>
      </c>
      <c r="H3061" t="str">
        <f t="shared" si="900"/>
        <v>9.84576871755004-101.307925539548i</v>
      </c>
      <c r="I3061" t="str">
        <f t="shared" si="901"/>
        <v>-1.41603974169958-4.31183856300854i</v>
      </c>
      <c r="K3061" t="str">
        <f t="shared" si="902"/>
        <v>0.0123544489178731-0.0275326566318622i</v>
      </c>
      <c r="L3061" t="str">
        <f t="shared" si="903"/>
        <v>0.0015-0.106690035095393i</v>
      </c>
      <c r="M3061" t="str">
        <f t="shared" si="904"/>
        <v>0.0135-0.0437702708083662i</v>
      </c>
      <c r="N3061">
        <f t="shared" si="905"/>
        <v>51.449544636119185</v>
      </c>
      <c r="O3061">
        <f t="shared" si="906"/>
        <v>22.912441005113831</v>
      </c>
      <c r="P3061" s="3">
        <f t="shared" si="907"/>
        <v>22.912441005113831</v>
      </c>
      <c r="Q3061" s="3">
        <f t="shared" si="908"/>
        <v>-128.55045536388081</v>
      </c>
      <c r="R3061">
        <f t="shared" si="909"/>
        <v>51.449544636119185</v>
      </c>
      <c r="S3061">
        <f t="shared" si="910"/>
        <v>93.234423761784001</v>
      </c>
      <c r="T3061">
        <f t="shared" si="893"/>
        <v>22.912441005113831</v>
      </c>
    </row>
    <row r="3062" spans="1:20" x14ac:dyDescent="0.3">
      <c r="A3062">
        <f t="shared" si="894"/>
        <v>588035.23631710943</v>
      </c>
      <c r="B3062">
        <f t="shared" si="911"/>
        <v>93588.714572078781</v>
      </c>
      <c r="C3062" t="str">
        <f t="shared" si="895"/>
        <v>-8.70459218479244-10.8548261805726i</v>
      </c>
      <c r="D3062" t="str">
        <f t="shared" si="896"/>
        <v>6.56178140697642-7.93665307461424i</v>
      </c>
      <c r="E3062" t="str">
        <f t="shared" si="897"/>
        <v>175.447889515374-38.8209583574343i</v>
      </c>
      <c r="F3062" t="str">
        <f t="shared" si="898"/>
        <v>15.6625947488785-6.90093888430382i</v>
      </c>
      <c r="G3062" t="str">
        <f t="shared" si="899"/>
        <v>0.897083600167963-0.30384965768888i</v>
      </c>
      <c r="H3062" t="str">
        <f t="shared" si="900"/>
        <v>9.7106219275021-100.785347844236i</v>
      </c>
      <c r="I3062" t="str">
        <f t="shared" si="901"/>
        <v>-1.4150865544589-4.28513399885639i</v>
      </c>
      <c r="K3062" t="str">
        <f t="shared" si="902"/>
        <v>0.0123135290986068-0.0274407019052261i</v>
      </c>
      <c r="L3062" t="str">
        <f t="shared" si="903"/>
        <v>0.0015-0.106286147734004i</v>
      </c>
      <c r="M3062" t="str">
        <f t="shared" si="904"/>
        <v>0.0135-0.0436045734293347i</v>
      </c>
      <c r="N3062">
        <f t="shared" si="905"/>
        <v>51.273530015458988</v>
      </c>
      <c r="O3062">
        <f t="shared" si="906"/>
        <v>22.868990191225095</v>
      </c>
      <c r="P3062" s="3">
        <f t="shared" si="907"/>
        <v>22.868990191225095</v>
      </c>
      <c r="Q3062" s="3">
        <f t="shared" si="908"/>
        <v>-128.72646998454101</v>
      </c>
      <c r="R3062">
        <f t="shared" si="909"/>
        <v>51.273530015458988</v>
      </c>
      <c r="S3062">
        <f t="shared" si="910"/>
        <v>93.588714572078786</v>
      </c>
      <c r="T3062">
        <f t="shared" si="893"/>
        <v>22.868990191225095</v>
      </c>
    </row>
    <row r="3063" spans="1:20" x14ac:dyDescent="0.3">
      <c r="A3063">
        <f t="shared" si="894"/>
        <v>590269.77021511446</v>
      </c>
      <c r="B3063">
        <f t="shared" si="911"/>
        <v>93944.351687452683</v>
      </c>
      <c r="C3063" t="str">
        <f t="shared" si="895"/>
        <v>-8.69426342253121-10.7739608899185i</v>
      </c>
      <c r="D3063" t="str">
        <f t="shared" si="896"/>
        <v>6.53329127779872-7.93112417279438i</v>
      </c>
      <c r="E3063" t="str">
        <f t="shared" si="897"/>
        <v>175.487185807006-39.0677914850214i</v>
      </c>
      <c r="F3063" t="str">
        <f t="shared" si="898"/>
        <v>15.6503303557335-6.91088682275749i</v>
      </c>
      <c r="G3063" t="str">
        <f t="shared" si="899"/>
        <v>0.896381150405784-0.304765456708905i</v>
      </c>
      <c r="H3063" t="str">
        <f t="shared" si="900"/>
        <v>9.57766096881922-100.26645337824i</v>
      </c>
      <c r="I3063" t="str">
        <f t="shared" si="901"/>
        <v>-1.41408807060374-4.25862692260877i</v>
      </c>
      <c r="K3063" t="str">
        <f t="shared" si="902"/>
        <v>0.0122728879243152-0.027349020093584i</v>
      </c>
      <c r="L3063" t="str">
        <f t="shared" si="903"/>
        <v>0.0015-0.105883789334532i</v>
      </c>
      <c r="M3063" t="str">
        <f t="shared" si="904"/>
        <v>0.0135-0.0434395033167312i</v>
      </c>
      <c r="N3063">
        <f t="shared" si="905"/>
        <v>51.097510598414999</v>
      </c>
      <c r="O3063">
        <f t="shared" si="906"/>
        <v>22.825506301387918</v>
      </c>
      <c r="P3063" s="3">
        <f t="shared" si="907"/>
        <v>22.825506301387918</v>
      </c>
      <c r="Q3063" s="3">
        <f t="shared" si="908"/>
        <v>-128.902489401585</v>
      </c>
      <c r="R3063">
        <f t="shared" si="909"/>
        <v>51.097510598414999</v>
      </c>
      <c r="S3063">
        <f t="shared" si="910"/>
        <v>93.944351687452681</v>
      </c>
      <c r="T3063">
        <f t="shared" si="893"/>
        <v>22.825506301387918</v>
      </c>
    </row>
    <row r="3064" spans="1:20" x14ac:dyDescent="0.3">
      <c r="A3064">
        <f t="shared" si="894"/>
        <v>592512.79534193187</v>
      </c>
      <c r="B3064">
        <f t="shared" si="911"/>
        <v>94301.340223865001</v>
      </c>
      <c r="C3064" t="str">
        <f t="shared" si="895"/>
        <v>-8.68370759310111-10.6934903017379i</v>
      </c>
      <c r="D3064" t="str">
        <f t="shared" si="896"/>
        <v>6.50483335365609-7.92549578431469i</v>
      </c>
      <c r="E3064" t="str">
        <f t="shared" si="897"/>
        <v>175.526368507171-39.3158886241502i</v>
      </c>
      <c r="F3064" t="str">
        <f t="shared" si="898"/>
        <v>15.6379919876691-6.92087729915511i</v>
      </c>
      <c r="G3064" t="str">
        <f t="shared" si="899"/>
        <v>0.895674463690032-0.305682382193683i</v>
      </c>
      <c r="H3064" t="str">
        <f t="shared" si="900"/>
        <v>9.44684518916102-99.751207760161i</v>
      </c>
      <c r="I3064" t="str">
        <f t="shared" si="901"/>
        <v>-1.41304548327396-4.23231518203684i</v>
      </c>
      <c r="K3064" t="str">
        <f t="shared" si="902"/>
        <v>0.0122325235999565-0.0272576111330665i</v>
      </c>
      <c r="L3064" t="str">
        <f t="shared" si="903"/>
        <v>0.0015-0.105482954108918i</v>
      </c>
      <c r="M3064" t="str">
        <f t="shared" si="904"/>
        <v>0.0135-0.0432750580959666i</v>
      </c>
      <c r="N3064">
        <f t="shared" si="905"/>
        <v>50.921485227026665</v>
      </c>
      <c r="O3064">
        <f t="shared" si="906"/>
        <v>22.781989783882196</v>
      </c>
      <c r="P3064" s="3">
        <f t="shared" si="907"/>
        <v>22.781989783882196</v>
      </c>
      <c r="Q3064" s="3">
        <f t="shared" si="908"/>
        <v>-129.07851477297334</v>
      </c>
      <c r="R3064">
        <f t="shared" si="909"/>
        <v>50.921485227026665</v>
      </c>
      <c r="S3064">
        <f t="shared" si="910"/>
        <v>94.301340223864997</v>
      </c>
      <c r="T3064">
        <f t="shared" si="893"/>
        <v>22.781989783882196</v>
      </c>
    </row>
    <row r="3065" spans="1:20" x14ac:dyDescent="0.3">
      <c r="A3065">
        <f t="shared" si="894"/>
        <v>594764.34396423132</v>
      </c>
      <c r="B3065">
        <f t="shared" si="911"/>
        <v>94659.685316715695</v>
      </c>
      <c r="C3065" t="str">
        <f t="shared" si="895"/>
        <v>-8.67292777293137-10.6134141112137i</v>
      </c>
      <c r="D3065" t="str">
        <f t="shared" si="896"/>
        <v>6.47640839731894-7.91976819474306i</v>
      </c>
      <c r="E3065" t="str">
        <f t="shared" si="897"/>
        <v>175.565435776357-39.5652601325704i</v>
      </c>
      <c r="F3065" t="str">
        <f t="shared" si="898"/>
        <v>15.6255793315735-6.93090994229964i</v>
      </c>
      <c r="G3065" t="str">
        <f t="shared" si="899"/>
        <v>0.89496352208703-0.306600417841542i</v>
      </c>
      <c r="H3065" t="str">
        <f t="shared" si="900"/>
        <v>9.31813478327977-99.2395769390622i</v>
      </c>
      <c r="I3065" t="str">
        <f t="shared" si="901"/>
        <v>-1.411959953969-4.20619665328493i</v>
      </c>
      <c r="K3065" t="str">
        <f t="shared" si="902"/>
        <v>0.0121924343389286-0.0271664749513445i</v>
      </c>
      <c r="L3065" t="str">
        <f t="shared" si="903"/>
        <v>0.0015-0.105083636291013i</v>
      </c>
      <c r="M3065" t="str">
        <f t="shared" si="904"/>
        <v>0.0135-0.0431112354014411i</v>
      </c>
      <c r="N3065">
        <f t="shared" si="905"/>
        <v>50.745452709804681</v>
      </c>
      <c r="O3065">
        <f t="shared" si="906"/>
        <v>22.738441089365175</v>
      </c>
      <c r="P3065" s="3">
        <f t="shared" si="907"/>
        <v>22.738441089365175</v>
      </c>
      <c r="Q3065" s="3">
        <f t="shared" si="908"/>
        <v>-129.25454729019532</v>
      </c>
      <c r="R3065">
        <f t="shared" si="909"/>
        <v>50.745452709804681</v>
      </c>
      <c r="S3065">
        <f t="shared" si="910"/>
        <v>94.659685316715695</v>
      </c>
      <c r="T3065">
        <f t="shared" si="893"/>
        <v>22.738441089365175</v>
      </c>
    </row>
    <row r="3066" spans="1:20" x14ac:dyDescent="0.3">
      <c r="A3066">
        <f t="shared" si="894"/>
        <v>597024.44847129541</v>
      </c>
      <c r="B3066">
        <f t="shared" si="911"/>
        <v>95019.392120919219</v>
      </c>
      <c r="C3066" t="str">
        <f t="shared" si="895"/>
        <v>-8.66192702667453-10.5337319873054i</v>
      </c>
      <c r="D3066" t="str">
        <f t="shared" si="896"/>
        <v>6.44801716789665-7.91394169656201i</v>
      </c>
      <c r="E3066" t="str">
        <f t="shared" si="897"/>
        <v>175.604385705038-39.8159164837934i</v>
      </c>
      <c r="F3066" t="str">
        <f t="shared" si="898"/>
        <v>15.6130920748526-6.94098437787296i</v>
      </c>
      <c r="G3066" t="str">
        <f t="shared" si="899"/>
        <v>0.894248307692799-0.307519547153289i</v>
      </c>
      <c r="H3066" t="str">
        <f t="shared" si="900"/>
        <v>9.19149077368783-98.7315271936367i</v>
      </c>
      <c r="I3066" t="str">
        <f t="shared" si="901"/>
        <v>-1.41083261338226-4.1802692405252i</v>
      </c>
      <c r="K3066" t="str">
        <f t="shared" si="902"/>
        <v>0.0121526183630659-0.0270756114677328i</v>
      </c>
      <c r="L3066" t="str">
        <f t="shared" si="903"/>
        <v>0.0015-0.104685830136494i</v>
      </c>
      <c r="M3066" t="str">
        <f t="shared" si="904"/>
        <v>0.0135-0.0429480328765104i</v>
      </c>
      <c r="N3066">
        <f t="shared" si="905"/>
        <v>50.56941182132968</v>
      </c>
      <c r="O3066">
        <f t="shared" si="906"/>
        <v>22.69486067085829</v>
      </c>
      <c r="P3066" s="3">
        <f t="shared" si="907"/>
        <v>22.69486067085829</v>
      </c>
      <c r="Q3066" s="3">
        <f t="shared" si="908"/>
        <v>-129.43058817867032</v>
      </c>
      <c r="R3066">
        <f t="shared" si="909"/>
        <v>50.56941182132968</v>
      </c>
      <c r="S3066">
        <f t="shared" si="910"/>
        <v>95.019392120919221</v>
      </c>
      <c r="T3066">
        <f t="shared" si="893"/>
        <v>22.69486067085829</v>
      </c>
    </row>
    <row r="3067" spans="1:20" x14ac:dyDescent="0.3">
      <c r="A3067">
        <f t="shared" si="894"/>
        <v>599293.14137548627</v>
      </c>
      <c r="B3067">
        <f t="shared" si="911"/>
        <v>95380.465810978712</v>
      </c>
      <c r="C3067" t="str">
        <f t="shared" si="895"/>
        <v>-8.65070840698091-10.4544435729343i</v>
      </c>
      <c r="D3067" t="str">
        <f t="shared" si="896"/>
        <v>6.41966042075994-7.90801658911634i</v>
      </c>
      <c r="E3067" t="str">
        <f t="shared" si="897"/>
        <v>175.643216312113-40.067868268247i</v>
      </c>
      <c r="F3067" t="str">
        <f t="shared" si="898"/>
        <v>15.6005299054624-6.95110022841957i</v>
      </c>
      <c r="G3067" t="str">
        <f t="shared" si="899"/>
        <v>0.893528802634847-0.308439753431336i</v>
      </c>
      <c r="H3067" t="str">
        <f t="shared" si="900"/>
        <v>9.06687499179755-98.2270251312503i</v>
      </c>
      <c r="I3067" t="str">
        <f t="shared" si="901"/>
        <v>-1.40966456221299-4.15453087561495i</v>
      </c>
      <c r="K3067" t="str">
        <f t="shared" si="902"/>
        <v>0.012113073902636-0.0269850205932944i</v>
      </c>
      <c r="L3067" t="str">
        <f t="shared" si="903"/>
        <v>0.0015-0.104289529922787i</v>
      </c>
      <c r="M3067" t="str">
        <f t="shared" si="904"/>
        <v>0.0135-0.0427854481734512i</v>
      </c>
      <c r="N3067">
        <f t="shared" si="905"/>
        <v>50.393361301851115</v>
      </c>
      <c r="O3067">
        <f t="shared" si="906"/>
        <v>22.651248983734543</v>
      </c>
      <c r="P3067" s="3">
        <f t="shared" si="907"/>
        <v>22.651248983734543</v>
      </c>
      <c r="Q3067" s="3">
        <f t="shared" si="908"/>
        <v>-129.60663869814888</v>
      </c>
      <c r="R3067">
        <f t="shared" si="909"/>
        <v>50.393361301851115</v>
      </c>
      <c r="S3067">
        <f t="shared" si="910"/>
        <v>95.380465810978706</v>
      </c>
      <c r="T3067">
        <f t="shared" si="893"/>
        <v>22.651248983734543</v>
      </c>
    </row>
    <row r="3068" spans="1:20" x14ac:dyDescent="0.3">
      <c r="A3068">
        <f t="shared" si="894"/>
        <v>601570.45531271317</v>
      </c>
      <c r="B3068">
        <f t="shared" si="911"/>
        <v>95742.911581060427</v>
      </c>
      <c r="C3068" t="str">
        <f t="shared" si="895"/>
        <v>-8.63927495427543-10.3755484851688i</v>
      </c>
      <c r="D3068" t="str">
        <f t="shared" si="896"/>
        <v>6.39133890746412-7.90199317855943i</v>
      </c>
      <c r="E3068" t="str">
        <f t="shared" si="897"/>
        <v>175.681925543318-40.3211261944416i</v>
      </c>
      <c r="F3068" t="str">
        <f t="shared" si="898"/>
        <v>15.5878925119401-6.96125711333039i</v>
      </c>
      <c r="G3068" t="str">
        <f t="shared" si="899"/>
        <v>0.892804989073971-0.30936101977883i</v>
      </c>
      <c r="H3068" t="str">
        <f t="shared" si="900"/>
        <v>8.94425005951963-97.7260376868523i</v>
      </c>
      <c r="I3068" t="str">
        <f t="shared" si="901"/>
        <v>-1.40845687195609-4.12897951775521i</v>
      </c>
      <c r="K3068" t="str">
        <f t="shared" si="902"/>
        <v>0.012073799196334-0.026894702230943i</v>
      </c>
      <c r="L3068" t="str">
        <f t="shared" si="903"/>
        <v>0.0015-0.103894729948981i</v>
      </c>
      <c r="M3068" t="str">
        <f t="shared" si="904"/>
        <v>0.0135-0.0426234789534282i</v>
      </c>
      <c r="N3068">
        <f t="shared" si="905"/>
        <v>50.217299856879833</v>
      </c>
      <c r="O3068">
        <f t="shared" si="906"/>
        <v>22.60760648570454</v>
      </c>
      <c r="P3068" s="3">
        <f t="shared" si="907"/>
        <v>22.60760648570454</v>
      </c>
      <c r="Q3068" s="3">
        <f t="shared" si="908"/>
        <v>-129.78270014312017</v>
      </c>
      <c r="R3068">
        <f t="shared" si="909"/>
        <v>50.217299856879833</v>
      </c>
      <c r="S3068">
        <f t="shared" si="910"/>
        <v>95.742911581060426</v>
      </c>
      <c r="T3068">
        <f t="shared" si="893"/>
        <v>22.60760648570454</v>
      </c>
    </row>
    <row r="3069" spans="1:20" x14ac:dyDescent="0.3">
      <c r="A3069">
        <f t="shared" si="894"/>
        <v>603856.42304290144</v>
      </c>
      <c r="B3069">
        <f t="shared" si="911"/>
        <v>96106.734645068456</v>
      </c>
      <c r="C3069" t="str">
        <f t="shared" si="895"/>
        <v>-8.62762969653686-10.2970463154116i</v>
      </c>
      <c r="D3069" t="str">
        <f t="shared" si="896"/>
        <v>6.3630533756732-7.89587177779876i</v>
      </c>
      <c r="E3069" t="str">
        <f t="shared" si="897"/>
        <v>175.720511269592-40.5757010901572i</v>
      </c>
      <c r="F3069" t="str">
        <f t="shared" si="898"/>
        <v>15.5751795834359-6.9714546488262i</v>
      </c>
      <c r="G3069" t="str">
        <f t="shared" si="899"/>
        <v>0.892076849206081-0.310283329098796i</v>
      </c>
      <c r="H3069" t="str">
        <f t="shared" si="900"/>
        <v>8.82357937130894-97.2285321217553i</v>
      </c>
      <c r="I3069" t="str">
        <f t="shared" si="901"/>
        <v>-1.40721058567004-4.10361315315073i</v>
      </c>
      <c r="K3069" t="str">
        <f t="shared" si="902"/>
        <v>0.0120347924912775-0.0268046562755438i</v>
      </c>
      <c r="L3069" t="str">
        <f t="shared" si="903"/>
        <v>0.0015-0.103501424535745i</v>
      </c>
      <c r="M3069" t="str">
        <f t="shared" si="904"/>
        <v>0.0135-0.0424621228864596i</v>
      </c>
      <c r="N3069">
        <f t="shared" si="905"/>
        <v>50.041226156777896</v>
      </c>
      <c r="O3069">
        <f t="shared" si="906"/>
        <v>22.563933636802041</v>
      </c>
      <c r="P3069" s="3">
        <f t="shared" si="907"/>
        <v>22.563933636802041</v>
      </c>
      <c r="Q3069" s="3">
        <f t="shared" si="908"/>
        <v>-129.9587738432221</v>
      </c>
      <c r="R3069">
        <f t="shared" si="909"/>
        <v>50.041226156777896</v>
      </c>
      <c r="S3069">
        <f t="shared" si="910"/>
        <v>96.106734645068457</v>
      </c>
      <c r="T3069">
        <f t="shared" si="893"/>
        <v>22.563933636802041</v>
      </c>
    </row>
    <row r="3070" spans="1:20" x14ac:dyDescent="0.3">
      <c r="A3070">
        <f t="shared" si="894"/>
        <v>606151.07745046448</v>
      </c>
      <c r="B3070">
        <f t="shared" si="911"/>
        <v>96471.940236719718</v>
      </c>
      <c r="C3070" t="str">
        <f t="shared" si="895"/>
        <v>-8.61577564908012-10.2189366295888i</v>
      </c>
      <c r="D3070" t="str">
        <f t="shared" si="896"/>
        <v>6.33480456908494-7.88965270644032i</v>
      </c>
      <c r="E3070" t="str">
        <f t="shared" si="897"/>
        <v>175.758971285416-40.8316039036302i</v>
      </c>
      <c r="F3070" t="str">
        <f t="shared" si="898"/>
        <v>15.5623908097453-6.98169244794206i</v>
      </c>
      <c r="G3070" t="str">
        <f t="shared" si="899"/>
        <v>0.891344365264046-0.311206664093301i</v>
      </c>
      <c r="H3070" t="str">
        <f t="shared" si="900"/>
        <v>8.7048270766482-96.7344760223084i</v>
      </c>
      <c r="I3070" t="str">
        <f t="shared" si="901"/>
        <v>-1.40592671872424-4.07842979467239i</v>
      </c>
      <c r="K3070" t="str">
        <f t="shared" si="902"/>
        <v>0.0119960520430009-0.026714882614016i</v>
      </c>
      <c r="L3070" t="str">
        <f t="shared" si="903"/>
        <v>0.0015-0.103109608025249i</v>
      </c>
      <c r="M3070" t="str">
        <f t="shared" si="904"/>
        <v>0.0135-0.0423013776513844i</v>
      </c>
      <c r="N3070">
        <f t="shared" si="905"/>
        <v>49.865138836344585</v>
      </c>
      <c r="O3070">
        <f t="shared" si="906"/>
        <v>22.520230899369416</v>
      </c>
      <c r="P3070" s="3">
        <f t="shared" si="907"/>
        <v>22.520230899369416</v>
      </c>
      <c r="Q3070" s="3">
        <f t="shared" si="908"/>
        <v>-130.13486116365542</v>
      </c>
      <c r="R3070">
        <f t="shared" si="909"/>
        <v>49.865138836344585</v>
      </c>
      <c r="S3070">
        <f t="shared" si="910"/>
        <v>96.471940236719718</v>
      </c>
      <c r="T3070">
        <f t="shared" si="893"/>
        <v>22.520230899369416</v>
      </c>
    </row>
    <row r="3071" spans="1:20" x14ac:dyDescent="0.3">
      <c r="A3071">
        <f t="shared" si="894"/>
        <v>608454.45154477633</v>
      </c>
      <c r="B3071">
        <f t="shared" si="911"/>
        <v>96838.533609619262</v>
      </c>
      <c r="C3071" t="str">
        <f t="shared" si="895"/>
        <v>-8.60371581434121-10.1412189683407i</v>
      </c>
      <c r="D3071" t="str">
        <f t="shared" si="896"/>
        <v>6.30659322735672-7.88333629073203i</v>
      </c>
      <c r="E3071" t="str">
        <f t="shared" si="897"/>
        <v>175.797303307125-41.0888457047566i</v>
      </c>
      <c r="F3071" t="str">
        <f t="shared" si="898"/>
        <v>15.5495258813414-6.99197012051123i</v>
      </c>
      <c r="G3071" t="str">
        <f t="shared" si="899"/>
        <v>0.890607519519563-0.312131007262615i</v>
      </c>
      <c r="H3071" t="str">
        <f t="shared" si="900"/>
        <v>8.58795806295563-96.2438372984579i</v>
      </c>
      <c r="I3071" t="str">
        <f t="shared" si="901"/>
        <v>-1.40460625952589-4.0534274815213i</v>
      </c>
      <c r="K3071" t="str">
        <f t="shared" si="902"/>
        <v>0.0119575761154477-0.0266253811254323i</v>
      </c>
      <c r="L3071" t="str">
        <f t="shared" si="903"/>
        <v>0.0015-0.102719274781081i</v>
      </c>
      <c r="M3071" t="str">
        <f t="shared" si="904"/>
        <v>0.0135-0.0421412409358282i</v>
      </c>
      <c r="N3071">
        <f t="shared" si="905"/>
        <v>49.689036494399261</v>
      </c>
      <c r="O3071">
        <f t="shared" si="906"/>
        <v>22.476498738042579</v>
      </c>
      <c r="P3071" s="3">
        <f t="shared" si="907"/>
        <v>22.476498738042579</v>
      </c>
      <c r="Q3071" s="3">
        <f t="shared" si="908"/>
        <v>-130.31096350560074</v>
      </c>
      <c r="R3071">
        <f t="shared" si="909"/>
        <v>49.689036494399261</v>
      </c>
      <c r="S3071">
        <f t="shared" si="910"/>
        <v>96.838533609619262</v>
      </c>
      <c r="T3071">
        <f t="shared" si="893"/>
        <v>22.476498738042579</v>
      </c>
    </row>
    <row r="3072" spans="1:20" x14ac:dyDescent="0.3">
      <c r="A3072">
        <f t="shared" si="894"/>
        <v>610766.57846064644</v>
      </c>
      <c r="B3072">
        <f t="shared" si="911"/>
        <v>97206.520037335824</v>
      </c>
      <c r="C3072" t="str">
        <f t="shared" si="895"/>
        <v>-8.59145318166412-10.0638928472124i</v>
      </c>
      <c r="D3072" t="str">
        <f t="shared" si="896"/>
        <v>6.27842008603252-7.87692286350635i</v>
      </c>
      <c r="E3072" t="str">
        <f t="shared" si="897"/>
        <v>175.835504971159-41.3474376863063i</v>
      </c>
      <c r="F3072" t="str">
        <f t="shared" si="898"/>
        <v>15.5365844894091-7.00228727315031i</v>
      </c>
      <c r="G3072" t="str">
        <f t="shared" si="899"/>
        <v>0.889866294285035-0.313056340904405i</v>
      </c>
      <c r="H3072" t="str">
        <f t="shared" si="900"/>
        <v>8.47293793890863-95.7565841822057i</v>
      </c>
      <c r="I3072" t="str">
        <f t="shared" si="901"/>
        <v>-1.40325017022714-4.02860427889551i</v>
      </c>
      <c r="K3072" t="str">
        <f t="shared" si="902"/>
        <v>0.0119193629809642-0.0265361516811188i</v>
      </c>
      <c r="L3072" t="str">
        <f t="shared" si="903"/>
        <v>0.0015-0.102330419188166i</v>
      </c>
      <c r="M3072" t="str">
        <f t="shared" si="904"/>
        <v>0.0135-0.0419817104361708i</v>
      </c>
      <c r="N3072">
        <f t="shared" si="905"/>
        <v>49.512917693358048</v>
      </c>
      <c r="O3072">
        <f t="shared" si="906"/>
        <v>22.432737619734347</v>
      </c>
      <c r="P3072" s="3">
        <f t="shared" si="907"/>
        <v>22.432737619734347</v>
      </c>
      <c r="Q3072" s="3">
        <f t="shared" si="908"/>
        <v>-130.48708230664195</v>
      </c>
      <c r="R3072">
        <f t="shared" si="909"/>
        <v>49.512917693358048</v>
      </c>
      <c r="S3072">
        <f t="shared" si="910"/>
        <v>97.206520037335821</v>
      </c>
      <c r="T3072">
        <f t="shared" si="893"/>
        <v>22.432737619734347</v>
      </c>
    </row>
    <row r="3073" spans="1:20" x14ac:dyDescent="0.3">
      <c r="A3073">
        <f t="shared" si="894"/>
        <v>613087.4914587969</v>
      </c>
      <c r="B3073">
        <f t="shared" si="911"/>
        <v>97575.904813477697</v>
      </c>
      <c r="C3073" t="str">
        <f t="shared" si="895"/>
        <v>-8.57899072709172-9.98695775684867i</v>
      </c>
      <c r="D3073" t="str">
        <f t="shared" si="896"/>
        <v>6.25028587647059-7.87041276412169i</v>
      </c>
      <c r="E3073" t="str">
        <f t="shared" si="897"/>
        <v>175.873573832317-41.6073911651487i</v>
      </c>
      <c r="F3073" t="str">
        <f t="shared" si="898"/>
        <v>15.5235663258759-7.01264350924317i</v>
      </c>
      <c r="G3073" t="str">
        <f t="shared" si="899"/>
        <v>0.889120671915488-0.313982647112924i</v>
      </c>
      <c r="H3073" t="str">
        <f t="shared" si="900"/>
        <v>8.35973301817081-95.2726852259755i</v>
      </c>
      <c r="I3073" t="str">
        <f t="shared" si="901"/>
        <v>-1.40185938741306-4.00395827765815i</v>
      </c>
      <c r="K3073" t="str">
        <f t="shared" si="902"/>
        <v>0.0118814109202904-0.0264471941447535i</v>
      </c>
      <c r="L3073" t="str">
        <f t="shared" si="903"/>
        <v>0.0015-0.101943035652686i</v>
      </c>
      <c r="M3073" t="str">
        <f t="shared" si="904"/>
        <v>0.0135-0.0418227838575122i</v>
      </c>
      <c r="N3073">
        <f t="shared" si="905"/>
        <v>49.336780958810181</v>
      </c>
      <c r="O3073">
        <f t="shared" si="906"/>
        <v>22.388948013619224</v>
      </c>
      <c r="P3073" s="3">
        <f t="shared" si="907"/>
        <v>22.388948013619224</v>
      </c>
      <c r="Q3073" s="3">
        <f t="shared" si="908"/>
        <v>-130.66321904118982</v>
      </c>
      <c r="R3073">
        <f t="shared" si="909"/>
        <v>49.336780958810181</v>
      </c>
      <c r="S3073">
        <f t="shared" si="910"/>
        <v>97.575904813477692</v>
      </c>
      <c r="T3073">
        <f t="shared" si="893"/>
        <v>22.388948013619224</v>
      </c>
    </row>
    <row r="3074" spans="1:20" x14ac:dyDescent="0.3">
      <c r="A3074">
        <f t="shared" si="894"/>
        <v>615417.22392634035</v>
      </c>
      <c r="B3074">
        <f t="shared" si="911"/>
        <v>97946.693251768913</v>
      </c>
      <c r="C3074" t="str">
        <f t="shared" si="895"/>
        <v>-8.56633141315777-9.91041316318677i</v>
      </c>
      <c r="D3074" t="str">
        <f t="shared" si="896"/>
        <v>6.22219132577226-7.86380633840312i</v>
      </c>
      <c r="E3074" t="str">
        <f t="shared" si="897"/>
        <v>175.911507361931-41.868717583485i</v>
      </c>
      <c r="F3074" t="str">
        <f t="shared" si="898"/>
        <v>15.5104710834481-7.02303842892674i</v>
      </c>
      <c r="G3074" t="str">
        <f t="shared" si="899"/>
        <v>0.888370634810497-0.314909907778228i</v>
      </c>
      <c r="H3074" t="str">
        <f t="shared" si="900"/>
        <v>8.24831030351418-94.7921093008905i</v>
      </c>
      <c r="I3074" t="str">
        <f t="shared" si="901"/>
        <v>-1.40043482277106-3.97948759400929i</v>
      </c>
      <c r="K3074" t="str">
        <f t="shared" si="902"/>
        <v>0.0118437182225517-0.0263585083724646i</v>
      </c>
      <c r="L3074" t="str">
        <f t="shared" si="903"/>
        <v>0.0015-0.101557118601998i</v>
      </c>
      <c r="M3074" t="str">
        <f t="shared" si="904"/>
        <v>0.0135-0.0416644589136404i</v>
      </c>
      <c r="N3074">
        <f t="shared" si="905"/>
        <v>49.160624779086078</v>
      </c>
      <c r="O3074">
        <f t="shared" si="906"/>
        <v>22.34513039111523</v>
      </c>
      <c r="P3074" s="3">
        <f t="shared" si="907"/>
        <v>22.34513039111523</v>
      </c>
      <c r="Q3074" s="3">
        <f t="shared" si="908"/>
        <v>-130.83937522091392</v>
      </c>
      <c r="R3074">
        <f t="shared" si="909"/>
        <v>49.160624779086078</v>
      </c>
      <c r="S3074">
        <f t="shared" si="910"/>
        <v>97.946693251768906</v>
      </c>
      <c r="T3074">
        <f t="shared" si="893"/>
        <v>22.34513039111523</v>
      </c>
    </row>
    <row r="3075" spans="1:20" x14ac:dyDescent="0.3">
      <c r="A3075">
        <f t="shared" si="894"/>
        <v>617755.80937726051</v>
      </c>
      <c r="B3075">
        <f t="shared" si="911"/>
        <v>98318.89068612564</v>
      </c>
      <c r="C3075" t="str">
        <f t="shared" si="895"/>
        <v>-8.5534781886826-9.83425850765372i</v>
      </c>
      <c r="D3075" t="str">
        <f t="shared" si="896"/>
        <v>6.19413715671177-7.85710393858212i</v>
      </c>
      <c r="E3075" t="str">
        <f t="shared" si="897"/>
        <v>175.949302946035-42.1314285100956i</v>
      </c>
      <c r="F3075" t="str">
        <f t="shared" si="898"/>
        <v>15.4972984556438-7.03347162907593i</v>
      </c>
      <c r="G3075" t="str">
        <f t="shared" si="899"/>
        <v>0.887616165416129-0.315838104585397i</v>
      </c>
      <c r="H3075" t="str">
        <f t="shared" si="900"/>
        <v>8.13863747132486-94.3148255949654i</v>
      </c>
      <c r="I3075" t="str">
        <f t="shared" si="901"/>
        <v>-1.39897736374207-3.95519036915921i</v>
      </c>
      <c r="K3075" t="str">
        <f t="shared" si="902"/>
        <v>0.0118062831852498-0.0262700942129272i</v>
      </c>
      <c r="L3075" t="str">
        <f t="shared" si="903"/>
        <v>0.0015-0.101172662484557i</v>
      </c>
      <c r="M3075" t="str">
        <f t="shared" si="904"/>
        <v>0.0135-0.0415067333269977i</v>
      </c>
      <c r="N3075">
        <f t="shared" si="905"/>
        <v>48.984447604827096</v>
      </c>
      <c r="O3075">
        <f t="shared" si="906"/>
        <v>22.301285225867232</v>
      </c>
      <c r="P3075" s="3">
        <f t="shared" si="907"/>
        <v>22.301285225867232</v>
      </c>
      <c r="Q3075" s="3">
        <f t="shared" si="908"/>
        <v>-131.0155523951729</v>
      </c>
      <c r="R3075">
        <f t="shared" si="909"/>
        <v>48.984447604827096</v>
      </c>
      <c r="S3075">
        <f t="shared" si="910"/>
        <v>98.318890686125641</v>
      </c>
      <c r="T3075">
        <f t="shared" si="893"/>
        <v>22.301285225867232</v>
      </c>
    </row>
    <row r="3076" spans="1:20" x14ac:dyDescent="0.3">
      <c r="A3076">
        <f t="shared" si="894"/>
        <v>620103.28145289409</v>
      </c>
      <c r="B3076">
        <f t="shared" si="911"/>
        <v>98692.502470732914</v>
      </c>
      <c r="C3076" t="str">
        <f t="shared" si="895"/>
        <v>-8.54043398857144-9.75849320736299i</v>
      </c>
      <c r="D3076" t="str">
        <f t="shared" si="896"/>
        <v>6.16612408766683-7.85030592323533i</v>
      </c>
      <c r="E3076" t="str">
        <f t="shared" si="897"/>
        <v>175.986957883481-42.3955356415956i</v>
      </c>
      <c r="F3076" t="str">
        <f t="shared" si="898"/>
        <v>15.4840481368268-7.04394270328913i</v>
      </c>
      <c r="G3076" t="str">
        <f t="shared" si="899"/>
        <v>0.88685724622692-0.31676721901378i</v>
      </c>
      <c r="H3076" t="str">
        <f t="shared" si="900"/>
        <v>8.03068285648424-93.8408036112286i</v>
      </c>
      <c r="I3076" t="str">
        <f t="shared" si="901"/>
        <v>-1.39748787415431-3.93106476900481i</v>
      </c>
      <c r="K3076" t="str">
        <f t="shared" si="902"/>
        <v>0.0117691041142524-0.0261819515074607i</v>
      </c>
      <c r="L3076" t="str">
        <f t="shared" si="903"/>
        <v>0.0015-0.100789661769832i</v>
      </c>
      <c r="M3076" t="str">
        <f t="shared" si="904"/>
        <v>0.0135-0.0413496048286489i</v>
      </c>
      <c r="N3076">
        <f t="shared" si="905"/>
        <v>48.808247848546102</v>
      </c>
      <c r="O3076">
        <f t="shared" si="906"/>
        <v>22.257412993728689</v>
      </c>
      <c r="P3076" s="3">
        <f t="shared" si="907"/>
        <v>22.257412993728689</v>
      </c>
      <c r="Q3076" s="3">
        <f t="shared" si="908"/>
        <v>-131.1917521514539</v>
      </c>
      <c r="R3076">
        <f t="shared" si="909"/>
        <v>48.808247848546102</v>
      </c>
      <c r="S3076">
        <f t="shared" si="910"/>
        <v>98.692502470732919</v>
      </c>
      <c r="T3076">
        <f t="shared" si="893"/>
        <v>22.257412993728689</v>
      </c>
    </row>
    <row r="3077" spans="1:20" x14ac:dyDescent="0.3">
      <c r="A3077">
        <f t="shared" si="894"/>
        <v>622459.67392241512</v>
      </c>
      <c r="B3077">
        <f t="shared" si="911"/>
        <v>99067.533980121705</v>
      </c>
      <c r="C3077" t="str">
        <f t="shared" si="895"/>
        <v>-8.52720173361493-9.6831166553124i</v>
      </c>
      <c r="D3077" t="str">
        <f t="shared" si="896"/>
        <v>6.13815283255047-7.84341265722261i</v>
      </c>
      <c r="E3077" t="str">
        <f t="shared" si="897"/>
        <v>176.024469384011-42.661050803705i</v>
      </c>
      <c r="F3077" t="str">
        <f t="shared" si="898"/>
        <v>15.4707198222422-7.05445124187413i</v>
      </c>
      <c r="G3077" t="str">
        <f t="shared" si="899"/>
        <v>0.886093859787861-0.317697232336247i</v>
      </c>
      <c r="H3077" t="str">
        <f t="shared" si="900"/>
        <v>7.92441543761326-93.3700131657615i</v>
      </c>
      <c r="I3077" t="str">
        <f t="shared" si="901"/>
        <v>-1.39596719483974-3.90710898380852i</v>
      </c>
      <c r="K3077" t="str">
        <f t="shared" si="902"/>
        <v>0.0117321793237826-0.0260940800901234i</v>
      </c>
      <c r="L3077" t="str">
        <f t="shared" si="903"/>
        <v>0.0015-0.100408110948229i</v>
      </c>
      <c r="M3077" t="str">
        <f t="shared" si="904"/>
        <v>0.0135-0.0411930711582476i</v>
      </c>
      <c r="N3077">
        <f t="shared" si="905"/>
        <v>48.632023884185315</v>
      </c>
      <c r="O3077">
        <f t="shared" si="906"/>
        <v>22.213514172742634</v>
      </c>
      <c r="P3077" s="3">
        <f t="shared" si="907"/>
        <v>22.213514172742634</v>
      </c>
      <c r="Q3077" s="3">
        <f t="shared" si="908"/>
        <v>-131.36797611581468</v>
      </c>
      <c r="R3077">
        <f t="shared" si="909"/>
        <v>48.632023884185315</v>
      </c>
      <c r="S3077">
        <f t="shared" si="910"/>
        <v>99.067533980121709</v>
      </c>
      <c r="T3077">
        <f t="shared" si="893"/>
        <v>22.213514172742634</v>
      </c>
    </row>
    <row r="3078" spans="1:20" x14ac:dyDescent="0.3">
      <c r="A3078">
        <f t="shared" si="894"/>
        <v>624825.02068332036</v>
      </c>
      <c r="B3078">
        <f t="shared" si="911"/>
        <v>99443.990609246175</v>
      </c>
      <c r="C3078" t="str">
        <f t="shared" si="895"/>
        <v>-8.5137843302924-9.60812822058393i</v>
      </c>
      <c r="D3078" t="str">
        <f t="shared" si="896"/>
        <v>6.11022410074367-7.83642451162405i</v>
      </c>
      <c r="E3078" t="str">
        <f t="shared" si="897"/>
        <v>176.061834566297-42.9279859525224i</v>
      </c>
      <c r="F3078" t="str">
        <f t="shared" si="898"/>
        <v>15.4573132080508-7.06499683183415i</v>
      </c>
      <c r="G3078" t="str">
        <f t="shared" si="899"/>
        <v>0.885325988696411-0.318628125618461i</v>
      </c>
      <c r="H3078" t="str">
        <f t="shared" si="900"/>
        <v>7.81980482267557-92.9024243856867i</v>
      </c>
      <c r="I3078" t="str">
        <f t="shared" si="901"/>
        <v>-1.39441614423422-3.88332122788024i</v>
      </c>
      <c r="K3078" t="str">
        <f t="shared" si="902"/>
        <v>0.0116955071364078-0.0260064797878079i</v>
      </c>
      <c r="L3078" t="str">
        <f t="shared" si="903"/>
        <v>0.0015-0.100028004531011i</v>
      </c>
      <c r="M3078" t="str">
        <f t="shared" si="904"/>
        <v>0.0135-0.0410371300640044i</v>
      </c>
      <c r="N3078">
        <f t="shared" si="905"/>
        <v>48.455774046672559</v>
      </c>
      <c r="O3078">
        <f t="shared" si="906"/>
        <v>22.169589243122488</v>
      </c>
      <c r="P3078" s="3">
        <f t="shared" si="907"/>
        <v>22.169589243122488</v>
      </c>
      <c r="Q3078" s="3">
        <f t="shared" si="908"/>
        <v>-131.54422595332744</v>
      </c>
      <c r="R3078">
        <f t="shared" si="909"/>
        <v>48.455774046672559</v>
      </c>
      <c r="S3078">
        <f t="shared" si="910"/>
        <v>99.443990609246171</v>
      </c>
      <c r="T3078">
        <f t="shared" si="893"/>
        <v>22.169589243122488</v>
      </c>
    </row>
    <row r="3079" spans="1:20" x14ac:dyDescent="0.3">
      <c r="A3079">
        <f t="shared" si="894"/>
        <v>627199.35576191696</v>
      </c>
      <c r="B3079">
        <f t="shared" si="911"/>
        <v>99821.877773561311</v>
      </c>
      <c r="C3079" t="str">
        <f t="shared" si="895"/>
        <v>-8.5001846705784-9.53352724854488i</v>
      </c>
      <c r="D3079" t="str">
        <f t="shared" si="896"/>
        <v>6.08233859702915-7.8293418636763i</v>
      </c>
      <c r="E3079" t="str">
        <f t="shared" si="897"/>
        <v>176.099050455942-43.196353175815i</v>
      </c>
      <c r="F3079" t="str">
        <f t="shared" si="898"/>
        <v>15.4438279913655-7.07557905685434i</v>
      </c>
      <c r="G3079" t="str">
        <f t="shared" si="899"/>
        <v>0.884553615604526-0.319559879718163i</v>
      </c>
      <c r="H3079" t="str">
        <f t="shared" si="900"/>
        <v>7.71682123492476-92.4380077070791i</v>
      </c>
      <c r="I3079" t="str">
        <f t="shared" si="901"/>
        <v>-1.39283551896123-3.85969973926183i</v>
      </c>
      <c r="K3079" t="str">
        <f t="shared" si="902"/>
        <v>0.0116590858830283-0.0259191504203354i</v>
      </c>
      <c r="L3079" t="str">
        <f t="shared" si="903"/>
        <v>0.0015-0.0996493370502195i</v>
      </c>
      <c r="M3079" t="str">
        <f t="shared" si="904"/>
        <v>0.0135-0.0408817793026542i</v>
      </c>
      <c r="N3079">
        <f t="shared" si="905"/>
        <v>48.279496631471346</v>
      </c>
      <c r="O3079">
        <f t="shared" si="906"/>
        <v>22.125638687232563</v>
      </c>
      <c r="P3079" s="3">
        <f t="shared" si="907"/>
        <v>22.125638687232563</v>
      </c>
      <c r="Q3079" s="3">
        <f t="shared" si="908"/>
        <v>-131.72050336852865</v>
      </c>
      <c r="R3079">
        <f t="shared" si="909"/>
        <v>48.279496631471346</v>
      </c>
      <c r="S3079">
        <f t="shared" si="910"/>
        <v>99.821877773561312</v>
      </c>
      <c r="T3079">
        <f t="shared" si="893"/>
        <v>22.125638687232563</v>
      </c>
    </row>
    <row r="3080" spans="1:20" x14ac:dyDescent="0.3">
      <c r="A3080">
        <f t="shared" si="894"/>
        <v>629582.71331381227</v>
      </c>
      <c r="B3080">
        <f t="shared" si="911"/>
        <v>100201.20090910085</v>
      </c>
      <c r="C3080" t="str">
        <f t="shared" si="895"/>
        <v>-8.48640563175125-9.45931306104881i</v>
      </c>
      <c r="D3080" t="str">
        <f t="shared" si="896"/>
        <v>6.05449702152611-7.82216509670803i</v>
      </c>
      <c r="E3080" t="str">
        <f t="shared" si="897"/>
        <v>176.136113983425-43.4661646943178i</v>
      </c>
      <c r="F3080" t="str">
        <f t="shared" si="898"/>
        <v>15.4302638702859-7.08619749728811i</v>
      </c>
      <c r="G3080" t="str">
        <f t="shared" si="899"/>
        <v>0.883776723220713-0.320492475284479i</v>
      </c>
      <c r="H3080" t="str">
        <f t="shared" si="900"/>
        <v>7.61543549919164-91.9767338728333i</v>
      </c>
      <c r="I3080" t="str">
        <f t="shared" si="901"/>
        <v>-1.39122609440012-3.83624277941464i</v>
      </c>
      <c r="K3080" t="str">
        <f t="shared" si="902"/>
        <v>0.0116229139028646-0.0258320918005488i</v>
      </c>
      <c r="L3080" t="str">
        <f t="shared" si="903"/>
        <v>0.0015-0.0992721030585971i</v>
      </c>
      <c r="M3080" t="str">
        <f t="shared" si="904"/>
        <v>0.0135-0.0407270166394244i</v>
      </c>
      <c r="N3080">
        <f t="shared" si="905"/>
        <v>48.103189894125904</v>
      </c>
      <c r="O3080">
        <f t="shared" si="906"/>
        <v>22.081662989567054</v>
      </c>
      <c r="P3080" s="3">
        <f t="shared" si="907"/>
        <v>22.081662989567054</v>
      </c>
      <c r="Q3080" s="3">
        <f t="shared" si="908"/>
        <v>-131.8968101058741</v>
      </c>
      <c r="R3080">
        <f t="shared" si="909"/>
        <v>48.103189894125904</v>
      </c>
      <c r="S3080">
        <f t="shared" si="910"/>
        <v>100.20120090910085</v>
      </c>
      <c r="T3080">
        <f t="shared" si="893"/>
        <v>22.081662989567054</v>
      </c>
    </row>
    <row r="3081" spans="1:20" x14ac:dyDescent="0.3">
      <c r="A3081">
        <f t="shared" si="894"/>
        <v>631975.12762440485</v>
      </c>
      <c r="B3081">
        <f t="shared" si="911"/>
        <v>100581.96547255544</v>
      </c>
      <c r="C3081" t="str">
        <f t="shared" si="895"/>
        <v>-8.47245007620464-9.3854849566387i</v>
      </c>
      <c r="D3081" t="str">
        <f t="shared" si="896"/>
        <v>6.0267000696261-7.81489460007459i</v>
      </c>
      <c r="E3081" t="str">
        <f t="shared" si="897"/>
        <v>176.173021982015-43.7374328630416i</v>
      </c>
      <c r="F3081" t="str">
        <f t="shared" si="898"/>
        <v>15.4166205439357-7.09685173014438i</v>
      </c>
      <c r="G3081" t="str">
        <f t="shared" si="899"/>
        <v>0.882995294312105-0.321425892757233i</v>
      </c>
      <c r="H3081" t="str">
        <f t="shared" si="900"/>
        <v>7.51561902849976-91.5185739304689i</v>
      </c>
      <c r="I3081" t="str">
        <f t="shared" si="901"/>
        <v>-1.38958862523904-3.81294863291003i</v>
      </c>
      <c r="K3081" t="str">
        <f t="shared" si="902"/>
        <v>0.0115869895434446-0.0257453037344055i</v>
      </c>
      <c r="L3081" t="str">
        <f t="shared" si="903"/>
        <v>0.0015-0.0988962971295048i</v>
      </c>
      <c r="M3081" t="str">
        <f t="shared" si="904"/>
        <v>0.0135-0.040572839848002i</v>
      </c>
      <c r="N3081">
        <f t="shared" si="905"/>
        <v>47.926852049803557</v>
      </c>
      <c r="O3081">
        <f t="shared" si="906"/>
        <v>22.037662636729166</v>
      </c>
      <c r="P3081" s="3">
        <f t="shared" si="907"/>
        <v>22.037662636729166</v>
      </c>
      <c r="Q3081" s="3">
        <f t="shared" si="908"/>
        <v>-132.07314795019644</v>
      </c>
      <c r="R3081">
        <f t="shared" si="909"/>
        <v>47.926852049803557</v>
      </c>
      <c r="S3081">
        <f t="shared" si="910"/>
        <v>100.58196547255544</v>
      </c>
      <c r="T3081">
        <f t="shared" si="893"/>
        <v>22.037662636729166</v>
      </c>
    </row>
    <row r="3082" spans="1:20" x14ac:dyDescent="0.3">
      <c r="A3082">
        <f t="shared" si="894"/>
        <v>634376.63310937758</v>
      </c>
      <c r="B3082">
        <f t="shared" si="911"/>
        <v>100964.17694135115</v>
      </c>
      <c r="C3082" t="str">
        <f t="shared" si="895"/>
        <v>-8.45832085126157-9.3120422107505i</v>
      </c>
      <c r="D3082" t="str">
        <f t="shared" si="896"/>
        <v>5.99894843192983-7.80753076909187i</v>
      </c>
      <c r="E3082" t="str">
        <f t="shared" si="897"/>
        <v>176.209771185635-44.0101701725921i</v>
      </c>
      <c r="F3082" t="str">
        <f t="shared" si="898"/>
        <v>15.402897712498-7.10754132907457i</v>
      </c>
      <c r="G3082" t="str">
        <f t="shared" si="899"/>
        <v>0.882209311706548-0.322360112366289i</v>
      </c>
      <c r="H3082" t="str">
        <f t="shared" si="900"/>
        <v>7.41734381100369-91.0634992298963i</v>
      </c>
      <c r="I3082" t="str">
        <f t="shared" si="901"/>
        <v>-1.38792384601312-3.7898156071228i</v>
      </c>
      <c r="K3082" t="str">
        <f t="shared" si="902"/>
        <v>0.0115513111605903-0.0256587860210688i</v>
      </c>
      <c r="L3082" t="str">
        <f t="shared" si="903"/>
        <v>0.0015-0.0985219138568494i</v>
      </c>
      <c r="M3082" t="str">
        <f t="shared" si="904"/>
        <v>0.0135-0.0404192467105022i</v>
      </c>
      <c r="N3082">
        <f t="shared" si="905"/>
        <v>47.750481272832701</v>
      </c>
      <c r="O3082">
        <f t="shared" si="906"/>
        <v>21.99363811740912</v>
      </c>
      <c r="P3082" s="3">
        <f t="shared" si="907"/>
        <v>21.99363811740912</v>
      </c>
      <c r="Q3082" s="3">
        <f t="shared" si="908"/>
        <v>-132.2495187271673</v>
      </c>
      <c r="R3082">
        <f t="shared" si="909"/>
        <v>47.750481272832701</v>
      </c>
      <c r="S3082">
        <f t="shared" si="910"/>
        <v>100.96417694135116</v>
      </c>
      <c r="T3082">
        <f t="shared" si="893"/>
        <v>21.99363811740912</v>
      </c>
    </row>
    <row r="3083" spans="1:20" x14ac:dyDescent="0.3">
      <c r="A3083">
        <f t="shared" si="894"/>
        <v>636787.26431519317</v>
      </c>
      <c r="B3083">
        <f t="shared" si="911"/>
        <v>101347.84081372828</v>
      </c>
      <c r="C3083" t="str">
        <f t="shared" si="895"/>
        <v>-8.4440207889913-9.23898407591789i</v>
      </c>
      <c r="D3083" t="str">
        <f t="shared" si="896"/>
        <v>5.97124279418515-7.80007400496948i</v>
      </c>
      <c r="E3083" t="str">
        <f t="shared" si="897"/>
        <v>176.246358226681-44.2843892504958i</v>
      </c>
      <c r="F3083" t="str">
        <f t="shared" si="898"/>
        <v>15.3890950772538-7.11826586436054i</v>
      </c>
      <c r="G3083" t="str">
        <f t="shared" si="899"/>
        <v>0.881418758294723-0.3232951141309i</v>
      </c>
      <c r="H3083" t="str">
        <f t="shared" si="900"/>
        <v>7.32058239723917-90.6114814211327i</v>
      </c>
      <c r="I3083" t="str">
        <f t="shared" si="901"/>
        <v>-1.38623247162833-3.76684203192806i</v>
      </c>
      <c r="K3083" t="str">
        <f t="shared" si="902"/>
        <v>0.0115158771184035-0.0255725384529996i</v>
      </c>
      <c r="L3083" t="str">
        <f t="shared" si="903"/>
        <v>0.0015-0.0981489478549999i</v>
      </c>
      <c r="M3083" t="str">
        <f t="shared" si="904"/>
        <v>0.0135-0.040266235017436i</v>
      </c>
      <c r="N3083">
        <f t="shared" si="905"/>
        <v>47.574075696235951</v>
      </c>
      <c r="O3083">
        <f t="shared" si="906"/>
        <v>21.949589922361788</v>
      </c>
      <c r="P3083" s="3">
        <f t="shared" si="907"/>
        <v>21.949589922361788</v>
      </c>
      <c r="Q3083" s="3">
        <f t="shared" si="908"/>
        <v>-132.42592430376405</v>
      </c>
      <c r="R3083">
        <f t="shared" si="909"/>
        <v>47.574075696235951</v>
      </c>
      <c r="S3083">
        <f t="shared" si="910"/>
        <v>101.34784081372828</v>
      </c>
      <c r="T3083">
        <f t="shared" si="893"/>
        <v>21.949589922361788</v>
      </c>
    </row>
    <row r="3084" spans="1:20" x14ac:dyDescent="0.3">
      <c r="A3084">
        <f t="shared" si="894"/>
        <v>639207.05591959087</v>
      </c>
      <c r="B3084">
        <f t="shared" si="911"/>
        <v>101732.96260882045</v>
      </c>
      <c r="C3084" t="str">
        <f t="shared" si="895"/>
        <v>-8.42955270602876-9.166309781978i</v>
      </c>
      <c r="D3084" t="str">
        <f t="shared" si="896"/>
        <v>5.94358383722605-7.79252471474306i</v>
      </c>
      <c r="E3084" t="str">
        <f t="shared" si="897"/>
        <v>176.282779633798-44.5601028625433i</v>
      </c>
      <c r="F3084" t="str">
        <f t="shared" si="898"/>
        <v>15.3752123406175-7.12902490290172i</v>
      </c>
      <c r="G3084" t="str">
        <f t="shared" si="899"/>
        <v>0.880623617032272-0.324230877859081i</v>
      </c>
      <c r="H3084" t="str">
        <f t="shared" si="900"/>
        <v>7.22530788767924-90.162492451977i</v>
      </c>
      <c r="I3084" t="str">
        <f t="shared" si="901"/>
        <v>-1.38451519787109-3.74402625940039i</v>
      </c>
      <c r="K3084" t="str">
        <f t="shared" si="902"/>
        <v>0.0114806857892521-0.0254865608160461i</v>
      </c>
      <c r="L3084" t="str">
        <f t="shared" si="903"/>
        <v>0.0015-0.0977773937587165i</v>
      </c>
      <c r="M3084" t="str">
        <f t="shared" si="904"/>
        <v>0.0135-0.0401138025676788i</v>
      </c>
      <c r="N3084">
        <f t="shared" si="905"/>
        <v>47.397633411259648</v>
      </c>
      <c r="O3084">
        <f t="shared" si="906"/>
        <v>21.90551854438365</v>
      </c>
      <c r="P3084" s="3">
        <f t="shared" si="907"/>
        <v>21.90551854438365</v>
      </c>
      <c r="Q3084" s="3">
        <f t="shared" si="908"/>
        <v>-132.60236658874035</v>
      </c>
      <c r="R3084">
        <f t="shared" si="909"/>
        <v>47.397633411259648</v>
      </c>
      <c r="S3084">
        <f t="shared" si="910"/>
        <v>101.73296260882046</v>
      </c>
      <c r="T3084">
        <f t="shared" si="893"/>
        <v>21.90551854438365</v>
      </c>
    </row>
    <row r="3085" spans="1:20" x14ac:dyDescent="0.3">
      <c r="A3085">
        <f t="shared" si="894"/>
        <v>641636.04273208533</v>
      </c>
      <c r="B3085">
        <f t="shared" si="911"/>
        <v>102119.54786673398</v>
      </c>
      <c r="C3085" t="str">
        <f t="shared" si="895"/>
        <v>-8.41491940339668-9.09401853627733i</v>
      </c>
      <c r="D3085" t="str">
        <f t="shared" si="896"/>
        <v>5.91597223691265-7.78488331120593i</v>
      </c>
      <c r="E3085" t="str">
        <f t="shared" si="897"/>
        <v>176.3190318296-44.8373239141331i</v>
      </c>
      <c r="F3085" t="str">
        <f t="shared" si="898"/>
        <v>15.3612492061759-7.13981800820419i</v>
      </c>
      <c r="G3085" t="str">
        <f t="shared" si="899"/>
        <v>0.87982387094196-0.325167383146996i</v>
      </c>
      <c r="H3085" t="str">
        <f t="shared" si="900"/>
        <v>7.13149392058796-89.7165045656547i</v>
      </c>
      <c r="I3085" t="str">
        <f t="shared" si="901"/>
        <v>-1.38277270190476-3.72136666351711i</v>
      </c>
      <c r="K3085" t="str">
        <f t="shared" si="902"/>
        <v>0.0114457355537543-0.0254008528895341i</v>
      </c>
      <c r="L3085" t="str">
        <f t="shared" si="903"/>
        <v>0.0015-0.0974072462230689i</v>
      </c>
      <c r="M3085" t="str">
        <f t="shared" si="904"/>
        <v>0.0135-0.0399619471684387i</v>
      </c>
      <c r="N3085">
        <f t="shared" si="905"/>
        <v>47.221152466896882</v>
      </c>
      <c r="O3085">
        <f t="shared" si="906"/>
        <v>21.861424478288725</v>
      </c>
      <c r="P3085" s="3">
        <f t="shared" si="907"/>
        <v>21.861424478288725</v>
      </c>
      <c r="Q3085" s="3">
        <f t="shared" si="908"/>
        <v>-132.77884753310312</v>
      </c>
      <c r="R3085">
        <f t="shared" si="909"/>
        <v>47.221152466896882</v>
      </c>
      <c r="S3085">
        <f t="shared" si="910"/>
        <v>102.11954786673398</v>
      </c>
      <c r="T3085">
        <f t="shared" si="893"/>
        <v>21.861424478288725</v>
      </c>
    </row>
    <row r="3086" spans="1:20" x14ac:dyDescent="0.3">
      <c r="A3086">
        <f t="shared" si="894"/>
        <v>644074.2596944673</v>
      </c>
      <c r="B3086">
        <f t="shared" si="911"/>
        <v>102507.60214862757</v>
      </c>
      <c r="C3086" t="str">
        <f t="shared" si="895"/>
        <v>-8.40012366633076-9.02210952387963i</v>
      </c>
      <c r="D3086" t="str">
        <f t="shared" si="896"/>
        <v>5.88840866407272-7.77715021284041i</v>
      </c>
      <c r="E3086" t="str">
        <f t="shared" si="897"/>
        <v>176.355111128354-45.1160654516326i</v>
      </c>
      <c r="F3086" t="str">
        <f t="shared" si="898"/>
        <v>15.3472053787253-7.15064474036829i</v>
      </c>
      <c r="G3086" t="str">
        <f t="shared" si="899"/>
        <v>0.879019503115844-0.326104609378369i</v>
      </c>
      <c r="H3086" t="str">
        <f t="shared" si="900"/>
        <v>7.03911466016388-89.2734902984233i</v>
      </c>
      <c r="I3086" t="str">
        <f t="shared" si="901"/>
        <v>-1.38100564275245-3.69886163986399i</v>
      </c>
      <c r="K3086" t="str">
        <f t="shared" si="902"/>
        <v>0.0114110248007633-0.025315414446355i</v>
      </c>
      <c r="L3086" t="str">
        <f t="shared" si="903"/>
        <v>0.0015-0.0970384999233602i</v>
      </c>
      <c r="M3086" t="str">
        <f t="shared" si="904"/>
        <v>0.0135-0.0398106666352248i</v>
      </c>
      <c r="N3086">
        <f t="shared" si="905"/>
        <v>47.044630869408564</v>
      </c>
      <c r="O3086">
        <f t="shared" si="906"/>
        <v>21.817308220884581</v>
      </c>
      <c r="P3086" s="3">
        <f t="shared" si="907"/>
        <v>21.817308220884581</v>
      </c>
      <c r="Q3086" s="3">
        <f t="shared" si="908"/>
        <v>-132.95536913059144</v>
      </c>
      <c r="R3086">
        <f t="shared" si="909"/>
        <v>47.044630869408564</v>
      </c>
      <c r="S3086">
        <f t="shared" si="910"/>
        <v>102.50760214862757</v>
      </c>
      <c r="T3086">
        <f t="shared" si="893"/>
        <v>21.817308220884581</v>
      </c>
    </row>
    <row r="3087" spans="1:20" x14ac:dyDescent="0.3">
      <c r="A3087">
        <f t="shared" si="894"/>
        <v>646521.74188130628</v>
      </c>
      <c r="B3087">
        <f t="shared" si="911"/>
        <v>102897.13103679236</v>
      </c>
      <c r="C3087" t="str">
        <f t="shared" si="895"/>
        <v>-8.38516826410633-8.9505819077733i</v>
      </c>
      <c r="D3087" t="str">
        <f t="shared" si="896"/>
        <v>5.86089378444343-7.76932584374743i</v>
      </c>
      <c r="E3087" t="str">
        <f t="shared" si="897"/>
        <v>176.391013733605-45.3963406637411i</v>
      </c>
      <c r="F3087" t="str">
        <f t="shared" si="898"/>
        <v>15.3330805643106-7.16150465607828i</v>
      </c>
      <c r="G3087" t="str">
        <f t="shared" si="899"/>
        <v>0.878210496717472-0.327042535723907i</v>
      </c>
      <c r="H3087" t="str">
        <f t="shared" si="900"/>
        <v>6.94814478496636-88.8334224771478i</v>
      </c>
      <c r="I3087" t="str">
        <f t="shared" si="901"/>
        <v>-1.3792146617674-3.6765096053445i</v>
      </c>
      <c r="K3087" t="str">
        <f t="shared" si="902"/>
        <v>0.0113765519273516-0.0252302452530545i</v>
      </c>
      <c r="L3087" t="str">
        <f t="shared" si="903"/>
        <v>0.0015-0.0966711495550513i</v>
      </c>
      <c r="M3087" t="str">
        <f t="shared" si="904"/>
        <v>0.0135-0.039659958791816i</v>
      </c>
      <c r="N3087">
        <f t="shared" si="905"/>
        <v>46.8680665818394</v>
      </c>
      <c r="O3087">
        <f t="shared" si="906"/>
        <v>21.773170270946501</v>
      </c>
      <c r="P3087" s="3">
        <f t="shared" si="907"/>
        <v>21.773170270946501</v>
      </c>
      <c r="Q3087" s="3">
        <f t="shared" si="908"/>
        <v>-133.1319334181606</v>
      </c>
      <c r="R3087">
        <f t="shared" si="909"/>
        <v>46.8680665818394</v>
      </c>
      <c r="S3087">
        <f t="shared" si="910"/>
        <v>102.89713103679236</v>
      </c>
      <c r="T3087">
        <f t="shared" si="893"/>
        <v>21.773170270946501</v>
      </c>
    </row>
    <row r="3088" spans="1:20" x14ac:dyDescent="0.3">
      <c r="A3088">
        <f t="shared" si="894"/>
        <v>648978.52450045524</v>
      </c>
      <c r="B3088">
        <f t="shared" si="911"/>
        <v>103288.14013473217</v>
      </c>
      <c r="C3088" t="str">
        <f t="shared" si="895"/>
        <v>-8.37005594986895-8.87943482908024i</v>
      </c>
      <c r="D3088" t="str">
        <f t="shared" si="896"/>
        <v>5.83342825861526-7.76141063357684i</v>
      </c>
      <c r="E3088" t="str">
        <f t="shared" si="897"/>
        <v>176.426735735749-45.6781628828687i</v>
      </c>
      <c r="F3088" t="str">
        <f t="shared" si="898"/>
        <v>15.3188744702629-7.17239730859073i</v>
      </c>
      <c r="G3088" t="str">
        <f t="shared" si="899"/>
        <v>0.877396834984098-0.327981141140745i</v>
      </c>
      <c r="H3088" t="str">
        <f t="shared" si="900"/>
        <v>6.85855947661798-88.396274216855i</v>
      </c>
      <c r="I3088" t="str">
        <f t="shared" si="901"/>
        <v>-1.37740038309065-3.65430899789206i</v>
      </c>
      <c r="K3088" t="str">
        <f t="shared" si="902"/>
        <v>0.0113423153387942-0.0251453450699192i</v>
      </c>
      <c r="L3088" t="str">
        <f t="shared" si="903"/>
        <v>0.0015-0.0963051898336831i</v>
      </c>
      <c r="M3088" t="str">
        <f t="shared" si="904"/>
        <v>0.0135-0.039509821470229i</v>
      </c>
      <c r="N3088">
        <f t="shared" si="905"/>
        <v>46.691457523527902</v>
      </c>
      <c r="O3088">
        <f t="shared" si="906"/>
        <v>21.729011129191885</v>
      </c>
      <c r="P3088" s="3">
        <f t="shared" si="907"/>
        <v>21.729011129191885</v>
      </c>
      <c r="Q3088" s="3">
        <f t="shared" si="908"/>
        <v>-133.3085424764721</v>
      </c>
      <c r="R3088">
        <f t="shared" si="909"/>
        <v>46.691457523527902</v>
      </c>
      <c r="S3088">
        <f t="shared" si="910"/>
        <v>103.28814013473216</v>
      </c>
      <c r="T3088">
        <f t="shared" si="893"/>
        <v>21.729011129191885</v>
      </c>
    </row>
    <row r="3089" spans="1:20" x14ac:dyDescent="0.3">
      <c r="A3089">
        <f t="shared" si="894"/>
        <v>651444.64289355697</v>
      </c>
      <c r="B3089">
        <f t="shared" si="911"/>
        <v>103680.63506724415</v>
      </c>
      <c r="C3089" t="str">
        <f t="shared" si="895"/>
        <v>-8.35478946046715-8.80866740726544i</v>
      </c>
      <c r="D3089" t="str">
        <f t="shared" si="896"/>
        <v>5.80601274197619-7.75340501745598i</v>
      </c>
      <c r="E3089" t="str">
        <f t="shared" si="897"/>
        <v>176.462273109565-45.9615455865192i</v>
      </c>
      <c r="F3089" t="str">
        <f t="shared" si="898"/>
        <v>15.30458680524-7.18332224772468i</v>
      </c>
      <c r="G3089" t="str">
        <f t="shared" si="899"/>
        <v>0.876578501228915-0.328920404371915i</v>
      </c>
      <c r="H3089" t="str">
        <f t="shared" si="900"/>
        <v>6.77033440877543-87.9620189182591i</v>
      </c>
      <c r="I3089" t="str">
        <f t="shared" si="901"/>
        <v>-1.37556341409671-3.63225827618592i</v>
      </c>
      <c r="K3089" t="str">
        <f t="shared" si="902"/>
        <v>0.0113083134485519-0.0250607136510641i</v>
      </c>
      <c r="L3089" t="str">
        <f t="shared" si="903"/>
        <v>0.0015-0.0959406154948031i</v>
      </c>
      <c r="M3089" t="str">
        <f t="shared" si="904"/>
        <v>0.0135-0.0393602525106884i</v>
      </c>
      <c r="N3089">
        <f t="shared" si="905"/>
        <v>46.51480156961324</v>
      </c>
      <c r="O3089">
        <f t="shared" si="906"/>
        <v>21.684831298253762</v>
      </c>
      <c r="P3089" s="3">
        <f t="shared" si="907"/>
        <v>21.684831298253762</v>
      </c>
      <c r="Q3089" s="3">
        <f t="shared" si="908"/>
        <v>-133.48519843038676</v>
      </c>
      <c r="R3089">
        <f t="shared" si="909"/>
        <v>46.51480156961324</v>
      </c>
      <c r="S3089">
        <f t="shared" si="910"/>
        <v>103.68063506724415</v>
      </c>
      <c r="T3089">
        <f t="shared" si="893"/>
        <v>21.684831298253762</v>
      </c>
    </row>
    <row r="3090" spans="1:20" x14ac:dyDescent="0.3">
      <c r="A3090">
        <f t="shared" si="894"/>
        <v>653920.13253655261</v>
      </c>
      <c r="B3090">
        <f t="shared" si="911"/>
        <v>104074.62148049969</v>
      </c>
      <c r="C3090" t="str">
        <f t="shared" si="895"/>
        <v>-8.33937151628741-8.73827874034654i</v>
      </c>
      <c r="D3090" t="str">
        <f t="shared" si="896"/>
        <v>5.77864788465758-7.74530943591834i</v>
      </c>
      <c r="E3090" t="str">
        <f t="shared" si="897"/>
        <v>176.497621711679-46.2465023986824i</v>
      </c>
      <c r="F3090" t="str">
        <f t="shared" si="898"/>
        <v>15.2902172792643-7.19427901985117i</v>
      </c>
      <c r="G3090" t="str">
        <f t="shared" si="899"/>
        <v>0.875755478843315-0.329860303945823i</v>
      </c>
      <c r="H3090" t="str">
        <f t="shared" si="900"/>
        <v>6.6834457363618-87.5306302652662i</v>
      </c>
      <c r="I3090" t="str">
        <f t="shared" si="901"/>
        <v>-1.37370434582746-3.61035591936966i</v>
      </c>
      <c r="K3090" t="str">
        <f t="shared" si="902"/>
        <v>0.0112745446782535-0.0249763507445176i</v>
      </c>
      <c r="L3090" t="str">
        <f t="shared" si="903"/>
        <v>0.0015-0.0955774212938866i</v>
      </c>
      <c r="M3090" t="str">
        <f t="shared" si="904"/>
        <v>0.0135-0.0392112497615943i</v>
      </c>
      <c r="N3090">
        <f t="shared" si="905"/>
        <v>46.338096550536704</v>
      </c>
      <c r="O3090">
        <f t="shared" si="906"/>
        <v>21.640631282652993</v>
      </c>
      <c r="P3090" s="3">
        <f t="shared" si="907"/>
        <v>21.640631282652993</v>
      </c>
      <c r="Q3090" s="3">
        <f t="shared" si="908"/>
        <v>-133.6619034494633</v>
      </c>
      <c r="R3090">
        <f t="shared" si="909"/>
        <v>46.338096550536704</v>
      </c>
      <c r="S3090">
        <f t="shared" si="910"/>
        <v>104.07462148049969</v>
      </c>
      <c r="T3090">
        <f t="shared" si="893"/>
        <v>21.640631282652993</v>
      </c>
    </row>
    <row r="3091" spans="1:20" x14ac:dyDescent="0.3">
      <c r="A3091">
        <f t="shared" si="894"/>
        <v>656405.02904019156</v>
      </c>
      <c r="B3091">
        <f t="shared" si="911"/>
        <v>104470.10504212559</v>
      </c>
      <c r="C3091" t="str">
        <f t="shared" si="895"/>
        <v>-8.32380482109229-8.66826790510467i</v>
      </c>
      <c r="D3091" t="str">
        <f t="shared" si="896"/>
        <v>5.75133433148068-7.73712433483103i</v>
      </c>
      <c r="E3091" t="str">
        <f t="shared" si="897"/>
        <v>176.532777277992-46.5330470912385i</v>
      </c>
      <c r="F3091" t="str">
        <f t="shared" si="898"/>
        <v>15.2757656037636-7.2052671678835i</v>
      </c>
      <c r="G3091" t="str">
        <f t="shared" si="899"/>
        <v>0.874927751299159-0.330800818175766i</v>
      </c>
      <c r="H3091" t="str">
        <f t="shared" si="900"/>
        <v>6.59787008505498-87.1020822224616i</v>
      </c>
      <c r="I3091" t="str">
        <f t="shared" si="901"/>
        <v>-1.37182375341451-3.58860042677345i</v>
      </c>
      <c r="K3091" t="str">
        <f t="shared" si="902"/>
        <v>0.0112410074576783-0.0248922560923066i</v>
      </c>
      <c r="L3091" t="str">
        <f t="shared" si="903"/>
        <v>0.0015-0.0952156020062621i</v>
      </c>
      <c r="M3091" t="str">
        <f t="shared" si="904"/>
        <v>0.0135-0.0390628110794922i</v>
      </c>
      <c r="N3091">
        <f t="shared" si="905"/>
        <v>46.161340251538661</v>
      </c>
      <c r="O3091">
        <f t="shared" si="906"/>
        <v>21.596411588770401</v>
      </c>
      <c r="P3091" s="3">
        <f t="shared" si="907"/>
        <v>21.596411588770401</v>
      </c>
      <c r="Q3091" s="3">
        <f t="shared" si="908"/>
        <v>-133.83865974846134</v>
      </c>
      <c r="R3091">
        <f t="shared" si="909"/>
        <v>46.161340251538661</v>
      </c>
      <c r="S3091">
        <f t="shared" si="910"/>
        <v>104.4701050421256</v>
      </c>
      <c r="T3091">
        <f t="shared" si="893"/>
        <v>21.596411588770401</v>
      </c>
    </row>
    <row r="3092" spans="1:20" x14ac:dyDescent="0.3">
      <c r="A3092">
        <f t="shared" si="894"/>
        <v>658899.36815054435</v>
      </c>
      <c r="B3092">
        <f t="shared" si="911"/>
        <v>104867.09144128568</v>
      </c>
      <c r="C3092" t="str">
        <f t="shared" si="895"/>
        <v>-8.30809206186098-8.59863395729533i</v>
      </c>
      <c r="D3092" t="str">
        <f t="shared" si="896"/>
        <v>5.72407272190482-7.72885016532226i</v>
      </c>
      <c r="E3092" t="str">
        <f t="shared" si="897"/>
        <v>176.567735421029-46.8211935853645i</v>
      </c>
      <c r="F3092" t="str">
        <f t="shared" si="898"/>
        <v>15.2612314916107-7.2162862312679i</v>
      </c>
      <c r="G3092" t="str">
        <f t="shared" si="899"/>
        <v>0.874095302151076-0.331741925159445i</v>
      </c>
      <c r="H3092" t="str">
        <f t="shared" si="900"/>
        <v>6.51358454102504-86.6763490325829i</v>
      </c>
      <c r="I3092" t="str">
        <f t="shared" si="901"/>
        <v>-1.36992219649056-3.56699031763942i</v>
      </c>
      <c r="K3092" t="str">
        <f t="shared" si="902"/>
        <v>0.0112077002247377-0.0248084294305418i</v>
      </c>
      <c r="L3092" t="str">
        <f t="shared" si="903"/>
        <v>0.0015-0.0948551524270397i</v>
      </c>
      <c r="M3092" t="str">
        <f t="shared" si="904"/>
        <v>0.0135-0.038914934329042i</v>
      </c>
      <c r="N3092">
        <f t="shared" si="905"/>
        <v>45.984530412150349</v>
      </c>
      <c r="O3092">
        <f t="shared" si="906"/>
        <v>21.552172724817737</v>
      </c>
      <c r="P3092" s="3">
        <f t="shared" si="907"/>
        <v>21.552172724817737</v>
      </c>
      <c r="Q3092" s="3">
        <f t="shared" si="908"/>
        <v>-134.01546958784965</v>
      </c>
      <c r="R3092">
        <f t="shared" si="909"/>
        <v>45.984530412150349</v>
      </c>
      <c r="S3092">
        <f t="shared" si="910"/>
        <v>104.86709144128568</v>
      </c>
      <c r="T3092">
        <f t="shared" si="893"/>
        <v>21.552172724817737</v>
      </c>
    </row>
    <row r="3093" spans="1:20" x14ac:dyDescent="0.3">
      <c r="A3093">
        <f t="shared" si="894"/>
        <v>661403.18574951647</v>
      </c>
      <c r="B3093">
        <f t="shared" si="911"/>
        <v>105265.58638876257</v>
      </c>
      <c r="C3093" t="str">
        <f t="shared" si="895"/>
        <v>-8.29223590863191-8.52937593185966i</v>
      </c>
      <c r="D3093" t="str">
        <f t="shared" si="896"/>
        <v>5.69686368997619-7.7204873837077i</v>
      </c>
      <c r="E3093" t="str">
        <f t="shared" si="897"/>
        <v>176.602491627256-47.1109559529532i</v>
      </c>
      <c r="F3093" t="str">
        <f t="shared" si="898"/>
        <v>15.2466146571636-7.2273357459744i</v>
      </c>
      <c r="G3093" t="str">
        <f t="shared" si="899"/>
        <v>0.87325811503878-0.332683602778521i</v>
      </c>
      <c r="H3093" t="str">
        <f t="shared" si="900"/>
        <v>6.43056664091328-86.2534052139748i</v>
      </c>
      <c r="I3093" t="str">
        <f t="shared" si="901"/>
        <v>-1.36800021958989-3.54552413085008i</v>
      </c>
      <c r="K3093" t="str">
        <f t="shared" si="902"/>
        <v>0.011174621425456-0.0247248704894994i</v>
      </c>
      <c r="L3093" t="str">
        <f t="shared" si="903"/>
        <v>0.0015-0.0944960673710294i</v>
      </c>
      <c r="M3093" t="str">
        <f t="shared" si="904"/>
        <v>0.0135-0.0387676173829866i</v>
      </c>
      <c r="N3093">
        <f t="shared" si="905"/>
        <v>45.807664725681548</v>
      </c>
      <c r="O3093">
        <f t="shared" si="906"/>
        <v>21.507915200807552</v>
      </c>
      <c r="P3093" s="3">
        <f t="shared" si="907"/>
        <v>21.507915200807552</v>
      </c>
      <c r="Q3093" s="3">
        <f t="shared" si="908"/>
        <v>-134.19233527431845</v>
      </c>
      <c r="R3093">
        <f t="shared" si="909"/>
        <v>45.807664725681548</v>
      </c>
      <c r="S3093">
        <f t="shared" si="910"/>
        <v>105.26558638876257</v>
      </c>
      <c r="T3093">
        <f t="shared" si="893"/>
        <v>21.507915200807552</v>
      </c>
    </row>
    <row r="3094" spans="1:20" x14ac:dyDescent="0.3">
      <c r="A3094">
        <f t="shared" si="894"/>
        <v>663916.5178553646</v>
      </c>
      <c r="B3094">
        <f t="shared" si="911"/>
        <v>105665.59561703987</v>
      </c>
      <c r="C3094" t="str">
        <f t="shared" si="895"/>
        <v>-8.27623901434926-8.46049284313728i</v>
      </c>
      <c r="D3094" t="str">
        <f t="shared" si="896"/>
        <v>5.66970786427833-7.71203645141684i</v>
      </c>
      <c r="E3094" t="str">
        <f t="shared" si="897"/>
        <v>176.637041254325-47.4023484180369i</v>
      </c>
      <c r="F3094" t="str">
        <f t="shared" si="898"/>
        <v>15.2319148163068-7.23841524448829i</v>
      </c>
      <c r="G3094" t="str">
        <f t="shared" si="899"/>
        <v>0.872416173689398-0.333625828698182i</v>
      </c>
      <c r="H3094" t="str">
        <f t="shared" si="900"/>
        <v>6.34879436204927-85.8332255580373i</v>
      </c>
      <c r="I3094" t="str">
        <f t="shared" si="901"/>
        <v>-1.36605835253836-3.52420042466039i</v>
      </c>
      <c r="K3094" t="str">
        <f t="shared" si="902"/>
        <v>0.0111417695139518-0.0246415789937061i</v>
      </c>
      <c r="L3094" t="str">
        <f t="shared" si="903"/>
        <v>0.0015-0.0941383416726739i</v>
      </c>
      <c r="M3094" t="str">
        <f t="shared" si="904"/>
        <v>0.0135-0.0386208581221225i</v>
      </c>
      <c r="N3094">
        <f t="shared" si="905"/>
        <v>45.63074083870265</v>
      </c>
      <c r="O3094">
        <f t="shared" si="906"/>
        <v>21.463639528523583</v>
      </c>
      <c r="P3094" s="3">
        <f t="shared" si="907"/>
        <v>21.463639528523583</v>
      </c>
      <c r="Q3094" s="3">
        <f t="shared" si="908"/>
        <v>-134.36925916129735</v>
      </c>
      <c r="R3094">
        <f t="shared" si="909"/>
        <v>45.63074083870265</v>
      </c>
      <c r="S3094">
        <f t="shared" si="910"/>
        <v>105.66559561703987</v>
      </c>
      <c r="T3094">
        <f t="shared" si="893"/>
        <v>21.463639528523583</v>
      </c>
    </row>
    <row r="3095" spans="1:20" x14ac:dyDescent="0.3">
      <c r="A3095">
        <f t="shared" si="894"/>
        <v>666439.40062321501</v>
      </c>
      <c r="B3095">
        <f t="shared" si="911"/>
        <v>106067.12488038462</v>
      </c>
      <c r="C3095" t="str">
        <f t="shared" si="895"/>
        <v>-8.26010401471032-8.39198368507768i</v>
      </c>
      <c r="D3095" t="str">
        <f t="shared" si="896"/>
        <v>5.64260586788331-7.70349783491843i</v>
      </c>
      <c r="E3095" t="str">
        <f t="shared" si="897"/>
        <v>176.671379528257-47.6953853582198i</v>
      </c>
      <c r="F3095" t="str">
        <f t="shared" si="898"/>
        <v>15.2171316864922-7.2495242558018i</v>
      </c>
      <c r="G3095" t="str">
        <f t="shared" si="899"/>
        <v>0.871569461919829-0.334568580366729i</v>
      </c>
      <c r="H3095" t="str">
        <f t="shared" si="900"/>
        <v>6.26824611289751-85.4157851266608i</v>
      </c>
      <c r="I3095" t="str">
        <f t="shared" si="901"/>
        <v>-1.36409711083317-3.50301777643275i</v>
      </c>
      <c r="K3095" t="str">
        <f t="shared" si="902"/>
        <v>0.0111091429524181-0.0245585546620197i</v>
      </c>
      <c r="L3095" t="str">
        <f t="shared" si="903"/>
        <v>0.0015-0.0937819701859672i</v>
      </c>
      <c r="M3095" t="str">
        <f t="shared" si="904"/>
        <v>0.0135-0.0384746544352685i</v>
      </c>
      <c r="N3095">
        <f t="shared" si="905"/>
        <v>45.453756350521928</v>
      </c>
      <c r="O3095">
        <f t="shared" si="906"/>
        <v>21.419346221488386</v>
      </c>
      <c r="P3095" s="3">
        <f t="shared" si="907"/>
        <v>21.419346221488386</v>
      </c>
      <c r="Q3095" s="3">
        <f t="shared" si="908"/>
        <v>-134.54624364947807</v>
      </c>
      <c r="R3095">
        <f t="shared" si="909"/>
        <v>45.453756350521928</v>
      </c>
      <c r="S3095">
        <f t="shared" si="910"/>
        <v>106.06712488038463</v>
      </c>
      <c r="T3095">
        <f t="shared" si="893"/>
        <v>21.419346221488386</v>
      </c>
    </row>
    <row r="3096" spans="1:20" x14ac:dyDescent="0.3">
      <c r="A3096">
        <f t="shared" si="894"/>
        <v>668971.8703455833</v>
      </c>
      <c r="B3096">
        <f t="shared" si="911"/>
        <v>106470.17995493009</v>
      </c>
      <c r="C3096" t="str">
        <f t="shared" si="895"/>
        <v>-8.24383352801663-8.32384743145363i</v>
      </c>
      <c r="D3096" t="str">
        <f t="shared" si="896"/>
        <v>5.61555831830438-7.69487200564564i</v>
      </c>
      <c r="E3096" t="str">
        <f t="shared" si="897"/>
        <v>176.705501540579-47.9900813061142i</v>
      </c>
      <c r="F3096" t="str">
        <f t="shared" si="898"/>
        <v>15.2022649867803-7.26066230540626i</v>
      </c>
      <c r="G3096" t="str">
        <f t="shared" si="899"/>
        <v>0.87071796363912-0.335511835015196i</v>
      </c>
      <c r="H3096" t="str">
        <f t="shared" si="900"/>
        <v>6.18890072372943-85.0010592496576i</v>
      </c>
      <c r="I3096" t="str">
        <f t="shared" si="901"/>
        <v>-1.36211699601275-3.48197478237541i</v>
      </c>
      <c r="K3096" t="str">
        <f t="shared" si="902"/>
        <v>0.0110767402111021-0.0244757972077108i</v>
      </c>
      <c r="L3096" t="str">
        <f t="shared" si="903"/>
        <v>0.0015-0.0934269477843865i</v>
      </c>
      <c r="M3096" t="str">
        <f t="shared" si="904"/>
        <v>0.0135-0.0383290042192354i</v>
      </c>
      <c r="N3096">
        <f t="shared" si="905"/>
        <v>45.276708812658597</v>
      </c>
      <c r="O3096">
        <f t="shared" si="906"/>
        <v>21.375035794931755</v>
      </c>
      <c r="P3096" s="3">
        <f t="shared" si="907"/>
        <v>21.375035794931755</v>
      </c>
      <c r="Q3096" s="3">
        <f t="shared" si="908"/>
        <v>-134.7232911873414</v>
      </c>
      <c r="R3096">
        <f t="shared" si="909"/>
        <v>45.276708812658597</v>
      </c>
      <c r="S3096">
        <f t="shared" si="910"/>
        <v>106.47017995493009</v>
      </c>
      <c r="T3096">
        <f t="shared" si="893"/>
        <v>21.375035794931755</v>
      </c>
    </row>
    <row r="3097" spans="1:20" x14ac:dyDescent="0.3">
      <c r="A3097">
        <f t="shared" si="894"/>
        <v>671513.96345289645</v>
      </c>
      <c r="B3097">
        <f t="shared" si="911"/>
        <v>106874.76663875883</v>
      </c>
      <c r="C3097" t="str">
        <f t="shared" si="895"/>
        <v>-8.22743015502725-8.25608303607381i</v>
      </c>
      <c r="D3097" t="str">
        <f t="shared" si="896"/>
        <v>5.58856582744959-7.68615943992055i</v>
      </c>
      <c r="E3097" t="str">
        <f t="shared" si="897"/>
        <v>176.739402245381-48.2864509507903i</v>
      </c>
      <c r="F3097" t="str">
        <f t="shared" si="898"/>
        <v>15.1873144378824-7.27182891528456i</v>
      </c>
      <c r="G3097" t="str">
        <f t="shared" si="899"/>
        <v>0.869861662850851-0.33645556965698i</v>
      </c>
      <c r="H3097" t="str">
        <f t="shared" si="900"/>
        <v>6.11073743751464-84.5890235221845i</v>
      </c>
      <c r="I3097" t="str">
        <f t="shared" si="901"/>
        <v>-1.36011849601687-3.46107005728408i</v>
      </c>
      <c r="K3097" t="str">
        <f t="shared" si="902"/>
        <v>0.0110445597682853-0.0243933063385442i</v>
      </c>
      <c r="L3097" t="str">
        <f t="shared" si="903"/>
        <v>0.0015-0.0930732693608155i</v>
      </c>
      <c r="M3097" t="str">
        <f t="shared" si="904"/>
        <v>0.0135-0.0381839053787959i</v>
      </c>
      <c r="N3097">
        <f t="shared" si="905"/>
        <v>45.0995957283086</v>
      </c>
      <c r="O3097">
        <f t="shared" si="906"/>
        <v>21.330708765757418</v>
      </c>
      <c r="P3097" s="3">
        <f t="shared" si="907"/>
        <v>21.330708765757418</v>
      </c>
      <c r="Q3097" s="3">
        <f t="shared" si="908"/>
        <v>-134.9004042716914</v>
      </c>
      <c r="R3097">
        <f t="shared" si="909"/>
        <v>45.0995957283086</v>
      </c>
      <c r="S3097">
        <f t="shared" si="910"/>
        <v>106.87476663875883</v>
      </c>
      <c r="T3097">
        <f t="shared" si="893"/>
        <v>21.330708765757418</v>
      </c>
    </row>
    <row r="3098" spans="1:20" x14ac:dyDescent="0.3">
      <c r="A3098">
        <f t="shared" si="894"/>
        <v>674065.71651401743</v>
      </c>
      <c r="B3098">
        <f t="shared" si="911"/>
        <v>107280.89075198611</v>
      </c>
      <c r="C3098" t="str">
        <f t="shared" si="895"/>
        <v>-8.21089647881392-8.18868943299616i</v>
      </c>
      <c r="D3098" t="str">
        <f t="shared" si="896"/>
        <v>5.56162900157669-7.67736061887837i</v>
      </c>
      <c r="E3098" t="str">
        <f t="shared" si="897"/>
        <v>176.773076456326-48.5845091392207i</v>
      </c>
      <c r="F3098" t="str">
        <f t="shared" si="898"/>
        <v>15.1722797622024-7.28302360390423i</v>
      </c>
      <c r="G3098" t="str">
        <f t="shared" si="899"/>
        <v>0.869000543655554-0.337399761087505i</v>
      </c>
      <c r="H3098" t="str">
        <f t="shared" si="900"/>
        <v>6.03373590102576-84.179653802165i</v>
      </c>
      <c r="I3098" t="str">
        <f t="shared" si="901"/>
        <v>-1.35810208553759-3.44030223428681i</v>
      </c>
      <c r="K3098" t="str">
        <f t="shared" si="902"/>
        <v>0.011012600110262-0.0243110817568573i</v>
      </c>
      <c r="L3098" t="str">
        <f t="shared" si="903"/>
        <v>0.0015-0.0927209298274706i</v>
      </c>
      <c r="M3098" t="str">
        <f t="shared" si="904"/>
        <v>0.0135-0.0380393558266546i</v>
      </c>
      <c r="N3098">
        <f t="shared" si="905"/>
        <v>44.922414551808714</v>
      </c>
      <c r="O3098">
        <f t="shared" si="906"/>
        <v>21.286365652508849</v>
      </c>
      <c r="P3098" s="3">
        <f t="shared" si="907"/>
        <v>21.286365652508849</v>
      </c>
      <c r="Q3098" s="3">
        <f t="shared" si="908"/>
        <v>-135.07758544819129</v>
      </c>
      <c r="R3098">
        <f t="shared" si="909"/>
        <v>44.922414551808714</v>
      </c>
      <c r="S3098">
        <f t="shared" si="910"/>
        <v>107.28089075198611</v>
      </c>
      <c r="T3098">
        <f t="shared" si="893"/>
        <v>21.286365652508849</v>
      </c>
    </row>
    <row r="3099" spans="1:20" x14ac:dyDescent="0.3">
      <c r="A3099">
        <f t="shared" si="894"/>
        <v>676627.16623677069</v>
      </c>
      <c r="B3099">
        <f t="shared" si="911"/>
        <v>107688.55813684365</v>
      </c>
      <c r="C3099" t="str">
        <f t="shared" si="895"/>
        <v>-8.19423506462016-8.12166553674149i</v>
      </c>
      <c r="D3099" t="str">
        <f t="shared" si="896"/>
        <v>5.53474844124912-7.66847602839108i</v>
      </c>
      <c r="E3099" t="str">
        <f t="shared" si="897"/>
        <v>176.806518843585-48.8842708777421i</v>
      </c>
      <c r="F3099" t="str">
        <f t="shared" si="898"/>
        <v>15.1571606838792-7.29424588621064i</v>
      </c>
      <c r="G3099" t="str">
        <f t="shared" si="899"/>
        <v>0.86813459025314-0.338344385883899i</v>
      </c>
      <c r="H3099" t="str">
        <f t="shared" si="900"/>
        <v>5.95787615615187-83.7729262077079i</v>
      </c>
      <c r="I3099" t="str">
        <f t="shared" si="901"/>
        <v>-1.35606822636083-3.41966996459198i</v>
      </c>
      <c r="K3099" t="str">
        <f t="shared" si="902"/>
        <v>0.0109808597313186-0.0242291231596414i</v>
      </c>
      <c r="L3099" t="str">
        <f t="shared" si="903"/>
        <v>0.0015-0.0923699241158309i</v>
      </c>
      <c r="M3099" t="str">
        <f t="shared" si="904"/>
        <v>0.0135-0.0378953534834176i</v>
      </c>
      <c r="N3099">
        <f t="shared" si="905"/>
        <v>44.745162688090943</v>
      </c>
      <c r="O3099">
        <f t="shared" si="906"/>
        <v>21.242006975334963</v>
      </c>
      <c r="P3099" s="3">
        <f t="shared" si="907"/>
        <v>21.242006975334963</v>
      </c>
      <c r="Q3099" s="3">
        <f t="shared" si="908"/>
        <v>-135.25483731190906</v>
      </c>
      <c r="R3099">
        <f t="shared" si="909"/>
        <v>44.745162688090943</v>
      </c>
      <c r="S3099">
        <f t="shared" si="910"/>
        <v>107.68855813684365</v>
      </c>
      <c r="T3099">
        <f t="shared" si="893"/>
        <v>21.242006975334963</v>
      </c>
    </row>
    <row r="3100" spans="1:20" x14ac:dyDescent="0.3">
      <c r="A3100">
        <f t="shared" si="894"/>
        <v>679198.34946847043</v>
      </c>
      <c r="B3100">
        <f t="shared" si="911"/>
        <v>108097.77465776366</v>
      </c>
      <c r="C3100" t="str">
        <f t="shared" si="895"/>
        <v>-8.17744845972141-8.05501024250739i</v>
      </c>
      <c r="D3100" t="str">
        <f t="shared" si="896"/>
        <v>5.50792474129346-7.65950615899104i</v>
      </c>
      <c r="E3100" t="str">
        <f t="shared" si="897"/>
        <v>176.839723930714-49.1857513335144i</v>
      </c>
      <c r="F3100" t="str">
        <f t="shared" si="898"/>
        <v>15.1419569288295-7.30549527362085i</v>
      </c>
      <c r="G3100" t="str">
        <f t="shared" si="899"/>
        <v>0.86726378694535-0.339289420404705i</v>
      </c>
      <c r="H3100" t="str">
        <f t="shared" si="900"/>
        <v>5.88313863141476-83.3688171145238i</v>
      </c>
      <c r="I3100" t="str">
        <f t="shared" si="901"/>
        <v>-1.35401736769924-3.39917191723956i</v>
      </c>
      <c r="K3100" t="str">
        <f t="shared" si="902"/>
        <v>0.0109493371337118-0.024147430238618i</v>
      </c>
      <c r="L3100" t="str">
        <f t="shared" si="903"/>
        <v>0.0015-0.0920202471765599i</v>
      </c>
      <c r="M3100" t="str">
        <f t="shared" si="904"/>
        <v>0.0135-0.037751896277563i</v>
      </c>
      <c r="N3100">
        <f t="shared" si="905"/>
        <v>44.567837492136562</v>
      </c>
      <c r="O3100">
        <f t="shared" si="906"/>
        <v>21.197633255954194</v>
      </c>
      <c r="P3100" s="3">
        <f t="shared" si="907"/>
        <v>21.197633255954194</v>
      </c>
      <c r="Q3100" s="3">
        <f t="shared" si="908"/>
        <v>-135.43216250786344</v>
      </c>
      <c r="R3100">
        <f t="shared" si="909"/>
        <v>44.567837492136562</v>
      </c>
      <c r="S3100">
        <f t="shared" si="910"/>
        <v>108.09777465776365</v>
      </c>
      <c r="T3100">
        <f t="shared" si="893"/>
        <v>21.197633255954194</v>
      </c>
    </row>
    <row r="3101" spans="1:20" x14ac:dyDescent="0.3">
      <c r="A3101">
        <f t="shared" si="894"/>
        <v>681779.3031964507</v>
      </c>
      <c r="B3101">
        <f t="shared" si="911"/>
        <v>108508.54620146316</v>
      </c>
      <c r="C3101" t="str">
        <f t="shared" si="895"/>
        <v>-8.16053919328765-7.98872242638129i</v>
      </c>
      <c r="D3101" t="str">
        <f t="shared" si="896"/>
        <v>5.48115849075757-7.6504515057934i</v>
      </c>
      <c r="E3101" t="str">
        <f t="shared" si="897"/>
        <v>176.872686091448-49.4889658359859i</v>
      </c>
      <c r="F3101" t="str">
        <f t="shared" si="898"/>
        <v>15.1266682247917-7.31677127401796i</v>
      </c>
      <c r="G3101" t="str">
        <f t="shared" si="899"/>
        <v>0.866388118138223-0.34023484078961i</v>
      </c>
      <c r="H3101" t="str">
        <f t="shared" si="900"/>
        <v>5.80950413368406-82.9673031533484i</v>
      </c>
      <c r="I3101" t="str">
        <f t="shared" si="901"/>
        <v>-1.35194994651641-3.37880677885588i</v>
      </c>
      <c r="K3101" t="str">
        <f t="shared" si="902"/>
        <v>0.0109180308276467-0.0240660026803179i</v>
      </c>
      <c r="L3101" t="str">
        <f t="shared" si="903"/>
        <v>0.0015-0.0916718939794379i</v>
      </c>
      <c r="M3101" t="str">
        <f t="shared" si="904"/>
        <v>0.0135-0.0376089821454103i</v>
      </c>
      <c r="N3101">
        <f t="shared" si="905"/>
        <v>44.390436268421297</v>
      </c>
      <c r="O3101">
        <f t="shared" si="906"/>
        <v>21.153245017617177</v>
      </c>
      <c r="P3101" s="3">
        <f t="shared" si="907"/>
        <v>21.153245017617177</v>
      </c>
      <c r="Q3101" s="3">
        <f t="shared" si="908"/>
        <v>-135.6095637315787</v>
      </c>
      <c r="R3101">
        <f t="shared" si="909"/>
        <v>44.390436268421297</v>
      </c>
      <c r="S3101">
        <f t="shared" si="910"/>
        <v>108.50854620146316</v>
      </c>
      <c r="T3101">
        <f t="shared" si="893"/>
        <v>21.153245017617177</v>
      </c>
    </row>
    <row r="3102" spans="1:20" x14ac:dyDescent="0.3">
      <c r="A3102">
        <f t="shared" si="894"/>
        <v>684370.06454859721</v>
      </c>
      <c r="B3102">
        <f t="shared" si="911"/>
        <v>108920.87867702873</v>
      </c>
      <c r="C3102" t="str">
        <f t="shared" si="895"/>
        <v>-8.14350977624999-7.92280094555514i</v>
      </c>
      <c r="D3102" t="str">
        <f t="shared" si="896"/>
        <v>5.45445027287033-7.64131256841899i</v>
      </c>
      <c r="E3102" t="str">
        <f t="shared" si="897"/>
        <v>176.90539954645-49.7939298783682i</v>
      </c>
      <c r="F3102" t="str">
        <f t="shared" si="898"/>
        <v>15.1112943013675-7.32807339174545i</v>
      </c>
      <c r="G3102" t="str">
        <f t="shared" si="899"/>
        <v>0.865507568344584-0.341180622959202i</v>
      </c>
      <c r="H3102" t="str">
        <f t="shared" si="900"/>
        <v>5.73695384008497-82.5683612073634i</v>
      </c>
      <c r="I3102" t="str">
        <f t="shared" si="901"/>
        <v>-1.34986638784264-3.3585732534108i</v>
      </c>
      <c r="K3102" t="str">
        <f t="shared" si="902"/>
        <v>0.0108869393312545-0.0239848401661582i</v>
      </c>
      <c r="L3102" t="str">
        <f t="shared" si="903"/>
        <v>0.0015-0.0913248595132869i</v>
      </c>
      <c r="M3102" t="str">
        <f t="shared" si="904"/>
        <v>0.0135-0.0374666090310922i</v>
      </c>
      <c r="N3102">
        <f t="shared" si="905"/>
        <v>44.212956270355136</v>
      </c>
      <c r="O3102">
        <f t="shared" si="906"/>
        <v>21.108842785070117</v>
      </c>
      <c r="P3102" s="3">
        <f t="shared" si="907"/>
        <v>21.108842785070117</v>
      </c>
      <c r="Q3102" s="3">
        <f t="shared" si="908"/>
        <v>-135.78704372964486</v>
      </c>
      <c r="R3102">
        <f t="shared" si="909"/>
        <v>44.212956270355136</v>
      </c>
      <c r="S3102">
        <f t="shared" si="910"/>
        <v>108.92087867702872</v>
      </c>
      <c r="T3102">
        <f t="shared" si="893"/>
        <v>21.108842785070117</v>
      </c>
    </row>
    <row r="3103" spans="1:20" x14ac:dyDescent="0.3">
      <c r="A3103">
        <f t="shared" si="894"/>
        <v>686970.67079388187</v>
      </c>
      <c r="B3103">
        <f t="shared" si="911"/>
        <v>109334.77801600144</v>
      </c>
      <c r="C3103" t="str">
        <f t="shared" si="895"/>
        <v>-8.12636270116738-7.85724463853915i</v>
      </c>
      <c r="D3103" t="str">
        <f t="shared" si="896"/>
        <v>5.42780066500241-7.63208985091637i</v>
      </c>
      <c r="E3103" t="str">
        <f t="shared" si="897"/>
        <v>176.937858359969-50.100659119103i</v>
      </c>
      <c r="F3103" t="str">
        <f t="shared" si="898"/>
        <v>15.0958348900678-7.33940112760262i</v>
      </c>
      <c r="G3103" t="str">
        <f t="shared" si="899"/>
        <v>0.864622122186545-0.342126742614751i</v>
      </c>
      <c r="H3103" t="str">
        <f t="shared" si="900"/>
        <v>5.66546929009471-82.1719684096247i</v>
      </c>
      <c r="I3103" t="str">
        <f t="shared" si="901"/>
        <v>-1.34776710508267-3.33847006197905i</v>
      </c>
      <c r="K3103" t="str">
        <f t="shared" si="902"/>
        <v>0.01085606117057-0.023903942372518i</v>
      </c>
      <c r="L3103" t="str">
        <f t="shared" si="903"/>
        <v>0.0015-0.090979138785901i</v>
      </c>
      <c r="M3103" t="str">
        <f t="shared" si="904"/>
        <v>0.0135-0.0373247748865234i</v>
      </c>
      <c r="N3103">
        <f t="shared" si="905"/>
        <v>44.03539469972111</v>
      </c>
      <c r="O3103">
        <f t="shared" si="906"/>
        <v>21.064427084515454</v>
      </c>
      <c r="P3103" s="3">
        <f t="shared" si="907"/>
        <v>21.064427084515454</v>
      </c>
      <c r="Q3103" s="3">
        <f t="shared" si="908"/>
        <v>-135.96460530027889</v>
      </c>
      <c r="R3103">
        <f t="shared" si="909"/>
        <v>44.03539469972111</v>
      </c>
      <c r="S3103">
        <f t="shared" si="910"/>
        <v>109.33477801600144</v>
      </c>
      <c r="T3103">
        <f t="shared" si="893"/>
        <v>21.064427084515454</v>
      </c>
    </row>
    <row r="3104" spans="1:20" x14ac:dyDescent="0.3">
      <c r="A3104">
        <f t="shared" si="894"/>
        <v>689581.15934289864</v>
      </c>
      <c r="B3104">
        <f t="shared" si="911"/>
        <v>109750.25017246224</v>
      </c>
      <c r="C3104" t="str">
        <f t="shared" si="895"/>
        <v>-8.10910044209778-7.79205232537556i</v>
      </c>
      <c r="D3104" t="str">
        <f t="shared" si="896"/>
        <v>5.40121023862832-7.6227838616838i</v>
      </c>
      <c r="E3104" t="str">
        <f t="shared" si="897"/>
        <v>176.970056436434-50.4091693833469i</v>
      </c>
      <c r="F3104" t="str">
        <f t="shared" si="898"/>
        <v>15.0802897243549-7.35075397883982i</v>
      </c>
      <c r="G3104" t="str">
        <f t="shared" si="899"/>
        <v>0.863731764398034-0.343073175238014i</v>
      </c>
      <c r="H3104" t="str">
        <f t="shared" si="900"/>
        <v>5.59503237782219-81.7781021404921i</v>
      </c>
      <c r="I3104" t="str">
        <f t="shared" si="901"/>
        <v>-1.34565250031532-3.31849594250374i</v>
      </c>
      <c r="K3104" t="str">
        <f t="shared" si="902"/>
        <v>0.0108253948795082-0.0238233089708146i</v>
      </c>
      <c r="L3104" t="str">
        <f t="shared" si="903"/>
        <v>0.0015-0.0906347268239696i</v>
      </c>
      <c r="M3104" t="str">
        <f t="shared" si="904"/>
        <v>0.0135-0.0371834776713723i</v>
      </c>
      <c r="N3104">
        <f t="shared" si="905"/>
        <v>43.857748706101091</v>
      </c>
      <c r="O3104">
        <f t="shared" si="906"/>
        <v>21.019998443572657</v>
      </c>
      <c r="P3104" s="3">
        <f t="shared" si="907"/>
        <v>21.019998443572657</v>
      </c>
      <c r="Q3104" s="3">
        <f t="shared" si="908"/>
        <v>-136.14225129389891</v>
      </c>
      <c r="R3104">
        <f t="shared" si="909"/>
        <v>43.857748706101091</v>
      </c>
      <c r="S3104">
        <f t="shared" si="910"/>
        <v>109.75025017246224</v>
      </c>
      <c r="T3104">
        <f t="shared" si="893"/>
        <v>21.019998443572657</v>
      </c>
    </row>
    <row r="3105" spans="1:20" x14ac:dyDescent="0.3">
      <c r="A3105">
        <f t="shared" si="894"/>
        <v>692201.56774840166</v>
      </c>
      <c r="B3105">
        <f t="shared" si="911"/>
        <v>110167.30112311761</v>
      </c>
      <c r="C3105" t="str">
        <f t="shared" si="895"/>
        <v>-8.09172545446981-7.72722280785239i</v>
      </c>
      <c r="D3105" t="str">
        <f t="shared" si="896"/>
        <v>5.37467955928929-7.61339511339039i</v>
      </c>
      <c r="E3105" t="str">
        <f t="shared" si="897"/>
        <v>177.001987516974-50.7194766644472i</v>
      </c>
      <c r="F3105" t="str">
        <f t="shared" si="898"/>
        <v>15.064658539688-7.36213143915472i</v>
      </c>
      <c r="G3105" t="str">
        <f t="shared" si="899"/>
        <v>0.862836479827334-0.344019896091067i</v>
      </c>
      <c r="H3105" t="str">
        <f t="shared" si="900"/>
        <v>5.52562534446728-81.3867400250692i</v>
      </c>
      <c r="I3105" t="str">
        <f t="shared" si="901"/>
        <v>-1.34352296458557-3.29864964956364i</v>
      </c>
      <c r="K3105" t="str">
        <f t="shared" si="902"/>
        <v>0.0107949389998413-0.023742939627578i</v>
      </c>
      <c r="L3105" t="str">
        <f t="shared" si="903"/>
        <v>0.0015-0.0902916186730126i</v>
      </c>
      <c r="M3105" t="str">
        <f t="shared" si="904"/>
        <v>0.0135-0.0370427153530307i</v>
      </c>
      <c r="N3105">
        <f t="shared" si="905"/>
        <v>43.680015386302557</v>
      </c>
      <c r="O3105">
        <f t="shared" si="906"/>
        <v>20.975557391237054</v>
      </c>
      <c r="P3105" s="3">
        <f t="shared" si="907"/>
        <v>20.975557391237054</v>
      </c>
      <c r="Q3105" s="3">
        <f t="shared" si="908"/>
        <v>-136.31998461369744</v>
      </c>
      <c r="R3105">
        <f t="shared" si="909"/>
        <v>43.680015386302557</v>
      </c>
      <c r="S3105">
        <f t="shared" si="910"/>
        <v>110.16730112311761</v>
      </c>
      <c r="T3105">
        <f t="shared" si="893"/>
        <v>20.975557391237054</v>
      </c>
    </row>
    <row r="3106" spans="1:20" x14ac:dyDescent="0.3">
      <c r="A3106">
        <f t="shared" si="894"/>
        <v>694831.93370584561</v>
      </c>
      <c r="B3106">
        <f t="shared" si="911"/>
        <v>110585.93686738546</v>
      </c>
      <c r="C3106" t="str">
        <f t="shared" si="895"/>
        <v>-8.07424017495839-7.66275486971827i</v>
      </c>
      <c r="D3106" t="str">
        <f t="shared" si="896"/>
        <v>5.34820918655813-7.60392412289799i</v>
      </c>
      <c r="E3106" t="str">
        <f t="shared" si="897"/>
        <v>177.033645175865-51.0315971254211i</v>
      </c>
      <c r="F3106" t="str">
        <f t="shared" si="898"/>
        <v>15.0489410735677-7.3735329986887i</v>
      </c>
      <c r="G3106" t="str">
        <f t="shared" si="899"/>
        <v>0.861936253439636-0.344966880216173i</v>
      </c>
      <c r="H3106" t="str">
        <f t="shared" si="900"/>
        <v>5.45723077095519-80.997859930652i</v>
      </c>
      <c r="I3106" t="str">
        <f t="shared" si="901"/>
        <v>-1.34137887818911-3.27892995414349i</v>
      </c>
      <c r="K3106" t="str">
        <f t="shared" si="902"/>
        <v>0.0107646920811751-0.0236628340045256i</v>
      </c>
      <c r="L3106" t="str">
        <f t="shared" si="903"/>
        <v>0.0015-0.0899498093973028i</v>
      </c>
      <c r="M3106" t="str">
        <f t="shared" si="904"/>
        <v>0.0135-0.0369024859065856i</v>
      </c>
      <c r="N3106">
        <f t="shared" si="905"/>
        <v>43.50219178377813</v>
      </c>
      <c r="O3106">
        <f t="shared" si="906"/>
        <v>20.931104457839119</v>
      </c>
      <c r="P3106" s="3">
        <f t="shared" si="907"/>
        <v>20.931104457839119</v>
      </c>
      <c r="Q3106" s="3">
        <f t="shared" si="908"/>
        <v>-136.49780821622187</v>
      </c>
      <c r="R3106">
        <f t="shared" si="909"/>
        <v>43.50219178377813</v>
      </c>
      <c r="S3106">
        <f t="shared" si="910"/>
        <v>110.58593686738546</v>
      </c>
      <c r="T3106">
        <f t="shared" si="893"/>
        <v>20.931104457839119</v>
      </c>
    </row>
    <row r="3107" spans="1:20" x14ac:dyDescent="0.3">
      <c r="A3107">
        <f t="shared" si="894"/>
        <v>697472.29505392793</v>
      </c>
      <c r="B3107">
        <f t="shared" si="911"/>
        <v>111006.16342748153</v>
      </c>
      <c r="C3107" t="str">
        <f t="shared" si="895"/>
        <v>-8.05664702136144-7.59864727689489i</v>
      </c>
      <c r="D3107" t="str">
        <f t="shared" si="896"/>
        <v>5.32179967400426-7.59437141118144i</v>
      </c>
      <c r="E3107" t="str">
        <f t="shared" si="897"/>
        <v>177.065022816894-51.3455471004462i</v>
      </c>
      <c r="F3107" t="str">
        <f t="shared" si="898"/>
        <v>15.0331370655805-7.38495814402372i</v>
      </c>
      <c r="G3107" t="str">
        <f t="shared" si="899"/>
        <v>0.861031070319625-0.345914102435656i</v>
      </c>
      <c r="H3107" t="str">
        <f t="shared" si="900"/>
        <v>5.38983157073981-80.6114399641798i</v>
      </c>
      <c r="I3107" t="str">
        <f t="shared" si="901"/>
        <v>-1.33922061094948-3.25933564340691i</v>
      </c>
      <c r="K3107" t="str">
        <f t="shared" si="902"/>
        <v>0.0107346526809247-0.0235829917586356i</v>
      </c>
      <c r="L3107" t="str">
        <f t="shared" si="903"/>
        <v>0.0015-0.0896092940797997i</v>
      </c>
      <c r="M3107" t="str">
        <f t="shared" si="904"/>
        <v>0.0135-0.0367627873147895i</v>
      </c>
      <c r="N3107">
        <f t="shared" si="905"/>
        <v>43.324274888035262</v>
      </c>
      <c r="O3107">
        <f t="shared" si="906"/>
        <v>20.886640175000871</v>
      </c>
      <c r="P3107" s="3">
        <f t="shared" si="907"/>
        <v>20.886640175000871</v>
      </c>
      <c r="Q3107" s="3">
        <f t="shared" si="908"/>
        <v>-136.67572511196474</v>
      </c>
      <c r="R3107">
        <f t="shared" si="909"/>
        <v>43.324274888035262</v>
      </c>
      <c r="S3107">
        <f t="shared" si="910"/>
        <v>111.00616342748152</v>
      </c>
      <c r="T3107">
        <f t="shared" si="893"/>
        <v>20.886640175000871</v>
      </c>
    </row>
    <row r="3108" spans="1:20" x14ac:dyDescent="0.3">
      <c r="A3108">
        <f t="shared" si="894"/>
        <v>700122.68977513281</v>
      </c>
      <c r="B3108">
        <f t="shared" si="911"/>
        <v>111427.98684850596</v>
      </c>
      <c r="C3108" t="str">
        <f t="shared" si="895"/>
        <v>-8.03894839247894-7.53489877769146i</v>
      </c>
      <c r="D3108" t="str">
        <f t="shared" si="896"/>
        <v>5.29545156916078-7.58473750324975i</v>
      </c>
      <c r="E3108" t="str">
        <f t="shared" si="897"/>
        <v>177.09611366965-51.6613430963362i</v>
      </c>
      <c r="F3108" t="str">
        <f t="shared" si="898"/>
        <v>15.0172462574446-7.39640635817979i</v>
      </c>
      <c r="G3108" t="str">
        <f t="shared" si="899"/>
        <v>0.86012091567407-0.346861537351822i</v>
      </c>
      <c r="H3108" t="str">
        <f t="shared" si="900"/>
        <v>5.32341098277479-80.2274584697033i</v>
      </c>
      <c r="I3108" t="str">
        <f t="shared" si="901"/>
        <v>-1.33704852248828-3.23986552047299i</v>
      </c>
      <c r="K3108" t="str">
        <f t="shared" si="902"/>
        <v>0.0107048193642906-0.0235034125422191i</v>
      </c>
      <c r="L3108" t="str">
        <f t="shared" si="903"/>
        <v>0.0015-0.0892700678220757i</v>
      </c>
      <c r="M3108" t="str">
        <f t="shared" si="904"/>
        <v>0.0135-0.0366236175680309i</v>
      </c>
      <c r="N3108">
        <f t="shared" si="905"/>
        <v>43.146261634047562</v>
      </c>
      <c r="O3108">
        <f t="shared" si="906"/>
        <v>20.842165075592387</v>
      </c>
      <c r="P3108" s="3">
        <f t="shared" si="907"/>
        <v>20.842165075592387</v>
      </c>
      <c r="Q3108" s="3">
        <f t="shared" si="908"/>
        <v>-136.85373836595244</v>
      </c>
      <c r="R3108">
        <f t="shared" si="909"/>
        <v>43.146261634047562</v>
      </c>
      <c r="S3108">
        <f t="shared" si="910"/>
        <v>111.42798684850595</v>
      </c>
      <c r="T3108">
        <f t="shared" si="893"/>
        <v>20.842165075592387</v>
      </c>
    </row>
    <row r="3109" spans="1:20" x14ac:dyDescent="0.3">
      <c r="A3109">
        <f t="shared" si="894"/>
        <v>702783.15599627828</v>
      </c>
      <c r="B3109">
        <f t="shared" si="911"/>
        <v>111851.41319853028</v>
      </c>
      <c r="C3109" t="str">
        <f t="shared" si="895"/>
        <v>-8.02114666799535-7.47150810301776i</v>
      </c>
      <c r="D3109" t="str">
        <f t="shared" si="896"/>
        <v>5.26916541349244-7.57502292806663i</v>
      </c>
      <c r="E3109" t="str">
        <f t="shared" si="897"/>
        <v>177.126910785729-51.9790017940301i</v>
      </c>
      <c r="F3109" t="str">
        <f t="shared" si="898"/>
        <v>15.0012683930552-7.40787712061294i</v>
      </c>
      <c r="G3109" t="str">
        <f t="shared" si="899"/>
        <v>0.85920577483443-0.3478091593469i</v>
      </c>
      <c r="H3109" t="str">
        <f t="shared" si="900"/>
        <v>5.25795256464556-79.8458940258597i</v>
      </c>
      <c r="I3109" t="str">
        <f t="shared" si="901"/>
        <v>-1.33486296248841-3.22051840419545i</v>
      </c>
      <c r="K3109" t="str">
        <f t="shared" si="902"/>
        <v>0.0106751907042336-0.0234240960029935i</v>
      </c>
      <c r="L3109" t="str">
        <f t="shared" si="903"/>
        <v>0.0015-0.0889321257442469i</v>
      </c>
      <c r="M3109" t="str">
        <f t="shared" si="904"/>
        <v>0.0135-0.0364849746643065i</v>
      </c>
      <c r="N3109">
        <f t="shared" si="905"/>
        <v>42.96814890165183</v>
      </c>
      <c r="O3109">
        <f t="shared" si="906"/>
        <v>20.797679693687186</v>
      </c>
      <c r="P3109" s="3">
        <f t="shared" si="907"/>
        <v>20.797679693687186</v>
      </c>
      <c r="Q3109" s="3">
        <f t="shared" si="908"/>
        <v>-137.03185109834817</v>
      </c>
      <c r="R3109">
        <f t="shared" si="909"/>
        <v>42.96814890165183</v>
      </c>
      <c r="S3109">
        <f t="shared" si="910"/>
        <v>111.85141319853028</v>
      </c>
      <c r="T3109">
        <f t="shared" si="893"/>
        <v>20.797679693687186</v>
      </c>
    </row>
    <row r="3110" spans="1:20" x14ac:dyDescent="0.3">
      <c r="A3110">
        <f t="shared" si="894"/>
        <v>705453.73198906425</v>
      </c>
      <c r="B3110">
        <f t="shared" si="911"/>
        <v>112276.4485686847</v>
      </c>
      <c r="C3110" t="str">
        <f t="shared" si="895"/>
        <v>-8.00324420836256-7.40847396659779i</v>
      </c>
      <c r="D3110" t="str">
        <f t="shared" si="896"/>
        <v>5.24294174236452-7.56522821847029i</v>
      </c>
      <c r="E3110" t="str">
        <f t="shared" si="897"/>
        <v>177.15740703487-52.298540050073i</v>
      </c>
      <c r="F3110" t="str">
        <f t="shared" si="898"/>
        <v>14.9852032185304-7.41936990721361i</v>
      </c>
      <c r="G3110" t="str">
        <f t="shared" si="899"/>
        <v>0.858285633259487-0.348756942583009i</v>
      </c>
      <c r="H3110" t="str">
        <f t="shared" si="900"/>
        <v>5.19344018585986-79.4667254433564i</v>
      </c>
      <c r="I3110" t="str">
        <f t="shared" si="901"/>
        <v>-1.33266427095056-3.20129312894492i</v>
      </c>
      <c r="K3110" t="str">
        <f t="shared" si="902"/>
        <v>0.010645765281451-0.0233450417841533i</v>
      </c>
      <c r="L3110" t="str">
        <f t="shared" si="903"/>
        <v>0.0015-0.0885954629849049i</v>
      </c>
      <c r="M3110" t="str">
        <f t="shared" si="904"/>
        <v>0.0135-0.0363468566091917i</v>
      </c>
      <c r="N3110">
        <f t="shared" si="905"/>
        <v>42.789933514948189</v>
      </c>
      <c r="O3110">
        <f t="shared" si="906"/>
        <v>20.753184564516047</v>
      </c>
      <c r="P3110" s="3">
        <f t="shared" si="907"/>
        <v>20.753184564516047</v>
      </c>
      <c r="Q3110" s="3">
        <f t="shared" si="908"/>
        <v>-137.21006648505181</v>
      </c>
      <c r="R3110">
        <f t="shared" si="909"/>
        <v>42.789933514948189</v>
      </c>
      <c r="S3110">
        <f t="shared" si="910"/>
        <v>112.2764485686847</v>
      </c>
      <c r="T3110">
        <f t="shared" si="893"/>
        <v>20.753184564516047</v>
      </c>
    </row>
    <row r="3111" spans="1:20" x14ac:dyDescent="0.3">
      <c r="A3111">
        <f t="shared" si="894"/>
        <v>708134.45617062273</v>
      </c>
      <c r="B3111">
        <f t="shared" si="911"/>
        <v>112703.09907324571</v>
      </c>
      <c r="C3111" t="str">
        <f t="shared" si="895"/>
        <v>-7.98524335468563-7.34579506518175i</v>
      </c>
      <c r="D3111" t="str">
        <f t="shared" si="896"/>
        <v>5.21678108501336-7.55535391109392i</v>
      </c>
      <c r="E3111" t="str">
        <f t="shared" si="897"/>
        <v>177.187595100985-52.619974898094i</v>
      </c>
      <c r="F3111" t="str">
        <f t="shared" si="898"/>
        <v>14.9690504822579-7.43088419030558i</v>
      </c>
      <c r="G3111" t="str">
        <f t="shared" si="899"/>
        <v>0.857360476537991-0.34970486100216i</v>
      </c>
      <c r="H3111" t="str">
        <f t="shared" si="900"/>
        <v>5.12985802129231-79.0899317624762i</v>
      </c>
      <c r="I3111" t="str">
        <f t="shared" si="901"/>
        <v>-1.3304527784433-3.1821885443945i</v>
      </c>
      <c r="K3111" t="str">
        <f t="shared" si="902"/>
        <v>0.0106165416843498-0.0232662495244402i</v>
      </c>
      <c r="L3111" t="str">
        <f t="shared" si="903"/>
        <v>0.0015-0.0882600747010404i</v>
      </c>
      <c r="M3111" t="str">
        <f t="shared" si="904"/>
        <v>0.0135-0.0362092614158116i</v>
      </c>
      <c r="N3111">
        <f t="shared" si="905"/>
        <v>42.611612241686402</v>
      </c>
      <c r="O3111">
        <f t="shared" si="906"/>
        <v>20.708680224419265</v>
      </c>
      <c r="P3111" s="3">
        <f t="shared" si="907"/>
        <v>20.708680224419265</v>
      </c>
      <c r="Q3111" s="3">
        <f t="shared" si="908"/>
        <v>-137.3883877583136</v>
      </c>
      <c r="R3111">
        <f t="shared" si="909"/>
        <v>42.611612241686402</v>
      </c>
      <c r="S3111">
        <f t="shared" si="910"/>
        <v>112.70309907324571</v>
      </c>
      <c r="T3111">
        <f t="shared" si="893"/>
        <v>20.708680224419265</v>
      </c>
    </row>
    <row r="3112" spans="1:20" x14ac:dyDescent="0.3">
      <c r="A3112">
        <f t="shared" si="894"/>
        <v>710825.36710407108</v>
      </c>
      <c r="B3112">
        <f t="shared" si="911"/>
        <v>113131.37084972404</v>
      </c>
      <c r="C3112" t="str">
        <f t="shared" si="895"/>
        <v>-7.9671464286119-7.28347007875964i</v>
      </c>
      <c r="D3112" t="str">
        <f t="shared" si="896"/>
        <v>5.19068396451791-7.54540054628562i</v>
      </c>
      <c r="E3112" t="str">
        <f t="shared" si="897"/>
        <v>177.217467478126-52.9433235502935i</v>
      </c>
      <c r="F3112" t="str">
        <f t="shared" si="898"/>
        <v>14.9528099349403-7.44241943864533i</v>
      </c>
      <c r="G3112" t="str">
        <f t="shared" si="899"/>
        <v>0.856430290391317-0.350652888326278i</v>
      </c>
      <c r="H3112" t="str">
        <f t="shared" si="900"/>
        <v>5.06719054477914-78.7154922505839i</v>
      </c>
      <c r="I3112" t="str">
        <f t="shared" si="901"/>
        <v>-1.32822880634666-3.16320351530752i</v>
      </c>
      <c r="K3112" t="str">
        <f t="shared" si="902"/>
        <v>0.0105875185090227-0.0231877188582147i</v>
      </c>
      <c r="L3112" t="str">
        <f t="shared" si="903"/>
        <v>0.0015-0.0879259560679827i</v>
      </c>
      <c r="M3112" t="str">
        <f t="shared" si="904"/>
        <v>0.0135-0.0360721871048132i</v>
      </c>
      <c r="N3112">
        <f t="shared" si="905"/>
        <v>42.433181792649123</v>
      </c>
      <c r="O3112">
        <f t="shared" si="906"/>
        <v>20.664167210799476</v>
      </c>
      <c r="P3112" s="3">
        <f t="shared" si="907"/>
        <v>20.664167210799476</v>
      </c>
      <c r="Q3112" s="3">
        <f t="shared" si="908"/>
        <v>-137.56681820735088</v>
      </c>
      <c r="R3112">
        <f t="shared" si="909"/>
        <v>42.433181792649123</v>
      </c>
      <c r="S3112">
        <f t="shared" si="910"/>
        <v>113.13137084972405</v>
      </c>
      <c r="T3112">
        <f t="shared" si="893"/>
        <v>20.664167210799476</v>
      </c>
    </row>
    <row r="3113" spans="1:20" x14ac:dyDescent="0.3">
      <c r="A3113">
        <f t="shared" si="894"/>
        <v>713526.50349906657</v>
      </c>
      <c r="B3113">
        <f t="shared" si="911"/>
        <v>113561.270058953</v>
      </c>
      <c r="C3113" t="str">
        <f t="shared" si="895"/>
        <v>-7.94895573221977-7.22149767077282i</v>
      </c>
      <c r="D3113" t="str">
        <f t="shared" si="896"/>
        <v>5.16465089777236-7.53536866802792i</v>
      </c>
      <c r="E3113" t="str">
        <f t="shared" si="897"/>
        <v>177.247016466347-53.2686033989108i</v>
      </c>
      <c r="F3113" t="str">
        <f t="shared" si="898"/>
        <v>14.936481329643-7.45397511742203i</v>
      </c>
      <c r="G3113" t="str">
        <f t="shared" si="899"/>
        <v>0.855495060676145-0.351600998057263i</v>
      </c>
      <c r="H3113" t="str">
        <f t="shared" si="900"/>
        <v>5.00542252285984-78.3433863996559i</v>
      </c>
      <c r="I3113" t="str">
        <f t="shared" si="901"/>
        <v>-1.32599266708964-3.14433692132908i</v>
      </c>
      <c r="K3113" t="str">
        <f t="shared" si="902"/>
        <v>0.0105586943592216-0.0231094494155243i</v>
      </c>
      <c r="L3113" t="str">
        <f t="shared" si="903"/>
        <v>0.0015-0.0875931022793207i</v>
      </c>
      <c r="M3113" t="str">
        <f t="shared" si="904"/>
        <v>0.0135-0.0359356317043368i</v>
      </c>
      <c r="N3113">
        <f t="shared" si="905"/>
        <v>42.254638821031023</v>
      </c>
      <c r="O3113">
        <f t="shared" si="906"/>
        <v>20.619646062070977</v>
      </c>
      <c r="P3113" s="3">
        <f t="shared" si="907"/>
        <v>20.619646062070977</v>
      </c>
      <c r="Q3113" s="3">
        <f t="shared" si="908"/>
        <v>-137.74536117896898</v>
      </c>
      <c r="R3113">
        <f t="shared" si="909"/>
        <v>42.254638821031023</v>
      </c>
      <c r="S3113">
        <f t="shared" si="910"/>
        <v>113.561270058953</v>
      </c>
      <c r="T3113">
        <f t="shared" si="893"/>
        <v>20.619646062070977</v>
      </c>
    </row>
    <row r="3114" spans="1:20" x14ac:dyDescent="0.3">
      <c r="A3114">
        <f t="shared" si="894"/>
        <v>716237.90421236306</v>
      </c>
      <c r="B3114">
        <f t="shared" si="911"/>
        <v>113992.80288517702</v>
      </c>
      <c r="C3114" t="str">
        <f t="shared" si="895"/>
        <v>-7.93067354791145-7.15987648832639i</v>
      </c>
      <c r="D3114" t="str">
        <f t="shared" si="896"/>
        <v>5.13868239545994-7.52525882385748i</v>
      </c>
      <c r="E3114" t="str">
        <f t="shared" si="897"/>
        <v>177.276234167493-53.5958320176985i</v>
      </c>
      <c r="F3114" t="str">
        <f t="shared" si="898"/>
        <v>14.9200644218405-7.46555068825807i</v>
      </c>
      <c r="G3114" t="str">
        <f t="shared" si="899"/>
        <v>0.854554773387149-0.352549163477078i</v>
      </c>
      <c r="H3114" t="str">
        <f t="shared" si="900"/>
        <v>4.94453900866184-77.9735939238215i</v>
      </c>
      <c r="I3114" t="str">
        <f t="shared" si="901"/>
        <v>-1.32374466438177-3.12558765677991i</v>
      </c>
      <c r="K3114" t="str">
        <f t="shared" si="902"/>
        <v>0.010530067846332-0.0230314408221727i</v>
      </c>
      <c r="L3114" t="str">
        <f t="shared" si="903"/>
        <v>0.0015-0.087261508546843i</v>
      </c>
      <c r="M3114" t="str">
        <f t="shared" si="904"/>
        <v>0.0135-0.0357995932499868i</v>
      </c>
      <c r="N3114">
        <f t="shared" si="905"/>
        <v>42.075979921809562</v>
      </c>
      <c r="O3114">
        <f t="shared" si="906"/>
        <v>20.575117317609624</v>
      </c>
      <c r="P3114" s="3">
        <f t="shared" si="907"/>
        <v>20.575117317609624</v>
      </c>
      <c r="Q3114" s="3">
        <f t="shared" si="908"/>
        <v>-137.92402007819044</v>
      </c>
      <c r="R3114">
        <f t="shared" si="909"/>
        <v>42.075979921809562</v>
      </c>
      <c r="S3114">
        <f t="shared" si="910"/>
        <v>113.99280288517703</v>
      </c>
      <c r="T3114">
        <f t="shared" si="893"/>
        <v>20.575117317609624</v>
      </c>
    </row>
    <row r="3115" spans="1:20" x14ac:dyDescent="0.3">
      <c r="A3115">
        <f t="shared" si="894"/>
        <v>718959.60824837</v>
      </c>
      <c r="B3115">
        <f t="shared" si="911"/>
        <v>114425.9755361407</v>
      </c>
      <c r="C3115" t="str">
        <f t="shared" si="895"/>
        <v>-7.91230213830682-7.0986051624004i</v>
      </c>
      <c r="D3115" t="str">
        <f t="shared" si="896"/>
        <v>5.11277896202833-7.51507156478472i</v>
      </c>
      <c r="E3115" t="str">
        <f t="shared" si="897"/>
        <v>177.305112480879-53.9250271633913i</v>
      </c>
      <c r="F3115" t="str">
        <f t="shared" si="898"/>
        <v>14.903558969464-7.47714560921004i</v>
      </c>
      <c r="G3115" t="str">
        <f t="shared" si="899"/>
        <v>0.853609414659709-0.353497357647858i</v>
      </c>
      <c r="H3115" t="str">
        <f t="shared" si="900"/>
        <v>4.88452533592409-77.6060947569147i</v>
      </c>
      <c r="I3115" t="str">
        <f t="shared" si="901"/>
        <v>-1.32148509343864-3.10695463045316i</v>
      </c>
      <c r="K3115" t="str">
        <f t="shared" si="902"/>
        <v>0.0105016375893466-0.0229536926997876i</v>
      </c>
      <c r="L3115" t="str">
        <f t="shared" si="903"/>
        <v>0.0015-0.0869311701004613i</v>
      </c>
      <c r="M3115" t="str">
        <f t="shared" si="904"/>
        <v>0.0135-0.0356640697848046i</v>
      </c>
      <c r="N3115">
        <f t="shared" si="905"/>
        <v>41.89720163110951</v>
      </c>
      <c r="O3115">
        <f t="shared" si="906"/>
        <v>20.530581517700476</v>
      </c>
      <c r="P3115" s="3">
        <f t="shared" si="907"/>
        <v>20.530581517700476</v>
      </c>
      <c r="Q3115" s="3">
        <f t="shared" si="908"/>
        <v>-138.10279836889049</v>
      </c>
      <c r="R3115">
        <f t="shared" si="909"/>
        <v>41.89720163110951</v>
      </c>
      <c r="S3115">
        <f t="shared" si="910"/>
        <v>114.4259755361407</v>
      </c>
      <c r="T3115">
        <f t="shared" si="893"/>
        <v>20.530581517700476</v>
      </c>
    </row>
    <row r="3116" spans="1:20" x14ac:dyDescent="0.3">
      <c r="A3116">
        <f t="shared" si="894"/>
        <v>721691.65475971391</v>
      </c>
      <c r="B3116">
        <f t="shared" si="911"/>
        <v>114860.79424317804</v>
      </c>
      <c r="C3116" t="str">
        <f t="shared" si="895"/>
        <v>-7.89384374613963-7.03768230806099i</v>
      </c>
      <c r="D3116" t="str">
        <f t="shared" si="896"/>
        <v>5.08694109566559-7.50480744521314i</v>
      </c>
      <c r="E3116" t="str">
        <f t="shared" si="897"/>
        <v>177.333643098891-54.2562067771619i</v>
      </c>
      <c r="F3116" t="str">
        <f t="shared" si="898"/>
        <v>14.8869647329492-7.48875933477021i</v>
      </c>
      <c r="G3116" t="str">
        <f t="shared" si="899"/>
        <v>0.852658970772634-0.354445553412067i</v>
      </c>
      <c r="H3116" t="str">
        <f t="shared" si="900"/>
        <v>4.82536711315778-77.2408690500511i</v>
      </c>
      <c r="I3116" t="str">
        <f t="shared" si="901"/>
        <v>-1.31921424120193-3.08843676541434i</v>
      </c>
      <c r="K3116" t="str">
        <f t="shared" si="902"/>
        <v>0.0104734022148389-0.0228762046658887i</v>
      </c>
      <c r="L3116" t="str">
        <f t="shared" si="903"/>
        <v>0.0015-0.0866020821881464i</v>
      </c>
      <c r="M3116" t="str">
        <f t="shared" si="904"/>
        <v>0.0135-0.0355290593592395i</v>
      </c>
      <c r="N3116">
        <f t="shared" si="905"/>
        <v>41.718300425561353</v>
      </c>
      <c r="O3116">
        <f t="shared" si="906"/>
        <v>20.486039203484619</v>
      </c>
      <c r="P3116" s="3">
        <f t="shared" si="907"/>
        <v>20.486039203484619</v>
      </c>
      <c r="Q3116" s="3">
        <f t="shared" si="908"/>
        <v>-138.28169957443865</v>
      </c>
      <c r="R3116">
        <f t="shared" si="909"/>
        <v>41.718300425561353</v>
      </c>
      <c r="S3116">
        <f t="shared" si="910"/>
        <v>114.86079424317803</v>
      </c>
      <c r="T3116">
        <f t="shared" ref="T3116:T3179" si="912">P3116</f>
        <v>20.486039203484619</v>
      </c>
    </row>
    <row r="3117" spans="1:20" x14ac:dyDescent="0.3">
      <c r="A3117">
        <f t="shared" ref="A3117:A3180" si="913">2*PI()*B3117</f>
        <v>724434.08304780081</v>
      </c>
      <c r="B3117">
        <f t="shared" si="911"/>
        <v>115297.26526130212</v>
      </c>
      <c r="C3117" t="str">
        <f t="shared" ref="C3117:C3180" si="914">IMPRODUCT(D3117,E3117,$C$40,,K3117,$C$41)</f>
        <v>-7.87530059415525-6.97710652467101i</v>
      </c>
      <c r="D3117" t="str">
        <f t="shared" ref="D3117:D3180" si="915">IMDIV(IMPRODUCT($C$37,$C$38,COMPLEX(1,A3117/$C$38)),IMSUM(-1*A3117*A3117/$C$39,COMPLEX(0,1*A3117)))</f>
        <v>5.06116928827793-7.49446702285868i</v>
      </c>
      <c r="E3117" t="str">
        <f t="shared" ref="E3117:E3180" si="916">IMDIV(IMPRODUCT(IMSUM(F3117,G3117),$C$29,H3117),IMSUM(1,I3117))</f>
        <v>177.361817502485-54.5893889860784i</v>
      </c>
      <c r="F3117" t="str">
        <f t="shared" ref="F3117:F3180" si="917">IMDIV(IMPRODUCT($C$14,$C$15,COMPLEX(1,A3117/$C$15)),IMSUM(-1*A3117*A3117/$C$16,COMPLEX(0,A3117)))</f>
        <v>14.8702814752834-7.50039131586873i</v>
      </c>
      <c r="G3117" t="str">
        <f t="shared" ref="G3117:G3180" si="918">IMDIV(1,COMPLEX(1,A3117*$C$9*$C$10))</f>
        <v>0.851703428150898-0.355393723392671i</v>
      </c>
      <c r="H3117" t="str">
        <f t="shared" ref="H3117:H3180" si="919">IMDIV($C$3,IMSUM(K3117,COMPLEX(0,$C$28*A3117)))</f>
        <v>4.76705021793864-76.8778971692112i</v>
      </c>
      <c r="I3117" t="str">
        <f t="shared" ref="I3117:I3180" si="920">IMPRODUCT(F3117,$C$29,H3117,$C$31)</f>
        <v>-1.31693238655383-3.07003299880353i</v>
      </c>
      <c r="K3117" t="str">
        <f t="shared" ref="K3117:K3180" si="921">IF($C$26&lt;=0,IMDIV(1,IMSUM(IMDIV(1,L3117),1/$C$18)),IMDIV(1,IMSUM(IMDIV(1,L3117),1/$C$18,IMDIV(1,M3117))))</f>
        <v>0.0104453603569362-0.0227989763339536i</v>
      </c>
      <c r="L3117" t="str">
        <f t="shared" ref="L3117:L3180" si="922">IMSUM($C$21/$C$22,IMDIV(1,COMPLEX(0,$C$20*$C$22*A3117)))</f>
        <v>0.0015-0.0862742400758581i</v>
      </c>
      <c r="M3117" t="str">
        <f t="shared" ref="M3117:M3180" si="923">IMSUM($C$25/$C$26,IMDIV(1,COMPLEX(0,$C$24*$C$26*A3117)))</f>
        <v>0.0135-0.0353945600311213i</v>
      </c>
      <c r="N3117">
        <f t="shared" ref="N3117:N3180" si="924">ABS(R3117)</f>
        <v>41.539272721654555</v>
      </c>
      <c r="O3117">
        <f t="shared" ref="O3117:O3180" si="925">ABS(P3117)</f>
        <v>20.441490916904428</v>
      </c>
      <c r="P3117" s="3">
        <f t="shared" ref="P3117:P3180" si="926">20*LOG10(IMABS(C3117))</f>
        <v>20.441490916904428</v>
      </c>
      <c r="Q3117" s="3">
        <f t="shared" ref="Q3117:Q3180" si="927">IMARGUMENT(C3117)*180/PI()</f>
        <v>-138.46072727834544</v>
      </c>
      <c r="R3117">
        <f t="shared" ref="R3117:R3180" si="928">IF(Q3117&lt;0,Q3117+180,Q3117-180)</f>
        <v>41.539272721654555</v>
      </c>
      <c r="S3117">
        <f t="shared" ref="S3117:S3180" si="929">B3117/1000</f>
        <v>115.29726526130212</v>
      </c>
      <c r="T3117">
        <f t="shared" si="912"/>
        <v>20.441490916904428</v>
      </c>
    </row>
    <row r="3118" spans="1:20" x14ac:dyDescent="0.3">
      <c r="A3118">
        <f t="shared" si="913"/>
        <v>727186.93256338243</v>
      </c>
      <c r="B3118">
        <f t="shared" ref="B3118:B3181" si="930">B3117*(1+B$42)</f>
        <v>115735.39486929507</v>
      </c>
      <c r="C3118" t="str">
        <f t="shared" si="914"/>
        <v>-7.85667488501069-6.91687639609988i</v>
      </c>
      <c r="D3118" t="str">
        <f t="shared" si="915"/>
        <v>5.03546402546811-7.48405085866897i</v>
      </c>
      <c r="E3118" t="str">
        <f t="shared" si="916"/>
        <v>177.389626956588-54.9245921045508i</v>
      </c>
      <c r="F3118" t="str">
        <f t="shared" si="917"/>
        <v>14.8535089620537-7.51204099987603i</v>
      </c>
      <c r="G3118" t="str">
        <f t="shared" si="918"/>
        <v>0.850742773368398-0.356341839993348i</v>
      </c>
      <c r="H3118" t="str">
        <f t="shared" si="919"/>
        <v>4.70956079132976-76.5171596928471i</v>
      </c>
      <c r="I3118" t="str">
        <f t="shared" si="920"/>
        <v>-1.31463980052603-3.05174228164069i</v>
      </c>
      <c r="K3118" t="str">
        <f t="shared" si="921"/>
        <v>0.010417510657293-0.0227220073134845i</v>
      </c>
      <c r="L3118" t="str">
        <f t="shared" si="922"/>
        <v>0.0015-0.0859476390474777i</v>
      </c>
      <c r="M3118" t="str">
        <f t="shared" si="923"/>
        <v>0.0135-0.0352605698656318i</v>
      </c>
      <c r="N3118">
        <f t="shared" si="924"/>
        <v>41.360114875081791</v>
      </c>
      <c r="O3118">
        <f t="shared" si="925"/>
        <v>20.396937200647585</v>
      </c>
      <c r="P3118" s="3">
        <f t="shared" si="926"/>
        <v>20.396937200647585</v>
      </c>
      <c r="Q3118" s="3">
        <f t="shared" si="927"/>
        <v>-138.63988512491821</v>
      </c>
      <c r="R3118">
        <f t="shared" si="928"/>
        <v>41.360114875081791</v>
      </c>
      <c r="S3118">
        <f t="shared" si="929"/>
        <v>115.73539486929506</v>
      </c>
      <c r="T3118">
        <f t="shared" si="912"/>
        <v>20.396937200647585</v>
      </c>
    </row>
    <row r="3119" spans="1:20" x14ac:dyDescent="0.3">
      <c r="A3119">
        <f t="shared" si="913"/>
        <v>729950.24290712329</v>
      </c>
      <c r="B3119">
        <f t="shared" si="930"/>
        <v>116175.18936979839</v>
      </c>
      <c r="C3119" t="str">
        <f t="shared" si="914"/>
        <v>-7.83796880117606-6.85699049093342i</v>
      </c>
      <c r="D3119" t="str">
        <f t="shared" si="915"/>
        <v>5.0098257865153-7.47355951674268i</v>
      </c>
      <c r="E3119" t="str">
        <f t="shared" si="916"/>
        <v>177.417062505402-55.2618346357591i</v>
      </c>
      <c r="F3119" t="str">
        <f t="shared" si="917"/>
        <v>14.8366469614964-7.52370783060649i</v>
      </c>
      <c r="G3119" t="str">
        <f t="shared" si="918"/>
        <v>0.849776993150716-0.357289875398736i</v>
      </c>
      <c r="H3119" t="str">
        <f t="shared" si="919"/>
        <v>4.65288523243048-76.1586374095057i</v>
      </c>
      <c r="I3119" t="str">
        <f t="shared" si="920"/>
        <v>-1.31233674650365-3.03356357863401i</v>
      </c>
      <c r="K3119" t="str">
        <f t="shared" si="921"/>
        <v>0.0103898517650636-0.0226452972100736i</v>
      </c>
      <c r="L3119" t="str">
        <f t="shared" si="922"/>
        <v>0.0015-0.0856222744047394i</v>
      </c>
      <c r="M3119" t="str">
        <f t="shared" si="923"/>
        <v>0.0135-0.0351270869352778i</v>
      </c>
      <c r="N3119">
        <f t="shared" si="924"/>
        <v>41.180823180080125</v>
      </c>
      <c r="O3119">
        <f t="shared" si="925"/>
        <v>20.352378598089732</v>
      </c>
      <c r="P3119" s="3">
        <f t="shared" si="926"/>
        <v>20.352378598089732</v>
      </c>
      <c r="Q3119" s="3">
        <f t="shared" si="927"/>
        <v>-138.81917681991987</v>
      </c>
      <c r="R3119">
        <f t="shared" si="928"/>
        <v>41.180823180080125</v>
      </c>
      <c r="S3119">
        <f t="shared" si="929"/>
        <v>116.17518936979839</v>
      </c>
      <c r="T3119">
        <f t="shared" si="912"/>
        <v>20.352378598089732</v>
      </c>
    </row>
    <row r="3120" spans="1:20" x14ac:dyDescent="0.3">
      <c r="A3120">
        <f t="shared" si="913"/>
        <v>732724.05383017042</v>
      </c>
      <c r="B3120">
        <f t="shared" si="930"/>
        <v>116616.65508940363</v>
      </c>
      <c r="C3120" t="str">
        <f t="shared" si="914"/>
        <v>-7.81918450483824-6.79744736268265i</v>
      </c>
      <c r="D3120" t="str">
        <f t="shared" si="915"/>
        <v>4.98425504435621-7.46299356424873i</v>
      </c>
      <c r="E3120" t="str">
        <f t="shared" si="916"/>
        <v>177.444114967605-55.6011352730894i</v>
      </c>
      <c r="F3120" t="str">
        <f t="shared" si="917"/>
        <v>14.8196952445439-7.53539124832166i</v>
      </c>
      <c r="G3120" t="str">
        <f t="shared" si="918"/>
        <v>0.848806074377907-0.358237801574699i</v>
      </c>
      <c r="H3120" t="str">
        <f t="shared" si="919"/>
        <v>4.59701019304784-75.8023113154634i</v>
      </c>
      <c r="I3120" t="str">
        <f t="shared" si="920"/>
        <v>-1.3100234804238-3.01549586798996i</v>
      </c>
      <c r="K3120" t="str">
        <f t="shared" si="921"/>
        <v>0.0103623823368748-0.0225688456254675i</v>
      </c>
      <c r="L3120" t="str">
        <f t="shared" si="922"/>
        <v>0.0015-0.0852981414671645i</v>
      </c>
      <c r="M3120" t="str">
        <f t="shared" si="923"/>
        <v>0.0135-0.0349941093198623i</v>
      </c>
      <c r="N3120">
        <f t="shared" si="924"/>
        <v>41.001393868762364</v>
      </c>
      <c r="O3120">
        <f t="shared" si="925"/>
        <v>20.30781565323575</v>
      </c>
      <c r="P3120" s="3">
        <f t="shared" si="926"/>
        <v>20.30781565323575</v>
      </c>
      <c r="Q3120" s="3">
        <f t="shared" si="927"/>
        <v>-138.99860613123764</v>
      </c>
      <c r="R3120">
        <f t="shared" si="928"/>
        <v>41.001393868762364</v>
      </c>
      <c r="S3120">
        <f t="shared" si="929"/>
        <v>116.61665508940364</v>
      </c>
      <c r="T3120">
        <f t="shared" si="912"/>
        <v>20.30781565323575</v>
      </c>
    </row>
    <row r="3121" spans="1:20" x14ac:dyDescent="0.3">
      <c r="A3121">
        <f t="shared" si="913"/>
        <v>735508.4052347251</v>
      </c>
      <c r="B3121">
        <f t="shared" si="930"/>
        <v>117059.79837874338</v>
      </c>
      <c r="C3121" t="str">
        <f t="shared" si="914"/>
        <v>-7.80032413780568-6.73824554999217i</v>
      </c>
      <c r="D3121" t="str">
        <f t="shared" si="915"/>
        <v>4.95875226556704-7.45235357134544i</v>
      </c>
      <c r="E3121" t="str">
        <f t="shared" si="916"/>
        <v>177.470774931451-55.9425129015392i</v>
      </c>
      <c r="F3121" t="str">
        <f t="shared" si="917"/>
        <v>14.8026535848754-7.54709068973526i</v>
      </c>
      <c r="G3121" t="str">
        <f t="shared" si="918"/>
        <v>0.847830004087293-0.359185590268644i</v>
      </c>
      <c r="H3121" t="str">
        <f t="shared" si="919"/>
        <v>4.54192257248936-75.4481626123877i</v>
      </c>
      <c r="I3121" t="str">
        <f t="shared" si="920"/>
        <v>-1.30770025096951-2.9975381412273i</v>
      </c>
      <c r="K3121" t="str">
        <f t="shared" si="921"/>
        <v>0.010335101036798-0.0224926521576313i</v>
      </c>
      <c r="L3121" t="str">
        <f t="shared" si="922"/>
        <v>0.0015-0.0849752355719908i</v>
      </c>
      <c r="M3121" t="str">
        <f t="shared" si="923"/>
        <v>0.0135-0.0348616351064577i</v>
      </c>
      <c r="N3121">
        <f t="shared" si="924"/>
        <v>40.821823110444569</v>
      </c>
      <c r="O3121">
        <f t="shared" si="925"/>
        <v>20.263248910659307</v>
      </c>
      <c r="P3121" s="3">
        <f t="shared" si="926"/>
        <v>20.263248910659307</v>
      </c>
      <c r="Q3121" s="3">
        <f t="shared" si="927"/>
        <v>-139.17817688955543</v>
      </c>
      <c r="R3121">
        <f t="shared" si="928"/>
        <v>40.821823110444569</v>
      </c>
      <c r="S3121">
        <f t="shared" si="929"/>
        <v>117.05979837874338</v>
      </c>
      <c r="T3121">
        <f t="shared" si="912"/>
        <v>20.263248910659307</v>
      </c>
    </row>
    <row r="3122" spans="1:20" x14ac:dyDescent="0.3">
      <c r="A3122">
        <f t="shared" si="913"/>
        <v>738303.3371746171</v>
      </c>
      <c r="B3122">
        <f t="shared" si="930"/>
        <v>117504.6256125826</v>
      </c>
      <c r="C3122" t="str">
        <f t="shared" si="914"/>
        <v>-7.78138982141582-6.67938357684804i</v>
      </c>
      <c r="D3122" t="str">
        <f t="shared" si="915"/>
        <v>4.93331791034713-7.44164011110005i</v>
      </c>
      <c r="E3122" t="str">
        <f t="shared" si="916"/>
        <v>177.497032749753-56.2859865991253i</v>
      </c>
      <c r="F3122" t="str">
        <f t="shared" si="917"/>
        <v>14.785521758964-7.55880558801748i</v>
      </c>
      <c r="G3122" t="str">
        <f t="shared" si="918"/>
        <v>0.846848769476268-0.360133213009851i</v>
      </c>
      <c r="H3122" t="str">
        <f t="shared" si="919"/>
        <v>4.48760951247249-75.0961727050099i</v>
      </c>
      <c r="I3122" t="str">
        <f t="shared" si="920"/>
        <v>-1.30536729975852-2.97968940299253i</v>
      </c>
      <c r="K3122" t="str">
        <f t="shared" si="921"/>
        <v>0.0103080065363218-0.0224167164008127i</v>
      </c>
      <c r="L3122" t="str">
        <f t="shared" si="922"/>
        <v>0.0015-0.0846535520741089i</v>
      </c>
      <c r="M3122" t="str">
        <f t="shared" si="923"/>
        <v>0.0135-0.0347296623893781i</v>
      </c>
      <c r="N3122">
        <f t="shared" si="924"/>
        <v>40.642107010964196</v>
      </c>
      <c r="O3122">
        <f t="shared" si="925"/>
        <v>20.218678915441572</v>
      </c>
      <c r="P3122" s="3">
        <f t="shared" si="926"/>
        <v>20.218678915441572</v>
      </c>
      <c r="Q3122" s="3">
        <f t="shared" si="927"/>
        <v>-139.3578929890358</v>
      </c>
      <c r="R3122">
        <f t="shared" si="928"/>
        <v>40.642107010964196</v>
      </c>
      <c r="S3122">
        <f t="shared" si="929"/>
        <v>117.5046256125826</v>
      </c>
      <c r="T3122">
        <f t="shared" si="912"/>
        <v>20.218678915441572</v>
      </c>
    </row>
    <row r="3123" spans="1:20" x14ac:dyDescent="0.3">
      <c r="A3123">
        <f t="shared" si="913"/>
        <v>741108.88985588064</v>
      </c>
      <c r="B3123">
        <f t="shared" si="930"/>
        <v>117951.14318991042</v>
      </c>
      <c r="C3123" t="str">
        <f t="shared" si="914"/>
        <v>-7.76238365644311-6.62085995278448i</v>
      </c>
      <c r="D3123" t="str">
        <f t="shared" si="915"/>
        <v>4.90795243250289-7.43085375940762i</v>
      </c>
      <c r="E3123" t="str">
        <f t="shared" si="916"/>
        <v>177.522878534776-56.6315756382676i</v>
      </c>
      <c r="F3123" t="str">
        <f t="shared" si="917"/>
        <v>14.7682995461274-7.57053537280086i</v>
      </c>
      <c r="G3123" t="str">
        <f t="shared" si="918"/>
        <v>0.845862357905128-0.361080641109857i</v>
      </c>
      <c r="H3123" t="str">
        <f t="shared" si="919"/>
        <v>4.4340583921488-74.746323198821i</v>
      </c>
      <c r="I3123" t="str">
        <f t="shared" si="920"/>
        <v>-1.30302486152758-2.96194867087882i</v>
      </c>
      <c r="K3123" t="str">
        <f t="shared" si="921"/>
        <v>0.0102810975143236-0.0223410379456041i</v>
      </c>
      <c r="L3123" t="str">
        <f t="shared" si="922"/>
        <v>0.0015-0.0843330863459943i</v>
      </c>
      <c r="M3123" t="str">
        <f t="shared" si="923"/>
        <v>0.0135-0.0345981892701516i</v>
      </c>
      <c r="N3123">
        <f t="shared" si="924"/>
        <v>40.46224161199271</v>
      </c>
      <c r="O3123">
        <f t="shared" si="925"/>
        <v>20.174106213107482</v>
      </c>
      <c r="P3123" s="3">
        <f t="shared" si="926"/>
        <v>20.174106213107482</v>
      </c>
      <c r="Q3123" s="3">
        <f t="shared" si="927"/>
        <v>-139.53775838800729</v>
      </c>
      <c r="R3123">
        <f t="shared" si="928"/>
        <v>40.46224161199271</v>
      </c>
      <c r="S3123">
        <f t="shared" si="929"/>
        <v>117.95114318991043</v>
      </c>
      <c r="T3123">
        <f t="shared" si="912"/>
        <v>20.174106213107482</v>
      </c>
    </row>
    <row r="3124" spans="1:20" x14ac:dyDescent="0.3">
      <c r="A3124">
        <f t="shared" si="913"/>
        <v>743925.10363733303</v>
      </c>
      <c r="B3124">
        <f t="shared" si="930"/>
        <v>118399.35753403208</v>
      </c>
      <c r="C3124" t="str">
        <f t="shared" si="914"/>
        <v>-7.74330772300941-6.5626731730908i</v>
      </c>
      <c r="D3124" t="str">
        <f t="shared" si="915"/>
        <v>4.88265627943403-7.41999509491082i</v>
      </c>
      <c r="E3124" t="str">
        <f t="shared" si="916"/>
        <v>177.548302153003-56.9792994871586i</v>
      </c>
      <c r="F3124" t="str">
        <f t="shared" si="917"/>
        <v>14.7509867285766-7.58227947018637i</v>
      </c>
      <c r="G3124" t="str">
        <f t="shared" si="918"/>
        <v>0.844870756899898-0.36202784566286i</v>
      </c>
      <c r="H3124" t="str">
        <f t="shared" si="919"/>
        <v>4.38125682323968-74.3985958977839i</v>
      </c>
      <c r="I3124" t="str">
        <f t="shared" si="920"/>
        <v>-1.30067316431216-2.94431497524702i</v>
      </c>
      <c r="K3124" t="str">
        <f t="shared" si="921"/>
        <v>0.0102543726570413-0.0222656163790051i</v>
      </c>
      <c r="L3124" t="str">
        <f t="shared" si="922"/>
        <v>0.0015-0.0840138337776395i</v>
      </c>
      <c r="M3124" t="str">
        <f t="shared" si="923"/>
        <v>0.0135-0.034467213857493i</v>
      </c>
      <c r="N3124">
        <f t="shared" si="924"/>
        <v>40.282222890343036</v>
      </c>
      <c r="O3124">
        <f t="shared" si="925"/>
        <v>20.129531349561425</v>
      </c>
      <c r="P3124" s="3">
        <f t="shared" si="926"/>
        <v>20.129531349561425</v>
      </c>
      <c r="Q3124" s="3">
        <f t="shared" si="927"/>
        <v>-139.71777710965696</v>
      </c>
      <c r="R3124">
        <f t="shared" si="928"/>
        <v>40.282222890343036</v>
      </c>
      <c r="S3124">
        <f t="shared" si="929"/>
        <v>118.39935753403208</v>
      </c>
      <c r="T3124">
        <f t="shared" si="912"/>
        <v>20.129531349561425</v>
      </c>
    </row>
    <row r="3125" spans="1:20" x14ac:dyDescent="0.3">
      <c r="A3125">
        <f t="shared" si="913"/>
        <v>746752.01903115492</v>
      </c>
      <c r="B3125">
        <f t="shared" si="930"/>
        <v>118849.27509266141</v>
      </c>
      <c r="C3125" t="str">
        <f t="shared" si="914"/>
        <v>-7.72416408049558-6.50482171901672i</v>
      </c>
      <c r="D3125" t="str">
        <f t="shared" si="915"/>
        <v>4.85742989211987-7.40906469891902i</v>
      </c>
      <c r="E3125" t="str">
        <f t="shared" si="916"/>
        <v>177.573293219798-57.3291778111199i</v>
      </c>
      <c r="F3125" t="str">
        <f t="shared" si="917"/>
        <v>14.7335830914663-7.59403730275018i</v>
      </c>
      <c r="G3125" t="str">
        <f t="shared" si="918"/>
        <v>0.84387395415519-0.362974797546158i</v>
      </c>
      <c r="H3125" t="str">
        <f t="shared" si="919"/>
        <v>4.32919264528137-74.0529728020668i</v>
      </c>
      <c r="I3125" t="str">
        <f t="shared" si="920"/>
        <v>-1.29831242962163-2.9267873590495i</v>
      </c>
      <c r="K3125" t="str">
        <f t="shared" si="921"/>
        <v>0.010227830658045-0.0221904512844842i</v>
      </c>
      <c r="L3125" t="str">
        <f t="shared" si="922"/>
        <v>0.0015-0.0836957897764885i</v>
      </c>
      <c r="M3125" t="str">
        <f t="shared" si="923"/>
        <v>0.0135-0.0343367342672774i</v>
      </c>
      <c r="N3125">
        <f t="shared" si="924"/>
        <v>40.102046757266663</v>
      </c>
      <c r="O3125">
        <f t="shared" si="925"/>
        <v>20.084954871020688</v>
      </c>
      <c r="P3125" s="3">
        <f t="shared" si="926"/>
        <v>20.084954871020688</v>
      </c>
      <c r="Q3125" s="3">
        <f t="shared" si="927"/>
        <v>-139.89795324273334</v>
      </c>
      <c r="R3125">
        <f t="shared" si="928"/>
        <v>40.102046757266663</v>
      </c>
      <c r="S3125">
        <f t="shared" si="929"/>
        <v>118.84927509266141</v>
      </c>
      <c r="T3125">
        <f t="shared" si="912"/>
        <v>20.084954871020688</v>
      </c>
    </row>
    <row r="3126" spans="1:20" x14ac:dyDescent="0.3">
      <c r="A3126">
        <f t="shared" si="913"/>
        <v>749589.67670347344</v>
      </c>
      <c r="B3126">
        <f t="shared" si="930"/>
        <v>119300.90233801353</v>
      </c>
      <c r="C3126" t="str">
        <f t="shared" si="914"/>
        <v>-7.70495476745474-6.44730405797756i</v>
      </c>
      <c r="D3126" t="str">
        <f t="shared" si="915"/>
        <v>4.83227370510755-7.39806315532807i</v>
      </c>
      <c r="E3126" t="str">
        <f t="shared" si="916"/>
        <v>177.597841093946-57.6812304739385i</v>
      </c>
      <c r="F3126" t="str">
        <f t="shared" si="917"/>
        <v>14.7160884229441-7.60580828955088i</v>
      </c>
      <c r="G3126" t="str">
        <f t="shared" si="918"/>
        <v>0.84287193753705-0.363921467420637i</v>
      </c>
      <c r="H3126" t="str">
        <f t="shared" si="919"/>
        <v>4.27785392097619-73.7094361057943i</v>
      </c>
      <c r="I3126" t="str">
        <f t="shared" si="920"/>
        <v>-1.29594287261016-2.90936487765623i</v>
      </c>
      <c r="K3126" t="str">
        <f t="shared" si="921"/>
        <v>0.0102014702182086-0.0221155422420395i</v>
      </c>
      <c r="L3126" t="str">
        <f t="shared" si="922"/>
        <v>0.0015-0.0833789497673725i</v>
      </c>
      <c r="M3126" t="str">
        <f t="shared" si="923"/>
        <v>0.0135-0.0342067486225118i</v>
      </c>
      <c r="N3126">
        <f t="shared" si="924"/>
        <v>39.921709057746625</v>
      </c>
      <c r="O3126">
        <f t="shared" si="925"/>
        <v>20.040377323947624</v>
      </c>
      <c r="P3126" s="3">
        <f t="shared" si="926"/>
        <v>20.040377323947624</v>
      </c>
      <c r="Q3126" s="3">
        <f t="shared" si="927"/>
        <v>-140.07829094225337</v>
      </c>
      <c r="R3126">
        <f t="shared" si="928"/>
        <v>39.921709057746625</v>
      </c>
      <c r="S3126">
        <f t="shared" si="929"/>
        <v>119.30090233801353</v>
      </c>
      <c r="T3126">
        <f t="shared" si="912"/>
        <v>20.040377323947624</v>
      </c>
    </row>
    <row r="3127" spans="1:20" x14ac:dyDescent="0.3">
      <c r="A3127">
        <f t="shared" si="913"/>
        <v>752438.11747494666</v>
      </c>
      <c r="B3127">
        <f t="shared" si="930"/>
        <v>119754.24576689799</v>
      </c>
      <c r="C3127" t="str">
        <f t="shared" si="914"/>
        <v>-7.68568180152668-6.39011864375845i</v>
      </c>
      <c r="D3127" t="str">
        <f t="shared" si="915"/>
        <v>4.80718814650102-7.38699105053986i</v>
      </c>
      <c r="E3127" t="str">
        <f t="shared" si="916"/>
        <v>177.62193487208-58.0354775391784i</v>
      </c>
      <c r="F3127" t="str">
        <f t="shared" si="917"/>
        <v>14.6985025142015-7.61759184613759i</v>
      </c>
      <c r="G3127" t="str">
        <f t="shared" si="918"/>
        <v>0.841864695085842-0.36486782573127i</v>
      </c>
      <c r="H3127" t="str">
        <f t="shared" si="919"/>
        <v>4.22722893164733-73.3679681948178i</v>
      </c>
      <c r="I3127" t="str">
        <f t="shared" si="920"/>
        <v>-1.2935647022434-2.89204659868362i</v>
      </c>
      <c r="K3127" t="str">
        <f t="shared" si="921"/>
        <v>0.0101752900456807-0.022040888828259i</v>
      </c>
      <c r="L3127" t="str">
        <f t="shared" si="922"/>
        <v>0.0015-0.0830633091924417i</v>
      </c>
      <c r="M3127" t="str">
        <f t="shared" si="923"/>
        <v>0.0135-0.0340772550533093i</v>
      </c>
      <c r="N3127">
        <f t="shared" si="924"/>
        <v>39.741205569783062</v>
      </c>
      <c r="O3127">
        <f t="shared" si="925"/>
        <v>19.995799254979957</v>
      </c>
      <c r="P3127" s="3">
        <f t="shared" si="926"/>
        <v>19.995799254979957</v>
      </c>
      <c r="Q3127" s="3">
        <f t="shared" si="927"/>
        <v>-140.25879443021694</v>
      </c>
      <c r="R3127">
        <f t="shared" si="928"/>
        <v>39.741205569783062</v>
      </c>
      <c r="S3127">
        <f t="shared" si="929"/>
        <v>119.75424576689799</v>
      </c>
      <c r="T3127">
        <f t="shared" si="912"/>
        <v>19.995799254979957</v>
      </c>
    </row>
    <row r="3128" spans="1:20" x14ac:dyDescent="0.3">
      <c r="A3128">
        <f t="shared" si="913"/>
        <v>755297.38232135144</v>
      </c>
      <c r="B3128">
        <f t="shared" si="930"/>
        <v>120209.3119008122</v>
      </c>
      <c r="C3128" t="str">
        <f t="shared" si="914"/>
        <v>-7.66634717935418-6.33326391671753i</v>
      </c>
      <c r="D3128" t="str">
        <f t="shared" si="915"/>
        <v>4.78217363795109-7.37584897338208i</v>
      </c>
      <c r="E3128" t="str">
        <f t="shared" si="916"/>
        <v>177.645563382992-58.3919392714779i</v>
      </c>
      <c r="F3128" t="str">
        <f t="shared" si="917"/>
        <v>14.680825159523-7.62938738455837i</v>
      </c>
      <c r="G3128" t="str">
        <f t="shared" si="918"/>
        <v>0.840852215019122-0.365813842707678i</v>
      </c>
      <c r="H3128" t="str">
        <f t="shared" si="919"/>
        <v>4.17730617279536-73.0285516445096i</v>
      </c>
      <c r="I3128" t="str">
        <f t="shared" si="920"/>
        <v>-1.2911781214611-2.87483160182544i</v>
      </c>
      <c r="K3128" t="str">
        <f t="shared" si="921"/>
        <v>0.0101492888558553-0.0219664906163802i</v>
      </c>
      <c r="L3128" t="str">
        <f t="shared" si="922"/>
        <v>0.0015-0.0827488635110993i</v>
      </c>
      <c r="M3128" t="str">
        <f t="shared" si="923"/>
        <v>0.0135-0.0339482516968612i</v>
      </c>
      <c r="N3128">
        <f t="shared" si="924"/>
        <v>39.56053200366884</v>
      </c>
      <c r="O3128">
        <f t="shared" si="925"/>
        <v>19.951221210859487</v>
      </c>
      <c r="P3128" s="3">
        <f t="shared" si="926"/>
        <v>19.951221210859487</v>
      </c>
      <c r="Q3128" s="3">
        <f t="shared" si="927"/>
        <v>-140.43946799633116</v>
      </c>
      <c r="R3128">
        <f t="shared" si="928"/>
        <v>39.56053200366884</v>
      </c>
      <c r="S3128">
        <f t="shared" si="929"/>
        <v>120.2093119008122</v>
      </c>
      <c r="T3128">
        <f t="shared" si="912"/>
        <v>19.951221210859487</v>
      </c>
    </row>
    <row r="3129" spans="1:20" x14ac:dyDescent="0.3">
      <c r="A3129">
        <f t="shared" si="913"/>
        <v>758167.51237417257</v>
      </c>
      <c r="B3129">
        <f t="shared" si="930"/>
        <v>120666.10728603529</v>
      </c>
      <c r="C3129" t="str">
        <f t="shared" si="914"/>
        <v>-7.64695287649992-6.27673830398895i</v>
      </c>
      <c r="D3129" t="str">
        <f t="shared" si="915"/>
        <v>4.75723059464686-7.36463751502806i</v>
      </c>
      <c r="E3129" t="str">
        <f t="shared" si="916"/>
        <v>177.668715181806-58.7506361378156i</v>
      </c>
      <c r="F3129" t="str">
        <f t="shared" si="917"/>
        <v>14.6630561563381-7.64119431336969i</v>
      </c>
      <c r="G3129" t="str">
        <f t="shared" si="918"/>
        <v>0.839834485734537-0.366759488364708i</v>
      </c>
      <c r="H3129" t="str">
        <f t="shared" si="919"/>
        <v>4.12807434975362-72.6911692175719i</v>
      </c>
      <c r="I3129" t="str">
        <f t="shared" si="920"/>
        <v>-1.28878332733567-2.85771897868669i</v>
      </c>
      <c r="K3129" t="str">
        <f t="shared" si="921"/>
        <v>0.0101234653713437-0.0218923471763495i</v>
      </c>
      <c r="L3129" t="str">
        <f t="shared" si="922"/>
        <v>0.0015-0.0824356081999391i</v>
      </c>
      <c r="M3129" t="str">
        <f t="shared" si="923"/>
        <v>0.0135-0.0338197366974111i</v>
      </c>
      <c r="N3129">
        <f t="shared" si="924"/>
        <v>39.379684001263428</v>
      </c>
      <c r="O3129">
        <f t="shared" si="925"/>
        <v>19.906643738359001</v>
      </c>
      <c r="P3129" s="3">
        <f t="shared" si="926"/>
        <v>19.906643738359001</v>
      </c>
      <c r="Q3129" s="3">
        <f t="shared" si="927"/>
        <v>-140.62031599873657</v>
      </c>
      <c r="R3129">
        <f t="shared" si="928"/>
        <v>39.379684001263428</v>
      </c>
      <c r="S3129">
        <f t="shared" si="929"/>
        <v>120.66610728603528</v>
      </c>
      <c r="T3129">
        <f t="shared" si="912"/>
        <v>19.906643738359001</v>
      </c>
    </row>
    <row r="3130" spans="1:20" x14ac:dyDescent="0.3">
      <c r="A3130">
        <f t="shared" si="913"/>
        <v>761048.54892119439</v>
      </c>
      <c r="B3130">
        <f t="shared" si="930"/>
        <v>121124.63849372222</v>
      </c>
      <c r="C3130" t="str">
        <f t="shared" si="914"/>
        <v>-7.62750084736573-6.22054021968468i</v>
      </c>
      <c r="D3130" t="str">
        <f t="shared" si="915"/>
        <v>4.73235942530822-7.35335726891716i</v>
      </c>
      <c r="E3130" t="str">
        <f t="shared" si="916"/>
        <v>177.691378544046-59.1115888087561i</v>
      </c>
      <c r="F3130" t="str">
        <f t="shared" si="917"/>
        <v>14.6451953052709-7.65301203764612i</v>
      </c>
      <c r="G3130" t="str">
        <f t="shared" si="918"/>
        <v>0.838811495812726-0.367704732503055i</v>
      </c>
      <c r="H3130" t="str">
        <f t="shared" si="919"/>
        <v>4.07952237343961-72.3558038618703i</v>
      </c>
      <c r="I3130" t="str">
        <f t="shared" si="920"/>
        <v>-1.2863805112269-2.84070783261928i</v>
      </c>
      <c r="K3130" t="str">
        <f t="shared" si="921"/>
        <v>0.010097818321944-0.0218184580748803i</v>
      </c>
      <c r="L3130" t="str">
        <f t="shared" si="922"/>
        <v>0.0015-0.0821235387526793i</v>
      </c>
      <c r="M3130" t="str">
        <f t="shared" si="923"/>
        <v>0.0135-0.0336917082062274i</v>
      </c>
      <c r="N3130">
        <f t="shared" si="924"/>
        <v>39.198657135254223</v>
      </c>
      <c r="O3130">
        <f t="shared" si="925"/>
        <v>19.862067384207837</v>
      </c>
      <c r="P3130" s="3">
        <f t="shared" si="926"/>
        <v>19.862067384207837</v>
      </c>
      <c r="Q3130" s="3">
        <f t="shared" si="927"/>
        <v>-140.80134286474578</v>
      </c>
      <c r="R3130">
        <f t="shared" si="928"/>
        <v>39.198657135254223</v>
      </c>
      <c r="S3130">
        <f t="shared" si="929"/>
        <v>121.12463849372222</v>
      </c>
      <c r="T3130">
        <f t="shared" si="912"/>
        <v>19.862067384207837</v>
      </c>
    </row>
    <row r="3131" spans="1:20" x14ac:dyDescent="0.3">
      <c r="A3131">
        <f t="shared" si="913"/>
        <v>763940.53340709489</v>
      </c>
      <c r="B3131">
        <f t="shared" si="930"/>
        <v>121584.91211999836</v>
      </c>
      <c r="C3131" t="str">
        <f t="shared" si="914"/>
        <v>-7.60799302511192-6.16466806509511i</v>
      </c>
      <c r="D3131" t="str">
        <f t="shared" si="915"/>
        <v>4.70756053217914-7.34200883067459i</v>
      </c>
      <c r="E3131" t="str">
        <f t="shared" si="916"/>
        <v>177.713541459558-59.4748181596702i</v>
      </c>
      <c r="F3131" t="str">
        <f t="shared" si="917"/>
        <v>14.6272424101912-7.66483995899079i</v>
      </c>
      <c r="G3131" t="str">
        <f t="shared" si="918"/>
        <v>0.837783234020237-0.368649544709918i</v>
      </c>
      <c r="H3131" t="str">
        <f t="shared" si="919"/>
        <v>4.03163935620086-72.022438708283i</v>
      </c>
      <c r="I3131" t="str">
        <f t="shared" si="920"/>
        <v>-1.28396985893284-2.82379727856031i</v>
      </c>
      <c r="K3131" t="str">
        <f t="shared" si="921"/>
        <v>0.0100723464446124-0.0217448228755109i</v>
      </c>
      <c r="L3131" t="str">
        <f t="shared" si="922"/>
        <v>0.0015-0.081812650680095i</v>
      </c>
      <c r="M3131" t="str">
        <f t="shared" si="923"/>
        <v>0.0135-0.0335641643815774i</v>
      </c>
      <c r="N3131">
        <f t="shared" si="924"/>
        <v>39.017446908412779</v>
      </c>
      <c r="O3131">
        <f t="shared" si="925"/>
        <v>19.817492695014664</v>
      </c>
      <c r="P3131" s="3">
        <f t="shared" si="926"/>
        <v>19.817492695014664</v>
      </c>
      <c r="Q3131" s="3">
        <f t="shared" si="927"/>
        <v>-140.98255309158722</v>
      </c>
      <c r="R3131">
        <f t="shared" si="928"/>
        <v>39.017446908412779</v>
      </c>
      <c r="S3131">
        <f t="shared" si="929"/>
        <v>121.58491211999836</v>
      </c>
      <c r="T3131">
        <f t="shared" si="912"/>
        <v>19.817492695014664</v>
      </c>
    </row>
    <row r="3132" spans="1:20" x14ac:dyDescent="0.3">
      <c r="A3132">
        <f t="shared" si="913"/>
        <v>766843.50743404194</v>
      </c>
      <c r="B3132">
        <f t="shared" si="930"/>
        <v>122046.93478605436</v>
      </c>
      <c r="C3132" t="str">
        <f t="shared" si="914"/>
        <v>-7.58843132157854-6.10912022888983i</v>
      </c>
      <c r="D3132" t="str">
        <f t="shared" si="915"/>
        <v>4.68283431102266-7.33059279803241i</v>
      </c>
      <c r="E3132" t="str">
        <f t="shared" si="916"/>
        <v>177.73519162631-59.8403452719138i</v>
      </c>
      <c r="F3132" t="str">
        <f t="shared" si="917"/>
        <v>14.609197278266-7.67667747554682i</v>
      </c>
      <c r="G3132" t="str">
        <f t="shared" si="918"/>
        <v>0.836749689312448-0.369593894359701i</v>
      </c>
      <c r="H3132" t="str">
        <f t="shared" si="919"/>
        <v>3.98441460775293-71.691057068576i</v>
      </c>
      <c r="I3132" t="str">
        <f t="shared" si="920"/>
        <v>-1.28155155083714-2.80698644287286i</v>
      </c>
      <c r="K3132" t="str">
        <f t="shared" si="921"/>
        <v>0.0100470484834332-0.0216714411386617i</v>
      </c>
      <c r="L3132" t="str">
        <f t="shared" si="922"/>
        <v>0.0015-0.0815029395099568i</v>
      </c>
      <c r="M3132" t="str">
        <f t="shared" si="923"/>
        <v>0.0135-0.0334371033887004i</v>
      </c>
      <c r="N3132">
        <f t="shared" si="924"/>
        <v>38.836048752845983</v>
      </c>
      <c r="O3132">
        <f t="shared" si="925"/>
        <v>19.772920217189494</v>
      </c>
      <c r="P3132" s="3">
        <f t="shared" si="926"/>
        <v>19.772920217189494</v>
      </c>
      <c r="Q3132" s="3">
        <f t="shared" si="927"/>
        <v>-141.16395124715402</v>
      </c>
      <c r="R3132">
        <f t="shared" si="928"/>
        <v>38.836048752845983</v>
      </c>
      <c r="S3132">
        <f t="shared" si="929"/>
        <v>122.04693478605436</v>
      </c>
      <c r="T3132">
        <f t="shared" si="912"/>
        <v>19.772920217189494</v>
      </c>
    </row>
    <row r="3133" spans="1:20" x14ac:dyDescent="0.3">
      <c r="A3133">
        <f t="shared" si="913"/>
        <v>769757.51276229136</v>
      </c>
      <c r="B3133">
        <f t="shared" si="930"/>
        <v>122510.71313824138</v>
      </c>
      <c r="C3133" t="str">
        <f t="shared" si="914"/>
        <v>-7.56881762720741-6.05389508731655i</v>
      </c>
      <c r="D3133" t="str">
        <f t="shared" si="915"/>
        <v>4.6581811511162-7.31910977074959i</v>
      </c>
      <c r="E3133" t="str">
        <f t="shared" si="916"/>
        <v>177.756316444063-60.2081914339915i</v>
      </c>
      <c r="F3133" t="str">
        <f t="shared" si="917"/>
        <v>14.5910597200104-7.68852398200881i</v>
      </c>
      <c r="G3133" t="str">
        <f t="shared" si="918"/>
        <v>0.835710850836504-0.370537750614739i</v>
      </c>
      <c r="H3133" t="str">
        <f t="shared" si="919"/>
        <v>3.93783763120686-71.3616424332943i</v>
      </c>
      <c r="I3133" t="str">
        <f t="shared" si="920"/>
        <v>-1.27912576205258-2.79027446318872i</v>
      </c>
      <c r="K3133" t="str">
        <f t="shared" si="921"/>
        <v>0.0100219231895894-0.021598312421692i</v>
      </c>
      <c r="L3133" t="str">
        <f t="shared" si="922"/>
        <v>0.0015-0.0811944007869663i</v>
      </c>
      <c r="M3133" t="str">
        <f t="shared" si="923"/>
        <v>0.0135-0.0333105233997811i</v>
      </c>
      <c r="N3133">
        <f t="shared" si="924"/>
        <v>38.654458029236196</v>
      </c>
      <c r="O3133">
        <f t="shared" si="925"/>
        <v>19.728350496863005</v>
      </c>
      <c r="P3133" s="3">
        <f t="shared" si="926"/>
        <v>19.728350496863005</v>
      </c>
      <c r="Q3133" s="3">
        <f t="shared" si="927"/>
        <v>-141.3455419707638</v>
      </c>
      <c r="R3133">
        <f t="shared" si="928"/>
        <v>38.654458029236196</v>
      </c>
      <c r="S3133">
        <f t="shared" si="929"/>
        <v>122.51071313824139</v>
      </c>
      <c r="T3133">
        <f t="shared" si="912"/>
        <v>19.728350496863005</v>
      </c>
    </row>
    <row r="3134" spans="1:20" x14ac:dyDescent="0.3">
      <c r="A3134">
        <f t="shared" si="913"/>
        <v>772682.59131078806</v>
      </c>
      <c r="B3134">
        <f t="shared" si="930"/>
        <v>122976.2538481667</v>
      </c>
      <c r="C3134" t="str">
        <f t="shared" si="914"/>
        <v>-7.54915381096552-5.9989910043994i</v>
      </c>
      <c r="D3134" t="str">
        <f t="shared" si="915"/>
        <v>4.63360143524869-7.3075603505335i</v>
      </c>
      <c r="E3134" t="str">
        <f t="shared" si="916"/>
        <v>177.77690300789-60.578378142678i</v>
      </c>
      <c r="F3134" t="str">
        <f t="shared" si="917"/>
        <v>14.5728295493387-7.70037886963555i</v>
      </c>
      <c r="G3134" t="str">
        <f t="shared" si="918"/>
        <v>0.834666707934257-0.371481082426072i</v>
      </c>
      <c r="H3134" t="str">
        <f t="shared" si="919"/>
        <v>3.89189811918423-71.0341784696763i</v>
      </c>
      <c r="I3134" t="str">
        <f t="shared" si="920"/>
        <v>-1.2766926625613-2.77366048825354i</v>
      </c>
      <c r="K3134" t="str">
        <f t="shared" si="921"/>
        <v>0.00999696932133244-0.0215254362789557i</v>
      </c>
      <c r="L3134" t="str">
        <f t="shared" si="922"/>
        <v>0.0015-0.0808870300726904i</v>
      </c>
      <c r="M3134" t="str">
        <f t="shared" si="923"/>
        <v>0.0135-0.0331844225939243i</v>
      </c>
      <c r="N3134">
        <f t="shared" si="924"/>
        <v>38.472670026074269</v>
      </c>
      <c r="O3134">
        <f t="shared" si="925"/>
        <v>19.683784079804269</v>
      </c>
      <c r="P3134" s="3">
        <f t="shared" si="926"/>
        <v>19.683784079804269</v>
      </c>
      <c r="Q3134" s="3">
        <f t="shared" si="927"/>
        <v>-141.52732997392573</v>
      </c>
      <c r="R3134">
        <f t="shared" si="928"/>
        <v>38.472670026074269</v>
      </c>
      <c r="S3134">
        <f t="shared" si="929"/>
        <v>122.97625384816671</v>
      </c>
      <c r="T3134">
        <f t="shared" si="912"/>
        <v>19.683784079804269</v>
      </c>
    </row>
    <row r="3135" spans="1:20" x14ac:dyDescent="0.3">
      <c r="A3135">
        <f t="shared" si="913"/>
        <v>775618.78515776899</v>
      </c>
      <c r="B3135">
        <f t="shared" si="930"/>
        <v>123443.56361278973</v>
      </c>
      <c r="C3135" t="str">
        <f t="shared" si="914"/>
        <v>-7.529441720269-5.94440633213675i</v>
      </c>
      <c r="D3135" t="str">
        <f t="shared" si="915"/>
        <v>4.60909553971838-7.29594514096077i</v>
      </c>
      <c r="E3135" t="str">
        <f t="shared" si="916"/>
        <v>177.796938101574-60.9509271041015i</v>
      </c>
      <c r="F3135" t="str">
        <f t="shared" si="917"/>
        <v>14.5545065836165-7.71224152626319i</v>
      </c>
      <c r="G3135" t="str">
        <f t="shared" si="918"/>
        <v>0.833617250145218-0.372423858534256i</v>
      </c>
      <c r="H3135" t="str">
        <f t="shared" si="919"/>
        <v>3.84658595001757-70.7086490195864i</v>
      </c>
      <c r="I3135" t="str">
        <f t="shared" si="920"/>
        <v>-1.27425241735157-2.75714367777424i</v>
      </c>
      <c r="K3135" t="str">
        <f t="shared" si="921"/>
        <v>0.00997218564395221-0.0214528122618568i</v>
      </c>
      <c r="L3135" t="str">
        <f t="shared" si="922"/>
        <v>0.0015-0.0805808229454975i</v>
      </c>
      <c r="M3135" t="str">
        <f t="shared" si="923"/>
        <v>0.0135-0.0330587991571271i</v>
      </c>
      <c r="N3135">
        <f t="shared" si="924"/>
        <v>38.290679958888461</v>
      </c>
      <c r="O3135">
        <f t="shared" si="925"/>
        <v>19.639221511336419</v>
      </c>
      <c r="P3135" s="3">
        <f t="shared" si="926"/>
        <v>19.639221511336419</v>
      </c>
      <c r="Q3135" s="3">
        <f t="shared" si="927"/>
        <v>-141.70932004111154</v>
      </c>
      <c r="R3135">
        <f t="shared" si="928"/>
        <v>38.290679958888461</v>
      </c>
      <c r="S3135">
        <f t="shared" si="929"/>
        <v>123.44356361278973</v>
      </c>
      <c r="T3135">
        <f t="shared" si="912"/>
        <v>19.639221511336419</v>
      </c>
    </row>
    <row r="3136" spans="1:20" x14ac:dyDescent="0.3">
      <c r="A3136">
        <f t="shared" si="913"/>
        <v>778566.13654136856</v>
      </c>
      <c r="B3136">
        <f t="shared" si="930"/>
        <v>123912.64915451834</v>
      </c>
      <c r="C3136" t="str">
        <f t="shared" si="914"/>
        <v>-7.5096831809083-5.8901394106979i</v>
      </c>
      <c r="D3136" t="str">
        <f t="shared" si="915"/>
        <v>4.58466383433179-7.28426474739873i</v>
      </c>
      <c r="E3136" t="str">
        <f t="shared" si="916"/>
        <v>177.816408190855-61.3258602347941i</v>
      </c>
      <c r="F3136" t="str">
        <f t="shared" si="917"/>
        <v>14.5360906437121-7.72411133631907i</v>
      </c>
      <c r="G3136" t="str">
        <f t="shared" si="918"/>
        <v>0.832562467209512-0.373366047470204i</v>
      </c>
      <c r="H3136" t="str">
        <f t="shared" si="919"/>
        <v>3.80189118403472-70.3850380974712i</v>
      </c>
      <c r="I3136" t="str">
        <f t="shared" si="920"/>
        <v>-1.2718051865512-2.74072320226855i</v>
      </c>
      <c r="K3136" t="str">
        <f t="shared" si="921"/>
        <v>0.00994757092974714-0.0213804399189044i</v>
      </c>
      <c r="L3136" t="str">
        <f t="shared" si="922"/>
        <v>0.0015-0.0802757750004955i</v>
      </c>
      <c r="M3136" t="str">
        <f t="shared" si="923"/>
        <v>0.0135-0.0329336512822546i</v>
      </c>
      <c r="N3136">
        <f t="shared" si="924"/>
        <v>38.108482969463722</v>
      </c>
      <c r="O3136">
        <f t="shared" si="925"/>
        <v>19.59466333625037</v>
      </c>
      <c r="P3136" s="3">
        <f t="shared" si="926"/>
        <v>19.59466333625037</v>
      </c>
      <c r="Q3136" s="3">
        <f t="shared" si="927"/>
        <v>-141.89151703053628</v>
      </c>
      <c r="R3136">
        <f t="shared" si="928"/>
        <v>38.108482969463722</v>
      </c>
      <c r="S3136">
        <f t="shared" si="929"/>
        <v>123.91264915451833</v>
      </c>
      <c r="T3136">
        <f t="shared" si="912"/>
        <v>19.59466333625037</v>
      </c>
    </row>
    <row r="3137" spans="1:20" x14ac:dyDescent="0.3">
      <c r="A3137">
        <f t="shared" si="913"/>
        <v>781524.68786022579</v>
      </c>
      <c r="B3137">
        <f t="shared" si="930"/>
        <v>124383.5172213055</v>
      </c>
      <c r="C3137" t="str">
        <f t="shared" si="914"/>
        <v>-7.48987999697424-5.83618856861837i</v>
      </c>
      <c r="D3137" t="str">
        <f t="shared" si="915"/>
        <v>4.5603066824037-7.27251977692721i</v>
      </c>
      <c r="E3137" t="str">
        <f t="shared" si="916"/>
        <v>177.835299416531-61.7031996627036i</v>
      </c>
      <c r="F3137" t="str">
        <f t="shared" si="917"/>
        <v>14.5175815540477-7.73598768083596i</v>
      </c>
      <c r="G3137" t="str">
        <f t="shared" si="918"/>
        <v>0.831502349070849-0.37430761755608i</v>
      </c>
      <c r="H3137" t="str">
        <f t="shared" si="919"/>
        <v>3.75780405992412-70.0633298883339i</v>
      </c>
      <c r="I3137" t="str">
        <f t="shared" si="920"/>
        <v>-1.26935112555774-2.7243982429166i</v>
      </c>
      <c r="K3137" t="str">
        <f t="shared" si="921"/>
        <v>0.00992312395799376-0.0213083187957665i</v>
      </c>
      <c r="L3137" t="str">
        <f t="shared" si="922"/>
        <v>0.0015-0.0799718818494677i</v>
      </c>
      <c r="M3137" t="str">
        <f t="shared" si="923"/>
        <v>0.0135-0.0328089771690123i</v>
      </c>
      <c r="N3137">
        <f t="shared" si="924"/>
        <v>37.926074125051116</v>
      </c>
      <c r="O3137">
        <f t="shared" si="925"/>
        <v>19.550110098716118</v>
      </c>
      <c r="P3137" s="3">
        <f t="shared" si="926"/>
        <v>19.550110098716118</v>
      </c>
      <c r="Q3137" s="3">
        <f t="shared" si="927"/>
        <v>-142.07392587494888</v>
      </c>
      <c r="R3137">
        <f t="shared" si="928"/>
        <v>37.926074125051116</v>
      </c>
      <c r="S3137">
        <f t="shared" si="929"/>
        <v>124.38351722130551</v>
      </c>
      <c r="T3137">
        <f t="shared" si="912"/>
        <v>19.550110098716118</v>
      </c>
    </row>
    <row r="3138" spans="1:20" x14ac:dyDescent="0.3">
      <c r="A3138">
        <f t="shared" si="913"/>
        <v>784494.48167409457</v>
      </c>
      <c r="B3138">
        <f t="shared" si="930"/>
        <v>124856.17458674646</v>
      </c>
      <c r="C3138" t="str">
        <f t="shared" si="914"/>
        <v>-7.47003395078454-5.78255212299509i</v>
      </c>
      <c r="D3138" t="str">
        <f t="shared" si="915"/>
        <v>4.53602444075827-7.26071083826042i</v>
      </c>
      <c r="E3138" t="str">
        <f t="shared" si="916"/>
        <v>177.853597587415-62.0829677281495i</v>
      </c>
      <c r="F3138" t="str">
        <f t="shared" si="917"/>
        <v>14.4989791426528-7.74786993746794i</v>
      </c>
      <c r="G3138" t="str">
        <f t="shared" si="918"/>
        <v>0.830436885879494-0.375248536906224i</v>
      </c>
      <c r="H3138" t="str">
        <f t="shared" si="919"/>
        <v>3.71431499117991-69.7435087457318i</v>
      </c>
      <c r="I3138" t="str">
        <f t="shared" si="920"/>
        <v>-1.26689038516568-2.70816799141505i</v>
      </c>
      <c r="K3138" t="str">
        <f t="shared" si="921"/>
        <v>0.00989884351491606-0.0212364484353242i</v>
      </c>
      <c r="L3138" t="str">
        <f t="shared" si="922"/>
        <v>0.0015-0.0796691391208086i</v>
      </c>
      <c r="M3138" t="str">
        <f t="shared" si="923"/>
        <v>0.0135-0.0326847750239214i</v>
      </c>
      <c r="N3138">
        <f t="shared" si="924"/>
        <v>37.743448417574655</v>
      </c>
      <c r="O3138">
        <f t="shared" si="925"/>
        <v>19.505562342192192</v>
      </c>
      <c r="P3138" s="3">
        <f t="shared" si="926"/>
        <v>19.505562342192192</v>
      </c>
      <c r="Q3138" s="3">
        <f t="shared" si="927"/>
        <v>-142.25655158242535</v>
      </c>
      <c r="R3138">
        <f t="shared" si="928"/>
        <v>37.743448417574655</v>
      </c>
      <c r="S3138">
        <f t="shared" si="929"/>
        <v>124.85617458674646</v>
      </c>
      <c r="T3138">
        <f t="shared" si="912"/>
        <v>19.505562342192192</v>
      </c>
    </row>
    <row r="3139" spans="1:20" x14ac:dyDescent="0.3">
      <c r="A3139">
        <f t="shared" si="913"/>
        <v>787475.56070445618</v>
      </c>
      <c r="B3139">
        <f t="shared" si="930"/>
        <v>125330.62805017611</v>
      </c>
      <c r="C3139" t="str">
        <f t="shared" si="914"/>
        <v>-7.45014680281177-5.72922837968013i</v>
      </c>
      <c r="D3139" t="str">
        <f t="shared" si="915"/>
        <v>4.51181745973117-7.2488385416694i</v>
      </c>
      <c r="E3139" t="str">
        <f t="shared" si="916"/>
        <v>177.871288173141-62.4651869847535i</v>
      </c>
      <c r="F3139" t="str">
        <f t="shared" si="917"/>
        <v>14.4802832412143-7.7597574805056i</v>
      </c>
      <c r="G3139" t="str">
        <f t="shared" si="918"/>
        <v>0.829366067995249-0.376188773428114i</v>
      </c>
      <c r="H3139" t="str">
        <f t="shared" si="919"/>
        <v>3.67141456262461-69.4255591897908i</v>
      </c>
      <c r="I3139" t="str">
        <f t="shared" si="920"/>
        <v>-1.26442311169033-2.69203164983258i</v>
      </c>
      <c r="K3139" t="str">
        <f t="shared" si="921"/>
        <v>0.00987472839365553-0.0211648283777244i</v>
      </c>
      <c r="L3139" t="str">
        <f t="shared" si="922"/>
        <v>0.0015-0.0793675424594625i</v>
      </c>
      <c r="M3139" t="str">
        <f t="shared" si="923"/>
        <v>0.0135-0.0325610430602923i</v>
      </c>
      <c r="N3139">
        <f t="shared" si="924"/>
        <v>37.560600762825544</v>
      </c>
      <c r="O3139">
        <f t="shared" si="925"/>
        <v>19.461020609333065</v>
      </c>
      <c r="P3139" s="3">
        <f t="shared" si="926"/>
        <v>19.461020609333065</v>
      </c>
      <c r="Q3139" s="3">
        <f t="shared" si="927"/>
        <v>-142.43939923717446</v>
      </c>
      <c r="R3139">
        <f t="shared" si="928"/>
        <v>37.560600762825544</v>
      </c>
      <c r="S3139">
        <f t="shared" si="929"/>
        <v>125.3306280501761</v>
      </c>
      <c r="T3139">
        <f t="shared" si="912"/>
        <v>19.461020609333065</v>
      </c>
    </row>
    <row r="3140" spans="1:20" x14ac:dyDescent="0.3">
      <c r="A3140">
        <f t="shared" si="913"/>
        <v>790467.9678351332</v>
      </c>
      <c r="B3140">
        <f t="shared" si="930"/>
        <v>125806.88443676678</v>
      </c>
      <c r="C3140" t="str">
        <f t="shared" si="914"/>
        <v>-7.43022029161096-5.67621563347357i</v>
      </c>
      <c r="D3140" t="str">
        <f t="shared" si="915"/>
        <v>4.48768608317267-7.23690349890448i</v>
      </c>
      <c r="E3140" t="str">
        <f t="shared" si="916"/>
        <v>177.888356296815-62.8498802003015i</v>
      </c>
      <c r="F3140" t="str">
        <f t="shared" si="917"/>
        <v>14.4614936851303-7.77164968089315i</v>
      </c>
      <c r="G3140" t="str">
        <f t="shared" si="918"/>
        <v>0.828289885990433-0.377128294823377i</v>
      </c>
      <c r="H3140" t="str">
        <f t="shared" si="919"/>
        <v>3.62909352700758-69.109465905245i</v>
      </c>
      <c r="I3140" t="str">
        <f t="shared" si="920"/>
        <v>-1.26194944708894-2.67598843046834i</v>
      </c>
      <c r="K3140" t="str">
        <f t="shared" si="921"/>
        <v>0.00985077739423993-0.0210934581604322i</v>
      </c>
      <c r="L3140" t="str">
        <f t="shared" si="922"/>
        <v>0.0015-0.0790670875268607i</v>
      </c>
      <c r="M3140" t="str">
        <f t="shared" si="923"/>
        <v>0.0135-0.0324377794981992i</v>
      </c>
      <c r="N3140">
        <f t="shared" si="924"/>
        <v>37.37752599965259</v>
      </c>
      <c r="O3140">
        <f t="shared" si="925"/>
        <v>19.416485441893624</v>
      </c>
      <c r="P3140" s="3">
        <f t="shared" si="926"/>
        <v>19.416485441893624</v>
      </c>
      <c r="Q3140" s="3">
        <f t="shared" si="927"/>
        <v>-142.62247400034741</v>
      </c>
      <c r="R3140">
        <f t="shared" si="928"/>
        <v>37.37752599965259</v>
      </c>
      <c r="S3140">
        <f t="shared" si="929"/>
        <v>125.80688443676678</v>
      </c>
      <c r="T3140">
        <f t="shared" si="912"/>
        <v>19.416485441893624</v>
      </c>
    </row>
    <row r="3141" spans="1:20" x14ac:dyDescent="0.3">
      <c r="A3141">
        <f t="shared" si="913"/>
        <v>793471.74611290672</v>
      </c>
      <c r="B3141">
        <f t="shared" si="930"/>
        <v>126284.95059762649</v>
      </c>
      <c r="C3141" t="str">
        <f t="shared" si="914"/>
        <v>-7.4102561337489-5.62351216831553i</v>
      </c>
      <c r="D3141" t="str">
        <f t="shared" si="915"/>
        <v>4.46363064845187-7.22490632311846i</v>
      </c>
      <c r="E3141" t="str">
        <f t="shared" si="916"/>
        <v>177.904786727509-63.2370703575695i</v>
      </c>
      <c r="F3141" t="str">
        <f t="shared" si="917"/>
        <v>14.4426103135611-7.78354590624556i</v>
      </c>
      <c r="G3141" t="str">
        <f t="shared" si="918"/>
        <v>0.827208330652881-0.378067068588835i</v>
      </c>
      <c r="H3141" t="str">
        <f t="shared" si="919"/>
        <v>3.58734280167769-68.7952137394944i</v>
      </c>
      <c r="I3141" t="str">
        <f t="shared" si="920"/>
        <v>-1.25946952907884-2.66003755571165i</v>
      </c>
      <c r="K3141" t="str">
        <f t="shared" si="921"/>
        <v>0.00982698932355282-0.0210223373182829i</v>
      </c>
      <c r="L3141" t="str">
        <f t="shared" si="922"/>
        <v>0.0015-0.0787677700008572i</v>
      </c>
      <c r="M3141" t="str">
        <f t="shared" si="923"/>
        <v>0.0135-0.0323149825644542i</v>
      </c>
      <c r="N3141">
        <f t="shared" si="924"/>
        <v>37.194218889141581</v>
      </c>
      <c r="O3141">
        <f t="shared" si="925"/>
        <v>19.371957380632217</v>
      </c>
      <c r="P3141" s="3">
        <f t="shared" si="926"/>
        <v>19.371957380632217</v>
      </c>
      <c r="Q3141" s="3">
        <f t="shared" si="927"/>
        <v>-142.80578111085842</v>
      </c>
      <c r="R3141">
        <f t="shared" si="928"/>
        <v>37.194218889141581</v>
      </c>
      <c r="S3141">
        <f t="shared" si="929"/>
        <v>126.28495059762649</v>
      </c>
      <c r="T3141">
        <f t="shared" si="912"/>
        <v>19.371957380632217</v>
      </c>
    </row>
    <row r="3142" spans="1:20" x14ac:dyDescent="0.3">
      <c r="A3142">
        <f t="shared" si="913"/>
        <v>796486.9387481357</v>
      </c>
      <c r="B3142">
        <f t="shared" si="930"/>
        <v>126764.83340989747</v>
      </c>
      <c r="C3142" t="str">
        <f t="shared" si="914"/>
        <v>-7.39025602373295-5.57111625747721i</v>
      </c>
      <c r="D3142" t="str">
        <f t="shared" si="915"/>
        <v>4.43965148646186-7.21284762878962i</v>
      </c>
      <c r="E3142" t="str">
        <f t="shared" si="916"/>
        <v>177.920563872595-63.6267806550876i</v>
      </c>
      <c r="F3142" t="str">
        <f t="shared" si="917"/>
        <v>14.4236329694824-7.79544552086674i</v>
      </c>
      <c r="G3142" t="str">
        <f t="shared" si="918"/>
        <v>0.826121392988931-0.379005062017593i</v>
      </c>
      <c r="H3142" t="str">
        <f t="shared" si="919"/>
        <v>3.546153465328-68.4827877006829i</v>
      </c>
      <c r="I3142" t="str">
        <f t="shared" si="920"/>
        <v>-1.25698349125271-2.64417825790424i</v>
      </c>
      <c r="K3142" t="str">
        <f t="shared" si="921"/>
        <v>0.00980336299530287-0.0209514653835334i</v>
      </c>
      <c r="L3142" t="str">
        <f t="shared" si="922"/>
        <v>0.0015-0.0784695855756695i</v>
      </c>
      <c r="M3142" t="str">
        <f t="shared" si="923"/>
        <v>0.0135-0.0321926504925824i</v>
      </c>
      <c r="N3142">
        <f t="shared" si="924"/>
        <v>37.01067411379006</v>
      </c>
      <c r="O3142">
        <f t="shared" si="925"/>
        <v>19.32743696521052</v>
      </c>
      <c r="P3142" s="3">
        <f t="shared" si="926"/>
        <v>19.32743696521052</v>
      </c>
      <c r="Q3142" s="3">
        <f t="shared" si="927"/>
        <v>-142.98932588620994</v>
      </c>
      <c r="R3142">
        <f t="shared" si="928"/>
        <v>37.01067411379006</v>
      </c>
      <c r="S3142">
        <f t="shared" si="929"/>
        <v>126.76483340989748</v>
      </c>
      <c r="T3142">
        <f t="shared" si="912"/>
        <v>19.32743696521052</v>
      </c>
    </row>
    <row r="3143" spans="1:20" x14ac:dyDescent="0.3">
      <c r="A3143">
        <f t="shared" si="913"/>
        <v>799513.58911537868</v>
      </c>
      <c r="B3143">
        <f t="shared" si="930"/>
        <v>127246.53977685509</v>
      </c>
      <c r="C3143" t="str">
        <f t="shared" si="914"/>
        <v>-7.37022163394132-5.51902616375131i</v>
      </c>
      <c r="D3143" t="str">
        <f t="shared" si="915"/>
        <v>4.41574892162597-7.20072803164585i</v>
      </c>
      <c r="E3143" t="str">
        <f t="shared" si="916"/>
        <v>177.93567176992-64.019034507842i</v>
      </c>
      <c r="F3143" t="str">
        <f t="shared" si="917"/>
        <v>14.4045614997373-7.80734788576832i</v>
      </c>
      <c r="G3143" t="str">
        <f t="shared" si="918"/>
        <v>0.825029064226433-0.379942242200166i</v>
      </c>
      <c r="H3143" t="str">
        <f t="shared" si="919"/>
        <v>3.50551675481137-68.1721729558i</v>
      </c>
      <c r="I3143" t="str">
        <f t="shared" si="920"/>
        <v>-1.25449146319126-2.6284097792043i</v>
      </c>
      <c r="K3143" t="str">
        <f t="shared" si="921"/>
        <v>0.00977989722999262-0.0208808418859132i</v>
      </c>
      <c r="L3143" t="str">
        <f t="shared" si="922"/>
        <v>0.0015-0.0781725299618145i</v>
      </c>
      <c r="M3143" t="str">
        <f t="shared" si="923"/>
        <v>0.0135-0.0320707815227958i</v>
      </c>
      <c r="N3143">
        <f t="shared" si="924"/>
        <v>36.826886276672553</v>
      </c>
      <c r="O3143">
        <f t="shared" si="925"/>
        <v>19.282924734091946</v>
      </c>
      <c r="P3143" s="3">
        <f t="shared" si="926"/>
        <v>19.282924734091946</v>
      </c>
      <c r="Q3143" s="3">
        <f t="shared" si="927"/>
        <v>-143.17311372332745</v>
      </c>
      <c r="R3143">
        <f t="shared" si="928"/>
        <v>36.826886276672553</v>
      </c>
      <c r="S3143">
        <f t="shared" si="929"/>
        <v>127.24653977685509</v>
      </c>
      <c r="T3143">
        <f t="shared" si="912"/>
        <v>19.282924734091946</v>
      </c>
    </row>
    <row r="3144" spans="1:20" x14ac:dyDescent="0.3">
      <c r="A3144">
        <f t="shared" si="913"/>
        <v>802551.74075401714</v>
      </c>
      <c r="B3144">
        <f t="shared" si="930"/>
        <v>127730.07662800714</v>
      </c>
      <c r="C3144" t="str">
        <f t="shared" si="914"/>
        <v>-7.35015461455281-5.46724013964066i</v>
      </c>
      <c r="D3144" t="str">
        <f t="shared" si="915"/>
        <v>4.39192327190485-7.1885481485883i</v>
      </c>
      <c r="E3144" t="str">
        <f t="shared" si="916"/>
        <v>177.950094079807-64.4138555479357i</v>
      </c>
      <c r="F3144" t="str">
        <f t="shared" si="917"/>
        <v>14.3853957550883-7.81925235868891i</v>
      </c>
      <c r="G3144" t="str">
        <f t="shared" si="918"/>
        <v>0.823931335817747-0.380878576025654i</v>
      </c>
      <c r="H3144" t="str">
        <f t="shared" si="919"/>
        <v>3.46542406202449-67.8633548287976i</v>
      </c>
      <c r="I3144" t="str">
        <f t="shared" si="920"/>
        <v>-1.25199357057292-2.61273137145218i</v>
      </c>
      <c r="K3144" t="str">
        <f t="shared" si="921"/>
        <v>0.00975659085488773-0.0208104663526739i</v>
      </c>
      <c r="L3144" t="str">
        <f t="shared" si="922"/>
        <v>0.0015-0.0778765988860476i</v>
      </c>
      <c r="M3144" t="str">
        <f t="shared" si="923"/>
        <v>0.0135-0.0319493739019683i</v>
      </c>
      <c r="N3144">
        <f t="shared" si="924"/>
        <v>36.6428499005969</v>
      </c>
      <c r="O3144">
        <f t="shared" si="925"/>
        <v>19.238421224436387</v>
      </c>
      <c r="P3144" s="3">
        <f t="shared" si="926"/>
        <v>19.238421224436387</v>
      </c>
      <c r="Q3144" s="3">
        <f t="shared" si="927"/>
        <v>-143.3571500994031</v>
      </c>
      <c r="R3144">
        <f t="shared" si="928"/>
        <v>36.6428499005969</v>
      </c>
      <c r="S3144">
        <f t="shared" si="929"/>
        <v>127.73007662800714</v>
      </c>
      <c r="T3144">
        <f t="shared" si="912"/>
        <v>19.238421224436387</v>
      </c>
    </row>
    <row r="3145" spans="1:20" x14ac:dyDescent="0.3">
      <c r="A3145">
        <f t="shared" si="913"/>
        <v>805601.43736888235</v>
      </c>
      <c r="B3145">
        <f t="shared" si="930"/>
        <v>128215.45091919356</v>
      </c>
      <c r="C3145" t="str">
        <f t="shared" si="914"/>
        <v>-7.3300565934771-5.41575642754674i</v>
      </c>
      <c r="D3145" t="str">
        <f t="shared" si="915"/>
        <v>4.36817484880461-7.17630859761599i</v>
      </c>
      <c r="E3145" t="str">
        <f t="shared" si="916"/>
        <v>177.963814076891-64.8112676251592i</v>
      </c>
      <c r="F3145" t="str">
        <f t="shared" si="917"/>
        <v>14.3661355902709-7.83115829411467i</v>
      </c>
      <c r="G3145" t="str">
        <f t="shared" si="918"/>
        <v>0.822828199442757-0.381814030182951i</v>
      </c>
      <c r="H3145" t="str">
        <f t="shared" si="919"/>
        <v>3.42586693085971-67.5563187987331i</v>
      </c>
      <c r="I3145" t="str">
        <f t="shared" si="920"/>
        <v>-1.24948993528125-2.59714229603866i</v>
      </c>
      <c r="K3145" t="str">
        <f t="shared" si="921"/>
        <v>0.00973344270398567-0.0207403383086392i</v>
      </c>
      <c r="L3145" t="str">
        <f t="shared" si="922"/>
        <v>0.0015-0.077581788091301i</v>
      </c>
      <c r="M3145" t="str">
        <f t="shared" si="923"/>
        <v>0.0135-0.0318284258836106i</v>
      </c>
      <c r="N3145">
        <f t="shared" si="924"/>
        <v>36.458559427256034</v>
      </c>
      <c r="O3145">
        <f t="shared" si="925"/>
        <v>19.193926971993044</v>
      </c>
      <c r="P3145" s="3">
        <f t="shared" si="926"/>
        <v>19.193926971993044</v>
      </c>
      <c r="Q3145" s="3">
        <f t="shared" si="927"/>
        <v>-143.54144057274397</v>
      </c>
      <c r="R3145">
        <f t="shared" si="928"/>
        <v>36.458559427256034</v>
      </c>
      <c r="S3145">
        <f t="shared" si="929"/>
        <v>128.21545091919356</v>
      </c>
      <c r="T3145">
        <f t="shared" si="912"/>
        <v>19.193926971993044</v>
      </c>
    </row>
    <row r="3146" spans="1:20" x14ac:dyDescent="0.3">
      <c r="A3146">
        <f t="shared" si="913"/>
        <v>808662.72283088416</v>
      </c>
      <c r="B3146">
        <f t="shared" si="930"/>
        <v>128702.66963268651</v>
      </c>
      <c r="C3146" t="str">
        <f t="shared" si="914"/>
        <v>-7.30992917628615-5.36457325995726i</v>
      </c>
      <c r="D3146" t="str">
        <f t="shared" si="915"/>
        <v>4.34450395738622-7.16400999775087i</v>
      </c>
      <c r="E3146" t="str">
        <f t="shared" si="916"/>
        <v>177.976814641784-65.2112948075153i</v>
      </c>
      <c r="F3146" t="str">
        <f t="shared" si="917"/>
        <v>14.3467808640452-7.84306504330027i</v>
      </c>
      <c r="G3146" t="str">
        <f t="shared" si="918"/>
        <v>0.821719647011875-0.382748571162003i</v>
      </c>
      <c r="H3146" t="str">
        <f t="shared" si="919"/>
        <v>3.38683705422233-67.2510504979291i</v>
      </c>
      <c r="I3146" t="str">
        <f t="shared" si="920"/>
        <v>-1.24698067550964-2.58164182377445i</v>
      </c>
      <c r="K3146" t="str">
        <f t="shared" si="921"/>
        <v>0.0097104516179846-0.0206704572762543i</v>
      </c>
      <c r="L3146" t="str">
        <f t="shared" si="922"/>
        <v>0.0015-0.077288093336622i</v>
      </c>
      <c r="M3146" t="str">
        <f t="shared" si="923"/>
        <v>0.0135-0.0317079357278448i</v>
      </c>
      <c r="N3146">
        <f t="shared" si="924"/>
        <v>36.274009216368597</v>
      </c>
      <c r="O3146">
        <f t="shared" si="925"/>
        <v>19.149442510991342</v>
      </c>
      <c r="P3146" s="3">
        <f t="shared" si="926"/>
        <v>19.149442510991342</v>
      </c>
      <c r="Q3146" s="3">
        <f t="shared" si="927"/>
        <v>-143.7259907836314</v>
      </c>
      <c r="R3146">
        <f t="shared" si="928"/>
        <v>36.274009216368597</v>
      </c>
      <c r="S3146">
        <f t="shared" si="929"/>
        <v>128.70266963268651</v>
      </c>
      <c r="T3146">
        <f t="shared" si="912"/>
        <v>19.149442510991342</v>
      </c>
    </row>
    <row r="3147" spans="1:20" x14ac:dyDescent="0.3">
      <c r="A3147">
        <f t="shared" si="913"/>
        <v>811735.64117764158</v>
      </c>
      <c r="B3147">
        <f t="shared" si="930"/>
        <v>129191.73977729071</v>
      </c>
      <c r="C3147" t="str">
        <f t="shared" si="914"/>
        <v>-7.28977394614457-5.31368885963236i</v>
      </c>
      <c r="D3147" t="str">
        <f t="shared" si="915"/>
        <v>4.32091089627536-7.15165296896296i</v>
      </c>
      <c r="E3147" t="str">
        <f t="shared" si="916"/>
        <v>177.989078252561-65.6139613816622i</v>
      </c>
      <c r="F3147" t="str">
        <f t="shared" si="917"/>
        <v>14.3273314392489-7.85497195429046i</v>
      </c>
      <c r="G3147" t="str">
        <f t="shared" si="918"/>
        <v>0.820605670669056-0.383682165255104i</v>
      </c>
      <c r="H3147" t="str">
        <f t="shared" si="919"/>
        <v>3.34832627111219-66.9475357101547i</v>
      </c>
      <c r="I3147" t="str">
        <f t="shared" si="920"/>
        <v>-1.24446590586349-2.56622923476195i</v>
      </c>
      <c r="K3147" t="str">
        <f t="shared" si="921"/>
        <v>0.00968761644425226-0.0206008227756339i</v>
      </c>
      <c r="L3147" t="str">
        <f t="shared" si="922"/>
        <v>0.0015-0.0769955103971124i</v>
      </c>
      <c r="M3147" t="str">
        <f t="shared" si="923"/>
        <v>0.0135-0.0315879017013796i</v>
      </c>
      <c r="N3147">
        <f t="shared" si="924"/>
        <v>36.08919354481381</v>
      </c>
      <c r="O3147">
        <f t="shared" si="925"/>
        <v>19.104968374027983</v>
      </c>
      <c r="P3147" s="3">
        <f t="shared" si="926"/>
        <v>19.104968374027983</v>
      </c>
      <c r="Q3147" s="3">
        <f t="shared" si="927"/>
        <v>-143.91080645518619</v>
      </c>
      <c r="R3147">
        <f t="shared" si="928"/>
        <v>36.08919354481381</v>
      </c>
      <c r="S3147">
        <f t="shared" si="929"/>
        <v>129.19173977729071</v>
      </c>
      <c r="T3147">
        <f t="shared" si="912"/>
        <v>19.104968374027983</v>
      </c>
    </row>
    <row r="3148" spans="1:20" x14ac:dyDescent="0.3">
      <c r="A3148">
        <f t="shared" si="913"/>
        <v>814820.23661411658</v>
      </c>
      <c r="B3148">
        <f t="shared" si="930"/>
        <v>129682.66838844442</v>
      </c>
      <c r="C3148" t="str">
        <f t="shared" si="914"/>
        <v>-7.26959246374042-5.26310143978977i</v>
      </c>
      <c r="D3148" t="str">
        <f t="shared" si="915"/>
        <v>4.2973959576734-7.13923813209586i</v>
      </c>
      <c r="E3148" t="str">
        <f t="shared" si="916"/>
        <v>178.000586976062-66.0192918532849i</v>
      </c>
      <c r="F3148" t="str">
        <f t="shared" si="917"/>
        <v>14.3077871828501-7.86687837194273i</v>
      </c>
      <c r="G3148" t="str">
        <f t="shared" si="918"/>
        <v>0.819486262794818-0.384614778558235i</v>
      </c>
      <c r="H3148" t="str">
        <f t="shared" si="919"/>
        <v>3.31032656376781-66.645760368827i</v>
      </c>
      <c r="I3148" t="str">
        <f t="shared" si="920"/>
        <v>-1.24194573746005-2.55090381826873i</v>
      </c>
      <c r="K3148" t="str">
        <f t="shared" si="921"/>
        <v>0.00966493603679436-0.0205314343246105i</v>
      </c>
      <c r="L3148" t="str">
        <f t="shared" si="922"/>
        <v>0.0015-0.0767040350638697i</v>
      </c>
      <c r="M3148" t="str">
        <f t="shared" si="923"/>
        <v>0.0135-0.0314683220774852i</v>
      </c>
      <c r="N3148">
        <f t="shared" si="924"/>
        <v>35.904106605756539</v>
      </c>
      <c r="O3148">
        <f t="shared" si="925"/>
        <v>19.060505091951434</v>
      </c>
      <c r="P3148" s="3">
        <f t="shared" si="926"/>
        <v>19.060505091951434</v>
      </c>
      <c r="Q3148" s="3">
        <f t="shared" si="927"/>
        <v>-144.09589339424346</v>
      </c>
      <c r="R3148">
        <f t="shared" si="928"/>
        <v>35.904106605756539</v>
      </c>
      <c r="S3148">
        <f t="shared" si="929"/>
        <v>129.68266838844443</v>
      </c>
      <c r="T3148">
        <f t="shared" si="912"/>
        <v>19.060505091951434</v>
      </c>
    </row>
    <row r="3149" spans="1:20" x14ac:dyDescent="0.3">
      <c r="A3149">
        <f t="shared" si="913"/>
        <v>817916.5535132502</v>
      </c>
      <c r="B3149">
        <f t="shared" si="930"/>
        <v>130175.46252832051</v>
      </c>
      <c r="C3149" t="str">
        <f t="shared" si="914"/>
        <v>-7.24938626721687-5.21280920429034i</v>
      </c>
      <c r="D3149" t="str">
        <f t="shared" si="915"/>
        <v>4.2739594273698-7.12676610879356i</v>
      </c>
      <c r="E3149" t="str">
        <f t="shared" si="916"/>
        <v>178.011322459023-66.4273109473861i</v>
      </c>
      <c r="F3149" t="str">
        <f t="shared" si="917"/>
        <v>14.2881479659993-7.87878363795032i</v>
      </c>
      <c r="G3149" t="str">
        <f t="shared" si="918"/>
        <v>0.81836141600925-0.385546376972453i</v>
      </c>
      <c r="H3149" t="str">
        <f t="shared" si="919"/>
        <v>3.27283005487204-66.3457105552331i</v>
      </c>
      <c r="I3149" t="str">
        <f t="shared" si="920"/>
        <v>-1.23942027802591-2.53566487260276i</v>
      </c>
      <c r="K3149" t="str">
        <f t="shared" si="921"/>
        <v>0.00964240925622343-0.0204622914387817i</v>
      </c>
      <c r="L3149" t="str">
        <f t="shared" si="922"/>
        <v>0.0015-0.0764136631439231i</v>
      </c>
      <c r="M3149" t="str">
        <f t="shared" si="923"/>
        <v>0.0135-0.0313491951359684i</v>
      </c>
      <c r="N3149">
        <f t="shared" si="924"/>
        <v>35.718742507767786</v>
      </c>
      <c r="O3149">
        <f t="shared" si="925"/>
        <v>19.016053193745051</v>
      </c>
      <c r="P3149" s="3">
        <f t="shared" si="926"/>
        <v>19.016053193745051</v>
      </c>
      <c r="Q3149" s="3">
        <f t="shared" si="927"/>
        <v>-144.28125749223221</v>
      </c>
      <c r="R3149">
        <f t="shared" si="928"/>
        <v>35.718742507767786</v>
      </c>
      <c r="S3149">
        <f t="shared" si="929"/>
        <v>130.17546252832051</v>
      </c>
      <c r="T3149">
        <f t="shared" si="912"/>
        <v>19.016053193745051</v>
      </c>
    </row>
    <row r="3150" spans="1:20" x14ac:dyDescent="0.3">
      <c r="A3150">
        <f t="shared" si="913"/>
        <v>821024.63641660055</v>
      </c>
      <c r="B3150">
        <f t="shared" si="930"/>
        <v>130670.12928592812</v>
      </c>
      <c r="C3150" t="str">
        <f t="shared" si="914"/>
        <v>-7.22915687210225-5.16281034782074i</v>
      </c>
      <c r="D3150" t="str">
        <f t="shared" si="915"/>
        <v>4.25060158475456-7.11423752142634i</v>
      </c>
      <c r="E3150" t="str">
        <f t="shared" si="916"/>
        <v>178.021265919003-66.8380436084988i</v>
      </c>
      <c r="F3150" t="str">
        <f t="shared" si="917"/>
        <v>14.268413664083-7.89068709086653i</v>
      </c>
      <c r="G3150" t="str">
        <f t="shared" si="918"/>
        <v>0.817231123175034-0.386476926205313i</v>
      </c>
      <c r="H3150" t="str">
        <f t="shared" si="919"/>
        <v>3.23582900481712-66.0473724967706i</v>
      </c>
      <c r="I3150" t="str">
        <f t="shared" si="920"/>
        <v>-1.23688963199211-2.52051170498953i</v>
      </c>
      <c r="K3150" t="str">
        <f t="shared" si="921"/>
        <v>0.00962003496972718-0.0203933936315571i</v>
      </c>
      <c r="L3150" t="str">
        <f t="shared" si="922"/>
        <v>0.0015-0.0761243904601744i</v>
      </c>
      <c r="M3150" t="str">
        <f t="shared" si="923"/>
        <v>0.0135-0.0312305191631485i</v>
      </c>
      <c r="N3150">
        <f t="shared" si="924"/>
        <v>35.533095273933014</v>
      </c>
      <c r="O3150">
        <f t="shared" si="925"/>
        <v>18.971613206404982</v>
      </c>
      <c r="P3150" s="3">
        <f t="shared" si="926"/>
        <v>18.971613206404982</v>
      </c>
      <c r="Q3150" s="3">
        <f t="shared" si="927"/>
        <v>-144.46690472606699</v>
      </c>
      <c r="R3150">
        <f t="shared" si="928"/>
        <v>35.533095273933014</v>
      </c>
      <c r="S3150">
        <f t="shared" si="929"/>
        <v>130.67012928592811</v>
      </c>
      <c r="T3150">
        <f t="shared" si="912"/>
        <v>18.971613206404982</v>
      </c>
    </row>
    <row r="3151" spans="1:20" x14ac:dyDescent="0.3">
      <c r="A3151">
        <f t="shared" si="913"/>
        <v>824144.53003498376</v>
      </c>
      <c r="B3151">
        <f t="shared" si="930"/>
        <v>131166.67577721467</v>
      </c>
      <c r="C3151" t="str">
        <f t="shared" si="914"/>
        <v>-7.20890577124154-5.11310305607705i</v>
      </c>
      <c r="D3151" t="str">
        <f t="shared" si="915"/>
        <v>4.22732270283226-7.10165299301836i</v>
      </c>
      <c r="E3151" t="str">
        <f t="shared" si="916"/>
        <v>178.030398135141-67.2515150008061i</v>
      </c>
      <c r="F3151" t="str">
        <f t="shared" si="917"/>
        <v>14.2485841567755-7.90258806612935i</v>
      </c>
      <c r="G3151" t="str">
        <f t="shared" si="918"/>
        <v>0.816095377400456-0.387406391772339i</v>
      </c>
      <c r="H3151" t="str">
        <f t="shared" si="919"/>
        <v>3.19931580902864-65.7507325652112i</v>
      </c>
      <c r="I3151" t="str">
        <f t="shared" si="920"/>
        <v>-1.23435390058713-2.50544363145088i</v>
      </c>
      <c r="K3151" t="str">
        <f t="shared" si="921"/>
        <v>0.00959781205103703-0.0203247404142048i</v>
      </c>
      <c r="L3151" t="str">
        <f t="shared" si="922"/>
        <v>0.0015-0.0758362128513395i</v>
      </c>
      <c r="M3151" t="str">
        <f t="shared" si="923"/>
        <v>0.0135-0.0311122924518315i</v>
      </c>
      <c r="N3151">
        <f t="shared" si="924"/>
        <v>35.347158840955643</v>
      </c>
      <c r="O3151">
        <f t="shared" si="925"/>
        <v>18.927185654817357</v>
      </c>
      <c r="P3151" s="3">
        <f t="shared" si="926"/>
        <v>18.927185654817357</v>
      </c>
      <c r="Q3151" s="3">
        <f t="shared" si="927"/>
        <v>-144.65284115904436</v>
      </c>
      <c r="R3151">
        <f t="shared" si="928"/>
        <v>35.347158840955643</v>
      </c>
      <c r="S3151">
        <f t="shared" si="929"/>
        <v>131.16667577721466</v>
      </c>
      <c r="T3151">
        <f t="shared" si="912"/>
        <v>18.927185654817357</v>
      </c>
    </row>
    <row r="3152" spans="1:20" x14ac:dyDescent="0.3">
      <c r="A3152">
        <f t="shared" si="913"/>
        <v>827276.27924911678</v>
      </c>
      <c r="B3152">
        <f t="shared" si="930"/>
        <v>131665.1091451681</v>
      </c>
      <c r="C3152" t="str">
        <f t="shared" si="914"/>
        <v>-7.18863443472647-5.06368550594642i</v>
      </c>
      <c r="D3152" t="str">
        <f t="shared" si="915"/>
        <v>4.20412304823688-7.08901314717519i</v>
      </c>
      <c r="E3152" t="str">
        <f t="shared" si="916"/>
        <v>178.038699438698-67.6677505081751i</v>
      </c>
      <c r="F3152" t="str">
        <f t="shared" si="917"/>
        <v>14.2286593280922-7.91448589608698i</v>
      </c>
      <c r="G3152" t="str">
        <f t="shared" si="918"/>
        <v>0.81495417204243-0.388334738998544i</v>
      </c>
      <c r="H3152" t="str">
        <f t="shared" si="919"/>
        <v>3.16328299534598-65.455777274979i</v>
      </c>
      <c r="I3152" t="str">
        <f t="shared" si="920"/>
        <v>-1.23181318192757-2.49045997668543i</v>
      </c>
      <c r="K3152" t="str">
        <f t="shared" si="921"/>
        <v>0.00957573938039645-0.0202563312958968i</v>
      </c>
      <c r="L3152" t="str">
        <f t="shared" si="922"/>
        <v>0.0015-0.0755491261718859i</v>
      </c>
      <c r="M3152" t="str">
        <f t="shared" si="923"/>
        <v>0.0135-0.0309945133012866i</v>
      </c>
      <c r="N3152">
        <f t="shared" si="924"/>
        <v>35.160927058251616</v>
      </c>
      <c r="O3152">
        <f t="shared" si="925"/>
        <v>18.882771061630997</v>
      </c>
      <c r="P3152" s="3">
        <f t="shared" si="926"/>
        <v>18.882771061630997</v>
      </c>
      <c r="Q3152" s="3">
        <f t="shared" si="927"/>
        <v>-144.83907294174838</v>
      </c>
      <c r="R3152">
        <f t="shared" si="928"/>
        <v>35.160927058251616</v>
      </c>
      <c r="S3152">
        <f t="shared" si="929"/>
        <v>131.66510914516809</v>
      </c>
      <c r="T3152">
        <f t="shared" si="912"/>
        <v>18.882771061630997</v>
      </c>
    </row>
    <row r="3153" spans="1:20" x14ac:dyDescent="0.3">
      <c r="A3153">
        <f t="shared" si="913"/>
        <v>830419.92911026336</v>
      </c>
      <c r="B3153">
        <f t="shared" si="930"/>
        <v>132165.43655991973</v>
      </c>
      <c r="C3153" t="str">
        <f t="shared" si="914"/>
        <v>-7.16834430982606-5.01455586568854i</v>
      </c>
      <c r="D3153" t="str">
        <f t="shared" si="915"/>
        <v>4.18100288124731-7.07631860801177i</v>
      </c>
      <c r="E3153" t="str">
        <f t="shared" si="916"/>
        <v>178.046149703419-68.0867757340938i</v>
      </c>
      <c r="F3153" t="str">
        <f t="shared" si="917"/>
        <v>14.2086390664415-7.92637991002424i</v>
      </c>
      <c r="G3153" t="str">
        <f t="shared" si="918"/>
        <v>0.813807500709502-0.389261933019986i</v>
      </c>
      <c r="H3153" t="str">
        <f t="shared" si="919"/>
        <v>3.12772322145917-65.1624932814539i</v>
      </c>
      <c r="I3153" t="str">
        <f t="shared" si="920"/>
        <v>-1.22926757110679-2.47556007395088i</v>
      </c>
      <c r="K3153" t="str">
        <f t="shared" si="921"/>
        <v>0.00955381584452971-0.0201881657837548i</v>
      </c>
      <c r="L3153" t="str">
        <f t="shared" si="922"/>
        <v>0.0015-0.0752631262919767i</v>
      </c>
      <c r="M3153" t="str">
        <f t="shared" si="923"/>
        <v>0.0135-0.0308771800172211i</v>
      </c>
      <c r="N3153">
        <f t="shared" si="924"/>
        <v>34.974393687036439</v>
      </c>
      <c r="O3153">
        <f t="shared" si="925"/>
        <v>18.83836994712793</v>
      </c>
      <c r="P3153" s="3">
        <f t="shared" si="926"/>
        <v>18.83836994712793</v>
      </c>
      <c r="Q3153" s="3">
        <f t="shared" si="927"/>
        <v>-145.02560631296356</v>
      </c>
      <c r="R3153">
        <f t="shared" si="928"/>
        <v>34.974393687036439</v>
      </c>
      <c r="S3153">
        <f t="shared" si="929"/>
        <v>132.16543655991973</v>
      </c>
      <c r="T3153">
        <f t="shared" si="912"/>
        <v>18.83836994712793</v>
      </c>
    </row>
    <row r="3154" spans="1:20" x14ac:dyDescent="0.3">
      <c r="A3154">
        <f t="shared" si="913"/>
        <v>833575.5248408824</v>
      </c>
      <c r="B3154">
        <f t="shared" si="930"/>
        <v>132667.66521884743</v>
      </c>
      <c r="C3154" t="str">
        <f t="shared" si="914"/>
        <v>-7.14803682091625-4.96571229511585i</v>
      </c>
      <c r="D3154" t="str">
        <f t="shared" si="915"/>
        <v>4.15796245580384-7.06357000008105i</v>
      </c>
      <c r="E3154" t="str">
        <f t="shared" si="916"/>
        <v>178.052728335686-68.5086165015014i</v>
      </c>
      <c r="F3154" t="str">
        <f t="shared" si="917"/>
        <v>14.1885232646786-7.9382694341897i</v>
      </c>
      <c r="G3154" t="str">
        <f t="shared" si="918"/>
        <v>0.812655357264873-0.390187938785369i</v>
      </c>
      <c r="H3154" t="str">
        <f t="shared" si="919"/>
        <v>3.09262927239962-64.8708673792917i</v>
      </c>
      <c r="I3154" t="str">
        <f t="shared" si="920"/>
        <v>-1.22671716028148-2.46074326494804i</v>
      </c>
      <c r="K3154" t="str">
        <f t="shared" si="921"/>
        <v>0.00953204033660951-0.0201202433828948i</v>
      </c>
      <c r="L3154" t="str">
        <f t="shared" si="922"/>
        <v>0.0015-0.0749782090974065i</v>
      </c>
      <c r="M3154" t="str">
        <f t="shared" si="923"/>
        <v>0.0135-0.0307602909117565i</v>
      </c>
      <c r="N3154">
        <f t="shared" si="924"/>
        <v>34.78755239940395</v>
      </c>
      <c r="O3154">
        <f t="shared" si="925"/>
        <v>18.793982829090105</v>
      </c>
      <c r="P3154" s="3">
        <f t="shared" si="926"/>
        <v>18.793982829090105</v>
      </c>
      <c r="Q3154" s="3">
        <f t="shared" si="927"/>
        <v>-145.21244760059605</v>
      </c>
      <c r="R3154">
        <f t="shared" si="928"/>
        <v>34.78755239940395</v>
      </c>
      <c r="S3154">
        <f t="shared" si="929"/>
        <v>132.66766521884742</v>
      </c>
      <c r="T3154">
        <f t="shared" si="912"/>
        <v>18.793982829090105</v>
      </c>
    </row>
    <row r="3155" spans="1:20" x14ac:dyDescent="0.3">
      <c r="A3155">
        <f t="shared" si="913"/>
        <v>836743.11183527787</v>
      </c>
      <c r="B3155">
        <f t="shared" si="930"/>
        <v>133171.80234667906</v>
      </c>
      <c r="C3155" t="str">
        <f t="shared" si="914"/>
        <v>-7.12771336940944-4.91715294577329i</v>
      </c>
      <c r="D3155" t="str">
        <f t="shared" si="915"/>
        <v>4.13500201952569-7.05076794830325i</v>
      </c>
      <c r="E3155" t="str">
        <f t="shared" si="916"/>
        <v>178.058414264464-68.9332988525244i</v>
      </c>
      <c r="F3155" t="str">
        <f t="shared" si="917"/>
        <v>14.1683118201565-7.95015379182342i</v>
      </c>
      <c r="G3155" t="str">
        <f t="shared" si="918"/>
        <v>0.811497735829399-0.3911127210577i</v>
      </c>
      <c r="H3155" t="str">
        <f t="shared" si="919"/>
        <v>3.05799405808436-64.5808865007632i</v>
      </c>
      <c r="I3155" t="str">
        <f t="shared" si="920"/>
        <v>-1.22416203875613-2.44600889970609i</v>
      </c>
      <c r="K3155" t="str">
        <f t="shared" si="921"/>
        <v>0.00951041175622593-0.0200525635964709i</v>
      </c>
      <c r="L3155" t="str">
        <f t="shared" si="922"/>
        <v>0.0015-0.0746943704895464i</v>
      </c>
      <c r="M3155" t="str">
        <f t="shared" si="923"/>
        <v>0.0135-0.0306438443034036i</v>
      </c>
      <c r="N3155">
        <f t="shared" si="924"/>
        <v>34.600396777397606</v>
      </c>
      <c r="O3155">
        <f t="shared" si="925"/>
        <v>18.74961022266335</v>
      </c>
      <c r="P3155" s="3">
        <f t="shared" si="926"/>
        <v>18.74961022266335</v>
      </c>
      <c r="Q3155" s="3">
        <f t="shared" si="927"/>
        <v>-145.39960322260239</v>
      </c>
      <c r="R3155">
        <f t="shared" si="928"/>
        <v>34.600396777397606</v>
      </c>
      <c r="S3155">
        <f t="shared" si="929"/>
        <v>133.17180234667907</v>
      </c>
      <c r="T3155">
        <f t="shared" si="912"/>
        <v>18.74961022266335</v>
      </c>
    </row>
    <row r="3156" spans="1:20" x14ac:dyDescent="0.3">
      <c r="A3156">
        <f t="shared" si="913"/>
        <v>839922.73566025181</v>
      </c>
      <c r="B3156">
        <f t="shared" si="930"/>
        <v>133677.85519559644</v>
      </c>
      <c r="C3156" t="str">
        <f t="shared" si="914"/>
        <v>-7.10737533368331-4.86887596111717i</v>
      </c>
      <c r="D3156" t="str">
        <f t="shared" si="915"/>
        <v>4.1121218137291-7.03791307789536i</v>
      </c>
      <c r="E3156" t="str">
        <f t="shared" si="916"/>
        <v>178.063185931045-69.360849048091i</v>
      </c>
      <c r="F3156" t="str">
        <f t="shared" si="917"/>
        <v>14.1480046347799-7.96203230318589i</v>
      </c>
      <c r="G3156" t="str">
        <f t="shared" si="918"/>
        <v>0.810334630784606-0.392036244415975i</v>
      </c>
      <c r="H3156" t="str">
        <f t="shared" si="919"/>
        <v>3.02381061091219-64.2925377141144i</v>
      </c>
      <c r="I3156" t="str">
        <f t="shared" si="920"/>
        <v>-1.22160229306563-2.43135633647005i</v>
      </c>
      <c r="K3156" t="str">
        <f t="shared" si="921"/>
        <v>0.00948892900935418-0.0199851259257197i</v>
      </c>
      <c r="L3156" t="str">
        <f t="shared" si="922"/>
        <v>0.0015-0.0744116063852823i</v>
      </c>
      <c r="M3156" t="str">
        <f t="shared" si="923"/>
        <v>0.0135-0.0305278385170388i</v>
      </c>
      <c r="N3156">
        <f t="shared" si="924"/>
        <v>34.412920312073879</v>
      </c>
      <c r="O3156">
        <f t="shared" si="925"/>
        <v>18.705252640217793</v>
      </c>
      <c r="P3156" s="3">
        <f t="shared" si="926"/>
        <v>18.705252640217793</v>
      </c>
      <c r="Q3156" s="3">
        <f t="shared" si="927"/>
        <v>-145.58707968792612</v>
      </c>
      <c r="R3156">
        <f t="shared" si="928"/>
        <v>34.412920312073879</v>
      </c>
      <c r="S3156">
        <f t="shared" si="929"/>
        <v>133.67785519559644</v>
      </c>
      <c r="T3156">
        <f t="shared" si="912"/>
        <v>18.705252640217793</v>
      </c>
    </row>
    <row r="3157" spans="1:20" x14ac:dyDescent="0.3">
      <c r="A3157">
        <f t="shared" si="913"/>
        <v>843114.44205576077</v>
      </c>
      <c r="B3157">
        <f t="shared" si="930"/>
        <v>134185.8310453397</v>
      </c>
      <c r="C3157" t="str">
        <f t="shared" si="914"/>
        <v>-7.08702406900897-4.82087947669335i</v>
      </c>
      <c r="D3157" t="str">
        <f t="shared" si="915"/>
        <v>4.08932207344638-7.02500601430123i</v>
      </c>
      <c r="E3157" t="str">
        <f t="shared" si="916"/>
        <v>178.067021278578-69.79129356744i</v>
      </c>
      <c r="F3157" t="str">
        <f t="shared" si="917"/>
        <v>14.1276016150566-7.97390428558724i</v>
      </c>
      <c r="G3157" t="str">
        <f t="shared" si="918"/>
        <v>0.809166036775689-0.392958473256925i</v>
      </c>
      <c r="H3157" t="str">
        <f t="shared" si="919"/>
        <v>2.9900720834106-64.0058082219445i</v>
      </c>
      <c r="I3157" t="str">
        <f t="shared" si="920"/>
        <v>-1.21903800705585-2.41678494158931i</v>
      </c>
      <c r="K3157" t="str">
        <f t="shared" si="921"/>
        <v>0.00946759100832319-0.0199179298700029i</v>
      </c>
      <c r="L3157" t="str">
        <f t="shared" si="922"/>
        <v>0.0015-0.0741299127169575i</v>
      </c>
      <c r="M3157" t="str">
        <f t="shared" si="923"/>
        <v>0.0135-0.03041227188388i</v>
      </c>
      <c r="N3157">
        <f t="shared" si="924"/>
        <v>34.225116402557973</v>
      </c>
      <c r="O3157">
        <f t="shared" si="925"/>
        <v>18.660910591204892</v>
      </c>
      <c r="P3157" s="3">
        <f t="shared" si="926"/>
        <v>18.660910591204892</v>
      </c>
      <c r="Q3157" s="3">
        <f t="shared" si="927"/>
        <v>-145.77488359744203</v>
      </c>
      <c r="R3157">
        <f t="shared" si="928"/>
        <v>34.225116402557973</v>
      </c>
      <c r="S3157">
        <f t="shared" si="929"/>
        <v>134.18583104533971</v>
      </c>
      <c r="T3157">
        <f t="shared" si="912"/>
        <v>18.660910591204892</v>
      </c>
    </row>
    <row r="3158" spans="1:20" x14ac:dyDescent="0.3">
      <c r="A3158">
        <f t="shared" si="913"/>
        <v>846318.27693557262</v>
      </c>
      <c r="B3158">
        <f t="shared" si="930"/>
        <v>134695.73720331199</v>
      </c>
      <c r="C3158" t="str">
        <f t="shared" si="914"/>
        <v>-7.06666090747871-4.77316162031491i</v>
      </c>
      <c r="D3158" t="str">
        <f t="shared" si="915"/>
        <v>4.06660302744612-7.01204738312273i</v>
      </c>
      <c r="E3158" t="str">
        <f t="shared" si="916"/>
        <v>178.069897741374-70.2246591074947i</v>
      </c>
      <c r="F3158" t="str">
        <f t="shared" si="917"/>
        <v>14.1071026721506-7.98576905341783i</v>
      </c>
      <c r="G3158" t="str">
        <f t="shared" si="918"/>
        <v>0.807991948714511-0.393879371796795i</v>
      </c>
      <c r="H3158" t="str">
        <f t="shared" si="919"/>
        <v>2.95677174593238-63.7206853596045i</v>
      </c>
      <c r="I3158" t="str">
        <f t="shared" si="920"/>
        <v>-1.21646926196247-2.40229408940816i</v>
      </c>
      <c r="K3158" t="str">
        <f t="shared" si="921"/>
        <v>0.00944639667178337-0.0198509749268508i</v>
      </c>
      <c r="L3158" t="str">
        <f t="shared" si="922"/>
        <v>0.0015-0.0738492854323147i</v>
      </c>
      <c r="M3158" t="str">
        <f t="shared" si="923"/>
        <v>0.0135-0.0302971427414625i</v>
      </c>
      <c r="N3158">
        <f t="shared" si="924"/>
        <v>34.036978355091748</v>
      </c>
      <c r="O3158">
        <f t="shared" si="925"/>
        <v>18.616584582011331</v>
      </c>
      <c r="P3158" s="3">
        <f t="shared" si="926"/>
        <v>18.616584582011331</v>
      </c>
      <c r="Q3158" s="3">
        <f t="shared" si="927"/>
        <v>-145.96302164490825</v>
      </c>
      <c r="R3158">
        <f t="shared" si="928"/>
        <v>34.036978355091748</v>
      </c>
      <c r="S3158">
        <f t="shared" si="929"/>
        <v>134.69573720331198</v>
      </c>
      <c r="T3158">
        <f t="shared" si="912"/>
        <v>18.616584582011331</v>
      </c>
    </row>
    <row r="3159" spans="1:20" x14ac:dyDescent="0.3">
      <c r="A3159">
        <f t="shared" si="913"/>
        <v>849534.28638792795</v>
      </c>
      <c r="B3159">
        <f t="shared" si="930"/>
        <v>135207.58100468459</v>
      </c>
      <c r="C3159" t="str">
        <f t="shared" si="914"/>
        <v>-7.04628715793218-4.72572051223875i</v>
      </c>
      <c r="D3159" t="str">
        <f t="shared" si="915"/>
        <v>4.04396489825348-6.99903781005043i</v>
      </c>
      <c r="E3159" t="str">
        <f t="shared" si="916"/>
        <v>178.071792234008-70.6609725821284i</v>
      </c>
      <c r="F3159" t="str">
        <f t="shared" si="917"/>
        <v>14.086507721934-7.99762591817913i</v>
      </c>
      <c r="G3159" t="str">
        <f t="shared" si="918"/>
        <v>0.806812361782598-0.39479890407318i</v>
      </c>
      <c r="H3159" t="str">
        <f t="shared" si="919"/>
        <v>2.92390298440049-63.4371565936112i</v>
      </c>
      <c r="I3159" t="str">
        <f t="shared" si="920"/>
        <v>-1.21389613648781-2.38788316215748i</v>
      </c>
      <c r="K3159" t="str">
        <f t="shared" si="921"/>
        <v>0.0094253449246752-0.0197842605920033i</v>
      </c>
      <c r="L3159" t="str">
        <f t="shared" si="922"/>
        <v>0.0015-0.0735697204944362i</v>
      </c>
      <c r="M3159" t="str">
        <f t="shared" si="923"/>
        <v>0.0135-0.0301824494336148i</v>
      </c>
      <c r="N3159">
        <f t="shared" si="924"/>
        <v>33.848499382074607</v>
      </c>
      <c r="O3159">
        <f t="shared" si="925"/>
        <v>18.572275115808495</v>
      </c>
      <c r="P3159" s="3">
        <f t="shared" si="926"/>
        <v>18.572275115808495</v>
      </c>
      <c r="Q3159" s="3">
        <f t="shared" si="927"/>
        <v>-146.15150061792539</v>
      </c>
      <c r="R3159">
        <f t="shared" si="928"/>
        <v>33.848499382074607</v>
      </c>
      <c r="S3159">
        <f t="shared" si="929"/>
        <v>135.20758100468458</v>
      </c>
      <c r="T3159">
        <f t="shared" si="912"/>
        <v>18.572275115808495</v>
      </c>
    </row>
    <row r="3160" spans="1:20" x14ac:dyDescent="0.3">
      <c r="A3160">
        <f t="shared" si="913"/>
        <v>852762.51667620195</v>
      </c>
      <c r="B3160">
        <f t="shared" si="930"/>
        <v>135721.36981250238</v>
      </c>
      <c r="C3160" t="str">
        <f t="shared" si="914"/>
        <v>-7.02590410588266-4.67855426534207i</v>
      </c>
      <c r="D3160" t="str">
        <f t="shared" si="915"/>
        <v>4.02140790217218-6.98597792079603i</v>
      </c>
      <c r="E3160" t="str">
        <f t="shared" si="916"/>
        <v>178.072681140178-71.1002611212787i</v>
      </c>
      <c r="F3160" t="str">
        <f t="shared" si="917"/>
        <v>14.065816685039-8.00947418851561i</v>
      </c>
      <c r="G3160" t="str">
        <f t="shared" si="918"/>
        <v>0.805627271434125-0.3957170339469i</v>
      </c>
      <c r="H3160" t="str">
        <f t="shared" si="919"/>
        <v>2.89145929810063-63.1552095200854i</v>
      </c>
      <c r="I3160" t="str">
        <f t="shared" si="920"/>
        <v>-1.21131870687606-2.37355154984828i</v>
      </c>
      <c r="K3160" t="str">
        <f t="shared" si="921"/>
        <v>0.00940443469819684-0.0197177863594526i</v>
      </c>
      <c r="L3160" t="str">
        <f t="shared" si="922"/>
        <v>0.0015-0.0732912138816858i</v>
      </c>
      <c r="M3160" t="str">
        <f t="shared" si="923"/>
        <v>0.0135-0.0300681903104351i</v>
      </c>
      <c r="N3160">
        <f t="shared" si="924"/>
        <v>33.659672601095309</v>
      </c>
      <c r="O3160">
        <f t="shared" si="925"/>
        <v>18.527982692399391</v>
      </c>
      <c r="P3160" s="3">
        <f t="shared" si="926"/>
        <v>18.527982692399391</v>
      </c>
      <c r="Q3160" s="3">
        <f t="shared" si="927"/>
        <v>-146.34032739890469</v>
      </c>
      <c r="R3160">
        <f t="shared" si="928"/>
        <v>33.659672601095309</v>
      </c>
      <c r="S3160">
        <f t="shared" si="929"/>
        <v>135.72136981250239</v>
      </c>
      <c r="T3160">
        <f t="shared" si="912"/>
        <v>18.527982692399391</v>
      </c>
    </row>
    <row r="3161" spans="1:20" x14ac:dyDescent="0.3">
      <c r="A3161">
        <f t="shared" si="913"/>
        <v>856003.01423957164</v>
      </c>
      <c r="B3161">
        <f t="shared" si="930"/>
        <v>136237.1110177899</v>
      </c>
      <c r="C3161" t="str">
        <f t="shared" si="914"/>
        <v>-7.00551301344181-4.63166098529824i</v>
      </c>
      <c r="D3161" t="str">
        <f t="shared" si="915"/>
        <v>3.99893224930646-6.97286834102448i</v>
      </c>
      <c r="E3161" t="str">
        <f t="shared" si="916"/>
        <v>178.072540301359-71.5425520699342i</v>
      </c>
      <c r="F3161" t="str">
        <f t="shared" si="917"/>
        <v>14.0450294869105-8.02131317024765i</v>
      </c>
      <c r="G3161" t="str">
        <f t="shared" si="918"/>
        <v>0.804436673398897-0.396633725103922i</v>
      </c>
      <c r="H3161" t="str">
        <f t="shared" si="919"/>
        <v>2.85943429751971-62.874831863202i</v>
      </c>
      <c r="I3161" t="str">
        <f t="shared" si="920"/>
        <v>-1.20873704698665-2.35929865016647i</v>
      </c>
      <c r="K3161" t="str">
        <f t="shared" si="921"/>
        <v>0.0093836649297727-0.019651551721484i</v>
      </c>
      <c r="L3161" t="str">
        <f t="shared" si="922"/>
        <v>0.0015-0.0730137615876528i</v>
      </c>
      <c r="M3161" t="str">
        <f t="shared" si="923"/>
        <v>0.0135-0.0299543637282677i</v>
      </c>
      <c r="N3161">
        <f t="shared" si="924"/>
        <v>33.470491033958609</v>
      </c>
      <c r="O3161">
        <f t="shared" si="925"/>
        <v>18.483707808061329</v>
      </c>
      <c r="P3161" s="3">
        <f t="shared" si="926"/>
        <v>18.483707808061329</v>
      </c>
      <c r="Q3161" s="3">
        <f t="shared" si="927"/>
        <v>-146.52950896604139</v>
      </c>
      <c r="R3161">
        <f t="shared" si="928"/>
        <v>33.470491033958609</v>
      </c>
      <c r="S3161">
        <f t="shared" si="929"/>
        <v>136.23711101778989</v>
      </c>
      <c r="T3161">
        <f t="shared" si="912"/>
        <v>18.483707808061329</v>
      </c>
    </row>
    <row r="3162" spans="1:20" x14ac:dyDescent="0.3">
      <c r="A3162">
        <f t="shared" si="913"/>
        <v>859255.82569368195</v>
      </c>
      <c r="B3162">
        <f t="shared" si="930"/>
        <v>136754.8120396575</v>
      </c>
      <c r="C3162" t="str">
        <f t="shared" si="914"/>
        <v>-6.98511511924295-4.58503877075157i</v>
      </c>
      <c r="D3162" t="str">
        <f t="shared" si="915"/>
        <v>3.97653814358438-6.95970969628703i</v>
      </c>
      <c r="E3162" t="str">
        <f t="shared" si="916"/>
        <v>178.071345005197-71.9878729869709i</v>
      </c>
      <c r="F3162" t="str">
        <f t="shared" si="917"/>
        <v>14.0241460578573-8.0331421664048i</v>
      </c>
      <c r="G3162" t="str">
        <f t="shared" si="918"/>
        <v>0.803240563685324-0.397548941057333i</v>
      </c>
      <c r="H3162" t="str">
        <f t="shared" si="919"/>
        <v>2.82782170223003-62.5960114736656i</v>
      </c>
      <c r="I3162" t="str">
        <f t="shared" si="920"/>
        <v>-1.20615122836598-2.34512386836929i</v>
      </c>
      <c r="K3162" t="str">
        <f t="shared" si="921"/>
        <v>0.0093630345630212-0.0195855561687164i</v>
      </c>
      <c r="L3162" t="str">
        <f t="shared" si="922"/>
        <v>0.0015-0.0727373596210924i</v>
      </c>
      <c r="M3162" t="str">
        <f t="shared" si="923"/>
        <v>0.0135-0.0298409680496789i</v>
      </c>
      <c r="N3162">
        <f t="shared" si="924"/>
        <v>33.280947605702067</v>
      </c>
      <c r="O3162">
        <f t="shared" si="925"/>
        <v>18.439450955384135</v>
      </c>
      <c r="P3162" s="3">
        <f t="shared" si="926"/>
        <v>18.439450955384135</v>
      </c>
      <c r="Q3162" s="3">
        <f t="shared" si="927"/>
        <v>-146.71905239429793</v>
      </c>
      <c r="R3162">
        <f t="shared" si="928"/>
        <v>33.280947605702067</v>
      </c>
      <c r="S3162">
        <f t="shared" si="929"/>
        <v>136.75481203965751</v>
      </c>
      <c r="T3162">
        <f t="shared" si="912"/>
        <v>18.439450955384135</v>
      </c>
    </row>
    <row r="3163" spans="1:20" x14ac:dyDescent="0.3">
      <c r="A3163">
        <f t="shared" si="913"/>
        <v>862520.99783131795</v>
      </c>
      <c r="B3163">
        <f t="shared" si="930"/>
        <v>137274.48032540819</v>
      </c>
      <c r="C3163" t="str">
        <f t="shared" si="914"/>
        <v>-6.9647116383644-4.53868571349268i</v>
      </c>
      <c r="D3163" t="str">
        <f t="shared" si="915"/>
        <v>3.95422578278178-6.94650261195508i</v>
      </c>
      <c r="E3163" t="str">
        <f t="shared" si="916"/>
        <v>178.069069973698-72.4362516438396i</v>
      </c>
      <c r="F3163" t="str">
        <f t="shared" si="917"/>
        <v>14.0031663331046-8.04496047726032i</v>
      </c>
      <c r="G3163" t="str">
        <f t="shared" si="918"/>
        <v>0.80203893858339-0.398462645149353i</v>
      </c>
      <c r="H3163" t="str">
        <f t="shared" si="919"/>
        <v>2.79661533881723-62.3187363271987i</v>
      </c>
      <c r="I3163" t="str">
        <f t="shared" si="920"/>
        <v>-1.20356132031745-2.33102661718312i</v>
      </c>
      <c r="K3163" t="str">
        <f t="shared" si="921"/>
        <v>0.00934254254772298-0.0195197991901429i</v>
      </c>
      <c r="L3163" t="str">
        <f t="shared" si="922"/>
        <v>0.0015-0.07246200400587i</v>
      </c>
      <c r="M3163" t="str">
        <f t="shared" si="923"/>
        <v>0.0135-0.0297280016434339i</v>
      </c>
      <c r="N3163">
        <f t="shared" si="924"/>
        <v>33.09103514360757</v>
      </c>
      <c r="O3163">
        <f t="shared" si="925"/>
        <v>18.395212623106076</v>
      </c>
      <c r="P3163" s="3">
        <f t="shared" si="926"/>
        <v>18.395212623106076</v>
      </c>
      <c r="Q3163" s="3">
        <f t="shared" si="927"/>
        <v>-146.90896485639243</v>
      </c>
      <c r="R3163">
        <f t="shared" si="928"/>
        <v>33.09103514360757</v>
      </c>
      <c r="S3163">
        <f t="shared" si="929"/>
        <v>137.27448032540821</v>
      </c>
      <c r="T3163">
        <f t="shared" si="912"/>
        <v>18.395212623106076</v>
      </c>
    </row>
    <row r="3164" spans="1:20" x14ac:dyDescent="0.3">
      <c r="A3164">
        <f t="shared" si="913"/>
        <v>865798.57762307697</v>
      </c>
      <c r="B3164">
        <f t="shared" si="930"/>
        <v>137796.12335064475</v>
      </c>
      <c r="C3164" t="str">
        <f t="shared" si="914"/>
        <v>-6.94430376224996-4.49259989863245i</v>
      </c>
      <c r="D3164" t="str">
        <f t="shared" si="915"/>
        <v>3.9319953585467-6.9332477131541i</v>
      </c>
      <c r="E3164" t="str">
        <f t="shared" si="916"/>
        <v>178.065689351153-72.887716023087i</v>
      </c>
      <c r="F3164" t="str">
        <f t="shared" si="917"/>
        <v>13.9820902528452-8.05676740036635i</v>
      </c>
      <c r="G3164" t="str">
        <f t="shared" si="918"/>
        <v>0.800831794667602-0.399374800553402i</v>
      </c>
      <c r="H3164" t="str">
        <f t="shared" si="919"/>
        <v>2.76580913885162-62.0429945230504i</v>
      </c>
      <c r="I3164" t="str">
        <f t="shared" si="920"/>
        <v>-1.20096738996999-2.31700631670268i</v>
      </c>
      <c r="K3164" t="str">
        <f t="shared" si="921"/>
        <v>0.00932218783978891-0.0194542802731701i</v>
      </c>
      <c r="L3164" t="str">
        <f t="shared" si="922"/>
        <v>0.0015-0.0721876907809028i</v>
      </c>
      <c r="M3164" t="str">
        <f t="shared" si="923"/>
        <v>0.0135-0.0296154628844729i</v>
      </c>
      <c r="N3164">
        <f t="shared" si="924"/>
        <v>32.90074637620512</v>
      </c>
      <c r="O3164">
        <f t="shared" si="925"/>
        <v>18.350993295943791</v>
      </c>
      <c r="P3164" s="3">
        <f t="shared" si="926"/>
        <v>18.350993295943791</v>
      </c>
      <c r="Q3164" s="3">
        <f t="shared" si="927"/>
        <v>-147.09925362379488</v>
      </c>
      <c r="R3164">
        <f t="shared" si="928"/>
        <v>32.90074637620512</v>
      </c>
      <c r="S3164">
        <f t="shared" si="929"/>
        <v>137.79612335064473</v>
      </c>
      <c r="T3164">
        <f t="shared" si="912"/>
        <v>18.350993295943791</v>
      </c>
    </row>
    <row r="3165" spans="1:20" x14ac:dyDescent="0.3">
      <c r="A3165">
        <f t="shared" si="913"/>
        <v>869088.6122180447</v>
      </c>
      <c r="B3165">
        <f t="shared" si="930"/>
        <v>138319.74861937721</v>
      </c>
      <c r="C3165" t="str">
        <f t="shared" si="914"/>
        <v>-6.92389265862967-4.44677940477605i</v>
      </c>
      <c r="D3165" t="str">
        <f t="shared" si="915"/>
        <v>3.90984705642491-6.91994562469867i</v>
      </c>
      <c r="E3165" t="str">
        <f t="shared" si="916"/>
        <v>178.061176691836-73.3422943167276i</v>
      </c>
      <c r="F3165" t="str">
        <f t="shared" si="917"/>
        <v>13.960917762291-8.06856223058972i</v>
      </c>
      <c r="G3165" t="str">
        <f t="shared" si="918"/>
        <v>0.799619128799948-0.400285370276207i</v>
      </c>
      <c r="H3165" t="str">
        <f t="shared" si="919"/>
        <v>2.73539713690176-61.768774282523i</v>
      </c>
      <c r="I3165" t="str">
        <f t="shared" si="920"/>
        <v>-1.19836950234479-2.30306239429161i</v>
      </c>
      <c r="K3165" t="str">
        <f t="shared" si="921"/>
        <v>0.00930196940122801-0.0193889989036575i</v>
      </c>
      <c r="L3165" t="str">
        <f t="shared" si="922"/>
        <v>0.0015-0.0719144160001023i</v>
      </c>
      <c r="M3165" t="str">
        <f t="shared" si="923"/>
        <v>0.0135-0.0295033501538881i</v>
      </c>
      <c r="N3165">
        <f t="shared" si="924"/>
        <v>32.710073932266738</v>
      </c>
      <c r="O3165">
        <f t="shared" si="925"/>
        <v>18.306793454419797</v>
      </c>
      <c r="P3165" s="3">
        <f t="shared" si="926"/>
        <v>18.306793454419797</v>
      </c>
      <c r="Q3165" s="3">
        <f t="shared" si="927"/>
        <v>-147.28992606773326</v>
      </c>
      <c r="R3165">
        <f t="shared" si="928"/>
        <v>32.710073932266738</v>
      </c>
      <c r="S3165">
        <f t="shared" si="929"/>
        <v>138.31974861937721</v>
      </c>
      <c r="T3165">
        <f t="shared" si="912"/>
        <v>18.306793454419797</v>
      </c>
    </row>
    <row r="3166" spans="1:20" x14ac:dyDescent="0.3">
      <c r="A3166">
        <f t="shared" si="913"/>
        <v>872391.14894447336</v>
      </c>
      <c r="B3166">
        <f t="shared" si="930"/>
        <v>138845.36366413085</v>
      </c>
      <c r="C3166" t="str">
        <f t="shared" si="914"/>
        <v>-6.90347947143789-4.40122230419719i</v>
      </c>
      <c r="D3166" t="str">
        <f t="shared" si="915"/>
        <v>3.88778105588607-6.90659697102802i</v>
      </c>
      <c r="E3166" t="str">
        <f t="shared" si="916"/>
        <v>178.055504947448-73.8000149244149i</v>
      </c>
      <c r="F3166" t="str">
        <f t="shared" si="917"/>
        <v>13.9396488117246-8.08034426014902i</v>
      </c>
      <c r="G3166" t="str">
        <f t="shared" si="918"/>
        <v>0.798400938132829-0.401194317159962i</v>
      </c>
      <c r="H3166" t="str">
        <f t="shared" si="919"/>
        <v>2.70537346858937-61.4960639475173i</v>
      </c>
      <c r="I3166" t="str">
        <f t="shared" si="920"/>
        <v>-1.19576772042083-2.28919428448465i</v>
      </c>
      <c r="K3166" t="str">
        <f t="shared" si="921"/>
        <v>0.00928188620011568-0.0193239545659564i</v>
      </c>
      <c r="L3166" t="str">
        <f t="shared" si="922"/>
        <v>0.0015-0.0716421757323193i</v>
      </c>
      <c r="M3166" t="str">
        <f t="shared" si="923"/>
        <v>0.0135-0.0293916618389002i</v>
      </c>
      <c r="N3166">
        <f t="shared" si="924"/>
        <v>32.519010339800388</v>
      </c>
      <c r="O3166">
        <f t="shared" si="925"/>
        <v>18.262613574684941</v>
      </c>
      <c r="P3166" s="3">
        <f t="shared" si="926"/>
        <v>18.262613574684941</v>
      </c>
      <c r="Q3166" s="3">
        <f t="shared" si="927"/>
        <v>-147.48098966019961</v>
      </c>
      <c r="R3166">
        <f t="shared" si="928"/>
        <v>32.519010339800388</v>
      </c>
      <c r="S3166">
        <f t="shared" si="929"/>
        <v>138.84536366413084</v>
      </c>
      <c r="T3166">
        <f t="shared" si="912"/>
        <v>18.262613574684941</v>
      </c>
    </row>
    <row r="3167" spans="1:20" x14ac:dyDescent="0.3">
      <c r="A3167">
        <f t="shared" si="913"/>
        <v>875706.23531046242</v>
      </c>
      <c r="B3167">
        <f t="shared" si="930"/>
        <v>139372.97604605457</v>
      </c>
      <c r="C3167" t="str">
        <f t="shared" si="914"/>
        <v>-6.88306532073033-4.35592666301085i</v>
      </c>
      <c r="D3167" t="str">
        <f t="shared" si="915"/>
        <v>3.86579753035033-6.8932023761418i</v>
      </c>
      <c r="E3167" t="str">
        <f t="shared" si="916"/>
        <v>178.048646454306-74.2609064514623i</v>
      </c>
      <c r="F3167" t="str">
        <f t="shared" si="917"/>
        <v>13.9182833565498-8.0921127786519i</v>
      </c>
      <c r="G3167" t="str">
        <f t="shared" si="918"/>
        <v>0.797177220111989-0.402101603884529i</v>
      </c>
      <c r="H3167" t="str">
        <f t="shared" si="919"/>
        <v>2.67573236868435-61.2248519790926i</v>
      </c>
      <c r="I3167" t="str">
        <f t="shared" si="920"/>
        <v>-1.19316210519854-2.27540142889078i</v>
      </c>
      <c r="K3167" t="str">
        <f t="shared" si="921"/>
        <v>0.00926193721056166-0.0192591467429478i</v>
      </c>
      <c r="L3167" t="str">
        <f t="shared" si="922"/>
        <v>0.0015-0.0713709660612865i</v>
      </c>
      <c r="M3167" t="str">
        <f t="shared" si="923"/>
        <v>0.0135-0.0292803963328355i</v>
      </c>
      <c r="N3167">
        <f t="shared" si="924"/>
        <v>32.327548025027937</v>
      </c>
      <c r="O3167">
        <f t="shared" si="925"/>
        <v>18.218454128336269</v>
      </c>
      <c r="P3167" s="3">
        <f t="shared" si="926"/>
        <v>18.218454128336269</v>
      </c>
      <c r="Q3167" s="3">
        <f t="shared" si="927"/>
        <v>-147.67245197497206</v>
      </c>
      <c r="R3167">
        <f t="shared" si="928"/>
        <v>32.327548025027937</v>
      </c>
      <c r="S3167">
        <f t="shared" si="929"/>
        <v>139.37297604605456</v>
      </c>
      <c r="T3167">
        <f t="shared" si="912"/>
        <v>18.218454128336269</v>
      </c>
    </row>
    <row r="3168" spans="1:20" x14ac:dyDescent="0.3">
      <c r="A3168">
        <f t="shared" si="913"/>
        <v>879033.91900464229</v>
      </c>
      <c r="B3168">
        <f t="shared" si="930"/>
        <v>139902.59335502959</v>
      </c>
      <c r="C3168" t="str">
        <f t="shared" si="914"/>
        <v>-6.8626513025996-4.31089054134725i</v>
      </c>
      <c r="D3168" t="str">
        <f t="shared" si="915"/>
        <v>3.84389664721619-6.87976246353721i</v>
      </c>
      <c r="E3168" t="str">
        <f t="shared" si="916"/>
        <v>178.040572920284-74.7249977066509i</v>
      </c>
      <c r="F3168" t="str">
        <f t="shared" si="917"/>
        <v>13.8968213573435-8.10386707313399i</v>
      </c>
      <c r="G3168" t="str">
        <f t="shared" si="918"/>
        <v>0.795947972479429-0.403007192969698i</v>
      </c>
      <c r="H3168" t="str">
        <f t="shared" si="919"/>
        <v>2.64646816923936-60.9551269560461i</v>
      </c>
      <c r="I3168" t="str">
        <f t="shared" si="920"/>
        <v>-1.19055271576228-2.26168327609812i</v>
      </c>
      <c r="K3168" t="str">
        <f t="shared" si="921"/>
        <v>0.00924212141267798-0.0191945749160803i</v>
      </c>
      <c r="L3168" t="str">
        <f t="shared" si="922"/>
        <v>0.0015-0.0711007830855613i</v>
      </c>
      <c r="M3168" t="str">
        <f t="shared" si="923"/>
        <v>0.0135-0.0291695520351021i</v>
      </c>
      <c r="N3168">
        <f t="shared" si="924"/>
        <v>32.135679311364129</v>
      </c>
      <c r="O3168">
        <f t="shared" si="925"/>
        <v>18.174315582231351</v>
      </c>
      <c r="P3168" s="3">
        <f t="shared" si="926"/>
        <v>18.174315582231351</v>
      </c>
      <c r="Q3168" s="3">
        <f t="shared" si="927"/>
        <v>-147.86432068863587</v>
      </c>
      <c r="R3168">
        <f t="shared" si="928"/>
        <v>32.135679311364129</v>
      </c>
      <c r="S3168">
        <f t="shared" si="929"/>
        <v>139.90259335502958</v>
      </c>
      <c r="T3168">
        <f t="shared" si="912"/>
        <v>18.174315582231351</v>
      </c>
    </row>
    <row r="3169" spans="1:20" x14ac:dyDescent="0.3">
      <c r="A3169">
        <f t="shared" si="913"/>
        <v>882374.24789685989</v>
      </c>
      <c r="B3169">
        <f t="shared" si="930"/>
        <v>140434.22320977869</v>
      </c>
      <c r="C3169" t="str">
        <f t="shared" si="914"/>
        <v>-6.84223848908883-4.26611199352504i</v>
      </c>
      <c r="D3169" t="str">
        <f t="shared" si="915"/>
        <v>3.82207856788841-6.8662778561461i</v>
      </c>
      <c r="E3169" t="str">
        <f t="shared" si="916"/>
        <v>178.031255411499-75.1923176998507i</v>
      </c>
      <c r="F3169" t="str">
        <f t="shared" si="917"/>
        <v>13.8752627799054-8.11560642809794i</v>
      </c>
      <c r="G3169" t="str">
        <f t="shared" si="918"/>
        <v>0.794713193276314-0.403911046777478i</v>
      </c>
      <c r="H3169" t="str">
        <f t="shared" si="919"/>
        <v>2.61757529776311-60.6868775735119i</v>
      </c>
      <c r="I3169" t="str">
        <f t="shared" si="920"/>
        <v>-1.18793960934131-2.24803928157986i</v>
      </c>
      <c r="K3169" t="str">
        <f t="shared" si="921"/>
        <v>0.00922243779254711-0.0191302385654074i</v>
      </c>
      <c r="L3169" t="str">
        <f t="shared" si="922"/>
        <v>0.0015-0.070831622918471i</v>
      </c>
      <c r="M3169" t="str">
        <f t="shared" si="923"/>
        <v>0.0135-0.0290591273511677i</v>
      </c>
      <c r="N3169">
        <f t="shared" si="924"/>
        <v>31.943396418385731</v>
      </c>
      <c r="O3169">
        <f t="shared" si="925"/>
        <v>18.130198398297502</v>
      </c>
      <c r="P3169" s="3">
        <f t="shared" si="926"/>
        <v>18.130198398297502</v>
      </c>
      <c r="Q3169" s="3">
        <f t="shared" si="927"/>
        <v>-148.05660358161427</v>
      </c>
      <c r="R3169">
        <f t="shared" si="928"/>
        <v>31.943396418385731</v>
      </c>
      <c r="S3169">
        <f t="shared" si="929"/>
        <v>140.43422320977868</v>
      </c>
      <c r="T3169">
        <f t="shared" si="912"/>
        <v>18.130198398297502</v>
      </c>
    </row>
    <row r="3170" spans="1:20" x14ac:dyDescent="0.3">
      <c r="A3170">
        <f t="shared" si="913"/>
        <v>885727.27003886795</v>
      </c>
      <c r="B3170">
        <f t="shared" si="930"/>
        <v>140967.87325797585</v>
      </c>
      <c r="C3170" t="str">
        <f t="shared" si="914"/>
        <v>-6.82182792810367-4.22158906822445i</v>
      </c>
      <c r="D3170" t="str">
        <f t="shared" si="915"/>
        <v>3.80034344780707-6.85274917627315i</v>
      </c>
      <c r="E3170" t="str">
        <f t="shared" si="916"/>
        <v>178.02066433872-75.6628956394366i</v>
      </c>
      <c r="F3170" t="str">
        <f t="shared" si="917"/>
        <v>13.8536075953088-8.12733012555346i</v>
      </c>
      <c r="G3170" t="str">
        <f t="shared" si="918"/>
        <v>0.793472880845859-0.404813127514452i</v>
      </c>
      <c r="H3170" t="str">
        <f t="shared" si="919"/>
        <v>2.58904827543099-60.4200926415716i</v>
      </c>
      <c r="I3170" t="str">
        <f t="shared" si="920"/>
        <v>-1.18532284136927-2.2344689076015i</v>
      </c>
      <c r="K3170" t="str">
        <f t="shared" si="921"/>
        <v>0.00920288534219003-0.0190661371696246i</v>
      </c>
      <c r="L3170" t="str">
        <f t="shared" si="922"/>
        <v>0.0015-0.0705634816880565i</v>
      </c>
      <c r="M3170" t="str">
        <f t="shared" si="923"/>
        <v>0.0135-0.028949120692536i</v>
      </c>
      <c r="N3170">
        <f t="shared" si="924"/>
        <v>31.75069146079349</v>
      </c>
      <c r="O3170">
        <f t="shared" si="925"/>
        <v>18.086103033336556</v>
      </c>
      <c r="P3170" s="3">
        <f t="shared" si="926"/>
        <v>18.086103033336556</v>
      </c>
      <c r="Q3170" s="3">
        <f t="shared" si="927"/>
        <v>-148.24930853920651</v>
      </c>
      <c r="R3170">
        <f t="shared" si="928"/>
        <v>31.75069146079349</v>
      </c>
      <c r="S3170">
        <f t="shared" si="929"/>
        <v>140.96787325797584</v>
      </c>
      <c r="T3170">
        <f t="shared" si="912"/>
        <v>18.086103033336556</v>
      </c>
    </row>
    <row r="3171" spans="1:20" x14ac:dyDescent="0.3">
      <c r="A3171">
        <f t="shared" si="913"/>
        <v>889093.0336650156</v>
      </c>
      <c r="B3171">
        <f t="shared" si="930"/>
        <v>141503.55117635615</v>
      </c>
      <c r="C3171" t="str">
        <f t="shared" si="914"/>
        <v>-6.80142064332197-4.17731980866058i</v>
      </c>
      <c r="D3171" t="str">
        <f t="shared" si="915"/>
        <v>3.77869143647706-6.83917704553434i</v>
      </c>
      <c r="E3171" t="str">
        <f t="shared" si="916"/>
        <v>178.008769443521-76.136760929487i</v>
      </c>
      <c r="F3171" t="str">
        <f t="shared" si="917"/>
        <v>13.8318557799511-8.13903744505861i</v>
      </c>
      <c r="G3171" t="str">
        <f t="shared" si="918"/>
        <v>0.792227033836212-0.405713397234168i</v>
      </c>
      <c r="H3171" t="str">
        <f t="shared" si="919"/>
        <v>2.56088171533266-60.1547610838859i</v>
      </c>
      <c r="I3171" t="str">
        <f t="shared" si="920"/>
        <v>-1.18270246554245-2.22097162312951i</v>
      </c>
      <c r="K3171" t="str">
        <f t="shared" si="921"/>
        <v>0.00918346305953408-0.0190022702061054i</v>
      </c>
      <c r="L3171" t="str">
        <f t="shared" si="922"/>
        <v>0.0015-0.0702963555370162i</v>
      </c>
      <c r="M3171" t="str">
        <f t="shared" si="923"/>
        <v>0.0135-0.0288395304767245i</v>
      </c>
      <c r="N3171">
        <f t="shared" si="924"/>
        <v>31.557556447369706</v>
      </c>
      <c r="O3171">
        <f t="shared" si="925"/>
        <v>18.042029938824516</v>
      </c>
      <c r="P3171" s="3">
        <f t="shared" si="926"/>
        <v>18.042029938824516</v>
      </c>
      <c r="Q3171" s="3">
        <f t="shared" si="927"/>
        <v>-148.44244355263029</v>
      </c>
      <c r="R3171">
        <f t="shared" si="928"/>
        <v>31.557556447369706</v>
      </c>
      <c r="S3171">
        <f t="shared" si="929"/>
        <v>141.50355117635615</v>
      </c>
      <c r="T3171">
        <f t="shared" si="912"/>
        <v>18.042029938824516</v>
      </c>
    </row>
    <row r="3172" spans="1:20" x14ac:dyDescent="0.3">
      <c r="A3172">
        <f t="shared" si="913"/>
        <v>892471.58719294274</v>
      </c>
      <c r="B3172">
        <f t="shared" si="930"/>
        <v>142041.26467082632</v>
      </c>
      <c r="C3172" t="str">
        <f t="shared" si="914"/>
        <v>-6.78101763410203-4.13330225275726i</v>
      </c>
      <c r="D3172" t="str">
        <f t="shared" si="915"/>
        <v>3.7571226774984-6.82556208479663i</v>
      </c>
      <c r="E3172" t="str">
        <f t="shared" si="916"/>
        <v>177.995539784163-76.6139431667564i</v>
      </c>
      <c r="F3172" t="str">
        <f t="shared" si="917"/>
        <v>13.8100073156037-8.15072766376154i</v>
      </c>
      <c r="G3172" t="str">
        <f t="shared" si="918"/>
        <v>0.790975651203308-0.406611817839583i</v>
      </c>
      <c r="H3172" t="str">
        <f t="shared" si="919"/>
        <v>2.53307032075588-59.8908719363436i</v>
      </c>
      <c r="I3172" t="str">
        <f t="shared" si="920"/>
        <v>-1.18007853387664-2.20754690374122i</v>
      </c>
      <c r="K3172" t="str">
        <f t="shared" si="921"/>
        <v>0.00916416994838125-0.0189386371509372i</v>
      </c>
      <c r="L3172" t="str">
        <f t="shared" si="922"/>
        <v>0.0015-0.0700302406226498i</v>
      </c>
      <c r="M3172" t="str">
        <f t="shared" si="923"/>
        <v>0.0135-0.0287303551272409i</v>
      </c>
      <c r="N3172">
        <f t="shared" si="924"/>
        <v>31.363983279930608</v>
      </c>
      <c r="O3172">
        <f t="shared" si="925"/>
        <v>17.997979560707101</v>
      </c>
      <c r="P3172" s="3">
        <f t="shared" si="926"/>
        <v>17.997979560707101</v>
      </c>
      <c r="Q3172" s="3">
        <f t="shared" si="927"/>
        <v>-148.63601672006939</v>
      </c>
      <c r="R3172">
        <f t="shared" si="928"/>
        <v>31.363983279930608</v>
      </c>
      <c r="S3172">
        <f t="shared" si="929"/>
        <v>142.04126467082631</v>
      </c>
      <c r="T3172">
        <f t="shared" si="912"/>
        <v>17.997979560707101</v>
      </c>
    </row>
    <row r="3173" spans="1:20" x14ac:dyDescent="0.3">
      <c r="A3173">
        <f t="shared" si="913"/>
        <v>895862.97922427603</v>
      </c>
      <c r="B3173">
        <f t="shared" si="930"/>
        <v>142581.02147657546</v>
      </c>
      <c r="C3173" t="str">
        <f t="shared" si="914"/>
        <v>-6.76061987538829-4.08953443332045i</v>
      </c>
      <c r="D3173" t="str">
        <f t="shared" si="915"/>
        <v>3.73563730859697-6.81190491411769i</v>
      </c>
      <c r="E3173" t="str">
        <f t="shared" si="916"/>
        <v>177.980943721193-77.094472137419i</v>
      </c>
      <c r="F3173" t="str">
        <f t="shared" si="917"/>
        <v>13.7880621894613-8.16240005644287i</v>
      </c>
      <c r="G3173" t="str">
        <f t="shared" si="918"/>
        <v>0.789718732213726-0.407508351085559i</v>
      </c>
      <c r="H3173" t="str">
        <f t="shared" si="919"/>
        <v>2.50560888350516-59.6284143457238i</v>
      </c>
      <c r="I3173" t="str">
        <f t="shared" si="920"/>
        <v>-1.17745109676272-2.19419423153571i</v>
      </c>
      <c r="K3173" t="str">
        <f t="shared" si="921"/>
        <v>0.00914500501837621-0.0188752374789573i</v>
      </c>
      <c r="L3173" t="str">
        <f t="shared" si="922"/>
        <v>0.0015-0.069765133116806i</v>
      </c>
      <c r="M3173" t="str">
        <f t="shared" si="923"/>
        <v>0.0135-0.0286215930735614i</v>
      </c>
      <c r="N3173">
        <f t="shared" si="924"/>
        <v>31.169963752270235</v>
      </c>
      <c r="O3173">
        <f t="shared" si="925"/>
        <v>17.953952339189513</v>
      </c>
      <c r="P3173" s="3">
        <f t="shared" si="926"/>
        <v>17.953952339189513</v>
      </c>
      <c r="Q3173" s="3">
        <f t="shared" si="927"/>
        <v>-148.83003624772977</v>
      </c>
      <c r="R3173">
        <f t="shared" si="928"/>
        <v>31.169963752270235</v>
      </c>
      <c r="S3173">
        <f t="shared" si="929"/>
        <v>142.58102147657547</v>
      </c>
      <c r="T3173">
        <f t="shared" si="912"/>
        <v>17.953952339189513</v>
      </c>
    </row>
    <row r="3174" spans="1:20" x14ac:dyDescent="0.3">
      <c r="A3174">
        <f t="shared" si="913"/>
        <v>899267.25854532828</v>
      </c>
      <c r="B3174">
        <f t="shared" si="930"/>
        <v>143122.82935818646</v>
      </c>
      <c r="C3174" t="str">
        <f t="shared" si="914"/>
        <v>-6.74022831761505-4.04601437821247i</v>
      </c>
      <c r="D3174" t="str">
        <f t="shared" si="915"/>
        <v>3.71423546165594-6.79820615268666i</v>
      </c>
      <c r="E3174" t="str">
        <f t="shared" si="916"/>
        <v>177.964948902779-77.5783778135694i</v>
      </c>
      <c r="F3174" t="str">
        <f t="shared" si="917"/>
        <v>13.7660203941917-8.17405389555961i</v>
      </c>
      <c r="G3174" t="str">
        <f t="shared" si="918"/>
        <v>0.788456276447511-0.408402958581395i</v>
      </c>
      <c r="H3174" t="str">
        <f t="shared" si="919"/>
        <v>2.47849228225503-59.3673775683769i</v>
      </c>
      <c r="I3174" t="str">
        <f t="shared" si="920"/>
        <v>-1.17482020302096-2.18091309504619i</v>
      </c>
      <c r="K3174" t="str">
        <f t="shared" si="921"/>
        <v>0.00912596728497431-0.0188120706637871i</v>
      </c>
      <c r="L3174" t="str">
        <f t="shared" si="922"/>
        <v>0.0015-0.0695010292058236i</v>
      </c>
      <c r="M3174" t="str">
        <f t="shared" si="923"/>
        <v>0.0135-0.0285132427511072i</v>
      </c>
      <c r="N3174">
        <f t="shared" si="924"/>
        <v>30.975489549100985</v>
      </c>
      <c r="O3174">
        <f t="shared" si="925"/>
        <v>17.909948708521558</v>
      </c>
      <c r="P3174" s="3">
        <f t="shared" si="926"/>
        <v>17.909948708521558</v>
      </c>
      <c r="Q3174" s="3">
        <f t="shared" si="927"/>
        <v>-149.02451045089902</v>
      </c>
      <c r="R3174">
        <f t="shared" si="928"/>
        <v>30.975489549100985</v>
      </c>
      <c r="S3174">
        <f t="shared" si="929"/>
        <v>143.12282935818646</v>
      </c>
      <c r="T3174">
        <f t="shared" si="912"/>
        <v>17.909948708521558</v>
      </c>
    </row>
    <row r="3175" spans="1:20" x14ac:dyDescent="0.3">
      <c r="A3175">
        <f t="shared" si="913"/>
        <v>902684.47412780055</v>
      </c>
      <c r="B3175">
        <f t="shared" si="930"/>
        <v>143666.69610974757</v>
      </c>
      <c r="C3175" t="str">
        <f t="shared" si="914"/>
        <v>-6.7198438866082-4.00274011052677i</v>
      </c>
      <c r="D3175" t="str">
        <f t="shared" si="915"/>
        <v>3.69291726274811-6.78446641876576i</v>
      </c>
      <c r="E3175" t="str">
        <f t="shared" si="916"/>
        <v>177.947522249751-78.0656903494662i</v>
      </c>
      <c r="F3175" t="str">
        <f t="shared" si="917"/>
        <v>13.7438819279849-8.18568845128933i</v>
      </c>
      <c r="G3175" t="str">
        <f t="shared" si="918"/>
        <v>0.787188283800996-0.409295601793421i</v>
      </c>
      <c r="H3175" t="str">
        <f t="shared" si="919"/>
        <v>2.451715480937-59.1077509689218i</v>
      </c>
      <c r="I3175" t="str">
        <f t="shared" si="920"/>
        <v>-1.17218589995413-2.16770298915343i</v>
      </c>
      <c r="K3175" t="str">
        <f t="shared" si="921"/>
        <v>0.00910705576940993-0.0187491361778673i</v>
      </c>
      <c r="L3175" t="str">
        <f t="shared" si="922"/>
        <v>0.0015-0.0692379250904801i</v>
      </c>
      <c r="M3175" t="str">
        <f t="shared" si="923"/>
        <v>0.0135-0.0284053026012226i</v>
      </c>
      <c r="N3175">
        <f t="shared" si="924"/>
        <v>30.780552244989082</v>
      </c>
      <c r="O3175">
        <f t="shared" si="925"/>
        <v>17.865969096777931</v>
      </c>
      <c r="P3175" s="3">
        <f t="shared" si="926"/>
        <v>17.865969096777931</v>
      </c>
      <c r="Q3175" s="3">
        <f t="shared" si="927"/>
        <v>-149.21944775501092</v>
      </c>
      <c r="R3175">
        <f t="shared" si="928"/>
        <v>30.780552244989082</v>
      </c>
      <c r="S3175">
        <f t="shared" si="929"/>
        <v>143.66669610974756</v>
      </c>
      <c r="T3175">
        <f t="shared" si="912"/>
        <v>17.865969096777931</v>
      </c>
    </row>
    <row r="3176" spans="1:20" x14ac:dyDescent="0.3">
      <c r="A3176">
        <f t="shared" si="913"/>
        <v>906114.67512948636</v>
      </c>
      <c r="B3176">
        <f t="shared" si="930"/>
        <v>144212.62955496463</v>
      </c>
      <c r="C3176" t="str">
        <f t="shared" si="914"/>
        <v>-6.69946748348352-3.95970964876255i</v>
      </c>
      <c r="D3176" t="str">
        <f t="shared" si="915"/>
        <v>3.67168283216819-6.7706863296319i</v>
      </c>
      <c r="E3176" t="str">
        <f t="shared" si="916"/>
        <v>177.92862994036-78.5564400775129i</v>
      </c>
      <c r="F3176" t="str">
        <f t="shared" si="917"/>
        <v>13.7216467946021-8.19730299157538i</v>
      </c>
      <c r="G3176" t="str">
        <f t="shared" si="918"/>
        <v>0.785914754489589-0.410186242047631i</v>
      </c>
      <c r="H3176" t="str">
        <f t="shared" si="919"/>
        <v>2.42527352715924-58.8495240189582i</v>
      </c>
      <c r="I3176" t="str">
        <f t="shared" si="920"/>
        <v>-1.16954823339935-2.15456341500041i</v>
      </c>
      <c r="K3176" t="str">
        <f t="shared" si="921"/>
        <v>0.00908826949866439-0.0186864334924916i</v>
      </c>
      <c r="L3176" t="str">
        <f t="shared" si="922"/>
        <v>0.0015-0.0689758169859334i</v>
      </c>
      <c r="M3176" t="str">
        <f t="shared" si="923"/>
        <v>0.0135-0.0282977710711522i</v>
      </c>
      <c r="N3176">
        <f t="shared" si="924"/>
        <v>30.585143303283786</v>
      </c>
      <c r="O3176">
        <f t="shared" si="925"/>
        <v>17.82201392563173</v>
      </c>
      <c r="P3176" s="3">
        <f t="shared" si="926"/>
        <v>17.82201392563173</v>
      </c>
      <c r="Q3176" s="3">
        <f t="shared" si="927"/>
        <v>-149.41485669671621</v>
      </c>
      <c r="R3176">
        <f t="shared" si="928"/>
        <v>30.585143303283786</v>
      </c>
      <c r="S3176">
        <f t="shared" si="929"/>
        <v>144.21262955496462</v>
      </c>
      <c r="T3176">
        <f t="shared" si="912"/>
        <v>17.82201392563173</v>
      </c>
    </row>
    <row r="3177" spans="1:20" x14ac:dyDescent="0.3">
      <c r="A3177">
        <f t="shared" si="913"/>
        <v>909557.91089497844</v>
      </c>
      <c r="B3177">
        <f t="shared" si="930"/>
        <v>144760.63754727351</v>
      </c>
      <c r="C3177" t="str">
        <f t="shared" si="914"/>
        <v>-6.67909998454391-3.91692100700064i</v>
      </c>
      <c r="D3177" t="str">
        <f t="shared" si="915"/>
        <v>3.65053228446636-6.75686650151985i</v>
      </c>
      <c r="E3177" t="str">
        <f t="shared" si="916"/>
        <v>177.908237394746-79.0506575039702i</v>
      </c>
      <c r="F3177" t="str">
        <f t="shared" si="917"/>
        <v>13.6993150034233-8.20889678217279i</v>
      </c>
      <c r="G3177" t="str">
        <f t="shared" si="918"/>
        <v>0.784635689050562-0.411074840532368i</v>
      </c>
      <c r="H3177" t="str">
        <f t="shared" si="919"/>
        <v>2.39916155065858-58.5926862957952i</v>
      </c>
      <c r="I3177" t="str">
        <f t="shared" si="920"/>
        <v>-1.16690724777878-2.14149387990798i</v>
      </c>
      <c r="K3177" t="str">
        <f t="shared" si="921"/>
        <v>0.00906960750543423-0.0186239620778405i</v>
      </c>
      <c r="L3177" t="str">
        <f t="shared" si="922"/>
        <v>0.0015-0.0687147011216709i</v>
      </c>
      <c r="M3177" t="str">
        <f t="shared" si="923"/>
        <v>0.0135-0.0281906466140189i</v>
      </c>
      <c r="N3177">
        <f t="shared" si="924"/>
        <v>30.389254075041606</v>
      </c>
      <c r="O3177">
        <f t="shared" si="925"/>
        <v>17.778083610124224</v>
      </c>
      <c r="P3177" s="3">
        <f t="shared" si="926"/>
        <v>17.778083610124224</v>
      </c>
      <c r="Q3177" s="3">
        <f t="shared" si="927"/>
        <v>-149.61074592495839</v>
      </c>
      <c r="R3177">
        <f t="shared" si="928"/>
        <v>30.389254075041606</v>
      </c>
      <c r="S3177">
        <f t="shared" si="929"/>
        <v>144.76063754727352</v>
      </c>
      <c r="T3177">
        <f t="shared" si="912"/>
        <v>17.778083610124224</v>
      </c>
    </row>
    <row r="3178" spans="1:20" x14ac:dyDescent="0.3">
      <c r="A3178">
        <f t="shared" si="913"/>
        <v>913014.23095637932</v>
      </c>
      <c r="B3178">
        <f t="shared" si="930"/>
        <v>145310.72796995315</v>
      </c>
      <c r="C3178" t="str">
        <f t="shared" si="914"/>
        <v>-6.65874224117311-3.8743721950804i</v>
      </c>
      <c r="D3178" t="str">
        <f t="shared" si="915"/>
        <v>3.62946572848204-6.74300754956551i</v>
      </c>
      <c r="E3178" t="str">
        <f t="shared" si="916"/>
        <v>177.886309259124-79.5483733043689i</v>
      </c>
      <c r="F3178" t="str">
        <f t="shared" si="917"/>
        <v>13.676886569497-8.22046908669547i</v>
      </c>
      <c r="G3178" t="str">
        <f t="shared" si="918"/>
        <v>0.783351088345802-0.411961358301054i</v>
      </c>
      <c r="H3178" t="str">
        <f t="shared" si="919"/>
        <v>2.37337476178404-58.3372274811979i</v>
      </c>
      <c r="I3178" t="str">
        <f t="shared" si="920"/>
        <v>-1.16426298614922-2.12849389729202i</v>
      </c>
      <c r="K3178" t="str">
        <f t="shared" si="921"/>
        <v>0.00905106882809954-0.0185617214030148i</v>
      </c>
      <c r="L3178" t="str">
        <f t="shared" si="922"/>
        <v>0.0015-0.0684545737414534i</v>
      </c>
      <c r="M3178" t="str">
        <f t="shared" si="923"/>
        <v>0.0135-0.0280839276888015i</v>
      </c>
      <c r="N3178">
        <f t="shared" si="924"/>
        <v>30.19287579795062</v>
      </c>
      <c r="O3178">
        <f t="shared" si="925"/>
        <v>17.734178558428283</v>
      </c>
      <c r="P3178" s="3">
        <f t="shared" si="926"/>
        <v>17.734178558428283</v>
      </c>
      <c r="Q3178" s="3">
        <f t="shared" si="927"/>
        <v>-149.80712420204938</v>
      </c>
      <c r="R3178">
        <f t="shared" si="928"/>
        <v>30.19287579795062</v>
      </c>
      <c r="S3178">
        <f t="shared" si="929"/>
        <v>145.31072796995315</v>
      </c>
      <c r="T3178">
        <f t="shared" si="912"/>
        <v>17.734178558428283</v>
      </c>
    </row>
    <row r="3179" spans="1:20" x14ac:dyDescent="0.3">
      <c r="A3179">
        <f t="shared" si="913"/>
        <v>916483.6850340137</v>
      </c>
      <c r="B3179">
        <f t="shared" si="930"/>
        <v>145862.90873623898</v>
      </c>
      <c r="C3179" t="str">
        <f t="shared" si="914"/>
        <v>-6.63839507972675-3.8320612187763i</v>
      </c>
      <c r="D3179" t="str">
        <f t="shared" si="915"/>
        <v>3.60848326737807-6.72911008774997i</v>
      </c>
      <c r="E3179" t="str">
        <f t="shared" si="916"/>
        <v>177.862809389656-80.0496183186404i</v>
      </c>
      <c r="F3179" t="str">
        <f t="shared" si="917"/>
        <v>13.6543615135864-8.23201916666368i</v>
      </c>
      <c r="G3179" t="str">
        <f t="shared" si="918"/>
        <v>0.782060953564551-0.412845756274975i</v>
      </c>
      <c r="H3179" t="str">
        <f t="shared" si="919"/>
        <v>2.34790845001073-58.0831373601442i</v>
      </c>
      <c r="I3179" t="str">
        <f t="shared" si="920"/>
        <v>-1.1616154902505-2.11556298658113i</v>
      </c>
      <c r="K3179" t="str">
        <f t="shared" si="921"/>
        <v>0.00903265251069191-0.0184997109360677i</v>
      </c>
      <c r="L3179" t="str">
        <f t="shared" si="922"/>
        <v>0.0015-0.0681954311032613i</v>
      </c>
      <c r="M3179" t="str">
        <f t="shared" si="923"/>
        <v>0.0135-0.0279776127603123i</v>
      </c>
      <c r="N3179">
        <f t="shared" si="924"/>
        <v>29.995999595243802</v>
      </c>
      <c r="O3179">
        <f t="shared" si="925"/>
        <v>17.690299171605343</v>
      </c>
      <c r="P3179" s="3">
        <f t="shared" si="926"/>
        <v>17.690299171605343</v>
      </c>
      <c r="Q3179" s="3">
        <f t="shared" si="927"/>
        <v>-150.0040004047562</v>
      </c>
      <c r="R3179">
        <f t="shared" si="928"/>
        <v>29.995999595243802</v>
      </c>
      <c r="S3179">
        <f t="shared" si="929"/>
        <v>145.86290873623898</v>
      </c>
      <c r="T3179">
        <f t="shared" si="912"/>
        <v>17.690299171605343</v>
      </c>
    </row>
    <row r="3180" spans="1:20" x14ac:dyDescent="0.3">
      <c r="A3180">
        <f t="shared" si="913"/>
        <v>919966.32303714298</v>
      </c>
      <c r="B3180">
        <f t="shared" si="930"/>
        <v>146417.18778943669</v>
      </c>
      <c r="C3180" t="str">
        <f t="shared" si="914"/>
        <v>-6.61805930142117-3.7899860799769i</v>
      </c>
      <c r="D3180" t="str">
        <f t="shared" si="915"/>
        <v>3.58758499867598-6.71517472884463i</v>
      </c>
      <c r="E3180" t="str">
        <f t="shared" si="916"/>
        <v>177.837700836034-80.5544235459269i</v>
      </c>
      <c r="F3180" t="str">
        <f t="shared" si="917"/>
        <v>13.6317398622182-8.24354628155271i</v>
      </c>
      <c r="G3180" t="str">
        <f t="shared" si="918"/>
        <v>0.780765286226125-0.413727995246106i</v>
      </c>
      <c r="H3180" t="str">
        <f t="shared" si="919"/>
        <v>2.3227579824844-57.8304058196039i</v>
      </c>
      <c r="I3180" t="str">
        <f t="shared" si="920"/>
        <v>-1.1589648005528-2.10270067313608i</v>
      </c>
      <c r="K3180" t="str">
        <f t="shared" si="921"/>
        <v>0.00901435760286304-0.0184379301440376i</v>
      </c>
      <c r="L3180" t="str">
        <f t="shared" si="922"/>
        <v>0.0015-0.06793726947924i</v>
      </c>
      <c r="M3180" t="str">
        <f t="shared" si="923"/>
        <v>0.0135-0.0278717002991754i</v>
      </c>
      <c r="N3180">
        <f t="shared" si="924"/>
        <v>29.798616474615244</v>
      </c>
      <c r="O3180">
        <f t="shared" si="925"/>
        <v>17.646445843357899</v>
      </c>
      <c r="P3180" s="3">
        <f t="shared" si="926"/>
        <v>17.646445843357899</v>
      </c>
      <c r="Q3180" s="3">
        <f t="shared" si="927"/>
        <v>-150.20138352538476</v>
      </c>
      <c r="R3180">
        <f t="shared" si="928"/>
        <v>29.798616474615244</v>
      </c>
      <c r="S3180">
        <f t="shared" si="929"/>
        <v>146.4171877894367</v>
      </c>
      <c r="T3180">
        <f t="shared" ref="T3180:T3243" si="931">P3180</f>
        <v>17.646445843357899</v>
      </c>
    </row>
    <row r="3181" spans="1:20" x14ac:dyDescent="0.3">
      <c r="A3181">
        <f t="shared" ref="A3181:A3244" si="932">2*PI()*B3181</f>
        <v>923462.19506468414</v>
      </c>
      <c r="B3181">
        <f t="shared" si="930"/>
        <v>146973.57310303656</v>
      </c>
      <c r="C3181" t="str">
        <f t="shared" ref="C3181:C3244" si="933">IMPRODUCT(D3181,E3181,$C$40,,K3181,$C$41)</f>
        <v>-6.59773568221918-3.748144776864i</v>
      </c>
      <c r="D3181" t="str">
        <f t="shared" ref="D3181:D3244" si="934">IMDIV(IMPRODUCT($C$37,$C$38,COMPLEX(1,A3181/$C$38)),IMSUM(-1*A3181*A3181/$C$39,COMPLEX(0,1*A3181)))</f>
        <v>3.56677101429103-6.70120208435647i</v>
      </c>
      <c r="E3181" t="str">
        <f t="shared" ref="E3181:E3244" si="935">IMDIV(IMPRODUCT(IMSUM(F3181,G3181),$C$29,H3181),IMSUM(1,I3181))</f>
        <v>177.810945824766-81.0628201390736i</v>
      </c>
      <c r="F3181" t="str">
        <f t="shared" ref="F3181:F3244" si="936">IMDIV(IMPRODUCT($C$14,$C$15,COMPLEX(1,A3181/$C$15)),IMSUM(-1*A3181*A3181/$C$16,COMPLEX(0,A3181)))</f>
        <v>13.6090216477288-8.25504968884235i</v>
      </c>
      <c r="G3181" t="str">
        <f t="shared" ref="G3181:G3244" si="937">IMDIV(1,COMPLEX(1,A3181*$C$9*$C$10))</f>
        <v>0.779464088182609-0.41460803587999i</v>
      </c>
      <c r="H3181" t="str">
        <f t="shared" ref="H3181:H3244" si="938">IMDIV($C$3,IMSUM(K3181,COMPLEX(0,$C$28*A3181)))</f>
        <v>2.2979188025949-57.5790228473267i</v>
      </c>
      <c r="I3181" t="str">
        <f t="shared" ref="I3181:I3244" si="939">IMPRODUCT(F3181,$C$29,H3181,$C$31)</f>
        <v>-1.15631095630292-2.08990648816976i</v>
      </c>
      <c r="K3181" t="str">
        <f t="shared" ref="K3181:K3244" si="940">IF($C$26&lt;=0,IMDIV(1,IMSUM(IMDIV(1,L3181),1/$C$18)),IMDIV(1,IMSUM(IMDIV(1,L3181),1/$C$18,IMDIV(1,M3181))))</f>
        <v>0.00899618315985281-0.0183763784929804i</v>
      </c>
      <c r="L3181" t="str">
        <f t="shared" ref="L3181:L3244" si="941">IMSUM($C$21/$C$22,IMDIV(1,COMPLEX(0,$C$20*$C$22*A3181)))</f>
        <v>0.0015-0.0676800851556488i</v>
      </c>
      <c r="M3181" t="str">
        <f t="shared" ref="M3181:M3244" si="942">IMSUM($C$25/$C$26,IMDIV(1,COMPLEX(0,$C$24*$C$26*A3181)))</f>
        <v>0.0135-0.0277661887818045i</v>
      </c>
      <c r="N3181">
        <f t="shared" ref="N3181:N3244" si="943">ABS(R3181)</f>
        <v>29.600717327128109</v>
      </c>
      <c r="O3181">
        <f t="shared" ref="O3181:O3244" si="944">ABS(P3181)</f>
        <v>17.602618959775207</v>
      </c>
      <c r="P3181" s="3">
        <f t="shared" ref="P3181:P3244" si="945">20*LOG10(IMABS(C3181))</f>
        <v>17.602618959775207</v>
      </c>
      <c r="Q3181" s="3">
        <f t="shared" ref="Q3181:Q3244" si="946">IMARGUMENT(C3181)*180/PI()</f>
        <v>-150.39928267287189</v>
      </c>
      <c r="R3181">
        <f t="shared" ref="R3181:R3244" si="947">IF(Q3181&lt;0,Q3181+180,Q3181-180)</f>
        <v>29.600717327128109</v>
      </c>
      <c r="S3181">
        <f t="shared" ref="S3181:S3244" si="948">B3181/1000</f>
        <v>146.97357310303656</v>
      </c>
      <c r="T3181">
        <f t="shared" si="931"/>
        <v>17.602618959775207</v>
      </c>
    </row>
    <row r="3182" spans="1:20" x14ac:dyDescent="0.3">
      <c r="A3182">
        <f t="shared" si="932"/>
        <v>926971.35140593001</v>
      </c>
      <c r="B3182">
        <f t="shared" ref="B3182:B3245" si="949">B3181*(1+B$42)</f>
        <v>147532.0726808281</v>
      </c>
      <c r="C3182" t="str">
        <f t="shared" si="933"/>
        <v>-6.57742497271235-3.70653530409342i</v>
      </c>
      <c r="D3182" t="str">
        <f t="shared" si="934"/>
        <v>3.5460414005686-6.68719276447453i</v>
      </c>
      <c r="E3182" t="str">
        <f t="shared" si="935"/>
        <v>177.782505742136-81.5748393987861i</v>
      </c>
      <c r="F3182" t="str">
        <f t="shared" si="936"/>
        <v>13.5862069083111-8.26652864406702i</v>
      </c>
      <c r="G3182" t="str">
        <f t="shared" si="937"/>
        <v>0.778157361621532-0.41548583871866i</v>
      </c>
      <c r="H3182" t="str">
        <f t="shared" si="938"/>
        <v>2.27338642857878-57.3289785306506i</v>
      </c>
      <c r="I3182" t="str">
        <f t="shared" si="939"/>
        <v>-1.1536539955695-2.07717996866856i</v>
      </c>
      <c r="K3182" t="str">
        <f t="shared" si="940"/>
        <v>0.00897812824245776-0.018315055448i</v>
      </c>
      <c r="L3182" t="str">
        <f t="shared" si="941"/>
        <v>0.0015-0.0674238744328039i</v>
      </c>
      <c r="M3182" t="str">
        <f t="shared" si="942"/>
        <v>0.0135-0.0276610766903811i</v>
      </c>
      <c r="N3182">
        <f t="shared" si="943"/>
        <v>29.40229292612392</v>
      </c>
      <c r="O3182">
        <f t="shared" si="944"/>
        <v>17.558818899072556</v>
      </c>
      <c r="P3182" s="3">
        <f t="shared" si="945"/>
        <v>17.558818899072556</v>
      </c>
      <c r="Q3182" s="3">
        <f t="shared" si="946"/>
        <v>-150.59770707387608</v>
      </c>
      <c r="R3182">
        <f t="shared" si="947"/>
        <v>29.40229292612392</v>
      </c>
      <c r="S3182">
        <f t="shared" si="948"/>
        <v>147.53207268082809</v>
      </c>
      <c r="T3182">
        <f t="shared" si="931"/>
        <v>17.558818899072556</v>
      </c>
    </row>
    <row r="3183" spans="1:20" x14ac:dyDescent="0.3">
      <c r="A3183">
        <f t="shared" si="932"/>
        <v>930493.84254127252</v>
      </c>
      <c r="B3183">
        <f t="shared" si="949"/>
        <v>148092.69455701526</v>
      </c>
      <c r="C3183" t="str">
        <f t="shared" si="933"/>
        <v>-6.55712789800103-3.66515565297704i</v>
      </c>
      <c r="D3183" t="str">
        <f t="shared" si="934"/>
        <v>3.52539623832025-6.67314737801681i</v>
      </c>
      <c r="E3183" t="str">
        <f t="shared" si="935"/>
        <v>177.752341116878-82.0905127674359i</v>
      </c>
      <c r="F3183" t="str">
        <f t="shared" si="936"/>
        <v>13.5632956880611-8.27798240086693i</v>
      </c>
      <c r="G3183" t="str">
        <f t="shared" si="937"/>
        <v>0.776845109068515-0.416361364183616i</v>
      </c>
      <c r="H3183" t="str">
        <f t="shared" si="938"/>
        <v>2.24915645214975-57.080263055321i</v>
      </c>
      <c r="I3183" t="str">
        <f t="shared" si="939"/>
        <v>-1.15099395528719-2.06452065731463i</v>
      </c>
      <c r="K3183" t="str">
        <f t="shared" si="940"/>
        <v>0.00896019191699942-0.0182539604732802i</v>
      </c>
      <c r="L3183" t="str">
        <f t="shared" si="941"/>
        <v>0.0015-0.0671686336250287i</v>
      </c>
      <c r="M3183" t="str">
        <f t="shared" si="942"/>
        <v>0.0135-0.0275563625128324i</v>
      </c>
      <c r="N3183">
        <f t="shared" si="943"/>
        <v>29.203333926125822</v>
      </c>
      <c r="O3183">
        <f t="shared" si="944"/>
        <v>17.515046031324978</v>
      </c>
      <c r="P3183" s="3">
        <f t="shared" si="945"/>
        <v>17.515046031324978</v>
      </c>
      <c r="Q3183" s="3">
        <f t="shared" si="946"/>
        <v>-150.79666607387418</v>
      </c>
      <c r="R3183">
        <f t="shared" si="947"/>
        <v>29.203333926125822</v>
      </c>
      <c r="S3183">
        <f t="shared" si="948"/>
        <v>148.09269455701525</v>
      </c>
      <c r="T3183">
        <f t="shared" si="931"/>
        <v>17.515046031324978</v>
      </c>
    </row>
    <row r="3184" spans="1:20" x14ac:dyDescent="0.3">
      <c r="A3184">
        <f t="shared" si="932"/>
        <v>934029.71914292953</v>
      </c>
      <c r="B3184">
        <f t="shared" si="949"/>
        <v>148655.44679633193</v>
      </c>
      <c r="C3184" t="str">
        <f t="shared" si="933"/>
        <v>-6.53684515757077-3.62400381166659i</v>
      </c>
      <c r="D3184" t="str">
        <f t="shared" si="934"/>
        <v>3.50483560286105-6.65906653237809i</v>
      </c>
      <c r="E3184" t="str">
        <f t="shared" si="935"/>
        <v>177.720411602518-82.6098718225079i</v>
      </c>
      <c r="F3184" t="str">
        <f t="shared" si="936"/>
        <v>13.5402880370236-8.28941021104024i</v>
      </c>
      <c r="G3184" t="str">
        <f t="shared" si="937"/>
        <v>0.775527333389897-0.417234572578846i</v>
      </c>
      <c r="H3184" t="str">
        <f t="shared" si="938"/>
        <v>2.22522453715687-56.832866704327i</v>
      </c>
      <c r="I3184" t="str">
        <f t="shared" si="939"/>
        <v>-1.14833087129983-2.05192810240924i</v>
      </c>
      <c r="K3184" t="str">
        <f t="shared" si="940"/>
        <v>0.00894237325529279-0.0181930930321151i</v>
      </c>
      <c r="L3184" t="str">
        <f t="shared" si="941"/>
        <v>0.0015-0.0669143590605984i</v>
      </c>
      <c r="M3184" t="str">
        <f t="shared" si="942"/>
        <v>0.0135-0.0274520447428096i</v>
      </c>
      <c r="N3184">
        <f t="shared" si="943"/>
        <v>29.003830861742728</v>
      </c>
      <c r="O3184">
        <f t="shared" si="944"/>
        <v>17.471300718194122</v>
      </c>
      <c r="P3184" s="3">
        <f t="shared" si="945"/>
        <v>17.471300718194122</v>
      </c>
      <c r="Q3184" s="3">
        <f t="shared" si="946"/>
        <v>-150.99616913825727</v>
      </c>
      <c r="R3184">
        <f t="shared" si="947"/>
        <v>29.003830861742728</v>
      </c>
      <c r="S3184">
        <f t="shared" si="948"/>
        <v>148.65544679633194</v>
      </c>
      <c r="T3184">
        <f t="shared" si="931"/>
        <v>17.471300718194122</v>
      </c>
    </row>
    <row r="3185" spans="1:20" x14ac:dyDescent="0.3">
      <c r="A3185">
        <f t="shared" si="932"/>
        <v>937579.03207567276</v>
      </c>
      <c r="B3185">
        <f t="shared" si="949"/>
        <v>149220.33749415801</v>
      </c>
      <c r="C3185" t="str">
        <f t="shared" si="933"/>
        <v>-6.51657742516549-3.58307776533875i</v>
      </c>
      <c r="D3185" t="str">
        <f t="shared" si="934"/>
        <v>3.48435956404667-6.6449508334782i</v>
      </c>
      <c r="E3185" t="str">
        <f t="shared" si="935"/>
        <v>177.686675959417-83.1329482696683i</v>
      </c>
      <c r="F3185" t="str">
        <f t="shared" si="936"/>
        <v>13.5171840112375-8.30081132459557i</v>
      </c>
      <c r="G3185" t="str">
        <f t="shared" si="937"/>
        <v>0.774204037795337-0.418105424093892i</v>
      </c>
      <c r="H3185" t="str">
        <f t="shared" si="938"/>
        <v>2.20158641826952-56.5867798567515i</v>
      </c>
      <c r="I3185" t="str">
        <f t="shared" si="939"/>
        <v>-1.14566477840267-2.03940185779705i</v>
      </c>
      <c r="K3185" t="str">
        <f t="shared" si="940"/>
        <v>0.00892467133461482-0.0181324525869391i</v>
      </c>
      <c r="L3185" t="str">
        <f t="shared" si="941"/>
        <v>0.0015-0.066661047081688i</v>
      </c>
      <c r="M3185" t="str">
        <f t="shared" si="942"/>
        <v>0.0135-0.0273481218796669i</v>
      </c>
      <c r="N3185">
        <f t="shared" si="943"/>
        <v>28.80377414656985</v>
      </c>
      <c r="O3185">
        <f t="shared" si="944"/>
        <v>17.427583312648402</v>
      </c>
      <c r="P3185" s="3">
        <f t="shared" si="945"/>
        <v>17.427583312648402</v>
      </c>
      <c r="Q3185" s="3">
        <f t="shared" si="946"/>
        <v>-151.19622585343015</v>
      </c>
      <c r="R3185">
        <f t="shared" si="947"/>
        <v>28.80377414656985</v>
      </c>
      <c r="S3185">
        <f t="shared" si="948"/>
        <v>149.220337494158</v>
      </c>
      <c r="T3185">
        <f t="shared" si="931"/>
        <v>17.427583312648402</v>
      </c>
    </row>
    <row r="3186" spans="1:20" x14ac:dyDescent="0.3">
      <c r="A3186">
        <f t="shared" si="932"/>
        <v>941141.83239756036</v>
      </c>
      <c r="B3186">
        <f t="shared" si="949"/>
        <v>149787.37477663581</v>
      </c>
      <c r="C3186" t="str">
        <f t="shared" si="933"/>
        <v>-6.49632534865751-3.54237549638267i</v>
      </c>
      <c r="D3186" t="str">
        <f t="shared" si="934"/>
        <v>3.46396818631157-6.63080088571134i</v>
      </c>
      <c r="E3186" t="str">
        <f t="shared" si="935"/>
        <v>177.651092036486-83.65977393544i</v>
      </c>
      <c r="F3186" t="str">
        <f t="shared" si="936"/>
        <v>13.4939836727808-8.31218498980578i</v>
      </c>
      <c r="G3186" t="str">
        <f t="shared" si="937"/>
        <v>0.772875225840387-0.41897387880697i</v>
      </c>
      <c r="H3186" t="str">
        <f t="shared" si="938"/>
        <v>2.17823789968889-56.341992986637i</v>
      </c>
      <c r="I3186" t="str">
        <f t="shared" si="939"/>
        <v>-1.14299571038363-2.02694148279153i</v>
      </c>
      <c r="K3186" t="str">
        <f t="shared" si="940"/>
        <v>0.00890708523767297-0.018072038599357i</v>
      </c>
      <c r="L3186" t="str">
        <f t="shared" si="941"/>
        <v>0.0015-0.0664086940443196i</v>
      </c>
      <c r="M3186" t="str">
        <f t="shared" si="942"/>
        <v>0.0135-0.0272445924284389i</v>
      </c>
      <c r="N3186">
        <f t="shared" si="943"/>
        <v>28.603154072091115</v>
      </c>
      <c r="O3186">
        <f t="shared" si="944"/>
        <v>17.383894158676839</v>
      </c>
      <c r="P3186" s="3">
        <f t="shared" si="945"/>
        <v>17.383894158676839</v>
      </c>
      <c r="Q3186" s="3">
        <f t="shared" si="946"/>
        <v>-151.39684592790888</v>
      </c>
      <c r="R3186">
        <f t="shared" si="947"/>
        <v>28.603154072091115</v>
      </c>
      <c r="S3186">
        <f t="shared" si="948"/>
        <v>149.7873747766358</v>
      </c>
      <c r="T3186">
        <f t="shared" si="931"/>
        <v>17.383894158676839</v>
      </c>
    </row>
    <row r="3187" spans="1:20" x14ac:dyDescent="0.3">
      <c r="A3187">
        <f t="shared" si="932"/>
        <v>944718.17136067105</v>
      </c>
      <c r="B3187">
        <f t="shared" si="949"/>
        <v>150356.56680078703</v>
      </c>
      <c r="C3187" t="str">
        <f t="shared" si="933"/>
        <v>-6.47608954991406-3.50189498458882i</v>
      </c>
      <c r="D3187" t="str">
        <f t="shared" si="934"/>
        <v>3.44366152870709-6.61661729189583i</v>
      </c>
      <c r="E3187" t="str">
        <f t="shared" si="935"/>
        <v>177.613616752586-84.1903807594742i</v>
      </c>
      <c r="F3187" t="str">
        <f t="shared" si="936"/>
        <v>13.4706870898152-8.32353045326235i</v>
      </c>
      <c r="G3187" t="str">
        <f t="shared" si="937"/>
        <v>0.771540901429043-0.419839896688134i</v>
      </c>
      <c r="H3187" t="str">
        <f t="shared" si="938"/>
        <v>2.15517485388494-56.0984966618624i</v>
      </c>
      <c r="I3187" t="str">
        <f t="shared" si="939"/>
        <v>-1.1403237000636-2.01454654210116i</v>
      </c>
      <c r="K3187" t="str">
        <f t="shared" si="940"/>
        <v>0.00888961405257374-0.0180118505301734i</v>
      </c>
      <c r="L3187" t="str">
        <f t="shared" si="941"/>
        <v>0.0015-0.0661572963183103i</v>
      </c>
      <c r="M3187" t="str">
        <f t="shared" si="942"/>
        <v>0.0135-0.0271414548998195i</v>
      </c>
      <c r="N3187">
        <f t="shared" si="943"/>
        <v>28.401960806577051</v>
      </c>
      <c r="O3187">
        <f t="shared" si="944"/>
        <v>17.340233590995574</v>
      </c>
      <c r="P3187" s="3">
        <f t="shared" si="945"/>
        <v>17.340233590995574</v>
      </c>
      <c r="Q3187" s="3">
        <f t="shared" si="946"/>
        <v>-151.59803919342295</v>
      </c>
      <c r="R3187">
        <f t="shared" si="947"/>
        <v>28.401960806577051</v>
      </c>
      <c r="S3187">
        <f t="shared" si="948"/>
        <v>150.35656680078702</v>
      </c>
      <c r="T3187">
        <f t="shared" si="931"/>
        <v>17.340233590995574</v>
      </c>
    </row>
    <row r="3188" spans="1:20" x14ac:dyDescent="0.3">
      <c r="A3188">
        <f t="shared" si="932"/>
        <v>948308.10041184153</v>
      </c>
      <c r="B3188">
        <f t="shared" si="949"/>
        <v>150927.92175463002</v>
      </c>
      <c r="C3188" t="str">
        <f t="shared" si="933"/>
        <v>-6.4558706246603-3.4616342073405i</v>
      </c>
      <c r="D3188" t="str">
        <f t="shared" si="934"/>
        <v>3.42343964494038-6.60240065322486i</v>
      </c>
      <c r="E3188" t="str">
        <f t="shared" si="935"/>
        <v>177.574206077604-84.7248007863995i</v>
      </c>
      <c r="F3188" t="str">
        <f t="shared" si="936"/>
        <v>13.4472943366298-8.33484695993077i</v>
      </c>
      <c r="G3188" t="str">
        <f t="shared" si="937"/>
        <v>0.770201068816261-0.420703437602488i</v>
      </c>
      <c r="H3188" t="str">
        <f t="shared" si="938"/>
        <v>2.13239322035886-55.8562815430383i</v>
      </c>
      <c r="I3188" t="str">
        <f t="shared" si="939"/>
        <v>-1.13764877933585-2.00221660575678i</v>
      </c>
      <c r="K3188" t="str">
        <f t="shared" si="940"/>
        <v>0.00887225687279132-0.0179518878394215i</v>
      </c>
      <c r="L3188" t="str">
        <f t="shared" si="941"/>
        <v>0.0015-0.0659068502872185i</v>
      </c>
      <c r="M3188" t="str">
        <f t="shared" si="942"/>
        <v>0.0135-0.027038707810141i</v>
      </c>
      <c r="N3188">
        <f t="shared" si="943"/>
        <v>28.20018439398612</v>
      </c>
      <c r="O3188">
        <f t="shared" si="944"/>
        <v>17.29660193474761</v>
      </c>
      <c r="P3188" s="3">
        <f t="shared" si="945"/>
        <v>17.29660193474761</v>
      </c>
      <c r="Q3188" s="3">
        <f t="shared" si="946"/>
        <v>-151.79981560601388</v>
      </c>
      <c r="R3188">
        <f t="shared" si="947"/>
        <v>28.20018439398612</v>
      </c>
      <c r="S3188">
        <f t="shared" si="948"/>
        <v>150.92792175463003</v>
      </c>
      <c r="T3188">
        <f t="shared" si="931"/>
        <v>17.29660193474761</v>
      </c>
    </row>
    <row r="3189" spans="1:20" x14ac:dyDescent="0.3">
      <c r="A3189">
        <f t="shared" si="932"/>
        <v>951911.67119340657</v>
      </c>
      <c r="B3189">
        <f t="shared" si="949"/>
        <v>151501.44785729761</v>
      </c>
      <c r="C3189" t="str">
        <f t="shared" si="933"/>
        <v>-6.43566914233869-3.42159113980747i</v>
      </c>
      <c r="D3189" t="str">
        <f t="shared" si="934"/>
        <v>3.40330258341358-6.58815156921785i</v>
      </c>
      <c r="E3189" t="str">
        <f t="shared" si="935"/>
        <v>177.532815013201-85.2630661572294i</v>
      </c>
      <c r="F3189" t="str">
        <f t="shared" si="936"/>
        <v>13.4238054936852-8.34613375320677i</v>
      </c>
      <c r="G3189" t="str">
        <f t="shared" si="937"/>
        <v>0.768855732610452-0.421564461313447i</v>
      </c>
      <c r="H3189" t="str">
        <f t="shared" si="938"/>
        <v>2.10988900442994-55.6153383824117i</v>
      </c>
      <c r="I3189" t="str">
        <f t="shared" si="939"/>
        <v>-1.13497097920453-1.98995124903974i</v>
      </c>
      <c r="K3189" t="str">
        <f t="shared" si="940"/>
        <v>0.0088550127971364-0.0178921499863918i</v>
      </c>
      <c r="L3189" t="str">
        <f t="shared" si="941"/>
        <v>0.0015-0.0656573523482952i</v>
      </c>
      <c r="M3189" t="str">
        <f t="shared" si="942"/>
        <v>0.0135-0.0269363496813518i</v>
      </c>
      <c r="N3189">
        <f t="shared" si="943"/>
        <v>27.997814752865224</v>
      </c>
      <c r="O3189">
        <f t="shared" si="944"/>
        <v>17.252999505195138</v>
      </c>
      <c r="P3189" s="3">
        <f t="shared" si="945"/>
        <v>17.252999505195138</v>
      </c>
      <c r="Q3189" s="3">
        <f t="shared" si="946"/>
        <v>-152.00218524713478</v>
      </c>
      <c r="R3189">
        <f t="shared" si="947"/>
        <v>27.997814752865224</v>
      </c>
      <c r="S3189">
        <f t="shared" si="948"/>
        <v>151.50144785729762</v>
      </c>
      <c r="T3189">
        <f t="shared" si="931"/>
        <v>17.252999505195138</v>
      </c>
    </row>
    <row r="3190" spans="1:20" x14ac:dyDescent="0.3">
      <c r="A3190">
        <f t="shared" si="932"/>
        <v>955528.93554394157</v>
      </c>
      <c r="B3190">
        <f t="shared" si="949"/>
        <v>152077.15335915535</v>
      </c>
      <c r="C3190" t="str">
        <f t="shared" si="933"/>
        <v>-6.41548564596485-3.38176375514227i</v>
      </c>
      <c r="D3190" t="str">
        <f t="shared" si="934"/>
        <v>3.38325038726332-6.57387063767234i</v>
      </c>
      <c r="E3190" t="str">
        <f t="shared" si="935"/>
        <v>177.489397573248-85.8052091003196i</v>
      </c>
      <c r="F3190" t="str">
        <f t="shared" si="936"/>
        <v>13.4002206476556-8.35739007497299i</v>
      </c>
      <c r="G3190" t="str">
        <f t="shared" si="937"/>
        <v>0.767504897775944-0.422422927486047i</v>
      </c>
      <c r="H3190" t="str">
        <f t="shared" si="938"/>
        <v>2.08765827604671-55.3756580227883i</v>
      </c>
      <c r="I3190" t="str">
        <f t="shared" si="939"/>
        <v>-1.13229032982231-1.977750052411i</v>
      </c>
      <c r="K3190" t="str">
        <f t="shared" si="940"/>
        <v>0.00883788092972474-0.0178326364296604i</v>
      </c>
      <c r="L3190" t="str">
        <f t="shared" si="941"/>
        <v>0.0015-0.0654087989124278i</v>
      </c>
      <c r="M3190" t="str">
        <f t="shared" si="942"/>
        <v>0.0135-0.0268343790409961i</v>
      </c>
      <c r="N3190">
        <f t="shared" si="943"/>
        <v>27.794841675251746</v>
      </c>
      <c r="O3190">
        <f t="shared" si="944"/>
        <v>17.209426607404758</v>
      </c>
      <c r="P3190" s="3">
        <f t="shared" si="945"/>
        <v>17.209426607404758</v>
      </c>
      <c r="Q3190" s="3">
        <f t="shared" si="946"/>
        <v>-152.20515832474825</v>
      </c>
      <c r="R3190">
        <f t="shared" si="947"/>
        <v>27.794841675251746</v>
      </c>
      <c r="S3190">
        <f t="shared" si="948"/>
        <v>152.07715335915535</v>
      </c>
      <c r="T3190">
        <f t="shared" si="931"/>
        <v>17.209426607404758</v>
      </c>
    </row>
    <row r="3191" spans="1:20" x14ac:dyDescent="0.3">
      <c r="A3191">
        <f t="shared" si="932"/>
        <v>959159.94549900852</v>
      </c>
      <c r="B3191">
        <f t="shared" si="949"/>
        <v>152655.04654192014</v>
      </c>
      <c r="C3191" t="str">
        <f t="shared" si="933"/>
        <v>-6.39532065197929-3.34215002467959i</v>
      </c>
      <c r="D3191" t="str">
        <f t="shared" si="934"/>
        <v>3.36328309440091-6.55955845461712i</v>
      </c>
      <c r="E3191" t="str">
        <f t="shared" si="935"/>
        <v>177.443906763921-86.3512619218342i</v>
      </c>
      <c r="F3191" t="str">
        <f t="shared" si="936"/>
        <v>13.3765398914724-8.36861516565713i</v>
      </c>
      <c r="G3191" t="str">
        <f t="shared" si="937"/>
        <v>0.766148569635413-0.423278795690292i</v>
      </c>
      <c r="H3191" t="str">
        <f t="shared" si="938"/>
        <v>2.06569716862177-55.1372313964675i</v>
      </c>
      <c r="I3191" t="str">
        <f t="shared" si="939"/>
        <v>-1.12960686052723-1.96561260144137i</v>
      </c>
      <c r="K3191" t="str">
        <f t="shared" si="940"/>
        <v>0.00882086037994623-0.0177733466271167i</v>
      </c>
      <c r="L3191" t="str">
        <f t="shared" si="941"/>
        <v>0.0015-0.0651611864040925i</v>
      </c>
      <c r="M3191" t="str">
        <f t="shared" si="942"/>
        <v>0.0135-0.0267327944221918i</v>
      </c>
      <c r="N3191">
        <f t="shared" si="943"/>
        <v>27.5912548255817</v>
      </c>
      <c r="O3191">
        <f t="shared" si="944"/>
        <v>17.165883535924984</v>
      </c>
      <c r="P3191" s="3">
        <f t="shared" si="945"/>
        <v>17.165883535924984</v>
      </c>
      <c r="Q3191" s="3">
        <f t="shared" si="946"/>
        <v>-152.4087451744183</v>
      </c>
      <c r="R3191">
        <f t="shared" si="947"/>
        <v>27.5912548255817</v>
      </c>
      <c r="S3191">
        <f t="shared" si="948"/>
        <v>152.65504654192014</v>
      </c>
      <c r="T3191">
        <f t="shared" si="931"/>
        <v>17.165883535924984</v>
      </c>
    </row>
    <row r="3192" spans="1:20" x14ac:dyDescent="0.3">
      <c r="A3192">
        <f t="shared" si="932"/>
        <v>962804.75329190469</v>
      </c>
      <c r="B3192">
        <f t="shared" si="949"/>
        <v>153235.13571877943</v>
      </c>
      <c r="C3192" t="str">
        <f t="shared" si="933"/>
        <v>-6.37517465009582-3.30274791813721i</v>
      </c>
      <c r="D3192" t="str">
        <f t="shared" si="934"/>
        <v>3.34340073755253-6.54521561426552i</v>
      </c>
      <c r="E3192" t="str">
        <f t="shared" si="935"/>
        <v>177.396294563466-86.9012569957599i</v>
      </c>
      <c r="F3192" t="str">
        <f t="shared" si="936"/>
        <v>13.3527633243648-8.37980826429019i</v>
      </c>
      <c r="G3192" t="str">
        <f t="shared" si="937"/>
        <v>0.764786753872286-0.424132025404564i</v>
      </c>
      <c r="H3192" t="str">
        <f t="shared" si="938"/>
        <v>2.04400187788919-54.9000495241871i</v>
      </c>
      <c r="I3192" t="str">
        <f t="shared" si="939"/>
        <v>-1.12692059987849-1.95353848674214i</v>
      </c>
      <c r="K3192" t="str">
        <f t="shared" si="940"/>
        <v>0.00880395026243339-0.0177142800359907i</v>
      </c>
      <c r="L3192" t="str">
        <f t="shared" si="941"/>
        <v>0.0015-0.0649145112612994i</v>
      </c>
      <c r="M3192" t="str">
        <f t="shared" si="942"/>
        <v>0.0135-0.02663159436361i</v>
      </c>
      <c r="N3192">
        <f t="shared" si="943"/>
        <v>27.387043739588819</v>
      </c>
      <c r="O3192">
        <f t="shared" si="944"/>
        <v>17.122370574455783</v>
      </c>
      <c r="P3192" s="3">
        <f t="shared" si="945"/>
        <v>17.122370574455783</v>
      </c>
      <c r="Q3192" s="3">
        <f t="shared" si="946"/>
        <v>-152.61295626041118</v>
      </c>
      <c r="R3192">
        <f t="shared" si="947"/>
        <v>27.387043739588819</v>
      </c>
      <c r="S3192">
        <f t="shared" si="948"/>
        <v>153.23513571877945</v>
      </c>
      <c r="T3192">
        <f t="shared" si="931"/>
        <v>17.122370574455783</v>
      </c>
    </row>
    <row r="3193" spans="1:20" x14ac:dyDescent="0.3">
      <c r="A3193">
        <f t="shared" si="932"/>
        <v>966463.41135441407</v>
      </c>
      <c r="B3193">
        <f t="shared" si="949"/>
        <v>153817.42923451081</v>
      </c>
      <c r="C3193" t="str">
        <f t="shared" si="933"/>
        <v>-6.35504810314543-3.26355540382198i</v>
      </c>
      <c r="D3193" t="str">
        <f t="shared" si="934"/>
        <v>3.32360334430008-6.53084270896985i</v>
      </c>
      <c r="E3193" t="str">
        <f t="shared" si="935"/>
        <v>177.346511901647-87.4552267533636i</v>
      </c>
      <c r="F3193" t="str">
        <f t="shared" si="936"/>
        <v>13.3288910519024-8.39096860856625i</v>
      </c>
      <c r="G3193" t="str">
        <f t="shared" si="937"/>
        <v>0.76341945653311-0.424982576019066i</v>
      </c>
      <c r="H3193" t="str">
        <f t="shared" si="938"/>
        <v>2.02256866078528-54.6641035140878i</v>
      </c>
      <c r="I3193" t="str">
        <f t="shared" si="939"/>
        <v>-1.12423157569173-1.9415273038972i</v>
      </c>
      <c r="K3193" t="str">
        <f t="shared" si="940"/>
        <v>0.00878714969703074-0.0176554361128802i</v>
      </c>
      <c r="L3193" t="str">
        <f t="shared" si="941"/>
        <v>0.0015-0.0646687699355445i</v>
      </c>
      <c r="M3193" t="str">
        <f t="shared" si="942"/>
        <v>0.0135-0.0265307774094541i</v>
      </c>
      <c r="N3193">
        <f t="shared" si="943"/>
        <v>27.182197823222538</v>
      </c>
      <c r="O3193">
        <f t="shared" si="944"/>
        <v>17.078887995510705</v>
      </c>
      <c r="P3193" s="3">
        <f t="shared" si="945"/>
        <v>17.078887995510705</v>
      </c>
      <c r="Q3193" s="3">
        <f t="shared" si="946"/>
        <v>-152.81780217677746</v>
      </c>
      <c r="R3193">
        <f t="shared" si="947"/>
        <v>27.182197823222538</v>
      </c>
      <c r="S3193">
        <f t="shared" si="948"/>
        <v>153.81742923451083</v>
      </c>
      <c r="T3193">
        <f t="shared" si="931"/>
        <v>17.078887995510705</v>
      </c>
    </row>
    <row r="3194" spans="1:20" x14ac:dyDescent="0.3">
      <c r="A3194">
        <f t="shared" si="932"/>
        <v>970135.97231756081</v>
      </c>
      <c r="B3194">
        <f t="shared" si="949"/>
        <v>154401.93546560194</v>
      </c>
      <c r="C3194" t="str">
        <f t="shared" si="933"/>
        <v>-6.33494144691665-3.22457044883796i</v>
      </c>
      <c r="D3194" t="str">
        <f t="shared" si="934"/>
        <v>3.30389093712237-6.51644032917649i</v>
      </c>
      <c r="E3194" t="str">
        <f t="shared" si="935"/>
        <v>177.294508638855-88.0132036721517i</v>
      </c>
      <c r="F3194" t="str">
        <f t="shared" si="936"/>
        <v>13.3049231860353-8.40209543490265i</v>
      </c>
      <c r="G3194" t="str">
        <f t="shared" si="937"/>
        <v>0.762046684029887-0.42583040683932i</v>
      </c>
      <c r="H3194" t="str">
        <f t="shared" si="938"/>
        <v>2.00139383435079-54.4293845606851i</v>
      </c>
      <c r="I3194" t="str">
        <f t="shared" si="939"/>
        <v>-1.12153981507331-1.9295786533956i</v>
      </c>
      <c r="K3194" t="str">
        <f t="shared" si="940"/>
        <v>0.00877045780876356-0.0175968143137774i</v>
      </c>
      <c r="L3194" t="str">
        <f t="shared" si="941"/>
        <v>0.0015-0.0644239588917556i</v>
      </c>
      <c r="M3194" t="str">
        <f t="shared" si="942"/>
        <v>0.0135-0.0264303421094382i</v>
      </c>
      <c r="N3194">
        <f t="shared" si="943"/>
        <v>26.976706351560409</v>
      </c>
      <c r="O3194">
        <f t="shared" si="944"/>
        <v>17.035436060070765</v>
      </c>
      <c r="P3194" s="3">
        <f t="shared" si="945"/>
        <v>17.035436060070765</v>
      </c>
      <c r="Q3194" s="3">
        <f t="shared" si="946"/>
        <v>-153.02329364843959</v>
      </c>
      <c r="R3194">
        <f t="shared" si="947"/>
        <v>26.976706351560409</v>
      </c>
      <c r="S3194">
        <f t="shared" si="948"/>
        <v>154.40193546560195</v>
      </c>
      <c r="T3194">
        <f t="shared" si="931"/>
        <v>17.035436060070765</v>
      </c>
    </row>
    <row r="3195" spans="1:20" x14ac:dyDescent="0.3">
      <c r="A3195">
        <f t="shared" si="932"/>
        <v>973822.48901236767</v>
      </c>
      <c r="B3195">
        <f t="shared" si="949"/>
        <v>154988.66282037125</v>
      </c>
      <c r="C3195" t="str">
        <f t="shared" si="933"/>
        <v>-6.31485508999152-3.18579101929809i</v>
      </c>
      <c r="D3195" t="str">
        <f t="shared" si="934"/>
        <v>3.28426353343634-6.50200906338147i</v>
      </c>
      <c r="E3195" t="str">
        <f t="shared" si="935"/>
        <v>177.240233544887-88.5752202642751i</v>
      </c>
      <c r="F3195" t="str">
        <f t="shared" si="936"/>
        <v>13.2808598451345-8.41318797850081i</v>
      </c>
      <c r="G3195" t="str">
        <f t="shared" si="937"/>
        <v>0.760668443142378-0.426675477089706i</v>
      </c>
      <c r="H3195" t="str">
        <f t="shared" si="938"/>
        <v>1.98047377465513-54.1958839438579i</v>
      </c>
      <c r="I3195" t="str">
        <f t="shared" si="939"/>
        <v>-1.11884534445383-1.91769214056513i</v>
      </c>
      <c r="K3195" t="str">
        <f t="shared" si="940"/>
        <v>0.00875387372780701-0.0175384140940951i</v>
      </c>
      <c r="L3195" t="str">
        <f t="shared" si="941"/>
        <v>0.0015-0.0641800746082443i</v>
      </c>
      <c r="M3195" t="str">
        <f t="shared" si="942"/>
        <v>0.0135-0.026330287018767i</v>
      </c>
      <c r="N3195">
        <f t="shared" si="943"/>
        <v>26.770558467726033</v>
      </c>
      <c r="O3195">
        <f t="shared" si="944"/>
        <v>16.992015017229782</v>
      </c>
      <c r="P3195" s="3">
        <f t="shared" si="945"/>
        <v>16.992015017229782</v>
      </c>
      <c r="Q3195" s="3">
        <f t="shared" si="946"/>
        <v>-153.22944153227397</v>
      </c>
      <c r="R3195">
        <f t="shared" si="947"/>
        <v>26.770558467726033</v>
      </c>
      <c r="S3195">
        <f t="shared" si="948"/>
        <v>154.98866282037125</v>
      </c>
      <c r="T3195">
        <f t="shared" si="931"/>
        <v>16.992015017229782</v>
      </c>
    </row>
    <row r="3196" spans="1:20" x14ac:dyDescent="0.3">
      <c r="A3196">
        <f t="shared" si="932"/>
        <v>977523.01447061473</v>
      </c>
      <c r="B3196">
        <f t="shared" si="949"/>
        <v>155577.61973908867</v>
      </c>
      <c r="C3196" t="str">
        <f t="shared" si="933"/>
        <v>-6.29478941357756-3.14721508054039i</v>
      </c>
      <c r="D3196" t="str">
        <f t="shared" si="934"/>
        <v>3.26472114563916-6.48754949808725i</v>
      </c>
      <c r="E3196" t="str">
        <f t="shared" si="935"/>
        <v>177.183634277397-89.141309064362i</v>
      </c>
      <c r="F3196" t="str">
        <f t="shared" si="936"/>
        <v>13.2567011540314-8.42424547340847i</v>
      </c>
      <c r="G3196" t="str">
        <f t="shared" si="937"/>
        <v>0.759284741020372-0.427517745917054i</v>
      </c>
      <c r="H3196" t="str">
        <f t="shared" si="938"/>
        <v>1.95980491574152-53.9635930278469i</v>
      </c>
      <c r="I3196" t="str">
        <f t="shared" si="939"/>
        <v>-1.11614818962092-1.9058673755067i</v>
      </c>
      <c r="K3196" t="str">
        <f t="shared" si="940"/>
        <v>0.00873739658945531-0.0174802349086923i</v>
      </c>
      <c r="L3196" t="str">
        <f t="shared" si="941"/>
        <v>0.0015-0.0639371135766532i</v>
      </c>
      <c r="M3196" t="str">
        <f t="shared" si="942"/>
        <v>0.0135-0.0262306106981141i</v>
      </c>
      <c r="N3196">
        <f t="shared" si="943"/>
        <v>26.563743181817813</v>
      </c>
      <c r="O3196">
        <f t="shared" si="944"/>
        <v>16.948625103831844</v>
      </c>
      <c r="P3196" s="3">
        <f t="shared" si="945"/>
        <v>16.948625103831844</v>
      </c>
      <c r="Q3196" s="3">
        <f t="shared" si="946"/>
        <v>-153.43625681818219</v>
      </c>
      <c r="R3196">
        <f t="shared" si="947"/>
        <v>26.563743181817813</v>
      </c>
      <c r="S3196">
        <f t="shared" si="948"/>
        <v>155.57761973908868</v>
      </c>
      <c r="T3196">
        <f t="shared" si="931"/>
        <v>16.948625103831844</v>
      </c>
    </row>
    <row r="3197" spans="1:20" x14ac:dyDescent="0.3">
      <c r="A3197">
        <f t="shared" si="932"/>
        <v>981237.601925603</v>
      </c>
      <c r="B3197">
        <f t="shared" si="949"/>
        <v>156168.81469409721</v>
      </c>
      <c r="C3197" t="str">
        <f t="shared" si="933"/>
        <v>-6.27474477133557-3.10884059734727i</v>
      </c>
      <c r="D3197" t="str">
        <f t="shared" si="934"/>
        <v>3.24526378115008-6.47306221775979i</v>
      </c>
      <c r="E3197" t="str">
        <f t="shared" si="935"/>
        <v>177.124657360012-89.7115026167636i</v>
      </c>
      <c r="F3197" t="str">
        <f t="shared" si="936"/>
        <v>13.2324472440568-8.435267152582i</v>
      </c>
      <c r="G3197" t="str">
        <f t="shared" si="937"/>
        <v>0.757895585185916-0.42835717239427i</v>
      </c>
      <c r="H3197" t="str">
        <f t="shared" si="938"/>
        <v>1.93938374859299-53.7325032602687i</v>
      </c>
      <c r="I3197" t="str">
        <f t="shared" si="939"/>
        <v>-1.11344837575128-1.89410397302957i</v>
      </c>
      <c r="K3197" t="str">
        <f t="shared" si="940"/>
        <v>0.00872102553409082-0.0174222762119004i</v>
      </c>
      <c r="L3197" t="str">
        <f t="shared" si="941"/>
        <v>0.0015-0.0636950723019061i</v>
      </c>
      <c r="M3197" t="str">
        <f t="shared" si="942"/>
        <v>0.0135-0.0261313117136024i</v>
      </c>
      <c r="N3197">
        <f t="shared" si="943"/>
        <v>26.356249369837457</v>
      </c>
      <c r="O3197">
        <f t="shared" si="944"/>
        <v>16.9052665440997</v>
      </c>
      <c r="P3197" s="3">
        <f t="shared" si="945"/>
        <v>16.9052665440997</v>
      </c>
      <c r="Q3197" s="3">
        <f t="shared" si="946"/>
        <v>-153.64375063016254</v>
      </c>
      <c r="R3197">
        <f t="shared" si="947"/>
        <v>26.356249369837457</v>
      </c>
      <c r="S3197">
        <f t="shared" si="948"/>
        <v>156.16881469409719</v>
      </c>
      <c r="T3197">
        <f t="shared" si="931"/>
        <v>16.9052665440997</v>
      </c>
    </row>
    <row r="3198" spans="1:20" x14ac:dyDescent="0.3">
      <c r="A3198">
        <f t="shared" si="932"/>
        <v>984966.3048129204</v>
      </c>
      <c r="B3198">
        <f t="shared" si="949"/>
        <v>156762.25618993479</v>
      </c>
      <c r="C3198" t="str">
        <f t="shared" si="933"/>
        <v>-6.25472148920266-3.07066553417019i</v>
      </c>
      <c r="D3198" t="str">
        <f t="shared" si="934"/>
        <v>3.22589144245291-6.45854780478656i</v>
      </c>
      <c r="E3198" t="str">
        <f t="shared" si="935"/>
        <v>177.063248160131-90.285833462183i</v>
      </c>
      <c r="F3198" t="str">
        <f t="shared" si="936"/>
        <v>13.2080982530795-8.44625224795031i</v>
      </c>
      <c r="G3198" t="str">
        <f t="shared" si="937"/>
        <v>0.756500983535513-0.429193715524021i</v>
      </c>
      <c r="H3198" t="str">
        <f t="shared" si="938"/>
        <v>1.91920682011864-53.5026061711401i</v>
      </c>
      <c r="I3198" t="str">
        <f t="shared" si="939"/>
        <v>-1.110745927442-1.88240155258744i</v>
      </c>
      <c r="K3198" t="str">
        <f t="shared" si="940"/>
        <v>0.00870475970715362-0.0173645374575474i</v>
      </c>
      <c r="L3198" t="str">
        <f t="shared" si="941"/>
        <v>0.0015-0.0634539473021578i</v>
      </c>
      <c r="M3198" t="str">
        <f t="shared" si="942"/>
        <v>0.0135-0.0260323886367826i</v>
      </c>
      <c r="N3198">
        <f t="shared" si="943"/>
        <v>26.148065772635675</v>
      </c>
      <c r="O3198">
        <f t="shared" si="944"/>
        <v>16.861939549254458</v>
      </c>
      <c r="P3198" s="3">
        <f t="shared" si="945"/>
        <v>16.861939549254458</v>
      </c>
      <c r="Q3198" s="3">
        <f t="shared" si="946"/>
        <v>-153.85193422736432</v>
      </c>
      <c r="R3198">
        <f t="shared" si="947"/>
        <v>26.148065772635675</v>
      </c>
      <c r="S3198">
        <f t="shared" si="948"/>
        <v>156.76225618993479</v>
      </c>
      <c r="T3198">
        <f t="shared" si="931"/>
        <v>16.861939549254458</v>
      </c>
    </row>
    <row r="3199" spans="1:20" x14ac:dyDescent="0.3">
      <c r="A3199">
        <f t="shared" si="932"/>
        <v>988709.17677120958</v>
      </c>
      <c r="B3199">
        <f t="shared" si="949"/>
        <v>157357.95276345656</v>
      </c>
      <c r="C3199" t="str">
        <f t="shared" si="933"/>
        <v>-6.23471986521187-3.0326878553577i</v>
      </c>
      <c r="D3199" t="str">
        <f t="shared" si="934"/>
        <v>3.20660412713885-6.4440068394355i</v>
      </c>
      <c r="E3199" t="str">
        <f t="shared" si="935"/>
        <v>176.999350866376-90.8643341236837i</v>
      </c>
      <c r="F3199" t="str">
        <f t="shared" si="936"/>
        <v>13.1836543255437-8.4571999904786i</v>
      </c>
      <c r="G3199" t="str">
        <f t="shared" si="937"/>
        <v>0.755100944342284-0.430027334242458i</v>
      </c>
      <c r="H3199" t="str">
        <f t="shared" si="938"/>
        <v>1.89927073215959-53.2738933719158i</v>
      </c>
      <c r="I3199" t="str">
        <f t="shared" si="939"/>
        <v>-1.10804086874105-1.87075973821521i</v>
      </c>
      <c r="K3199" t="str">
        <f t="shared" si="940"/>
        <v>0.00868859825911046-0.0173070180989835i</v>
      </c>
      <c r="L3199" t="str">
        <f t="shared" si="941"/>
        <v>0.0015-0.0632137351087442i</v>
      </c>
      <c r="M3199" t="str">
        <f t="shared" si="942"/>
        <v>0.0135-0.0259338400446131i</v>
      </c>
      <c r="N3199">
        <f t="shared" si="943"/>
        <v>25.939180994854951</v>
      </c>
      <c r="O3199">
        <f t="shared" si="944"/>
        <v>16.818644317126683</v>
      </c>
      <c r="P3199" s="3">
        <f t="shared" si="945"/>
        <v>16.818644317126683</v>
      </c>
      <c r="Q3199" s="3">
        <f t="shared" si="946"/>
        <v>-154.06081900514505</v>
      </c>
      <c r="R3199">
        <f t="shared" si="947"/>
        <v>25.939180994854951</v>
      </c>
      <c r="S3199">
        <f t="shared" si="948"/>
        <v>157.35795276345655</v>
      </c>
      <c r="T3199">
        <f t="shared" si="931"/>
        <v>16.818644317126683</v>
      </c>
    </row>
    <row r="3200" spans="1:20" x14ac:dyDescent="0.3">
      <c r="A3200">
        <f t="shared" si="932"/>
        <v>992466.27164294035</v>
      </c>
      <c r="B3200">
        <f t="shared" si="949"/>
        <v>157955.91298395771</v>
      </c>
      <c r="C3200" t="str">
        <f t="shared" si="933"/>
        <v>-6.21474016930616-2.99490552538933i</v>
      </c>
      <c r="D3200" t="str">
        <f t="shared" si="934"/>
        <v>3.1874018279493-6.42943989981421i</v>
      </c>
      <c r="E3200" t="str">
        <f t="shared" si="935"/>
        <v>176.932908465737-91.4470370920252i</v>
      </c>
      <c r="F3200" t="str">
        <f t="shared" si="936"/>
        <v>13.159115612506-8.46810961023389i</v>
      </c>
      <c r="G3200" t="str">
        <f t="shared" si="937"/>
        <v>0.753695476258085-0.430857987422983i</v>
      </c>
      <c r="H3200" t="str">
        <f t="shared" si="938"/>
        <v>1.8795721405146-53.0463565545379i</v>
      </c>
      <c r="I3200" t="str">
        <f t="shared" si="939"/>
        <v>-1.10533322317727-1.85917815846662i</v>
      </c>
      <c r="K3200" t="str">
        <f t="shared" si="940"/>
        <v>0.00867254034542476-0.0172497175891047i</v>
      </c>
      <c r="L3200" t="str">
        <f t="shared" si="941"/>
        <v>0.0015-0.0629744322661333i</v>
      </c>
      <c r="M3200" t="str">
        <f t="shared" si="942"/>
        <v>0.0135-0.0258356645194392i</v>
      </c>
      <c r="N3200">
        <f t="shared" si="943"/>
        <v>25.729583503893878</v>
      </c>
      <c r="O3200">
        <f t="shared" si="944"/>
        <v>16.775381031757547</v>
      </c>
      <c r="P3200" s="3">
        <f t="shared" si="945"/>
        <v>16.775381031757547</v>
      </c>
      <c r="Q3200" s="3">
        <f t="shared" si="946"/>
        <v>-154.27041649610612</v>
      </c>
      <c r="R3200">
        <f t="shared" si="947"/>
        <v>25.729583503893878</v>
      </c>
      <c r="S3200">
        <f t="shared" si="948"/>
        <v>157.95591298395772</v>
      </c>
      <c r="T3200">
        <f t="shared" si="931"/>
        <v>16.775381031757547</v>
      </c>
    </row>
    <row r="3201" spans="1:20" x14ac:dyDescent="0.3">
      <c r="A3201">
        <f t="shared" si="932"/>
        <v>996237.64347518352</v>
      </c>
      <c r="B3201">
        <f t="shared" si="949"/>
        <v>158556.14545329675</v>
      </c>
      <c r="C3201" t="str">
        <f t="shared" si="933"/>
        <v>-6.19478264314908-2.9573165091138i</v>
      </c>
      <c r="D3201" t="str">
        <f t="shared" si="934"/>
        <v>3.1682845328193-6.41484756183044i</v>
      </c>
      <c r="E3201" t="str">
        <f t="shared" si="935"/>
        <v>176.863862720382-92.0339748103325i</v>
      </c>
      <c r="F3201" t="str">
        <f t="shared" si="936"/>
        <v>13.1344822716722-8.4789803364506i</v>
      </c>
      <c r="G3201" t="str">
        <f t="shared" si="937"/>
        <v>0.752284588315591-0.431685633880064i</v>
      </c>
      <c r="H3201" t="str">
        <f t="shared" si="938"/>
        <v>1.86010775398431-52.8199874904974i</v>
      </c>
      <c r="I3201" t="str">
        <f t="shared" si="939"/>
        <v>-1.10262301378945-1.8476564463527i</v>
      </c>
      <c r="K3201" t="str">
        <f t="shared" si="940"/>
        <v>0.00865658512652539-0.0171926353803773i</v>
      </c>
      <c r="L3201" t="str">
        <f t="shared" si="941"/>
        <v>0.0015-0.0627360353318721i</v>
      </c>
      <c r="M3201" t="str">
        <f t="shared" si="942"/>
        <v>0.0135-0.0257378606489731i</v>
      </c>
      <c r="N3201">
        <f t="shared" si="943"/>
        <v>25.519261628872783</v>
      </c>
      <c r="O3201">
        <f t="shared" si="944"/>
        <v>16.732149862991466</v>
      </c>
      <c r="P3201" s="3">
        <f t="shared" si="945"/>
        <v>16.732149862991466</v>
      </c>
      <c r="Q3201" s="3">
        <f t="shared" si="946"/>
        <v>-154.48073837112722</v>
      </c>
      <c r="R3201">
        <f t="shared" si="947"/>
        <v>25.519261628872783</v>
      </c>
      <c r="S3201">
        <f t="shared" si="948"/>
        <v>158.55614545329675</v>
      </c>
      <c r="T3201">
        <f t="shared" si="931"/>
        <v>16.732149862991466</v>
      </c>
    </row>
    <row r="3202" spans="1:20" x14ac:dyDescent="0.3">
      <c r="A3202">
        <f t="shared" si="932"/>
        <v>1000023.3465203893</v>
      </c>
      <c r="B3202">
        <f t="shared" si="949"/>
        <v>159158.65880601929</v>
      </c>
      <c r="C3202" t="str">
        <f t="shared" si="933"/>
        <v>-6.17484749993017-2.91991877199294i</v>
      </c>
      <c r="D3202" t="str">
        <f t="shared" si="934"/>
        <v>3.14925222492086-6.40023039915289i</v>
      </c>
      <c r="E3202" t="str">
        <f t="shared" si="935"/>
        <v>176.792154144145-92.6251796580528i</v>
      </c>
      <c r="F3202" t="str">
        <f t="shared" si="936"/>
        <v>13.1097544674324-8.48981139759722i</v>
      </c>
      <c r="G3202" t="str">
        <f t="shared" si="937"/>
        <v>0.750868289930338-0.432510232373094i</v>
      </c>
      <c r="H3202" t="str">
        <f t="shared" si="938"/>
        <v>1.84087433343456-52.5947780299085i</v>
      </c>
      <c r="I3202" t="str">
        <f t="shared" si="939"/>
        <v>-1.0999102631549-1.83619423928091i</v>
      </c>
      <c r="K3202" t="str">
        <f t="shared" si="940"/>
        <v>0.00864073176777705-0.0171357709248616i</v>
      </c>
      <c r="L3202" t="str">
        <f t="shared" si="941"/>
        <v>0.0015-0.0624985408765412i</v>
      </c>
      <c r="M3202" t="str">
        <f t="shared" si="942"/>
        <v>0.0135-0.0256404270262733i</v>
      </c>
      <c r="N3202">
        <f t="shared" si="943"/>
        <v>25.308203559616771</v>
      </c>
      <c r="O3202">
        <f t="shared" si="944"/>
        <v>16.688950966058528</v>
      </c>
      <c r="P3202" s="3">
        <f t="shared" si="945"/>
        <v>16.688950966058528</v>
      </c>
      <c r="Q3202" s="3">
        <f t="shared" si="946"/>
        <v>-154.69179644038323</v>
      </c>
      <c r="R3202">
        <f t="shared" si="947"/>
        <v>25.308203559616771</v>
      </c>
      <c r="S3202">
        <f t="shared" si="948"/>
        <v>159.15865880601928</v>
      </c>
      <c r="T3202">
        <f t="shared" si="931"/>
        <v>16.688950966058528</v>
      </c>
    </row>
    <row r="3203" spans="1:20" x14ac:dyDescent="0.3">
      <c r="A3203">
        <f t="shared" si="932"/>
        <v>1003823.4352371667</v>
      </c>
      <c r="B3203">
        <f t="shared" si="949"/>
        <v>159763.46170948216</v>
      </c>
      <c r="C3203" t="str">
        <f t="shared" si="933"/>
        <v>-6.15493492416605-2.8827102803514i</v>
      </c>
      <c r="D3203" t="str">
        <f t="shared" si="934"/>
        <v>3.13030488270686-6.38558898317295i</v>
      </c>
      <c r="E3203" t="str">
        <f t="shared" si="935"/>
        <v>176.717721978709-93.2206839341871i</v>
      </c>
      <c r="F3203" t="str">
        <f t="shared" si="936"/>
        <v>13.0849323708962-8.50060202144366i</v>
      </c>
      <c r="G3203" t="str">
        <f t="shared" si="937"/>
        <v>0.749446590902725-0.433331741610292i</v>
      </c>
      <c r="H3203" t="str">
        <f t="shared" si="938"/>
        <v>1.82186869087744-52.3707201005935i</v>
      </c>
      <c r="I3203" t="str">
        <f t="shared" si="939"/>
        <v>-1.09719499341727-1.82479117899501i</v>
      </c>
      <c r="K3203" t="str">
        <f t="shared" si="940"/>
        <v>0.00862497943944947-0.0170791236742346i</v>
      </c>
      <c r="L3203" t="str">
        <f t="shared" si="941"/>
        <v>0.0015-0.0622619454837029i</v>
      </c>
      <c r="M3203" t="str">
        <f t="shared" si="942"/>
        <v>0.0135-0.0255433622497243i</v>
      </c>
      <c r="N3203">
        <f t="shared" si="943"/>
        <v>25.096397345651894</v>
      </c>
      <c r="O3203">
        <f t="shared" si="944"/>
        <v>16.645784481147487</v>
      </c>
      <c r="P3203" s="3">
        <f t="shared" si="945"/>
        <v>16.645784481147487</v>
      </c>
      <c r="Q3203" s="3">
        <f t="shared" si="946"/>
        <v>-154.90360265434811</v>
      </c>
      <c r="R3203">
        <f t="shared" si="947"/>
        <v>25.096397345651894</v>
      </c>
      <c r="S3203">
        <f t="shared" si="948"/>
        <v>159.76346170948216</v>
      </c>
      <c r="T3203">
        <f t="shared" si="931"/>
        <v>16.645784481147487</v>
      </c>
    </row>
    <row r="3204" spans="1:20" x14ac:dyDescent="0.3">
      <c r="A3204">
        <f t="shared" si="932"/>
        <v>1007637.964291068</v>
      </c>
      <c r="B3204">
        <f t="shared" si="949"/>
        <v>160370.56286397821</v>
      </c>
      <c r="C3204" t="str">
        <f t="shared" si="933"/>
        <v>-6.13504507149686-2.84568900163164i</v>
      </c>
      <c r="D3204" t="str">
        <f t="shared" si="934"/>
        <v>3.11144247995492-6.37092388296714i</v>
      </c>
      <c r="E3204" t="str">
        <f t="shared" si="935"/>
        <v>176.640504169453-93.8205198397639i</v>
      </c>
      <c r="F3204" t="str">
        <f t="shared" si="936"/>
        <v>13.0600161599271-8.51135143512955i</v>
      </c>
      <c r="G3204" t="str">
        <f t="shared" si="937"/>
        <v>0.748019501419975-0.434150120252646i</v>
      </c>
      <c r="H3204" t="str">
        <f t="shared" si="938"/>
        <v>1.80308768857043-52.1478057071794i</v>
      </c>
      <c r="I3204" t="str">
        <f t="shared" si="939"/>
        <v>-1.09447722631376-1.81344691151578i</v>
      </c>
      <c r="K3204" t="str">
        <f t="shared" si="940"/>
        <v>0.00860932731668718-0.0170226930798136i</v>
      </c>
      <c r="L3204" t="str">
        <f t="shared" si="941"/>
        <v>0.0015-0.0620262457498536i</v>
      </c>
      <c r="M3204" t="str">
        <f t="shared" si="942"/>
        <v>0.0135-0.0254466649230168i</v>
      </c>
      <c r="N3204">
        <f t="shared" si="943"/>
        <v>24.883830895210991</v>
      </c>
      <c r="O3204">
        <f t="shared" si="944"/>
        <v>16.602650532968365</v>
      </c>
      <c r="P3204" s="3">
        <f t="shared" si="945"/>
        <v>16.602650532968365</v>
      </c>
      <c r="Q3204" s="3">
        <f t="shared" si="946"/>
        <v>-155.11616910478901</v>
      </c>
      <c r="R3204">
        <f t="shared" si="947"/>
        <v>24.883830895210991</v>
      </c>
      <c r="S3204">
        <f t="shared" si="948"/>
        <v>160.37056286397822</v>
      </c>
      <c r="T3204">
        <f t="shared" si="931"/>
        <v>16.602650532968365</v>
      </c>
    </row>
    <row r="3205" spans="1:20" x14ac:dyDescent="0.3">
      <c r="A3205">
        <f t="shared" si="932"/>
        <v>1011466.9885553742</v>
      </c>
      <c r="B3205">
        <f t="shared" si="949"/>
        <v>160979.97100286133</v>
      </c>
      <c r="C3205" t="str">
        <f t="shared" si="933"/>
        <v>-6.11517806847842-2.80885290465624i</v>
      </c>
      <c r="D3205" t="str">
        <f t="shared" si="934"/>
        <v>3.09266498581183-6.35623566526043i</v>
      </c>
      <c r="E3205" t="str">
        <f t="shared" si="935"/>
        <v>176.560437341014-94.4247194595343i</v>
      </c>
      <c r="F3205" t="str">
        <f t="shared" si="936"/>
        <v>13.0350060191757-8.52205886523298i</v>
      </c>
      <c r="G3205" t="str">
        <f t="shared" si="937"/>
        <v>0.746587032058053-0.434965326917906i</v>
      </c>
      <c r="H3205" t="str">
        <f t="shared" si="938"/>
        <v>1.78452823813295-51.9260269302067i</v>
      </c>
      <c r="I3205" t="str">
        <f t="shared" si="939"/>
        <v>-1.09175698320168-1.80216108708234i</v>
      </c>
      <c r="K3205" t="str">
        <f t="shared" si="940"/>
        <v>0.00859377457947967-0.0169664785925785i</v>
      </c>
      <c r="L3205" t="str">
        <f t="shared" si="941"/>
        <v>0.0015-0.0617914382843729i</v>
      </c>
      <c r="M3205" t="str">
        <f t="shared" si="942"/>
        <v>0.0135-0.0253503336551274i</v>
      </c>
      <c r="N3205">
        <f t="shared" si="943"/>
        <v>24.670491974262092</v>
      </c>
      <c r="O3205">
        <f t="shared" si="944"/>
        <v>16.55954923030588</v>
      </c>
      <c r="P3205" s="3">
        <f t="shared" si="945"/>
        <v>16.55954923030588</v>
      </c>
      <c r="Q3205" s="3">
        <f t="shared" si="946"/>
        <v>-155.32950802573791</v>
      </c>
      <c r="R3205">
        <f t="shared" si="947"/>
        <v>24.670491974262092</v>
      </c>
      <c r="S3205">
        <f t="shared" si="948"/>
        <v>160.97997100286133</v>
      </c>
      <c r="T3205">
        <f t="shared" si="931"/>
        <v>16.55954923030588</v>
      </c>
    </row>
    <row r="3206" spans="1:20" x14ac:dyDescent="0.3">
      <c r="A3206">
        <f t="shared" si="932"/>
        <v>1015310.5631118846</v>
      </c>
      <c r="B3206">
        <f t="shared" si="949"/>
        <v>161591.69489267221</v>
      </c>
      <c r="C3206" t="str">
        <f t="shared" si="933"/>
        <v>-6.09533401236892-2.77219995989567i</v>
      </c>
      <c r="D3206" t="str">
        <f t="shared" si="934"/>
        <v>3.07397236483769-6.34152489438988i</v>
      </c>
      <c r="E3206" t="str">
        <f t="shared" si="935"/>
        <v>176.477456772528-95.0333147428565i</v>
      </c>
      <c r="F3206" t="str">
        <f t="shared" si="936"/>
        <v>13.0099021401126-8.53272353784005i</v>
      </c>
      <c r="G3206" t="str">
        <f t="shared" si="937"/>
        <v>0.745149193783536-0.435777320184612i</v>
      </c>
      <c r="H3206" t="str">
        <f t="shared" si="938"/>
        <v>1.76618729967992-51.7053759252498i</v>
      </c>
      <c r="I3206" t="str">
        <f t="shared" si="939"/>
        <v>-1.08903428508437-1.7909333600943i</v>
      </c>
      <c r="K3206" t="str">
        <f t="shared" si="940"/>
        <v>0.00857832041263096-0.0169104796631938i</v>
      </c>
      <c r="L3206" t="str">
        <f t="shared" si="941"/>
        <v>0.0015-0.0615575197094768i</v>
      </c>
      <c r="M3206" t="str">
        <f t="shared" si="942"/>
        <v>0.0135-0.0252543670602982i</v>
      </c>
      <c r="N3206">
        <f t="shared" si="943"/>
        <v>24.456368205548102</v>
      </c>
      <c r="O3206">
        <f t="shared" si="944"/>
        <v>16.516480665560874</v>
      </c>
      <c r="P3206" s="3">
        <f t="shared" si="945"/>
        <v>16.516480665560874</v>
      </c>
      <c r="Q3206" s="3">
        <f t="shared" si="946"/>
        <v>-155.5436317944519</v>
      </c>
      <c r="R3206">
        <f t="shared" si="947"/>
        <v>24.456368205548102</v>
      </c>
      <c r="S3206">
        <f t="shared" si="948"/>
        <v>161.59169489267222</v>
      </c>
      <c r="T3206">
        <f t="shared" si="931"/>
        <v>16.516480665560874</v>
      </c>
    </row>
    <row r="3207" spans="1:20" x14ac:dyDescent="0.3">
      <c r="A3207">
        <f t="shared" si="932"/>
        <v>1019168.7432517098</v>
      </c>
      <c r="B3207">
        <f t="shared" si="949"/>
        <v>162205.74333326437</v>
      </c>
      <c r="C3207" t="str">
        <f t="shared" si="933"/>
        <v>-6.07551297091182-2.73572813974397i</v>
      </c>
      <c r="D3207" t="str">
        <f t="shared" si="934"/>
        <v>3.05536457705077-6.32679213226951i</v>
      </c>
      <c r="E3207" t="str">
        <f t="shared" si="935"/>
        <v>176.391496372584-95.6463374837423i</v>
      </c>
      <c r="F3207" t="str">
        <f t="shared" si="936"/>
        <v>12.9847047210601-8.54334467861553i</v>
      </c>
      <c r="G3207" t="str">
        <f t="shared" si="937"/>
        <v>0.743705997955451-0.436586058596169i</v>
      </c>
      <c r="H3207" t="str">
        <f t="shared" si="938"/>
        <v>1.748061880972-51.4858449220463i</v>
      </c>
      <c r="I3207" t="str">
        <f t="shared" si="939"/>
        <v>-1.08630915263657-1.77976338905449i</v>
      </c>
      <c r="K3207" t="str">
        <f t="shared" si="940"/>
        <v>0.00856296400572995-0.0168546957420307i</v>
      </c>
      <c r="L3207" t="str">
        <f t="shared" si="941"/>
        <v>0.0015-0.0613244866601682i</v>
      </c>
      <c r="M3207" t="str">
        <f t="shared" si="942"/>
        <v>0.0135-0.0251587637580178i</v>
      </c>
      <c r="N3207">
        <f t="shared" si="943"/>
        <v>24.241447067649574</v>
      </c>
      <c r="O3207">
        <f t="shared" si="944"/>
        <v>16.473444914282769</v>
      </c>
      <c r="P3207" s="3">
        <f t="shared" si="945"/>
        <v>16.473444914282769</v>
      </c>
      <c r="Q3207" s="3">
        <f t="shared" si="946"/>
        <v>-155.75855293235043</v>
      </c>
      <c r="R3207">
        <f t="shared" si="947"/>
        <v>24.241447067649574</v>
      </c>
      <c r="S3207">
        <f t="shared" si="948"/>
        <v>162.20574333326437</v>
      </c>
      <c r="T3207">
        <f t="shared" si="931"/>
        <v>16.473444914282769</v>
      </c>
    </row>
    <row r="3208" spans="1:20" x14ac:dyDescent="0.3">
      <c r="A3208">
        <f t="shared" si="932"/>
        <v>1023041.5844760663</v>
      </c>
      <c r="B3208">
        <f t="shared" si="949"/>
        <v>162822.12515793077</v>
      </c>
      <c r="C3208" t="str">
        <f t="shared" si="933"/>
        <v>-6.05571498211371-2.69943541880075i</v>
      </c>
      <c r="D3208" t="str">
        <f t="shared" si="934"/>
        <v>3.03684157797217-6.31203793835565i</v>
      </c>
      <c r="E3208" t="str">
        <f t="shared" si="935"/>
        <v>176.302488653878-96.2638193000469i</v>
      </c>
      <c r="F3208" t="str">
        <f t="shared" si="936"/>
        <v>12.9594139672236-8.55392151287391i</v>
      </c>
      <c r="G3208" t="str">
        <f t="shared" si="937"/>
        <v>0.742257456327052-0.437391500664961i</v>
      </c>
      <c r="H3208" t="str">
        <f t="shared" si="938"/>
        <v>1.73014903658227-51.2674262236399i</v>
      </c>
      <c r="I3208" t="str">
        <f t="shared" si="939"/>
        <v>-1.0835816062291-1.76865083651246i</v>
      </c>
      <c r="K3208" t="str">
        <f t="shared" si="940"/>
        <v>0.00854770455312018-0.0167991262791887i</v>
      </c>
      <c r="L3208" t="str">
        <f t="shared" si="941"/>
        <v>0.0015-0.0610923357841883i</v>
      </c>
      <c r="M3208" t="str">
        <f t="shared" si="942"/>
        <v>0.0135-0.0250635223730004i</v>
      </c>
      <c r="N3208">
        <f t="shared" si="943"/>
        <v>24.025715894061506</v>
      </c>
      <c r="O3208">
        <f t="shared" si="944"/>
        <v>16.43044203469028</v>
      </c>
      <c r="P3208" s="3">
        <f t="shared" si="945"/>
        <v>16.43044203469028</v>
      </c>
      <c r="Q3208" s="3">
        <f t="shared" si="946"/>
        <v>-155.97428410593849</v>
      </c>
      <c r="R3208">
        <f t="shared" si="947"/>
        <v>24.025715894061506</v>
      </c>
      <c r="S3208">
        <f t="shared" si="948"/>
        <v>162.82212515793077</v>
      </c>
      <c r="T3208">
        <f t="shared" si="931"/>
        <v>16.43044203469028</v>
      </c>
    </row>
    <row r="3209" spans="1:20" x14ac:dyDescent="0.3">
      <c r="A3209">
        <f t="shared" si="932"/>
        <v>1026929.1424970755</v>
      </c>
      <c r="B3209">
        <f t="shared" si="949"/>
        <v>163440.84923353093</v>
      </c>
      <c r="C3209" t="str">
        <f t="shared" si="933"/>
        <v>-6.03594005401704-2.66331977416184i</v>
      </c>
      <c r="D3209" t="str">
        <f t="shared" si="934"/>
        <v>3.01840331867085-6.29726286961297i</v>
      </c>
      <c r="E3209" t="str">
        <f t="shared" si="935"/>
        <v>176.21036470759-96.885791611741i</v>
      </c>
      <c r="F3209" t="str">
        <f t="shared" si="936"/>
        <v>12.9340300907223-8.56445326565121i</v>
      </c>
      <c r="G3209" t="str">
        <f t="shared" si="937"/>
        <v>0.740803581047564-0.438193604876508i</v>
      </c>
      <c r="H3209" t="str">
        <f t="shared" si="938"/>
        <v>1.71244586707898-51.0501122055332i</v>
      </c>
      <c r="I3209" t="str">
        <f t="shared" si="939"/>
        <v>-1.08085166595309-1.75759536900876i</v>
      </c>
      <c r="K3209" t="str">
        <f t="shared" si="940"/>
        <v>0.00853254125387054-0.0167437707245166i</v>
      </c>
      <c r="L3209" t="str">
        <f t="shared" si="941"/>
        <v>0.0015-0.060861063741969i</v>
      </c>
      <c r="M3209" t="str">
        <f t="shared" si="942"/>
        <v>0.0135-0.0249686415351668i</v>
      </c>
      <c r="N3209">
        <f t="shared" si="943"/>
        <v>23.809161872301274</v>
      </c>
      <c r="O3209">
        <f t="shared" si="944"/>
        <v>16.387472067181125</v>
      </c>
      <c r="P3209" s="3">
        <f t="shared" si="945"/>
        <v>16.387472067181125</v>
      </c>
      <c r="Q3209" s="3">
        <f t="shared" si="946"/>
        <v>-156.19083812769873</v>
      </c>
      <c r="R3209">
        <f t="shared" si="947"/>
        <v>23.809161872301274</v>
      </c>
      <c r="S3209">
        <f t="shared" si="948"/>
        <v>163.44084923353094</v>
      </c>
      <c r="T3209">
        <f t="shared" si="931"/>
        <v>16.387472067181125</v>
      </c>
    </row>
    <row r="3210" spans="1:20" x14ac:dyDescent="0.3">
      <c r="A3210">
        <f t="shared" si="932"/>
        <v>1030831.4732385643</v>
      </c>
      <c r="B3210">
        <f t="shared" si="949"/>
        <v>164061.92446061835</v>
      </c>
      <c r="C3210" t="str">
        <f t="shared" si="933"/>
        <v>-6.01618816446906-2.62737918571704i</v>
      </c>
      <c r="D3210" t="str">
        <f t="shared" si="934"/>
        <v>3.00004974580885-6.28246748048143i</v>
      </c>
      <c r="E3210" t="str">
        <f t="shared" si="935"/>
        <v>176.115054177487-97.5122856182858i</v>
      </c>
      <c r="F3210" t="str">
        <f t="shared" si="936"/>
        <v>12.908553310618-8.5749391617775i</v>
      </c>
      <c r="G3210" t="str">
        <f t="shared" si="937"/>
        <v>0.739344384663876-0.438992329693664i</v>
      </c>
      <c r="H3210" t="str">
        <f t="shared" si="938"/>
        <v>1.69494951822384-50.8338953148517i</v>
      </c>
      <c r="I3210" t="str">
        <f t="shared" si="939"/>
        <v>-1.07811935164348-1.74659665701964i</v>
      </c>
      <c r="K3210" t="str">
        <f t="shared" si="940"/>
        <v>0.00851747331174501-0.0166886285276336i</v>
      </c>
      <c r="L3210" t="str">
        <f t="shared" si="941"/>
        <v>0.0015-0.060630667206584i</v>
      </c>
      <c r="M3210" t="str">
        <f t="shared" si="942"/>
        <v>0.0135-0.0248741198796242i</v>
      </c>
      <c r="N3210">
        <f t="shared" si="943"/>
        <v>23.591772043029806</v>
      </c>
      <c r="O3210">
        <f t="shared" si="944"/>
        <v>16.344535033831114</v>
      </c>
      <c r="P3210" s="3">
        <f t="shared" si="945"/>
        <v>16.344535033831114</v>
      </c>
      <c r="Q3210" s="3">
        <f t="shared" si="946"/>
        <v>-156.40822795697019</v>
      </c>
      <c r="R3210">
        <f t="shared" si="947"/>
        <v>23.591772043029806</v>
      </c>
      <c r="S3210">
        <f t="shared" si="948"/>
        <v>164.06192446061834</v>
      </c>
      <c r="T3210">
        <f t="shared" si="931"/>
        <v>16.344535033831114</v>
      </c>
    </row>
    <row r="3211" spans="1:20" x14ac:dyDescent="0.3">
      <c r="A3211">
        <f t="shared" si="932"/>
        <v>1034748.6328368708</v>
      </c>
      <c r="B3211">
        <f t="shared" si="949"/>
        <v>164685.35977356869</v>
      </c>
      <c r="C3211" t="str">
        <f t="shared" si="933"/>
        <v>-5.9964592608852-2.59161163645658i</v>
      </c>
      <c r="D3211" t="str">
        <f t="shared" si="934"/>
        <v>2.98178080168647-6.26765232284358i</v>
      </c>
      <c r="E3211" t="str">
        <f t="shared" si="935"/>
        <v>176.016485233757-98.1433322750409i</v>
      </c>
      <c r="F3211" t="str">
        <f t="shared" si="936"/>
        <v>12.8829838529441-8.58537842594992i</v>
      </c>
      <c r="G3211" t="str">
        <f t="shared" si="937"/>
        <v>0.737879880122181-0.439787633560855i</v>
      </c>
      <c r="H3211" t="str">
        <f t="shared" si="938"/>
        <v>1.67765718018568-50.6187680695165i</v>
      </c>
      <c r="I3211" t="str">
        <f t="shared" si="939"/>
        <v>-1.07538468290199-1.73565437490255i</v>
      </c>
      <c r="K3211" t="str">
        <f t="shared" si="940"/>
        <v>0.00850249993517339-0.0166336991379492i</v>
      </c>
      <c r="L3211" t="str">
        <f t="shared" si="941"/>
        <v>0.0015-0.060401142863702i</v>
      </c>
      <c r="M3211" t="str">
        <f t="shared" si="942"/>
        <v>0.0135-0.0247799560466469i</v>
      </c>
      <c r="N3211">
        <f t="shared" si="943"/>
        <v>23.373533299203444</v>
      </c>
      <c r="O3211">
        <f t="shared" si="944"/>
        <v>16.301630937880908</v>
      </c>
      <c r="P3211" s="3">
        <f t="shared" si="945"/>
        <v>16.301630937880908</v>
      </c>
      <c r="Q3211" s="3">
        <f t="shared" si="946"/>
        <v>-156.62646670079656</v>
      </c>
      <c r="R3211">
        <f t="shared" si="947"/>
        <v>23.373533299203444</v>
      </c>
      <c r="S3211">
        <f t="shared" si="948"/>
        <v>164.68535977356871</v>
      </c>
      <c r="T3211">
        <f t="shared" si="931"/>
        <v>16.301630937880908</v>
      </c>
    </row>
    <row r="3212" spans="1:20" x14ac:dyDescent="0.3">
      <c r="A3212">
        <f t="shared" si="932"/>
        <v>1038680.677641651</v>
      </c>
      <c r="B3212">
        <f t="shared" si="949"/>
        <v>165311.16414070825</v>
      </c>
      <c r="C3212" t="str">
        <f t="shared" si="933"/>
        <v>-5.97675326000854-2.5560151127864i</v>
      </c>
      <c r="D3212" t="str">
        <f t="shared" si="934"/>
        <v>2.96359642428777-6.25281794599326i</v>
      </c>
      <c r="E3212" t="str">
        <f t="shared" si="935"/>
        <v>175.914584546585-98.778962268669i</v>
      </c>
      <c r="F3212" t="str">
        <f t="shared" si="936"/>
        <v>12.8573219507338-8.59577028280738i</v>
      </c>
      <c r="G3212" t="str">
        <f t="shared" si="937"/>
        <v>0.736410080769581-0.440579474908353i</v>
      </c>
      <c r="H3212" t="str">
        <f t="shared" si="938"/>
        <v>1.66056608676933-50.4047230574309i</v>
      </c>
      <c r="I3212" t="str">
        <f t="shared" si="939"/>
        <v>-1.07264767911971-1.72476820084242i</v>
      </c>
      <c r="K3212" t="str">
        <f t="shared" si="940"/>
        <v>0.00848762033722179-0.0165789820046844i</v>
      </c>
      <c r="L3212" t="str">
        <f t="shared" si="941"/>
        <v>0.0015-0.0601724874115381i</v>
      </c>
      <c r="M3212" t="str">
        <f t="shared" si="942"/>
        <v>0.0135-0.0246861486816566i</v>
      </c>
      <c r="N3212">
        <f t="shared" si="943"/>
        <v>23.154432385250772</v>
      </c>
      <c r="O3212">
        <f t="shared" si="944"/>
        <v>16.258759763212062</v>
      </c>
      <c r="P3212" s="3">
        <f t="shared" si="945"/>
        <v>16.258759763212062</v>
      </c>
      <c r="Q3212" s="3">
        <f t="shared" si="946"/>
        <v>-156.84556761474923</v>
      </c>
      <c r="R3212">
        <f t="shared" si="947"/>
        <v>23.154432385250772</v>
      </c>
      <c r="S3212">
        <f t="shared" si="948"/>
        <v>165.31116414070826</v>
      </c>
      <c r="T3212">
        <f t="shared" si="931"/>
        <v>16.258759763212062</v>
      </c>
    </row>
    <row r="3213" spans="1:20" x14ac:dyDescent="0.3">
      <c r="A3213">
        <f t="shared" si="932"/>
        <v>1042627.6642166892</v>
      </c>
      <c r="B3213">
        <f t="shared" si="949"/>
        <v>165939.34656444294</v>
      </c>
      <c r="C3213" t="str">
        <f t="shared" si="933"/>
        <v>-5.95707004766393-2.52058760485256i</v>
      </c>
      <c r="D3213" t="str">
        <f t="shared" si="934"/>
        <v>2.94549654732613-6.23796489660421i</v>
      </c>
      <c r="E3213" t="str">
        <f t="shared" si="935"/>
        <v>175.809277259499-99.4192059915399i</v>
      </c>
      <c r="F3213" t="str">
        <f t="shared" si="936"/>
        <v>12.8315678440468-8.60611395700451i</v>
      </c>
      <c r="G3213" t="str">
        <f t="shared" si="937"/>
        <v>0.734935000355623-0.4413678121566i</v>
      </c>
      <c r="H3213" t="str">
        <f t="shared" si="938"/>
        <v>1.64367351465895-50.1917529356737i</v>
      </c>
      <c r="I3213" t="str">
        <f t="shared" si="939"/>
        <v>-1.06990835949891-1.71393781679832i</v>
      </c>
      <c r="K3213" t="str">
        <f t="shared" si="940"/>
        <v>0.00847283373556302-0.0165244765768904i</v>
      </c>
      <c r="L3213" t="str">
        <f t="shared" si="941"/>
        <v>0.0015-0.059944697560807i</v>
      </c>
      <c r="M3213" t="str">
        <f t="shared" si="942"/>
        <v>0.0135-0.0245926964352028i</v>
      </c>
      <c r="N3213">
        <f t="shared" si="943"/>
        <v>22.934455896280042</v>
      </c>
      <c r="O3213">
        <f t="shared" si="944"/>
        <v>16.215921473810248</v>
      </c>
      <c r="P3213" s="3">
        <f t="shared" si="945"/>
        <v>16.215921473810248</v>
      </c>
      <c r="Q3213" s="3">
        <f t="shared" si="946"/>
        <v>-157.06554410371996</v>
      </c>
      <c r="R3213">
        <f t="shared" si="947"/>
        <v>22.934455896280042</v>
      </c>
      <c r="S3213">
        <f t="shared" si="948"/>
        <v>165.93934656444293</v>
      </c>
      <c r="T3213">
        <f t="shared" si="931"/>
        <v>16.215921473810248</v>
      </c>
    </row>
    <row r="3214" spans="1:20" x14ac:dyDescent="0.3">
      <c r="A3214">
        <f t="shared" si="932"/>
        <v>1046589.6493407126</v>
      </c>
      <c r="B3214">
        <f t="shared" si="949"/>
        <v>166569.91608138781</v>
      </c>
      <c r="C3214" t="str">
        <f t="shared" si="933"/>
        <v>-5.93740947850821-2.48532710687499i</v>
      </c>
      <c r="D3214" t="str">
        <f t="shared" si="934"/>
        <v>2.92748110028989-6.22309371870001i</v>
      </c>
      <c r="E3214" t="str">
        <f t="shared" si="935"/>
        <v>175.700486962467-100.06409351507i</v>
      </c>
      <c r="F3214" t="str">
        <f t="shared" si="936"/>
        <v>12.8057217799956-8.61640867328735i</v>
      </c>
      <c r="G3214" t="str">
        <f t="shared" si="937"/>
        <v>0.733454653033804-0.442152603720555i</v>
      </c>
      <c r="H3214" t="str">
        <f t="shared" si="938"/>
        <v>1.626976782676-49.9798504297057i</v>
      </c>
      <c r="I3214" t="str">
        <f t="shared" si="939"/>
        <v>-1.06716674307443-1.70316290845098i</v>
      </c>
      <c r="K3214" t="str">
        <f t="shared" si="940"/>
        <v>0.00845813935244749-0.0164701823034691i</v>
      </c>
      <c r="L3214" t="str">
        <f t="shared" si="941"/>
        <v>0.0015-0.0597177700346752i</v>
      </c>
      <c r="M3214" t="str">
        <f t="shared" si="942"/>
        <v>0.0135-0.0244995979629437i</v>
      </c>
      <c r="N3214">
        <f t="shared" si="943"/>
        <v>22.7135902773135</v>
      </c>
      <c r="O3214">
        <f t="shared" si="944"/>
        <v>16.173116013217115</v>
      </c>
      <c r="P3214" s="3">
        <f t="shared" si="945"/>
        <v>16.173116013217115</v>
      </c>
      <c r="Q3214" s="3">
        <f t="shared" si="946"/>
        <v>-157.2864097226865</v>
      </c>
      <c r="R3214">
        <f t="shared" si="947"/>
        <v>22.7135902773135</v>
      </c>
      <c r="S3214">
        <f t="shared" si="948"/>
        <v>166.56991608138782</v>
      </c>
      <c r="T3214">
        <f t="shared" si="931"/>
        <v>16.173116013217115</v>
      </c>
    </row>
    <row r="3215" spans="1:20" x14ac:dyDescent="0.3">
      <c r="A3215">
        <f t="shared" si="932"/>
        <v>1050566.6900082075</v>
      </c>
      <c r="B3215">
        <f t="shared" si="949"/>
        <v>167202.8817624971</v>
      </c>
      <c r="C3215" t="str">
        <f t="shared" si="933"/>
        <v>-5.9177713757755-2.45023161749142i</v>
      </c>
      <c r="D3215" t="str">
        <f t="shared" si="934"/>
        <v>2.90955000848832-6.20820495362449i</v>
      </c>
      <c r="E3215" t="str">
        <f t="shared" si="935"/>
        <v>175.588135664787-100.713654561977i</v>
      </c>
      <c r="F3215" t="str">
        <f t="shared" si="936"/>
        <v>12.7797840127705-8.62665365656906i</v>
      </c>
      <c r="G3215" t="str">
        <f t="shared" si="937"/>
        <v>0.731969053363015-0.442933808014094i</v>
      </c>
      <c r="H3215" t="str">
        <f t="shared" si="938"/>
        <v>1.61047325105119-49.7690083325839i</v>
      </c>
      <c r="I3215" t="str">
        <f t="shared" si="939"/>
        <v>-1.06442284873455-1.69244316515071i</v>
      </c>
      <c r="K3215" t="str">
        <f t="shared" si="940"/>
        <v>0.00844353641467388-0.0164160986331916i</v>
      </c>
      <c r="L3215" t="str">
        <f t="shared" si="941"/>
        <v>0.0015-0.0594917015687141i</v>
      </c>
      <c r="M3215" t="str">
        <f t="shared" si="942"/>
        <v>0.0135-0.0244068519256263i</v>
      </c>
      <c r="N3215">
        <f t="shared" si="943"/>
        <v>22.491821822556972</v>
      </c>
      <c r="O3215">
        <f t="shared" si="944"/>
        <v>16.130343303969429</v>
      </c>
      <c r="P3215" s="3">
        <f t="shared" si="945"/>
        <v>16.130343303969429</v>
      </c>
      <c r="Q3215" s="3">
        <f t="shared" si="946"/>
        <v>-157.50817817744303</v>
      </c>
      <c r="R3215">
        <f t="shared" si="947"/>
        <v>22.491821822556972</v>
      </c>
      <c r="S3215">
        <f t="shared" si="948"/>
        <v>167.2028817624971</v>
      </c>
      <c r="T3215">
        <f t="shared" si="931"/>
        <v>16.130343303969429</v>
      </c>
    </row>
    <row r="3216" spans="1:20" x14ac:dyDescent="0.3">
      <c r="A3216">
        <f t="shared" si="932"/>
        <v>1054558.8434302385</v>
      </c>
      <c r="B3216">
        <f t="shared" si="949"/>
        <v>167838.25271319458</v>
      </c>
      <c r="C3216" t="str">
        <f t="shared" si="933"/>
        <v>-5.89815553101819-2.41529914011167i</v>
      </c>
      <c r="D3216" t="str">
        <f t="shared" si="934"/>
        <v>2.89170319309723-6.19329914001276i</v>
      </c>
      <c r="E3216" t="str">
        <f t="shared" si="935"/>
        <v>175.472143767779-101.367918477407i</v>
      </c>
      <c r="F3216" t="str">
        <f t="shared" si="936"/>
        <v>12.7537548036641-8.6368481320071i</v>
      </c>
      <c r="G3216" t="str">
        <f t="shared" si="937"/>
        <v>0.730478216308935-0.443711383454439i</v>
      </c>
      <c r="H3216" t="str">
        <f t="shared" si="938"/>
        <v>1.59416032071033-49.5592195041879i</v>
      </c>
      <c r="I3216" t="str">
        <f t="shared" si="939"/>
        <v>-1.06167669524135-1.68177827986613i</v>
      </c>
      <c r="K3216" t="str">
        <f t="shared" si="940"/>
        <v>0.00842902415355992-0.0163622250147175i</v>
      </c>
      <c r="L3216" t="str">
        <f t="shared" si="941"/>
        <v>0.0015-0.0592664889108529i</v>
      </c>
      <c r="M3216" t="str">
        <f t="shared" si="942"/>
        <v>0.0135-0.0243144569890678i</v>
      </c>
      <c r="N3216">
        <f t="shared" si="943"/>
        <v>22.269136674703049</v>
      </c>
      <c r="O3216">
        <f t="shared" si="944"/>
        <v>16.087603247025804</v>
      </c>
      <c r="P3216" s="3">
        <f t="shared" si="945"/>
        <v>16.087603247025804</v>
      </c>
      <c r="Q3216" s="3">
        <f t="shared" si="946"/>
        <v>-157.73086332529695</v>
      </c>
      <c r="R3216">
        <f t="shared" si="947"/>
        <v>22.269136674703049</v>
      </c>
      <c r="S3216">
        <f t="shared" si="948"/>
        <v>167.83825271319458</v>
      </c>
      <c r="T3216">
        <f t="shared" si="931"/>
        <v>16.087603247025804</v>
      </c>
    </row>
    <row r="3217" spans="1:20" x14ac:dyDescent="0.3">
      <c r="A3217">
        <f t="shared" si="932"/>
        <v>1058566.1670352735</v>
      </c>
      <c r="B3217">
        <f t="shared" si="949"/>
        <v>168476.03807350472</v>
      </c>
      <c r="C3217" t="str">
        <f t="shared" si="933"/>
        <v>-5.87856170384331-2.38052768328304i</v>
      </c>
      <c r="D3217" t="str">
        <f t="shared" si="934"/>
        <v>2.87394057120526-6.17837681376325i</v>
      </c>
      <c r="E3217" t="str">
        <f t="shared" si="935"/>
        <v>175.352430037277-102.026914198895i</v>
      </c>
      <c r="F3217" t="str">
        <f t="shared" si="936"/>
        <v>12.7276344210948-8.64699132507994i</v>
      </c>
      <c r="G3217" t="str">
        <f t="shared" si="937"/>
        <v>0.728982157245367-0.444485288466624i</v>
      </c>
      <c r="H3217" t="str">
        <f t="shared" si="938"/>
        <v>1.57803543257367-49.3504768704541i</v>
      </c>
      <c r="I3217" t="str">
        <f t="shared" si="939"/>
        <v>-1.05892830125054-1.67116794913342i</v>
      </c>
      <c r="K3217" t="str">
        <f t="shared" si="940"/>
        <v>0.00841460180491367-0.016308560896613i</v>
      </c>
      <c r="L3217" t="str">
        <f t="shared" si="941"/>
        <v>0.0015-0.0590421288213317i</v>
      </c>
      <c r="M3217" t="str">
        <f t="shared" si="942"/>
        <v>0.0135-0.0242224118241361i</v>
      </c>
      <c r="N3217">
        <f t="shared" si="943"/>
        <v>22.045520824274206</v>
      </c>
      <c r="O3217">
        <f t="shared" si="944"/>
        <v>16.044895721180517</v>
      </c>
      <c r="P3217" s="3">
        <f t="shared" si="945"/>
        <v>16.044895721180517</v>
      </c>
      <c r="Q3217" s="3">
        <f t="shared" si="946"/>
        <v>-157.95447917572579</v>
      </c>
      <c r="R3217">
        <f t="shared" si="947"/>
        <v>22.045520824274206</v>
      </c>
      <c r="S3217">
        <f t="shared" si="948"/>
        <v>168.47603807350472</v>
      </c>
      <c r="T3217">
        <f t="shared" si="931"/>
        <v>16.044895721180517</v>
      </c>
    </row>
    <row r="3218" spans="1:20" x14ac:dyDescent="0.3">
      <c r="A3218">
        <f t="shared" si="932"/>
        <v>1062588.7184700074</v>
      </c>
      <c r="B3218">
        <f t="shared" si="949"/>
        <v>169116.24701818405</v>
      </c>
      <c r="C3218" t="str">
        <f t="shared" si="933"/>
        <v>-5.85898962164501-2.34591526106626i</v>
      </c>
      <c r="D3218" t="str">
        <f t="shared" si="934"/>
        <v>2.85626205585972-6.16343850801001i</v>
      </c>
      <c r="E3218" t="str">
        <f t="shared" si="935"/>
        <v>175.228911575957-102.690670225151i</v>
      </c>
      <c r="F3218" t="str">
        <f t="shared" si="936"/>
        <v>12.701423140629-8.65708246166522i</v>
      </c>
      <c r="G3218" t="str">
        <f t="shared" si="937"/>
        <v>0.727480891955536-0.445255481488003i</v>
      </c>
      <c r="H3218" t="str">
        <f t="shared" si="938"/>
        <v>1.56209606686855-49.1427734226212i</v>
      </c>
      <c r="I3218" t="str">
        <f t="shared" si="939"/>
        <v>-1.05617768533076-1.6606118730061i</v>
      </c>
      <c r="K3218" t="str">
        <f t="shared" si="940"/>
        <v>0.00840026860900432-0.0162551057273698i</v>
      </c>
      <c r="L3218" t="str">
        <f t="shared" si="941"/>
        <v>0.0015-0.0588186180726557i</v>
      </c>
      <c r="M3218" t="str">
        <f t="shared" si="942"/>
        <v>0.0135-0.0241307151067305i</v>
      </c>
      <c r="N3218">
        <f t="shared" si="943"/>
        <v>21.820960108997014</v>
      </c>
      <c r="O3218">
        <f t="shared" si="944"/>
        <v>16.002220582464407</v>
      </c>
      <c r="P3218" s="3">
        <f t="shared" si="945"/>
        <v>16.002220582464407</v>
      </c>
      <c r="Q3218" s="3">
        <f t="shared" si="946"/>
        <v>-158.17903989100299</v>
      </c>
      <c r="R3218">
        <f t="shared" si="947"/>
        <v>21.820960108997014</v>
      </c>
      <c r="S3218">
        <f t="shared" si="948"/>
        <v>169.11624701818405</v>
      </c>
      <c r="T3218">
        <f t="shared" si="931"/>
        <v>16.002220582464407</v>
      </c>
    </row>
    <row r="3219" spans="1:20" x14ac:dyDescent="0.3">
      <c r="A3219">
        <f t="shared" si="932"/>
        <v>1066626.5556001936</v>
      </c>
      <c r="B3219">
        <f t="shared" si="949"/>
        <v>169758.88875685315</v>
      </c>
      <c r="C3219" t="str">
        <f t="shared" si="933"/>
        <v>-5.83943897933266-2.31145989342439i</v>
      </c>
      <c r="D3219" t="str">
        <f t="shared" si="934"/>
        <v>2.83866755611279-6.14848475309632i</v>
      </c>
      <c r="E3219" t="str">
        <f t="shared" si="935"/>
        <v>175.101503795529-103.35921458358i</v>
      </c>
      <c r="F3219" t="str">
        <f t="shared" si="936"/>
        <v>12.6751212450033-8.66712076811876i</v>
      </c>
      <c r="G3219" t="str">
        <f t="shared" si="937"/>
        <v>0.725974436633312-0.446021920972789i</v>
      </c>
      <c r="H3219" t="str">
        <f t="shared" si="938"/>
        <v>1.54633974245494-48.9361022164841i</v>
      </c>
      <c r="I3219" t="str">
        <f t="shared" si="939"/>
        <v>-1.05342486598256-1.65010975500556i</v>
      </c>
      <c r="K3219" t="str">
        <f t="shared" si="940"/>
        <v>0.00838602381053347-0.0162018589554223i</v>
      </c>
      <c r="L3219" t="str">
        <f t="shared" si="941"/>
        <v>0.0015-0.0585959534495474i</v>
      </c>
      <c r="M3219" t="str">
        <f t="shared" si="942"/>
        <v>0.0135-0.0240393655177631i</v>
      </c>
      <c r="N3219">
        <f t="shared" si="943"/>
        <v>21.595440213228471</v>
      </c>
      <c r="O3219">
        <f t="shared" si="944"/>
        <v>15.959577663532922</v>
      </c>
      <c r="P3219" s="3">
        <f t="shared" si="945"/>
        <v>15.959577663532922</v>
      </c>
      <c r="Q3219" s="3">
        <f t="shared" si="946"/>
        <v>-158.40455978677153</v>
      </c>
      <c r="R3219">
        <f t="shared" si="947"/>
        <v>21.595440213228471</v>
      </c>
      <c r="S3219">
        <f t="shared" si="948"/>
        <v>169.75888875685314</v>
      </c>
      <c r="T3219">
        <f t="shared" si="931"/>
        <v>15.959577663532922</v>
      </c>
    </row>
    <row r="3220" spans="1:20" x14ac:dyDescent="0.3">
      <c r="A3220">
        <f t="shared" si="932"/>
        <v>1070679.7365114742</v>
      </c>
      <c r="B3220">
        <f t="shared" si="949"/>
        <v>170403.97253412919</v>
      </c>
      <c r="C3220" t="str">
        <f t="shared" si="933"/>
        <v>-5.81990943905467-2.27715960662288i</v>
      </c>
      <c r="D3220" t="str">
        <f t="shared" si="934"/>
        <v>2.8211569770677-6.1335160765482i</v>
      </c>
      <c r="E3220" t="str">
        <f t="shared" si="935"/>
        <v>174.970120388772-104.032574796559i</v>
      </c>
      <c r="F3220" t="str">
        <f t="shared" si="936"/>
        <v>12.6487290241438-8.67710547135285i</v>
      </c>
      <c r="G3220" t="str">
        <f t="shared" si="937"/>
        <v>0.724462807884399-0.446784565396626i</v>
      </c>
      <c r="H3220" t="str">
        <f t="shared" si="938"/>
        <v>1.53076401616386-48.7304563716579i</v>
      </c>
      <c r="I3220" t="str">
        <f t="shared" si="939"/>
        <v>-1.05066986165662-1.63966130207188i</v>
      </c>
      <c r="K3220" t="str">
        <f t="shared" si="940"/>
        <v>0.00837186665860653-0.0161488200291657i</v>
      </c>
      <c r="L3220" t="str">
        <f t="shared" si="941"/>
        <v>0.0015-0.0583741317489015i</v>
      </c>
      <c r="M3220" t="str">
        <f t="shared" si="942"/>
        <v>0.0135-0.0239483617431391i</v>
      </c>
      <c r="N3220">
        <f t="shared" si="943"/>
        <v>21.368946667417532</v>
      </c>
      <c r="O3220">
        <f t="shared" si="944"/>
        <v>15.916966773039899</v>
      </c>
      <c r="P3220" s="3">
        <f t="shared" si="945"/>
        <v>15.916966773039899</v>
      </c>
      <c r="Q3220" s="3">
        <f t="shared" si="946"/>
        <v>-158.63105333258247</v>
      </c>
      <c r="R3220">
        <f t="shared" si="947"/>
        <v>21.368946667417532</v>
      </c>
      <c r="S3220">
        <f t="shared" si="948"/>
        <v>170.4039725341292</v>
      </c>
      <c r="T3220">
        <f t="shared" si="931"/>
        <v>15.916966773039899</v>
      </c>
    </row>
    <row r="3221" spans="1:20" x14ac:dyDescent="0.3">
      <c r="A3221">
        <f t="shared" si="932"/>
        <v>1074748.319510218</v>
      </c>
      <c r="B3221">
        <f t="shared" si="949"/>
        <v>171051.50762975888</v>
      </c>
      <c r="C3221" t="str">
        <f t="shared" si="933"/>
        <v>-5.80040062991877-2.24301243364322i</v>
      </c>
      <c r="D3221" t="str">
        <f t="shared" si="934"/>
        <v>2.80373021992501-6.11853300304946i</v>
      </c>
      <c r="E3221" t="str">
        <f t="shared" si="935"/>
        <v>174.834673301482-104.710777846378i</v>
      </c>
      <c r="F3221" t="str">
        <f t="shared" si="936"/>
        <v>12.6222467751872-8.68703579891681i</v>
      </c>
      <c r="G3221" t="str">
        <f t="shared" si="937"/>
        <v>0.722946022727444-0.4475433732612i</v>
      </c>
      <c r="H3221" t="str">
        <f t="shared" si="938"/>
        <v>1.51536648214803-48.5258290708508i</v>
      </c>
      <c r="I3221" t="str">
        <f t="shared" si="939"/>
        <v>-1.04791269077181-1.62926622451558i</v>
      </c>
      <c r="K3221" t="str">
        <f t="shared" si="940"/>
        <v>0.00835779640670405-0.0160959883969731i</v>
      </c>
      <c r="L3221" t="str">
        <f t="shared" si="941"/>
        <v>0.0015-0.0581531497797385i</v>
      </c>
      <c r="M3221" t="str">
        <f t="shared" si="942"/>
        <v>0.0135-0.0238577024737389i</v>
      </c>
      <c r="N3221">
        <f t="shared" si="943"/>
        <v>21.141464847618693</v>
      </c>
      <c r="O3221">
        <f t="shared" si="944"/>
        <v>15.874387694998557</v>
      </c>
      <c r="P3221" s="3">
        <f t="shared" si="945"/>
        <v>15.874387694998557</v>
      </c>
      <c r="Q3221" s="3">
        <f t="shared" si="946"/>
        <v>-158.85853515238131</v>
      </c>
      <c r="R3221">
        <f t="shared" si="947"/>
        <v>21.141464847618693</v>
      </c>
      <c r="S3221">
        <f t="shared" si="948"/>
        <v>171.05150762975887</v>
      </c>
      <c r="T3221">
        <f t="shared" si="931"/>
        <v>15.874387694998557</v>
      </c>
    </row>
    <row r="3222" spans="1:20" x14ac:dyDescent="0.3">
      <c r="A3222">
        <f t="shared" si="932"/>
        <v>1078832.3631243568</v>
      </c>
      <c r="B3222">
        <f t="shared" si="949"/>
        <v>171701.50335875197</v>
      </c>
      <c r="C3222" t="str">
        <f t="shared" si="933"/>
        <v>-5.78091214770841-2.20901641460951i</v>
      </c>
      <c r="D3222" t="str">
        <f t="shared" si="934"/>
        <v>2.78638718202875-6.10353605441685i</v>
      </c>
      <c r="E3222" t="str">
        <f t="shared" si="935"/>
        <v>174.695072704335-105.393850138843i</v>
      </c>
      <c r="F3222" t="str">
        <f t="shared" si="936"/>
        <v>12.5956748024986-8.6969109790772i</v>
      </c>
      <c r="G3222" t="str">
        <f t="shared" si="937"/>
        <v>0.721424098595118-0.448298303098885i</v>
      </c>
      <c r="H3222" t="str">
        <f t="shared" si="938"/>
        <v>1.500144771245-48.3222135591472i</v>
      </c>
      <c r="I3222" t="str">
        <f t="shared" si="939"/>
        <v>-1.0451533717326-1.61892423596965i</v>
      </c>
      <c r="K3222" t="str">
        <f t="shared" si="940"/>
        <v>0.00834381231265314-0.0160433635072125i</v>
      </c>
      <c r="L3222" t="str">
        <f t="shared" si="941"/>
        <v>0.0015-0.0579330043631586i</v>
      </c>
      <c r="M3222" t="str">
        <f t="shared" si="942"/>
        <v>0.0135-0.0237673864053984i</v>
      </c>
      <c r="N3222">
        <f t="shared" si="943"/>
        <v>20.912979975052451</v>
      </c>
      <c r="O3222">
        <f t="shared" si="944"/>
        <v>15.831840188128323</v>
      </c>
      <c r="P3222" s="3">
        <f t="shared" si="945"/>
        <v>15.831840188128323</v>
      </c>
      <c r="Q3222" s="3">
        <f t="shared" si="946"/>
        <v>-159.08702002494755</v>
      </c>
      <c r="R3222">
        <f t="shared" si="947"/>
        <v>20.912979975052451</v>
      </c>
      <c r="S3222">
        <f t="shared" si="948"/>
        <v>171.70150335875198</v>
      </c>
      <c r="T3222">
        <f t="shared" si="931"/>
        <v>15.831840188128323</v>
      </c>
    </row>
    <row r="3223" spans="1:20" x14ac:dyDescent="0.3">
      <c r="A3223">
        <f t="shared" si="932"/>
        <v>1082931.9261042292</v>
      </c>
      <c r="B3223">
        <f t="shared" si="949"/>
        <v>172353.96907151522</v>
      </c>
      <c r="C3223" t="str">
        <f t="shared" si="933"/>
        <v>-5.76144355459539-2.17516959722865i</v>
      </c>
      <c r="D3223" t="str">
        <f t="shared" si="934"/>
        <v>2.76912775691287-6.08852574957607i</v>
      </c>
      <c r="E3223" t="str">
        <f t="shared" si="935"/>
        <v>174.55122696467-106.081817465486i</v>
      </c>
      <c r="F3223" t="str">
        <f t="shared" si="936"/>
        <v>12.5690134176887-8.70673024089834i</v>
      </c>
      <c r="G3223" t="str">
        <f t="shared" si="937"/>
        <v>0.719897053335112-0.449049313477412i</v>
      </c>
      <c r="H3223" t="str">
        <f t="shared" si="938"/>
        <v>1.48509655035193-48.1196031432986i</v>
      </c>
      <c r="I3223" t="str">
        <f t="shared" si="939"/>
        <v>-1.04239192294603-1.60863505334216i</v>
      </c>
      <c r="K3223" t="str">
        <f t="shared" si="940"/>
        <v>0.00832991363859924-0.0159909448082636i</v>
      </c>
      <c r="L3223" t="str">
        <f t="shared" si="941"/>
        <v>0.0015-0.0577136923322957i</v>
      </c>
      <c r="M3223" t="str">
        <f t="shared" si="942"/>
        <v>0.0135-0.0236774122388906i</v>
      </c>
      <c r="N3223">
        <f t="shared" si="943"/>
        <v>20.6834771157163</v>
      </c>
      <c r="O3223">
        <f t="shared" si="944"/>
        <v>15.789323985187259</v>
      </c>
      <c r="P3223" s="3">
        <f t="shared" si="945"/>
        <v>15.789323985187259</v>
      </c>
      <c r="Q3223" s="3">
        <f t="shared" si="946"/>
        <v>-159.3165228842837</v>
      </c>
      <c r="R3223">
        <f t="shared" si="947"/>
        <v>20.6834771157163</v>
      </c>
      <c r="S3223">
        <f t="shared" si="948"/>
        <v>172.35396907151522</v>
      </c>
      <c r="T3223">
        <f t="shared" si="931"/>
        <v>15.789323985187259</v>
      </c>
    </row>
    <row r="3224" spans="1:20" x14ac:dyDescent="0.3">
      <c r="A3224">
        <f t="shared" si="932"/>
        <v>1087047.0674234254</v>
      </c>
      <c r="B3224">
        <f t="shared" si="949"/>
        <v>173008.91415398699</v>
      </c>
      <c r="C3224" t="str">
        <f t="shared" si="933"/>
        <v>-5.74199437884913-2.14147003724536i</v>
      </c>
      <c r="D3224" t="str">
        <f t="shared" si="934"/>
        <v>2.75195183434744-6.0735026045385i</v>
      </c>
      <c r="E3224" t="str">
        <f t="shared" si="935"/>
        <v>174.403042618261-106.77470496433i</v>
      </c>
      <c r="F3224" t="str">
        <f t="shared" si="936"/>
        <v>12.5422629396314-8.71649281432429i</v>
      </c>
      <c r="G3224" t="str">
        <f t="shared" si="937"/>
        <v>0.718364905211092-0.449796363004583i</v>
      </c>
      <c r="H3224" t="str">
        <f t="shared" si="938"/>
        <v>1.47021952181231-47.9179911910232i</v>
      </c>
      <c r="I3224" t="str">
        <f t="shared" si="939"/>
        <v>-1.03962836283828-1.59839839676954i</v>
      </c>
      <c r="K3224" t="str">
        <f t="shared" si="940"/>
        <v>0.00831609965097782-0.015938731748534i</v>
      </c>
      <c r="L3224" t="str">
        <f t="shared" si="941"/>
        <v>0.0015-0.0574952105322732i</v>
      </c>
      <c r="M3224" t="str">
        <f t="shared" si="942"/>
        <v>0.0135-0.0235877786799069i</v>
      </c>
      <c r="N3224">
        <f t="shared" si="943"/>
        <v>20.45294118005495</v>
      </c>
      <c r="O3224">
        <f t="shared" si="944"/>
        <v>15.746838792290479</v>
      </c>
      <c r="P3224" s="3">
        <f t="shared" si="945"/>
        <v>15.746838792290479</v>
      </c>
      <c r="Q3224" s="3">
        <f t="shared" si="946"/>
        <v>-159.54705881994505</v>
      </c>
      <c r="R3224">
        <f t="shared" si="947"/>
        <v>20.45294118005495</v>
      </c>
      <c r="S3224">
        <f t="shared" si="948"/>
        <v>173.00891415398698</v>
      </c>
      <c r="T3224">
        <f t="shared" si="931"/>
        <v>15.746838792290479</v>
      </c>
    </row>
    <row r="3225" spans="1:20" x14ac:dyDescent="0.3">
      <c r="A3225">
        <f t="shared" si="932"/>
        <v>1091177.8462796344</v>
      </c>
      <c r="B3225">
        <f t="shared" si="949"/>
        <v>173666.34802777215</v>
      </c>
      <c r="C3225" t="str">
        <f t="shared" si="933"/>
        <v>-5.72256411454298-2.1079157989119i</v>
      </c>
      <c r="D3225" t="str">
        <f t="shared" si="934"/>
        <v>2.73485930038496-6.05846713237855i</v>
      </c>
      <c r="E3225" t="str">
        <f t="shared" si="935"/>
        <v>174.250424341085-107.472537079183i</v>
      </c>
      <c r="F3225" t="str">
        <f t="shared" si="936"/>
        <v>12.5154236944789-8.72619793026096i</v>
      </c>
      <c r="G3225" t="str">
        <f t="shared" si="937"/>
        <v>0.71682767290359-0.450539410333007i</v>
      </c>
      <c r="H3225" t="str">
        <f t="shared" si="938"/>
        <v>1.45551142281406-47.7173711303173i</v>
      </c>
      <c r="I3225" t="str">
        <f t="shared" si="939"/>
        <v>-1.03686270987088-1.58821398957037i</v>
      </c>
      <c r="K3225" t="str">
        <f t="shared" si="940"/>
        <v>0.00830236962048606-0.0158867237764754i</v>
      </c>
      <c r="L3225" t="str">
        <f t="shared" si="941"/>
        <v>0.0015-0.0572775558201564i</v>
      </c>
      <c r="M3225" t="str">
        <f t="shared" si="942"/>
        <v>0.0135-0.0234984844390386i</v>
      </c>
      <c r="N3225">
        <f t="shared" si="943"/>
        <v>20.221356922686084</v>
      </c>
      <c r="O3225">
        <f t="shared" si="944"/>
        <v>15.704384288214282</v>
      </c>
      <c r="P3225" s="3">
        <f t="shared" si="945"/>
        <v>15.704384288214282</v>
      </c>
      <c r="Q3225" s="3">
        <f t="shared" si="946"/>
        <v>-159.77864307731392</v>
      </c>
      <c r="R3225">
        <f t="shared" si="947"/>
        <v>20.221356922686084</v>
      </c>
      <c r="S3225">
        <f t="shared" si="948"/>
        <v>173.66634802777216</v>
      </c>
      <c r="T3225">
        <f t="shared" si="931"/>
        <v>15.704384288214282</v>
      </c>
    </row>
    <row r="3226" spans="1:20" x14ac:dyDescent="0.3">
      <c r="A3226">
        <f t="shared" si="932"/>
        <v>1095324.322095497</v>
      </c>
      <c r="B3226">
        <f t="shared" si="949"/>
        <v>174326.28015027769</v>
      </c>
      <c r="C3226" t="str">
        <f t="shared" si="933"/>
        <v>-5.7031522212575-2.0745049554728i</v>
      </c>
      <c r="D3226" t="str">
        <f t="shared" si="934"/>
        <v>2.71785003740685-6.04341984321183i</v>
      </c>
      <c r="E3226" t="str">
        <f t="shared" si="935"/>
        <v>174.093274921091-108.175337517426i</v>
      </c>
      <c r="F3226" t="str">
        <f t="shared" si="936"/>
        <v>12.4884960156756-8.73584482065789i</v>
      </c>
      <c r="G3226" t="str">
        <f t="shared" si="937"/>
        <v>0.715285375510836-0.451278414164868i</v>
      </c>
      <c r="H3226" t="str">
        <f t="shared" si="938"/>
        <v>1.44097002479891-47.5177364487716i</v>
      </c>
      <c r="I3226" t="str">
        <f t="shared" si="939"/>
        <v>-1.03409498255624-1.57808155819946i</v>
      </c>
      <c r="K3226" t="str">
        <f t="shared" si="940"/>
        <v>0.00828872282205517-0.0158349203405995i</v>
      </c>
      <c r="L3226" t="str">
        <f t="shared" si="941"/>
        <v>0.0015-0.0570607250649098i</v>
      </c>
      <c r="M3226" t="str">
        <f t="shared" si="942"/>
        <v>0.0135-0.0234095282317579i</v>
      </c>
      <c r="N3226">
        <f t="shared" si="943"/>
        <v>19.988708942183592</v>
      </c>
      <c r="O3226">
        <f t="shared" si="944"/>
        <v>15.661960123685292</v>
      </c>
      <c r="P3226" s="3">
        <f t="shared" si="945"/>
        <v>15.661960123685292</v>
      </c>
      <c r="Q3226" s="3">
        <f t="shared" si="946"/>
        <v>-160.01129105781641</v>
      </c>
      <c r="R3226">
        <f t="shared" si="947"/>
        <v>19.988708942183592</v>
      </c>
      <c r="S3226">
        <f t="shared" si="948"/>
        <v>174.32628015027768</v>
      </c>
      <c r="T3226">
        <f t="shared" si="931"/>
        <v>15.661960123685292</v>
      </c>
    </row>
    <row r="3227" spans="1:20" x14ac:dyDescent="0.3">
      <c r="A3227">
        <f t="shared" si="932"/>
        <v>1099486.5545194601</v>
      </c>
      <c r="B3227">
        <f t="shared" si="949"/>
        <v>174988.72001484875</v>
      </c>
      <c r="C3227" t="str">
        <f t="shared" si="933"/>
        <v>-5.68375812378064-2.04123558966651i</v>
      </c>
      <c r="D3227" t="str">
        <f t="shared" si="934"/>
        <v>2.70092392416949-6.02836124417371i</v>
      </c>
      <c r="E3227" t="str">
        <f t="shared" si="935"/>
        <v>173.93149523007-108.883129206205i</v>
      </c>
      <c r="F3227" t="str">
        <f t="shared" si="936"/>
        <v>12.4614802439728-8.7454327185927i</v>
      </c>
      <c r="G3227" t="str">
        <f t="shared" si="937"/>
        <v>0.713738032549525-0.452013333256728i</v>
      </c>
      <c r="H3227" t="str">
        <f t="shared" si="938"/>
        <v>1.42659313288262-47.319080692898i</v>
      </c>
      <c r="I3227" t="str">
        <f t="shared" si="939"/>
        <v>-1.0313251994731-1.56800083220283i</v>
      </c>
      <c r="K3227" t="str">
        <f t="shared" si="940"/>
        <v>0.00827515853482197-0.0157833208894932i</v>
      </c>
      <c r="L3227" t="str">
        <f t="shared" si="941"/>
        <v>0.0015-0.0568447151473499i</v>
      </c>
      <c r="M3227" t="str">
        <f t="shared" si="942"/>
        <v>0.0135-0.0233209087784i</v>
      </c>
      <c r="N3227">
        <f t="shared" si="943"/>
        <v>19.75498168093398</v>
      </c>
      <c r="O3227">
        <f t="shared" si="944"/>
        <v>15.619565920654576</v>
      </c>
      <c r="P3227" s="3">
        <f t="shared" si="945"/>
        <v>15.619565920654576</v>
      </c>
      <c r="Q3227" s="3">
        <f t="shared" si="946"/>
        <v>-160.24501831906602</v>
      </c>
      <c r="R3227">
        <f t="shared" si="947"/>
        <v>19.75498168093398</v>
      </c>
      <c r="S3227">
        <f t="shared" si="948"/>
        <v>174.98872001484875</v>
      </c>
      <c r="T3227">
        <f t="shared" si="931"/>
        <v>15.619565920654576</v>
      </c>
    </row>
    <row r="3228" spans="1:20" x14ac:dyDescent="0.3">
      <c r="A3228">
        <f t="shared" si="932"/>
        <v>1103664.6034266341</v>
      </c>
      <c r="B3228">
        <f t="shared" si="949"/>
        <v>175653.67715090519</v>
      </c>
      <c r="C3228" t="str">
        <f t="shared" si="933"/>
        <v>-5.66438121180597-2.00810579424284i</v>
      </c>
      <c r="D3228" t="str">
        <f t="shared" si="934"/>
        <v>2.68408083585074-6.0132918393988i</v>
      </c>
      <c r="E3228" t="str">
        <f t="shared" si="935"/>
        <v>173.76498419558-109.595934247048i</v>
      </c>
      <c r="F3228" t="str">
        <f t="shared" si="936"/>
        <v>12.4343767274398-8.75496085835349i</v>
      </c>
      <c r="G3228" t="str">
        <f t="shared" si="937"/>
        <v>0.71218566395553-0.452744126424353i</v>
      </c>
      <c r="H3228" t="str">
        <f t="shared" si="938"/>
        <v>1.41237858528627-47.1213974674657i</v>
      </c>
      <c r="I3228" t="str">
        <f t="shared" si="939"/>
        <v>-1.02855337928129-1.55797154417285i</v>
      </c>
      <c r="K3228" t="str">
        <f t="shared" si="940"/>
        <v>0.00826167604210152-0.015731924871834i</v>
      </c>
      <c r="L3228" t="str">
        <f t="shared" si="941"/>
        <v>0.0015-0.0566295229601017i</v>
      </c>
      <c r="M3228" t="str">
        <f t="shared" si="942"/>
        <v>0.0135-0.0232326248041443i</v>
      </c>
      <c r="N3228">
        <f t="shared" si="943"/>
        <v>19.520159425051958</v>
      </c>
      <c r="O3228">
        <f t="shared" si="944"/>
        <v>15.57720127155692</v>
      </c>
      <c r="P3228" s="3">
        <f t="shared" si="945"/>
        <v>15.57720127155692</v>
      </c>
      <c r="Q3228" s="3">
        <f t="shared" si="946"/>
        <v>-160.47984057494804</v>
      </c>
      <c r="R3228">
        <f t="shared" si="947"/>
        <v>19.520159425051958</v>
      </c>
      <c r="S3228">
        <f t="shared" si="948"/>
        <v>175.6536771509052</v>
      </c>
      <c r="T3228">
        <f t="shared" si="931"/>
        <v>15.57720127155692</v>
      </c>
    </row>
    <row r="3229" spans="1:20" x14ac:dyDescent="0.3">
      <c r="A3229">
        <f t="shared" si="932"/>
        <v>1107858.5289196554</v>
      </c>
      <c r="B3229">
        <f t="shared" si="949"/>
        <v>176321.16112407864</v>
      </c>
      <c r="C3229" t="str">
        <f t="shared" si="933"/>
        <v>-5.64502083962871-1.97511367249761i</v>
      </c>
      <c r="D3229" t="str">
        <f t="shared" si="934"/>
        <v>2.66732064409612-5.99821213000093i</v>
      </c>
      <c r="E3229" t="str">
        <f t="shared" si="935"/>
        <v>173.593638773023-110.313773868822i</v>
      </c>
      <c r="F3229" t="str">
        <f t="shared" si="936"/>
        <v>12.4071858214761-8.7644284755235i</v>
      </c>
      <c r="G3229" t="str">
        <f t="shared" si="937"/>
        <v>0.710628290084546-0.453470752547571i</v>
      </c>
      <c r="H3229" t="str">
        <f t="shared" si="938"/>
        <v>1.39832425277782-46.9246804348437i</v>
      </c>
      <c r="I3229" t="str">
        <f t="shared" si="939"/>
        <v>-1.02577954073614-1.5479934297041i</v>
      </c>
      <c r="K3229" t="str">
        <f t="shared" si="940"/>
        <v>0.00824827463135904-0.015680731736405i</v>
      </c>
      <c r="L3229" t="str">
        <f t="shared" si="941"/>
        <v>0.0015-0.0564151454075528i</v>
      </c>
      <c r="M3229" t="str">
        <f t="shared" si="942"/>
        <v>0.0135-0.023144675038996i</v>
      </c>
      <c r="N3229">
        <f t="shared" si="943"/>
        <v>19.284226304367508</v>
      </c>
      <c r="O3229">
        <f t="shared" si="944"/>
        <v>15.534865738554704</v>
      </c>
      <c r="P3229" s="3">
        <f t="shared" si="945"/>
        <v>15.534865738554704</v>
      </c>
      <c r="Q3229" s="3">
        <f t="shared" si="946"/>
        <v>-160.71577369563249</v>
      </c>
      <c r="R3229">
        <f t="shared" si="947"/>
        <v>19.284226304367508</v>
      </c>
      <c r="S3229">
        <f t="shared" si="948"/>
        <v>176.32116112407866</v>
      </c>
      <c r="T3229">
        <f t="shared" si="931"/>
        <v>15.534865738554704</v>
      </c>
    </row>
    <row r="3230" spans="1:20" x14ac:dyDescent="0.3">
      <c r="A3230">
        <f t="shared" si="932"/>
        <v>1112068.39132955</v>
      </c>
      <c r="B3230">
        <f t="shared" si="949"/>
        <v>176991.18153635014</v>
      </c>
      <c r="C3230" t="str">
        <f t="shared" si="933"/>
        <v>-5.62567632583984-1.94225733882628i</v>
      </c>
      <c r="D3230" t="str">
        <f t="shared" si="934"/>
        <v>2.65064321706497-5.98312261405395i</v>
      </c>
      <c r="E3230" t="str">
        <f t="shared" si="935"/>
        <v>173.417353917907-111.036668378966i</v>
      </c>
      <c r="F3230" t="str">
        <f t="shared" si="936"/>
        <v>12.3799078888214-8.77383480706604i</v>
      </c>
      <c r="G3230" t="str">
        <f t="shared" si="937"/>
        <v>0.709065931712678-0.454193170575153i</v>
      </c>
      <c r="H3230" t="str">
        <f t="shared" si="938"/>
        <v>1.38442803812429-46.7289233143536i</v>
      </c>
      <c r="I3230" t="str">
        <f t="shared" si="939"/>
        <v>-1.02300370270269-1.53806622734967i</v>
      </c>
      <c r="K3230" t="str">
        <f t="shared" si="940"/>
        <v>0.00823495359418274-0.0156297409321097i</v>
      </c>
      <c r="L3230" t="str">
        <f t="shared" si="941"/>
        <v>0.0015-0.0562015794058108i</v>
      </c>
      <c r="M3230" t="str">
        <f t="shared" si="942"/>
        <v>0.0135-0.0230570582177686i</v>
      </c>
      <c r="N3230">
        <f t="shared" si="943"/>
        <v>19.047166292498218</v>
      </c>
      <c r="O3230">
        <f t="shared" si="944"/>
        <v>15.492558852766729</v>
      </c>
      <c r="P3230" s="3">
        <f t="shared" si="945"/>
        <v>15.492558852766729</v>
      </c>
      <c r="Q3230" s="3">
        <f t="shared" si="946"/>
        <v>-160.95283370750178</v>
      </c>
      <c r="R3230">
        <f t="shared" si="947"/>
        <v>19.047166292498218</v>
      </c>
      <c r="S3230">
        <f t="shared" si="948"/>
        <v>176.99118153635013</v>
      </c>
      <c r="T3230">
        <f t="shared" si="931"/>
        <v>15.492558852766729</v>
      </c>
    </row>
    <row r="3231" spans="1:20" x14ac:dyDescent="0.3">
      <c r="A3231">
        <f t="shared" si="932"/>
        <v>1116294.2512166023</v>
      </c>
      <c r="B3231">
        <f t="shared" si="949"/>
        <v>177663.74802618826</v>
      </c>
      <c r="C3231" t="str">
        <f t="shared" si="933"/>
        <v>-5.60634695301833-1.90953491929425i</v>
      </c>
      <c r="D3231" t="str">
        <f t="shared" si="934"/>
        <v>2.63404841947676-5.96802378657293i</v>
      </c>
      <c r="E3231" t="str">
        <f t="shared" si="935"/>
        <v>173.236022558283-111.764637113019i</v>
      </c>
      <c r="F3231" t="str">
        <f t="shared" si="936"/>
        <v>12.3525432995642-8.78317909140874i</v>
      </c>
      <c r="G3231" t="str">
        <f t="shared" si="937"/>
        <v>0.707498610036961-0.454911339529726i</v>
      </c>
      <c r="H3231" t="str">
        <f t="shared" si="938"/>
        <v>1.37068787555382-46.5341198816285i</v>
      </c>
      <c r="I3231" t="str">
        <f t="shared" si="939"/>
        <v>-1.02022588416916-1.52818967857784i</v>
      </c>
      <c r="K3231" t="str">
        <f t="shared" si="940"/>
        <v>0.00822171222625597-0.0155789519079855i</v>
      </c>
      <c r="L3231" t="str">
        <f t="shared" si="941"/>
        <v>0.0015-0.0559888218826568i</v>
      </c>
      <c r="M3231" t="str">
        <f t="shared" si="942"/>
        <v>0.0135-0.0229697730800643i</v>
      </c>
      <c r="N3231">
        <f t="shared" si="943"/>
        <v>18.808963206986078</v>
      </c>
      <c r="O3231">
        <f t="shared" si="944"/>
        <v>15.450280113479902</v>
      </c>
      <c r="P3231" s="3">
        <f t="shared" si="945"/>
        <v>15.450280113479902</v>
      </c>
      <c r="Q3231" s="3">
        <f t="shared" si="946"/>
        <v>-161.19103679301392</v>
      </c>
      <c r="R3231">
        <f t="shared" si="947"/>
        <v>18.808963206986078</v>
      </c>
      <c r="S3231">
        <f t="shared" si="948"/>
        <v>177.66374802618827</v>
      </c>
      <c r="T3231">
        <f t="shared" si="931"/>
        <v>15.450280113479902</v>
      </c>
    </row>
    <row r="3232" spans="1:20" x14ac:dyDescent="0.3">
      <c r="A3232">
        <f t="shared" si="932"/>
        <v>1120536.1693712254</v>
      </c>
      <c r="B3232">
        <f t="shared" si="949"/>
        <v>178338.87026868778</v>
      </c>
      <c r="C3232" t="str">
        <f t="shared" si="933"/>
        <v>-5.58703196742329-1.87694455222744i</v>
      </c>
      <c r="D3232" t="str">
        <f t="shared" si="934"/>
        <v>2.61753611265713-5.95291613949621i</v>
      </c>
      <c r="E3232" t="str">
        <f t="shared" si="935"/>
        <v>173.049535567478-112.497698382333i</v>
      </c>
      <c r="F3232" t="str">
        <f t="shared" si="936"/>
        <v>12.3250924311507-8.79246056852968i</v>
      </c>
      <c r="G3232" t="str">
        <f t="shared" si="937"/>
        <v>0.705926346675814-0.455625218512708i</v>
      </c>
      <c r="H3232" t="str">
        <f t="shared" si="938"/>
        <v>1.35710173022787-46.3402639679819i</v>
      </c>
      <c r="I3232" t="str">
        <f t="shared" si="939"/>
        <v>-1.0174461042603-1.51836352772946i</v>
      </c>
      <c r="K3232" t="str">
        <f t="shared" si="940"/>
        <v>0.00820854982732998-0.0155283641132187i</v>
      </c>
      <c r="L3232" t="str">
        <f t="shared" si="941"/>
        <v>0.0015-0.0557768697775022i</v>
      </c>
      <c r="M3232" t="str">
        <f t="shared" si="942"/>
        <v>0.0135-0.0228828183702573i</v>
      </c>
      <c r="N3232">
        <f t="shared" si="943"/>
        <v>18.569600709524224</v>
      </c>
      <c r="O3232">
        <f t="shared" si="944"/>
        <v>15.408028987347048</v>
      </c>
      <c r="P3232" s="3">
        <f t="shared" si="945"/>
        <v>15.408028987347048</v>
      </c>
      <c r="Q3232" s="3">
        <f t="shared" si="946"/>
        <v>-161.43039929047578</v>
      </c>
      <c r="R3232">
        <f t="shared" si="947"/>
        <v>18.569600709524224</v>
      </c>
      <c r="S3232">
        <f t="shared" si="948"/>
        <v>178.33887026868777</v>
      </c>
      <c r="T3232">
        <f t="shared" si="931"/>
        <v>15.408028987347048</v>
      </c>
    </row>
    <row r="3233" spans="1:20" x14ac:dyDescent="0.3">
      <c r="A3233">
        <f t="shared" si="932"/>
        <v>1124794.206814836</v>
      </c>
      <c r="B3233">
        <f t="shared" si="949"/>
        <v>179016.5579757088</v>
      </c>
      <c r="C3233" t="str">
        <f t="shared" si="933"/>
        <v>-5.5677305786848-1.84448438882247i</v>
      </c>
      <c r="D3233" t="str">
        <f t="shared" si="934"/>
        <v>2.60110615458396-5.9378001616681i</v>
      </c>
      <c r="E3233" t="str">
        <f t="shared" si="935"/>
        <v>172.857781737122-113.235869419949i</v>
      </c>
      <c r="F3233" t="str">
        <f t="shared" si="936"/>
        <v>12.2975556683907-8.80167848004321i</v>
      </c>
      <c r="G3233" t="str">
        <f t="shared" si="937"/>
        <v>0.704349163669436-0.456334766709268i</v>
      </c>
      <c r="H3233" t="str">
        <f t="shared" si="938"/>
        <v>1.3436675977231-46.1473494597841i</v>
      </c>
      <c r="I3233" t="str">
        <f t="shared" si="939"/>
        <v>-1.01466438225033-1.50858752197556i</v>
      </c>
      <c r="K3233" t="str">
        <f t="shared" si="940"/>
        <v>0.00819546570119685-0.0154779769971581i</v>
      </c>
      <c r="L3233" t="str">
        <f t="shared" si="941"/>
        <v>0.0015-0.055565720041345i</v>
      </c>
      <c r="M3233" t="str">
        <f t="shared" si="942"/>
        <v>0.0135-0.0227961928374749i</v>
      </c>
      <c r="N3233">
        <f t="shared" si="943"/>
        <v>18.32906230627168</v>
      </c>
      <c r="O3233">
        <f t="shared" si="944"/>
        <v>15.365804907567764</v>
      </c>
      <c r="P3233" s="3">
        <f t="shared" si="945"/>
        <v>15.365804907567764</v>
      </c>
      <c r="Q3233" s="3">
        <f t="shared" si="946"/>
        <v>-161.67093769372832</v>
      </c>
      <c r="R3233">
        <f t="shared" si="947"/>
        <v>18.32906230627168</v>
      </c>
      <c r="S3233">
        <f t="shared" si="948"/>
        <v>179.01655797570879</v>
      </c>
      <c r="T3233">
        <f t="shared" si="931"/>
        <v>15.365804907567764</v>
      </c>
    </row>
    <row r="3234" spans="1:20" x14ac:dyDescent="0.3">
      <c r="A3234">
        <f t="shared" si="932"/>
        <v>1129068.4248007324</v>
      </c>
      <c r="B3234">
        <f t="shared" si="949"/>
        <v>179696.82089601649</v>
      </c>
      <c r="C3234" t="str">
        <f t="shared" si="933"/>
        <v>-5.54844195949434-1.81215259377676i</v>
      </c>
      <c r="D3234" t="str">
        <f t="shared" si="934"/>
        <v>2.58475839993335-5.92267633882197i</v>
      </c>
      <c r="E3234" t="str">
        <f t="shared" si="935"/>
        <v>172.660647750525-113.979166324597i</v>
      </c>
      <c r="F3234" t="str">
        <f t="shared" si="936"/>
        <v>12.269933403464-8.81083206928632i</v>
      </c>
      <c r="G3234" t="str">
        <f t="shared" si="937"/>
        <v>0.702767083480134-0.457039943393311i</v>
      </c>
      <c r="H3234" t="str">
        <f t="shared" si="938"/>
        <v>1.33038350352275-45.9553702978452i</v>
      </c>
      <c r="I3234" t="str">
        <f t="shared" si="939"/>
        <v>-1.01188073757536-1.49886141127562i</v>
      </c>
      <c r="K3234" t="str">
        <f t="shared" si="940"/>
        <v>0.00818245915566219-0.015427790009328i</v>
      </c>
      <c r="L3234" t="str">
        <f t="shared" si="941"/>
        <v>0.0015-0.0553553696367256i</v>
      </c>
      <c r="M3234" t="str">
        <f t="shared" si="942"/>
        <v>0.0135-0.0227098952355797i</v>
      </c>
      <c r="N3234">
        <f t="shared" si="943"/>
        <v>18.087331348254963</v>
      </c>
      <c r="O3234">
        <f t="shared" si="944"/>
        <v>15.323607273052627</v>
      </c>
      <c r="P3234" s="3">
        <f t="shared" si="945"/>
        <v>15.323607273052627</v>
      </c>
      <c r="Q3234" s="3">
        <f t="shared" si="946"/>
        <v>-161.91266865174504</v>
      </c>
      <c r="R3234">
        <f t="shared" si="947"/>
        <v>18.087331348254963</v>
      </c>
      <c r="S3234">
        <f t="shared" si="948"/>
        <v>179.6968208960165</v>
      </c>
      <c r="T3234">
        <f t="shared" si="931"/>
        <v>15.323607273052627</v>
      </c>
    </row>
    <row r="3235" spans="1:20" x14ac:dyDescent="0.3">
      <c r="A3235">
        <f t="shared" si="932"/>
        <v>1133358.8848149753</v>
      </c>
      <c r="B3235">
        <f t="shared" si="949"/>
        <v>180379.66881542135</v>
      </c>
      <c r="C3235" t="str">
        <f t="shared" si="933"/>
        <v>-5.52916524529618-1.7799473459397i</v>
      </c>
      <c r="D3235" t="str">
        <f t="shared" si="934"/>
        <v>2.56849270012568-5.90754515356432i</v>
      </c>
      <c r="E3235" t="str">
        <f t="shared" si="935"/>
        <v>172.458018156459-114.727604002763i</v>
      </c>
      <c r="F3235" t="str">
        <f t="shared" si="936"/>
        <v>12.2422260359245-8.81992058140496i</v>
      </c>
      <c r="G3235" t="str">
        <f t="shared" si="937"/>
        <v>0.701180128992577-0.457740707932482i</v>
      </c>
      <c r="H3235" t="str">
        <f t="shared" si="938"/>
        <v>1.31724750251736-45.7643204768071i</v>
      </c>
      <c r="I3235" t="str">
        <f t="shared" si="939"/>
        <v>-1.00909518984552-1.48918494833619i</v>
      </c>
      <c r="K3235" t="str">
        <f t="shared" si="940"/>
        <v>0.00816952950251821-0.0153778025994423i</v>
      </c>
      <c r="L3235" t="str">
        <f t="shared" si="941"/>
        <v>0.0015-0.0551458155376824i</v>
      </c>
      <c r="M3235" t="str">
        <f t="shared" si="942"/>
        <v>0.0135-0.0226239243231518i</v>
      </c>
      <c r="N3235">
        <f t="shared" si="943"/>
        <v>17.844391031863097</v>
      </c>
      <c r="O3235">
        <f t="shared" si="944"/>
        <v>15.281435447572134</v>
      </c>
      <c r="P3235" s="3">
        <f t="shared" si="945"/>
        <v>15.281435447572134</v>
      </c>
      <c r="Q3235" s="3">
        <f t="shared" si="946"/>
        <v>-162.1556089681369</v>
      </c>
      <c r="R3235">
        <f t="shared" si="947"/>
        <v>17.844391031863097</v>
      </c>
      <c r="S3235">
        <f t="shared" si="948"/>
        <v>180.37966881542135</v>
      </c>
      <c r="T3235">
        <f t="shared" si="931"/>
        <v>15.281435447572134</v>
      </c>
    </row>
    <row r="3236" spans="1:20" x14ac:dyDescent="0.3">
      <c r="A3236">
        <f t="shared" si="932"/>
        <v>1137665.6485772722</v>
      </c>
      <c r="B3236">
        <f t="shared" si="949"/>
        <v>181065.11155691996</v>
      </c>
      <c r="C3236" t="str">
        <f t="shared" si="933"/>
        <v>-5.50989953397873-1.74786683898586i</v>
      </c>
      <c r="D3236" t="str">
        <f t="shared" si="934"/>
        <v>2.55230890337117-5.8924070853591i</v>
      </c>
      <c r="E3236" t="str">
        <f t="shared" si="935"/>
        <v>172.249775343427-115.481196108767i</v>
      </c>
      <c r="F3236" t="str">
        <f t="shared" si="936"/>
        <v>12.2144339727039-8.82894326344211i</v>
      </c>
      <c r="G3236" t="str">
        <f t="shared" si="937"/>
        <v>0.699588323513999-0.458437019793201i</v>
      </c>
      <c r="H3236" t="str">
        <f t="shared" si="938"/>
        <v>1.30425767851476-45.5741940445429i</v>
      </c>
      <c r="I3236" t="str">
        <f t="shared" si="939"/>
        <v>-1.00630775885681-1.47955788857i</v>
      </c>
      <c r="K3236" t="str">
        <f t="shared" si="940"/>
        <v>0.00815667605751683-0.0153280142174164i</v>
      </c>
      <c r="L3236" t="str">
        <f t="shared" si="941"/>
        <v>0.0015-0.0549370547297093i</v>
      </c>
      <c r="M3236" t="str">
        <f t="shared" si="942"/>
        <v>0.0135-0.0225382788634706i</v>
      </c>
      <c r="N3236">
        <f t="shared" si="943"/>
        <v>17.600224399447711</v>
      </c>
      <c r="O3236">
        <f t="shared" si="944"/>
        <v>15.239288758888204</v>
      </c>
      <c r="P3236" s="3">
        <f t="shared" si="945"/>
        <v>15.239288758888204</v>
      </c>
      <c r="Q3236" s="3">
        <f t="shared" si="946"/>
        <v>-162.39977560055229</v>
      </c>
      <c r="R3236">
        <f t="shared" si="947"/>
        <v>17.600224399447711</v>
      </c>
      <c r="S3236">
        <f t="shared" si="948"/>
        <v>181.06511155691996</v>
      </c>
      <c r="T3236">
        <f t="shared" si="931"/>
        <v>15.239288758888204</v>
      </c>
    </row>
    <row r="3237" spans="1:20" x14ac:dyDescent="0.3">
      <c r="A3237">
        <f t="shared" si="932"/>
        <v>1141988.7780418657</v>
      </c>
      <c r="B3237">
        <f t="shared" si="949"/>
        <v>181753.15898083625</v>
      </c>
      <c r="C3237" t="str">
        <f t="shared" si="933"/>
        <v>-5.49064388556783-1.71590928211057i</v>
      </c>
      <c r="D3237" t="str">
        <f t="shared" si="934"/>
        <v>2.53620685471596-5.87726261051306i</v>
      </c>
      <c r="E3237" t="str">
        <f t="shared" si="935"/>
        <v>172.035799514433-116.239954982814i</v>
      </c>
      <c r="F3237" t="str">
        <f t="shared" si="936"/>
        <v>12.1865576281137-8.83789936442425i</v>
      </c>
      <c r="G3237" t="str">
        <f t="shared" si="937"/>
        <v>0.697991690774316-0.459128838545705i</v>
      </c>
      <c r="H3237" t="str">
        <f t="shared" si="938"/>
        <v>1.29141214375898-45.3849851015648i</v>
      </c>
      <c r="I3237" t="str">
        <f t="shared" si="939"/>
        <v>-1.00351846460246-1.46997999005558i</v>
      </c>
      <c r="K3237" t="str">
        <f t="shared" si="940"/>
        <v>0.00814389814034304-0.0152784243133808i</v>
      </c>
      <c r="L3237" t="str">
        <f t="shared" si="941"/>
        <v>0.0015-0.0547290842097127i</v>
      </c>
      <c r="M3237" t="str">
        <f t="shared" si="942"/>
        <v>0.0135-0.0224529576244974i</v>
      </c>
      <c r="N3237">
        <f t="shared" si="943"/>
        <v>17.354814340025428</v>
      </c>
      <c r="O3237">
        <f t="shared" si="944"/>
        <v>15.197166497870011</v>
      </c>
      <c r="P3237" s="3">
        <f t="shared" si="945"/>
        <v>15.197166497870011</v>
      </c>
      <c r="Q3237" s="3">
        <f t="shared" si="946"/>
        <v>-162.64518565997457</v>
      </c>
      <c r="R3237">
        <f t="shared" si="947"/>
        <v>17.354814340025428</v>
      </c>
      <c r="S3237">
        <f t="shared" si="948"/>
        <v>181.75315898083625</v>
      </c>
      <c r="T3237">
        <f t="shared" si="931"/>
        <v>15.197166497870011</v>
      </c>
    </row>
    <row r="3238" spans="1:20" x14ac:dyDescent="0.3">
      <c r="A3238">
        <f t="shared" si="932"/>
        <v>1146328.3353984249</v>
      </c>
      <c r="B3238">
        <f t="shared" si="949"/>
        <v>182443.82098496344</v>
      </c>
      <c r="C3238" t="str">
        <f t="shared" si="933"/>
        <v>-5.47139732192193-1.68407290074791i</v>
      </c>
      <c r="D3238" t="str">
        <f t="shared" si="934"/>
        <v>2.52018639608735-5.86211220216125i</v>
      </c>
      <c r="E3238" t="str">
        <f t="shared" si="935"/>
        <v>171.81596866236-117.003891586982i</v>
      </c>
      <c r="F3238" t="str">
        <f t="shared" si="936"/>
        <v>12.1585974238465-8.84678813545021i</v>
      </c>
      <c r="G3238" t="str">
        <f t="shared" si="937"/>
        <v>0.696390254926193-0.459816123869123i</v>
      </c>
      <c r="H3238" t="str">
        <f t="shared" si="938"/>
        <v>1.27870903845784-45.196687800436i</v>
      </c>
      <c r="I3238" t="str">
        <f t="shared" si="939"/>
        <v>-1.00072732728402-1.46045101349715i</v>
      </c>
      <c r="K3238" t="str">
        <f t="shared" si="940"/>
        <v>0.00813119507458804-0.0152290323376936i</v>
      </c>
      <c r="L3238" t="str">
        <f t="shared" si="941"/>
        <v>0.0015-0.0545219009859659i</v>
      </c>
      <c r="M3238" t="str">
        <f t="shared" si="942"/>
        <v>0.0135-0.0223679593788578i</v>
      </c>
      <c r="N3238">
        <f t="shared" si="943"/>
        <v>17.108143590082619</v>
      </c>
      <c r="O3238">
        <f t="shared" si="944"/>
        <v>15.155067917592863</v>
      </c>
      <c r="P3238" s="3">
        <f t="shared" si="945"/>
        <v>15.155067917592863</v>
      </c>
      <c r="Q3238" s="3">
        <f t="shared" si="946"/>
        <v>-162.89185640991738</v>
      </c>
      <c r="R3238">
        <f t="shared" si="947"/>
        <v>17.108143590082619</v>
      </c>
      <c r="S3238">
        <f t="shared" si="948"/>
        <v>182.44382098496345</v>
      </c>
      <c r="T3238">
        <f t="shared" si="931"/>
        <v>15.155067917592863</v>
      </c>
    </row>
    <row r="3239" spans="1:20" x14ac:dyDescent="0.3">
      <c r="A3239">
        <f t="shared" si="932"/>
        <v>1150684.383072939</v>
      </c>
      <c r="B3239">
        <f t="shared" si="949"/>
        <v>183137.10750470631</v>
      </c>
      <c r="C3239" t="str">
        <f t="shared" si="933"/>
        <v>-5.45215882642877-1.65235593731329i</v>
      </c>
      <c r="D3239" t="str">
        <f t="shared" si="934"/>
        <v>2.50424736633977-5.84695633025352i</v>
      </c>
      <c r="E3239" t="str">
        <f t="shared" si="935"/>
        <v>171.59015854597-117.773015439065i</v>
      </c>
      <c r="F3239" t="str">
        <f t="shared" si="936"/>
        <v>12.1305537889754-8.85560882977841i</v>
      </c>
      <c r="G3239" t="str">
        <f t="shared" si="937"/>
        <v>0.694784040545029-0.460498835556565i</v>
      </c>
      <c r="H3239" t="str">
        <f t="shared" si="938"/>
        <v>1.26614653031942-45.0092963451949i</v>
      </c>
      <c r="I3239" t="str">
        <f t="shared" si="939"/>
        <v>-0.997934367322009-1.45097072218517i</v>
      </c>
      <c r="K3239" t="str">
        <f t="shared" si="940"/>
        <v>0.00811856618772304-0.0151798377409515i</v>
      </c>
      <c r="L3239" t="str">
        <f t="shared" si="941"/>
        <v>0.0015-0.0543155020780693i</v>
      </c>
      <c r="M3239" t="str">
        <f t="shared" si="942"/>
        <v>0.0135-0.0222832829038233i</v>
      </c>
      <c r="N3239">
        <f t="shared" si="943"/>
        <v>16.860194734505484</v>
      </c>
      <c r="O3239">
        <f t="shared" si="944"/>
        <v>15.11299223241922</v>
      </c>
      <c r="P3239" s="3">
        <f t="shared" si="945"/>
        <v>15.11299223241922</v>
      </c>
      <c r="Q3239" s="3">
        <f t="shared" si="946"/>
        <v>-163.13980526549452</v>
      </c>
      <c r="R3239">
        <f t="shared" si="947"/>
        <v>16.860194734505484</v>
      </c>
      <c r="S3239">
        <f t="shared" si="948"/>
        <v>183.13710750470631</v>
      </c>
      <c r="T3239">
        <f t="shared" si="931"/>
        <v>15.11299223241922</v>
      </c>
    </row>
    <row r="3240" spans="1:20" x14ac:dyDescent="0.3">
      <c r="A3240">
        <f t="shared" si="932"/>
        <v>1155056.983728616</v>
      </c>
      <c r="B3240">
        <f t="shared" si="949"/>
        <v>183833.02851322418</v>
      </c>
      <c r="C3240" t="str">
        <f t="shared" si="933"/>
        <v>-5.43292734370693-1.62075665197003i</v>
      </c>
      <c r="D3240" t="str">
        <f t="shared" si="934"/>
        <v>2.48838960129978-5.83179546154143i</v>
      </c>
      <c r="E3240" t="str">
        <f t="shared" si="935"/>
        <v>171.358242666673-118.547334544259i</v>
      </c>
      <c r="F3240" t="str">
        <f t="shared" si="936"/>
        <v>12.1024271599529-8.8643607029162i</v>
      </c>
      <c r="G3240" t="str">
        <f t="shared" si="937"/>
        <v>0.69317307262888-0.461176933520224i</v>
      </c>
      <c r="H3240" t="str">
        <f t="shared" si="938"/>
        <v>1.25372281409677-44.8228049907834i</v>
      </c>
      <c r="I3240" t="str">
        <f t="shared" si="939"/>
        <v>-0.995139605366393-1.44153888195714i</v>
      </c>
      <c r="K3240" t="str">
        <f t="shared" si="940"/>
        <v>0.00810601081107265-0.0151308399740031i</v>
      </c>
      <c r="L3240" t="str">
        <f t="shared" si="941"/>
        <v>0.0015-0.0541098845169048i</v>
      </c>
      <c r="M3240" t="str">
        <f t="shared" si="942"/>
        <v>0.0135-0.0221989269812944i</v>
      </c>
      <c r="N3240">
        <f t="shared" si="943"/>
        <v>16.610950207618885</v>
      </c>
      <c r="O3240">
        <f t="shared" si="944"/>
        <v>15.070938617065091</v>
      </c>
      <c r="P3240" s="3">
        <f t="shared" si="945"/>
        <v>15.070938617065091</v>
      </c>
      <c r="Q3240" s="3">
        <f t="shared" si="946"/>
        <v>-163.38904979238112</v>
      </c>
      <c r="R3240">
        <f t="shared" si="947"/>
        <v>16.610950207618885</v>
      </c>
      <c r="S3240">
        <f t="shared" si="948"/>
        <v>183.83302851322418</v>
      </c>
      <c r="T3240">
        <f t="shared" si="931"/>
        <v>15.070938617065091</v>
      </c>
    </row>
    <row r="3241" spans="1:20" x14ac:dyDescent="0.3">
      <c r="A3241">
        <f t="shared" si="932"/>
        <v>1159446.200266785</v>
      </c>
      <c r="B3241">
        <f t="shared" si="949"/>
        <v>184531.59402157445</v>
      </c>
      <c r="C3241" t="str">
        <f t="shared" si="933"/>
        <v>-5.4137017793096-1.58927332342106i</v>
      </c>
      <c r="D3241" t="str">
        <f t="shared" si="934"/>
        <v>2.4726129338116-5.81663005956578i</v>
      </c>
      <c r="E3241" t="str">
        <f t="shared" si="935"/>
        <v>171.120092246042-119.326855324619i</v>
      </c>
      <c r="F3241" t="str">
        <f t="shared" si="936"/>
        <v>12.0742179806084-8.87304301270834i</v>
      </c>
      <c r="G3241" t="str">
        <f t="shared" si="937"/>
        <v>0.691557376598309-0.461850377796504i</v>
      </c>
      <c r="H3241" t="str">
        <f t="shared" si="938"/>
        <v>1.24143611114102-44.6372080424822i</v>
      </c>
      <c r="I3241" t="str">
        <f t="shared" si="939"/>
        <v>-0.992343062306534-1.43215526115896i</v>
      </c>
      <c r="K3241" t="str">
        <f t="shared" si="940"/>
        <v>0.00809352827978875-0.0150820384879596i</v>
      </c>
      <c r="L3241" t="str">
        <f t="shared" si="941"/>
        <v>0.0015-0.0539050453445954i</v>
      </c>
      <c r="M3241" t="str">
        <f t="shared" si="942"/>
        <v>0.0135-0.0221148903977828i</v>
      </c>
      <c r="N3241">
        <f t="shared" si="943"/>
        <v>16.360392294354341</v>
      </c>
      <c r="O3241">
        <f t="shared" si="944"/>
        <v>15.028906205647129</v>
      </c>
      <c r="P3241" s="3">
        <f t="shared" si="945"/>
        <v>15.028906205647129</v>
      </c>
      <c r="Q3241" s="3">
        <f t="shared" si="946"/>
        <v>-163.63960770564566</v>
      </c>
      <c r="R3241">
        <f t="shared" si="947"/>
        <v>16.360392294354341</v>
      </c>
      <c r="S3241">
        <f t="shared" si="948"/>
        <v>184.53159402157445</v>
      </c>
      <c r="T3241">
        <f t="shared" si="931"/>
        <v>15.028906205647129</v>
      </c>
    </row>
    <row r="3242" spans="1:20" x14ac:dyDescent="0.3">
      <c r="A3242">
        <f t="shared" si="932"/>
        <v>1163852.0958277988</v>
      </c>
      <c r="B3242">
        <f t="shared" si="949"/>
        <v>185232.81407885643</v>
      </c>
      <c r="C3242" t="str">
        <f t="shared" si="933"/>
        <v>-5.39448099943415-1.55790424972657i</v>
      </c>
      <c r="D3242" t="str">
        <f t="shared" si="934"/>
        <v>2.45691719378229-5.80146058464466i</v>
      </c>
      <c r="E3242" t="str">
        <f t="shared" si="935"/>
        <v>170.875576204231-120.111582546262i</v>
      </c>
      <c r="F3242" t="str">
        <f t="shared" si="936"/>
        <v>12.0459267021438-8.88165501942557i</v>
      </c>
      <c r="G3242" t="str">
        <f t="shared" si="937"/>
        <v>0.689936978296167-0.462519128551157i</v>
      </c>
      <c r="H3242" t="str">
        <f t="shared" si="938"/>
        <v>1.22928466896247-44.4524998553543i</v>
      </c>
      <c r="I3242" t="str">
        <f t="shared" si="939"/>
        <v>-0.989544759280852-1.42281963060652i</v>
      </c>
      <c r="K3242" t="str">
        <f t="shared" si="940"/>
        <v>0.00808111793282429-0.0150334327342069i</v>
      </c>
      <c r="L3242" t="str">
        <f t="shared" si="941"/>
        <v>0.0015-0.0537009816144605i</v>
      </c>
      <c r="M3242" t="str">
        <f t="shared" si="942"/>
        <v>0.0135-0.022031171944394i</v>
      </c>
      <c r="N3242">
        <f t="shared" si="943"/>
        <v>16.108503131544637</v>
      </c>
      <c r="O3242">
        <f t="shared" si="944"/>
        <v>14.986894090714467</v>
      </c>
      <c r="P3242" s="3">
        <f t="shared" si="945"/>
        <v>14.986894090714467</v>
      </c>
      <c r="Q3242" s="3">
        <f t="shared" si="946"/>
        <v>-163.89149686845536</v>
      </c>
      <c r="R3242">
        <f t="shared" si="947"/>
        <v>16.108503131544637</v>
      </c>
      <c r="S3242">
        <f t="shared" si="948"/>
        <v>185.23281407885642</v>
      </c>
      <c r="T3242">
        <f t="shared" si="931"/>
        <v>14.986894090714467</v>
      </c>
    </row>
    <row r="3243" spans="1:20" x14ac:dyDescent="0.3">
      <c r="A3243">
        <f t="shared" si="932"/>
        <v>1168274.7337919443</v>
      </c>
      <c r="B3243">
        <f t="shared" si="949"/>
        <v>185936.69877235609</v>
      </c>
      <c r="C3243" t="str">
        <f t="shared" si="933"/>
        <v>-5.37526383063628-1.52664774914862i</v>
      </c>
      <c r="D3243" t="str">
        <f t="shared" si="934"/>
        <v>2.44130220822656-5.78628749386236i</v>
      </c>
      <c r="E3243" t="str">
        <f t="shared" si="935"/>
        <v>170.624561139346-120.901519244224i</v>
      </c>
      <c r="F3243" t="str">
        <f t="shared" si="936"/>
        <v>12.0175537831297-8.89019598585528i</v>
      </c>
      <c r="G3243" t="str">
        <f t="shared" si="937"/>
        <v>0.688311903987302-0.463183146084437i</v>
      </c>
      <c r="H3243" t="str">
        <f t="shared" si="938"/>
        <v>1.21726676079993-44.2686748336963i</v>
      </c>
      <c r="I3243" t="str">
        <f t="shared" si="939"/>
        <v>-0.98674471768636-1.41353176354807i</v>
      </c>
      <c r="K3243" t="str">
        <f t="shared" si="940"/>
        <v>0.0080687791129074-0.0149850221644162i</v>
      </c>
      <c r="L3243" t="str">
        <f t="shared" si="941"/>
        <v>0.0015-0.0534976903909749i</v>
      </c>
      <c r="M3243" t="str">
        <f t="shared" si="942"/>
        <v>0.0135-0.0219477704168102i</v>
      </c>
      <c r="N3243">
        <f t="shared" si="943"/>
        <v>15.855264709359659</v>
      </c>
      <c r="O3243">
        <f t="shared" si="944"/>
        <v>14.944901322262531</v>
      </c>
      <c r="P3243" s="3">
        <f t="shared" si="945"/>
        <v>14.944901322262531</v>
      </c>
      <c r="Q3243" s="3">
        <f t="shared" si="946"/>
        <v>-164.14473529064034</v>
      </c>
      <c r="R3243">
        <f t="shared" si="947"/>
        <v>15.855264709359659</v>
      </c>
      <c r="S3243">
        <f t="shared" si="948"/>
        <v>185.9366987723561</v>
      </c>
      <c r="T3243">
        <f t="shared" si="931"/>
        <v>14.944901322262531</v>
      </c>
    </row>
    <row r="3244" spans="1:20" x14ac:dyDescent="0.3">
      <c r="A3244">
        <f t="shared" si="932"/>
        <v>1172714.1777803539</v>
      </c>
      <c r="B3244">
        <f t="shared" si="949"/>
        <v>186643.25822769105</v>
      </c>
      <c r="C3244" t="str">
        <f t="shared" si="933"/>
        <v>-5.35604905955107-1.49550216102237i</v>
      </c>
      <c r="D3244" t="str">
        <f t="shared" si="934"/>
        <v>2.42576780131192-5.77111124105846i</v>
      </c>
      <c r="E3244" t="str">
        <f t="shared" si="935"/>
        <v>170.366911307838-121.696666645005i</v>
      </c>
      <c r="F3244" t="str">
        <f t="shared" si="936"/>
        <v>11.9890996894973-8.89866517738955i</v>
      </c>
      <c r="G3244" t="str">
        <f t="shared" si="937"/>
        <v>0.686682180358203-0.46384239083627i</v>
      </c>
      <c r="H3244" t="str">
        <f t="shared" si="938"/>
        <v>1.2053806851975-44.0857274304941i</v>
      </c>
      <c r="I3244" t="str">
        <f t="shared" si="939"/>
        <v>-0.983942959187511-1.40429143562647i</v>
      </c>
      <c r="K3244" t="str">
        <f t="shared" si="940"/>
        <v>0.00805651116651539-0.014936806230555i</v>
      </c>
      <c r="L3244" t="str">
        <f t="shared" si="941"/>
        <v>0.0015-0.0532951687497258i</v>
      </c>
      <c r="M3244" t="str">
        <f t="shared" si="942"/>
        <v>0.0135-0.0218646846152722i</v>
      </c>
      <c r="N3244">
        <f t="shared" si="943"/>
        <v>15.600658872874646</v>
      </c>
      <c r="O3244">
        <f t="shared" si="944"/>
        <v>14.902926906730469</v>
      </c>
      <c r="P3244" s="3">
        <f t="shared" si="945"/>
        <v>14.902926906730469</v>
      </c>
      <c r="Q3244" s="3">
        <f t="shared" si="946"/>
        <v>-164.39934112712535</v>
      </c>
      <c r="R3244">
        <f t="shared" si="947"/>
        <v>15.600658872874646</v>
      </c>
      <c r="S3244">
        <f t="shared" si="948"/>
        <v>186.64325822769106</v>
      </c>
      <c r="T3244">
        <f t="shared" ref="T3244:T3307" si="950">P3244</f>
        <v>14.902926906730469</v>
      </c>
    </row>
    <row r="3245" spans="1:20" x14ac:dyDescent="0.3">
      <c r="A3245">
        <f t="shared" ref="A3245:A3308" si="951">2*PI()*B3245</f>
        <v>1177170.4916559192</v>
      </c>
      <c r="B3245">
        <f t="shared" si="949"/>
        <v>187352.50260895627</v>
      </c>
      <c r="C3245" t="str">
        <f t="shared" ref="C3245:C3308" si="952">IMPRODUCT(D3245,E3245,$C$40,,K3245,$C$41)</f>
        <v>-5.33683543262047-1.46446584665579i</v>
      </c>
      <c r="D3245" t="str">
        <f t="shared" ref="D3245:D3308" si="953">IMDIV(IMPRODUCT($C$37,$C$38,COMPLEX(1,A3245/$C$38)),IMSUM(-1*A3245*A3245/$C$39,COMPLEX(0,1*A3245)))</f>
        <v>2.41031379440315-5.7559322768177i</v>
      </c>
      <c r="E3245" t="str">
        <f t="shared" ref="E3245:E3308" si="954">IMDIV(IMPRODUCT(IMSUM(F3245,G3245),$C$29,H3245),IMSUM(1,I3245))</f>
        <v>170.102488606035-122.49702408666i</v>
      </c>
      <c r="F3245" t="str">
        <f t="shared" ref="F3245:F3308" si="955">IMDIV(IMPRODUCT($C$14,$C$15,COMPLEX(1,A3245/$C$15)),IMSUM(-1*A3245*A3245/$C$16,COMPLEX(0,A3245)))</f>
        <v>11.9605648945324-8.90706186211608i</v>
      </c>
      <c r="G3245" t="str">
        <f t="shared" ref="G3245:G3308" si="956">IMDIV(1,COMPLEX(1,A3245*$C$9*$C$10))</f>
        <v>0.68504783451656-0.464496823391433i</v>
      </c>
      <c r="H3245" t="str">
        <f t="shared" ref="H3245:H3308" si="957">IMDIV($C$3,IMSUM(K3245,COMPLEX(0,$C$28*A3245)))</f>
        <v>1.19362476558929-43.9036521468872i</v>
      </c>
      <c r="I3245" t="str">
        <f t="shared" ref="I3245:I3308" si="958">IMPRODUCT(F3245,$C$29,H3245,$C$31)</f>
        <v>-0.98113950572506-1.39509842484236i</v>
      </c>
      <c r="K3245" t="str">
        <f t="shared" ref="K3245:K3308" si="959">IF($C$26&lt;=0,IMDIV(1,IMSUM(IMDIV(1,L3245),1/$C$18)),IMDIV(1,IMSUM(IMDIV(1,L3245),1/$C$18,IMDIV(1,M3245))))</f>
        <v>0.00804431344384916-0.0148887843848979i</v>
      </c>
      <c r="L3245" t="str">
        <f t="shared" ref="L3245:L3308" si="960">IMSUM($C$21/$C$22,IMDIV(1,COMPLEX(0,$C$20*$C$22*A3245)))</f>
        <v>0.0015-0.0530934137773719i</v>
      </c>
      <c r="M3245" t="str">
        <f t="shared" ref="M3245:M3308" si="961">IMSUM($C$25/$C$26,IMDIV(1,COMPLEX(0,$C$24*$C$26*A3245)))</f>
        <v>0.0135-0.0217819133445628i</v>
      </c>
      <c r="N3245">
        <f t="shared" ref="N3245:N3308" si="962">ABS(R3245)</f>
        <v>15.344667323791811</v>
      </c>
      <c r="O3245">
        <f t="shared" ref="O3245:O3308" si="963">ABS(P3245)</f>
        <v>14.860969805980766</v>
      </c>
      <c r="P3245" s="3">
        <f t="shared" ref="P3245:P3308" si="964">20*LOG10(IMABS(C3245))</f>
        <v>14.860969805980766</v>
      </c>
      <c r="Q3245" s="3">
        <f t="shared" ref="Q3245:Q3308" si="965">IMARGUMENT(C3245)*180/PI()</f>
        <v>-164.65533267620819</v>
      </c>
      <c r="R3245">
        <f t="shared" ref="R3245:R3308" si="966">IF(Q3245&lt;0,Q3245+180,Q3245-180)</f>
        <v>15.344667323791811</v>
      </c>
      <c r="S3245">
        <f t="shared" ref="S3245:S3308" si="967">B3245/1000</f>
        <v>187.35250260895629</v>
      </c>
      <c r="T3245">
        <f t="shared" si="950"/>
        <v>14.860969805980766</v>
      </c>
    </row>
    <row r="3246" spans="1:20" x14ac:dyDescent="0.3">
      <c r="A3246">
        <f t="shared" si="951"/>
        <v>1181643.7395242117</v>
      </c>
      <c r="B3246">
        <f t="shared" ref="B3246:B3309" si="968">B3245*(1+B$42)</f>
        <v>188064.44211887033</v>
      </c>
      <c r="C3246" t="str">
        <f t="shared" si="952"/>
        <v>-5.31762165582962-1.43353719025802i</v>
      </c>
      <c r="D3246" t="str">
        <f t="shared" si="953"/>
        <v>2.39494000610706-5.7407510484606i</v>
      </c>
      <c r="E3246" t="str">
        <f t="shared" si="954"/>
        <v>169.831152552894-123.302588936472i</v>
      </c>
      <c r="F3246" t="str">
        <f t="shared" si="955"/>
        <v>11.9319498788657-8.91538531090784i</v>
      </c>
      <c r="G3246" t="str">
        <f t="shared" si="956"/>
        <v>0.683408893990761-0.465146404484745i</v>
      </c>
      <c r="H3246" t="str">
        <f t="shared" si="957"/>
        <v>1.18199734989148-43.7224435316401i</v>
      </c>
      <c r="I3246" t="str">
        <f t="shared" si="958"/>
        <v>-0.978334379524459-1.38595251151743i</v>
      </c>
      <c r="K3246" t="str">
        <f t="shared" si="959"/>
        <v>0.00803218529880742-0.0148409560800369i</v>
      </c>
      <c r="L3246" t="str">
        <f t="shared" si="960"/>
        <v>0.0015-0.0528924225715998i</v>
      </c>
      <c r="M3246" t="str">
        <f t="shared" si="961"/>
        <v>0.0135-0.0216994554139896i</v>
      </c>
      <c r="N3246">
        <f t="shared" si="962"/>
        <v>15.087271622312443</v>
      </c>
      <c r="O3246">
        <f t="shared" si="963"/>
        <v>14.81902893626293</v>
      </c>
      <c r="P3246" s="3">
        <f t="shared" si="964"/>
        <v>14.81902893626293</v>
      </c>
      <c r="Q3246" s="3">
        <f t="shared" si="965"/>
        <v>-164.91272837768756</v>
      </c>
      <c r="R3246">
        <f t="shared" si="966"/>
        <v>15.087271622312443</v>
      </c>
      <c r="S3246">
        <f t="shared" si="967"/>
        <v>188.06444211887032</v>
      </c>
      <c r="T3246">
        <f t="shared" si="950"/>
        <v>14.81902893626293</v>
      </c>
    </row>
    <row r="3247" spans="1:20" x14ac:dyDescent="0.3">
      <c r="A3247">
        <f t="shared" si="951"/>
        <v>1186133.9857344038</v>
      </c>
      <c r="B3247">
        <f t="shared" si="968"/>
        <v>188779.08699892205</v>
      </c>
      <c r="C3247" t="str">
        <f t="shared" si="952"/>
        <v>-5.29840639445162-1.40271459989714i</v>
      </c>
      <c r="D3247" t="str">
        <f t="shared" si="953"/>
        <v>2.37964625231687-5.72556800003425i</v>
      </c>
      <c r="E3247" t="str">
        <f t="shared" si="954"/>
        <v>169.552760274069-124.113356506117i</v>
      </c>
      <c r="F3247" t="str">
        <f t="shared" si="955"/>
        <v>11.9032551304632-8.92363479751322i</v>
      </c>
      <c r="G3247" t="str">
        <f t="shared" si="956"/>
        <v>0.681765386729316-0.465791095006273i</v>
      </c>
      <c r="H3247" t="str">
        <f t="shared" si="957"/>
        <v>1.1704968101018-43.542096180618i</v>
      </c>
      <c r="I3247" t="str">
        <f t="shared" si="958"/>
        <v>-0.975527603103917-1.37685347825816i</v>
      </c>
      <c r="K3247" t="str">
        <f t="shared" si="959"/>
        <v>0.00802012608896139-0.0147933207688917i</v>
      </c>
      <c r="L3247" t="str">
        <f t="shared" si="960"/>
        <v>0.0015-0.0526921922410836i</v>
      </c>
      <c r="M3247" t="str">
        <f t="shared" si="961"/>
        <v>0.0135-0.0216173096373677i</v>
      </c>
      <c r="N3247">
        <f t="shared" si="962"/>
        <v>14.828453189168926</v>
      </c>
      <c r="O3247">
        <f t="shared" si="963"/>
        <v>14.777103167159373</v>
      </c>
      <c r="P3247" s="3">
        <f t="shared" si="964"/>
        <v>14.777103167159373</v>
      </c>
      <c r="Q3247" s="3">
        <f t="shared" si="965"/>
        <v>-165.17154681083107</v>
      </c>
      <c r="R3247">
        <f t="shared" si="966"/>
        <v>14.828453189168926</v>
      </c>
      <c r="S3247">
        <f t="shared" si="967"/>
        <v>188.77908699892205</v>
      </c>
      <c r="T3247">
        <f t="shared" si="950"/>
        <v>14.777103167159373</v>
      </c>
    </row>
    <row r="3248" spans="1:20" x14ac:dyDescent="0.3">
      <c r="A3248">
        <f t="shared" si="951"/>
        <v>1190641.2948801946</v>
      </c>
      <c r="B3248">
        <f t="shared" si="968"/>
        <v>189496.44752951796</v>
      </c>
      <c r="C3248" t="str">
        <f t="shared" si="952"/>
        <v>-5.27918827280264-1.37199650848811i</v>
      </c>
      <c r="D3248" t="str">
        <f t="shared" si="953"/>
        <v>2.36443234625634-5.71038357230386i</v>
      </c>
      <c r="E3248" t="str">
        <f t="shared" si="954"/>
        <v>169.267166487409-124.929319964304i</v>
      </c>
      <c r="F3248" t="str">
        <f t="shared" si="955"/>
        <v>11.8744811446144-8.9318095986464i</v>
      </c>
      <c r="G3248" t="str">
        <f t="shared" si="956"/>
        <v>0.680117341100203-0.46643085600654i</v>
      </c>
      <c r="H3248" t="str">
        <f t="shared" si="957"/>
        <v>1.15912154190623-43.3626047362719i</v>
      </c>
      <c r="I3248" t="str">
        <f t="shared" si="958"/>
        <v>-0.972719199282235-1.36780110991994i</v>
      </c>
      <c r="K3248" t="str">
        <f t="shared" si="959"/>
        <v>0.00800813517552937-0.014745877904719i</v>
      </c>
      <c r="L3248" t="str">
        <f t="shared" si="960"/>
        <v>0.0015-0.052492719905443i</v>
      </c>
      <c r="M3248" t="str">
        <f t="shared" si="961"/>
        <v>0.0135-0.0215354748330022i</v>
      </c>
      <c r="N3248">
        <f t="shared" si="962"/>
        <v>14.568193307823208</v>
      </c>
      <c r="O3248">
        <f t="shared" si="963"/>
        <v>14.735191320514723</v>
      </c>
      <c r="P3248" s="3">
        <f t="shared" si="964"/>
        <v>14.735191320514723</v>
      </c>
      <c r="Q3248" s="3">
        <f t="shared" si="965"/>
        <v>-165.43180669217679</v>
      </c>
      <c r="R3248">
        <f t="shared" si="966"/>
        <v>14.568193307823208</v>
      </c>
      <c r="S3248">
        <f t="shared" si="967"/>
        <v>189.49644752951795</v>
      </c>
      <c r="T3248">
        <f t="shared" si="950"/>
        <v>14.735191320514723</v>
      </c>
    </row>
    <row r="3249" spans="1:20" x14ac:dyDescent="0.3">
      <c r="A3249">
        <f t="shared" si="951"/>
        <v>1195165.7318007394</v>
      </c>
      <c r="B3249">
        <f t="shared" si="968"/>
        <v>190216.53403013013</v>
      </c>
      <c r="C3249" t="str">
        <f t="shared" si="952"/>
        <v>-5.25996587400822-1.34138137481128i</v>
      </c>
      <c r="D3249" t="str">
        <f t="shared" si="953"/>
        <v>2.34929809852394-5.69519820274489i</v>
      </c>
      <c r="E3249" t="str">
        <f t="shared" si="954"/>
        <v>168.974223489965-125.750470246827i</v>
      </c>
      <c r="F3249" t="str">
        <f t="shared" si="955"/>
        <v>11.8456284239198-8.93990899407799i</v>
      </c>
      <c r="G3249" t="str">
        <f t="shared" si="956"/>
        <v>0.678464785890143-0.467065648701749i</v>
      </c>
      <c r="H3249" t="str">
        <f t="shared" si="957"/>
        <v>1.14786996429265-43.1839638871275i</v>
      </c>
      <c r="I3249" t="str">
        <f t="shared" si="958"/>
        <v>-0.969909191186292-1.35879519357161i</v>
      </c>
      <c r="K3249" t="str">
        <f t="shared" si="959"/>
        <v>0.00799621192335137-0.0146986269411231i</v>
      </c>
      <c r="L3249" t="str">
        <f t="shared" si="960"/>
        <v>0.0015-0.0522940026952013i</v>
      </c>
      <c r="M3249" t="str">
        <f t="shared" si="961"/>
        <v>0.0135-0.0214539498236723i</v>
      </c>
      <c r="N3249">
        <f t="shared" si="962"/>
        <v>14.306473126834106</v>
      </c>
      <c r="O3249">
        <f t="shared" si="963"/>
        <v>14.693292169348311</v>
      </c>
      <c r="P3249" s="3">
        <f t="shared" si="964"/>
        <v>14.693292169348311</v>
      </c>
      <c r="Q3249" s="3">
        <f t="shared" si="965"/>
        <v>-165.69352687316589</v>
      </c>
      <c r="R3249">
        <f t="shared" si="966"/>
        <v>14.306473126834106</v>
      </c>
      <c r="S3249">
        <f t="shared" si="967"/>
        <v>190.21653403013013</v>
      </c>
      <c r="T3249">
        <f t="shared" si="950"/>
        <v>14.693292169348311</v>
      </c>
    </row>
    <row r="3250" spans="1:20" x14ac:dyDescent="0.3">
      <c r="A3250">
        <f t="shared" si="951"/>
        <v>1199707.3615815823</v>
      </c>
      <c r="B3250">
        <f t="shared" si="968"/>
        <v>190939.35685944464</v>
      </c>
      <c r="C3250" t="str">
        <f t="shared" si="952"/>
        <v>-5.24073773978207-1.31086768456325i</v>
      </c>
      <c r="D3250" t="str">
        <f t="shared" si="953"/>
        <v>2.33424331713672-5.68001232553581i</v>
      </c>
      <c r="E3250" t="str">
        <f t="shared" si="954"/>
        <v>168.673781146669-126.57679596401i</v>
      </c>
      <c r="F3250" t="str">
        <f t="shared" si="955"/>
        <v>11.8166974782773-8.94793226672577i</v>
      </c>
      <c r="G3250" t="str">
        <f t="shared" si="956"/>
        <v>0.676807750303805-0.467695434479007i</v>
      </c>
      <c r="H3250" t="str">
        <f t="shared" si="957"/>
        <v>1.13674051917162-43.0061683672831i</v>
      </c>
      <c r="I3250" t="str">
        <f t="shared" si="958"/>
        <v>-0.967097602258285-1.34983551846038i</v>
      </c>
      <c r="K3250" t="str">
        <f t="shared" si="959"/>
        <v>0.00798435570086443-0.0146515673320644i</v>
      </c>
      <c r="L3250" t="str">
        <f t="shared" si="960"/>
        <v>0.0015-0.0520960377517446i</v>
      </c>
      <c r="M3250" t="str">
        <f t="shared" si="961"/>
        <v>0.0135-0.0213727334366132i</v>
      </c>
      <c r="N3250">
        <f t="shared" si="962"/>
        <v>14.043273662412616</v>
      </c>
      <c r="O3250">
        <f t="shared" si="963"/>
        <v>14.651404436750523</v>
      </c>
      <c r="P3250" s="3">
        <f t="shared" si="964"/>
        <v>14.651404436750523</v>
      </c>
      <c r="Q3250" s="3">
        <f t="shared" si="965"/>
        <v>-165.95672633758738</v>
      </c>
      <c r="R3250">
        <f t="shared" si="966"/>
        <v>14.043273662412616</v>
      </c>
      <c r="S3250">
        <f t="shared" si="967"/>
        <v>190.93935685944464</v>
      </c>
      <c r="T3250">
        <f t="shared" si="950"/>
        <v>14.651404436750523</v>
      </c>
    </row>
    <row r="3251" spans="1:20" x14ac:dyDescent="0.3">
      <c r="A3251">
        <f t="shared" si="951"/>
        <v>1204266.2495555924</v>
      </c>
      <c r="B3251">
        <f t="shared" si="968"/>
        <v>191664.92641551053</v>
      </c>
      <c r="C3251" t="str">
        <f t="shared" si="952"/>
        <v>-5.22150237021813-1.28045395143873i</v>
      </c>
      <c r="D3251" t="str">
        <f t="shared" si="953"/>
        <v>2.31926780757401-5.66482637155097i</v>
      </c>
      <c r="E3251" t="str">
        <f t="shared" si="954"/>
        <v>168.365686880737-127.408283305507i</v>
      </c>
      <c r="F3251" t="str">
        <f t="shared" si="955"/>
        <v>11.7876888248662-8.95587870274504i</v>
      </c>
      <c r="G3251" t="str">
        <f t="shared" si="956"/>
        <v>0.675146263962924-0.468320174901562i</v>
      </c>
      <c r="H3251" t="str">
        <f t="shared" si="957"/>
        <v>1.12573167100374-42.8292129559114i</v>
      </c>
      <c r="I3251" t="str">
        <f t="shared" si="958"/>
        <v>-0.964284456262579-1.34092187597706i</v>
      </c>
      <c r="K3251" t="str">
        <f t="shared" si="959"/>
        <v>0.00797256588007716-0.0146046985318693i</v>
      </c>
      <c r="L3251" t="str">
        <f t="shared" si="960"/>
        <v>0.0015-0.0518988222272809i</v>
      </c>
      <c r="M3251" t="str">
        <f t="shared" si="961"/>
        <v>0.0135-0.0212918245034999i</v>
      </c>
      <c r="N3251">
        <f t="shared" si="962"/>
        <v>13.778575801151732</v>
      </c>
      <c r="O3251">
        <f t="shared" si="963"/>
        <v>14.609526794761736</v>
      </c>
      <c r="P3251" s="3">
        <f t="shared" si="964"/>
        <v>14.609526794761736</v>
      </c>
      <c r="Q3251" s="3">
        <f t="shared" si="965"/>
        <v>-166.22142419884827</v>
      </c>
      <c r="R3251">
        <f t="shared" si="966"/>
        <v>13.778575801151732</v>
      </c>
      <c r="S3251">
        <f t="shared" si="967"/>
        <v>191.66492641551054</v>
      </c>
      <c r="T3251">
        <f t="shared" si="950"/>
        <v>14.609526794761736</v>
      </c>
    </row>
    <row r="3252" spans="1:20" x14ac:dyDescent="0.3">
      <c r="A3252">
        <f t="shared" si="951"/>
        <v>1208842.4613039037</v>
      </c>
      <c r="B3252">
        <f t="shared" si="968"/>
        <v>192393.25313588948</v>
      </c>
      <c r="C3252" t="str">
        <f t="shared" si="952"/>
        <v>-5.20225822359776-1.25013871824646i</v>
      </c>
      <c r="D3252" t="str">
        <f t="shared" si="953"/>
        <v>2.30437137282087-5.64964076835449i</v>
      </c>
      <c r="E3252" t="str">
        <f t="shared" si="954"/>
        <v>168.049785665983-128.244915942403i</v>
      </c>
      <c r="F3252" t="str">
        <f t="shared" si="955"/>
        <v>11.7586029881315-8.96374759161985i</v>
      </c>
      <c r="G3252" t="str">
        <f t="shared" si="956"/>
        <v>0.673480356905363-0.468939831714035i</v>
      </c>
      <c r="H3252" t="str">
        <f t="shared" si="957"/>
        <v>1.11484190643384-42.6530924767684i</v>
      </c>
      <c r="I3252" t="str">
        <f t="shared" si="958"/>
        <v>-0.961469777292363-1.33205405962175i</v>
      </c>
      <c r="K3252" t="str">
        <f t="shared" si="959"/>
        <v>0.00796084183654538-0.0145580199952387i</v>
      </c>
      <c r="L3252" t="str">
        <f t="shared" si="960"/>
        <v>0.0015-0.0517023532847986i</v>
      </c>
      <c r="M3252" t="str">
        <f t="shared" si="961"/>
        <v>0.0135-0.0212112218604302i</v>
      </c>
      <c r="N3252">
        <f t="shared" si="962"/>
        <v>13.512360302961469</v>
      </c>
      <c r="O3252">
        <f t="shared" si="963"/>
        <v>14.567657863235814</v>
      </c>
      <c r="P3252" s="3">
        <f t="shared" si="964"/>
        <v>14.567657863235814</v>
      </c>
      <c r="Q3252" s="3">
        <f t="shared" si="965"/>
        <v>-166.48763969703853</v>
      </c>
      <c r="R3252">
        <f t="shared" si="966"/>
        <v>13.512360302961469</v>
      </c>
      <c r="S3252">
        <f t="shared" si="967"/>
        <v>192.39325313588947</v>
      </c>
      <c r="T3252">
        <f t="shared" si="950"/>
        <v>14.567657863235814</v>
      </c>
    </row>
    <row r="3253" spans="1:20" x14ac:dyDescent="0.3">
      <c r="A3253">
        <f t="shared" si="951"/>
        <v>1213436.0626568585</v>
      </c>
      <c r="B3253">
        <f t="shared" si="968"/>
        <v>193124.34749780587</v>
      </c>
      <c r="C3253" t="str">
        <f t="shared" si="952"/>
        <v>-5.18300371621304-1.21992055805783i</v>
      </c>
      <c r="D3253" t="str">
        <f t="shared" si="953"/>
        <v>2.28955381341149-5.6344559401944i</v>
      </c>
      <c r="E3253" t="str">
        <f t="shared" si="954"/>
        <v>167.725920021117-129.086674926611i</v>
      </c>
      <c r="F3253" t="str">
        <f t="shared" si="955"/>
        <v>11.7294404997654-8.97153822625367i</v>
      </c>
      <c r="G3253" t="str">
        <f t="shared" si="956"/>
        <v>0.671810059584082-0.469554366847668i</v>
      </c>
      <c r="H3253" t="str">
        <f t="shared" si="957"/>
        <v>1.10406973393161-42.4778017977093i</v>
      </c>
      <c r="I3253" t="str">
        <f t="shared" si="958"/>
        <v>-0.958653589775988-1.32323186496986i</v>
      </c>
      <c r="K3253" t="str">
        <f t="shared" si="959"/>
        <v>0.00794918294934716-0.0145115311772568i</v>
      </c>
      <c r="L3253" t="str">
        <f t="shared" si="960"/>
        <v>0.0015-0.0515066280980263i</v>
      </c>
      <c r="M3253" t="str">
        <f t="shared" si="961"/>
        <v>0.0135-0.0211309243479082i</v>
      </c>
      <c r="N3253">
        <f t="shared" si="962"/>
        <v>13.244607804196562</v>
      </c>
      <c r="O3253">
        <f t="shared" si="963"/>
        <v>14.525796208687108</v>
      </c>
      <c r="P3253" s="3">
        <f t="shared" si="964"/>
        <v>14.525796208687108</v>
      </c>
      <c r="Q3253" s="3">
        <f t="shared" si="965"/>
        <v>-166.75539219580344</v>
      </c>
      <c r="R3253">
        <f t="shared" si="966"/>
        <v>13.244607804196562</v>
      </c>
      <c r="S3253">
        <f t="shared" si="967"/>
        <v>193.12434749780587</v>
      </c>
      <c r="T3253">
        <f t="shared" si="950"/>
        <v>14.525796208687108</v>
      </c>
    </row>
    <row r="3254" spans="1:20" x14ac:dyDescent="0.3">
      <c r="A3254">
        <f t="shared" si="951"/>
        <v>1218047.1196949545</v>
      </c>
      <c r="B3254">
        <f t="shared" si="968"/>
        <v>193858.22001829752</v>
      </c>
      <c r="C3254" t="str">
        <f t="shared" si="952"/>
        <v>-5.16373722220815-1.18979807539025i</v>
      </c>
      <c r="D3254" t="str">
        <f t="shared" si="953"/>
        <v>2.27481492747219-5.61927230799745i</v>
      </c>
      <c r="E3254" t="str">
        <f t="shared" si="954"/>
        <v>167.393930006216-129.933538587517i</v>
      </c>
      <c r="F3254" t="str">
        <f t="shared" si="955"/>
        <v>11.7002018986882-8.97924990306062i</v>
      </c>
      <c r="G3254" t="str">
        <f t="shared" si="956"/>
        <v>0.670135402866041-0.470163742425562i</v>
      </c>
      <c r="H3254" t="str">
        <f t="shared" si="957"/>
        <v>1.09341368343864-42.303335830209i</v>
      </c>
      <c r="I3254" t="str">
        <f t="shared" si="958"/>
        <v>-0.955835918483035-1.31445508963843i</v>
      </c>
      <c r="K3254" t="str">
        <f t="shared" si="959"/>
        <v>0.00793758860105829-0.0144652315333998i</v>
      </c>
      <c r="L3254" t="str">
        <f t="shared" si="960"/>
        <v>0.0015-0.0513116438513908i</v>
      </c>
      <c r="M3254" t="str">
        <f t="shared" si="961"/>
        <v>0.0135-0.021050930810827i</v>
      </c>
      <c r="N3254">
        <f t="shared" si="962"/>
        <v>12.975298820998177</v>
      </c>
      <c r="O3254">
        <f t="shared" si="963"/>
        <v>14.483940343122605</v>
      </c>
      <c r="P3254" s="3">
        <f t="shared" si="964"/>
        <v>14.483940343122605</v>
      </c>
      <c r="Q3254" s="3">
        <f t="shared" si="965"/>
        <v>-167.02470117900182</v>
      </c>
      <c r="R3254">
        <f t="shared" si="966"/>
        <v>12.975298820998177</v>
      </c>
      <c r="S3254">
        <f t="shared" si="967"/>
        <v>193.85822001829752</v>
      </c>
      <c r="T3254">
        <f t="shared" si="950"/>
        <v>14.483940343122605</v>
      </c>
    </row>
    <row r="3255" spans="1:20" x14ac:dyDescent="0.3">
      <c r="A3255">
        <f t="shared" si="951"/>
        <v>1222675.6987497953</v>
      </c>
      <c r="B3255">
        <f t="shared" si="968"/>
        <v>194594.88125436706</v>
      </c>
      <c r="C3255" t="str">
        <f t="shared" si="952"/>
        <v>-5.14445707343892-1.15976990742471i</v>
      </c>
      <c r="D3255" t="str">
        <f t="shared" si="953"/>
        <v>2.26015451076448-5.60409028936423i</v>
      </c>
      <c r="E3255" t="str">
        <f t="shared" si="954"/>
        <v>167.053653221429-130.785482425855i</v>
      </c>
      <c r="F3255" t="str">
        <f t="shared" si="955"/>
        <v>11.6708877310282-8.98688192205585i</v>
      </c>
      <c r="G3255" t="str">
        <f t="shared" si="956"/>
        <v>0.668456418031027-0.470767920767926i</v>
      </c>
      <c r="H3255" t="str">
        <f t="shared" si="957"/>
        <v>1.08287230602177-42.1296895288891i</v>
      </c>
      <c r="I3255" t="str">
        <f t="shared" si="958"/>
        <v>-0.95301678853003-1.30572353325298i</v>
      </c>
      <c r="K3255" t="str">
        <f t="shared" si="959"/>
        <v>0.00792605817772806-0.0144191205195438i</v>
      </c>
      <c r="L3255" t="str">
        <f t="shared" si="960"/>
        <v>0.0015-0.051117397739979i</v>
      </c>
      <c r="M3255" t="str">
        <f t="shared" si="961"/>
        <v>0.0135-0.0209712400984529i</v>
      </c>
      <c r="N3255">
        <f t="shared" si="962"/>
        <v>12.704413752848296</v>
      </c>
      <c r="O3255">
        <f t="shared" si="963"/>
        <v>14.442088722856903</v>
      </c>
      <c r="P3255" s="3">
        <f t="shared" si="964"/>
        <v>14.442088722856903</v>
      </c>
      <c r="Q3255" s="3">
        <f t="shared" si="965"/>
        <v>-167.2955862471517</v>
      </c>
      <c r="R3255">
        <f t="shared" si="966"/>
        <v>12.704413752848296</v>
      </c>
      <c r="S3255">
        <f t="shared" si="967"/>
        <v>194.59488125436707</v>
      </c>
      <c r="T3255">
        <f t="shared" si="950"/>
        <v>14.442088722856903</v>
      </c>
    </row>
    <row r="3256" spans="1:20" x14ac:dyDescent="0.3">
      <c r="A3256">
        <f t="shared" si="951"/>
        <v>1227321.8664050447</v>
      </c>
      <c r="B3256">
        <f t="shared" si="968"/>
        <v>195334.34180313366</v>
      </c>
      <c r="C3256" t="str">
        <f t="shared" si="952"/>
        <v>-5.12516155935413-1.12983472525927i</v>
      </c>
      <c r="D3256" t="str">
        <f t="shared" si="953"/>
        <v>2.2455723567275-5.58891029856495i</v>
      </c>
      <c r="E3256" t="str">
        <f t="shared" si="954"/>
        <v>166.70492480816-131.642479004783i</v>
      </c>
      <c r="F3256" t="str">
        <f t="shared" si="955"/>
        <v>11.6414985500994-8.99443358694747i</v>
      </c>
      <c r="G3256" t="str">
        <f t="shared" si="956"/>
        <v>0.666773136770399-0.47136686439732i</v>
      </c>
      <c r="H3256" t="str">
        <f t="shared" si="957"/>
        <v>1.0724441735326-41.9568578910511i</v>
      </c>
      <c r="I3256" t="str">
        <f t="shared" si="958"/>
        <v>-0.950196225386063-1.29703699741451i</v>
      </c>
      <c r="K3256" t="str">
        <f t="shared" si="959"/>
        <v>0.00791459106885476-0.0143731975919732i</v>
      </c>
      <c r="L3256" t="str">
        <f t="shared" si="960"/>
        <v>0.0015-0.0509238869694949i</v>
      </c>
      <c r="M3256" t="str">
        <f t="shared" si="961"/>
        <v>0.0135-0.0208918510644082i</v>
      </c>
      <c r="N3256">
        <f t="shared" si="962"/>
        <v>12.431932886351916</v>
      </c>
      <c r="O3256">
        <f t="shared" si="963"/>
        <v>14.400239747313986</v>
      </c>
      <c r="P3256" s="3">
        <f t="shared" si="964"/>
        <v>14.400239747313986</v>
      </c>
      <c r="Q3256" s="3">
        <f t="shared" si="965"/>
        <v>-167.56806711364808</v>
      </c>
      <c r="R3256">
        <f t="shared" si="966"/>
        <v>12.431932886351916</v>
      </c>
      <c r="S3256">
        <f t="shared" si="967"/>
        <v>195.33434180313367</v>
      </c>
      <c r="T3256">
        <f t="shared" si="950"/>
        <v>14.400239747313986</v>
      </c>
    </row>
    <row r="3257" spans="1:20" x14ac:dyDescent="0.3">
      <c r="A3257">
        <f t="shared" si="951"/>
        <v>1231985.689497384</v>
      </c>
      <c r="B3257">
        <f t="shared" si="968"/>
        <v>196076.61230198559</v>
      </c>
      <c r="C3257" t="str">
        <f t="shared" si="952"/>
        <v>-5.10584892689839-1.09999123519802i</v>
      </c>
      <c r="D3257" t="str">
        <f t="shared" si="953"/>
        <v>2.23106825652075-5.57373274653564i</v>
      </c>
      <c r="E3257" t="str">
        <f t="shared" si="954"/>
        <v>166.347577452781-132.504497838155i</v>
      </c>
      <c r="F3257" t="str">
        <f t="shared" si="955"/>
        <v>11.6120349163785-9.00190420522629i</v>
      </c>
      <c r="G3257" t="str">
        <f t="shared" si="956"/>
        <v>0.665085591185767-0.471960536043901i</v>
      </c>
      <c r="H3257" t="str">
        <f t="shared" si="957"/>
        <v>1.06212787827302-41.7848359562153i</v>
      </c>
      <c r="I3257" t="str">
        <f t="shared" si="958"/>
        <v>-0.947374254877896-1.28839528566703i</v>
      </c>
      <c r="K3257" t="str">
        <f t="shared" si="959"/>
        <v>0.00790318666736166-0.0143274622073881i</v>
      </c>
      <c r="L3257" t="str">
        <f t="shared" si="960"/>
        <v>0.0015-0.0507311087562214i</v>
      </c>
      <c r="M3257" t="str">
        <f t="shared" si="961"/>
        <v>0.0135-0.0208127625666549i</v>
      </c>
      <c r="N3257">
        <f t="shared" si="962"/>
        <v>12.157836399249277</v>
      </c>
      <c r="O3257">
        <f t="shared" si="963"/>
        <v>14.358391757812964</v>
      </c>
      <c r="P3257" s="3">
        <f t="shared" si="964"/>
        <v>14.358391757812964</v>
      </c>
      <c r="Q3257" s="3">
        <f t="shared" si="965"/>
        <v>-167.84216360075072</v>
      </c>
      <c r="R3257">
        <f t="shared" si="966"/>
        <v>12.157836399249277</v>
      </c>
      <c r="S3257">
        <f t="shared" si="967"/>
        <v>196.07661230198559</v>
      </c>
      <c r="T3257">
        <f t="shared" si="950"/>
        <v>14.358391757812964</v>
      </c>
    </row>
    <row r="3258" spans="1:20" x14ac:dyDescent="0.3">
      <c r="A3258">
        <f t="shared" si="951"/>
        <v>1236667.2351174741</v>
      </c>
      <c r="B3258">
        <f t="shared" si="968"/>
        <v>196821.70342873313</v>
      </c>
      <c r="C3258" t="str">
        <f t="shared" si="952"/>
        <v>-5.08651738043931-1.07023818007662i</v>
      </c>
      <c r="D3258" t="str">
        <f t="shared" si="953"/>
        <v>2.21664199906617-5.55855804087502i</v>
      </c>
      <c r="E3258" t="str">
        <f t="shared" si="954"/>
        <v>165.981441393095-133.371505275949i</v>
      </c>
      <c r="F3258" t="str">
        <f t="shared" si="955"/>
        <v>11.5824973974805-9.00929308825773i</v>
      </c>
      <c r="G3258" t="str">
        <f t="shared" si="956"/>
        <v>0.663393813787581-0.472548898650657i</v>
      </c>
      <c r="H3258" t="str">
        <f t="shared" si="957"/>
        <v>1.05192203266663-41.6136188056645i</v>
      </c>
      <c r="I3258" t="str">
        <f t="shared" si="958"/>
        <v>-0.944550903195024-1.27979820346533i</v>
      </c>
      <c r="K3258" t="str">
        <f t="shared" si="959"/>
        <v>0.00789184436957299-0.0142819138229122i</v>
      </c>
      <c r="L3258" t="str">
        <f t="shared" si="960"/>
        <v>0.0015-0.0505390603269787i</v>
      </c>
      <c r="M3258" t="str">
        <f t="shared" si="961"/>
        <v>0.0135-0.0207339734674784i</v>
      </c>
      <c r="N3258">
        <f t="shared" si="962"/>
        <v>11.882104364669857</v>
      </c>
      <c r="O3258">
        <f t="shared" si="963"/>
        <v>14.316543036340057</v>
      </c>
      <c r="P3258" s="3">
        <f t="shared" si="964"/>
        <v>14.316543036340057</v>
      </c>
      <c r="Q3258" s="3">
        <f t="shared" si="965"/>
        <v>-168.11789563533014</v>
      </c>
      <c r="R3258">
        <f t="shared" si="966"/>
        <v>11.882104364669857</v>
      </c>
      <c r="S3258">
        <f t="shared" si="967"/>
        <v>196.82170342873314</v>
      </c>
      <c r="T3258">
        <f t="shared" si="950"/>
        <v>14.316543036340057</v>
      </c>
    </row>
    <row r="3259" spans="1:20" x14ac:dyDescent="0.3">
      <c r="A3259">
        <f t="shared" si="951"/>
        <v>1241366.5706109204</v>
      </c>
      <c r="B3259">
        <f t="shared" si="968"/>
        <v>197569.62590176234</v>
      </c>
      <c r="C3259" t="str">
        <f t="shared" si="952"/>
        <v>-5.06716508172085-1.0405743406249i</v>
      </c>
      <c r="D3259" t="str">
        <f t="shared" si="953"/>
        <v>2.20229337109023-5.54338658584155i</v>
      </c>
      <c r="E3259" t="str">
        <f t="shared" si="954"/>
        <v>165.606344427703-134.243464386879i</v>
      </c>
      <c r="F3259" t="str">
        <f t="shared" si="955"/>
        <v>11.5528865681325-9.01659955137214i</v>
      </c>
      <c r="G3259" t="str">
        <f t="shared" si="956"/>
        <v>0.661697837493658-0.473131915378655i</v>
      </c>
      <c r="H3259" t="str">
        <f t="shared" si="957"/>
        <v>1.04182526893608-41.4432015619948i</v>
      </c>
      <c r="I3259" t="str">
        <f t="shared" si="958"/>
        <v>-0.941726196894343-1.27124555814309i</v>
      </c>
      <c r="K3259" t="str">
        <f t="shared" si="959"/>
        <v>0.00788056357519009-0.0142365518961001i</v>
      </c>
      <c r="L3259" t="str">
        <f t="shared" si="960"/>
        <v>0.0015-0.0503477389190863i</v>
      </c>
      <c r="M3259" t="str">
        <f t="shared" si="961"/>
        <v>0.0135-0.0206554826334713i</v>
      </c>
      <c r="N3259">
        <f t="shared" si="962"/>
        <v>11.604716755636616</v>
      </c>
      <c r="O3259">
        <f t="shared" si="963"/>
        <v>14.274691804307476</v>
      </c>
      <c r="P3259" s="3">
        <f t="shared" si="964"/>
        <v>14.274691804307476</v>
      </c>
      <c r="Q3259" s="3">
        <f t="shared" si="965"/>
        <v>-168.39528324436338</v>
      </c>
      <c r="R3259">
        <f t="shared" si="966"/>
        <v>11.604716755636616</v>
      </c>
      <c r="S3259">
        <f t="shared" si="967"/>
        <v>197.56962590176235</v>
      </c>
      <c r="T3259">
        <f t="shared" si="950"/>
        <v>14.274691804307476</v>
      </c>
    </row>
    <row r="3260" spans="1:20" x14ac:dyDescent="0.3">
      <c r="A3260">
        <f t="shared" si="951"/>
        <v>1246083.7635792419</v>
      </c>
      <c r="B3260">
        <f t="shared" si="968"/>
        <v>198320.39048018903</v>
      </c>
      <c r="C3260" t="str">
        <f t="shared" si="952"/>
        <v>-5.04779014984337-1.0109985368664i</v>
      </c>
      <c r="D3260" t="str">
        <f t="shared" si="953"/>
        <v>2.18802215716565-5.52821878235117i</v>
      </c>
      <c r="E3260" t="str">
        <f t="shared" si="954"/>
        <v>165.222111928398-135.120334838135i</v>
      </c>
      <c r="F3260" t="str">
        <f t="shared" si="955"/>
        <v>11.523203010147-9.02382291395584i</v>
      </c>
      <c r="G3260" t="str">
        <f t="shared" si="956"/>
        <v>0.659997695627618-0.473709549612262i</v>
      </c>
      <c r="H3260" t="str">
        <f t="shared" si="957"/>
        <v>1.03183623878595-41.2735793886709i</v>
      </c>
      <c r="I3260" t="str">
        <f t="shared" si="958"/>
        <v>-0.938900162904625-1.26273715888148i</v>
      </c>
      <c r="K3260" t="str">
        <f t="shared" si="959"/>
        <v>0.00786934368726763-0.0141913758849443i</v>
      </c>
      <c r="L3260" t="str">
        <f t="shared" si="960"/>
        <v>0.0015-0.0501571417803209i</v>
      </c>
      <c r="M3260" t="str">
        <f t="shared" si="961"/>
        <v>0.0135-0.0205772889355163i</v>
      </c>
      <c r="N3260">
        <f t="shared" si="962"/>
        <v>11.325653449826405</v>
      </c>
      <c r="O3260">
        <f t="shared" si="963"/>
        <v>14.232836221297358</v>
      </c>
      <c r="P3260" s="3">
        <f t="shared" si="964"/>
        <v>14.232836221297358</v>
      </c>
      <c r="Q3260" s="3">
        <f t="shared" si="965"/>
        <v>-168.6743465501736</v>
      </c>
      <c r="R3260">
        <f t="shared" si="966"/>
        <v>11.325653449826405</v>
      </c>
      <c r="S3260">
        <f t="shared" si="967"/>
        <v>198.32039048018902</v>
      </c>
      <c r="T3260">
        <f t="shared" si="950"/>
        <v>14.232836221297358</v>
      </c>
    </row>
    <row r="3261" spans="1:20" x14ac:dyDescent="0.3">
      <c r="A3261">
        <f t="shared" si="951"/>
        <v>1250818.8818808431</v>
      </c>
      <c r="B3261">
        <f t="shared" si="968"/>
        <v>199074.00796401376</v>
      </c>
      <c r="C3261" t="str">
        <f t="shared" si="952"/>
        <v>-5.02839066127425-0.981509629556178i</v>
      </c>
      <c r="D3261" t="str">
        <f t="shared" si="953"/>
        <v>2.17382813975301-5.5130550279754i</v>
      </c>
      <c r="E3261" t="str">
        <f t="shared" si="954"/>
        <v>164.828566855828-136.0020727723i</v>
      </c>
      <c r="F3261" t="str">
        <f t="shared" si="955"/>
        <v>11.4934473123931-9.03096249954148i</v>
      </c>
      <c r="G3261" t="str">
        <f t="shared" si="956"/>
        <v>0.65829342191725-0.47428176496438i</v>
      </c>
      <c r="H3261" t="str">
        <f t="shared" si="957"/>
        <v>1.02195361309137-41.1047474895871i</v>
      </c>
      <c r="I3261" t="str">
        <f t="shared" si="958"/>
        <v>-0.936072828530669-1.25427281667789i</v>
      </c>
      <c r="K3261" t="str">
        <f t="shared" si="959"/>
        <v>0.00785818411219007-0.0141463852478823i</v>
      </c>
      <c r="L3261" t="str">
        <f t="shared" si="960"/>
        <v>0.0015-0.0499672661688792i</v>
      </c>
      <c r="M3261" t="str">
        <f t="shared" si="961"/>
        <v>0.0135-0.020499391248771i</v>
      </c>
      <c r="N3261">
        <f t="shared" si="962"/>
        <v>11.044894234600179</v>
      </c>
      <c r="O3261">
        <f t="shared" si="963"/>
        <v>14.190974383794856</v>
      </c>
      <c r="P3261" s="3">
        <f t="shared" si="964"/>
        <v>14.190974383794856</v>
      </c>
      <c r="Q3261" s="3">
        <f t="shared" si="965"/>
        <v>-168.95510576539982</v>
      </c>
      <c r="R3261">
        <f t="shared" si="966"/>
        <v>11.044894234600179</v>
      </c>
      <c r="S3261">
        <f t="shared" si="967"/>
        <v>199.07400796401376</v>
      </c>
      <c r="T3261">
        <f t="shared" si="950"/>
        <v>14.190974383794856</v>
      </c>
    </row>
    <row r="3262" spans="1:20" x14ac:dyDescent="0.3">
      <c r="A3262">
        <f t="shared" si="951"/>
        <v>1255571.9936319904</v>
      </c>
      <c r="B3262">
        <f t="shared" si="968"/>
        <v>199830.489194277</v>
      </c>
      <c r="C3262" t="str">
        <f t="shared" si="952"/>
        <v>-5.0089646498896-0.952106521656211i</v>
      </c>
      <c r="D3262" t="str">
        <f t="shared" si="953"/>
        <v>2.15971109924205-5.49789571694013i</v>
      </c>
      <c r="E3262" t="str">
        <f t="shared" si="954"/>
        <v>164.42552977854-136.888630681417i</v>
      </c>
      <c r="F3262" t="str">
        <f t="shared" si="955"/>
        <v>11.4636200707663-9.03801763589862i</v>
      </c>
      <c r="G3262" t="str">
        <f t="shared" si="956"/>
        <v>0.656585050492805-0.474848525281658i</v>
      </c>
      <c r="H3262" t="str">
        <f t="shared" si="957"/>
        <v>1.01217608159204-40.9367011086342i</v>
      </c>
      <c r="I3262" t="str">
        <f t="shared" si="958"/>
        <v>-0.933244221457264-1.24585234431513i</v>
      </c>
      <c r="K3262" t="str">
        <f t="shared" si="959"/>
        <v>0.00784708425964828-0.0141015794438031i</v>
      </c>
      <c r="L3262" t="str">
        <f t="shared" si="960"/>
        <v>0.0015-0.0497781093533367i</v>
      </c>
      <c r="M3262" t="str">
        <f t="shared" si="961"/>
        <v>0.0135-0.0204217884526509i</v>
      </c>
      <c r="N3262">
        <f t="shared" si="962"/>
        <v>10.762418812305555</v>
      </c>
      <c r="O3262">
        <f t="shared" si="963"/>
        <v>14.149104323908174</v>
      </c>
      <c r="P3262" s="3">
        <f t="shared" si="964"/>
        <v>14.149104323908174</v>
      </c>
      <c r="Q3262" s="3">
        <f t="shared" si="965"/>
        <v>-169.23758118769445</v>
      </c>
      <c r="R3262">
        <f t="shared" si="966"/>
        <v>10.762418812305555</v>
      </c>
      <c r="S3262">
        <f t="shared" si="967"/>
        <v>199.83048919427699</v>
      </c>
      <c r="T3262">
        <f t="shared" si="950"/>
        <v>14.149104323908174</v>
      </c>
    </row>
    <row r="3263" spans="1:20" x14ac:dyDescent="0.3">
      <c r="A3263">
        <f t="shared" si="951"/>
        <v>1260343.1672077919</v>
      </c>
      <c r="B3263">
        <f t="shared" si="968"/>
        <v>200589.84505321525</v>
      </c>
      <c r="C3263" t="str">
        <f t="shared" si="952"/>
        <v>-4.98951010704977-0.92278815984945i</v>
      </c>
      <c r="D3263" t="str">
        <f t="shared" si="953"/>
        <v>2.1456708139927-5.48274124012447i</v>
      </c>
      <c r="E3263" t="str">
        <f t="shared" si="954"/>
        <v>164.012818895646-137.779957278228i</v>
      </c>
      <c r="F3263" t="str">
        <f t="shared" si="955"/>
        <v>11.4337218881578-9.04498765512441i</v>
      </c>
      <c r="G3263" t="str">
        <f t="shared" si="956"/>
        <v>0.654872615885201-0.475409794649705i</v>
      </c>
      <c r="H3263" t="str">
        <f t="shared" si="957"/>
        <v>1.00250235259156-40.7694355292709i</v>
      </c>
      <c r="I3263" t="str">
        <f t="shared" si="958"/>
        <v>-0.930414369752898-1.23747555633095i</v>
      </c>
      <c r="K3263" t="str">
        <f t="shared" si="959"/>
        <v>0.007836043542616-0.0140569579320539i</v>
      </c>
      <c r="L3263" t="str">
        <f t="shared" si="960"/>
        <v>0.0015-0.0495896686126086i</v>
      </c>
      <c r="M3263" t="str">
        <f t="shared" si="961"/>
        <v>0.0135-0.0203444794308138i</v>
      </c>
      <c r="N3263">
        <f t="shared" si="962"/>
        <v>10.47820680586662</v>
      </c>
      <c r="O3263">
        <f t="shared" si="963"/>
        <v>14.107224008077619</v>
      </c>
      <c r="P3263" s="3">
        <f t="shared" si="964"/>
        <v>14.107224008077619</v>
      </c>
      <c r="Q3263" s="3">
        <f t="shared" si="965"/>
        <v>-169.52179319413338</v>
      </c>
      <c r="R3263">
        <f t="shared" si="966"/>
        <v>10.47820680586662</v>
      </c>
      <c r="S3263">
        <f t="shared" si="967"/>
        <v>200.58984505321524</v>
      </c>
      <c r="T3263">
        <f t="shared" si="950"/>
        <v>14.107224008077619</v>
      </c>
    </row>
    <row r="3264" spans="1:20" x14ac:dyDescent="0.3">
      <c r="A3264">
        <f t="shared" si="951"/>
        <v>1265132.4712431815</v>
      </c>
      <c r="B3264">
        <f t="shared" si="968"/>
        <v>201352.08646441746</v>
      </c>
      <c r="C3264" t="str">
        <f t="shared" si="952"/>
        <v>-4.97002498171091-0.893553536092537i</v>
      </c>
      <c r="D3264" t="str">
        <f t="shared" si="953"/>
        <v>2.13170706037597-5.46759198506052i</v>
      </c>
      <c r="E3264" t="str">
        <f t="shared" si="954"/>
        <v>163.590250063269-138.675997364605i</v>
      </c>
      <c r="F3264" t="str">
        <f t="shared" si="955"/>
        <v>11.4037533744217-9.05187189373335i</v>
      </c>
      <c r="G3264" t="str">
        <f t="shared" si="956"/>
        <v>0.653156153024155-0.475965537398288i</v>
      </c>
      <c r="H3264" t="str">
        <f t="shared" si="957"/>
        <v>0.992931152662251-40.6029460741011i</v>
      </c>
      <c r="I3264" t="str">
        <f t="shared" si="958"/>
        <v>-0.927583301873159-1.22914226898785i</v>
      </c>
      <c r="K3264" t="str">
        <f t="shared" si="959"/>
        <v>0.00782506137732703-0.0140125201724462i</v>
      </c>
      <c r="L3264" t="str">
        <f t="shared" si="960"/>
        <v>0.0015-0.0494019412359122i</v>
      </c>
      <c r="M3264" t="str">
        <f t="shared" si="961"/>
        <v>0.0135-0.0202674630711434i</v>
      </c>
      <c r="N3264">
        <f t="shared" si="962"/>
        <v>10.192237764668477</v>
      </c>
      <c r="O3264">
        <f t="shared" si="963"/>
        <v>14.065331335774342</v>
      </c>
      <c r="P3264" s="3">
        <f t="shared" si="964"/>
        <v>14.065331335774342</v>
      </c>
      <c r="Q3264" s="3">
        <f t="shared" si="965"/>
        <v>-169.80776223533152</v>
      </c>
      <c r="R3264">
        <f t="shared" si="966"/>
        <v>10.192237764668477</v>
      </c>
      <c r="S3264">
        <f t="shared" si="967"/>
        <v>201.35208646441745</v>
      </c>
      <c r="T3264">
        <f t="shared" si="950"/>
        <v>14.065331335774342</v>
      </c>
    </row>
    <row r="3265" spans="1:20" x14ac:dyDescent="0.3">
      <c r="A3265">
        <f t="shared" si="951"/>
        <v>1269939.9746339056</v>
      </c>
      <c r="B3265">
        <f t="shared" si="968"/>
        <v>202117.22439298226</v>
      </c>
      <c r="C3265" t="str">
        <f t="shared" si="952"/>
        <v>-4.95050718057443-0.864401689207041i</v>
      </c>
      <c r="D3265" t="str">
        <f t="shared" si="953"/>
        <v>2.11781961281441-5.45244833593312i</v>
      </c>
      <c r="E3265" t="str">
        <f t="shared" si="954"/>
        <v>163.157636824979-139.576691697189i</v>
      </c>
      <c r="F3265" t="str">
        <f t="shared" si="955"/>
        <v>11.3737151463409-9.05866969274751i</v>
      </c>
      <c r="G3265" t="str">
        <f t="shared" si="956"/>
        <v>0.651435697236246-0.47651571810652i</v>
      </c>
      <c r="H3265" t="str">
        <f t="shared" si="957"/>
        <v>0.983461226354885-40.4372281044569i</v>
      </c>
      <c r="I3265" t="str">
        <f t="shared" si="958"/>
        <v>-0.92475104666398-1.22085230024325i</v>
      </c>
      <c r="K3265" t="str">
        <f t="shared" si="959"/>
        <v>0.00781413718325188-0.0139682656252623i</v>
      </c>
      <c r="L3265" t="str">
        <f t="shared" si="960"/>
        <v>0.0015-0.0492149245227258i</v>
      </c>
      <c r="M3265" t="str">
        <f t="shared" si="961"/>
        <v>0.0135-0.0201907382657337i</v>
      </c>
      <c r="N3265">
        <f t="shared" si="962"/>
        <v>9.9044911707435119</v>
      </c>
      <c r="O3265">
        <f t="shared" si="963"/>
        <v>14.023424138188927</v>
      </c>
      <c r="P3265" s="3">
        <f t="shared" si="964"/>
        <v>14.023424138188927</v>
      </c>
      <c r="Q3265" s="3">
        <f t="shared" si="965"/>
        <v>-170.09550882925649</v>
      </c>
      <c r="R3265">
        <f t="shared" si="966"/>
        <v>9.9044911707435119</v>
      </c>
      <c r="S3265">
        <f t="shared" si="967"/>
        <v>202.11722439298225</v>
      </c>
      <c r="T3265">
        <f t="shared" si="950"/>
        <v>14.023424138188927</v>
      </c>
    </row>
    <row r="3266" spans="1:20" x14ac:dyDescent="0.3">
      <c r="A3266">
        <f t="shared" si="951"/>
        <v>1274765.7465375145</v>
      </c>
      <c r="B3266">
        <f t="shared" si="968"/>
        <v>202885.26984567559</v>
      </c>
      <c r="C3266" t="str">
        <f t="shared" si="952"/>
        <v>-4.93095456827721-0.835331706509995i</v>
      </c>
      <c r="D3266" t="str">
        <f t="shared" si="953"/>
        <v>2.10400824382249-5.43731067358044i</v>
      </c>
      <c r="E3266" t="str">
        <f t="shared" si="954"/>
        <v>162.714790446431-140.481976850283i</v>
      </c>
      <c r="F3266" t="str">
        <f t="shared" si="955"/>
        <v>11.343607827592-9.06538039778642i</v>
      </c>
      <c r="G3266" t="str">
        <f t="shared" si="956"/>
        <v>0.649711284242881-0.477060301608033i</v>
      </c>
      <c r="H3266" t="str">
        <f t="shared" si="957"/>
        <v>0.974091335913658-40.272277019985i</v>
      </c>
      <c r="I3266" t="str">
        <f t="shared" si="958"/>
        <v>-0.921917633364586-1.21260546971997i</v>
      </c>
      <c r="K3266" t="str">
        <f t="shared" si="959"/>
        <v>0.00780327038307507-0.0139241937512603i</v>
      </c>
      <c r="L3266" t="str">
        <f t="shared" si="960"/>
        <v>0.0015-0.0490286157827514i</v>
      </c>
      <c r="M3266" t="str">
        <f t="shared" si="961"/>
        <v>0.0135-0.0201143039108723i</v>
      </c>
      <c r="N3266">
        <f t="shared" si="962"/>
        <v>9.614946445274569</v>
      </c>
      <c r="O3266">
        <f t="shared" si="963"/>
        <v>13.981500176911698</v>
      </c>
      <c r="P3266" s="3">
        <f t="shared" si="964"/>
        <v>13.981500176911698</v>
      </c>
      <c r="Q3266" s="3">
        <f t="shared" si="965"/>
        <v>-170.38505355472543</v>
      </c>
      <c r="R3266">
        <f t="shared" si="966"/>
        <v>9.614946445274569</v>
      </c>
      <c r="S3266">
        <f t="shared" si="967"/>
        <v>202.88526984567559</v>
      </c>
      <c r="T3266">
        <f t="shared" si="950"/>
        <v>13.981500176911698</v>
      </c>
    </row>
    <row r="3267" spans="1:20" x14ac:dyDescent="0.3">
      <c r="A3267">
        <f t="shared" si="951"/>
        <v>1279609.8563743569</v>
      </c>
      <c r="B3267">
        <f t="shared" si="968"/>
        <v>203656.23387108915</v>
      </c>
      <c r="C3267" t="str">
        <f t="shared" si="952"/>
        <v>-4.91136496762474-0.806342725482601i</v>
      </c>
      <c r="D3267" t="str">
        <f t="shared" si="953"/>
        <v>2.09027272404668-5.42217937549474i</v>
      </c>
      <c r="E3267" t="str">
        <f t="shared" si="954"/>
        <v>162.261519954382-141.391785076032i</v>
      </c>
      <c r="F3267" t="str">
        <f t="shared" si="955"/>
        <v>11.3134320487081-9.07200335915602i</v>
      </c>
      <c r="G3267" t="str">
        <f t="shared" si="956"/>
        <v>0.647982950158204-0.477599252996144i</v>
      </c>
      <c r="H3267" t="str">
        <f t="shared" si="957"/>
        <v>0.964820260996106-40.10808825824i</v>
      </c>
      <c r="I3267" t="str">
        <f t="shared" si="958"/>
        <v>-0.919083091610175-1.20440159867696i</v>
      </c>
      <c r="K3267" t="str">
        <f t="shared" si="959"/>
        <v>0.00779246040267234-0.0138803040116809i</v>
      </c>
      <c r="L3267" t="str">
        <f t="shared" si="960"/>
        <v>0.0015-0.0488430123358751i</v>
      </c>
      <c r="M3267" t="str">
        <f t="shared" si="961"/>
        <v>0.0135-0.0200381589070257i</v>
      </c>
      <c r="N3267">
        <f t="shared" si="962"/>
        <v>9.3235829554137126</v>
      </c>
      <c r="O3267">
        <f t="shared" si="963"/>
        <v>13.939557142605004</v>
      </c>
      <c r="P3267" s="3">
        <f t="shared" si="964"/>
        <v>13.939557142605004</v>
      </c>
      <c r="Q3267" s="3">
        <f t="shared" si="965"/>
        <v>-170.67641704458629</v>
      </c>
      <c r="R3267">
        <f t="shared" si="966"/>
        <v>9.3235829554137126</v>
      </c>
      <c r="S3267">
        <f t="shared" si="967"/>
        <v>203.65623387108914</v>
      </c>
      <c r="T3267">
        <f t="shared" si="950"/>
        <v>13.939557142605004</v>
      </c>
    </row>
    <row r="3268" spans="1:20" x14ac:dyDescent="0.3">
      <c r="A3268">
        <f t="shared" si="951"/>
        <v>1284472.3738285794</v>
      </c>
      <c r="B3268">
        <f t="shared" si="968"/>
        <v>204430.12755979929</v>
      </c>
      <c r="C3268" t="str">
        <f t="shared" si="952"/>
        <v>-4.89173615986929-0.777433935478612i</v>
      </c>
      <c r="D3268" t="str">
        <f t="shared" si="953"/>
        <v>2.0766128223051-5.4070548158236i</v>
      </c>
      <c r="E3268" t="str">
        <f t="shared" si="954"/>
        <v>161.797632180356-142.306044161924i</v>
      </c>
      <c r="F3268" t="str">
        <f t="shared" si="955"/>
        <v>11.2831884470418-9.0785379319388i</v>
      </c>
      <c r="G3268" t="str">
        <f t="shared" si="956"/>
        <v>0.646250731486913-0.478132537628996i</v>
      </c>
      <c r="H3268" t="str">
        <f t="shared" si="957"/>
        <v>0.955646798397842-39.9446572942816i</v>
      </c>
      <c r="I3268" t="str">
        <f t="shared" si="958"/>
        <v>-0.916247451434497-1.19624050998058i</v>
      </c>
      <c r="K3268" t="str">
        <f t="shared" si="959"/>
        <v>0.00778170667108804-0.0138365958682518i</v>
      </c>
      <c r="L3268" t="str">
        <f t="shared" si="960"/>
        <v>0.0015-0.0486581115121289i</v>
      </c>
      <c r="M3268" t="str">
        <f t="shared" si="961"/>
        <v>0.0135-0.0199623021588221i</v>
      </c>
      <c r="N3268">
        <f t="shared" si="962"/>
        <v>9.0303800214439036</v>
      </c>
      <c r="O3268">
        <f t="shared" si="963"/>
        <v>13.89759265366818</v>
      </c>
      <c r="P3268" s="3">
        <f t="shared" si="964"/>
        <v>13.89759265366818</v>
      </c>
      <c r="Q3268" s="3">
        <f t="shared" si="965"/>
        <v>-170.9696199785561</v>
      </c>
      <c r="R3268">
        <f t="shared" si="966"/>
        <v>9.0303800214439036</v>
      </c>
      <c r="S3268">
        <f t="shared" si="967"/>
        <v>204.4301275597993</v>
      </c>
      <c r="T3268">
        <f t="shared" si="950"/>
        <v>13.89759265366818</v>
      </c>
    </row>
    <row r="3269" spans="1:20" x14ac:dyDescent="0.3">
      <c r="A3269">
        <f t="shared" si="951"/>
        <v>1289353.368849128</v>
      </c>
      <c r="B3269">
        <f t="shared" si="968"/>
        <v>205206.96204452653</v>
      </c>
      <c r="C3269" t="str">
        <f t="shared" si="952"/>
        <v>-4.87206588503704-0.748604579470824i</v>
      </c>
      <c r="D3269" t="str">
        <f t="shared" si="953"/>
        <v>2.0630283056272-5.39193736537175i</v>
      </c>
      <c r="E3269" t="str">
        <f t="shared" si="954"/>
        <v>161.322931809135-143.224677285707i</v>
      </c>
      <c r="F3269" t="str">
        <f t="shared" si="955"/>
        <v>11.2528776667247-9.08498347608209i</v>
      </c>
      <c r="G3269" t="str">
        <f t="shared" si="956"/>
        <v>0.644514665122004-0.478660121134689i</v>
      </c>
      <c r="H3269" t="str">
        <f t="shared" si="957"/>
        <v>0.946569761782195-39.7819796402773i</v>
      </c>
      <c r="I3269" t="str">
        <f t="shared" si="958"/>
        <v>-0.913410743272044-1.18812202807585i</v>
      </c>
      <c r="K3269" t="str">
        <f t="shared" si="959"/>
        <v>0.00777100862051278-0.0137930687831937i</v>
      </c>
      <c r="L3269" t="str">
        <f t="shared" si="960"/>
        <v>0.0015-0.0484739106516528i</v>
      </c>
      <c r="M3269" t="str">
        <f t="shared" si="961"/>
        <v>0.0135-0.019886732575037i</v>
      </c>
      <c r="N3269">
        <f t="shared" si="962"/>
        <v>8.7353169242749686</v>
      </c>
      <c r="O3269">
        <f t="shared" si="963"/>
        <v>13.855604254898266</v>
      </c>
      <c r="P3269" s="3">
        <f t="shared" si="964"/>
        <v>13.855604254898266</v>
      </c>
      <c r="Q3269" s="3">
        <f t="shared" si="965"/>
        <v>-171.26468307572503</v>
      </c>
      <c r="R3269">
        <f t="shared" si="966"/>
        <v>8.7353169242749686</v>
      </c>
      <c r="S3269">
        <f t="shared" si="967"/>
        <v>205.20696204452653</v>
      </c>
      <c r="T3269">
        <f t="shared" si="950"/>
        <v>13.855604254898266</v>
      </c>
    </row>
    <row r="3270" spans="1:20" x14ac:dyDescent="0.3">
      <c r="A3270">
        <f t="shared" si="951"/>
        <v>1294252.911650755</v>
      </c>
      <c r="B3270">
        <f t="shared" si="968"/>
        <v>205986.74850029574</v>
      </c>
      <c r="C3270" t="str">
        <f t="shared" si="952"/>
        <v>-4.85235184230507-0.719853955836114i</v>
      </c>
      <c r="D3270" t="str">
        <f t="shared" si="953"/>
        <v>2.0495189392929-5.3768273916031i</v>
      </c>
      <c r="E3270" t="str">
        <f t="shared" si="954"/>
        <v>160.837221432319-144.147602867747i</v>
      </c>
      <c r="F3270" t="str">
        <f t="shared" si="955"/>
        <v>11.2225003586275-9.09133935648705i</v>
      </c>
      <c r="G3270" t="str">
        <f t="shared" si="956"/>
        <v>0.642774788342441-0.479181969416391i</v>
      </c>
      <c r="H3270" t="str">
        <f t="shared" si="957"/>
        <v>0.937587981414425-39.6200508451097i</v>
      </c>
      <c r="I3270" t="str">
        <f t="shared" si="958"/>
        <v>-0.910572997960124-1.18004597895835i</v>
      </c>
      <c r="K3270" t="str">
        <f t="shared" si="959"/>
        <v>0.00776036568626092-0.0137497222192251i</v>
      </c>
      <c r="L3270" t="str">
        <f t="shared" si="960"/>
        <v>0.0015-0.0482904071046549i</v>
      </c>
      <c r="M3270" t="str">
        <f t="shared" si="961"/>
        <v>0.0135-0.0198114490685764i</v>
      </c>
      <c r="N3270">
        <f t="shared" si="962"/>
        <v>8.4383729132960923</v>
      </c>
      <c r="O3270">
        <f t="shared" si="963"/>
        <v>13.813589416144696</v>
      </c>
      <c r="P3270" s="3">
        <f t="shared" si="964"/>
        <v>13.813589416144696</v>
      </c>
      <c r="Q3270" s="3">
        <f t="shared" si="965"/>
        <v>-171.56162708670391</v>
      </c>
      <c r="R3270">
        <f t="shared" si="966"/>
        <v>8.4383729132960923</v>
      </c>
      <c r="S3270">
        <f t="shared" si="967"/>
        <v>205.98674850029573</v>
      </c>
      <c r="T3270">
        <f t="shared" si="950"/>
        <v>13.813589416144696</v>
      </c>
    </row>
    <row r="3271" spans="1:20" x14ac:dyDescent="0.3">
      <c r="A3271">
        <f t="shared" si="951"/>
        <v>1299171.0727150277</v>
      </c>
      <c r="B3271">
        <f t="shared" si="968"/>
        <v>206769.49814459687</v>
      </c>
      <c r="C3271" t="str">
        <f t="shared" si="952"/>
        <v>-4.83259169043233-0.691181420178568i</v>
      </c>
      <c r="D3271" t="str">
        <f t="shared" si="953"/>
        <v>2.03608448687163-5.36172525864316i</v>
      </c>
      <c r="E3271" t="str">
        <f t="shared" si="954"/>
        <v>160.340301607188-145.074734420942i</v>
      </c>
      <c r="F3271" t="str">
        <f t="shared" si="955"/>
        <v>11.1920571803172-9.09760494309661i</v>
      </c>
      <c r="G3271" t="str">
        <f t="shared" si="956"/>
        <v>0.641031138810738-0.47969804865743i</v>
      </c>
      <c r="H3271" t="str">
        <f t="shared" si="957"/>
        <v>0.928700303900647-39.4588664939886i</v>
      </c>
      <c r="I3271" t="str">
        <f t="shared" si="958"/>
        <v>-0.907734246740625-1.17201219014618i</v>
      </c>
      <c r="K3271" t="str">
        <f t="shared" si="959"/>
        <v>0.00774977730674865-0.0137065556395671i</v>
      </c>
      <c r="L3271" t="str">
        <f t="shared" si="960"/>
        <v>0.0015-0.0481075982313759i</v>
      </c>
      <c r="M3271" t="str">
        <f t="shared" si="961"/>
        <v>0.0135-0.0197364505564618i</v>
      </c>
      <c r="N3271">
        <f t="shared" si="962"/>
        <v>8.1395272145898332</v>
      </c>
      <c r="O3271">
        <f t="shared" si="963"/>
        <v>13.771545530961582</v>
      </c>
      <c r="P3271" s="3">
        <f t="shared" si="964"/>
        <v>13.771545530961582</v>
      </c>
      <c r="Q3271" s="3">
        <f t="shared" si="965"/>
        <v>-171.86047278541017</v>
      </c>
      <c r="R3271">
        <f t="shared" si="966"/>
        <v>8.1395272145898332</v>
      </c>
      <c r="S3271">
        <f t="shared" si="967"/>
        <v>206.76949814459687</v>
      </c>
      <c r="T3271">
        <f t="shared" si="950"/>
        <v>13.771545530961582</v>
      </c>
    </row>
    <row r="3272" spans="1:20" x14ac:dyDescent="0.3">
      <c r="A3272">
        <f t="shared" si="951"/>
        <v>1304107.9227913448</v>
      </c>
      <c r="B3272">
        <f t="shared" si="968"/>
        <v>207555.22223754635</v>
      </c>
      <c r="C3272" t="str">
        <f t="shared" si="952"/>
        <v>-4.81278304824738-0.662586387190178i</v>
      </c>
      <c r="D3272" t="str">
        <f t="shared" si="953"/>
        <v>2.02272471026096-5.34663132728221i</v>
      </c>
      <c r="E3272" t="str">
        <f t="shared" si="954"/>
        <v>159.831970921122-146.005980398263i</v>
      </c>
      <c r="F3272" t="str">
        <f t="shared" si="955"/>
        <v>11.1615487960143-9.10377961098418i</v>
      </c>
      <c r="G3272" t="str">
        <f t="shared" si="956"/>
        <v>0.639283754570479-0.480208325326364i</v>
      </c>
      <c r="H3272" t="str">
        <f t="shared" si="957"/>
        <v>0.919905591931196-39.298422208068i</v>
      </c>
      <c r="I3272" t="str">
        <f t="shared" si="958"/>
        <v>-0.904894521261683-1.16402049065236i</v>
      </c>
      <c r="K3272" t="str">
        <f t="shared" si="959"/>
        <v>0.00773924292347168-0.0136635685079481i</v>
      </c>
      <c r="L3272" t="str">
        <f t="shared" si="960"/>
        <v>0.0015-0.047925481402048i</v>
      </c>
      <c r="M3272" t="str">
        <f t="shared" si="961"/>
        <v>0.0135-0.0196617359598146i</v>
      </c>
      <c r="N3272">
        <f t="shared" si="962"/>
        <v>7.8387590395183508</v>
      </c>
      <c r="O3272">
        <f t="shared" si="963"/>
        <v>13.729469915258834</v>
      </c>
      <c r="P3272" s="3">
        <f t="shared" si="964"/>
        <v>13.729469915258834</v>
      </c>
      <c r="Q3272" s="3">
        <f t="shared" si="965"/>
        <v>-172.16124096048165</v>
      </c>
      <c r="R3272">
        <f t="shared" si="966"/>
        <v>7.8387590395183508</v>
      </c>
      <c r="S3272">
        <f t="shared" si="967"/>
        <v>207.55522223754636</v>
      </c>
      <c r="T3272">
        <f t="shared" si="950"/>
        <v>13.729469915258834</v>
      </c>
    </row>
    <row r="3273" spans="1:20" x14ac:dyDescent="0.3">
      <c r="A3273">
        <f t="shared" si="951"/>
        <v>1309063.532897952</v>
      </c>
      <c r="B3273">
        <f t="shared" si="968"/>
        <v>208343.93208204902</v>
      </c>
      <c r="C3273" t="str">
        <f t="shared" si="952"/>
        <v>-4.79292349519447-0.634068332548476i</v>
      </c>
      <c r="D3273" t="str">
        <f t="shared" si="953"/>
        <v>2.00943936972514-5.33154595497832i</v>
      </c>
      <c r="E3273" t="str">
        <f t="shared" si="954"/>
        <v>159.312026061767-146.941244038013i</v>
      </c>
      <c r="F3273" t="str">
        <f t="shared" si="955"/>
        <v>11.1309758765475-9.10986274044029i</v>
      </c>
      <c r="G3273" t="str">
        <f t="shared" si="956"/>
        <v>0.637532674043741-0.480712766182029i</v>
      </c>
      <c r="H3273" t="str">
        <f t="shared" si="957"/>
        <v>0.911202724028531-39.1387136440676i</v>
      </c>
      <c r="I3273" t="str">
        <f t="shared" si="958"/>
        <v>-0.90205385357895-1.15607071095752i</v>
      </c>
      <c r="K3273" t="str">
        <f t="shared" si="959"/>
        <v>0.00772876198098374-0.0136207602886084i</v>
      </c>
      <c r="L3273" t="str">
        <f t="shared" si="960"/>
        <v>0.0015-0.04774405399686i</v>
      </c>
      <c r="M3273" t="str">
        <f t="shared" si="961"/>
        <v>0.0135-0.01958730420384i</v>
      </c>
      <c r="N3273">
        <f t="shared" si="962"/>
        <v>7.5360475936930129</v>
      </c>
      <c r="O3273">
        <f t="shared" si="963"/>
        <v>13.687359805951107</v>
      </c>
      <c r="P3273" s="3">
        <f t="shared" si="964"/>
        <v>13.687359805951107</v>
      </c>
      <c r="Q3273" s="3">
        <f t="shared" si="965"/>
        <v>-172.46395240630699</v>
      </c>
      <c r="R3273">
        <f t="shared" si="966"/>
        <v>7.5360475936930129</v>
      </c>
      <c r="S3273">
        <f t="shared" si="967"/>
        <v>208.34393208204904</v>
      </c>
      <c r="T3273">
        <f t="shared" si="950"/>
        <v>13.687359805951107</v>
      </c>
    </row>
    <row r="3274" spans="1:20" x14ac:dyDescent="0.3">
      <c r="A3274">
        <f t="shared" si="951"/>
        <v>1314037.9743229644</v>
      </c>
      <c r="B3274">
        <f t="shared" si="968"/>
        <v>209135.63902396083</v>
      </c>
      <c r="C3274" t="str">
        <f t="shared" si="952"/>
        <v>-4.77301057194312-0.605626794850548i</v>
      </c>
      <c r="D3274" t="str">
        <f t="shared" si="953"/>
        <v>1.99622822393304-5.31646949586108i</v>
      </c>
      <c r="E3274" t="str">
        <f t="shared" si="954"/>
        <v>158.780261893286-147.880423206951i</v>
      </c>
      <c r="F3274" t="str">
        <f t="shared" si="955"/>
        <v>11.1003390993077-9.11585371706064i</v>
      </c>
      <c r="G3274" t="str">
        <f t="shared" si="956"/>
        <v>0.635777936028459-0.481211338278569i</v>
      </c>
      <c r="H3274" t="str">
        <f t="shared" si="957"/>
        <v>0.902590594299372-38.9797364938988i</v>
      </c>
      <c r="I3274" t="str">
        <f t="shared" si="958"/>
        <v>-0.899212276156836-1.14816268298283i</v>
      </c>
      <c r="K3274" t="str">
        <f t="shared" si="959"/>
        <v>0.00771833392687453-0.0135781304463044i</v>
      </c>
      <c r="L3274" t="str">
        <f t="shared" si="960"/>
        <v>0.0015-0.0475633134059175i</v>
      </c>
      <c r="M3274" t="str">
        <f t="shared" si="961"/>
        <v>0.0135-0.0195131542178123i</v>
      </c>
      <c r="N3274">
        <f t="shared" si="962"/>
        <v>7.2313720863368474</v>
      </c>
      <c r="O3274">
        <f t="shared" si="963"/>
        <v>13.64521235960993</v>
      </c>
      <c r="P3274" s="3">
        <f t="shared" si="964"/>
        <v>13.64521235960993</v>
      </c>
      <c r="Q3274" s="3">
        <f t="shared" si="965"/>
        <v>-172.76862791366315</v>
      </c>
      <c r="R3274">
        <f t="shared" si="966"/>
        <v>7.2313720863368474</v>
      </c>
      <c r="S3274">
        <f t="shared" si="967"/>
        <v>209.13563902396083</v>
      </c>
      <c r="T3274">
        <f t="shared" si="950"/>
        <v>13.64521235960993</v>
      </c>
    </row>
    <row r="3275" spans="1:20" x14ac:dyDescent="0.3">
      <c r="A3275">
        <f t="shared" si="951"/>
        <v>1319031.3186253917</v>
      </c>
      <c r="B3275">
        <f t="shared" si="968"/>
        <v>209930.35445225189</v>
      </c>
      <c r="C3275" t="str">
        <f t="shared" si="952"/>
        <v>-4.75304178106262-0.577261377582325i</v>
      </c>
      <c r="D3275" t="str">
        <f t="shared" si="953"/>
        <v>1.98309102999628-5.30140230073601i</v>
      </c>
      <c r="E3275" t="str">
        <f t="shared" si="954"/>
        <v>158.236471538849-148.823410241371i</v>
      </c>
      <c r="F3275" t="str">
        <f t="shared" si="955"/>
        <v>11.0696391482006-9.12175193183223i</v>
      </c>
      <c r="G3275" t="str">
        <f t="shared" si="956"/>
        <v>0.6340195796957-0.481704008970434i</v>
      </c>
      <c r="H3275" t="str">
        <f t="shared" si="957"/>
        <v>0.894068112191217-38.8214864842962i</v>
      </c>
      <c r="I3275" t="str">
        <f t="shared" si="958"/>
        <v>-0.896369821869403-1.14029624006333i</v>
      </c>
      <c r="K3275" t="str">
        <f t="shared" si="959"/>
        <v>0.00770795821174826-0.0135356784463125i</v>
      </c>
      <c r="L3275" t="str">
        <f t="shared" si="960"/>
        <v>0.0015-0.0473832570292063i</v>
      </c>
      <c r="M3275" t="str">
        <f t="shared" si="961"/>
        <v>0.0135-0.019439284935059i</v>
      </c>
      <c r="N3275">
        <f t="shared" si="962"/>
        <v>6.9247117400482807</v>
      </c>
      <c r="O3275">
        <f t="shared" si="963"/>
        <v>13.603024651117666</v>
      </c>
      <c r="P3275" s="3">
        <f t="shared" si="964"/>
        <v>13.603024651117666</v>
      </c>
      <c r="Q3275" s="3">
        <f t="shared" si="965"/>
        <v>-173.07528825995172</v>
      </c>
      <c r="R3275">
        <f t="shared" si="966"/>
        <v>6.9247117400482807</v>
      </c>
      <c r="S3275">
        <f t="shared" si="967"/>
        <v>209.93035445225189</v>
      </c>
      <c r="T3275">
        <f t="shared" si="950"/>
        <v>13.603024651117666</v>
      </c>
    </row>
    <row r="3276" spans="1:20" x14ac:dyDescent="0.3">
      <c r="A3276">
        <f t="shared" si="951"/>
        <v>1324043.6376361684</v>
      </c>
      <c r="B3276">
        <f t="shared" si="968"/>
        <v>210728.08979917047</v>
      </c>
      <c r="C3276" t="str">
        <f t="shared" si="952"/>
        <v>-4.7330145877653-0.548971751122477i</v>
      </c>
      <c r="D3276" t="str">
        <f t="shared" si="953"/>
        <v>1.97002754350651-5.28634471708846i</v>
      </c>
      <c r="E3276" t="str">
        <f t="shared" si="954"/>
        <v>157.680446469707-149.770091786298i</v>
      </c>
      <c r="F3276" t="str">
        <f t="shared" si="955"/>
        <v>11.0388767135978-9.12755678122i</v>
      </c>
      <c r="G3276" t="str">
        <f t="shared" si="956"/>
        <v>0.632257644586868-0.482190745917354i</v>
      </c>
      <c r="H3276" t="str">
        <f t="shared" si="957"/>
        <v>0.885634202252976-38.6639593764518i</v>
      </c>
      <c r="I3276" t="str">
        <f t="shared" si="958"/>
        <v>-0.893526524001101-1.13247121692146i</v>
      </c>
      <c r="K3276" t="str">
        <f t="shared" si="959"/>
        <v>0.00769763428920224-0.0134934037544337i</v>
      </c>
      <c r="L3276" t="str">
        <f t="shared" si="960"/>
        <v>0.0015-0.0472038822765555i</v>
      </c>
      <c r="M3276" t="str">
        <f t="shared" si="961"/>
        <v>0.0135-0.0193656952929458i</v>
      </c>
      <c r="N3276">
        <f t="shared" si="962"/>
        <v>6.6160458009804017</v>
      </c>
      <c r="O3276">
        <f t="shared" si="963"/>
        <v>13.56079367232622</v>
      </c>
      <c r="P3276" s="3">
        <f t="shared" si="964"/>
        <v>13.56079367232622</v>
      </c>
      <c r="Q3276" s="3">
        <f t="shared" si="965"/>
        <v>-173.3839541990196</v>
      </c>
      <c r="R3276">
        <f t="shared" si="966"/>
        <v>6.6160458009804017</v>
      </c>
      <c r="S3276">
        <f t="shared" si="967"/>
        <v>210.72808979917048</v>
      </c>
      <c r="T3276">
        <f t="shared" si="950"/>
        <v>13.56079367232622</v>
      </c>
    </row>
    <row r="3277" spans="1:20" x14ac:dyDescent="0.3">
      <c r="A3277">
        <f t="shared" si="951"/>
        <v>1329075.0034591858</v>
      </c>
      <c r="B3277">
        <f t="shared" si="968"/>
        <v>211528.85654040732</v>
      </c>
      <c r="C3277" t="str">
        <f t="shared" si="952"/>
        <v>-4.71292642072174-0.520757654779202i</v>
      </c>
      <c r="D3277" t="str">
        <f t="shared" si="953"/>
        <v>1.95703751857294-5.27129708908899i</v>
      </c>
      <c r="E3277" t="str">
        <f t="shared" si="954"/>
        <v>157.111976601032-150.720348632957i</v>
      </c>
      <c r="F3277" t="str">
        <f t="shared" si="955"/>
        <v>11.0080524922863-9.13326766725259i</v>
      </c>
      <c r="G3277" t="str">
        <f t="shared" si="956"/>
        <v>0.630492170610824-0.482671517089289i</v>
      </c>
      <c r="H3277" t="str">
        <f t="shared" si="957"/>
        <v>0.877287803899747-38.5071509656551i</v>
      </c>
      <c r="I3277" t="str">
        <f t="shared" si="958"/>
        <v>-0.8906824162473-1.12468744964091i</v>
      </c>
      <c r="K3277" t="str">
        <f t="shared" si="959"/>
        <v>0.00768736161580554-0.0134513058369962i</v>
      </c>
      <c r="L3277" t="str">
        <f t="shared" si="960"/>
        <v>0.0015-0.0470251865675986i</v>
      </c>
      <c r="M3277" t="str">
        <f t="shared" si="961"/>
        <v>0.0135-0.019292384232861i</v>
      </c>
      <c r="N3277">
        <f t="shared" si="962"/>
        <v>6.3053535494384789</v>
      </c>
      <c r="O3277">
        <f t="shared" si="963"/>
        <v>13.518516330722152</v>
      </c>
      <c r="P3277" s="3">
        <f t="shared" si="964"/>
        <v>13.518516330722152</v>
      </c>
      <c r="Q3277" s="3">
        <f t="shared" si="965"/>
        <v>-173.69464645056152</v>
      </c>
      <c r="R3277">
        <f t="shared" si="966"/>
        <v>6.3053535494384789</v>
      </c>
      <c r="S3277">
        <f t="shared" si="967"/>
        <v>211.5288565404073</v>
      </c>
      <c r="T3277">
        <f t="shared" si="950"/>
        <v>13.518516330722152</v>
      </c>
    </row>
    <row r="3278" spans="1:20" x14ac:dyDescent="0.3">
      <c r="A3278">
        <f t="shared" si="951"/>
        <v>1334125.4884723306</v>
      </c>
      <c r="B3278">
        <f t="shared" si="968"/>
        <v>212332.66619526086</v>
      </c>
      <c r="C3278" t="str">
        <f t="shared" si="952"/>
        <v>-4.69277467295138-0.492618898859646i</v>
      </c>
      <c r="D3278" t="str">
        <f t="shared" si="953"/>
        <v>1.94412070785912-5.25625975759808i</v>
      </c>
      <c r="E3278" t="str">
        <f t="shared" si="954"/>
        <v>156.530850394873-151.674055554657i</v>
      </c>
      <c r="F3278" t="str">
        <f t="shared" si="955"/>
        <v>10.9771671874176-9.13888399760755i</v>
      </c>
      <c r="G3278" t="str">
        <f t="shared" si="956"/>
        <v>0.628723198040942-0.483146290771348i</v>
      </c>
      <c r="H3278" t="str">
        <f t="shared" si="957"/>
        <v>0.869027871181688-38.3510570809379i</v>
      </c>
      <c r="I3278" t="str">
        <f t="shared" si="958"/>
        <v>-0.887837532714607-1.11694477564088i</v>
      </c>
      <c r="K3278" t="str">
        <f t="shared" si="959"/>
        <v>0.00767713965107799-0.0134093841608601i</v>
      </c>
      <c r="L3278" t="str">
        <f t="shared" si="960"/>
        <v>0.0015-0.046847167331738i</v>
      </c>
      <c r="M3278" t="str">
        <f t="shared" si="961"/>
        <v>0.0135-0.0192193507002002i</v>
      </c>
      <c r="N3278">
        <f t="shared" si="962"/>
        <v>5.9926143109178724</v>
      </c>
      <c r="O3278">
        <f t="shared" si="963"/>
        <v>13.476189448100531</v>
      </c>
      <c r="P3278" s="3">
        <f t="shared" si="964"/>
        <v>13.476189448100531</v>
      </c>
      <c r="Q3278" s="3">
        <f t="shared" si="965"/>
        <v>-174.00738568908213</v>
      </c>
      <c r="R3278">
        <f t="shared" si="966"/>
        <v>5.9926143109178724</v>
      </c>
      <c r="S3278">
        <f t="shared" si="967"/>
        <v>212.33266619526086</v>
      </c>
      <c r="T3278">
        <f t="shared" si="950"/>
        <v>13.476189448100531</v>
      </c>
    </row>
    <row r="3279" spans="1:20" x14ac:dyDescent="0.3">
      <c r="A3279">
        <f t="shared" si="951"/>
        <v>1339195.1653285257</v>
      </c>
      <c r="B3279">
        <f t="shared" si="968"/>
        <v>213139.53032680287</v>
      </c>
      <c r="C3279" t="str">
        <f t="shared" si="952"/>
        <v>-4.67255670279144-0.464555366768902i</v>
      </c>
      <c r="D3279" t="str">
        <f t="shared" si="953"/>
        <v>1.93127686261981-5.24123306017192i</v>
      </c>
      <c r="E3279" t="str">
        <f t="shared" si="954"/>
        <v>155.9368549704-152.63108114132i</v>
      </c>
      <c r="F3279" t="str">
        <f t="shared" si="955"/>
        <v>10.946221508454-9.1444051856962i</v>
      </c>
      <c r="G3279" t="str">
        <f t="shared" si="956"/>
        <v>0.626950767512075-0.483615035568679i</v>
      </c>
      <c r="H3279" t="str">
        <f t="shared" si="957"/>
        <v>0.860853372556698-38.1956735847215i</v>
      </c>
      <c r="I3279" t="str">
        <f t="shared" si="958"/>
        <v>-0.884991907920966-1.10924303365044i</v>
      </c>
      <c r="K3279" t="str">
        <f t="shared" si="959"/>
        <v>0.00766696785746891-0.0133676381934199i</v>
      </c>
      <c r="L3279" t="str">
        <f t="shared" si="960"/>
        <v>0.0015-0.0466698220081072i</v>
      </c>
      <c r="M3279" t="str">
        <f t="shared" si="961"/>
        <v>0.0135-0.0191465936443517i</v>
      </c>
      <c r="N3279">
        <f t="shared" si="962"/>
        <v>5.6778074675747234</v>
      </c>
      <c r="O3279">
        <f t="shared" si="963"/>
        <v>13.43380975924843</v>
      </c>
      <c r="P3279" s="3">
        <f t="shared" si="964"/>
        <v>13.43380975924843</v>
      </c>
      <c r="Q3279" s="3">
        <f t="shared" si="965"/>
        <v>-174.32219253242528</v>
      </c>
      <c r="R3279">
        <f t="shared" si="966"/>
        <v>5.6778074675747234</v>
      </c>
      <c r="S3279">
        <f t="shared" si="967"/>
        <v>213.13953032680286</v>
      </c>
      <c r="T3279">
        <f t="shared" si="950"/>
        <v>13.43380975924843</v>
      </c>
    </row>
    <row r="3280" spans="1:20" x14ac:dyDescent="0.3">
      <c r="A3280">
        <f t="shared" si="951"/>
        <v>1344284.1069567739</v>
      </c>
      <c r="B3280">
        <f t="shared" si="968"/>
        <v>213949.46054204472</v>
      </c>
      <c r="C3280" t="str">
        <f t="shared" si="952"/>
        <v>-4.6522698349487-0.436567017138582i</v>
      </c>
      <c r="D3280" t="str">
        <f t="shared" si="953"/>
        <v>1.91850573273729-5.22621733106837i</v>
      </c>
      <c r="E3280" t="str">
        <f t="shared" si="954"/>
        <v>155.329776221801-153.591287632822i</v>
      </c>
      <c r="F3280" t="str">
        <f t="shared" si="955"/>
        <v>10.9152161711156-9.14983065074808i</v>
      </c>
      <c r="G3280" t="str">
        <f t="shared" si="956"/>
        <v>0.625174920017455-0.484077720411324i</v>
      </c>
      <c r="H3280" t="str">
        <f t="shared" si="957"/>
        <v>0.85276329066717-38.0409963724702i</v>
      </c>
      <c r="I3280" t="str">
        <f t="shared" si="958"/>
        <v>-0.88214557679561-1.10158206368335i</v>
      </c>
      <c r="K3280" t="str">
        <f t="shared" si="959"/>
        <v>0.0076568457003366-0.013326067402608i</v>
      </c>
      <c r="L3280" t="str">
        <f t="shared" si="960"/>
        <v>0.0015-0.0464931480455341i</v>
      </c>
      <c r="M3280" t="str">
        <f t="shared" si="961"/>
        <v>0.0135-0.0190741120186807i</v>
      </c>
      <c r="N3280">
        <f t="shared" si="962"/>
        <v>5.3609124701569613</v>
      </c>
      <c r="O3280">
        <f t="shared" si="963"/>
        <v>13.391373910642532</v>
      </c>
      <c r="P3280" s="3">
        <f t="shared" si="964"/>
        <v>13.391373910642532</v>
      </c>
      <c r="Q3280" s="3">
        <f t="shared" si="965"/>
        <v>-174.63908752984304</v>
      </c>
      <c r="R3280">
        <f t="shared" si="966"/>
        <v>5.3609124701569613</v>
      </c>
      <c r="S3280">
        <f t="shared" si="967"/>
        <v>213.94946054204473</v>
      </c>
      <c r="T3280">
        <f t="shared" si="950"/>
        <v>13.391373910642532</v>
      </c>
    </row>
    <row r="3281" spans="1:20" x14ac:dyDescent="0.3">
      <c r="A3281">
        <f t="shared" si="951"/>
        <v>1349392.3865632098</v>
      </c>
      <c r="B3281">
        <f t="shared" si="968"/>
        <v>214762.4684921045</v>
      </c>
      <c r="C3281" t="str">
        <f t="shared" si="952"/>
        <v>-4.63191136163599-0.408653885981648i</v>
      </c>
      <c r="D3281" t="str">
        <f t="shared" si="953"/>
        <v>1.90580706675744-5.21121290125282i</v>
      </c>
      <c r="E3281" t="str">
        <f t="shared" si="954"/>
        <v>154.709398944021-154.554530751381i</v>
      </c>
      <c r="F3281" t="str">
        <f t="shared" si="955"/>
        <v>10.8841518973233-9.15515981789433i</v>
      </c>
      <c r="G3281" t="str">
        <f t="shared" si="956"/>
        <v>0.623395696905511-0.484534314559045i</v>
      </c>
      <c r="H3281" t="str">
        <f t="shared" si="957"/>
        <v>0.844756622120406-37.8870213723477i</v>
      </c>
      <c r="I3281" t="str">
        <f t="shared" si="958"/>
        <v>-0.879298574678742-1.09396170701302i</v>
      </c>
      <c r="K3281" t="str">
        <f t="shared" si="959"/>
        <v>0.0076467726479274-0.0132846712568979i</v>
      </c>
      <c r="L3281" t="str">
        <f t="shared" si="960"/>
        <v>0.0015-0.0463171429025046i</v>
      </c>
      <c r="M3281" t="str">
        <f t="shared" si="961"/>
        <v>0.0135-0.0190019047805147i</v>
      </c>
      <c r="N3281">
        <f t="shared" si="962"/>
        <v>5.0419088503896887</v>
      </c>
      <c r="O3281">
        <f t="shared" si="963"/>
        <v>13.348878459159888</v>
      </c>
      <c r="P3281" s="3">
        <f t="shared" si="964"/>
        <v>13.348878459159888</v>
      </c>
      <c r="Q3281" s="3">
        <f t="shared" si="965"/>
        <v>-174.95809114961031</v>
      </c>
      <c r="R3281">
        <f t="shared" si="966"/>
        <v>5.0419088503896887</v>
      </c>
      <c r="S3281">
        <f t="shared" si="967"/>
        <v>214.76246849210449</v>
      </c>
      <c r="T3281">
        <f t="shared" si="950"/>
        <v>13.348878459159888</v>
      </c>
    </row>
    <row r="3282" spans="1:20" x14ac:dyDescent="0.3">
      <c r="A3282">
        <f t="shared" si="951"/>
        <v>1354520.0776321499</v>
      </c>
      <c r="B3282">
        <f t="shared" si="968"/>
        <v>215578.56587237449</v>
      </c>
      <c r="C3282" t="str">
        <f t="shared" si="952"/>
        <v>-4.61147854379878-0.380816088872695i</v>
      </c>
      <c r="D3282" t="str">
        <f t="shared" si="953"/>
        <v>1.89318061192557-5.19622009840511i</v>
      </c>
      <c r="E3282" t="str">
        <f t="shared" si="954"/>
        <v>154.075506966682-155.520659533226i</v>
      </c>
      <c r="F3282" t="str">
        <f t="shared" si="955"/>
        <v>10.8530294151431-9.16039211825103i</v>
      </c>
      <c r="G3282" t="str">
        <f t="shared" si="956"/>
        <v>0.621613139876618-0.484984787606117i</v>
      </c>
      <c r="H3282" t="str">
        <f t="shared" si="957"/>
        <v>0.836832377272879-37.7337445448781i</v>
      </c>
      <c r="I3282" t="str">
        <f t="shared" si="958"/>
        <v>-0.876450937321082-1.08638180614788i</v>
      </c>
      <c r="K3282" t="str">
        <f t="shared" si="959"/>
        <v>0.0076367481713553-0.0132434492253067i</v>
      </c>
      <c r="L3282" t="str">
        <f t="shared" si="960"/>
        <v>0.0015-0.0461418040471256i</v>
      </c>
      <c r="M3282" t="str">
        <f t="shared" si="961"/>
        <v>0.0135-0.0189299708911285i</v>
      </c>
      <c r="N3282">
        <f t="shared" si="962"/>
        <v>4.7207762338375971</v>
      </c>
      <c r="O3282">
        <f t="shared" si="963"/>
        <v>13.306319870807693</v>
      </c>
      <c r="P3282" s="3">
        <f t="shared" si="964"/>
        <v>13.306319870807693</v>
      </c>
      <c r="Q3282" s="3">
        <f t="shared" si="965"/>
        <v>-175.2792237661624</v>
      </c>
      <c r="R3282">
        <f t="shared" si="966"/>
        <v>4.7207762338375971</v>
      </c>
      <c r="S3282">
        <f t="shared" si="967"/>
        <v>215.5785658723745</v>
      </c>
      <c r="T3282">
        <f t="shared" si="950"/>
        <v>13.306319870807693</v>
      </c>
    </row>
    <row r="3283" spans="1:20" x14ac:dyDescent="0.3">
      <c r="A3283">
        <f t="shared" si="951"/>
        <v>1359667.2539271521</v>
      </c>
      <c r="B3283">
        <f t="shared" si="968"/>
        <v>216397.76442268951</v>
      </c>
      <c r="C3283" t="str">
        <f t="shared" si="952"/>
        <v>-4.59096861243381-0.353053823150474i</v>
      </c>
      <c r="D3283" t="str">
        <f t="shared" si="953"/>
        <v>1.88062611422196-5.18123924692631i</v>
      </c>
      <c r="E3283" t="str">
        <f t="shared" si="954"/>
        <v>153.427883296401-156.489516159795i</v>
      </c>
      <c r="F3283" t="str">
        <f t="shared" si="955"/>
        <v>10.8218494587277-9.16552698900159i</v>
      </c>
      <c r="G3283" t="str">
        <f t="shared" si="956"/>
        <v>0.619827290979763-0.485429109486083i</v>
      </c>
      <c r="H3283" t="str">
        <f t="shared" si="957"/>
        <v>0.828989580018116-37.5811618826116i</v>
      </c>
      <c r="I3283" t="str">
        <f t="shared" si="958"/>
        <v>-0.873602700883211-1.07884220480702i</v>
      </c>
      <c r="K3283" t="str">
        <f t="shared" si="959"/>
        <v>0.0076267717445814-0.0132024007773979i</v>
      </c>
      <c r="L3283" t="str">
        <f t="shared" si="960"/>
        <v>0.0015-0.0459671289570887i</v>
      </c>
      <c r="M3283" t="str">
        <f t="shared" si="961"/>
        <v>0.0135-0.0188583093157287i</v>
      </c>
      <c r="N3283">
        <f t="shared" si="962"/>
        <v>4.3974943532434168</v>
      </c>
      <c r="O3283">
        <f t="shared" si="963"/>
        <v>13.263694519471469</v>
      </c>
      <c r="P3283" s="3">
        <f t="shared" si="964"/>
        <v>13.263694519471469</v>
      </c>
      <c r="Q3283" s="3">
        <f t="shared" si="965"/>
        <v>-175.60250564675658</v>
      </c>
      <c r="R3283">
        <f t="shared" si="966"/>
        <v>4.3974943532434168</v>
      </c>
      <c r="S3283">
        <f t="shared" si="967"/>
        <v>216.39776442268951</v>
      </c>
      <c r="T3283">
        <f t="shared" si="950"/>
        <v>13.263694519471469</v>
      </c>
    </row>
    <row r="3284" spans="1:20" x14ac:dyDescent="0.3">
      <c r="A3284">
        <f t="shared" si="951"/>
        <v>1364833.9894920753</v>
      </c>
      <c r="B3284">
        <f t="shared" si="968"/>
        <v>217220.07592749572</v>
      </c>
      <c r="C3284" t="str">
        <f t="shared" si="952"/>
        <v>-4.57037877000461-0.325367370140488i</v>
      </c>
      <c r="D3284" t="str">
        <f t="shared" si="953"/>
        <v>1.86814331839703-5.16627066794591i</v>
      </c>
      <c r="E3284" t="str">
        <f t="shared" si="954"/>
        <v>152.766310267812-157.460935788767i</v>
      </c>
      <c r="F3284" t="str">
        <f t="shared" si="955"/>
        <v>10.790612768257-9.17056387347859i</v>
      </c>
      <c r="G3284" t="str">
        <f t="shared" si="956"/>
        <v>0.618038192609143-0.485867250476472i</v>
      </c>
      <c r="H3284" t="str">
        <f t="shared" si="957"/>
        <v>0.821227267578202-37.4292694097928i</v>
      </c>
      <c r="I3284" t="str">
        <f t="shared" si="958"/>
        <v>-0.870753901934691-1.07134274789604i</v>
      </c>
      <c r="K3284" t="str">
        <f t="shared" si="959"/>
        <v>0.00761684284439388-0.0131615253832837i</v>
      </c>
      <c r="L3284" t="str">
        <f t="shared" si="960"/>
        <v>0.0015-0.0457931151196341i</v>
      </c>
      <c r="M3284" t="str">
        <f t="shared" si="961"/>
        <v>0.0135-0.0187869190234396i</v>
      </c>
      <c r="N3284">
        <f t="shared" si="962"/>
        <v>4.072043062353913</v>
      </c>
      <c r="O3284">
        <f t="shared" si="963"/>
        <v>13.220998685686588</v>
      </c>
      <c r="P3284" s="3">
        <f t="shared" si="964"/>
        <v>13.220998685686588</v>
      </c>
      <c r="Q3284" s="3">
        <f t="shared" si="965"/>
        <v>-175.92795693764609</v>
      </c>
      <c r="R3284">
        <f t="shared" si="966"/>
        <v>4.072043062353913</v>
      </c>
      <c r="S3284">
        <f t="shared" si="967"/>
        <v>217.22007592749571</v>
      </c>
      <c r="T3284">
        <f t="shared" si="950"/>
        <v>13.220998685686588</v>
      </c>
    </row>
    <row r="3285" spans="1:20" x14ac:dyDescent="0.3">
      <c r="A3285">
        <f t="shared" si="951"/>
        <v>1370020.3586521451</v>
      </c>
      <c r="B3285">
        <f t="shared" si="968"/>
        <v>218045.5122160202</v>
      </c>
      <c r="C3285" t="str">
        <f t="shared" si="952"/>
        <v>-4.54970619195739-0.297757097394985i</v>
      </c>
      <c r="D3285" t="str">
        <f t="shared" si="953"/>
        <v>1.85573196800614-5.1513146793293i</v>
      </c>
      <c r="E3285" t="str">
        <f t="shared" si="954"/>
        <v>152.090569703568-158.434746385204i</v>
      </c>
      <c r="F3285" t="str">
        <f t="shared" si="955"/>
        <v>10.7593200898768-9.17550222124506i</v>
      </c>
      <c r="G3285" t="str">
        <f t="shared" si="956"/>
        <v>0.616245887500687-0.486299181203482i</v>
      </c>
      <c r="H3285" t="str">
        <f t="shared" si="957"/>
        <v>0.813544490298835-37.2780631820346i</v>
      </c>
      <c r="I3285" t="str">
        <f t="shared" si="958"/>
        <v>-0.86790457745306-1.06388328148317i</v>
      </c>
      <c r="K3285" t="str">
        <f t="shared" si="959"/>
        <v>0.00760696095038769-0.0131208225136275i</v>
      </c>
      <c r="L3285" t="str">
        <f t="shared" si="960"/>
        <v>0.0015-0.0456197600315143i</v>
      </c>
      <c r="M3285" t="str">
        <f t="shared" si="961"/>
        <v>0.0135-0.0187157989872879i</v>
      </c>
      <c r="N3285">
        <f t="shared" si="962"/>
        <v>3.7444023502424386</v>
      </c>
      <c r="O3285">
        <f t="shared" si="963"/>
        <v>13.178228555435519</v>
      </c>
      <c r="P3285" s="3">
        <f t="shared" si="964"/>
        <v>13.178228555435519</v>
      </c>
      <c r="Q3285" s="3">
        <f t="shared" si="965"/>
        <v>-176.25559764975756</v>
      </c>
      <c r="R3285">
        <f t="shared" si="966"/>
        <v>3.7444023502424386</v>
      </c>
      <c r="S3285">
        <f t="shared" si="967"/>
        <v>218.0455122160202</v>
      </c>
      <c r="T3285">
        <f t="shared" si="950"/>
        <v>13.178228555435519</v>
      </c>
    </row>
    <row r="3286" spans="1:20" x14ac:dyDescent="0.3">
      <c r="A3286">
        <f t="shared" si="951"/>
        <v>1375226.4360150232</v>
      </c>
      <c r="B3286">
        <f t="shared" si="968"/>
        <v>218874.08516244107</v>
      </c>
      <c r="C3286" t="str">
        <f t="shared" si="952"/>
        <v>-4.52894802834008-0.270223460947583i</v>
      </c>
      <c r="D3286" t="str">
        <f t="shared" si="953"/>
        <v>1.84339180544435-5.13637159568584i</v>
      </c>
      <c r="E3286" t="str">
        <f t="shared" si="954"/>
        <v>151.400443083549-159.410768553093i</v>
      </c>
      <c r="F3286" t="str">
        <f t="shared" si="955"/>
        <v>10.7279721756383-9.18034148817498i</v>
      </c>
      <c r="G3286" t="str">
        <f t="shared" si="956"/>
        <v>0.614450418728505-0.486724872646621i</v>
      </c>
      <c r="H3286" t="str">
        <f t="shared" si="957"/>
        <v>0.80594031144782-37.1275392859943i</v>
      </c>
      <c r="I3286" t="str">
        <f t="shared" si="958"/>
        <v>-0.865054764822579-1.05646365277586i</v>
      </c>
      <c r="K3286" t="str">
        <f t="shared" si="959"/>
        <v>0.00759712554494473-0.0130802916396461i</v>
      </c>
      <c r="L3286" t="str">
        <f t="shared" si="960"/>
        <v>0.0015-0.0454470611989582i</v>
      </c>
      <c r="M3286" t="str">
        <f t="shared" si="961"/>
        <v>0.0135-0.018644948184188i</v>
      </c>
      <c r="N3286">
        <f t="shared" si="962"/>
        <v>3.4145523561397226</v>
      </c>
      <c r="O3286">
        <f t="shared" si="963"/>
        <v>13.135380218972092</v>
      </c>
      <c r="P3286" s="3">
        <f t="shared" si="964"/>
        <v>13.135380218972092</v>
      </c>
      <c r="Q3286" s="3">
        <f t="shared" si="965"/>
        <v>-176.58544764386028</v>
      </c>
      <c r="R3286">
        <f t="shared" si="966"/>
        <v>3.4145523561397226</v>
      </c>
      <c r="S3286">
        <f t="shared" si="967"/>
        <v>218.87408516244108</v>
      </c>
      <c r="T3286">
        <f t="shared" si="950"/>
        <v>13.135380218972092</v>
      </c>
    </row>
    <row r="3287" spans="1:20" x14ac:dyDescent="0.3">
      <c r="A3287">
        <f t="shared" si="951"/>
        <v>1380452.2964718803</v>
      </c>
      <c r="B3287">
        <f t="shared" si="968"/>
        <v>219705.80668605835</v>
      </c>
      <c r="C3287" t="str">
        <f t="shared" si="952"/>
        <v>-4.50810140552909-0.242767007578462i</v>
      </c>
      <c r="D3287" t="str">
        <f t="shared" si="953"/>
        <v>1.83112257198056-5.12144172837668i</v>
      </c>
      <c r="E3287" t="str">
        <f t="shared" si="954"/>
        <v>150.695711723573-160.388815367704i</v>
      </c>
      <c r="F3287" t="str">
        <f t="shared" si="955"/>
        <v>10.6965697834327-9.18508113653263i</v>
      </c>
      <c r="G3287" t="str">
        <f t="shared" si="956"/>
        <v>0.612651829701257-0.487144296143308i</v>
      </c>
      <c r="H3287" t="str">
        <f t="shared" si="957"/>
        <v>0.79841380701705-36.977693839056i</v>
      </c>
      <c r="I3287" t="str">
        <f t="shared" si="958"/>
        <v>-0.862204501832824-1.04908371009736i</v>
      </c>
      <c r="K3287" t="str">
        <f t="shared" si="959"/>
        <v>0.00758733611321412-0.0130399322331112i</v>
      </c>
      <c r="L3287" t="str">
        <f t="shared" si="960"/>
        <v>0.0015-0.0452750161376352i</v>
      </c>
      <c r="M3287" t="str">
        <f t="shared" si="961"/>
        <v>0.0135-0.0185743655949273i</v>
      </c>
      <c r="N3287">
        <f t="shared" si="962"/>
        <v>3.0824733847687185</v>
      </c>
      <c r="O3287">
        <f t="shared" si="963"/>
        <v>13.092449669677322</v>
      </c>
      <c r="P3287" s="3">
        <f t="shared" si="964"/>
        <v>13.092449669677322</v>
      </c>
      <c r="Q3287" s="3">
        <f t="shared" si="965"/>
        <v>-176.91752661523128</v>
      </c>
      <c r="R3287">
        <f t="shared" si="966"/>
        <v>3.0824733847687185</v>
      </c>
      <c r="S3287">
        <f t="shared" si="967"/>
        <v>219.70580668605834</v>
      </c>
      <c r="T3287">
        <f t="shared" si="950"/>
        <v>13.092449669677322</v>
      </c>
    </row>
    <row r="3288" spans="1:20" x14ac:dyDescent="0.3">
      <c r="A3288">
        <f t="shared" si="951"/>
        <v>1385698.0151984736</v>
      </c>
      <c r="B3288">
        <f t="shared" si="968"/>
        <v>220540.68875146538</v>
      </c>
      <c r="C3288" t="str">
        <f t="shared" si="952"/>
        <v>-4.48716342806784-0.215388377088024i</v>
      </c>
      <c r="D3288" t="str">
        <f t="shared" si="953"/>
        <v>1.81892400779153-5.10652538552349i</v>
      </c>
      <c r="E3288" t="str">
        <f t="shared" si="954"/>
        <v>149.97615696389-161.368692209037i</v>
      </c>
      <c r="F3288" t="str">
        <f t="shared" si="955"/>
        <v>10.6651136769288-9.18972063505259i</v>
      </c>
      <c r="G3288" t="str">
        <f t="shared" si="956"/>
        <v>0.610850164158461-0.487557423393432i</v>
      </c>
      <c r="H3288" t="str">
        <f t="shared" si="957"/>
        <v>0.790964065527725-36.828522989014i</v>
      </c>
      <c r="I3288" t="str">
        <f t="shared" si="958"/>
        <v>-0.859353826677158-1.04174330286388i</v>
      </c>
      <c r="K3288" t="str">
        <f t="shared" si="959"/>
        <v>0.00757759214309238-0.012999743766352i</v>
      </c>
      <c r="L3288" t="str">
        <f t="shared" si="960"/>
        <v>0.0015-0.0451036223726192i</v>
      </c>
      <c r="M3288" t="str">
        <f t="shared" si="961"/>
        <v>0.0135-0.0185040502041515i</v>
      </c>
      <c r="N3288">
        <f t="shared" si="962"/>
        <v>2.7481459222075841</v>
      </c>
      <c r="O3288">
        <f t="shared" si="963"/>
        <v>13.04943280295082</v>
      </c>
      <c r="P3288" s="3">
        <f t="shared" si="964"/>
        <v>13.04943280295082</v>
      </c>
      <c r="Q3288" s="3">
        <f t="shared" si="965"/>
        <v>-177.25185407779242</v>
      </c>
      <c r="R3288">
        <f t="shared" si="966"/>
        <v>2.7481459222075841</v>
      </c>
      <c r="S3288">
        <f t="shared" si="967"/>
        <v>220.54068875146538</v>
      </c>
      <c r="T3288">
        <f t="shared" si="950"/>
        <v>13.04943280295082</v>
      </c>
    </row>
    <row r="3289" spans="1:20" x14ac:dyDescent="0.3">
      <c r="A3289">
        <f t="shared" si="951"/>
        <v>1390963.6676562277</v>
      </c>
      <c r="B3289">
        <f t="shared" si="968"/>
        <v>221378.74336872096</v>
      </c>
      <c r="C3289" t="str">
        <f t="shared" si="952"/>
        <v>-4.46613118061928-0.188088304573695i</v>
      </c>
      <c r="D3289" t="str">
        <f t="shared" si="953"/>
        <v>1.80679585199554-5.09162287201709i</v>
      </c>
      <c r="E3289" t="str">
        <f t="shared" si="954"/>
        <v>149.241560367642-162.350196596825i</v>
      </c>
      <c r="F3289" t="str">
        <f t="shared" si="955"/>
        <v>10.6336046255055-9.19425945901711i</v>
      </c>
      <c r="G3289" t="str">
        <f t="shared" si="956"/>
        <v>0.609045466166723-0.487964226463869i</v>
      </c>
      <c r="H3289" t="str">
        <f t="shared" si="957"/>
        <v>0.783590187838961-36.6800229137623i</v>
      </c>
      <c r="I3289" t="str">
        <f t="shared" si="958"/>
        <v>-0.856502777950907-1.03444228156172i</v>
      </c>
      <c r="K3289" t="str">
        <f t="shared" si="959"/>
        <v>0.00756789312520416-0.0129597257122557i</v>
      </c>
      <c r="L3289" t="str">
        <f t="shared" si="960"/>
        <v>0.0015-0.0449328774383536i</v>
      </c>
      <c r="M3289" t="str">
        <f t="shared" si="961"/>
        <v>0.0135-0.0184340010003502i</v>
      </c>
      <c r="N3289">
        <f t="shared" si="962"/>
        <v>2.4115506522690566</v>
      </c>
      <c r="O3289">
        <f t="shared" si="963"/>
        <v>13.006325415138168</v>
      </c>
      <c r="P3289" s="3">
        <f t="shared" si="964"/>
        <v>13.006325415138168</v>
      </c>
      <c r="Q3289" s="3">
        <f t="shared" si="965"/>
        <v>-177.58844934773094</v>
      </c>
      <c r="R3289">
        <f t="shared" si="966"/>
        <v>2.4115506522690566</v>
      </c>
      <c r="S3289">
        <f t="shared" si="967"/>
        <v>221.37874336872096</v>
      </c>
      <c r="T3289">
        <f t="shared" si="950"/>
        <v>13.006325415138168</v>
      </c>
    </row>
    <row r="3290" spans="1:20" x14ac:dyDescent="0.3">
      <c r="A3290">
        <f t="shared" si="951"/>
        <v>1396249.3295933213</v>
      </c>
      <c r="B3290">
        <f t="shared" si="968"/>
        <v>222219.98259352209</v>
      </c>
      <c r="C3290" t="str">
        <f t="shared" si="952"/>
        <v>-4.44500173003769-0.160867622707011i</v>
      </c>
      <c r="D3290" t="str">
        <f t="shared" si="953"/>
        <v>1.79473784268571-5.07673448952653i</v>
      </c>
      <c r="E3290" t="str">
        <f t="shared" si="954"/>
        <v>148.49170392961-163.333118027434i</v>
      </c>
      <c r="F3290" t="str">
        <f t="shared" si="955"/>
        <v>10.6020434041856-9.19869709033428i</v>
      </c>
      <c r="G3290" t="str">
        <f t="shared" si="956"/>
        <v>0.607237780115889-0.488364677792955i</v>
      </c>
      <c r="H3290" t="str">
        <f t="shared" si="957"/>
        <v>0.776291286959546-36.5321898209863i</v>
      </c>
      <c r="I3290" t="str">
        <f t="shared" si="958"/>
        <v>-0.853651394649476-1.02718049772494i</v>
      </c>
      <c r="K3290" t="str">
        <f t="shared" si="959"/>
        <v>0.00755823855288276-0.0129198775442702i</v>
      </c>
      <c r="L3290" t="str">
        <f t="shared" si="960"/>
        <v>0.0015-0.0447627788786149i</v>
      </c>
      <c r="M3290" t="str">
        <f t="shared" si="961"/>
        <v>0.0135-0.018364216975842i</v>
      </c>
      <c r="N3290">
        <f t="shared" si="962"/>
        <v>2.0726684734152911</v>
      </c>
      <c r="O3290">
        <f t="shared" si="963"/>
        <v>12.963123202500924</v>
      </c>
      <c r="P3290" s="3">
        <f t="shared" si="964"/>
        <v>12.963123202500924</v>
      </c>
      <c r="Q3290" s="3">
        <f t="shared" si="965"/>
        <v>-177.92733152658471</v>
      </c>
      <c r="R3290">
        <f t="shared" si="966"/>
        <v>2.0726684734152911</v>
      </c>
      <c r="S3290">
        <f t="shared" si="967"/>
        <v>222.21998259352208</v>
      </c>
      <c r="T3290">
        <f t="shared" si="950"/>
        <v>12.963123202500924</v>
      </c>
    </row>
    <row r="3291" spans="1:20" x14ac:dyDescent="0.3">
      <c r="A3291">
        <f t="shared" si="951"/>
        <v>1401555.0770457759</v>
      </c>
      <c r="B3291">
        <f t="shared" si="968"/>
        <v>223064.41852737748</v>
      </c>
      <c r="C3291" t="str">
        <f t="shared" si="952"/>
        <v>-4.42377212756183-0.133727264006077i</v>
      </c>
      <c r="D3291" t="str">
        <f t="shared" si="953"/>
        <v>1.78274971696311-5.06186053650837i</v>
      </c>
      <c r="E3291" t="str">
        <f t="shared" si="954"/>
        <v>147.726370295427-164.317237813143i</v>
      </c>
      <c r="F3291" t="str">
        <f t="shared" si="955"/>
        <v>10.5704307935669-9.20303301761431i</v>
      </c>
      <c r="G3291" t="str">
        <f t="shared" si="956"/>
        <v>0.605427150715137-0.488758750194907i</v>
      </c>
      <c r="H3291" t="str">
        <f t="shared" si="957"/>
        <v>0.76906648786293-36.3850199478593i</v>
      </c>
      <c r="I3291" t="str">
        <f t="shared" si="958"/>
        <v>-0.850799716166212-1.01995780391312i</v>
      </c>
      <c r="K3291" t="str">
        <f t="shared" si="959"/>
        <v>0.00754862792215099-0.0128801987364043i</v>
      </c>
      <c r="L3291" t="str">
        <f t="shared" si="960"/>
        <v>0.0015-0.0445933242464782i</v>
      </c>
      <c r="M3291" t="str">
        <f t="shared" si="961"/>
        <v>0.0135-0.0182946971267603i</v>
      </c>
      <c r="N3291">
        <f t="shared" si="962"/>
        <v>1.7314805162072844</v>
      </c>
      <c r="O3291">
        <f t="shared" si="963"/>
        <v>12.919821760229937</v>
      </c>
      <c r="P3291" s="3">
        <f t="shared" si="964"/>
        <v>12.919821760229937</v>
      </c>
      <c r="Q3291" s="3">
        <f t="shared" si="965"/>
        <v>-178.26851948379272</v>
      </c>
      <c r="R3291">
        <f t="shared" si="966"/>
        <v>1.7314805162072844</v>
      </c>
      <c r="S3291">
        <f t="shared" si="967"/>
        <v>223.06441852737748</v>
      </c>
      <c r="T3291">
        <f t="shared" si="950"/>
        <v>12.919821760229937</v>
      </c>
    </row>
    <row r="3292" spans="1:20" x14ac:dyDescent="0.3">
      <c r="A3292">
        <f t="shared" si="951"/>
        <v>1406880.98633855</v>
      </c>
      <c r="B3292">
        <f t="shared" si="968"/>
        <v>223912.06331778152</v>
      </c>
      <c r="C3292" t="str">
        <f t="shared" si="952"/>
        <v>-4.40243941113446-0.106668263099299i</v>
      </c>
      <c r="D3292" t="str">
        <f t="shared" si="953"/>
        <v>1.77083121096936-5.04700130821628i</v>
      </c>
      <c r="E3292" t="str">
        <f t="shared" si="954"/>
        <v>146.945342991544-165.302328924219i</v>
      </c>
      <c r="F3292" t="str">
        <f t="shared" si="955"/>
        <v>10.5387675797538-9.20726673624602i</v>
      </c>
      <c r="G3292" t="str">
        <f t="shared" si="956"/>
        <v>0.603613622988993-0.489146416864209i</v>
      </c>
      <c r="H3292" t="str">
        <f t="shared" si="957"/>
        <v>0.761914927305274-36.238509560742i</v>
      </c>
      <c r="I3292" t="str">
        <f t="shared" si="958"/>
        <v>-0.84794778229019-1.01277405368956i</v>
      </c>
      <c r="K3292" t="str">
        <f t="shared" si="959"/>
        <v>0.00753906073170228-0.0128406887632299i</v>
      </c>
      <c r="L3292" t="str">
        <f t="shared" si="960"/>
        <v>0.0015-0.0444245111042819i</v>
      </c>
      <c r="M3292" t="str">
        <f t="shared" si="961"/>
        <v>0.0135-0.0182254404530387i</v>
      </c>
      <c r="N3292">
        <f t="shared" si="962"/>
        <v>1.3879681612996535</v>
      </c>
      <c r="O3292">
        <f t="shared" si="963"/>
        <v>12.876416581508447</v>
      </c>
      <c r="P3292" s="3">
        <f t="shared" si="964"/>
        <v>12.876416581508447</v>
      </c>
      <c r="Q3292" s="3">
        <f t="shared" si="965"/>
        <v>-178.61203183870035</v>
      </c>
      <c r="R3292">
        <f t="shared" si="966"/>
        <v>1.3879681612996535</v>
      </c>
      <c r="S3292">
        <f t="shared" si="967"/>
        <v>223.91206331778153</v>
      </c>
      <c r="T3292">
        <f t="shared" si="950"/>
        <v>12.876416581508447</v>
      </c>
    </row>
    <row r="3293" spans="1:20" x14ac:dyDescent="0.3">
      <c r="A3293">
        <f t="shared" si="951"/>
        <v>1412227.1340866366</v>
      </c>
      <c r="B3293">
        <f t="shared" si="968"/>
        <v>224762.9291583891</v>
      </c>
      <c r="C3293" t="str">
        <f t="shared" si="952"/>
        <v>-4.38100060785029-0.0796917589741724i</v>
      </c>
      <c r="D3293" t="str">
        <f t="shared" si="953"/>
        <v>1.75898205991913-5.03215709671088i</v>
      </c>
      <c r="E3293" t="str">
        <f t="shared" si="954"/>
        <v>146.148406666082-166.288155834337i</v>
      </c>
      <c r="F3293" t="str">
        <f t="shared" si="955"/>
        <v>10.5070545542848-9.21139774847118i</v>
      </c>
      <c r="G3293" t="str">
        <f t="shared" si="956"/>
        <v>0.601797242273278-0.489527651379935i</v>
      </c>
      <c r="H3293" t="str">
        <f t="shared" si="957"/>
        <v>0.75483575364655-36.0926549548853i</v>
      </c>
      <c r="I3293" t="str">
        <f t="shared" si="958"/>
        <v>-0.845095633203698-1.00562910159949i</v>
      </c>
      <c r="K3293" t="str">
        <f t="shared" si="959"/>
        <v>0.00752953648288158-0.0128013470998819i</v>
      </c>
      <c r="L3293" t="str">
        <f t="shared" si="960"/>
        <v>0.0015-0.0442563370235922i</v>
      </c>
      <c r="M3293" t="str">
        <f t="shared" si="961"/>
        <v>0.0135-0.0181564459583968i</v>
      </c>
      <c r="N3293">
        <f t="shared" si="962"/>
        <v>1.0421130579680096</v>
      </c>
      <c r="O3293">
        <f t="shared" si="963"/>
        <v>12.832903056626105</v>
      </c>
      <c r="P3293" s="3">
        <f t="shared" si="964"/>
        <v>12.832903056626105</v>
      </c>
      <c r="Q3293" s="3">
        <f t="shared" si="965"/>
        <v>-178.95788694203199</v>
      </c>
      <c r="R3293">
        <f t="shared" si="966"/>
        <v>1.0421130579680096</v>
      </c>
      <c r="S3293">
        <f t="shared" si="967"/>
        <v>224.76292915838911</v>
      </c>
      <c r="T3293">
        <f t="shared" si="950"/>
        <v>12.832903056626105</v>
      </c>
    </row>
    <row r="3294" spans="1:20" x14ac:dyDescent="0.3">
      <c r="A3294">
        <f t="shared" si="951"/>
        <v>1417593.5971961659</v>
      </c>
      <c r="B3294">
        <f t="shared" si="968"/>
        <v>225617.02828919099</v>
      </c>
      <c r="C3294" t="str">
        <f t="shared" si="952"/>
        <v>-4.35945273653703-0.0527989972078282i</v>
      </c>
      <c r="D3294" t="str">
        <f t="shared" si="953"/>
        <v>1.74720199813222-5.01732819086992i</v>
      </c>
      <c r="E3294" t="str">
        <f t="shared" si="954"/>
        <v>145.335347340866-167.274474369766i</v>
      </c>
      <c r="F3294" t="str">
        <f t="shared" si="955"/>
        <v>10.475292514062-9.2154255634594i</v>
      </c>
      <c r="G3294" t="str">
        <f t="shared" si="956"/>
        <v>0.59997805421098-0.489902427710035i</v>
      </c>
      <c r="H3294" t="str">
        <f t="shared" si="957"/>
        <v>0.747828126674693-35.9474524541379i</v>
      </c>
      <c r="I3294" t="str">
        <f t="shared" si="958"/>
        <v>-0.84224330947972-0.998522803148845i</v>
      </c>
      <c r="K3294" t="str">
        <f t="shared" si="959"/>
        <v>0.00752005467966688-0.0127621732220599i</v>
      </c>
      <c r="L3294" t="str">
        <f t="shared" si="960"/>
        <v>0.0015-0.0440887995851685i</v>
      </c>
      <c r="M3294" t="str">
        <f t="shared" si="961"/>
        <v>0.0135-0.0180877126503256i</v>
      </c>
      <c r="N3294">
        <f t="shared" si="962"/>
        <v>0.69389714319740392</v>
      </c>
      <c r="O3294">
        <f t="shared" si="963"/>
        <v>12.789276472150553</v>
      </c>
      <c r="P3294" s="3">
        <f t="shared" si="964"/>
        <v>12.789276472150553</v>
      </c>
      <c r="Q3294" s="3">
        <f t="shared" si="965"/>
        <v>-179.3061028568026</v>
      </c>
      <c r="R3294">
        <f t="shared" si="966"/>
        <v>0.69389714319740392</v>
      </c>
      <c r="S3294">
        <f t="shared" si="967"/>
        <v>225.61702828919098</v>
      </c>
      <c r="T3294">
        <f t="shared" si="950"/>
        <v>12.789276472150553</v>
      </c>
    </row>
    <row r="3295" spans="1:20" x14ac:dyDescent="0.3">
      <c r="A3295">
        <f t="shared" si="951"/>
        <v>1422980.4528655114</v>
      </c>
      <c r="B3295">
        <f t="shared" si="968"/>
        <v>226474.37299668993</v>
      </c>
      <c r="C3295" t="str">
        <f t="shared" si="952"/>
        <v>-4.33779281047176-0.0259913321719152i</v>
      </c>
      <c r="D3295" t="str">
        <f t="shared" si="953"/>
        <v>1.73549075906531-5.0025148763987i</v>
      </c>
      <c r="E3295" t="str">
        <f t="shared" si="954"/>
        <v>144.505952674753-168.261031562933i</v>
      </c>
      <c r="F3295" t="str">
        <f t="shared" si="955"/>
        <v>10.4434822612771-9.21934969738115i</v>
      </c>
      <c r="G3295" t="str">
        <f t="shared" si="956"/>
        <v>0.598156104748073-0.490270720215561i</v>
      </c>
      <c r="H3295" t="str">
        <f t="shared" si="957"/>
        <v>0.740891217432625-35.802898410656i</v>
      </c>
      <c r="I3295" t="str">
        <f t="shared" si="958"/>
        <v>-0.83939085207914-0.991455014783111i</v>
      </c>
      <c r="K3295" t="str">
        <f t="shared" si="959"/>
        <v>0.00751061482865048-0.0127231666060284i</v>
      </c>
      <c r="L3295" t="str">
        <f t="shared" si="960"/>
        <v>0.0015-0.0439218963789286i</v>
      </c>
      <c r="M3295" t="str">
        <f t="shared" si="961"/>
        <v>0.0135-0.0180192395400733i</v>
      </c>
      <c r="N3295">
        <f t="shared" si="962"/>
        <v>0.34330266131007647</v>
      </c>
      <c r="O3295">
        <f t="shared" si="963"/>
        <v>12.745532010158529</v>
      </c>
      <c r="P3295" s="3">
        <f t="shared" si="964"/>
        <v>12.745532010158529</v>
      </c>
      <c r="Q3295" s="3">
        <f t="shared" si="965"/>
        <v>-179.65669733868992</v>
      </c>
      <c r="R3295">
        <f t="shared" si="966"/>
        <v>0.34330266131007647</v>
      </c>
      <c r="S3295">
        <f t="shared" si="967"/>
        <v>226.47437299668994</v>
      </c>
      <c r="T3295">
        <f t="shared" si="950"/>
        <v>12.745532010158529</v>
      </c>
    </row>
    <row r="3296" spans="1:20" x14ac:dyDescent="0.3">
      <c r="A3296">
        <f t="shared" si="951"/>
        <v>1428387.7785864004</v>
      </c>
      <c r="B3296">
        <f t="shared" si="968"/>
        <v>227334.97561407735</v>
      </c>
      <c r="C3296" t="str">
        <f t="shared" si="952"/>
        <v>-4.3160178402359+0.000729770793006956i</v>
      </c>
      <c r="D3296" t="str">
        <f t="shared" si="953"/>
        <v>1.72384807534346-4.98771743584058i</v>
      </c>
      <c r="E3296" t="str">
        <f t="shared" si="954"/>
        <v>143.660012238451-169.247565510877i</v>
      </c>
      <c r="F3296" t="str">
        <f t="shared" si="955"/>
        <v>10.4116246033376-9.22316967348007i</v>
      </c>
      <c r="G3296" t="str">
        <f t="shared" si="956"/>
        <v>0.596331440129248-0.490632503654849i</v>
      </c>
      <c r="H3296" t="str">
        <f t="shared" si="957"/>
        <v>0.734024208048216-35.6589892046172i</v>
      </c>
      <c r="I3296" t="str">
        <f t="shared" si="958"/>
        <v>-0.83653830234782-0.984425593866529i</v>
      </c>
      <c r="K3296" t="str">
        <f t="shared" si="959"/>
        <v>0.00750121643902072-0.0126843267286176i</v>
      </c>
      <c r="L3296" t="str">
        <f t="shared" si="960"/>
        <v>0.0015-0.0437556250039138i</v>
      </c>
      <c r="M3296" t="str">
        <f t="shared" si="961"/>
        <v>0.0135-0.0179510256426313i</v>
      </c>
      <c r="N3296">
        <f t="shared" si="962"/>
        <v>9.6878158526010338E-3</v>
      </c>
      <c r="O3296">
        <f t="shared" si="963"/>
        <v>12.701664747531101</v>
      </c>
      <c r="P3296" s="3">
        <f t="shared" si="964"/>
        <v>12.701664747531101</v>
      </c>
      <c r="Q3296" s="3">
        <f t="shared" si="965"/>
        <v>179.9903121841474</v>
      </c>
      <c r="R3296">
        <f t="shared" si="966"/>
        <v>-9.6878158526010338E-3</v>
      </c>
      <c r="S3296">
        <f t="shared" si="967"/>
        <v>227.33497561407736</v>
      </c>
      <c r="T3296">
        <f t="shared" si="950"/>
        <v>12.701664747531101</v>
      </c>
    </row>
    <row r="3297" spans="1:20" x14ac:dyDescent="0.3">
      <c r="A3297">
        <f t="shared" si="951"/>
        <v>1433815.6521450288</v>
      </c>
      <c r="B3297">
        <f t="shared" si="968"/>
        <v>228198.84852141087</v>
      </c>
      <c r="C3297" t="str">
        <f t="shared" si="952"/>
        <v>-4.29412483671263+0.0273627332402568i</v>
      </c>
      <c r="D3297" t="str">
        <f t="shared" si="953"/>
        <v>1.71227367879118-4.97293614858794i</v>
      </c>
      <c r="E3297" t="str">
        <f t="shared" si="954"/>
        <v>142.797317800999-170.233805239221i</v>
      </c>
      <c r="F3297" t="str">
        <f t="shared" si="955"/>
        <v>10.3797203527908-9.22688502214472i</v>
      </c>
      <c r="G3297" t="str">
        <f t="shared" si="956"/>
        <v>0.594504106893594-0.490987753187637i</v>
      </c>
      <c r="H3297" t="str">
        <f t="shared" si="957"/>
        <v>0.727226291567046-35.5157212439373i</v>
      </c>
      <c r="I3297" t="str">
        <f t="shared" si="958"/>
        <v>-0.833685702013543-0.977434398661479i</v>
      </c>
      <c r="K3297" t="str">
        <f t="shared" si="959"/>
        <v>0.00749185902254362-0.0126456530672235i</v>
      </c>
      <c r="L3297" t="str">
        <f t="shared" si="960"/>
        <v>0.0015-0.0435899830682544i</v>
      </c>
      <c r="M3297" t="str">
        <f t="shared" si="961"/>
        <v>0.0135-0.0178830699767198i</v>
      </c>
      <c r="N3297">
        <f t="shared" si="962"/>
        <v>0.36509136819935861</v>
      </c>
      <c r="O3297">
        <f t="shared" si="963"/>
        <v>12.657669655319189</v>
      </c>
      <c r="P3297" s="3">
        <f t="shared" si="964"/>
        <v>12.657669655319189</v>
      </c>
      <c r="Q3297" s="3">
        <f t="shared" si="965"/>
        <v>179.63490863180064</v>
      </c>
      <c r="R3297">
        <f t="shared" si="966"/>
        <v>-0.36509136819935861</v>
      </c>
      <c r="S3297">
        <f t="shared" si="967"/>
        <v>228.19884852141087</v>
      </c>
      <c r="T3297">
        <f t="shared" si="950"/>
        <v>12.657669655319189</v>
      </c>
    </row>
    <row r="3298" spans="1:20" x14ac:dyDescent="0.3">
      <c r="A3298">
        <f t="shared" si="951"/>
        <v>1439264.1516231799</v>
      </c>
      <c r="B3298">
        <f t="shared" si="968"/>
        <v>229066.00414579222</v>
      </c>
      <c r="C3298" t="str">
        <f t="shared" si="952"/>
        <v>-4.27211081422839+0.0539058615234353i</v>
      </c>
      <c r="D3298" t="str">
        <f t="shared" si="953"/>
        <v>1.70076730046335-4.95817129089334i</v>
      </c>
      <c r="E3298" t="str">
        <f t="shared" si="954"/>
        <v>141.917663627999-171.219470572239i</v>
      </c>
      <c r="F3298" t="str">
        <f t="shared" si="955"/>
        <v>10.3477703272473-9.23049528097901i</v>
      </c>
      <c r="G3298" t="str">
        <f t="shared" si="956"/>
        <v>0.592674151870203-0.491336444379143i</v>
      </c>
      <c r="H3298" t="str">
        <f t="shared" si="957"/>
        <v>0.720496671787987-35.3730909639916i</v>
      </c>
      <c r="I3298" t="str">
        <f t="shared" si="958"/>
        <v>-0.830833093182805-0.970481288308224i</v>
      </c>
      <c r="K3298" t="str">
        <f t="shared" si="959"/>
        <v>0.00748254209354492-0.0126071450998084i</v>
      </c>
      <c r="L3298" t="str">
        <f t="shared" si="960"/>
        <v>0.0015-0.0434249681891357i</v>
      </c>
      <c r="M3298" t="str">
        <f t="shared" si="961"/>
        <v>0.0135-0.0178153715647736i</v>
      </c>
      <c r="N3298">
        <f t="shared" si="962"/>
        <v>0.72292470610869941</v>
      </c>
      <c r="O3298">
        <f t="shared" si="963"/>
        <v>12.613541598181612</v>
      </c>
      <c r="P3298" s="3">
        <f t="shared" si="964"/>
        <v>12.613541598181612</v>
      </c>
      <c r="Q3298" s="3">
        <f t="shared" si="965"/>
        <v>179.2770752938913</v>
      </c>
      <c r="R3298">
        <f t="shared" si="966"/>
        <v>-0.72292470610869941</v>
      </c>
      <c r="S3298">
        <f t="shared" si="967"/>
        <v>229.06600414579222</v>
      </c>
      <c r="T3298">
        <f t="shared" si="950"/>
        <v>12.613541598181612</v>
      </c>
    </row>
    <row r="3299" spans="1:20" x14ac:dyDescent="0.3">
      <c r="A3299">
        <f t="shared" si="951"/>
        <v>1444733.3553993478</v>
      </c>
      <c r="B3299">
        <f t="shared" si="968"/>
        <v>229936.45496154623</v>
      </c>
      <c r="C3299" t="str">
        <f t="shared" si="952"/>
        <v>-4.24997279384161+0.0803573447536381i</v>
      </c>
      <c r="D3299" t="str">
        <f t="shared" si="953"/>
        <v>1.6893286706757-4.9434231358809i</v>
      </c>
      <c r="E3299" t="str">
        <f t="shared" si="954"/>
        <v>141.020846791725-172.204272009686i</v>
      </c>
      <c r="F3299" t="str">
        <f t="shared" si="955"/>
        <v>10.3157753493032-9.23399999487169i</v>
      </c>
      <c r="G3299" t="str">
        <f t="shared" si="956"/>
        <v>0.590841622173714-0.491678553204071i</v>
      </c>
      <c r="H3299" t="str">
        <f t="shared" si="957"/>
        <v>0.713834563101491-35.231094827338i</v>
      </c>
      <c r="I3299" t="str">
        <f t="shared" si="958"/>
        <v>-0.827980518337408-0.963566122804848i</v>
      </c>
      <c r="K3299" t="str">
        <f t="shared" si="959"/>
        <v>0.00747326516889206-0.0125688023049007i</v>
      </c>
      <c r="L3299" t="str">
        <f t="shared" si="960"/>
        <v>0.0015-0.0432605779927632i</v>
      </c>
      <c r="M3299" t="str">
        <f t="shared" si="961"/>
        <v>0.0135-0.0177479294329285i</v>
      </c>
      <c r="N3299">
        <f t="shared" si="962"/>
        <v>1.083204148604608</v>
      </c>
      <c r="O3299">
        <f t="shared" si="963"/>
        <v>12.569275333901333</v>
      </c>
      <c r="P3299" s="3">
        <f t="shared" si="964"/>
        <v>12.569275333901333</v>
      </c>
      <c r="Q3299" s="3">
        <f t="shared" si="965"/>
        <v>178.91679585139539</v>
      </c>
      <c r="R3299">
        <f t="shared" si="966"/>
        <v>-1.083204148604608</v>
      </c>
      <c r="S3299">
        <f t="shared" si="967"/>
        <v>229.93645496154622</v>
      </c>
      <c r="T3299">
        <f t="shared" si="950"/>
        <v>12.569275333901333</v>
      </c>
    </row>
    <row r="3300" spans="1:20" x14ac:dyDescent="0.3">
      <c r="A3300">
        <f t="shared" si="951"/>
        <v>1450223.3421498656</v>
      </c>
      <c r="B3300">
        <f t="shared" si="968"/>
        <v>230810.21349040011</v>
      </c>
      <c r="C3300" t="str">
        <f t="shared" si="952"/>
        <v>-4.22770780678083+0.106715252814272i</v>
      </c>
      <c r="D3300" t="str">
        <f t="shared" si="953"/>
        <v>1.67795751903491-4.9286919535577i</v>
      </c>
      <c r="E3300" t="str">
        <f t="shared" si="954"/>
        <v>140.106667493206-173.187910611041i</v>
      </c>
      <c r="F3300" t="str">
        <f t="shared" si="955"/>
        <v>10.2837362464611-9.23739871606503i</v>
      </c>
      <c r="G3300" t="str">
        <f t="shared" si="956"/>
        <v>0.589006565199785-0.492014056050573i</v>
      </c>
      <c r="H3300" t="str">
        <f t="shared" si="957"/>
        <v>0.707239190330567-35.0897293234441i</v>
      </c>
      <c r="I3300" t="str">
        <f t="shared" si="958"/>
        <v>-0.825128020330961-0.956688762987477i</v>
      </c>
      <c r="K3300" t="str">
        <f t="shared" si="959"/>
        <v>0.00746402776797647-0.012530624161595i</v>
      </c>
      <c r="L3300" t="str">
        <f t="shared" si="960"/>
        <v>0.0015-0.0430968101143289i</v>
      </c>
      <c r="M3300" t="str">
        <f t="shared" si="961"/>
        <v>0.0135-0.0176807426110067i</v>
      </c>
      <c r="N3300">
        <f t="shared" si="962"/>
        <v>1.4459456009851976</v>
      </c>
      <c r="O3300">
        <f t="shared" si="963"/>
        <v>12.524865512984405</v>
      </c>
      <c r="P3300" s="3">
        <f t="shared" si="964"/>
        <v>12.524865512984405</v>
      </c>
      <c r="Q3300" s="3">
        <f t="shared" si="965"/>
        <v>178.5540543990148</v>
      </c>
      <c r="R3300">
        <f t="shared" si="966"/>
        <v>-1.4459456009851976</v>
      </c>
      <c r="S3300">
        <f t="shared" si="967"/>
        <v>230.81021349040012</v>
      </c>
      <c r="T3300">
        <f t="shared" si="950"/>
        <v>12.524865512984405</v>
      </c>
    </row>
    <row r="3301" spans="1:20" x14ac:dyDescent="0.3">
      <c r="A3301">
        <f t="shared" si="951"/>
        <v>1455734.1908500351</v>
      </c>
      <c r="B3301">
        <f t="shared" si="968"/>
        <v>231687.29230166363</v>
      </c>
      <c r="C3301" t="str">
        <f t="shared" si="952"/>
        <v>-4.20531289803485+0.13297753444179i</v>
      </c>
      <c r="D3301" t="str">
        <f t="shared" si="953"/>
        <v>1.66665357446865-4.91397801082587i</v>
      </c>
      <c r="E3301" t="str">
        <f t="shared" si="954"/>
        <v>139.174929396302-174.170077887877i</v>
      </c>
      <c r="F3301" t="str">
        <f t="shared" si="955"/>
        <v>10.2516538510501-9.24069100422242i</v>
      </c>
      <c r="G3301" t="str">
        <f t="shared" si="956"/>
        <v>0.587169028620516-0.492342929724146i</v>
      </c>
      <c r="H3301" t="str">
        <f t="shared" si="957"/>
        <v>0.700709788574412-34.9489909684184i</v>
      </c>
      <c r="I3301" t="str">
        <f t="shared" si="958"/>
        <v>-0.822275642385227-0.949849070510789i</v>
      </c>
      <c r="K3301" t="str">
        <f t="shared" si="959"/>
        <v>0.00745482941269585-0.0124926101495518i</v>
      </c>
      <c r="L3301" t="str">
        <f t="shared" si="960"/>
        <v>0.0015-0.0429336621979764i</v>
      </c>
      <c r="M3301" t="str">
        <f t="shared" si="961"/>
        <v>0.0135-0.0176138101325032i</v>
      </c>
      <c r="N3301">
        <f t="shared" si="962"/>
        <v>1.8111645319179104</v>
      </c>
      <c r="O3301">
        <f t="shared" si="963"/>
        <v>12.480306678347494</v>
      </c>
      <c r="P3301" s="3">
        <f t="shared" si="964"/>
        <v>12.480306678347494</v>
      </c>
      <c r="Q3301" s="3">
        <f t="shared" si="965"/>
        <v>178.18883546808209</v>
      </c>
      <c r="R3301">
        <f t="shared" si="966"/>
        <v>-1.8111645319179104</v>
      </c>
      <c r="S3301">
        <f t="shared" si="967"/>
        <v>231.68729230166363</v>
      </c>
      <c r="T3301">
        <f t="shared" si="950"/>
        <v>12.480306678347494</v>
      </c>
    </row>
    <row r="3302" spans="1:20" x14ac:dyDescent="0.3">
      <c r="A3302">
        <f t="shared" si="951"/>
        <v>1461265.9807752653</v>
      </c>
      <c r="B3302">
        <f t="shared" si="968"/>
        <v>232567.70401240996</v>
      </c>
      <c r="C3302" t="str">
        <f t="shared" si="952"/>
        <v>-4.18278513009583+0.159142015379844i</v>
      </c>
      <c r="D3302" t="str">
        <f t="shared" si="953"/>
        <v>1.65541656525501-4.89928157149451i</v>
      </c>
      <c r="E3302" t="str">
        <f t="shared" si="954"/>
        <v>138.225439973819-175.150455705052i</v>
      </c>
      <c r="F3302" t="str">
        <f t="shared" si="955"/>
        <v>10.2195290001445-9.24387642649458i</v>
      </c>
      <c r="G3302" t="str">
        <f t="shared" si="956"/>
        <v>0.585329060379791-0.492665151451472i</v>
      </c>
      <c r="H3302" t="str">
        <f t="shared" si="957"/>
        <v>0.69424560305459-34.8088763047425i</v>
      </c>
      <c r="I3302" t="str">
        <f t="shared" si="958"/>
        <v>-0.819423428086263-0.943046907828708i</v>
      </c>
      <c r="K3302" t="str">
        <f t="shared" si="959"/>
        <v>0.00744566962743689-0.0124547597489973i</v>
      </c>
      <c r="L3302" t="str">
        <f t="shared" si="960"/>
        <v>0.0015-0.0427711318967688i</v>
      </c>
      <c r="M3302" t="str">
        <f t="shared" si="961"/>
        <v>0.0135-0.0175471310345718i</v>
      </c>
      <c r="N3302">
        <f t="shared" si="962"/>
        <v>2.1788759500018386</v>
      </c>
      <c r="O3302">
        <f t="shared" si="963"/>
        <v>12.435593265097175</v>
      </c>
      <c r="P3302" s="3">
        <f t="shared" si="964"/>
        <v>12.435593265097175</v>
      </c>
      <c r="Q3302" s="3">
        <f t="shared" si="965"/>
        <v>177.82112404999816</v>
      </c>
      <c r="R3302">
        <f t="shared" si="966"/>
        <v>-2.1788759500018386</v>
      </c>
      <c r="S3302">
        <f t="shared" si="967"/>
        <v>232.56770401240996</v>
      </c>
      <c r="T3302">
        <f t="shared" si="950"/>
        <v>12.435593265097175</v>
      </c>
    </row>
    <row r="3303" spans="1:20" x14ac:dyDescent="0.3">
      <c r="A3303">
        <f t="shared" si="951"/>
        <v>1466818.7915022112</v>
      </c>
      <c r="B3303">
        <f t="shared" si="968"/>
        <v>233451.46128765712</v>
      </c>
      <c r="C3303" t="str">
        <f t="shared" si="952"/>
        <v>-4.16012158685729+0.185206396615241i</v>
      </c>
      <c r="D3303" t="str">
        <f t="shared" si="953"/>
        <v>1.64424621905176-4.88460289629187i</v>
      </c>
      <c r="E3303" t="str">
        <f t="shared" si="954"/>
        <v>137.258010865652-176.128716191479i</v>
      </c>
      <c r="F3303" t="str">
        <f t="shared" si="955"/>
        <v>10.1873625354815-9.24695455758552i</v>
      </c>
      <c r="G3303" t="str">
        <f t="shared" si="956"/>
        <v>0.583486708688571-0.492980698884195i</v>
      </c>
      <c r="H3303" t="str">
        <f t="shared" si="957"/>
        <v>0.687845888963816-34.6693819010089i</v>
      </c>
      <c r="I3303" t="str">
        <f t="shared" si="958"/>
        <v>-0.816571421380535-0.93628213817543i</v>
      </c>
      <c r="K3303" t="str">
        <f t="shared" si="959"/>
        <v>0.00743654793905781-0.0124170724407226i</v>
      </c>
      <c r="L3303" t="str">
        <f t="shared" si="960"/>
        <v>0.0015-0.0426092168726526i</v>
      </c>
      <c r="M3303" t="str">
        <f t="shared" si="961"/>
        <v>0.0135-0.0174807043580114i</v>
      </c>
      <c r="N3303">
        <f t="shared" si="962"/>
        <v>2.5490943798048988</v>
      </c>
      <c r="O3303">
        <f t="shared" si="963"/>
        <v>12.390719600407005</v>
      </c>
      <c r="P3303" s="3">
        <f t="shared" si="964"/>
        <v>12.390719600407005</v>
      </c>
      <c r="Q3303" s="3">
        <f t="shared" si="965"/>
        <v>177.4509056201951</v>
      </c>
      <c r="R3303">
        <f t="shared" si="966"/>
        <v>-2.5490943798048988</v>
      </c>
      <c r="S3303">
        <f t="shared" si="967"/>
        <v>233.45146128765711</v>
      </c>
      <c r="T3303">
        <f t="shared" si="950"/>
        <v>12.390719600407005</v>
      </c>
    </row>
    <row r="3304" spans="1:20" x14ac:dyDescent="0.3">
      <c r="A3304">
        <f t="shared" si="951"/>
        <v>1472392.7029099197</v>
      </c>
      <c r="B3304">
        <f t="shared" si="968"/>
        <v>234338.57684055023</v>
      </c>
      <c r="C3304" t="str">
        <f t="shared" si="952"/>
        <v>-4.13731937766852+0.211168252704788i</v>
      </c>
      <c r="D3304" t="str">
        <f t="shared" si="953"/>
        <v>1.63314226292533-4.86994224287788i</v>
      </c>
      <c r="E3304" t="str">
        <f t="shared" si="954"/>
        <v>136.272458248896-177.104521661244i</v>
      </c>
      <c r="F3304" t="str">
        <f t="shared" si="955"/>
        <v>10.1551553033783-9.24992497981649i</v>
      </c>
      <c r="G3304" t="str">
        <f t="shared" si="956"/>
        <v>0.58164202202012-0.493289550102641i</v>
      </c>
      <c r="H3304" t="str">
        <f t="shared" si="957"/>
        <v>0.681509911317164-34.5305043516601i</v>
      </c>
      <c r="I3304" t="str">
        <f t="shared" si="958"/>
        <v>-0.813719666570784-0.929554625546693i</v>
      </c>
      <c r="K3304" t="str">
        <f t="shared" si="959"/>
        <v>0.00742746387687131-0.0123795477060836i</v>
      </c>
      <c r="L3304" t="str">
        <f t="shared" si="960"/>
        <v>0.0015-0.0424479147964263i</v>
      </c>
      <c r="M3304" t="str">
        <f t="shared" si="961"/>
        <v>0.0135-0.0174145291472518i</v>
      </c>
      <c r="N3304">
        <f t="shared" si="962"/>
        <v>2.9218338373907216</v>
      </c>
      <c r="O3304">
        <f t="shared" si="963"/>
        <v>12.345679903498251</v>
      </c>
      <c r="P3304" s="3">
        <f t="shared" si="964"/>
        <v>12.345679903498251</v>
      </c>
      <c r="Q3304" s="3">
        <f t="shared" si="965"/>
        <v>177.07816616260928</v>
      </c>
      <c r="R3304">
        <f t="shared" si="966"/>
        <v>-2.9218338373907216</v>
      </c>
      <c r="S3304">
        <f t="shared" si="967"/>
        <v>234.33857684055022</v>
      </c>
      <c r="T3304">
        <f t="shared" si="950"/>
        <v>12.345679903498251</v>
      </c>
    </row>
    <row r="3305" spans="1:20" x14ac:dyDescent="0.3">
      <c r="A3305">
        <f t="shared" si="951"/>
        <v>1477987.7951809773</v>
      </c>
      <c r="B3305">
        <f t="shared" si="968"/>
        <v>235229.06343254432</v>
      </c>
      <c r="C3305" t="str">
        <f t="shared" si="952"/>
        <v>-4.11437564154564+0.23702503020153i</v>
      </c>
      <c r="D3305" t="str">
        <f t="shared" si="953"/>
        <v>1.62210442337934-4.8552998658569i</v>
      </c>
      <c r="E3305" t="str">
        <f t="shared" si="954"/>
        <v>135.268603219868-178.077524545863i</v>
      </c>
      <c r="F3305" t="str">
        <f t="shared" si="955"/>
        <v>10.1229081546471-9.25278728318954i</v>
      </c>
      <c r="G3305" t="str">
        <f t="shared" si="956"/>
        <v>0.579795049105174-0.49359168361947i</v>
      </c>
      <c r="H3305" t="str">
        <f t="shared" si="957"/>
        <v>0.675236944805772-34.3922402767319i</v>
      </c>
      <c r="I3305" t="str">
        <f t="shared" si="958"/>
        <v>-0.810868208311828-0.922864234681249i</v>
      </c>
      <c r="K3305" t="str">
        <f t="shared" si="959"/>
        <v>0.00741841697262753-0.0123421850269993i</v>
      </c>
      <c r="L3305" t="str">
        <f t="shared" si="960"/>
        <v>0.0015-0.042287223347705i</v>
      </c>
      <c r="M3305" t="str">
        <f t="shared" si="961"/>
        <v>0.0135-0.0173486044503405i</v>
      </c>
      <c r="N3305">
        <f t="shared" si="962"/>
        <v>3.2971078053396923</v>
      </c>
      <c r="O3305">
        <f t="shared" si="963"/>
        <v>12.300468285728455</v>
      </c>
      <c r="P3305" s="3">
        <f t="shared" si="964"/>
        <v>12.300468285728455</v>
      </c>
      <c r="Q3305" s="3">
        <f t="shared" si="965"/>
        <v>176.70289219466031</v>
      </c>
      <c r="R3305">
        <f t="shared" si="966"/>
        <v>-3.2971078053396923</v>
      </c>
      <c r="S3305">
        <f t="shared" si="967"/>
        <v>235.22906343254434</v>
      </c>
      <c r="T3305">
        <f t="shared" si="950"/>
        <v>12.300468285728455</v>
      </c>
    </row>
    <row r="3306" spans="1:20" x14ac:dyDescent="0.3">
      <c r="A3306">
        <f t="shared" si="951"/>
        <v>1483604.1488026651</v>
      </c>
      <c r="B3306">
        <f t="shared" si="968"/>
        <v>236122.93387358799</v>
      </c>
      <c r="C3306" t="str">
        <f t="shared" si="952"/>
        <v>-4.09128755153975+0.262774046190167i</v>
      </c>
      <c r="D3306" t="str">
        <f t="shared" si="953"/>
        <v>1.61113242638291-4.84067601679039i</v>
      </c>
      <c r="E3306" t="str">
        <f t="shared" si="954"/>
        <v>134.246272187884-179.04736733847i</v>
      </c>
      <c r="F3306" t="str">
        <f t="shared" si="955"/>
        <v>10.09062194451-9.2555410654497i</v>
      </c>
      <c r="G3306" t="str">
        <f t="shared" si="956"/>
        <v>0.577945838927041-0.493887078383267i</v>
      </c>
      <c r="H3306" t="str">
        <f t="shared" si="957"/>
        <v>0.669026273652967-34.2545863215991i</v>
      </c>
      <c r="I3306" t="str">
        <f t="shared" si="958"/>
        <v>-0.808017091606211-0.916210831042653i</v>
      </c>
      <c r="K3306" t="str">
        <f t="shared" si="959"/>
        <v>0.00740940676049739-0.0123049838859519i</v>
      </c>
      <c r="L3306" t="str">
        <f t="shared" si="960"/>
        <v>0.0015-0.0421271402148885i</v>
      </c>
      <c r="M3306" t="str">
        <f t="shared" si="961"/>
        <v>0.0135-0.0172829293189286i</v>
      </c>
      <c r="N3306">
        <f t="shared" si="962"/>
        <v>3.6749292072824744</v>
      </c>
      <c r="O3306">
        <f t="shared" si="963"/>
        <v>12.255078750793242</v>
      </c>
      <c r="P3306" s="3">
        <f t="shared" si="964"/>
        <v>12.255078750793242</v>
      </c>
      <c r="Q3306" s="3">
        <f t="shared" si="965"/>
        <v>176.32507079271753</v>
      </c>
      <c r="R3306">
        <f t="shared" si="966"/>
        <v>-3.6749292072824744</v>
      </c>
      <c r="S3306">
        <f t="shared" si="967"/>
        <v>236.12293387358798</v>
      </c>
      <c r="T3306">
        <f t="shared" si="950"/>
        <v>12.255078750793242</v>
      </c>
    </row>
    <row r="3307" spans="1:20" x14ac:dyDescent="0.3">
      <c r="A3307">
        <f t="shared" si="951"/>
        <v>1489241.8445681152</v>
      </c>
      <c r="B3307">
        <f t="shared" si="968"/>
        <v>237020.20102230762</v>
      </c>
      <c r="C3307" t="str">
        <f t="shared" si="952"/>
        <v>-4.06805231926275+0.288412486941189i</v>
      </c>
      <c r="D3307" t="str">
        <f t="shared" si="953"/>
        <v>1.60022599739865-4.82607094421015i</v>
      </c>
      <c r="E3307" t="str">
        <f t="shared" si="954"/>
        <v>133.205297280664-180.013682550816i</v>
      </c>
      <c r="F3307" t="str">
        <f t="shared" si="955"/>
        <v>10.0582975325125-9.25818593214589i</v>
      </c>
      <c r="G3307" t="str">
        <f t="shared" si="956"/>
        <v>0.576094440716661-0.49417571378207i</v>
      </c>
      <c r="H3307" t="str">
        <f t="shared" si="957"/>
        <v>0.662877191472689-34.1175391567241i</v>
      </c>
      <c r="I3307" t="str">
        <f t="shared" si="958"/>
        <v>-0.805166361799699-0.90959428080126i</v>
      </c>
      <c r="K3307" t="str">
        <f t="shared" si="959"/>
        <v>0.00740043277705567-0.012267943765985i</v>
      </c>
      <c r="L3307" t="str">
        <f t="shared" si="960"/>
        <v>0.0015-0.041967663095127i</v>
      </c>
      <c r="M3307" t="str">
        <f t="shared" si="961"/>
        <v>0.0135-0.0172175028082572i</v>
      </c>
      <c r="N3307">
        <f t="shared" si="962"/>
        <v>4.0553103819588898</v>
      </c>
      <c r="O3307">
        <f t="shared" si="963"/>
        <v>12.209505195048195</v>
      </c>
      <c r="P3307" s="3">
        <f t="shared" si="964"/>
        <v>12.209505195048195</v>
      </c>
      <c r="Q3307" s="3">
        <f t="shared" si="965"/>
        <v>175.94468961804111</v>
      </c>
      <c r="R3307">
        <f t="shared" si="966"/>
        <v>-4.0553103819588898</v>
      </c>
      <c r="S3307">
        <f t="shared" si="967"/>
        <v>237.02020102230762</v>
      </c>
      <c r="T3307">
        <f t="shared" si="950"/>
        <v>12.209505195048195</v>
      </c>
    </row>
    <row r="3308" spans="1:20" x14ac:dyDescent="0.3">
      <c r="A3308">
        <f t="shared" si="951"/>
        <v>1494900.963577474</v>
      </c>
      <c r="B3308">
        <f t="shared" si="968"/>
        <v>237920.8777861924</v>
      </c>
      <c r="C3308" t="str">
        <f t="shared" si="952"/>
        <v>-4.04466719956901+0.313937406693588i</v>
      </c>
      <c r="D3308" t="str">
        <f t="shared" si="953"/>
        <v>1.58938486141025-4.81148489363146i</v>
      </c>
      <c r="E3308" t="str">
        <f t="shared" si="954"/>
        <v>132.145516761109-180.976092683855i</v>
      </c>
      <c r="F3308" t="str">
        <f t="shared" si="955"/>
        <v>10.0259357824363-9.26072149669096i</v>
      </c>
      <c r="G3308" t="str">
        <f t="shared" si="956"/>
        <v>0.574240903947588-0.494457569646825i</v>
      </c>
      <c r="H3308" t="str">
        <f t="shared" si="957"/>
        <v>0.656789001130299-33.9810954774091i</v>
      </c>
      <c r="I3308" t="str">
        <f t="shared" si="958"/>
        <v>-0.802316064576684-0.90301445081654i</v>
      </c>
      <c r="K3308" t="str">
        <f t="shared" si="959"/>
        <v>0.00739149456126472-0.012231064150703i</v>
      </c>
      <c r="L3308" t="str">
        <f t="shared" si="960"/>
        <v>0.0015-0.0418087896942886i</v>
      </c>
      <c r="M3308" t="str">
        <f t="shared" si="961"/>
        <v>0.0135-0.017152323977144i</v>
      </c>
      <c r="N3308">
        <f t="shared" si="962"/>
        <v>4.4382630568173056</v>
      </c>
      <c r="O3308">
        <f t="shared" si="963"/>
        <v>12.163741407953433</v>
      </c>
      <c r="P3308" s="3">
        <f t="shared" si="964"/>
        <v>12.163741407953433</v>
      </c>
      <c r="Q3308" s="3">
        <f t="shared" si="965"/>
        <v>175.56173694318269</v>
      </c>
      <c r="R3308">
        <f t="shared" si="966"/>
        <v>-4.4382630568173056</v>
      </c>
      <c r="S3308">
        <f t="shared" si="967"/>
        <v>237.92087778619239</v>
      </c>
      <c r="T3308">
        <f t="shared" ref="T3308:T3371" si="969">P3308</f>
        <v>12.163741407953433</v>
      </c>
    </row>
    <row r="3309" spans="1:20" x14ac:dyDescent="0.3">
      <c r="A3309">
        <f t="shared" ref="A3309:A3372" si="970">2*PI()*B3309</f>
        <v>1500581.5872390685</v>
      </c>
      <c r="B3309">
        <f t="shared" si="968"/>
        <v>238824.97712177993</v>
      </c>
      <c r="C3309" t="str">
        <f t="shared" ref="C3309:C3372" si="971">IMPRODUCT(D3309,E3309,$C$40,,K3309,$C$41)</f>
        <v>-4.02112949539363+0.339345726576643i</v>
      </c>
      <c r="D3309" t="str">
        <f t="shared" ref="D3309:D3372" si="972">IMDIV(IMPRODUCT($C$37,$C$38,COMPLEX(1,A3309/$C$38)),IMSUM(-1*A3309*A3309/$C$39,COMPLEX(0,1*A3309)))</f>
        <v>1.57860874294992-4.79691810756653i</v>
      </c>
      <c r="E3309" t="str">
        <f t="shared" ref="E3309:E3372" si="973">IMDIV(IMPRODUCT(IMSUM(F3309,G3309),$C$29,H3309),IMSUM(1,I3309))</f>
        <v>131.066775455241-181.934210212887i</v>
      </c>
      <c r="F3309" t="str">
        <f t="shared" ref="F3309:F3372" si="974">IMDIV(IMPRODUCT($C$14,$C$15,COMPLEX(1,A3309/$C$15)),IMSUM(-1*A3309*A3309/$C$16,COMPLEX(0,A3309)))</f>
        <v>9.99353756221033-9.26314738042019i</v>
      </c>
      <c r="G3309" t="str">
        <f t="shared" ref="G3309:G3372" si="975">IMDIV(1,COMPLEX(1,A3309*$C$9*$C$10))</f>
        <v>0.572385278330933-0.494732626254782i</v>
      </c>
      <c r="H3309" t="str">
        <f t="shared" ref="H3309:H3372" si="976">IMDIV($C$3,IMSUM(K3309,COMPLEX(0,$C$28*A3309)))</f>
        <v>0.650761014605656-33.8452520035507i</v>
      </c>
      <c r="I3309" t="str">
        <f t="shared" ref="I3309:I3372" si="977">IMPRODUCT(F3309,$C$29,H3309,$C$31)</f>
        <v>-0.799466245955428-0.89647120861954i</v>
      </c>
      <c r="K3309" t="str">
        <f t="shared" ref="K3309:K3372" si="978">IF($C$26&lt;=0,IMDIV(1,IMSUM(IMDIV(1,L3309),1/$C$18)),IMDIV(1,IMSUM(IMDIV(1,L3309),1/$C$18,IMDIV(1,M3309))))</f>
        <v>0.0073825916544581-0.0121943445242691i</v>
      </c>
      <c r="L3309" t="str">
        <f t="shared" ref="L3309:L3372" si="979">IMSUM($C$21/$C$22,IMDIV(1,COMPLEX(0,$C$20*$C$22*A3309)))</f>
        <v>0.0015-0.0416505177269263i</v>
      </c>
      <c r="M3309" t="str">
        <f t="shared" ref="M3309:M3372" si="980">IMSUM($C$25/$C$26,IMDIV(1,COMPLEX(0,$C$24*$C$26*A3309)))</f>
        <v>0.0135-0.0170873918879698i</v>
      </c>
      <c r="N3309">
        <f t="shared" ref="N3309:N3372" si="981">ABS(R3309)</f>
        <v>4.8237983211747348</v>
      </c>
      <c r="O3309">
        <f t="shared" ref="O3309:O3372" si="982">ABS(P3309)</f>
        <v>12.117781072650279</v>
      </c>
      <c r="P3309" s="3">
        <f t="shared" ref="P3309:P3372" si="983">20*LOG10(IMABS(C3309))</f>
        <v>12.117781072650279</v>
      </c>
      <c r="Q3309" s="3">
        <f t="shared" ref="Q3309:Q3372" si="984">IMARGUMENT(C3309)*180/PI()</f>
        <v>175.17620167882527</v>
      </c>
      <c r="R3309">
        <f t="shared" ref="R3309:R3372" si="985">IF(Q3309&lt;0,Q3309+180,Q3309-180)</f>
        <v>-4.8237983211747348</v>
      </c>
      <c r="S3309">
        <f t="shared" ref="S3309:S3372" si="986">B3309/1000</f>
        <v>238.82497712177994</v>
      </c>
      <c r="T3309">
        <f t="shared" si="969"/>
        <v>12.117781072650279</v>
      </c>
    </row>
    <row r="3310" spans="1:20" x14ac:dyDescent="0.3">
      <c r="A3310">
        <f t="shared" si="970"/>
        <v>1506283.7972705769</v>
      </c>
      <c r="B3310">
        <f t="shared" ref="B3310:B3373" si="987">B3309*(1+B$42)</f>
        <v>239732.51203484269</v>
      </c>
      <c r="C3310" t="str">
        <f t="shared" si="971"/>
        <v>-3.9974365627441+0.364634233681419i</v>
      </c>
      <c r="D3310" t="str">
        <f t="shared" si="972"/>
        <v>1.56789736612526-4.78237082553806i</v>
      </c>
      <c r="E3310" t="str">
        <f t="shared" si="973"/>
        <v>129.968925190954-182.887637588046i</v>
      </c>
      <c r="F3310" t="str">
        <f t="shared" si="974"/>
        <v>9.961103743822-9.26546321264926i</v>
      </c>
      <c r="G3310" t="str">
        <f t="shared" si="975"/>
        <v>0.570527613810237-0.495000864332815i</v>
      </c>
      <c r="H3310" t="str">
        <f t="shared" si="976"/>
        <v>0.644792552858413-33.7100054793978i</v>
      </c>
      <c r="I3310" t="str">
        <f t="shared" si="977"/>
        <v>-0.79661695228325-0.889964422395722i</v>
      </c>
      <c r="K3310" t="str">
        <f t="shared" si="978"/>
        <v>0.00737372360032434-0.0121577843714046i</v>
      </c>
      <c r="L3310" t="str">
        <f t="shared" si="979"/>
        <v>0.0015-0.0414928449162446i</v>
      </c>
      <c r="M3310" t="str">
        <f t="shared" si="980"/>
        <v>0.0135-0.0170227056066644i</v>
      </c>
      <c r="N3310">
        <f t="shared" si="981"/>
        <v>5.211926598961071</v>
      </c>
      <c r="O3310">
        <f t="shared" si="982"/>
        <v>12.071617766672031</v>
      </c>
      <c r="P3310" s="3">
        <f t="shared" si="983"/>
        <v>12.071617766672031</v>
      </c>
      <c r="Q3310" s="3">
        <f t="shared" si="984"/>
        <v>174.78807340103893</v>
      </c>
      <c r="R3310">
        <f t="shared" si="985"/>
        <v>-5.211926598961071</v>
      </c>
      <c r="S3310">
        <f t="shared" si="986"/>
        <v>239.7325120348427</v>
      </c>
      <c r="T3310">
        <f t="shared" si="969"/>
        <v>12.071617766672031</v>
      </c>
    </row>
    <row r="3311" spans="1:20" x14ac:dyDescent="0.3">
      <c r="A3311">
        <f t="shared" si="970"/>
        <v>1512007.6757002051</v>
      </c>
      <c r="B3311">
        <f t="shared" si="987"/>
        <v>240643.49558057511</v>
      </c>
      <c r="C3311" t="str">
        <f t="shared" si="971"/>
        <v>-3.97358581584418+0.389799580292512i</v>
      </c>
      <c r="D3311" t="str">
        <f t="shared" si="972"/>
        <v>1.55725045464609-4.76784328409315i</v>
      </c>
      <c r="E3311" t="str">
        <f t="shared" si="973"/>
        <v>128.851825247227-183.835967251091i</v>
      </c>
      <c r="F3311" t="str">
        <f t="shared" si="974"/>
        <v>9.92863520322622-9.26766863073014i</v>
      </c>
      <c r="G3311" t="str">
        <f t="shared" si="975"/>
        <v>0.568667960556301-0.495262265060683i</v>
      </c>
      <c r="H3311" t="str">
        <f t="shared" si="976"/>
        <v>0.638882945695512-33.5753526733112i</v>
      </c>
      <c r="I3311" t="str">
        <f t="shared" si="977"/>
        <v>-0.793768230231483-0.883493960967914i</v>
      </c>
      <c r="K3311" t="str">
        <f t="shared" si="978"/>
        <v>0.00736488994489098-0.0121213831773866i</v>
      </c>
      <c r="L3311" t="str">
        <f t="shared" si="979"/>
        <v>0.0015-0.0413357689940671i</v>
      </c>
      <c r="M3311" t="str">
        <f t="shared" si="980"/>
        <v>0.0135-0.0169582642026942i</v>
      </c>
      <c r="N3311">
        <f t="shared" si="981"/>
        <v>5.6026576210651058</v>
      </c>
      <c r="O3311">
        <f t="shared" si="982"/>
        <v>12.025244962796513</v>
      </c>
      <c r="P3311" s="3">
        <f t="shared" si="983"/>
        <v>12.025244962796513</v>
      </c>
      <c r="Q3311" s="3">
        <f t="shared" si="984"/>
        <v>174.39734237893489</v>
      </c>
      <c r="R3311">
        <f t="shared" si="985"/>
        <v>-5.6026576210651058</v>
      </c>
      <c r="S3311">
        <f t="shared" si="986"/>
        <v>240.64349558057512</v>
      </c>
      <c r="T3311">
        <f t="shared" si="969"/>
        <v>12.025244962796513</v>
      </c>
    </row>
    <row r="3312" spans="1:20" x14ac:dyDescent="0.3">
      <c r="A3312">
        <f t="shared" si="970"/>
        <v>1517753.304867866</v>
      </c>
      <c r="B3312">
        <f t="shared" si="987"/>
        <v>241557.94086378129</v>
      </c>
      <c r="C3312" t="str">
        <f t="shared" si="971"/>
        <v>-3.94957473242698+0.414838283291477i</v>
      </c>
      <c r="D3312" t="str">
        <f t="shared" si="972"/>
        <v>1.54666773185076-4.7533357168171i</v>
      </c>
      <c r="E3312" t="str">
        <f t="shared" si="973"/>
        <v>127.71534281339-184.778781669387i</v>
      </c>
      <c r="F3312" t="str">
        <f t="shared" si="974"/>
        <v>9.89613282025474-9.26976328010648i</v>
      </c>
      <c r="G3312" t="str">
        <f t="shared" si="975"/>
        <v>0.566806368961958-0.495516810074208i</v>
      </c>
      <c r="H3312" t="str">
        <f t="shared" si="976"/>
        <v>0.633031531640871-33.4412903775277i</v>
      </c>
      <c r="I3312" t="str">
        <f t="shared" si="977"/>
        <v>-0.790920126790426-0.877059693779648i</v>
      </c>
      <c r="K3312" t="str">
        <f t="shared" si="978"/>
        <v>0.00735609023650865-0.012085140428047i</v>
      </c>
      <c r="L3312" t="str">
        <f t="shared" si="979"/>
        <v>0.0015-0.041179287700804i</v>
      </c>
      <c r="M3312" t="str">
        <f t="shared" si="980"/>
        <v>0.0135-0.0168940667490478i</v>
      </c>
      <c r="N3312">
        <f t="shared" si="981"/>
        <v>5.9960003973122866</v>
      </c>
      <c r="O3312">
        <f t="shared" si="982"/>
        <v>11.978656030045393</v>
      </c>
      <c r="P3312" s="3">
        <f t="shared" si="983"/>
        <v>11.978656030045393</v>
      </c>
      <c r="Q3312" s="3">
        <f t="shared" si="984"/>
        <v>174.00399960268771</v>
      </c>
      <c r="R3312">
        <f t="shared" si="985"/>
        <v>-5.9960003973122866</v>
      </c>
      <c r="S3312">
        <f t="shared" si="986"/>
        <v>241.55794086378128</v>
      </c>
      <c r="T3312">
        <f t="shared" si="969"/>
        <v>11.978656030045393</v>
      </c>
    </row>
    <row r="3313" spans="1:20" x14ac:dyDescent="0.3">
      <c r="A3313">
        <f t="shared" si="970"/>
        <v>1523520.7674263639</v>
      </c>
      <c r="B3313">
        <f t="shared" si="987"/>
        <v>242475.86103906366</v>
      </c>
      <c r="C3313" t="str">
        <f t="shared" si="971"/>
        <v>-3.92540085917371+0.439746723742812i</v>
      </c>
      <c r="D3313" t="str">
        <f t="shared" si="972"/>
        <v>1.53614892073224-4.7388483543476i</v>
      </c>
      <c r="E3313" t="str">
        <f t="shared" si="973"/>
        <v>126.559353457946-185.715653387985i</v>
      </c>
      <c r="F3313" t="str">
        <f t="shared" si="974"/>
        <v>9.86359747852347-9.27174681436735i</v>
      </c>
      <c r="G3313" t="str">
        <f t="shared" si="975"/>
        <v>0.564942889636792-0.495764481468392i</v>
      </c>
      <c r="H3313" t="str">
        <f t="shared" si="976"/>
        <v>0.627237657807172-33.3078154079262i</v>
      </c>
      <c r="I3313" t="str">
        <f t="shared" si="977"/>
        <v>-0.788072689264119-0.870661490878648i</v>
      </c>
      <c r="K3313" t="str">
        <f t="shared" si="978"/>
        <v>0.00734732402583549-0.0120490556097702i</v>
      </c>
      <c r="L3313" t="str">
        <f t="shared" si="979"/>
        <v>0.0015-0.0410233987854195i</v>
      </c>
      <c r="M3313" t="str">
        <f t="shared" si="980"/>
        <v>0.0135-0.0168301123222234i</v>
      </c>
      <c r="N3313">
        <f t="shared" si="981"/>
        <v>6.3919631880971508</v>
      </c>
      <c r="O3313">
        <f t="shared" si="982"/>
        <v>11.931844234835516</v>
      </c>
      <c r="P3313" s="3">
        <f t="shared" si="983"/>
        <v>11.931844234835516</v>
      </c>
      <c r="Q3313" s="3">
        <f t="shared" si="984"/>
        <v>173.60803681190285</v>
      </c>
      <c r="R3313">
        <f t="shared" si="985"/>
        <v>-6.3919631880971508</v>
      </c>
      <c r="S3313">
        <f t="shared" si="986"/>
        <v>242.47586103906366</v>
      </c>
      <c r="T3313">
        <f t="shared" si="969"/>
        <v>11.931844234835516</v>
      </c>
    </row>
    <row r="3314" spans="1:20" x14ac:dyDescent="0.3">
      <c r="A3314">
        <f t="shared" si="970"/>
        <v>1529310.1463425842</v>
      </c>
      <c r="B3314">
        <f t="shared" si="987"/>
        <v>243397.26931101212</v>
      </c>
      <c r="C3314" t="str">
        <f t="shared" si="971"/>
        <v>-3.90106181729418+0.464521146674585i</v>
      </c>
      <c r="D3314" t="str">
        <f t="shared" si="972"/>
        <v>1.52569374396392-4.72438142438893i</v>
      </c>
      <c r="E3314" t="str">
        <f t="shared" si="973"/>
        <v>125.383741606404-186.646145100742i</v>
      </c>
      <c r="F3314" t="str">
        <f t="shared" si="974"/>
        <v>9.83103006533971-9.27361889529987i</v>
      </c>
      <c r="G3314" t="str">
        <f t="shared" si="975"/>
        <v>0.563077573401809-0.496005261800457i</v>
      </c>
      <c r="H3314" t="str">
        <f t="shared" si="976"/>
        <v>0.621500679769723-33.1749246037955i</v>
      </c>
      <c r="I3314" t="str">
        <f t="shared" si="977"/>
        <v>-0.785225965265003-0.86429922290059i</v>
      </c>
      <c r="K3314" t="str">
        <f t="shared" si="978"/>
        <v>0.00733859086582156-0.0120131282094911i</v>
      </c>
      <c r="L3314" t="str">
        <f t="shared" si="979"/>
        <v>0.0015-0.040868100005399i</v>
      </c>
      <c r="M3314" t="str">
        <f t="shared" si="980"/>
        <v>0.0135-0.0167664000022149i</v>
      </c>
      <c r="N3314">
        <f t="shared" si="981"/>
        <v>6.7905534757083217</v>
      </c>
      <c r="O3314">
        <f t="shared" si="982"/>
        <v>11.884802742288148</v>
      </c>
      <c r="P3314" s="3">
        <f t="shared" si="983"/>
        <v>11.884802742288148</v>
      </c>
      <c r="Q3314" s="3">
        <f t="shared" si="984"/>
        <v>173.20944652429168</v>
      </c>
      <c r="R3314">
        <f t="shared" si="985"/>
        <v>-6.7905534757083217</v>
      </c>
      <c r="S3314">
        <f t="shared" si="986"/>
        <v>243.39726931101211</v>
      </c>
      <c r="T3314">
        <f t="shared" si="969"/>
        <v>11.884802742288148</v>
      </c>
    </row>
    <row r="3315" spans="1:20" x14ac:dyDescent="0.3">
      <c r="A3315">
        <f t="shared" si="970"/>
        <v>1535121.524898686</v>
      </c>
      <c r="B3315">
        <f t="shared" si="987"/>
        <v>244322.17893439397</v>
      </c>
      <c r="C3315" t="str">
        <f t="shared" si="971"/>
        <v>-3.8765553082445+0.48915766106463i</v>
      </c>
      <c r="D3315" t="str">
        <f t="shared" si="972"/>
        <v>1.51530192392496-4.70993515172637i</v>
      </c>
      <c r="E3315" t="str">
        <f t="shared" si="973"/>
        <v>124.18840102756-187.569809741376i</v>
      </c>
      <c r="F3315" t="str">
        <f t="shared" si="974"/>
        <v>9.79843147160804-9.27537919294049i</v>
      </c>
      <c r="G3315" t="str">
        <f t="shared" si="975"/>
        <v>0.561210471284054-0.496239134092812i</v>
      </c>
      <c r="H3315" t="str">
        <f t="shared" si="976"/>
        <v>0.615819961442385-33.0426148276066i</v>
      </c>
      <c r="I3315" t="str">
        <f t="shared" si="977"/>
        <v>-0.782380002708499-0.857972761053125i</v>
      </c>
      <c r="K3315" t="str">
        <f t="shared" si="978"/>
        <v>0.00732989031169343-0.0119773577146935i</v>
      </c>
      <c r="L3315" t="str">
        <f t="shared" si="979"/>
        <v>0.0015-0.0407133891267174i</v>
      </c>
      <c r="M3315" t="str">
        <f t="shared" si="980"/>
        <v>0.0135-0.0167029288724994i</v>
      </c>
      <c r="N3315">
        <f t="shared" si="981"/>
        <v>7.1917779353680658</v>
      </c>
      <c r="O3315">
        <f t="shared" si="982"/>
        <v>11.837524617702105</v>
      </c>
      <c r="P3315" s="3">
        <f t="shared" si="983"/>
        <v>11.837524617702105</v>
      </c>
      <c r="Q3315" s="3">
        <f t="shared" si="984"/>
        <v>172.80822206463193</v>
      </c>
      <c r="R3315">
        <f t="shared" si="985"/>
        <v>-7.1917779353680658</v>
      </c>
      <c r="S3315">
        <f t="shared" si="986"/>
        <v>244.32217893439397</v>
      </c>
      <c r="T3315">
        <f t="shared" si="969"/>
        <v>11.837524617702105</v>
      </c>
    </row>
    <row r="3316" spans="1:20" x14ac:dyDescent="0.3">
      <c r="A3316">
        <f t="shared" si="970"/>
        <v>1540954.986693301</v>
      </c>
      <c r="B3316">
        <f t="shared" si="987"/>
        <v>245250.60321434468</v>
      </c>
      <c r="C3316" t="str">
        <f t="shared" si="971"/>
        <v>-3.85187911957597+0.513652240044321i</v>
      </c>
      <c r="D3316" t="str">
        <f t="shared" si="972"/>
        <v>1.50497318272545-4.69550975824086i</v>
      </c>
      <c r="E3316" t="str">
        <f t="shared" si="973"/>
        <v>122.973235327507-188.486190595384i</v>
      </c>
      <c r="F3316" t="str">
        <f t="shared" si="974"/>
        <v>9.76580259173583-9.27702738562538i</v>
      </c>
      <c r="G3316" t="str">
        <f t="shared" si="975"/>
        <v>0.559341634511185-0.496466081835951i</v>
      </c>
      <c r="H3316" t="str">
        <f t="shared" si="976"/>
        <v>0.610194874955509-32.9108829647865i</v>
      </c>
      <c r="I3316" t="str">
        <f t="shared" si="977"/>
        <v>-0.779534849807493-0.851681977100157i</v>
      </c>
      <c r="K3316" t="str">
        <f t="shared" si="978"/>
        <v>0.00732122192093911-0.0119417436134073i</v>
      </c>
      <c r="L3316" t="str">
        <f t="shared" si="979"/>
        <v>0.0015-0.040559263923807i</v>
      </c>
      <c r="M3316" t="str">
        <f t="shared" si="980"/>
        <v>0.0135-0.0166396980200234i</v>
      </c>
      <c r="N3316">
        <f t="shared" si="981"/>
        <v>7.5956424060262862</v>
      </c>
      <c r="O3316">
        <f t="shared" si="982"/>
        <v>11.79000282819505</v>
      </c>
      <c r="P3316" s="3">
        <f t="shared" si="983"/>
        <v>11.79000282819505</v>
      </c>
      <c r="Q3316" s="3">
        <f t="shared" si="984"/>
        <v>172.40435759397371</v>
      </c>
      <c r="R3316">
        <f t="shared" si="985"/>
        <v>-7.5956424060262862</v>
      </c>
      <c r="S3316">
        <f t="shared" si="986"/>
        <v>245.25060321434469</v>
      </c>
      <c r="T3316">
        <f t="shared" si="969"/>
        <v>11.79000282819505</v>
      </c>
    </row>
    <row r="3317" spans="1:20" x14ac:dyDescent="0.3">
      <c r="A3317">
        <f t="shared" si="970"/>
        <v>1546810.6156427357</v>
      </c>
      <c r="B3317">
        <f t="shared" si="987"/>
        <v>246182.55550655921</v>
      </c>
      <c r="C3317" t="str">
        <f t="shared" si="971"/>
        <v>-3.82703113090929+0.538000721332272i</v>
      </c>
      <c r="D3317" t="str">
        <f t="shared" si="972"/>
        <v>1.49470724223134-4.6811054629237i</v>
      </c>
      <c r="E3317" t="str">
        <f t="shared" si="973"/>
        <v>121.738158450644-189.394821433751i</v>
      </c>
      <c r="F3317" t="str">
        <f t="shared" si="974"/>
        <v>9.73314432353712-9.27856316003855i</v>
      </c>
      <c r="G3317" t="str">
        <f t="shared" si="975"/>
        <v>0.557471114505993-0.496686088991265i</v>
      </c>
      <c r="H3317" t="str">
        <f t="shared" si="976"/>
        <v>0.604624800535858-32.779725923495i</v>
      </c>
      <c r="I3317" t="str">
        <f t="shared" si="977"/>
        <v>-0.776690555066632-0.845426743346299i</v>
      </c>
      <c r="K3317" t="str">
        <f t="shared" si="978"/>
        <v>0.00731258525329298-0.0119062853942068i</v>
      </c>
      <c r="L3317" t="str">
        <f t="shared" si="979"/>
        <v>0.0015-0.0404057221795247i</v>
      </c>
      <c r="M3317" t="str">
        <f t="shared" si="980"/>
        <v>0.0135-0.0165767065351896i</v>
      </c>
      <c r="N3317">
        <f t="shared" si="981"/>
        <v>8.0021518609534326</v>
      </c>
      <c r="O3317">
        <f t="shared" si="982"/>
        <v>11.742230244519474</v>
      </c>
      <c r="P3317" s="3">
        <f t="shared" si="983"/>
        <v>11.742230244519474</v>
      </c>
      <c r="Q3317" s="3">
        <f t="shared" si="984"/>
        <v>171.99784813904657</v>
      </c>
      <c r="R3317">
        <f t="shared" si="985"/>
        <v>-8.0021518609534326</v>
      </c>
      <c r="S3317">
        <f t="shared" si="986"/>
        <v>246.1825555065592</v>
      </c>
      <c r="T3317">
        <f t="shared" si="969"/>
        <v>11.742230244519474</v>
      </c>
    </row>
    <row r="3318" spans="1:20" x14ac:dyDescent="0.3">
      <c r="A3318">
        <f t="shared" si="970"/>
        <v>1552688.4959821783</v>
      </c>
      <c r="B3318">
        <f t="shared" si="987"/>
        <v>247118.04921748413</v>
      </c>
      <c r="C3318" t="str">
        <f t="shared" si="971"/>
        <v>-3.80200932002648+0.562198807908745i</v>
      </c>
      <c r="D3318" t="str">
        <f t="shared" si="972"/>
        <v>1.48450382408878-4.66672248189128i</v>
      </c>
      <c r="E3318" t="str">
        <f t="shared" si="973"/>
        <v>120.483095186913-190.295226669317i</v>
      </c>
      <c r="F3318" t="str">
        <f t="shared" si="974"/>
        <v>9.70045756813651-9.27998621125979i</v>
      </c>
      <c r="G3318" t="str">
        <f t="shared" si="975"/>
        <v>0.555598962880884-0.496899139993792i</v>
      </c>
      <c r="H3318" t="str">
        <f t="shared" si="976"/>
        <v>0.59910912638843-32.6491406344039i</v>
      </c>
      <c r="I3318" t="str">
        <f t="shared" si="977"/>
        <v>-0.773847167276629-0.839206932621648i</v>
      </c>
      <c r="K3318" t="str">
        <f t="shared" si="978"/>
        <v>0.0073039798707208-0.0118709825462078i</v>
      </c>
      <c r="L3318" t="str">
        <f t="shared" si="979"/>
        <v>0.0015-0.0402527616851212i</v>
      </c>
      <c r="M3318" t="str">
        <f t="shared" si="980"/>
        <v>0.0135-0.0165139535118446i</v>
      </c>
      <c r="N3318">
        <f t="shared" si="981"/>
        <v>8.4113103781579071</v>
      </c>
      <c r="O3318">
        <f t="shared" si="982"/>
        <v>11.694199643057166</v>
      </c>
      <c r="P3318" s="3">
        <f t="shared" si="983"/>
        <v>11.694199643057166</v>
      </c>
      <c r="Q3318" s="3">
        <f t="shared" si="984"/>
        <v>171.58868962184209</v>
      </c>
      <c r="R3318">
        <f t="shared" si="985"/>
        <v>-8.4113103781579071</v>
      </c>
      <c r="S3318">
        <f t="shared" si="986"/>
        <v>247.11804921748413</v>
      </c>
      <c r="T3318">
        <f t="shared" si="969"/>
        <v>11.694199643057166</v>
      </c>
    </row>
    <row r="3319" spans="1:20" x14ac:dyDescent="0.3">
      <c r="A3319">
        <f t="shared" si="970"/>
        <v>1558588.7122669106</v>
      </c>
      <c r="B3319">
        <f t="shared" si="987"/>
        <v>248057.09780451059</v>
      </c>
      <c r="C3319" t="str">
        <f t="shared" si="971"/>
        <v>-3.77681176907313+0.586242068943263i</v>
      </c>
      <c r="D3319" t="str">
        <f t="shared" si="972"/>
        <v>1.47436264974839-4.65236102840004i</v>
      </c>
      <c r="E3319" t="str">
        <f t="shared" si="973"/>
        <v>119.207981684345-191.186921536708i</v>
      </c>
      <c r="F3319" t="str">
        <f t="shared" si="974"/>
        <v>9.66774322987212-9.28129624281052i</v>
      </c>
      <c r="G3319" t="str">
        <f t="shared" si="975"/>
        <v>0.553725231432305-0.497105219754878i</v>
      </c>
      <c r="H3319" t="str">
        <f t="shared" si="976"/>
        <v>0.593647248580243-32.519124050479i</v>
      </c>
      <c r="I3319" t="str">
        <f t="shared" si="977"/>
        <v>-0.771004735508388-0.833022418266786i</v>
      </c>
      <c r="K3319" t="str">
        <f t="shared" si="978"/>
        <v>0.00729540533740518-0.0118358345590652i</v>
      </c>
      <c r="L3319" t="str">
        <f t="shared" si="979"/>
        <v>0.0015-0.0401003802402084i</v>
      </c>
      <c r="M3319" t="str">
        <f t="shared" si="980"/>
        <v>0.0135-0.016451438047265i</v>
      </c>
      <c r="N3319">
        <f t="shared" si="981"/>
        <v>8.8231211106792955</v>
      </c>
      <c r="O3319">
        <f t="shared" si="982"/>
        <v>11.645903707998622</v>
      </c>
      <c r="P3319" s="3">
        <f t="shared" si="983"/>
        <v>11.645903707998622</v>
      </c>
      <c r="Q3319" s="3">
        <f t="shared" si="984"/>
        <v>171.1768788893207</v>
      </c>
      <c r="R3319">
        <f t="shared" si="985"/>
        <v>-8.8231211106792955</v>
      </c>
      <c r="S3319">
        <f t="shared" si="986"/>
        <v>248.05709780451059</v>
      </c>
      <c r="T3319">
        <f t="shared" si="969"/>
        <v>11.645903707998622</v>
      </c>
    </row>
    <row r="3320" spans="1:20" x14ac:dyDescent="0.3">
      <c r="A3320">
        <f t="shared" si="970"/>
        <v>1564511.3493735248</v>
      </c>
      <c r="B3320">
        <f t="shared" si="987"/>
        <v>248999.71477616773</v>
      </c>
      <c r="C3320" t="str">
        <f t="shared" si="971"/>
        <v>-3.75143667086208+0.610125940987468i</v>
      </c>
      <c r="D3320" t="str">
        <f t="shared" si="972"/>
        <v>1.4642834404892-4.63802131286185i</v>
      </c>
      <c r="E3320" t="str">
        <f t="shared" si="973"/>
        <v>117.912765965969-192.069412296706i</v>
      </c>
      <c r="F3320" t="str">
        <f t="shared" si="974"/>
        <v>9.6350022161973-9.28249296669851i</v>
      </c>
      <c r="G3320" t="str">
        <f t="shared" si="975"/>
        <v>0.551849972135139-0.497304313664767i</v>
      </c>
      <c r="H3320" t="str">
        <f t="shared" si="976"/>
        <v>0.588238570925957-32.3896731467645i</v>
      </c>
      <c r="I3320" t="str">
        <f t="shared" si="977"/>
        <v>-0.768163309107066-0.826873074117983i</v>
      </c>
      <c r="K3320" t="str">
        <f t="shared" si="978"/>
        <v>0.00728686121973094-0.0118008409229705i</v>
      </c>
      <c r="L3320" t="str">
        <f t="shared" si="979"/>
        <v>0.0015-0.0399485756527281i</v>
      </c>
      <c r="M3320" t="str">
        <f t="shared" si="980"/>
        <v>0.0135-0.0163891592421449i</v>
      </c>
      <c r="N3320">
        <f t="shared" si="981"/>
        <v>9.2375862568071909</v>
      </c>
      <c r="O3320">
        <f t="shared" si="982"/>
        <v>11.597335033712326</v>
      </c>
      <c r="P3320" s="3">
        <f t="shared" si="983"/>
        <v>11.597335033712326</v>
      </c>
      <c r="Q3320" s="3">
        <f t="shared" si="984"/>
        <v>170.76241374319281</v>
      </c>
      <c r="R3320">
        <f t="shared" si="985"/>
        <v>-9.2375862568071909</v>
      </c>
      <c r="S3320">
        <f t="shared" si="986"/>
        <v>248.99971477616774</v>
      </c>
      <c r="T3320">
        <f t="shared" si="969"/>
        <v>11.597335033712326</v>
      </c>
    </row>
    <row r="3321" spans="1:20" x14ac:dyDescent="0.3">
      <c r="A3321">
        <f t="shared" si="970"/>
        <v>1570456.4925011443</v>
      </c>
      <c r="B3321">
        <f t="shared" si="987"/>
        <v>249945.91369231718</v>
      </c>
      <c r="C3321" t="str">
        <f t="shared" si="971"/>
        <v>-3.72588233526813+0.63384572944387i</v>
      </c>
      <c r="D3321" t="str">
        <f t="shared" si="972"/>
        <v>1.45426591744215-4.62370354285893i</v>
      </c>
      <c r="E3321" t="str">
        <f t="shared" si="973"/>
        <v>116.597408450073-192.942196465865i</v>
      </c>
      <c r="F3321" t="str">
        <f t="shared" si="974"/>
        <v>9.60223543758188-9.28357610346126i</v>
      </c>
      <c r="G3321" t="str">
        <f t="shared" si="975"/>
        <v>0.549973237137044-0.497496407595115i</v>
      </c>
      <c r="H3321" t="str">
        <f t="shared" si="976"/>
        <v>0.582882504875346-32.2607849201698i</v>
      </c>
      <c r="I3321" t="str">
        <f t="shared" si="977"/>
        <v>-0.765322937686033-0.820758774492667i</v>
      </c>
      <c r="K3321" t="str">
        <f t="shared" si="978"/>
        <v>0.00727834708627078-0.0117660011286487i</v>
      </c>
      <c r="L3321" t="str">
        <f t="shared" si="979"/>
        <v>0.0015-0.0397973457389202i</v>
      </c>
      <c r="M3321" t="str">
        <f t="shared" si="980"/>
        <v>0.0135-0.0163271162005827i</v>
      </c>
      <c r="N3321">
        <f t="shared" si="981"/>
        <v>9.6547070302608802</v>
      </c>
      <c r="O3321">
        <f t="shared" si="982"/>
        <v>11.54848612730666</v>
      </c>
      <c r="P3321" s="3">
        <f t="shared" si="983"/>
        <v>11.54848612730666</v>
      </c>
      <c r="Q3321" s="3">
        <f t="shared" si="984"/>
        <v>170.34529296973912</v>
      </c>
      <c r="R3321">
        <f t="shared" si="985"/>
        <v>-9.6547070302608802</v>
      </c>
      <c r="S3321">
        <f t="shared" si="986"/>
        <v>249.94591369231716</v>
      </c>
      <c r="T3321">
        <f t="shared" si="969"/>
        <v>11.54848612730666</v>
      </c>
    </row>
    <row r="3322" spans="1:20" x14ac:dyDescent="0.3">
      <c r="A3322">
        <f t="shared" si="970"/>
        <v>1576424.2271726485</v>
      </c>
      <c r="B3322">
        <f t="shared" si="987"/>
        <v>250895.70816434798</v>
      </c>
      <c r="C3322" t="str">
        <f t="shared" si="971"/>
        <v>-3.70014719570413+0.657396610323017i</v>
      </c>
      <c r="D3322" t="str">
        <f t="shared" si="972"/>
        <v>1.44430980161339-4.60940792315938i</v>
      </c>
      <c r="E3322" t="str">
        <f t="shared" si="973"/>
        <v>115.261882472694-193.804763072216i</v>
      </c>
      <c r="F3322" t="str">
        <f t="shared" si="974"/>
        <v>9.56944380741309-9.28454538220802i</v>
      </c>
      <c r="G3322" t="str">
        <f t="shared" si="975"/>
        <v>0.548095078752763-0.497681487901414i</v>
      </c>
      <c r="H3322" t="str">
        <f t="shared" si="976"/>
        <v>0.57757846940258-32.1324563892591i</v>
      </c>
      <c r="I3322" t="str">
        <f t="shared" si="977"/>
        <v>-0.762483671120747-0.814679394175162i</v>
      </c>
      <c r="K3322" t="str">
        <f t="shared" si="978"/>
        <v>0.00726986250777104-0.0117313146673557i</v>
      </c>
      <c r="L3322" t="str">
        <f t="shared" si="979"/>
        <v>0.0015-0.0396466883232917i</v>
      </c>
      <c r="M3322" t="str">
        <f t="shared" si="980"/>
        <v>0.0135-0.0162653080300684i</v>
      </c>
      <c r="N3322">
        <f t="shared" si="981"/>
        <v>10.074483630393331</v>
      </c>
      <c r="O3322">
        <f t="shared" si="982"/>
        <v>11.499349411391496</v>
      </c>
      <c r="P3322" s="3">
        <f t="shared" si="983"/>
        <v>11.499349411391496</v>
      </c>
      <c r="Q3322" s="3">
        <f t="shared" si="984"/>
        <v>169.92551636960667</v>
      </c>
      <c r="R3322">
        <f t="shared" si="985"/>
        <v>-10.074483630393331</v>
      </c>
      <c r="S3322">
        <f t="shared" si="986"/>
        <v>250.89570816434798</v>
      </c>
      <c r="T3322">
        <f t="shared" si="969"/>
        <v>11.499349411391496</v>
      </c>
    </row>
    <row r="3323" spans="1:20" x14ac:dyDescent="0.3">
      <c r="A3323">
        <f t="shared" si="970"/>
        <v>1582414.6392359047</v>
      </c>
      <c r="B3323">
        <f t="shared" si="987"/>
        <v>251849.1118553725</v>
      </c>
      <c r="C3323" t="str">
        <f t="shared" si="971"/>
        <v>-3.67422981566633+0.680773632299632i</v>
      </c>
      <c r="D3323" t="str">
        <f t="shared" si="972"/>
        <v>1.43441481390726-4.59513465573265i</v>
      </c>
      <c r="E3323" t="str">
        <f t="shared" si="973"/>
        <v>113.906174811165-194.656592937814i</v>
      </c>
      <c r="F3323" t="str">
        <f t="shared" si="974"/>
        <v>9.53662824189505-9.28540054066039i</v>
      </c>
      <c r="G3323" t="str">
        <f t="shared" si="975"/>
        <v>0.546215549458385-0.49785954142535i</v>
      </c>
      <c r="H3323" t="str">
        <f t="shared" si="976"/>
        <v>0.572325890897285-32.0046845940426i</v>
      </c>
      <c r="I3323" t="str">
        <f t="shared" si="977"/>
        <v>-0.759645559542525-0.808634808402599i</v>
      </c>
      <c r="K3323" t="str">
        <f t="shared" si="978"/>
        <v>0.0072614070571377-0.0116967810308752i</v>
      </c>
      <c r="L3323" t="str">
        <f t="shared" si="979"/>
        <v>0.0015-0.039496601238585i</v>
      </c>
      <c r="M3323" t="str">
        <f t="shared" si="980"/>
        <v>0.0135-0.0162037338414708i</v>
      </c>
      <c r="N3323">
        <f t="shared" si="981"/>
        <v>10.496915212466035</v>
      </c>
      <c r="O3323">
        <f t="shared" si="982"/>
        <v>11.449917227042212</v>
      </c>
      <c r="P3323" s="3">
        <f t="shared" si="983"/>
        <v>11.449917227042212</v>
      </c>
      <c r="Q3323" s="3">
        <f t="shared" si="984"/>
        <v>169.50308478753396</v>
      </c>
      <c r="R3323">
        <f t="shared" si="985"/>
        <v>-10.496915212466035</v>
      </c>
      <c r="S3323">
        <f t="shared" si="986"/>
        <v>251.84911185537248</v>
      </c>
      <c r="T3323">
        <f t="shared" si="969"/>
        <v>11.449917227042212</v>
      </c>
    </row>
    <row r="3324" spans="1:20" x14ac:dyDescent="0.3">
      <c r="A3324">
        <f t="shared" si="970"/>
        <v>1588427.8148650012</v>
      </c>
      <c r="B3324">
        <f t="shared" si="987"/>
        <v>252806.13848042293</v>
      </c>
      <c r="C3324" t="str">
        <f t="shared" si="971"/>
        <v>-3.64812889533645+0.703971719078521i</v>
      </c>
      <c r="D3324" t="str">
        <f t="shared" si="972"/>
        <v>1.42458067514894-4.58088393976495i</v>
      </c>
      <c r="E3324" t="str">
        <f t="shared" si="973"/>
        <v>112.530286207478-195.497158988854i</v>
      </c>
      <c r="F3324" t="str">
        <f t="shared" si="974"/>
        <v>9.50378965994814-9.28614132519124i</v>
      </c>
      <c r="G3324" t="str">
        <f t="shared" si="975"/>
        <v>0.544334701885576-0.498030555497067i</v>
      </c>
      <c r="H3324" t="str">
        <f t="shared" si="976"/>
        <v>0.567124203057362-31.8774665957718i</v>
      </c>
      <c r="I3324" t="str">
        <f t="shared" si="977"/>
        <v>-0.756808653332234-0.802624892851138i</v>
      </c>
      <c r="K3324" t="str">
        <f t="shared" si="978"/>
        <v>0.00725298030942253-0.0116623997115157i</v>
      </c>
      <c r="L3324" t="str">
        <f t="shared" si="979"/>
        <v>0.0015-0.0393470823257473i</v>
      </c>
      <c r="M3324" t="str">
        <f t="shared" si="980"/>
        <v>0.0135-0.0161423927490245i</v>
      </c>
      <c r="N3324">
        <f t="shared" si="981"/>
        <v>10.921999858047371</v>
      </c>
      <c r="O3324">
        <f t="shared" si="982"/>
        <v>11.400181836969939</v>
      </c>
      <c r="P3324" s="3">
        <f t="shared" si="983"/>
        <v>11.400181836969939</v>
      </c>
      <c r="Q3324" s="3">
        <f t="shared" si="984"/>
        <v>169.07800014195263</v>
      </c>
      <c r="R3324">
        <f t="shared" si="985"/>
        <v>-10.921999858047371</v>
      </c>
      <c r="S3324">
        <f t="shared" si="986"/>
        <v>252.80613848042293</v>
      </c>
      <c r="T3324">
        <f t="shared" si="969"/>
        <v>11.400181836969939</v>
      </c>
    </row>
    <row r="3325" spans="1:20" x14ac:dyDescent="0.3">
      <c r="A3325">
        <f t="shared" si="970"/>
        <v>1594463.8405614882</v>
      </c>
      <c r="B3325">
        <f t="shared" si="987"/>
        <v>253766.80180664855</v>
      </c>
      <c r="C3325" t="str">
        <f t="shared" si="971"/>
        <v>-3.62184327822745+0.726985672081697i</v>
      </c>
      <c r="D3325" t="str">
        <f t="shared" si="972"/>
        <v>1.41480710610682-4.56665597167522i</v>
      </c>
      <c r="E3325" t="str">
        <f t="shared" si="973"/>
        <v>111.134231890093-196.325926594066i</v>
      </c>
      <c r="F3325" t="str">
        <f t="shared" si="974"/>
        <v>9.47092898310759-9.28676749086279i</v>
      </c>
      <c r="G3325" t="str">
        <f t="shared" si="975"/>
        <v>0.542452588815759-0.498194517937362i</v>
      </c>
      <c r="H3325" t="str">
        <f t="shared" si="976"/>
        <v>0.561972846783464-31.7507994767347i</v>
      </c>
      <c r="I3325" t="str">
        <f t="shared" si="977"/>
        <v>-0.753973003113904-0.796649523622371i</v>
      </c>
      <c r="K3325" t="str">
        <f t="shared" si="978"/>
        <v>0.00724458184180925-0.0116281702021071i</v>
      </c>
      <c r="L3325" t="str">
        <f t="shared" si="979"/>
        <v>0.0015-0.0391981294338984i</v>
      </c>
      <c r="M3325" t="str">
        <f t="shared" si="980"/>
        <v>0.0135-0.0160812838703173i</v>
      </c>
      <c r="N3325">
        <f t="shared" si="981"/>
        <v>11.349734545607646</v>
      </c>
      <c r="O3325">
        <f t="shared" si="982"/>
        <v>11.350135428903068</v>
      </c>
      <c r="P3325" s="3">
        <f t="shared" si="983"/>
        <v>11.350135428903068</v>
      </c>
      <c r="Q3325" s="3">
        <f t="shared" si="984"/>
        <v>168.65026545439235</v>
      </c>
      <c r="R3325">
        <f t="shared" si="985"/>
        <v>-11.349734545607646</v>
      </c>
      <c r="S3325">
        <f t="shared" si="986"/>
        <v>253.76680180664854</v>
      </c>
      <c r="T3325">
        <f t="shared" si="969"/>
        <v>11.350135428903068</v>
      </c>
    </row>
    <row r="3326" spans="1:20" x14ac:dyDescent="0.3">
      <c r="A3326">
        <f t="shared" si="970"/>
        <v>1600522.803155622</v>
      </c>
      <c r="B3326">
        <f t="shared" si="987"/>
        <v>254731.11565351381</v>
      </c>
      <c r="C3326" t="str">
        <f t="shared" si="971"/>
        <v>-3.59537195785805+0.749810173465712i</v>
      </c>
      <c r="D3326" t="str">
        <f t="shared" si="972"/>
        <v>1.40509382751454-4.55245094513074i</v>
      </c>
      <c r="E3326" t="str">
        <f t="shared" si="973"/>
        <v>109.718042092821-197.142353931985i</v>
      </c>
      <c r="F3326" t="str">
        <f t="shared" si="974"/>
        <v>9.43804713542115-9.28727880146277i</v>
      </c>
      <c r="G3326" t="str">
        <f t="shared" si="975"/>
        <v>0.540569263174276-0.498351417059786i</v>
      </c>
      <c r="H3326" t="str">
        <f t="shared" si="976"/>
        <v>0.55687127007526-31.6246803400559i</v>
      </c>
      <c r="I3326" t="str">
        <f t="shared" si="977"/>
        <v>-0.75113865974826-0.790708577229985i</v>
      </c>
      <c r="K3326" t="str">
        <f t="shared" si="978"/>
        <v>0.00723621123360023-0.0115940919959975i</v>
      </c>
      <c r="L3326" t="str">
        <f t="shared" si="979"/>
        <v>0.0015-0.0390497404203012i</v>
      </c>
      <c r="M3326" t="str">
        <f t="shared" si="980"/>
        <v>0.0135-0.0160204063262774i</v>
      </c>
      <c r="N3326">
        <f t="shared" si="981"/>
        <v>11.780115121355891</v>
      </c>
      <c r="O3326">
        <f t="shared" si="982"/>
        <v>11.299770119181709</v>
      </c>
      <c r="P3326" s="3">
        <f t="shared" si="983"/>
        <v>11.299770119181709</v>
      </c>
      <c r="Q3326" s="3">
        <f t="shared" si="984"/>
        <v>168.21988487864411</v>
      </c>
      <c r="R3326">
        <f t="shared" si="985"/>
        <v>-11.780115121355891</v>
      </c>
      <c r="S3326">
        <f t="shared" si="986"/>
        <v>254.73111565351383</v>
      </c>
      <c r="T3326">
        <f t="shared" si="969"/>
        <v>11.299770119181709</v>
      </c>
    </row>
    <row r="3327" spans="1:20" x14ac:dyDescent="0.3">
      <c r="A3327">
        <f t="shared" si="970"/>
        <v>1606604.7898076132</v>
      </c>
      <c r="B3327">
        <f t="shared" si="987"/>
        <v>255699.09389299716</v>
      </c>
      <c r="C3327" t="str">
        <f t="shared" si="971"/>
        <v>-3.56871408444112+0.772439789479157i</v>
      </c>
      <c r="D3327" t="str">
        <f t="shared" si="972"/>
        <v>1.39544056009278-4.53826905106304i</v>
      </c>
      <c r="E3327" t="str">
        <f t="shared" si="973"/>
        <v>108.281762569305-197.94589238768i</v>
      </c>
      <c r="F3327" t="str">
        <f t="shared" si="974"/>
        <v>9.40514504334669-9.28767502953927i</v>
      </c>
      <c r="G3327" t="str">
        <f t="shared" si="975"/>
        <v>0.538684778024499-0.498501241672672i</v>
      </c>
      <c r="H3327" t="str">
        <f t="shared" si="976"/>
        <v>0.551818927929249-31.4991063094971i</v>
      </c>
      <c r="I3327" t="str">
        <f t="shared" si="977"/>
        <v>-0.748305674326154-0.784801930586666i</v>
      </c>
      <c r="K3327" t="str">
        <f t="shared" si="978"/>
        <v>0.00722786806620289-0.0115601645870499i</v>
      </c>
      <c r="L3327" t="str">
        <f t="shared" si="979"/>
        <v>0.0015-0.03890191315033i</v>
      </c>
      <c r="M3327" t="str">
        <f t="shared" si="980"/>
        <v>0.0135-0.015959759241161i</v>
      </c>
      <c r="N3327">
        <f t="shared" si="981"/>
        <v>12.213136270387309</v>
      </c>
      <c r="O3327">
        <f t="shared" si="982"/>
        <v>11.249077956569337</v>
      </c>
      <c r="P3327" s="3">
        <f t="shared" si="983"/>
        <v>11.249077956569337</v>
      </c>
      <c r="Q3327" s="3">
        <f t="shared" si="984"/>
        <v>167.78686372961269</v>
      </c>
      <c r="R3327">
        <f t="shared" si="985"/>
        <v>-12.213136270387309</v>
      </c>
      <c r="S3327">
        <f t="shared" si="986"/>
        <v>255.69909389299715</v>
      </c>
      <c r="T3327">
        <f t="shared" si="969"/>
        <v>11.249077956569337</v>
      </c>
    </row>
    <row r="3328" spans="1:20" x14ac:dyDescent="0.3">
      <c r="A3328">
        <f t="shared" si="970"/>
        <v>1612709.8880088823</v>
      </c>
      <c r="B3328">
        <f t="shared" si="987"/>
        <v>256670.75044979056</v>
      </c>
      <c r="C3328" t="str">
        <f t="shared" si="971"/>
        <v>-3.54186897156888+0.794868974169926i</v>
      </c>
      <c r="D3328" t="str">
        <f t="shared" si="972"/>
        <v>1.38584702457067-4.5241104776839i</v>
      </c>
      <c r="E3328" t="str">
        <f t="shared" si="973"/>
        <v>106.825455101476-198.735986979442i</v>
      </c>
      <c r="F3328" t="str">
        <f t="shared" si="974"/>
        <v>9.37222363564865-9.28795595643412i</v>
      </c>
      <c r="G3328" t="str">
        <f t="shared" si="975"/>
        <v>0.536799186561918-0.498643981081073i</v>
      </c>
      <c r="H3328" t="str">
        <f t="shared" si="976"/>
        <v>0.54681528223827-31.3740745292606i</v>
      </c>
      <c r="I3328" t="str">
        <f t="shared" si="977"/>
        <v>-0.745474098161935-0.778929460991209i</v>
      </c>
      <c r="K3328" t="str">
        <f t="shared" si="978"/>
        <v>0.00721955192311666-0.0115263874696384i</v>
      </c>
      <c r="L3328" t="str">
        <f t="shared" si="979"/>
        <v>0.0015-0.0387546454974398i</v>
      </c>
      <c r="M3328" t="str">
        <f t="shared" si="980"/>
        <v>0.0135-0.0158993417425394i</v>
      </c>
      <c r="N3328">
        <f t="shared" si="981"/>
        <v>12.648791488219871</v>
      </c>
      <c r="O3328">
        <f t="shared" si="982"/>
        <v>11.198050926282887</v>
      </c>
      <c r="P3328" s="3">
        <f t="shared" si="983"/>
        <v>11.198050926282887</v>
      </c>
      <c r="Q3328" s="3">
        <f t="shared" si="984"/>
        <v>167.35120851178013</v>
      </c>
      <c r="R3328">
        <f t="shared" si="985"/>
        <v>-12.648791488219871</v>
      </c>
      <c r="S3328">
        <f t="shared" si="986"/>
        <v>256.67075044979055</v>
      </c>
      <c r="T3328">
        <f t="shared" si="969"/>
        <v>11.198050926282887</v>
      </c>
    </row>
    <row r="3329" spans="1:20" x14ac:dyDescent="0.3">
      <c r="A3329">
        <f t="shared" si="970"/>
        <v>1618838.185583316</v>
      </c>
      <c r="B3329">
        <f t="shared" si="987"/>
        <v>257646.09930149978</v>
      </c>
      <c r="C3329" t="str">
        <f t="shared" si="971"/>
        <v>-3.51483610287875+0.817092073449339i</v>
      </c>
      <c r="D3329" t="str">
        <f t="shared" si="972"/>
        <v>1.37631294170698-4.50997541050144i</v>
      </c>
      <c r="E3329" t="str">
        <f t="shared" si="973"/>
        <v>105.349198000471-199.512076815858i</v>
      </c>
      <c r="F3329" t="str">
        <f t="shared" si="974"/>
        <v>9.33928384329437-9.28812137231503i</v>
      </c>
      <c r="G3329" t="str">
        <f t="shared" si="975"/>
        <v>0.534912542108193-0.498779625088619i</v>
      </c>
      <c r="H3329" t="str">
        <f t="shared" si="976"/>
        <v>0.541859801692589-31.2495821637958i</v>
      </c>
      <c r="I3329" t="str">
        <f t="shared" si="977"/>
        <v>-0.742643982786774-0.773091046115913i</v>
      </c>
      <c r="K3329" t="str">
        <f t="shared" si="978"/>
        <v>0.00721126238991984-0.011492760138645i</v>
      </c>
      <c r="L3329" t="str">
        <f t="shared" si="979"/>
        <v>0.0015-0.0386079353431358i</v>
      </c>
      <c r="M3329" t="str">
        <f t="shared" si="980"/>
        <v>0.0135-0.0158391529612865i</v>
      </c>
      <c r="N3329">
        <f t="shared" si="981"/>
        <v>13.087073052766527</v>
      </c>
      <c r="O3329">
        <f t="shared" si="982"/>
        <v>11.146680954245504</v>
      </c>
      <c r="P3329" s="3">
        <f t="shared" si="983"/>
        <v>11.146680954245504</v>
      </c>
      <c r="Q3329" s="3">
        <f t="shared" si="984"/>
        <v>166.91292694723347</v>
      </c>
      <c r="R3329">
        <f t="shared" si="985"/>
        <v>-13.087073052766527</v>
      </c>
      <c r="S3329">
        <f t="shared" si="986"/>
        <v>257.64609930149976</v>
      </c>
      <c r="T3329">
        <f t="shared" si="969"/>
        <v>11.146680954245504</v>
      </c>
    </row>
    <row r="3330" spans="1:20" x14ac:dyDescent="0.3">
      <c r="A3330">
        <f t="shared" si="970"/>
        <v>1624989.7706885326</v>
      </c>
      <c r="B3330">
        <f t="shared" si="987"/>
        <v>258625.15447884548</v>
      </c>
      <c r="C3330" t="str">
        <f t="shared" si="971"/>
        <v>-3.48761513868013+0.839103329521774i</v>
      </c>
      <c r="D3330" t="str">
        <f t="shared" si="972"/>
        <v>1.366838032311-4.49586403233639i</v>
      </c>
      <c r="E3330" t="str">
        <f t="shared" si="973"/>
        <v>103.85308659819-200.273595583599i</v>
      </c>
      <c r="F3330" t="str">
        <f t="shared" si="974"/>
        <v>9.3063265993499-9.28817107620599i</v>
      </c>
      <c r="G3330" t="str">
        <f t="shared" si="975"/>
        <v>0.533024898105178-0.49890816399929i</v>
      </c>
      <c r="H3330" t="str">
        <f t="shared" si="976"/>
        <v>0.536951961682547-31.1256263976058i</v>
      </c>
      <c r="I3330" t="str">
        <f t="shared" si="977"/>
        <v>-0.739815379941852-0.767286563994156i</v>
      </c>
      <c r="K3330" t="str">
        <f t="shared" si="978"/>
        <v>0.00720299905425687-0.0114592820894553i</v>
      </c>
      <c r="L3330" t="str">
        <f t="shared" si="979"/>
        <v>0.0015-0.0384617805769435i</v>
      </c>
      <c r="M3330" t="str">
        <f t="shared" si="980"/>
        <v>0.0135-0.0157791920315665i</v>
      </c>
      <c r="N3330">
        <f t="shared" si="981"/>
        <v>13.527971996836811</v>
      </c>
      <c r="O3330">
        <f t="shared" si="982"/>
        <v>11.094959911560782</v>
      </c>
      <c r="P3330" s="3">
        <f t="shared" si="983"/>
        <v>11.094959911560782</v>
      </c>
      <c r="Q3330" s="3">
        <f t="shared" si="984"/>
        <v>166.47202800316319</v>
      </c>
      <c r="R3330">
        <f t="shared" si="985"/>
        <v>-13.527971996836811</v>
      </c>
      <c r="S3330">
        <f t="shared" si="986"/>
        <v>258.6251544788455</v>
      </c>
      <c r="T3330">
        <f t="shared" si="969"/>
        <v>11.094959911560782</v>
      </c>
    </row>
    <row r="3331" spans="1:20" x14ac:dyDescent="0.3">
      <c r="A3331">
        <f t="shared" si="970"/>
        <v>1631164.7318171491</v>
      </c>
      <c r="B3331">
        <f t="shared" si="987"/>
        <v>259607.9300658651</v>
      </c>
      <c r="C3331" t="str">
        <f t="shared" si="971"/>
        <v>-3.46020592252421+0.860896885685902i</v>
      </c>
      <c r="D3331" t="str">
        <f t="shared" si="972"/>
        <v>1.35742201726308-4.48177652333816i</v>
      </c>
      <c r="E3331" t="str">
        <f t="shared" si="973"/>
        <v>102.33723372784-201.019972066214i</v>
      </c>
      <c r="F3331" t="str">
        <f t="shared" si="974"/>
        <v>9.27335283887452-9.28810487601599i</v>
      </c>
      <c r="G3331" t="str">
        <f t="shared" si="975"/>
        <v>0.531136308108912-0.499029588619099i</v>
      </c>
      <c r="H3331" t="str">
        <f t="shared" si="976"/>
        <v>0.532091244202784-31.0022044350592i</v>
      </c>
      <c r="I3331" t="str">
        <f t="shared" si="977"/>
        <v>-0.736988341571533-0.761515893008213i</v>
      </c>
      <c r="K3331" t="str">
        <f t="shared" si="978"/>
        <v>0.00719476150582546-0.0114259528179554i</v>
      </c>
      <c r="L3331" t="str">
        <f t="shared" si="979"/>
        <v>0.0015-0.0383161790963772i</v>
      </c>
      <c r="M3331" t="str">
        <f t="shared" si="980"/>
        <v>0.0135-0.0157194580908214i</v>
      </c>
      <c r="N3331">
        <f t="shared" si="981"/>
        <v>13.971478081227104</v>
      </c>
      <c r="O3331">
        <f t="shared" si="982"/>
        <v>11.042879619212272</v>
      </c>
      <c r="P3331" s="3">
        <f t="shared" si="983"/>
        <v>11.042879619212272</v>
      </c>
      <c r="Q3331" s="3">
        <f t="shared" si="984"/>
        <v>166.0285219187729</v>
      </c>
      <c r="R3331">
        <f t="shared" si="985"/>
        <v>-13.971478081227104</v>
      </c>
      <c r="S3331">
        <f t="shared" si="986"/>
        <v>259.60793006586511</v>
      </c>
      <c r="T3331">
        <f t="shared" si="969"/>
        <v>11.042879619212272</v>
      </c>
    </row>
    <row r="3332" spans="1:20" x14ac:dyDescent="0.3">
      <c r="A3332">
        <f t="shared" si="970"/>
        <v>1637363.1577980544</v>
      </c>
      <c r="B3332">
        <f t="shared" si="987"/>
        <v>260594.44020011541</v>
      </c>
      <c r="C3332" t="str">
        <f t="shared" si="971"/>
        <v>-3.4326084876957+0.88246679151322i</v>
      </c>
      <c r="D3332" t="str">
        <f t="shared" si="972"/>
        <v>1.34806461753487-4.46771306100123i</v>
      </c>
      <c r="E3332" t="str">
        <f t="shared" si="973"/>
        <v>100.801770191572-201.750630694039i</v>
      </c>
      <c r="F3332" t="str">
        <f t="shared" si="974"/>
        <v>9.24036349881613-9.28792258856696i</v>
      </c>
      <c r="G3332" t="str">
        <f t="shared" si="975"/>
        <v>0.529246825783585-0.499143890257694i</v>
      </c>
      <c r="H3332" t="str">
        <f t="shared" si="976"/>
        <v>0.527277137757938-30.8793135002011i</v>
      </c>
      <c r="I3332" t="str">
        <f t="shared" si="977"/>
        <v>-0.734162919816459-0.755778911877346i</v>
      </c>
      <c r="K3332" t="str">
        <f t="shared" si="978"/>
        <v>0.00718654933636427-0.0113927718205275i</v>
      </c>
      <c r="L3332" t="str">
        <f t="shared" si="979"/>
        <v>0.0015-0.0381711288069109i</v>
      </c>
      <c r="M3332" t="str">
        <f t="shared" si="980"/>
        <v>0.0135-0.0156599502797583i</v>
      </c>
      <c r="N3332">
        <f t="shared" si="981"/>
        <v>14.417579768479357</v>
      </c>
      <c r="O3332">
        <f t="shared" si="982"/>
        <v>10.990431852986475</v>
      </c>
      <c r="P3332" s="3">
        <f t="shared" si="983"/>
        <v>10.990431852986475</v>
      </c>
      <c r="Q3332" s="3">
        <f t="shared" si="984"/>
        <v>165.58242023152064</v>
      </c>
      <c r="R3332">
        <f t="shared" si="985"/>
        <v>-14.417579768479357</v>
      </c>
      <c r="S3332">
        <f t="shared" si="986"/>
        <v>260.5944402001154</v>
      </c>
      <c r="T3332">
        <f t="shared" si="969"/>
        <v>10.990431852986475</v>
      </c>
    </row>
    <row r="3333" spans="1:20" x14ac:dyDescent="0.3">
      <c r="A3333">
        <f t="shared" si="970"/>
        <v>1643585.137797687</v>
      </c>
      <c r="B3333">
        <f t="shared" si="987"/>
        <v>261584.69907287584</v>
      </c>
      <c r="C3333" t="str">
        <f t="shared" si="971"/>
        <v>-3.40482306360666+0.903807008409118i</v>
      </c>
      <c r="D3333" t="str">
        <f t="shared" si="972"/>
        <v>1.3387655542094-4.45367382018165i</v>
      </c>
      <c r="E3333" t="str">
        <f t="shared" si="973"/>
        <v>99.2468452133708-202.46499212535i</v>
      </c>
      <c r="F3333" t="str">
        <f t="shared" si="974"/>
        <v>9.20735951790484-9.28762403961928i</v>
      </c>
      <c r="G3333" t="str">
        <f t="shared" si="975"/>
        <v>0.527356504895478-0.499251060729873i</v>
      </c>
      <c r="H3333" t="str">
        <f t="shared" si="976"/>
        <v>0.522509137269875-30.7569508365681i</v>
      </c>
      <c r="I3333" t="str">
        <f t="shared" si="977"/>
        <v>-0.731339167006546-0.750075499646051i</v>
      </c>
      <c r="K3333" t="str">
        <f t="shared" si="978"/>
        <v>0.00717836213964041-0.0113597385940459i</v>
      </c>
      <c r="L3333" t="str">
        <f t="shared" si="979"/>
        <v>0.0015-0.0380266276219475i</v>
      </c>
      <c r="M3333" t="str">
        <f t="shared" si="980"/>
        <v>0.0135-0.0156006677423375i</v>
      </c>
      <c r="N3333">
        <f t="shared" si="981"/>
        <v>14.866264197387693</v>
      </c>
      <c r="O3333">
        <f t="shared" si="982"/>
        <v>10.937608348622248</v>
      </c>
      <c r="P3333" s="3">
        <f t="shared" si="983"/>
        <v>10.937608348622248</v>
      </c>
      <c r="Q3333" s="3">
        <f t="shared" si="984"/>
        <v>165.13373580261231</v>
      </c>
      <c r="R3333">
        <f t="shared" si="985"/>
        <v>-14.866264197387693</v>
      </c>
      <c r="S3333">
        <f t="shared" si="986"/>
        <v>261.58469907287582</v>
      </c>
      <c r="T3333">
        <f t="shared" si="969"/>
        <v>10.937608348622248</v>
      </c>
    </row>
    <row r="3334" spans="1:20" x14ac:dyDescent="0.3">
      <c r="A3334">
        <f t="shared" si="970"/>
        <v>1649830.7613213183</v>
      </c>
      <c r="B3334">
        <f t="shared" si="987"/>
        <v>262578.7209293528</v>
      </c>
      <c r="C3334" t="str">
        <f t="shared" si="971"/>
        <v>-3.37685008206939+0.924911415559646i</v>
      </c>
      <c r="D3334" t="str">
        <f t="shared" si="972"/>
        <v>1.32952454850067-4.43965897311341i</v>
      </c>
      <c r="E3334" t="str">
        <f t="shared" si="973"/>
        <v>97.6726268752464-203.162473858642i</v>
      </c>
      <c r="F3334" t="str">
        <f t="shared" si="974"/>
        <v>9.17434183654712-9.28720906389672i</v>
      </c>
      <c r="G3334" t="str">
        <f t="shared" si="975"/>
        <v>0.52546539930688-0.499351092357012i</v>
      </c>
      <c r="H3334" t="str">
        <f t="shared" si="976"/>
        <v>0.517786743986349-30.6351137070047i</v>
      </c>
      <c r="I3334" t="str">
        <f t="shared" si="977"/>
        <v>-0.728517135653985-0.744405535672606i</v>
      </c>
      <c r="K3334" t="str">
        <f t="shared" si="978"/>
        <v>0.00717019951143733-0.0113268526358733i</v>
      </c>
      <c r="L3334" t="str">
        <f t="shared" si="979"/>
        <v>0.0015-0.0378826734627889i</v>
      </c>
      <c r="M3334" t="str">
        <f t="shared" si="980"/>
        <v>0.0135-0.0155416096257596i</v>
      </c>
      <c r="N3334">
        <f t="shared" si="981"/>
        <v>15.317517158330475</v>
      </c>
      <c r="O3334">
        <f t="shared" si="982"/>
        <v>10.884400807182807</v>
      </c>
      <c r="P3334" s="3">
        <f t="shared" si="983"/>
        <v>10.884400807182807</v>
      </c>
      <c r="Q3334" s="3">
        <f t="shared" si="984"/>
        <v>164.68248284166953</v>
      </c>
      <c r="R3334">
        <f t="shared" si="985"/>
        <v>-15.317517158330475</v>
      </c>
      <c r="S3334">
        <f t="shared" si="986"/>
        <v>262.57872092935281</v>
      </c>
      <c r="T3334">
        <f t="shared" si="969"/>
        <v>10.884400807182807</v>
      </c>
    </row>
    <row r="3335" spans="1:20" x14ac:dyDescent="0.3">
      <c r="A3335">
        <f t="shared" si="970"/>
        <v>1656100.1182143395</v>
      </c>
      <c r="B3335">
        <f t="shared" si="987"/>
        <v>263576.52006888436</v>
      </c>
      <c r="C3335" t="str">
        <f t="shared" si="971"/>
        <v>-3.34869018342698+0.945773816266431i</v>
      </c>
      <c r="D3335" t="str">
        <f t="shared" si="972"/>
        <v>1.32034132177311-4.42566868942502i</v>
      </c>
      <c r="E3335" t="str">
        <f t="shared" si="973"/>
        <v>96.0793025347675-203.842490875919i</v>
      </c>
      <c r="F3335" t="str">
        <f t="shared" si="974"/>
        <v>9.14131139671898-9.28667750510905i</v>
      </c>
      <c r="G3335" t="str">
        <f t="shared" si="975"/>
        <v>0.523573562969972-0.499443977968401i</v>
      </c>
      <c r="H3335" t="str">
        <f t="shared" si="976"/>
        <v>0.513109465391143-30.5137993934826i</v>
      </c>
      <c r="I3335" t="str">
        <f t="shared" si="977"/>
        <v>-0.725696878446137-0.738768899617819i</v>
      </c>
      <c r="K3335" t="str">
        <f t="shared" si="978"/>
        <v>0.00716206104954281-0.0112941134438562i</v>
      </c>
      <c r="L3335" t="str">
        <f t="shared" si="979"/>
        <v>0.0015-0.0377392642586063i</v>
      </c>
      <c r="M3335" t="str">
        <f t="shared" si="980"/>
        <v>0.0135-0.0154827750804539i</v>
      </c>
      <c r="N3335">
        <f t="shared" si="981"/>
        <v>15.771323069505172</v>
      </c>
      <c r="O3335">
        <f t="shared" si="982"/>
        <v>10.830800900651759</v>
      </c>
      <c r="P3335" s="3">
        <f t="shared" si="983"/>
        <v>10.830800900651759</v>
      </c>
      <c r="Q3335" s="3">
        <f t="shared" si="984"/>
        <v>164.22867693049483</v>
      </c>
      <c r="R3335">
        <f t="shared" si="985"/>
        <v>-15.771323069505172</v>
      </c>
      <c r="S3335">
        <f t="shared" si="986"/>
        <v>263.57652006888435</v>
      </c>
      <c r="T3335">
        <f t="shared" si="969"/>
        <v>10.830800900651759</v>
      </c>
    </row>
    <row r="3336" spans="1:20" x14ac:dyDescent="0.3">
      <c r="A3336">
        <f t="shared" si="970"/>
        <v>1662393.298663554</v>
      </c>
      <c r="B3336">
        <f t="shared" si="987"/>
        <v>264578.11084514612</v>
      </c>
      <c r="C3336" t="str">
        <f t="shared" si="971"/>
        <v>-3.32034422251742+0.966387944671597i</v>
      </c>
      <c r="D3336" t="str">
        <f t="shared" si="972"/>
        <v>1.3112155955607-4.41170313615618i</v>
      </c>
      <c r="E3336" t="str">
        <f t="shared" si="973"/>
        <v>94.4670792218804-204.504456316694i</v>
      </c>
      <c r="F3336" t="str">
        <f t="shared" si="974"/>
        <v>9.10826914185886-9.28602921597357i</v>
      </c>
      <c r="G3336" t="str">
        <f t="shared" si="975"/>
        <v>0.521681049920708-0.499529710902501i</v>
      </c>
      <c r="H3336" t="str">
        <f t="shared" si="976"/>
        <v>0.508476815115584-30.3930051969205i</v>
      </c>
      <c r="I3336" t="str">
        <f t="shared" si="977"/>
        <v>-0.722878448238361-0.733165471433964i</v>
      </c>
      <c r="K3336" t="str">
        <f t="shared" si="978"/>
        <v>0.00715394635373704-0.011261520516321i</v>
      </c>
      <c r="L3336" t="str">
        <f t="shared" si="979"/>
        <v>0.0015-0.0375963979464098i</v>
      </c>
      <c r="M3336" t="str">
        <f t="shared" si="980"/>
        <v>0.0135-0.0154241632600656i</v>
      </c>
      <c r="N3336">
        <f t="shared" si="981"/>
        <v>16.227664954160701</v>
      </c>
      <c r="O3336">
        <f t="shared" si="982"/>
        <v>10.776800277749807</v>
      </c>
      <c r="P3336" s="3">
        <f t="shared" si="983"/>
        <v>10.776800277749807</v>
      </c>
      <c r="Q3336" s="3">
        <f t="shared" si="984"/>
        <v>163.7723350458393</v>
      </c>
      <c r="R3336">
        <f t="shared" si="985"/>
        <v>-16.227664954160701</v>
      </c>
      <c r="S3336">
        <f t="shared" si="986"/>
        <v>264.57811084514611</v>
      </c>
      <c r="T3336">
        <f t="shared" si="969"/>
        <v>10.776800277749807</v>
      </c>
    </row>
    <row r="3337" spans="1:20" x14ac:dyDescent="0.3">
      <c r="A3337">
        <f t="shared" si="970"/>
        <v>1668710.3931984755</v>
      </c>
      <c r="B3337">
        <f t="shared" si="987"/>
        <v>265583.50766635768</v>
      </c>
      <c r="C3337" t="str">
        <f t="shared" si="971"/>
        <v>-3.29181327444787+0.986747472871454i</v>
      </c>
      <c r="D3337" t="str">
        <f t="shared" si="972"/>
        <v>1.30214709158575-4.3977624777743i</v>
      </c>
      <c r="E3337" t="str">
        <f t="shared" si="973"/>
        <v>92.8361840130112-205.147782182286i</v>
      </c>
      <c r="F3337" t="str">
        <f t="shared" si="974"/>
        <v>9.07521601676036-9.28526405823483i</v>
      </c>
      <c r="G3337" t="str">
        <f t="shared" si="975"/>
        <v>0.519787914272653-0.499608285008103i</v>
      </c>
      <c r="H3337" t="str">
        <f t="shared" si="976"/>
        <v>0.503888312851477-30.2727284370073i</v>
      </c>
      <c r="I3337" t="str">
        <f t="shared" si="977"/>
        <v>-0.720061898046815-0.727595131354005i</v>
      </c>
      <c r="K3337" t="str">
        <f t="shared" si="978"/>
        <v>0.00714585502578118-0.0112290733520693i</v>
      </c>
      <c r="L3337" t="str">
        <f t="shared" si="979"/>
        <v>0.0015-0.03745407247102i</v>
      </c>
      <c r="M3337" t="str">
        <f t="shared" si="980"/>
        <v>0.0135-0.0153657733214441i</v>
      </c>
      <c r="N3337">
        <f t="shared" si="981"/>
        <v>16.686524418893413</v>
      </c>
      <c r="O3337">
        <f t="shared" si="982"/>
        <v>10.722390569970015</v>
      </c>
      <c r="P3337" s="3">
        <f t="shared" si="983"/>
        <v>10.722390569970015</v>
      </c>
      <c r="Q3337" s="3">
        <f t="shared" si="984"/>
        <v>163.31347558110659</v>
      </c>
      <c r="R3337">
        <f t="shared" si="985"/>
        <v>-16.686524418893413</v>
      </c>
      <c r="S3337">
        <f t="shared" si="986"/>
        <v>265.58350766635766</v>
      </c>
      <c r="T3337">
        <f t="shared" si="969"/>
        <v>10.722390569970015</v>
      </c>
    </row>
    <row r="3338" spans="1:20" x14ac:dyDescent="0.3">
      <c r="A3338">
        <f t="shared" si="970"/>
        <v>1675051.4926926296</v>
      </c>
      <c r="B3338">
        <f t="shared" si="987"/>
        <v>266592.72499548981</v>
      </c>
      <c r="C3338" t="str">
        <f t="shared" si="971"/>
        <v>-3.26309864015469+1.00684601841824i</v>
      </c>
      <c r="D3338" t="str">
        <f t="shared" si="972"/>
        <v>1.29313553177748-4.38384687619142i</v>
      </c>
      <c r="E3338" t="str">
        <f t="shared" si="973"/>
        <v>91.1868643803523-205.771880069876i</v>
      </c>
      <c r="F3338" t="str">
        <f t="shared" si="974"/>
        <v>9.04215296746458-9.28438190268348i</v>
      </c>
      <c r="G3338" t="str">
        <f t="shared" si="975"/>
        <v>0.51789421021082-0.499679694645411i</v>
      </c>
      <c r="H3338" t="str">
        <f t="shared" si="976"/>
        <v>0.499343484265392-30.1529664520269i</v>
      </c>
      <c r="I3338" t="str">
        <f t="shared" si="977"/>
        <v>-0.717247281041239-0.722057759881019i</v>
      </c>
      <c r="K3338" t="str">
        <f t="shared" si="978"/>
        <v>0.00713778666940551-0.0111967714503737i</v>
      </c>
      <c r="L3338" t="str">
        <f t="shared" si="979"/>
        <v>0.0015-0.0373122857850368i</v>
      </c>
      <c r="M3338" t="str">
        <f t="shared" si="980"/>
        <v>0.0135-0.0153076044246305i</v>
      </c>
      <c r="N3338">
        <f t="shared" si="981"/>
        <v>17.147881633104873</v>
      </c>
      <c r="O3338">
        <f t="shared" si="982"/>
        <v>10.667563397829163</v>
      </c>
      <c r="P3338" s="3">
        <f t="shared" si="983"/>
        <v>10.667563397829163</v>
      </c>
      <c r="Q3338" s="3">
        <f t="shared" si="984"/>
        <v>162.85211836689513</v>
      </c>
      <c r="R3338">
        <f t="shared" si="985"/>
        <v>-17.147881633104873</v>
      </c>
      <c r="S3338">
        <f t="shared" si="986"/>
        <v>266.59272499548979</v>
      </c>
      <c r="T3338">
        <f t="shared" si="969"/>
        <v>10.667563397829163</v>
      </c>
    </row>
    <row r="3339" spans="1:20" x14ac:dyDescent="0.3">
      <c r="A3339">
        <f t="shared" si="970"/>
        <v>1681416.6883648618</v>
      </c>
      <c r="B3339">
        <f t="shared" si="987"/>
        <v>267605.77735047269</v>
      </c>
      <c r="C3339" t="str">
        <f t="shared" si="971"/>
        <v>-3.23420185172362+1.02667715220634i</v>
      </c>
      <c r="D3339" t="str">
        <f t="shared" si="972"/>
        <v>1.28418063829027-4.36995649078079i</v>
      </c>
      <c r="E3339" t="str">
        <f t="shared" si="973"/>
        <v>89.5193885142115-206.37616193563i</v>
      </c>
      <c r="F3339" t="str">
        <f t="shared" si="974"/>
        <v>9.00908094115189-9.28338262917235i</v>
      </c>
      <c r="G3339" t="str">
        <f t="shared" si="975"/>
        <v>0.51599999198548-0.49974393468702i</v>
      </c>
      <c r="H3339" t="str">
        <f t="shared" si="976"/>
        <v>0.494841860914315-30.0337165986847i</v>
      </c>
      <c r="I3339" t="str">
        <f t="shared" si="977"/>
        <v>-0.714434650537585-0.716553237777821i</v>
      </c>
      <c r="K3339" t="str">
        <f t="shared" si="978"/>
        <v>0.00712974089029854-0.0111646143109733i</v>
      </c>
      <c r="L3339" t="str">
        <f t="shared" si="979"/>
        <v>0.0015-0.0371710358488114i</v>
      </c>
      <c r="M3339" t="str">
        <f t="shared" si="980"/>
        <v>0.0135-0.0152496557328457i</v>
      </c>
      <c r="N3339">
        <f t="shared" si="981"/>
        <v>17.611715309701651</v>
      </c>
      <c r="O3339">
        <f t="shared" si="982"/>
        <v>10.612310377329372</v>
      </c>
      <c r="P3339" s="3">
        <f t="shared" si="983"/>
        <v>10.612310377329372</v>
      </c>
      <c r="Q3339" s="3">
        <f t="shared" si="984"/>
        <v>162.38828469029835</v>
      </c>
      <c r="R3339">
        <f t="shared" si="985"/>
        <v>-17.611715309701651</v>
      </c>
      <c r="S3339">
        <f t="shared" si="986"/>
        <v>267.60577735047269</v>
      </c>
      <c r="T3339">
        <f t="shared" si="969"/>
        <v>10.612310377329372</v>
      </c>
    </row>
    <row r="3340" spans="1:20" x14ac:dyDescent="0.3">
      <c r="A3340">
        <f t="shared" si="970"/>
        <v>1687806.0717806481</v>
      </c>
      <c r="B3340">
        <f t="shared" si="987"/>
        <v>268622.67930440448</v>
      </c>
      <c r="C3340" t="str">
        <f t="shared" si="971"/>
        <v>-3.20512467744558+1.04623440673832i</v>
      </c>
      <c r="D3340" t="str">
        <f t="shared" si="972"/>
        <v>1.27528213352168-4.35609147839391i</v>
      </c>
      <c r="E3340" t="str">
        <f t="shared" si="973"/>
        <v>87.8340456163787-206.960040886068i</v>
      </c>
      <c r="F3340" t="str">
        <f t="shared" si="974"/>
        <v>8.97600088603381-9.28226612663214i</v>
      </c>
      <c r="G3340" t="str">
        <f t="shared" si="975"/>
        <v>0.51410531390596-0.499801000518821i</v>
      </c>
      <c r="H3340" t="str">
        <f t="shared" si="976"/>
        <v>0.490382980162587-29.9149762519368i</v>
      </c>
      <c r="I3340" t="str">
        <f t="shared" si="977"/>
        <v>-0.711624059990721-0.711081446056855i</v>
      </c>
      <c r="K3340" t="str">
        <f t="shared" si="978"/>
        <v>0.00712171729609544-0.0111326014340689i</v>
      </c>
      <c r="L3340" t="str">
        <f t="shared" si="979"/>
        <v>0.0015-0.0370303206304158i</v>
      </c>
      <c r="M3340" t="str">
        <f t="shared" si="980"/>
        <v>0.0135-0.0151919264124783i</v>
      </c>
      <c r="N3340">
        <f t="shared" si="981"/>
        <v>18.078002687120545</v>
      </c>
      <c r="O3340">
        <f t="shared" si="982"/>
        <v>10.556623126627239</v>
      </c>
      <c r="P3340" s="3">
        <f t="shared" si="983"/>
        <v>10.556623126627239</v>
      </c>
      <c r="Q3340" s="3">
        <f t="shared" si="984"/>
        <v>161.92199731287945</v>
      </c>
      <c r="R3340">
        <f t="shared" si="985"/>
        <v>-18.078002687120545</v>
      </c>
      <c r="S3340">
        <f t="shared" si="986"/>
        <v>268.62267930440447</v>
      </c>
      <c r="T3340">
        <f t="shared" si="969"/>
        <v>10.556623126627239</v>
      </c>
    </row>
    <row r="3341" spans="1:20" x14ac:dyDescent="0.3">
      <c r="A3341">
        <f t="shared" si="970"/>
        <v>1694219.7348534146</v>
      </c>
      <c r="B3341">
        <f t="shared" si="987"/>
        <v>269643.44548576121</v>
      </c>
      <c r="C3341" t="str">
        <f t="shared" si="971"/>
        <v>-3.17586912658178+1.06551128476449i</v>
      </c>
      <c r="D3341" t="str">
        <f t="shared" si="972"/>
        <v>1.2664397401301-4.34225199337723i</v>
      </c>
      <c r="E3341" t="str">
        <f t="shared" si="973"/>
        <v>86.131146162352-207.522931996709i</v>
      </c>
      <c r="F3341" t="str">
        <f t="shared" si="974"/>
        <v>8.9429137512443-9.28103229308504i</v>
      </c>
      <c r="G3341" t="str">
        <f t="shared" si="975"/>
        <v>0.512210230334425-0.499850888040804i</v>
      </c>
      <c r="H3341" t="str">
        <f t="shared" si="976"/>
        <v>0.485966385100178-29.79674280482i</v>
      </c>
      <c r="I3341" t="str">
        <f t="shared" si="977"/>
        <v>-0.708815562987012-0.70564226597026i</v>
      </c>
      <c r="K3341" t="str">
        <f t="shared" si="978"/>
        <v>0.00711371549636744-0.0111007323203184i</v>
      </c>
      <c r="L3341" t="str">
        <f t="shared" si="979"/>
        <v>0.0015-0.0368901381056145i</v>
      </c>
      <c r="M3341" t="str">
        <f t="shared" si="980"/>
        <v>0.0135-0.0151344156330726i</v>
      </c>
      <c r="N3341">
        <f t="shared" si="981"/>
        <v>18.546719512769101</v>
      </c>
      <c r="O3341">
        <f t="shared" si="982"/>
        <v>10.500493272903466</v>
      </c>
      <c r="P3341" s="3">
        <f t="shared" si="983"/>
        <v>10.500493272903466</v>
      </c>
      <c r="Q3341" s="3">
        <f t="shared" si="984"/>
        <v>161.4532804872309</v>
      </c>
      <c r="R3341">
        <f t="shared" si="985"/>
        <v>-18.546719512769101</v>
      </c>
      <c r="S3341">
        <f t="shared" si="986"/>
        <v>269.64344548576122</v>
      </c>
      <c r="T3341">
        <f t="shared" si="969"/>
        <v>10.500493272903466</v>
      </c>
    </row>
    <row r="3342" spans="1:20" x14ac:dyDescent="0.3">
      <c r="A3342">
        <f t="shared" si="970"/>
        <v>1700657.7698458575</v>
      </c>
      <c r="B3342">
        <f t="shared" si="987"/>
        <v>270668.09057860711</v>
      </c>
      <c r="C3342" t="str">
        <f t="shared" si="971"/>
        <v>-3.14643745381264+1.08450126828795i</v>
      </c>
      <c r="D3342" t="str">
        <f t="shared" si="972"/>
        <v>1.25765318105221-4.32843818758919i</v>
      </c>
      <c r="E3342" t="str">
        <f t="shared" si="973"/>
        <v>84.4110221303763-208.064253156855i</v>
      </c>
      <c r="F3342" t="str">
        <f t="shared" si="974"/>
        <v>8.90982048673115-9.27968103565656i</v>
      </c>
      <c r="G3342" t="str">
        <f t="shared" si="975"/>
        <v>0.510314795679648-0.49989359366778i</v>
      </c>
      <c r="H3342" t="str">
        <f t="shared" si="976"/>
        <v>0.481591624462205-29.6790136682848i</v>
      </c>
      <c r="I3342" t="str">
        <f t="shared" si="977"/>
        <v>-0.706009213236878-0.700235579000202i</v>
      </c>
      <c r="K3342" t="str">
        <f t="shared" si="978"/>
        <v>0.00710573510261071-0.0110690064708324i</v>
      </c>
      <c r="L3342" t="str">
        <f t="shared" si="979"/>
        <v>0.0015-0.0367504862578347i</v>
      </c>
      <c r="M3342" t="str">
        <f t="shared" si="980"/>
        <v>0.0135-0.0150771225673168i</v>
      </c>
      <c r="N3342">
        <f t="shared" si="981"/>
        <v>19.017840027965462</v>
      </c>
      <c r="O3342">
        <f t="shared" si="982"/>
        <v>10.443912459427585</v>
      </c>
      <c r="P3342" s="3">
        <f t="shared" si="983"/>
        <v>10.443912459427585</v>
      </c>
      <c r="Q3342" s="3">
        <f t="shared" si="984"/>
        <v>160.98215997203454</v>
      </c>
      <c r="R3342">
        <f t="shared" si="985"/>
        <v>-19.017840027965462</v>
      </c>
      <c r="S3342">
        <f t="shared" si="986"/>
        <v>270.66809057860712</v>
      </c>
      <c r="T3342">
        <f t="shared" si="969"/>
        <v>10.443912459427585</v>
      </c>
    </row>
    <row r="3343" spans="1:20" x14ac:dyDescent="0.3">
      <c r="A3343">
        <f t="shared" si="970"/>
        <v>1707120.2693712721</v>
      </c>
      <c r="B3343">
        <f t="shared" si="987"/>
        <v>271696.62932280585</v>
      </c>
      <c r="C3343" t="str">
        <f t="shared" si="971"/>
        <v>-3.11683216334438+1.10319782792479i</v>
      </c>
      <c r="D3343" t="str">
        <f t="shared" si="972"/>
        <v>1.24892217952012-4.31465021041714i</v>
      </c>
      <c r="E3343" t="str">
        <f t="shared" si="973"/>
        <v>82.6740271952057-208.583425939246i</v>
      </c>
      <c r="F3343" t="str">
        <f t="shared" si="974"/>
        <v>8.87672204314694-9.27821227058663i</v>
      </c>
      <c r="G3343" t="str">
        <f t="shared" si="975"/>
        <v>0.508419064390769-0.499929114330006i</v>
      </c>
      <c r="H3343" t="str">
        <f t="shared" si="976"/>
        <v>0.477258252549737-29.5617862710295i</v>
      </c>
      <c r="I3343" t="str">
        <f t="shared" si="977"/>
        <v>-0.703205064567354-0.694861266849388i</v>
      </c>
      <c r="K3343" t="str">
        <f t="shared" si="978"/>
        <v>0.00709777572823602-0.0110374233871686i</v>
      </c>
      <c r="L3343" t="str">
        <f t="shared" si="979"/>
        <v>0.0015-0.0366113630781377i</v>
      </c>
      <c r="M3343" t="str">
        <f t="shared" si="980"/>
        <v>0.0135-0.0150200463910309i</v>
      </c>
      <c r="N3343">
        <f t="shared" si="981"/>
        <v>19.491336954456926</v>
      </c>
      <c r="O3343">
        <f t="shared" si="982"/>
        <v>10.386872352809714</v>
      </c>
      <c r="P3343" s="3">
        <f t="shared" si="983"/>
        <v>10.386872352809714</v>
      </c>
      <c r="Q3343" s="3">
        <f t="shared" si="984"/>
        <v>160.50866304554307</v>
      </c>
      <c r="R3343">
        <f t="shared" si="985"/>
        <v>-19.491336954456926</v>
      </c>
      <c r="S3343">
        <f t="shared" si="986"/>
        <v>271.69662932280585</v>
      </c>
      <c r="T3343">
        <f t="shared" si="969"/>
        <v>10.386872352809714</v>
      </c>
    </row>
    <row r="3344" spans="1:20" x14ac:dyDescent="0.3">
      <c r="A3344">
        <f t="shared" si="970"/>
        <v>1713607.3263948828</v>
      </c>
      <c r="B3344">
        <f t="shared" si="987"/>
        <v>272729.0765142325</v>
      </c>
      <c r="C3344" t="str">
        <f t="shared" si="971"/>
        <v>-3.08705601264734+1.12159443260856i</v>
      </c>
      <c r="D3344" t="str">
        <f t="shared" si="972"/>
        <v>1.24024645907822-4.30088820879425i</v>
      </c>
      <c r="E3344" t="str">
        <f t="shared" si="973"/>
        <v>80.9205368845507-209.079876493139i</v>
      </c>
      <c r="F3344" t="str">
        <f t="shared" si="974"/>
        <v>8.84361937173982-9.27662592323785i</v>
      </c>
      <c r="G3344" t="str">
        <f t="shared" si="975"/>
        <v>0.506523090951042-0.499957447473727i</v>
      </c>
      <c r="H3344" t="str">
        <f t="shared" si="976"/>
        <v>0.472965829151802-29.4450580593367i</v>
      </c>
      <c r="I3344" t="str">
        <f t="shared" si="977"/>
        <v>-0.700403170914528-0.689519211431816i</v>
      </c>
      <c r="K3344" t="str">
        <f t="shared" si="978"/>
        <v>0.0070898369885581-0.0110059825713278i</v>
      </c>
      <c r="L3344" t="str">
        <f t="shared" si="979"/>
        <v>0.0015-0.0364727665651901i</v>
      </c>
      <c r="M3344" t="str">
        <f t="shared" si="980"/>
        <v>0.0135-0.0149631862831549i</v>
      </c>
      <c r="N3344">
        <f t="shared" si="981"/>
        <v>19.967181482613682</v>
      </c>
      <c r="O3344">
        <f t="shared" si="982"/>
        <v>10.329364650431952</v>
      </c>
      <c r="P3344" s="3">
        <f t="shared" si="983"/>
        <v>10.329364650431952</v>
      </c>
      <c r="Q3344" s="3">
        <f t="shared" si="984"/>
        <v>160.03281851738632</v>
      </c>
      <c r="R3344">
        <f t="shared" si="985"/>
        <v>-19.967181482613682</v>
      </c>
      <c r="S3344">
        <f t="shared" si="986"/>
        <v>272.72907651423247</v>
      </c>
      <c r="T3344">
        <f t="shared" si="969"/>
        <v>10.329364650431952</v>
      </c>
    </row>
    <row r="3345" spans="1:20" x14ac:dyDescent="0.3">
      <c r="A3345">
        <f t="shared" si="970"/>
        <v>1720119.0342351834</v>
      </c>
      <c r="B3345">
        <f t="shared" si="987"/>
        <v>273765.44700498658</v>
      </c>
      <c r="C3345" t="str">
        <f t="shared" si="971"/>
        <v>-3.05711201580069+1.13968455962446i</v>
      </c>
      <c r="D3345" t="str">
        <f t="shared" si="972"/>
        <v>1.23162574359986-4.28715232721675i</v>
      </c>
      <c r="E3345" t="str">
        <f t="shared" si="973"/>
        <v>79.1509486962563-209.553036459226i</v>
      </c>
      <c r="F3345" t="str">
        <f t="shared" si="974"/>
        <v>8.81051342424426-9.27492192810343i</v>
      </c>
      <c r="G3345" t="str">
        <f t="shared" si="975"/>
        <v>0.504626929871574-0.499978591061621i</v>
      </c>
      <c r="H3345" t="str">
        <f t="shared" si="976"/>
        <v>0.468713919468624-29.3288264969115i</v>
      </c>
      <c r="I3345" t="str">
        <f t="shared" si="977"/>
        <v>-0.697603586316049-0.684209294863743i</v>
      </c>
      <c r="K3345" t="str">
        <f t="shared" si="978"/>
        <v>0.00708191850078542-0.010974683525748i</v>
      </c>
      <c r="L3345" t="str">
        <f t="shared" si="979"/>
        <v>0.0015-0.0363346947252342i</v>
      </c>
      <c r="M3345" t="str">
        <f t="shared" si="980"/>
        <v>0.0135-0.0149065414257371i</v>
      </c>
      <c r="N3345">
        <f t="shared" si="981"/>
        <v>20.445343261363433</v>
      </c>
      <c r="O3345">
        <f t="shared" si="982"/>
        <v>10.271381088050715</v>
      </c>
      <c r="P3345" s="3">
        <f t="shared" si="983"/>
        <v>10.271381088050715</v>
      </c>
      <c r="Q3345" s="3">
        <f t="shared" si="984"/>
        <v>159.55465673863657</v>
      </c>
      <c r="R3345">
        <f t="shared" si="985"/>
        <v>-20.445343261363433</v>
      </c>
      <c r="S3345">
        <f t="shared" si="986"/>
        <v>273.76544700498658</v>
      </c>
      <c r="T3345">
        <f t="shared" si="969"/>
        <v>10.271381088050715</v>
      </c>
    </row>
    <row r="3346" spans="1:20" x14ac:dyDescent="0.3">
      <c r="A3346">
        <f t="shared" si="970"/>
        <v>1726655.486565277</v>
      </c>
      <c r="B3346">
        <f t="shared" si="987"/>
        <v>274805.75570360554</v>
      </c>
      <c r="C3346" t="str">
        <f t="shared" si="971"/>
        <v>-3.02700344641744+1.15746170495874i</v>
      </c>
      <c r="D3346" t="str">
        <f t="shared" si="972"/>
        <v>1.22305975730363-4.27344270776079i</v>
      </c>
      <c r="E3346" t="str">
        <f t="shared" si="973"/>
        <v>77.3656821742336-210.002343904632i</v>
      </c>
      <c r="F3346" t="str">
        <f t="shared" si="974"/>
        <v>8.77740515277166-9.27310022881271i</v>
      </c>
      <c r="G3346" t="str">
        <f t="shared" si="975"/>
        <v>0.502730635685063-0.499992543573157i</v>
      </c>
      <c r="H3346" t="str">
        <f t="shared" si="976"/>
        <v>0.464502094036052-29.213089064721i</v>
      </c>
      <c r="I3346" t="str">
        <f t="shared" si="977"/>
        <v>-0.694806364903514-0.678931399454857i</v>
      </c>
      <c r="K3346" t="str">
        <f t="shared" si="978"/>
        <v>0.0070740198840101-0.0109435257533003i</v>
      </c>
      <c r="L3346" t="str">
        <f t="shared" si="979"/>
        <v>0.0015-0.0361971455720604i</v>
      </c>
      <c r="M3346" t="str">
        <f t="shared" si="980"/>
        <v>0.0135-0.0148501110039222i</v>
      </c>
      <c r="N3346">
        <f t="shared" si="981"/>
        <v>20.92579038996675</v>
      </c>
      <c r="O3346">
        <f t="shared" si="982"/>
        <v>10.212913447559515</v>
      </c>
      <c r="P3346" s="3">
        <f t="shared" si="983"/>
        <v>10.212913447559515</v>
      </c>
      <c r="Q3346" s="3">
        <f t="shared" si="984"/>
        <v>159.07420961003325</v>
      </c>
      <c r="R3346">
        <f t="shared" si="985"/>
        <v>-20.92579038996675</v>
      </c>
      <c r="S3346">
        <f t="shared" si="986"/>
        <v>274.80575570360554</v>
      </c>
      <c r="T3346">
        <f t="shared" si="969"/>
        <v>10.212913447559515</v>
      </c>
    </row>
    <row r="3347" spans="1:20" x14ac:dyDescent="0.3">
      <c r="A3347">
        <f t="shared" si="970"/>
        <v>1733216.777414225</v>
      </c>
      <c r="B3347">
        <f t="shared" si="987"/>
        <v>275850.01757527923</v>
      </c>
      <c r="C3347" t="str">
        <f t="shared" si="971"/>
        <v>-2.99673384012535+1.17491939394472i</v>
      </c>
      <c r="D3347" t="str">
        <f t="shared" si="972"/>
        <v>1.2145482247694-4.25975949009962i</v>
      </c>
      <c r="E3347" t="str">
        <f t="shared" si="973"/>
        <v>75.5651789413447-210.427244276077i</v>
      </c>
      <c r="F3347" t="str">
        <f t="shared" si="974"/>
        <v>8.74429550970083-9.27116077813562i</v>
      </c>
      <c r="G3347" t="str">
        <f t="shared" si="975"/>
        <v>0.500834262939521-0.499999304004863i</v>
      </c>
      <c r="H3347" t="str">
        <f t="shared" si="976"/>
        <v>0.460329928651159-29.0978432608367i</v>
      </c>
      <c r="I3347" t="str">
        <f t="shared" si="977"/>
        <v>-0.692011560894902-0.673685407699689i</v>
      </c>
      <c r="K3347" t="str">
        <f t="shared" si="978"/>
        <v>0.00706614075919797-0.0109125087572828i</v>
      </c>
      <c r="L3347" t="str">
        <f t="shared" si="979"/>
        <v>0.0015-0.0360601171269778i</v>
      </c>
      <c r="M3347" t="str">
        <f t="shared" si="980"/>
        <v>0.0135-0.0147938942059396i</v>
      </c>
      <c r="N3347">
        <f t="shared" si="981"/>
        <v>21.408489411689516</v>
      </c>
      <c r="O3347">
        <f t="shared" si="982"/>
        <v>10.153953564901954</v>
      </c>
      <c r="P3347" s="3">
        <f t="shared" si="983"/>
        <v>10.153953564901954</v>
      </c>
      <c r="Q3347" s="3">
        <f t="shared" si="984"/>
        <v>158.59151058831048</v>
      </c>
      <c r="R3347">
        <f t="shared" si="985"/>
        <v>-21.408489411689516</v>
      </c>
      <c r="S3347">
        <f t="shared" si="986"/>
        <v>275.85001757527925</v>
      </c>
      <c r="T3347">
        <f t="shared" si="969"/>
        <v>10.153953564901954</v>
      </c>
    </row>
    <row r="3348" spans="1:20" x14ac:dyDescent="0.3">
      <c r="A3348">
        <f t="shared" si="970"/>
        <v>1739803.0011683991</v>
      </c>
      <c r="B3348">
        <f t="shared" si="987"/>
        <v>276898.24764206528</v>
      </c>
      <c r="C3348" t="str">
        <f t="shared" si="971"/>
        <v>-2.96630699657912+1.19205119218772i</v>
      </c>
      <c r="D3348" t="str">
        <f t="shared" si="972"/>
        <v>1.20609087095421-4.24610281152076i</v>
      </c>
      <c r="E3348" t="str">
        <f t="shared" si="973"/>
        <v>73.7499026873895-210.827191369153i</v>
      </c>
      <c r="F3348" t="str">
        <f t="shared" si="974"/>
        <v>8.71118544756841-9.26910353798503i</v>
      </c>
      <c r="G3348" t="str">
        <f t="shared" si="975"/>
        <v>0.498937866191999-0.499998871870501i</v>
      </c>
      <c r="H3348" t="str">
        <f t="shared" si="976"/>
        <v>0.456197004298985-28.9830866002772i</v>
      </c>
      <c r="I3348" t="str">
        <f t="shared" si="977"/>
        <v>-0.689219228586901-0.668471202269197i</v>
      </c>
      <c r="K3348" t="str">
        <f t="shared" si="978"/>
        <v>0.00705828074917888-0.0108816320414165i</v>
      </c>
      <c r="L3348" t="str">
        <f t="shared" si="979"/>
        <v>0.0015-0.0359236074187864i</v>
      </c>
      <c r="M3348" t="str">
        <f t="shared" si="980"/>
        <v>0.0135-0.0147378902230919i</v>
      </c>
      <c r="N3348">
        <f t="shared" si="981"/>
        <v>21.893405309477828</v>
      </c>
      <c r="O3348">
        <f t="shared" si="982"/>
        <v>10.094493338124535</v>
      </c>
      <c r="P3348" s="3">
        <f t="shared" si="983"/>
        <v>10.094493338124535</v>
      </c>
      <c r="Q3348" s="3">
        <f t="shared" si="984"/>
        <v>158.10659469052217</v>
      </c>
      <c r="R3348">
        <f t="shared" si="985"/>
        <v>-21.893405309477828</v>
      </c>
      <c r="S3348">
        <f t="shared" si="986"/>
        <v>276.89824764206526</v>
      </c>
      <c r="T3348">
        <f t="shared" si="969"/>
        <v>10.094493338124535</v>
      </c>
    </row>
    <row r="3349" spans="1:20" x14ac:dyDescent="0.3">
      <c r="A3349">
        <f t="shared" si="970"/>
        <v>1746414.2525728389</v>
      </c>
      <c r="B3349">
        <f t="shared" si="987"/>
        <v>277950.46098310512</v>
      </c>
      <c r="C3349" t="str">
        <f t="shared" si="971"/>
        <v>-2.9357269809799+1.20885071674547i</v>
      </c>
      <c r="D3349" t="str">
        <f t="shared" si="972"/>
        <v>1.19768742120777-4.23247280694301i</v>
      </c>
      <c r="E3349" t="str">
        <f t="shared" si="973"/>
        <v>71.9203391106032-211.201648311458i</v>
      </c>
      <c r="F3349" t="str">
        <f t="shared" si="974"/>
        <v>8.6780759189593-9.26692847941813i</v>
      </c>
      <c r="G3349" t="str">
        <f t="shared" si="975"/>
        <v>0.497041500002311-0.499991247201152i</v>
      </c>
      <c r="H3349" t="str">
        <f t="shared" si="976"/>
        <v>0.45210290708042-28.8688166148541i</v>
      </c>
      <c r="I3349" t="str">
        <f t="shared" si="977"/>
        <v>-0.686429422347299-0.663288666002613i</v>
      </c>
      <c r="K3349" t="str">
        <f t="shared" si="978"/>
        <v>0.00705043947863703-0.0108508951098388i</v>
      </c>
      <c r="L3349" t="str">
        <f t="shared" si="979"/>
        <v>0.0015-0.0357876144837482i</v>
      </c>
      <c r="M3349" t="str">
        <f t="shared" si="980"/>
        <v>0.0135-0.0146820982497429i</v>
      </c>
      <c r="N3349">
        <f t="shared" si="981"/>
        <v>22.380501503675163</v>
      </c>
      <c r="O3349">
        <f t="shared" si="982"/>
        <v>10.034524735554083</v>
      </c>
      <c r="P3349" s="3">
        <f t="shared" si="983"/>
        <v>10.034524735554083</v>
      </c>
      <c r="Q3349" s="3">
        <f t="shared" si="984"/>
        <v>157.61949849632484</v>
      </c>
      <c r="R3349">
        <f t="shared" si="985"/>
        <v>-22.380501503675163</v>
      </c>
      <c r="S3349">
        <f t="shared" si="986"/>
        <v>277.95046098310513</v>
      </c>
      <c r="T3349">
        <f t="shared" si="969"/>
        <v>10.034524735554083</v>
      </c>
    </row>
    <row r="3350" spans="1:20" x14ac:dyDescent="0.3">
      <c r="A3350">
        <f t="shared" si="970"/>
        <v>1753050.626732616</v>
      </c>
      <c r="B3350">
        <f t="shared" si="987"/>
        <v>279006.67273484095</v>
      </c>
      <c r="C3350" t="str">
        <f t="shared" si="971"/>
        <v>-2.90499812508024+1.22531164754304i</v>
      </c>
      <c r="D3350" t="str">
        <f t="shared" si="972"/>
        <v>1.18933760128769-4.21886960893368i</v>
      </c>
      <c r="E3350" t="str">
        <f t="shared" si="973"/>
        <v>70.0769958110211-211.55008855726i</v>
      </c>
      <c r="F3350" t="str">
        <f t="shared" si="974"/>
        <v>8.64496787639694-9.26463558263559i</v>
      </c>
      <c r="G3350" t="str">
        <f t="shared" si="975"/>
        <v>0.495145218926758-0.499976430545212i</v>
      </c>
      <c r="H3350" t="str">
        <f t="shared" si="976"/>
        <v>0.448047228141206-28.7550308530186i</v>
      </c>
      <c r="I3350" t="str">
        <f t="shared" si="977"/>
        <v>-0.683642196607276-0.658137681899451i</v>
      </c>
      <c r="K3350" t="str">
        <f t="shared" si="978"/>
        <v>0.00704261657410168-0.0108202974670992i</v>
      </c>
      <c r="L3350" t="str">
        <f t="shared" si="979"/>
        <v>0.0015-0.035652136365559i</v>
      </c>
      <c r="M3350" t="str">
        <f t="shared" si="980"/>
        <v>0.0135-0.0146265174833063i</v>
      </c>
      <c r="N3350">
        <f t="shared" si="981"/>
        <v>22.869739851884418</v>
      </c>
      <c r="O3350">
        <f t="shared" si="982"/>
        <v>9.9740398040910563</v>
      </c>
      <c r="P3350" s="3">
        <f t="shared" si="983"/>
        <v>9.9740398040910563</v>
      </c>
      <c r="Q3350" s="3">
        <f t="shared" si="984"/>
        <v>157.13026014811558</v>
      </c>
      <c r="R3350">
        <f t="shared" si="985"/>
        <v>-22.869739851884418</v>
      </c>
      <c r="S3350">
        <f t="shared" si="986"/>
        <v>279.00667273484095</v>
      </c>
      <c r="T3350">
        <f t="shared" si="969"/>
        <v>9.9740398040910563</v>
      </c>
    </row>
    <row r="3351" spans="1:20" x14ac:dyDescent="0.3">
      <c r="A3351">
        <f t="shared" si="970"/>
        <v>1759712.2191141997</v>
      </c>
      <c r="B3351">
        <f t="shared" si="987"/>
        <v>280066.89809123334</v>
      </c>
      <c r="C3351" t="str">
        <f t="shared" si="971"/>
        <v>-2.87412502765191+1.24142773899538i</v>
      </c>
      <c r="D3351" t="str">
        <f t="shared" si="972"/>
        <v>1.18104113737454-4.20529334772572i</v>
      </c>
      <c r="E3351" t="str">
        <f t="shared" si="973"/>
        <v>68.2204021343159-211.871996891133i</v>
      </c>
      <c r="F3351" t="str">
        <f t="shared" si="974"/>
        <v>8.61186227223379-9.26222483697976i</v>
      </c>
      <c r="G3351" t="str">
        <f t="shared" si="975"/>
        <v>0.493249077511843-0.499954422968293i</v>
      </c>
      <c r="H3351" t="str">
        <f t="shared" si="976"/>
        <v>0.444029563602021-28.6417268797105i</v>
      </c>
      <c r="I3351" t="str">
        <f t="shared" si="977"/>
        <v>-0.680857605853741-0.653018133111768i</v>
      </c>
      <c r="K3351" t="str">
        <f t="shared" si="978"/>
        <v>0.00703481166393781-0.0107898386181536i</v>
      </c>
      <c r="L3351" t="str">
        <f t="shared" si="979"/>
        <v>0.0015-0.0355171711153208i</v>
      </c>
      <c r="M3351" t="str">
        <f t="shared" si="980"/>
        <v>0.0135-0.0145711471242342i</v>
      </c>
      <c r="N3351">
        <f t="shared" si="981"/>
        <v>23.361080651017517</v>
      </c>
      <c r="O3351">
        <f t="shared" si="982"/>
        <v>9.9130306776008208</v>
      </c>
      <c r="P3351" s="3">
        <f t="shared" si="983"/>
        <v>9.9130306776008208</v>
      </c>
      <c r="Q3351" s="3">
        <f t="shared" si="984"/>
        <v>156.63891934898248</v>
      </c>
      <c r="R3351">
        <f t="shared" si="985"/>
        <v>-23.361080651017517</v>
      </c>
      <c r="S3351">
        <f t="shared" si="986"/>
        <v>280.06689809123333</v>
      </c>
      <c r="T3351">
        <f t="shared" si="969"/>
        <v>9.9130306776008208</v>
      </c>
    </row>
    <row r="3352" spans="1:20" x14ac:dyDescent="0.3">
      <c r="A3352">
        <f t="shared" si="970"/>
        <v>1766399.1255468337</v>
      </c>
      <c r="B3352">
        <f t="shared" si="987"/>
        <v>281131.15230398002</v>
      </c>
      <c r="C3352" t="str">
        <f t="shared" si="971"/>
        <v>-2.84311255439657+1.25719283181141i</v>
      </c>
      <c r="D3352" t="str">
        <f t="shared" si="972"/>
        <v>1.17279775608665-4.19174415123501i</v>
      </c>
      <c r="E3352" t="str">
        <f t="shared" si="973"/>
        <v>66.3511089647601-212.166870437915i</v>
      </c>
      <c r="F3352" t="str">
        <f t="shared" si="974"/>
        <v>8.57876005854178-9.25969624093077i</v>
      </c>
      <c r="G3352" t="str">
        <f t="shared" si="975"/>
        <v>0.491353130287995-0.49992522605304i</v>
      </c>
      <c r="H3352" t="str">
        <f t="shared" si="976"/>
        <v>0.440049514489642-28.5289022762081i</v>
      </c>
      <c r="I3352" t="str">
        <f t="shared" si="977"/>
        <v>-0.678075704621601-0.647929902936607i</v>
      </c>
      <c r="K3352" t="str">
        <f t="shared" si="978"/>
        <v>0.00702702437833723-0.0107595180683586i</v>
      </c>
      <c r="L3352" t="str">
        <f t="shared" si="979"/>
        <v>0.0015-0.0353827167915131i</v>
      </c>
      <c r="M3352" t="str">
        <f t="shared" si="980"/>
        <v>0.0135-0.0145159863760054i</v>
      </c>
      <c r="N3352">
        <f t="shared" si="981"/>
        <v>23.8544826416082</v>
      </c>
      <c r="O3352">
        <f t="shared" si="982"/>
        <v>9.8514895853900804</v>
      </c>
      <c r="P3352" s="3">
        <f t="shared" si="983"/>
        <v>9.8514895853900804</v>
      </c>
      <c r="Q3352" s="3">
        <f t="shared" si="984"/>
        <v>156.1455173583918</v>
      </c>
      <c r="R3352">
        <f t="shared" si="985"/>
        <v>-23.8544826416082</v>
      </c>
      <c r="S3352">
        <f t="shared" si="986"/>
        <v>281.13115230398</v>
      </c>
      <c r="T3352">
        <f t="shared" si="969"/>
        <v>9.8514895853900804</v>
      </c>
    </row>
    <row r="3353" spans="1:20" x14ac:dyDescent="0.3">
      <c r="A3353">
        <f t="shared" si="970"/>
        <v>1773111.4422239116</v>
      </c>
      <c r="B3353">
        <f t="shared" si="987"/>
        <v>282199.45068273513</v>
      </c>
      <c r="C3353" t="str">
        <f t="shared" si="971"/>
        <v>-2.81196583728018+1.27260086495059i</v>
      </c>
      <c r="D3353" t="str">
        <f t="shared" si="972"/>
        <v>1.16460718449453-4.1782221450774i</v>
      </c>
      <c r="E3353" t="str">
        <f t="shared" si="973"/>
        <v>64.4696884661834-212.434219676214i</v>
      </c>
      <c r="F3353" t="str">
        <f t="shared" si="974"/>
        <v>8.54566218700271-9.25704980210135i</v>
      </c>
      <c r="G3353" t="str">
        <f t="shared" si="975"/>
        <v>0.489457431763316-0.499888841898851i</v>
      </c>
      <c r="H3353" t="str">
        <f t="shared" si="976"/>
        <v>0.436106686669169-28.4165546399804i</v>
      </c>
      <c r="I3353" t="str">
        <f t="shared" si="977"/>
        <v>-0.675296547486048-0.642872874808644i</v>
      </c>
      <c r="K3353" t="str">
        <f t="shared" si="978"/>
        <v>0.00701925434930956-0.0107293353234663i</v>
      </c>
      <c r="L3353" t="str">
        <f t="shared" si="979"/>
        <v>0.0015-0.0352487714599652i</v>
      </c>
      <c r="M3353" t="str">
        <f t="shared" si="980"/>
        <v>0.0135-0.0144610344451139i</v>
      </c>
      <c r="N3353">
        <f t="shared" si="981"/>
        <v>24.349903014441651</v>
      </c>
      <c r="O3353">
        <f t="shared" si="982"/>
        <v>9.7894088607526335</v>
      </c>
      <c r="P3353" s="3">
        <f t="shared" si="983"/>
        <v>9.7894088607526335</v>
      </c>
      <c r="Q3353" s="3">
        <f t="shared" si="984"/>
        <v>155.65009698555835</v>
      </c>
      <c r="R3353">
        <f t="shared" si="985"/>
        <v>-24.349903014441651</v>
      </c>
      <c r="S3353">
        <f t="shared" si="986"/>
        <v>282.19945068273512</v>
      </c>
      <c r="T3353">
        <f t="shared" si="969"/>
        <v>9.7894088607526335</v>
      </c>
    </row>
    <row r="3354" spans="1:20" x14ac:dyDescent="0.3">
      <c r="A3354">
        <f t="shared" si="970"/>
        <v>1779849.2657043624</v>
      </c>
      <c r="B3354">
        <f t="shared" si="987"/>
        <v>283271.80859532952</v>
      </c>
      <c r="C3354" t="str">
        <f t="shared" si="971"/>
        <v>-2.78069027327386+1.28764588770147i</v>
      </c>
      <c r="D3354" t="str">
        <f t="shared" si="972"/>
        <v>1.15646915013518-4.16472745258604i</v>
      </c>
      <c r="E3354" t="str">
        <f t="shared" si="973"/>
        <v>62.5767337699173-212.673569452526i</v>
      </c>
      <c r="F3354" t="str">
        <f t="shared" si="974"/>
        <v>8.512569608799-9.25428553723001i</v>
      </c>
      <c r="G3354" t="str">
        <f t="shared" si="975"/>
        <v>0.487562036417281-0.499845273121508i</v>
      </c>
      <c r="H3354" t="str">
        <f t="shared" si="976"/>
        <v>0.432200690777304-28.3046815845412i</v>
      </c>
      <c r="I3354" t="str">
        <f t="shared" si="977"/>
        <v>-0.672520189054836-0.637846932293083i</v>
      </c>
      <c r="K3354" t="str">
        <f t="shared" si="978"/>
        <v>0.00701150121067365-0.0106992898896188i</v>
      </c>
      <c r="L3354" t="str">
        <f t="shared" si="979"/>
        <v>0.0015-0.0351153331938287i</v>
      </c>
      <c r="M3354" t="str">
        <f t="shared" si="980"/>
        <v>0.0135-0.0144062905410579i</v>
      </c>
      <c r="N3354">
        <f t="shared" si="981"/>
        <v>24.847297419553342</v>
      </c>
      <c r="O3354">
        <f t="shared" si="982"/>
        <v>9.7267809495688304</v>
      </c>
      <c r="P3354" s="3">
        <f t="shared" si="983"/>
        <v>9.7267809495688304</v>
      </c>
      <c r="Q3354" s="3">
        <f t="shared" si="984"/>
        <v>155.15270258044666</v>
      </c>
      <c r="R3354">
        <f t="shared" si="985"/>
        <v>-24.847297419553342</v>
      </c>
      <c r="S3354">
        <f t="shared" si="986"/>
        <v>283.2718085953295</v>
      </c>
      <c r="T3354">
        <f t="shared" si="969"/>
        <v>9.7267809495688304</v>
      </c>
    </row>
    <row r="3355" spans="1:20" x14ac:dyDescent="0.3">
      <c r="A3355">
        <f t="shared" si="970"/>
        <v>1786612.6929140391</v>
      </c>
      <c r="B3355">
        <f t="shared" si="987"/>
        <v>284348.24146799179</v>
      </c>
      <c r="C3355" t="str">
        <f t="shared" si="971"/>
        <v>-2.74929152248465+1.30232207184991i</v>
      </c>
      <c r="D3355" t="str">
        <f t="shared" si="972"/>
        <v>1.14838338102605-4.15126019482846i</v>
      </c>
      <c r="E3355" t="str">
        <f t="shared" si="973"/>
        <v>60.6728586088794-212.884459992934i</v>
      </c>
      <c r="F3355" t="str">
        <f t="shared" si="974"/>
        <v>8.47948327450416-9.25140347217252i</v>
      </c>
      <c r="G3355" t="str">
        <f t="shared" si="975"/>
        <v>0.48566699869451-0.499794522852719i</v>
      </c>
      <c r="H3355" t="str">
        <f t="shared" si="976"/>
        <v>0.428331142156615-28.1932807393035i</v>
      </c>
      <c r="I3355" t="str">
        <f t="shared" si="977"/>
        <v>-0.669746683960518-0.632851959078679i</v>
      </c>
      <c r="K3355" t="str">
        <f t="shared" si="978"/>
        <v>0.00700376459804906-0.0106693812733421i</v>
      </c>
      <c r="L3355" t="str">
        <f t="shared" si="979"/>
        <v>0.0015-0.0349824000735492i</v>
      </c>
      <c r="M3355" t="str">
        <f t="shared" si="980"/>
        <v>0.0135-0.0143517538763279i</v>
      </c>
      <c r="N3355">
        <f t="shared" si="981"/>
        <v>25.346619977649226</v>
      </c>
      <c r="O3355">
        <f t="shared" si="982"/>
        <v>9.6635984189397526</v>
      </c>
      <c r="P3355" s="3">
        <f t="shared" si="983"/>
        <v>9.6635984189397526</v>
      </c>
      <c r="Q3355" s="3">
        <f t="shared" si="984"/>
        <v>154.65338002235077</v>
      </c>
      <c r="R3355">
        <f t="shared" si="985"/>
        <v>-25.346619977649226</v>
      </c>
      <c r="S3355">
        <f t="shared" si="986"/>
        <v>284.34824146799178</v>
      </c>
      <c r="T3355">
        <f t="shared" si="969"/>
        <v>9.6635984189397526</v>
      </c>
    </row>
    <row r="3356" spans="1:20" x14ac:dyDescent="0.3">
      <c r="A3356">
        <f t="shared" si="970"/>
        <v>1793401.8211471124</v>
      </c>
      <c r="B3356">
        <f t="shared" si="987"/>
        <v>285428.76478557015</v>
      </c>
      <c r="C3356" t="str">
        <f t="shared" si="971"/>
        <v>-2.71777550566342+1.31662372390323i</v>
      </c>
      <c r="D3356" t="str">
        <f t="shared" si="972"/>
        <v>1.14034960567881-4.13782049062389i</v>
      </c>
      <c r="E3356" t="str">
        <f t="shared" si="973"/>
        <v>58.7586968972143-213.066447909264i</v>
      </c>
      <c r="F3356" t="str">
        <f t="shared" si="974"/>
        <v>8.44640413397405-9.24840364189205i</v>
      </c>
      <c r="G3356" t="str">
        <f t="shared" si="975"/>
        <v>0.483772372998514-0.499736594739569i</v>
      </c>
      <c r="H3356" t="str">
        <f t="shared" si="976"/>
        <v>0.424497660790845-28.0823497494371i</v>
      </c>
      <c r="I3356" t="str">
        <f t="shared" si="977"/>
        <v>-0.666976086852718-0.627887838971057i</v>
      </c>
      <c r="K3356" t="str">
        <f t="shared" si="978"/>
        <v>0.0069960441488477-0.010639608981541i</v>
      </c>
      <c r="L3356" t="str">
        <f t="shared" si="979"/>
        <v>0.0015-0.0348499701868392i</v>
      </c>
      <c r="M3356" t="str">
        <f t="shared" si="980"/>
        <v>0.0135-0.0142974236663956i</v>
      </c>
      <c r="N3356">
        <f t="shared" si="981"/>
        <v>25.847823293980781</v>
      </c>
      <c r="O3356">
        <f t="shared" si="982"/>
        <v>9.5998539658416746</v>
      </c>
      <c r="P3356" s="3">
        <f t="shared" si="983"/>
        <v>9.5998539658416746</v>
      </c>
      <c r="Q3356" s="3">
        <f t="shared" si="984"/>
        <v>154.15217670601922</v>
      </c>
      <c r="R3356">
        <f t="shared" si="985"/>
        <v>-25.847823293980781</v>
      </c>
      <c r="S3356">
        <f t="shared" si="986"/>
        <v>285.42876478557014</v>
      </c>
      <c r="T3356">
        <f t="shared" si="969"/>
        <v>9.5998539658416746</v>
      </c>
    </row>
    <row r="3357" spans="1:20" x14ac:dyDescent="0.3">
      <c r="A3357">
        <f t="shared" si="970"/>
        <v>1800216.7480674714</v>
      </c>
      <c r="B3357">
        <f t="shared" si="987"/>
        <v>286513.39409175533</v>
      </c>
      <c r="C3357" t="str">
        <f t="shared" si="971"/>
        <v>-2.68614840107675+1.33054529733514i</v>
      </c>
      <c r="D3357" t="str">
        <f t="shared" si="972"/>
        <v>1.13236755311284-4.12440845656045i</v>
      </c>
      <c r="E3357" t="str">
        <f t="shared" si="973"/>
        <v>56.8349022549863-213.219107196457i</v>
      </c>
      <c r="F3357" t="str">
        <f t="shared" si="974"/>
        <v>8.41333313623757-9.24528609044742i</v>
      </c>
      <c r="G3357" t="str">
        <f t="shared" si="975"/>
        <v>0.481878213685435-0.499671492943883i</v>
      </c>
      <c r="H3357" t="str">
        <f t="shared" si="976"/>
        <v>0.420699871241194-27.971886275727i</v>
      </c>
      <c r="I3357" t="str">
        <f t="shared" si="977"/>
        <v>-0.66420845239037-0.622954455886162i</v>
      </c>
      <c r="K3357" t="str">
        <f t="shared" si="978"/>
        <v>0.00698833950226571-0.0106099725214931i</v>
      </c>
      <c r="L3357" t="str">
        <f t="shared" si="979"/>
        <v>0.0015-0.0347180416286504i</v>
      </c>
      <c r="M3357" t="str">
        <f t="shared" si="980"/>
        <v>0.0135-0.0142432991297027i</v>
      </c>
      <c r="N3357">
        <f t="shared" si="981"/>
        <v>26.350858474722457</v>
      </c>
      <c r="O3357">
        <f t="shared" si="982"/>
        <v>9.535540425779466</v>
      </c>
      <c r="P3357" s="3">
        <f t="shared" si="983"/>
        <v>9.535540425779466</v>
      </c>
      <c r="Q3357" s="3">
        <f t="shared" si="984"/>
        <v>153.64914152527754</v>
      </c>
      <c r="R3357">
        <f t="shared" si="985"/>
        <v>-26.350858474722457</v>
      </c>
      <c r="S3357">
        <f t="shared" si="986"/>
        <v>286.51339409175534</v>
      </c>
      <c r="T3357">
        <f t="shared" si="969"/>
        <v>9.535540425779466</v>
      </c>
    </row>
    <row r="3358" spans="1:20" x14ac:dyDescent="0.3">
      <c r="A3358">
        <f t="shared" si="970"/>
        <v>1807057.5717101281</v>
      </c>
      <c r="B3358">
        <f t="shared" si="987"/>
        <v>287602.14498930401</v>
      </c>
      <c r="C3358" t="str">
        <f t="shared" si="971"/>
        <v>-2.65441664073368+1.34408140481466i</v>
      </c>
      <c r="D3358" t="str">
        <f t="shared" si="972"/>
        <v>1.1244369528685-4.11102420701231i</v>
      </c>
      <c r="E3358" t="str">
        <f t="shared" si="973"/>
        <v>54.902147477726-213.342030217854i</v>
      </c>
      <c r="F3358" t="str">
        <f t="shared" si="974"/>
        <v>8.38027122938802-9.24205087098007i</v>
      </c>
      <c r="G3358" t="str">
        <f t="shared" si="975"/>
        <v>0.479984575057828-0.499599222141492i</v>
      </c>
      <c r="H3358" t="str">
        <f t="shared" si="976"/>
        <v>0.416937402583557-27.8618879944326i</v>
      </c>
      <c r="I3358" t="str">
        <f t="shared" si="977"/>
        <v>-0.661443835233948-0.618051693843918i</v>
      </c>
      <c r="K3358" t="str">
        <f t="shared" si="978"/>
        <v>0.00698065029927543-0.010580471400843i</v>
      </c>
      <c r="L3358" t="str">
        <f t="shared" si="979"/>
        <v>0.0015-0.034586612501146i</v>
      </c>
      <c r="M3358" t="str">
        <f t="shared" si="980"/>
        <v>0.0135-0.0141893794876496i</v>
      </c>
      <c r="N3358">
        <f t="shared" si="981"/>
        <v>26.855675145872368</v>
      </c>
      <c r="O3358">
        <f t="shared" si="982"/>
        <v>9.470650781421714</v>
      </c>
      <c r="P3358" s="3">
        <f t="shared" si="983"/>
        <v>9.470650781421714</v>
      </c>
      <c r="Q3358" s="3">
        <f t="shared" si="984"/>
        <v>153.14432485412763</v>
      </c>
      <c r="R3358">
        <f t="shared" si="985"/>
        <v>-26.855675145872368</v>
      </c>
      <c r="S3358">
        <f t="shared" si="986"/>
        <v>287.60214498930401</v>
      </c>
      <c r="T3358">
        <f t="shared" si="969"/>
        <v>9.470650781421714</v>
      </c>
    </row>
    <row r="3359" spans="1:20" x14ac:dyDescent="0.3">
      <c r="A3359">
        <f t="shared" si="970"/>
        <v>1813924.3904826264</v>
      </c>
      <c r="B3359">
        <f t="shared" si="987"/>
        <v>288695.03314026335</v>
      </c>
      <c r="C3359" t="str">
        <f t="shared" si="971"/>
        <v>-2.62258690596+1.35722683038132i</v>
      </c>
      <c r="D3359" t="str">
        <f t="shared" si="972"/>
        <v>1.11655753502011-4.09766785415684i</v>
      </c>
      <c r="E3359" t="str">
        <f t="shared" si="973"/>
        <v>52.9611239508288-213.434828675031i</v>
      </c>
      <c r="F3359" t="str">
        <f t="shared" si="974"/>
        <v>8.34721936047461-9.23869804569938i</v>
      </c>
      <c r="G3359" t="str">
        <f t="shared" si="975"/>
        <v>0.478091511358453-0.499519787521419i</v>
      </c>
      <c r="H3359" t="str">
        <f t="shared" si="976"/>
        <v>0.413209888346759-27.7523525971507i</v>
      </c>
      <c r="I3359" t="str">
        <f t="shared" si="977"/>
        <v>-0.658682290037751-0.613179436962141i</v>
      </c>
      <c r="K3359" t="str">
        <f t="shared" si="978"/>
        <v>0.00697297618261765-0.0105511051275967i</v>
      </c>
      <c r="L3359" t="str">
        <f t="shared" si="979"/>
        <v>0.0015-0.034455680913674i</v>
      </c>
      <c r="M3359" t="str">
        <f t="shared" si="980"/>
        <v>0.0135-0.0141356639645842i</v>
      </c>
      <c r="N3359">
        <f t="shared" si="981"/>
        <v>27.362221474698714</v>
      </c>
      <c r="O3359">
        <f t="shared" si="982"/>
        <v>9.4051781711987097</v>
      </c>
      <c r="P3359" s="3">
        <f t="shared" si="983"/>
        <v>9.4051781711987097</v>
      </c>
      <c r="Q3359" s="3">
        <f t="shared" si="984"/>
        <v>152.63777852530129</v>
      </c>
      <c r="R3359">
        <f t="shared" si="985"/>
        <v>-27.362221474698714</v>
      </c>
      <c r="S3359">
        <f t="shared" si="986"/>
        <v>288.69503314026332</v>
      </c>
      <c r="T3359">
        <f t="shared" si="969"/>
        <v>9.4051781711987097</v>
      </c>
    </row>
    <row r="3360" spans="1:20" x14ac:dyDescent="0.3">
      <c r="A3360">
        <f t="shared" si="970"/>
        <v>1820817.3031664602</v>
      </c>
      <c r="B3360">
        <f t="shared" si="987"/>
        <v>289792.07426619634</v>
      </c>
      <c r="C3360" t="str">
        <f t="shared" si="971"/>
        <v>-2.59066612231437+1.36997654152792i</v>
      </c>
      <c r="D3360" t="str">
        <f t="shared" si="972"/>
        <v>1.10872903018874-4.08433950799194i</v>
      </c>
      <c r="E3360" t="str">
        <f t="shared" si="973"/>
        <v>51.0125410089688-213.497134558738i</v>
      </c>
      <c r="F3360" t="str">
        <f t="shared" si="974"/>
        <v>8.31417847539414-9.2352276858663i</v>
      </c>
      <c r="G3360" t="str">
        <f t="shared" si="975"/>
        <v>0.476199076764063-0.499433194784965i</v>
      </c>
      <c r="H3360" t="str">
        <f t="shared" si="976"/>
        <v>0.409516966451687-27.6432777906771i</v>
      </c>
      <c r="I3360" t="str">
        <f t="shared" si="977"/>
        <v>-0.655923871442111-0.608337569450572i</v>
      </c>
      <c r="K3360" t="str">
        <f t="shared" si="978"/>
        <v>0.00696531679679408-0.0105218732101156i</v>
      </c>
      <c r="L3360" t="str">
        <f t="shared" si="979"/>
        <v>0.0015-0.0343252449827396i</v>
      </c>
      <c r="M3360" t="str">
        <f t="shared" si="980"/>
        <v>0.0135-0.0140821517877906i</v>
      </c>
      <c r="N3360">
        <f t="shared" si="981"/>
        <v>27.870444193754707</v>
      </c>
      <c r="O3360">
        <f t="shared" si="982"/>
        <v>9.3391158978421061</v>
      </c>
      <c r="P3360" s="3">
        <f t="shared" si="983"/>
        <v>9.3391158978421061</v>
      </c>
      <c r="Q3360" s="3">
        <f t="shared" si="984"/>
        <v>152.12955580624529</v>
      </c>
      <c r="R3360">
        <f t="shared" si="985"/>
        <v>-27.870444193754707</v>
      </c>
      <c r="S3360">
        <f t="shared" si="986"/>
        <v>289.79207426619632</v>
      </c>
      <c r="T3360">
        <f t="shared" si="969"/>
        <v>9.3391158978421061</v>
      </c>
    </row>
    <row r="3361" spans="1:20" x14ac:dyDescent="0.3">
      <c r="A3361">
        <f t="shared" si="970"/>
        <v>1827736.4089184932</v>
      </c>
      <c r="B3361">
        <f t="shared" si="987"/>
        <v>290893.28414840793</v>
      </c>
      <c r="C3361" t="str">
        <f t="shared" si="971"/>
        <v>-2.55866145384425+1.3823257011508i</v>
      </c>
      <c r="D3361" t="str">
        <f t="shared" si="972"/>
        <v>1.10095116955473-4.07103927635309i</v>
      </c>
      <c r="E3361" t="str">
        <f t="shared" si="973"/>
        <v>49.0571252410118-213.528601077513i</v>
      </c>
      <c r="F3361" t="str">
        <f t="shared" si="974"/>
        <v>8.28114951878322-9.23163987177564i</v>
      </c>
      <c r="G3361" t="str">
        <f t="shared" si="975"/>
        <v>0.474307325379226-0.49933945014472i</v>
      </c>
      <c r="H3361" t="str">
        <f t="shared" si="976"/>
        <v>0.405858279151372-27.5346612968721i</v>
      </c>
      <c r="I3361" t="str">
        <f t="shared" si="977"/>
        <v>-0.653168634065673-0.603525975605181i</v>
      </c>
      <c r="K3361" t="str">
        <f t="shared" si="978"/>
        <v>0.00695767178805977-0.0104927751571103i</v>
      </c>
      <c r="L3361" t="str">
        <f t="shared" si="979"/>
        <v>0.0015-0.0341953028319781i</v>
      </c>
      <c r="M3361" t="str">
        <f t="shared" si="980"/>
        <v>0.0135-0.0140288421874782i</v>
      </c>
      <c r="N3361">
        <f t="shared" si="981"/>
        <v>28.380288627460374</v>
      </c>
      <c r="O3361">
        <f t="shared" si="982"/>
        <v>9.272457436846965</v>
      </c>
      <c r="P3361" s="3">
        <f t="shared" si="983"/>
        <v>9.272457436846965</v>
      </c>
      <c r="Q3361" s="3">
        <f t="shared" si="984"/>
        <v>151.61971137253963</v>
      </c>
      <c r="R3361">
        <f t="shared" si="985"/>
        <v>-28.380288627460374</v>
      </c>
      <c r="S3361">
        <f t="shared" si="986"/>
        <v>290.89328414840793</v>
      </c>
      <c r="T3361">
        <f t="shared" si="969"/>
        <v>9.272457436846965</v>
      </c>
    </row>
    <row r="3362" spans="1:20" x14ac:dyDescent="0.3">
      <c r="A3362">
        <f t="shared" si="970"/>
        <v>1834681.8072723837</v>
      </c>
      <c r="B3362">
        <f t="shared" si="987"/>
        <v>291998.67862817191</v>
      </c>
      <c r="C3362" t="str">
        <f t="shared" si="971"/>
        <v>-2.5265802966816+1.39426967932783i</v>
      </c>
      <c r="D3362" t="str">
        <f t="shared" si="972"/>
        <v>1.09322368486999-4.05776726493063i</v>
      </c>
      <c r="E3362" t="str">
        <f t="shared" si="973"/>
        <v>47.0956197410776-213.528903560483i</v>
      </c>
      <c r="F3362" t="str">
        <f t="shared" si="974"/>
        <v>8.24813343391018-9.22793469273658i</v>
      </c>
      <c r="G3362" t="str">
        <f t="shared" si="975"/>
        <v>0.472416311230152-0.499238560323467i</v>
      </c>
      <c r="H3362" t="str">
        <f t="shared" si="976"/>
        <v>0.402233472971979-27.4265008525264i</v>
      </c>
      <c r="I3362" t="str">
        <f t="shared" si="977"/>
        <v>-0.650416632497649-0.598744539802594i</v>
      </c>
      <c r="K3362" t="str">
        <f t="shared" si="978"/>
        <v>0.00695004080441594-0.0104638104776352i</v>
      </c>
      <c r="L3362" t="str">
        <f t="shared" si="979"/>
        <v>0.0015-0.034065852592128i</v>
      </c>
      <c r="M3362" t="str">
        <f t="shared" si="980"/>
        <v>0.0135-0.0139757343967704i</v>
      </c>
      <c r="N3362">
        <f t="shared" si="981"/>
        <v>28.891698721263026</v>
      </c>
      <c r="O3362">
        <f t="shared" si="982"/>
        <v>9.2051964448362682</v>
      </c>
      <c r="P3362" s="3">
        <f t="shared" si="983"/>
        <v>9.2051964448362682</v>
      </c>
      <c r="Q3362" s="3">
        <f t="shared" si="984"/>
        <v>151.10830127873697</v>
      </c>
      <c r="R3362">
        <f t="shared" si="985"/>
        <v>-28.891698721263026</v>
      </c>
      <c r="S3362">
        <f t="shared" si="986"/>
        <v>291.99867862817189</v>
      </c>
      <c r="T3362">
        <f t="shared" si="969"/>
        <v>9.2051964448362682</v>
      </c>
    </row>
    <row r="3363" spans="1:20" x14ac:dyDescent="0.3">
      <c r="A3363">
        <f t="shared" si="970"/>
        <v>1841653.5981400188</v>
      </c>
      <c r="B3363">
        <f t="shared" si="987"/>
        <v>293108.27360695897</v>
      </c>
      <c r="C3363" t="str">
        <f t="shared" si="971"/>
        <v>-2.49443027198106+1.40580406488235i</v>
      </c>
      <c r="D3363" t="str">
        <f t="shared" si="972"/>
        <v>1.08554630847006-4.0445235772868i</v>
      </c>
      <c r="E3363" t="str">
        <f t="shared" si="973"/>
        <v>45.1287833066977-213.497740330882i</v>
      </c>
      <c r="F3363" t="str">
        <f t="shared" si="974"/>
        <v>8.2151311625681-9.22411224705182i</v>
      </c>
      <c r="G3363" t="str">
        <f t="shared" si="975"/>
        <v>0.470526088258545-0.499130532553015i</v>
      </c>
      <c r="H3363" t="str">
        <f t="shared" si="976"/>
        <v>0.398642198654678-27.3187942092285i</v>
      </c>
      <c r="I3363" t="str">
        <f t="shared" si="977"/>
        <v>-0.647667921290089-0.593993146494778i</v>
      </c>
      <c r="K3363" t="str">
        <f t="shared" si="978"/>
        <v>0.00694242349560288-0.0104349786810822i</v>
      </c>
      <c r="L3363" t="str">
        <f t="shared" si="979"/>
        <v>0.0015-0.0339368924010042i</v>
      </c>
      <c r="M3363" t="str">
        <f t="shared" si="980"/>
        <v>0.0135-0.013922827651694i</v>
      </c>
      <c r="N3363">
        <f t="shared" si="981"/>
        <v>29.404617073355695</v>
      </c>
      <c r="O3363">
        <f t="shared" si="982"/>
        <v>9.137326767805714</v>
      </c>
      <c r="P3363" s="3">
        <f t="shared" si="983"/>
        <v>9.137326767805714</v>
      </c>
      <c r="Q3363" s="3">
        <f t="shared" si="984"/>
        <v>150.59538292664431</v>
      </c>
      <c r="R3363">
        <f t="shared" si="985"/>
        <v>-29.404617073355695</v>
      </c>
      <c r="S3363">
        <f t="shared" si="986"/>
        <v>293.10827360695896</v>
      </c>
      <c r="T3363">
        <f t="shared" si="969"/>
        <v>9.137326767805714</v>
      </c>
    </row>
    <row r="3364" spans="1:20" x14ac:dyDescent="0.3">
      <c r="A3364">
        <f t="shared" si="970"/>
        <v>1848651.8818129511</v>
      </c>
      <c r="B3364">
        <f t="shared" si="987"/>
        <v>294222.08504666545</v>
      </c>
      <c r="C3364" t="str">
        <f t="shared" si="971"/>
        <v>-2.46221921820639+1.41692467669265i</v>
      </c>
      <c r="D3364" t="str">
        <f t="shared" si="972"/>
        <v>1.07791877328589-4.03130831487289i</v>
      </c>
      <c r="E3364" t="str">
        <f t="shared" si="973"/>
        <v>43.157389585213-213.434833546848i</v>
      </c>
      <c r="F3364" t="str">
        <f t="shared" si="974"/>
        <v>8.18214364496757-9.22017264199519i</v>
      </c>
      <c r="G3364" t="str">
        <f t="shared" si="975"/>
        <v>0.46863671031548-0.499015374572933i</v>
      </c>
      <c r="H3364" t="str">
        <f t="shared" si="976"/>
        <v>0.39508411109841-27.2115391332336i</v>
      </c>
      <c r="I3364" t="str">
        <f t="shared" si="977"/>
        <v>-0.644922554950168-0.589271680203863i</v>
      </c>
      <c r="K3364" t="str">
        <f t="shared" si="978"/>
        <v>0.00693481951309309-0.0104062792771747i</v>
      </c>
      <c r="L3364" t="str">
        <f t="shared" si="979"/>
        <v>0.0015-0.033808420403471i</v>
      </c>
      <c r="M3364" t="str">
        <f t="shared" si="980"/>
        <v>0.0135-0.0138701211911676i</v>
      </c>
      <c r="N3364">
        <f t="shared" si="981"/>
        <v>29.918984968950724</v>
      </c>
      <c r="O3364">
        <f t="shared" si="982"/>
        <v>9.0688424492294644</v>
      </c>
      <c r="P3364" s="3">
        <f t="shared" si="983"/>
        <v>9.0688424492294644</v>
      </c>
      <c r="Q3364" s="3">
        <f t="shared" si="984"/>
        <v>150.08101503104928</v>
      </c>
      <c r="R3364">
        <f t="shared" si="985"/>
        <v>-29.918984968950724</v>
      </c>
      <c r="S3364">
        <f t="shared" si="986"/>
        <v>294.22208504666543</v>
      </c>
      <c r="T3364">
        <f t="shared" si="969"/>
        <v>9.0688424492294644</v>
      </c>
    </row>
    <row r="3365" spans="1:20" x14ac:dyDescent="0.3">
      <c r="A3365">
        <f t="shared" si="970"/>
        <v>1855676.7589638403</v>
      </c>
      <c r="B3365">
        <f t="shared" si="987"/>
        <v>295340.1289698428</v>
      </c>
      <c r="C3365" t="str">
        <f t="shared" si="971"/>
        <v>-2.42995518277355+1.42762757470489i</v>
      </c>
      <c r="D3365" t="str">
        <f t="shared" si="972"/>
        <v>1.07034081285548-4.01812157704646i</v>
      </c>
      <c r="E3365" t="str">
        <f t="shared" si="973"/>
        <v>41.1822261698563-213.339930006056i</v>
      </c>
      <c r="F3365" t="str">
        <f t="shared" si="974"/>
        <v>8.14917181963023-9.21611599378749i</v>
      </c>
      <c r="G3365" t="str">
        <f t="shared" si="975"/>
        <v>0.466748231155293-0.498893094629198i</v>
      </c>
      <c r="H3365" t="str">
        <f t="shared" si="976"/>
        <v>0.391558869303504-27.1047334053341i</v>
      </c>
      <c r="I3365" t="str">
        <f t="shared" si="977"/>
        <v>-0.642180587932472-0.584580025517196i</v>
      </c>
      <c r="K3365" t="str">
        <f t="shared" si="978"/>
        <v>0.00692722851008458-0.0103777117759614i</v>
      </c>
      <c r="L3365" t="str">
        <f t="shared" si="979"/>
        <v>0.0015-0.0336804347514157i</v>
      </c>
      <c r="M3365" t="str">
        <f t="shared" si="980"/>
        <v>0.0135-0.013817614256991i</v>
      </c>
      <c r="N3365">
        <f t="shared" si="981"/>
        <v>30.434742417072357</v>
      </c>
      <c r="O3365">
        <f t="shared" si="982"/>
        <v>8.9997377380045371</v>
      </c>
      <c r="P3365" s="3">
        <f t="shared" si="983"/>
        <v>8.9997377380045371</v>
      </c>
      <c r="Q3365" s="3">
        <f t="shared" si="984"/>
        <v>149.56525758292764</v>
      </c>
      <c r="R3365">
        <f t="shared" si="985"/>
        <v>-30.434742417072357</v>
      </c>
      <c r="S3365">
        <f t="shared" si="986"/>
        <v>295.34012896984279</v>
      </c>
      <c r="T3365">
        <f t="shared" si="969"/>
        <v>8.9997377380045371</v>
      </c>
    </row>
    <row r="3366" spans="1:20" x14ac:dyDescent="0.3">
      <c r="A3366">
        <f t="shared" si="970"/>
        <v>1862728.330647903</v>
      </c>
      <c r="B3366">
        <f t="shared" si="987"/>
        <v>296462.42145992821</v>
      </c>
      <c r="C3366" t="str">
        <f t="shared" si="971"/>
        <v>-2.39764641306228+1.43790907060889i</v>
      </c>
      <c r="D3366" t="str">
        <f t="shared" si="972"/>
        <v>1.06281216133524-4.00496346108833i</v>
      </c>
      <c r="E3366" t="str">
        <f t="shared" si="973"/>
        <v>39.2040936471771-213.212801910892i</v>
      </c>
      <c r="F3366" t="str">
        <f t="shared" si="974"/>
        <v>8.11621662328257-9.21194242757128i</v>
      </c>
      <c r="G3366" t="str">
        <f t="shared" si="975"/>
        <v>0.464860704429498-0.49876370147276i</v>
      </c>
      <c r="H3366" t="str">
        <f t="shared" si="976"/>
        <v>0.38806613631616-26.998374820732i</v>
      </c>
      <c r="I3366" t="str">
        <f t="shared" si="977"/>
        <v>-0.63944207463135-0.57991806708258i</v>
      </c>
      <c r="K3366" t="str">
        <f t="shared" si="978"/>
        <v>0.00691965014149425-0.0103492756878104i</v>
      </c>
      <c r="L3366" t="str">
        <f t="shared" si="979"/>
        <v>0.0015-0.0335529336037215i</v>
      </c>
      <c r="M3366" t="str">
        <f t="shared" si="980"/>
        <v>0.0135-0.0137653060938344i</v>
      </c>
      <c r="N3366">
        <f t="shared" si="981"/>
        <v>30.951828189842274</v>
      </c>
      <c r="O3366">
        <f t="shared" si="982"/>
        <v>8.9300070962149718</v>
      </c>
      <c r="P3366" s="3">
        <f t="shared" si="983"/>
        <v>8.9300070962149718</v>
      </c>
      <c r="Q3366" s="3">
        <f t="shared" si="984"/>
        <v>149.04817181015773</v>
      </c>
      <c r="R3366">
        <f t="shared" si="985"/>
        <v>-30.951828189842274</v>
      </c>
      <c r="S3366">
        <f t="shared" si="986"/>
        <v>296.46242145992824</v>
      </c>
      <c r="T3366">
        <f t="shared" si="969"/>
        <v>8.9300070962149718</v>
      </c>
    </row>
    <row r="3367" spans="1:20" x14ac:dyDescent="0.3">
      <c r="A3367">
        <f t="shared" si="970"/>
        <v>1869806.6983043649</v>
      </c>
      <c r="B3367">
        <f t="shared" si="987"/>
        <v>297588.97866147594</v>
      </c>
      <c r="C3367" t="str">
        <f t="shared" si="971"/>
        <v>-2.36530134680956+1.4477657381358i</v>
      </c>
      <c r="D3367" t="str">
        <f t="shared" si="972"/>
        <v>1.05533255351109-3.99183406221968i</v>
      </c>
      <c r="E3367" t="str">
        <f t="shared" si="973"/>
        <v>37.2238045976818-213.053247590824i</v>
      </c>
      <c r="F3367" t="str">
        <f t="shared" si="974"/>
        <v>8.08327899075004-9.20765207738357i</v>
      </c>
      <c r="G3367" t="str">
        <f t="shared" si="975"/>
        <v>0.462974183680732-0.498627204358017i</v>
      </c>
      <c r="H3367" t="str">
        <f t="shared" si="976"/>
        <v>0.384605579173754-26.892461188911i</v>
      </c>
      <c r="I3367" t="str">
        <f t="shared" si="977"/>
        <v>-0.636707069373199-0.575285689603649i</v>
      </c>
      <c r="K3367" t="str">
        <f t="shared" si="978"/>
        <v>0.00691208406395167-0.0103209705234032i</v>
      </c>
      <c r="L3367" t="str">
        <f t="shared" si="979"/>
        <v>0.0015-0.0334259151262418i</v>
      </c>
      <c r="M3367" t="str">
        <f t="shared" si="980"/>
        <v>0.0135-0.0137131959492274i</v>
      </c>
      <c r="N3367">
        <f t="shared" si="981"/>
        <v>31.470179864225344</v>
      </c>
      <c r="O3367">
        <f t="shared" si="982"/>
        <v>8.8596452066922957</v>
      </c>
      <c r="P3367" s="3">
        <f t="shared" si="983"/>
        <v>8.8596452066922957</v>
      </c>
      <c r="Q3367" s="3">
        <f t="shared" si="984"/>
        <v>148.52982013577466</v>
      </c>
      <c r="R3367">
        <f t="shared" si="985"/>
        <v>-31.470179864225344</v>
      </c>
      <c r="S3367">
        <f t="shared" si="986"/>
        <v>297.58897866147595</v>
      </c>
      <c r="T3367">
        <f t="shared" si="969"/>
        <v>8.8596452066922957</v>
      </c>
    </row>
    <row r="3368" spans="1:20" x14ac:dyDescent="0.3">
      <c r="A3368">
        <f t="shared" si="970"/>
        <v>1876911.9637579217</v>
      </c>
      <c r="B3368">
        <f t="shared" si="987"/>
        <v>298719.81678038958</v>
      </c>
      <c r="C3368" t="str">
        <f t="shared" si="971"/>
        <v>-2.33292860190331+1.45719442293665i</v>
      </c>
      <c r="D3368" t="str">
        <f t="shared" si="972"/>
        <v>1.0479017248094-3.97873347361902i</v>
      </c>
      <c r="E3368" t="str">
        <f t="shared" si="973"/>
        <v>35.2421825519201-212.861092178844i</v>
      </c>
      <c r="F3368" t="str">
        <f t="shared" si="974"/>
        <v>8.05035985485188-9.20324508612735i</v>
      </c>
      <c r="G3368" t="str">
        <f t="shared" si="975"/>
        <v>0.461088722336721-0.498483613041202i</v>
      </c>
      <c r="H3368" t="str">
        <f t="shared" si="976"/>
        <v>0.381176868850973-26.7869903335119i</v>
      </c>
      <c r="I3368" t="str">
        <f t="shared" si="977"/>
        <v>-0.63397562640884-0.5706827778355i</v>
      </c>
      <c r="K3368" t="str">
        <f t="shared" si="978"/>
        <v>0.00690452993579283-0.010292795793728i</v>
      </c>
      <c r="L3368" t="str">
        <f t="shared" si="979"/>
        <v>0.0015-0.0332993774917731i</v>
      </c>
      <c r="M3368" t="str">
        <f t="shared" si="980"/>
        <v>0.0135-0.0136612830735479i</v>
      </c>
      <c r="N3368">
        <f t="shared" si="981"/>
        <v>31.989733866162112</v>
      </c>
      <c r="O3368">
        <f t="shared" si="982"/>
        <v>8.7886469803533167</v>
      </c>
      <c r="P3368" s="3">
        <f t="shared" si="983"/>
        <v>8.7886469803533167</v>
      </c>
      <c r="Q3368" s="3">
        <f t="shared" si="984"/>
        <v>148.01026613383789</v>
      </c>
      <c r="R3368">
        <f t="shared" si="985"/>
        <v>-31.989733866162112</v>
      </c>
      <c r="S3368">
        <f t="shared" si="986"/>
        <v>298.71981678038958</v>
      </c>
      <c r="T3368">
        <f t="shared" si="969"/>
        <v>8.7886469803533167</v>
      </c>
    </row>
    <row r="3369" spans="1:20" x14ac:dyDescent="0.3">
      <c r="A3369">
        <f t="shared" si="970"/>
        <v>1884044.229220202</v>
      </c>
      <c r="B3369">
        <f t="shared" si="987"/>
        <v>299854.95208415505</v>
      </c>
      <c r="C3369" t="str">
        <f t="shared" si="971"/>
        <v>-2.30053696559614+1.46619225200343i</v>
      </c>
      <c r="D3369" t="str">
        <f t="shared" si="972"/>
        <v>1.04051941130766-3.96566178643941i</v>
      </c>
      <c r="E3369" t="str">
        <f t="shared" si="973"/>
        <v>33.2600609043573-212.63618823891i</v>
      </c>
      <c r="F3369" t="str">
        <f t="shared" si="974"/>
        <v>8.01746014629635-9.19872160554191i</v>
      </c>
      <c r="G3369" t="str">
        <f t="shared" si="975"/>
        <v>0.459204373704279-0.49833293777869i</v>
      </c>
      <c r="H3369" t="str">
        <f t="shared" si="976"/>
        <v>0.377779680206759-26.6819600922086i</v>
      </c>
      <c r="I3369" t="str">
        <f t="shared" si="977"/>
        <v>-0.631247799905923-0.566109216580475i</v>
      </c>
      <c r="K3369" t="str">
        <f t="shared" si="978"/>
        <v>0.00689698741705417-0.010264751010074i</v>
      </c>
      <c r="L3369" t="str">
        <f t="shared" si="979"/>
        <v>0.0015-0.0331733188800289i</v>
      </c>
      <c r="M3369" t="str">
        <f t="shared" si="980"/>
        <v>0.0135-0.0136095667200118i</v>
      </c>
      <c r="N3369">
        <f t="shared" si="981"/>
        <v>32.510425517054131</v>
      </c>
      <c r="O3369">
        <f t="shared" si="982"/>
        <v>8.7170075632955744</v>
      </c>
      <c r="P3369" s="3">
        <f t="shared" si="983"/>
        <v>8.7170075632955744</v>
      </c>
      <c r="Q3369" s="3">
        <f t="shared" si="984"/>
        <v>147.48957448294587</v>
      </c>
      <c r="R3369">
        <f t="shared" si="985"/>
        <v>-32.510425517054131</v>
      </c>
      <c r="S3369">
        <f t="shared" si="986"/>
        <v>299.85495208415506</v>
      </c>
      <c r="T3369">
        <f t="shared" si="969"/>
        <v>8.7170075632955744</v>
      </c>
    </row>
    <row r="3370" spans="1:20" x14ac:dyDescent="0.3">
      <c r="A3370">
        <f t="shared" si="970"/>
        <v>1891203.5972912388</v>
      </c>
      <c r="B3370">
        <f t="shared" si="987"/>
        <v>300994.40090207488</v>
      </c>
      <c r="C3370" t="str">
        <f t="shared" si="971"/>
        <v>-2.2681353831618+1.47475664259344i</v>
      </c>
      <c r="D3370" t="str">
        <f t="shared" si="972"/>
        <v>1.03318534974498-3.95261908982516i</v>
      </c>
      <c r="E3370" t="str">
        <f t="shared" si="973"/>
        <v>31.2782817876476-212.378416341457i</v>
      </c>
      <c r="F3370" t="str">
        <f t="shared" si="974"/>
        <v>7.98458079357617-9.19408179617075i</v>
      </c>
      <c r="G3370" t="str">
        <f t="shared" si="975"/>
        <v>0.457321190963343-0.498175189325214i</v>
      </c>
      <c r="H3370" t="str">
        <f t="shared" si="976"/>
        <v>0.374413691932048-26.5773683165848i</v>
      </c>
      <c r="I3370" t="str">
        <f t="shared" si="977"/>
        <v>-0.628523643941269-0.561564890684095i</v>
      </c>
      <c r="K3370" t="str">
        <f t="shared" si="978"/>
        <v>0.00688945616946678-0.010236835684025i</v>
      </c>
      <c r="L3370" t="str">
        <f t="shared" si="979"/>
        <v>0.0015-0.033047737477614i</v>
      </c>
      <c r="M3370" t="str">
        <f t="shared" si="980"/>
        <v>0.0135-0.0135580461446621i</v>
      </c>
      <c r="N3370">
        <f t="shared" si="981"/>
        <v>33.032189082526003</v>
      </c>
      <c r="O3370">
        <f t="shared" si="982"/>
        <v>8.6447223436279437</v>
      </c>
      <c r="P3370" s="3">
        <f t="shared" si="983"/>
        <v>8.6447223436279437</v>
      </c>
      <c r="Q3370" s="3">
        <f t="shared" si="984"/>
        <v>146.967810917474</v>
      </c>
      <c r="R3370">
        <f t="shared" si="985"/>
        <v>-33.032189082526003</v>
      </c>
      <c r="S3370">
        <f t="shared" si="986"/>
        <v>300.99440090207486</v>
      </c>
      <c r="T3370">
        <f t="shared" si="969"/>
        <v>8.6447223436279437</v>
      </c>
    </row>
    <row r="3371" spans="1:20" x14ac:dyDescent="0.3">
      <c r="A3371">
        <f t="shared" si="970"/>
        <v>1898390.1709609458</v>
      </c>
      <c r="B3371">
        <f t="shared" si="987"/>
        <v>302138.17962550279</v>
      </c>
      <c r="C3371" t="str">
        <f t="shared" si="971"/>
        <v>-2.23573294602137+1.48288531061998i</v>
      </c>
      <c r="D3371" t="str">
        <f t="shared" si="972"/>
        <v>1.02589927753229-3.93960547092906i</v>
      </c>
      <c r="E3371" t="str">
        <f t="shared" si="973"/>
        <v>29.2976949102276-212.087685584232i</v>
      </c>
      <c r="F3371" t="str">
        <f t="shared" si="974"/>
        <v>7.95172272286505-9.18932582732916i</v>
      </c>
      <c r="G3371" t="str">
        <f t="shared" si="975"/>
        <v>0.455439227161004-0.498010378931997i</v>
      </c>
      <c r="H3371" t="str">
        <f t="shared" si="976"/>
        <v>0.371078586498296-26.4732128720134i</v>
      </c>
      <c r="I3371" t="str">
        <f t="shared" si="977"/>
        <v>-0.625803212493367-0.557049685031248i</v>
      </c>
      <c r="K3371" t="str">
        <f t="shared" si="978"/>
        <v>0.00688193585645078-0.0102090493274531i</v>
      </c>
      <c r="L3371" t="str">
        <f t="shared" si="979"/>
        <v>0.0015-0.0329226314779976i</v>
      </c>
      <c r="M3371" t="str">
        <f t="shared" si="980"/>
        <v>0.0135-0.013506720606358i</v>
      </c>
      <c r="N3371">
        <f t="shared" si="981"/>
        <v>33.554957823381272</v>
      </c>
      <c r="O3371">
        <f t="shared" si="982"/>
        <v>8.5717869580200805</v>
      </c>
      <c r="P3371" s="3">
        <f t="shared" si="983"/>
        <v>8.5717869580200805</v>
      </c>
      <c r="Q3371" s="3">
        <f t="shared" si="984"/>
        <v>146.44504217661873</v>
      </c>
      <c r="R3371">
        <f t="shared" si="985"/>
        <v>-33.554957823381272</v>
      </c>
      <c r="S3371">
        <f t="shared" si="986"/>
        <v>302.1381796255028</v>
      </c>
      <c r="T3371">
        <f t="shared" si="969"/>
        <v>8.5717869580200805</v>
      </c>
    </row>
    <row r="3372" spans="1:20" x14ac:dyDescent="0.3">
      <c r="A3372">
        <f t="shared" si="970"/>
        <v>1905604.0536105975</v>
      </c>
      <c r="B3372">
        <f t="shared" si="987"/>
        <v>303286.30470807973</v>
      </c>
      <c r="C3372" t="str">
        <f t="shared" si="971"/>
        <v>-2.20333887936663+1.49057627847376i</v>
      </c>
      <c r="D3372" t="str">
        <f t="shared" si="972"/>
        <v>1.01866093276238-3.92662101492905i</v>
      </c>
      <c r="E3372" t="str">
        <f t="shared" si="973"/>
        <v>27.3191563602019-211.763934055851i</v>
      </c>
      <c r="F3372" t="str">
        <f t="shared" si="974"/>
        <v>7.91888685791433-9.1844538770695i</v>
      </c>
      <c r="G3372" t="str">
        <f t="shared" si="975"/>
        <v>0.45355853520562-0.497838518344807i</v>
      </c>
      <c r="H3372" t="str">
        <f t="shared" si="976"/>
        <v>0.367774050106768-26.3694916375358i</v>
      </c>
      <c r="I3372" t="str">
        <f t="shared" si="977"/>
        <v>-0.62308655943479-0.552563484542479i</v>
      </c>
      <c r="K3372" t="str">
        <f t="shared" si="978"/>
        <v>0.00687442614310998-0.0101813914525124i</v>
      </c>
      <c r="L3372" t="str">
        <f t="shared" si="979"/>
        <v>0.0015-0.0327979990814879i</v>
      </c>
      <c r="M3372" t="str">
        <f t="shared" si="980"/>
        <v>0.0135-0.0134555893667643i</v>
      </c>
      <c r="N3372">
        <f t="shared" si="981"/>
        <v>34.078664048683493</v>
      </c>
      <c r="O3372">
        <f t="shared" si="982"/>
        <v>8.4981972979483515</v>
      </c>
      <c r="P3372" s="3">
        <f t="shared" si="983"/>
        <v>8.4981972979483515</v>
      </c>
      <c r="Q3372" s="3">
        <f t="shared" si="984"/>
        <v>145.92133595131651</v>
      </c>
      <c r="R3372">
        <f t="shared" si="985"/>
        <v>-34.078664048683493</v>
      </c>
      <c r="S3372">
        <f t="shared" si="986"/>
        <v>303.28630470807974</v>
      </c>
      <c r="T3372">
        <f t="shared" ref="T3372:T3435" si="988">P3372</f>
        <v>8.4981972979483515</v>
      </c>
    </row>
    <row r="3373" spans="1:20" x14ac:dyDescent="0.3">
      <c r="A3373">
        <f t="shared" ref="A3373:A3436" si="989">2*PI()*B3373</f>
        <v>1912845.3490143178</v>
      </c>
      <c r="B3373">
        <f t="shared" si="987"/>
        <v>304438.79266597045</v>
      </c>
      <c r="C3373" t="str">
        <f t="shared" ref="C3373:C3436" si="990">IMPRODUCT(D3373,E3373,$C$40,,K3373,$C$41)</f>
        <v>-2.17096252931316+1.4978278822412i</v>
      </c>
      <c r="D3373" t="str">
        <f t="shared" ref="D3373:D3436" si="991">IMDIV(IMPRODUCT($C$37,$C$38,COMPLEX(1,A3373/$C$38)),IMSUM(-1*A3373*A3373/$C$39,COMPLEX(0,1*A3373)))</f>
        <v>1.01147005421979-3.9136658050453i</v>
      </c>
      <c r="E3373" t="str">
        <f t="shared" ref="E3373:E3436" si="992">IMDIV(IMPRODUCT(IMSUM(F3373,G3373),$C$29,H3373),IMSUM(1,I3373))</f>
        <v>25.3435273788529-211.407129239689i</v>
      </c>
      <c r="F3373" t="str">
        <f t="shared" ref="F3373:F3436" si="993">IMDIV(IMPRODUCT($C$14,$C$15,COMPLEX(1,A3373/$C$15)),IMSUM(-1*A3373*A3373/$C$16,COMPLEX(0,A3373)))</f>
        <v>7.88607411995028-9.17946613214524i</v>
      </c>
      <c r="G3373" t="str">
        <f t="shared" ref="G3373:G3436" si="994">IMDIV(1,COMPLEX(1,A3373*$C$9*$C$10))</f>
        <v>0.451679167860929-0.497659619801916i</v>
      </c>
      <c r="H3373" t="str">
        <f t="shared" ref="H3373:H3436" si="995">IMDIV($C$3,IMSUM(K3373,COMPLEX(0,$C$28*A3373)))</f>
        <v>0.364499772638589-26.2662025057436i</v>
      </c>
      <c r="I3373" t="str">
        <f t="shared" ref="I3373:I3436" si="996">IMPRODUCT(F3373,$C$29,H3373,$C$31)</f>
        <v>-0.620373738524698-0.548106174170506i</v>
      </c>
      <c r="K3373" t="str">
        <f t="shared" ref="K3373:K3436" si="997">IF($C$26&lt;=0,IMDIV(1,IMSUM(IMDIV(1,L3373),1/$C$18)),IMDIV(1,IMSUM(IMDIV(1,L3373),1/$C$18,IMDIV(1,M3373))))</f>
        <v>0.00686692669622643-0.0101538615716329i</v>
      </c>
      <c r="L3373" t="str">
        <f t="shared" ref="L3373:L3436" si="998">IMSUM($C$21/$C$22,IMDIV(1,COMPLEX(0,$C$20*$C$22*A3373)))</f>
        <v>0.0015-0.0326738384952061i</v>
      </c>
      <c r="M3373" t="str">
        <f t="shared" ref="M3373:M3436" si="999">IMSUM($C$25/$C$26,IMDIV(1,COMPLEX(0,$C$24*$C$26*A3373)))</f>
        <v>0.0135-0.013404651690341i</v>
      </c>
      <c r="N3373">
        <f t="shared" ref="N3373:N3436" si="1000">ABS(R3373)</f>
        <v>34.603239170859155</v>
      </c>
      <c r="O3373">
        <f t="shared" ref="O3373:O3436" si="1001">ABS(P3373)</f>
        <v>8.4239495156231712</v>
      </c>
      <c r="P3373" s="3">
        <f t="shared" ref="P3373:P3436" si="1002">20*LOG10(IMABS(C3373))</f>
        <v>8.4239495156231712</v>
      </c>
      <c r="Q3373" s="3">
        <f t="shared" ref="Q3373:Q3436" si="1003">IMARGUMENT(C3373)*180/PI()</f>
        <v>145.39676082914085</v>
      </c>
      <c r="R3373">
        <f t="shared" ref="R3373:R3436" si="1004">IF(Q3373&lt;0,Q3373+180,Q3373-180)</f>
        <v>-34.603239170859155</v>
      </c>
      <c r="S3373">
        <f t="shared" ref="S3373:S3436" si="1005">B3373/1000</f>
        <v>304.43879266597048</v>
      </c>
      <c r="T3373">
        <f t="shared" si="988"/>
        <v>8.4239495156231712</v>
      </c>
    </row>
    <row r="3374" spans="1:20" x14ac:dyDescent="0.3">
      <c r="A3374">
        <f t="shared" si="989"/>
        <v>1920114.1613405724</v>
      </c>
      <c r="B3374">
        <f t="shared" ref="B3374:B3437" si="1006">B3373*(1+B$42)</f>
        <v>305595.66007810115</v>
      </c>
      <c r="C3374" t="str">
        <f t="shared" si="990"/>
        <v>-2.13861334961648+1.50463877828732i</v>
      </c>
      <c r="D3374" t="str">
        <f t="shared" si="991"/>
        <v>1.00432638139032-3.90073992255693i</v>
      </c>
      <c r="E3374" t="str">
        <f t="shared" si="992"/>
        <v>23.3716731071953-211.017268355935i</v>
      </c>
      <c r="F3374" t="str">
        <f t="shared" si="993"/>
        <v>7.85328542757238-9.17436278797389i</v>
      </c>
      <c r="G3374" t="str">
        <f t="shared" si="994"/>
        <v>0.449801177740213-0.497473696031992i</v>
      </c>
      <c r="H3374" t="str">
        <f t="shared" si="995"/>
        <v>0.361255447605533-26.1633433826609i</v>
      </c>
      <c r="I3374" t="str">
        <f t="shared" si="996"/>
        <v>-0.617664803401376-0.543677638896906i</v>
      </c>
      <c r="K3374" t="str">
        <f t="shared" si="997"/>
        <v>0.00685943718425547-0.0101264591975139i</v>
      </c>
      <c r="L3374" t="str">
        <f t="shared" si="998"/>
        <v>0.0015-0.0325501479330604i</v>
      </c>
      <c r="M3374" t="str">
        <f t="shared" si="999"/>
        <v>0.0135-0.0133539068443325i</v>
      </c>
      <c r="N3374">
        <f t="shared" si="1000"/>
        <v>35.128613762724456</v>
      </c>
      <c r="O3374">
        <f t="shared" si="1001"/>
        <v>8.3490400295777718</v>
      </c>
      <c r="P3374" s="3">
        <f t="shared" si="1002"/>
        <v>8.3490400295777718</v>
      </c>
      <c r="Q3374" s="3">
        <f t="shared" si="1003"/>
        <v>144.87138623727554</v>
      </c>
      <c r="R3374">
        <f t="shared" si="1004"/>
        <v>-35.128613762724456</v>
      </c>
      <c r="S3374">
        <f t="shared" si="1005"/>
        <v>305.59566007810116</v>
      </c>
      <c r="T3374">
        <f t="shared" si="988"/>
        <v>8.3490400295777718</v>
      </c>
    </row>
    <row r="3375" spans="1:20" x14ac:dyDescent="0.3">
      <c r="A3375">
        <f t="shared" si="989"/>
        <v>1927410.5951536668</v>
      </c>
      <c r="B3375">
        <f t="shared" si="1006"/>
        <v>306756.92358639796</v>
      </c>
      <c r="C3375" t="str">
        <f t="shared" si="990"/>
        <v>-2.10630088798761+1.51100794917401i</v>
      </c>
      <c r="D3375" t="str">
        <f t="shared" si="991"/>
        <v>0.997229654470495-3.88784344681891i</v>
      </c>
      <c r="E3375" t="str">
        <f t="shared" si="992"/>
        <v>21.4044613091856-210.594378639821i</v>
      </c>
      <c r="F3375" t="str">
        <f t="shared" si="993"/>
        <v>7.82052169665155-9.16914404859787i</v>
      </c>
      <c r="G3375" t="str">
        <f t="shared" si="994"/>
        <v>0.447924617300476-0.49728076025189i</v>
      </c>
      <c r="H3375" t="str">
        <f t="shared" si="995"/>
        <v>0.358040772101561-26.0609121876282i</v>
      </c>
      <c r="I3375" t="str">
        <f t="shared" si="996"/>
        <v>-0.614959807574774-0.539277763728944i</v>
      </c>
      <c r="K3375" t="str">
        <f t="shared" si="997"/>
        <v>0.00685195727732086-0.0100991838431181i</v>
      </c>
      <c r="L3375" t="str">
        <f t="shared" si="998"/>
        <v>0.0015-0.0324269256157207i</v>
      </c>
      <c r="M3375" t="str">
        <f t="shared" si="999"/>
        <v>0.0135-0.0133033540987572i</v>
      </c>
      <c r="N3375">
        <f t="shared" si="1000"/>
        <v>35.654717616338758</v>
      </c>
      <c r="O3375">
        <f t="shared" si="1001"/>
        <v>8.2734655299027473</v>
      </c>
      <c r="P3375" s="3">
        <f t="shared" si="1002"/>
        <v>8.2734655299027473</v>
      </c>
      <c r="Q3375" s="3">
        <f t="shared" si="1003"/>
        <v>144.34528238366124</v>
      </c>
      <c r="R3375">
        <f t="shared" si="1004"/>
        <v>-35.654717616338758</v>
      </c>
      <c r="S3375">
        <f t="shared" si="1005"/>
        <v>306.75692358639793</v>
      </c>
      <c r="T3375">
        <f t="shared" si="988"/>
        <v>8.2734655299027473</v>
      </c>
    </row>
    <row r="3376" spans="1:20" x14ac:dyDescent="0.3">
      <c r="A3376">
        <f t="shared" si="989"/>
        <v>1934734.7554152505</v>
      </c>
      <c r="B3376">
        <f t="shared" si="1006"/>
        <v>307922.59989602625</v>
      </c>
      <c r="C3376" t="str">
        <f t="shared" si="990"/>
        <v>-2.0740347720471+1.51693470888567i</v>
      </c>
      <c r="D3376" t="str">
        <f t="shared" si="991"/>
        <v>0.990179614376702-3.87497645527875i</v>
      </c>
      <c r="E3376" t="str">
        <f t="shared" si="992"/>
        <v>19.4427610753893-210.138517554368i</v>
      </c>
      <c r="F3376" t="str">
        <f t="shared" si="993"/>
        <v>7.78778384022968-9.1638101266447i</v>
      </c>
      <c r="G3376" t="str">
        <f t="shared" si="994"/>
        <v>0.446049538836685-0.497080826164383i</v>
      </c>
      <c r="H3376" t="str">
        <f t="shared" si="995"/>
        <v>0.354855446755069-25.9589068531873i</v>
      </c>
      <c r="I3376" t="str">
        <f t="shared" si="996"/>
        <v>-0.612258804419125-0.534906433696607i</v>
      </c>
      <c r="K3376" t="str">
        <f t="shared" si="997"/>
        <v>0.00684448664721005-0.0100720350216646i</v>
      </c>
      <c r="L3376" t="str">
        <f t="shared" si="998"/>
        <v>0.0015-0.0323041697705925i</v>
      </c>
      <c r="M3376" t="str">
        <f t="shared" si="999"/>
        <v>0.0135-0.0132529927263969i</v>
      </c>
      <c r="N3376">
        <f t="shared" si="1000"/>
        <v>36.181479803555021</v>
      </c>
      <c r="O3376">
        <f t="shared" si="1001"/>
        <v>8.1972229831104801</v>
      </c>
      <c r="P3376" s="3">
        <f t="shared" si="1002"/>
        <v>8.1972229831104801</v>
      </c>
      <c r="Q3376" s="3">
        <f t="shared" si="1003"/>
        <v>143.81852019644498</v>
      </c>
      <c r="R3376">
        <f t="shared" si="1004"/>
        <v>-36.181479803555021</v>
      </c>
      <c r="S3376">
        <f t="shared" si="1005"/>
        <v>307.92259989602627</v>
      </c>
      <c r="T3376">
        <f t="shared" si="988"/>
        <v>8.1972229831104801</v>
      </c>
    </row>
    <row r="3377" spans="1:20" x14ac:dyDescent="0.3">
      <c r="A3377">
        <f t="shared" si="989"/>
        <v>1942086.7474858286</v>
      </c>
      <c r="B3377">
        <f t="shared" si="1006"/>
        <v>309092.70577563118</v>
      </c>
      <c r="C3377" t="str">
        <f t="shared" si="990"/>
        <v>-2.04182469495773+1.5224187073377i</v>
      </c>
      <c r="D3377" t="str">
        <f t="shared" si="991"/>
        <v>0.983176002754211-3.86213902349322i</v>
      </c>
      <c r="E3377" t="str">
        <f t="shared" si="992"/>
        <v>17.4874415110043-209.649772936118i</v>
      </c>
      <c r="F3377" t="str">
        <f t="shared" si="993"/>
        <v>7.75507276841944-9.15836124328507i</v>
      </c>
      <c r="G3377" t="str">
        <f t="shared" si="994"/>
        <v>0.444175994476036-0.496873907955792i</v>
      </c>
      <c r="H3377" t="str">
        <f t="shared" si="995"/>
        <v>0.351699175681835-25.8573253249677i</v>
      </c>
      <c r="I3377" t="str">
        <f t="shared" si="996"/>
        <v>-0.609561847165567-0.530563533849794i</v>
      </c>
      <c r="K3377" t="str">
        <f t="shared" si="997"/>
        <v>0.00683702496736957-0.0100450122466232i</v>
      </c>
      <c r="L3377" t="str">
        <f t="shared" si="998"/>
        <v>0.0015-0.0321818786317916i</v>
      </c>
      <c r="M3377" t="str">
        <f t="shared" si="999"/>
        <v>0.0135-0.0132028220027863i</v>
      </c>
      <c r="N3377">
        <f t="shared" si="1000"/>
        <v>36.708828738157877</v>
      </c>
      <c r="O3377">
        <f t="shared" si="1001"/>
        <v>8.1203096366137579</v>
      </c>
      <c r="P3377" s="3">
        <f t="shared" si="1002"/>
        <v>8.1203096366137579</v>
      </c>
      <c r="Q3377" s="3">
        <f t="shared" si="1003"/>
        <v>143.29117126184212</v>
      </c>
      <c r="R3377">
        <f t="shared" si="1004"/>
        <v>-36.708828738157877</v>
      </c>
      <c r="S3377">
        <f t="shared" si="1005"/>
        <v>309.0927057756312</v>
      </c>
      <c r="T3377">
        <f t="shared" si="988"/>
        <v>8.1203096366137579</v>
      </c>
    </row>
    <row r="3378" spans="1:20" x14ac:dyDescent="0.3">
      <c r="A3378">
        <f t="shared" si="989"/>
        <v>1949466.6771262749</v>
      </c>
      <c r="B3378">
        <f t="shared" si="1006"/>
        <v>310267.25805757858</v>
      </c>
      <c r="C3378" t="str">
        <f t="shared" si="990"/>
        <v>-2.00968040077915+1.52745993414569i</v>
      </c>
      <c r="D3378" t="str">
        <f t="shared" si="991"/>
        <v>0.976218561985946-3.84933122514511i</v>
      </c>
      <c r="E3378" t="str">
        <f t="shared" si="992"/>
        <v>15.539370412277-209.128263072729i</v>
      </c>
      <c r="F3378" t="str">
        <f t="shared" si="993"/>
        <v>7.72238938830511-9.15279762819011i</v>
      </c>
      <c r="G3378" t="str">
        <f t="shared" si="994"/>
        <v>0.442304036172276-0.49666002029355i</v>
      </c>
      <c r="H3378" t="str">
        <f t="shared" si="995"/>
        <v>0.348571666438692-25.7561655615742i</v>
      </c>
      <c r="I3378" t="str">
        <f t="shared" si="996"/>
        <v>-0.606868988894845-0.526248949255688i</v>
      </c>
      <c r="K3378" t="str">
        <f t="shared" si="997"/>
        <v>0.00682957191290085-0.0100181150317075i</v>
      </c>
      <c r="L3378" t="str">
        <f t="shared" si="998"/>
        <v>0.0015-0.0320600504401192i</v>
      </c>
      <c r="M3378" t="str">
        <f t="shared" si="999"/>
        <v>0.0135-0.0131528412062028i</v>
      </c>
      <c r="N3378">
        <f t="shared" si="1000"/>
        <v>37.236692239453077</v>
      </c>
      <c r="O3378">
        <f t="shared" si="1001"/>
        <v>8.0427230228064914</v>
      </c>
      <c r="P3378" s="3">
        <f t="shared" si="1002"/>
        <v>8.0427230228064914</v>
      </c>
      <c r="Q3378" s="3">
        <f t="shared" si="1003"/>
        <v>142.76330776054692</v>
      </c>
      <c r="R3378">
        <f t="shared" si="1004"/>
        <v>-37.236692239453077</v>
      </c>
      <c r="S3378">
        <f t="shared" si="1005"/>
        <v>310.2672580575786</v>
      </c>
      <c r="T3378">
        <f t="shared" si="988"/>
        <v>8.0427230228064914</v>
      </c>
    </row>
    <row r="3379" spans="1:20" x14ac:dyDescent="0.3">
      <c r="A3379">
        <f t="shared" si="989"/>
        <v>1956874.6504993548</v>
      </c>
      <c r="B3379">
        <f t="shared" si="1006"/>
        <v>311446.2736381974</v>
      </c>
      <c r="C3379" t="str">
        <f t="shared" si="990"/>
        <v>-1.9776116695879+1.53205872163617i</v>
      </c>
      <c r="D3379" t="str">
        <f t="shared" si="991"/>
        <v>0.969307035201061-3.83655313205977i</v>
      </c>
      <c r="E3379" t="str">
        <f t="shared" si="992"/>
        <v>13.5994129354192-208.574136711469i</v>
      </c>
      <c r="F3379" t="str">
        <f t="shared" si="993"/>
        <v>7.68973460384366-9.14711951948674i</v>
      </c>
      <c r="G3379" t="str">
        <f t="shared" si="994"/>
        <v>0.440433715700024-0.496439178323684i</v>
      </c>
      <c r="H3379" t="str">
        <f t="shared" si="995"/>
        <v>0.34547262997786-25.6554255344755i</v>
      </c>
      <c r="I3379" t="str">
        <f t="shared" si="996"/>
        <v>-0.604180282530005-0.521962564996261i</v>
      </c>
      <c r="K3379" t="str">
        <f t="shared" si="997"/>
        <v>0.00682212716055593-0.00999134289086884i</v>
      </c>
      <c r="L3379" t="str">
        <f t="shared" si="998"/>
        <v>0.0015-0.0319386834430357i</v>
      </c>
      <c r="M3379" t="str">
        <f t="shared" si="999"/>
        <v>0.0135-0.0131030496176557i</v>
      </c>
      <c r="N3379">
        <f t="shared" si="1000"/>
        <v>37.764997597187062</v>
      </c>
      <c r="O3379">
        <f t="shared" si="1001"/>
        <v>7.9644609627315512</v>
      </c>
      <c r="P3379" s="3">
        <f t="shared" si="1002"/>
        <v>7.9644609627315512</v>
      </c>
      <c r="Q3379" s="3">
        <f t="shared" si="1003"/>
        <v>142.23500240281294</v>
      </c>
      <c r="R3379">
        <f t="shared" si="1004"/>
        <v>-37.764997597187062</v>
      </c>
      <c r="S3379">
        <f t="shared" si="1005"/>
        <v>311.4462736381974</v>
      </c>
      <c r="T3379">
        <f t="shared" si="988"/>
        <v>7.9644609627315512</v>
      </c>
    </row>
    <row r="3380" spans="1:20" x14ac:dyDescent="0.3">
      <c r="A3380">
        <f t="shared" si="989"/>
        <v>1964310.7741712523</v>
      </c>
      <c r="B3380">
        <f t="shared" si="1006"/>
        <v>312629.76947802253</v>
      </c>
      <c r="C3380" t="str">
        <f t="shared" si="990"/>
        <v>-1.94562830240955+1.5362157470825i</v>
      </c>
      <c r="D3380" t="str">
        <f t="shared" si="991"/>
        <v>0.962441166283321-3.82380481422176i</v>
      </c>
      <c r="E3380" t="str">
        <f t="shared" si="992"/>
        <v>11.668430262267-207.98757299801i</v>
      </c>
      <c r="F3380" t="str">
        <f t="shared" si="993"/>
        <v>7.65710931576719-9.14132716371223i</v>
      </c>
      <c r="G3380" t="str">
        <f t="shared" si="994"/>
        <v>0.438565084649204-0.496211397668212i</v>
      </c>
      <c r="H3380" t="str">
        <f t="shared" si="995"/>
        <v>0.342401780601961-25.5551032278938i</v>
      </c>
      <c r="I3380" t="str">
        <f t="shared" si="996"/>
        <v>-0.601495780829188-0.517704266165984i</v>
      </c>
      <c r="K3380" t="str">
        <f t="shared" si="997"/>
        <v>0.00681469038873359-0.00996469533828971i</v>
      </c>
      <c r="L3380" t="str">
        <f t="shared" si="998"/>
        <v>0.0015-0.0318177758946361i</v>
      </c>
      <c r="M3380" t="str">
        <f t="shared" si="999"/>
        <v>0.0135-0.0130534465208763i</v>
      </c>
      <c r="N3380">
        <f t="shared" si="1000"/>
        <v>38.293671637640443</v>
      </c>
      <c r="O3380">
        <f t="shared" si="1001"/>
        <v>7.8855215693264693</v>
      </c>
      <c r="P3380" s="3">
        <f t="shared" si="1002"/>
        <v>7.8855215693264693</v>
      </c>
      <c r="Q3380" s="3">
        <f t="shared" si="1003"/>
        <v>141.70632836235956</v>
      </c>
      <c r="R3380">
        <f t="shared" si="1004"/>
        <v>-38.293671637640443</v>
      </c>
      <c r="S3380">
        <f t="shared" si="1005"/>
        <v>312.62976947802252</v>
      </c>
      <c r="T3380">
        <f t="shared" si="988"/>
        <v>7.8855215693264693</v>
      </c>
    </row>
    <row r="3381" spans="1:20" x14ac:dyDescent="0.3">
      <c r="A3381">
        <f t="shared" si="989"/>
        <v>1971775.1551131031</v>
      </c>
      <c r="B3381">
        <f t="shared" si="1006"/>
        <v>313817.76260203903</v>
      </c>
      <c r="C3381" t="str">
        <f t="shared" si="990"/>
        <v>-1.91374010600921+1.53993203415326i</v>
      </c>
      <c r="D3381" t="str">
        <f t="shared" si="991"/>
        <v>0.955620699879278-3.81108633979134i</v>
      </c>
      <c r="E3381" t="str">
        <f t="shared" si="992"/>
        <v>9.74727826689989-207.368781345167i</v>
      </c>
      <c r="F3381" t="str">
        <f t="shared" si="993"/>
        <v>7.62451442148543-9.13542081576688i</v>
      </c>
      <c r="G3381" t="str">
        <f t="shared" si="994"/>
        <v>0.436698194419444-0.495976694422471i</v>
      </c>
      <c r="H3381" t="str">
        <f t="shared" si="995"/>
        <v>0.33935883591971-25.4551966386965i</v>
      </c>
      <c r="I3381" t="str">
        <f t="shared" si="996"/>
        <v>-0.598815536378435-0.513473937869664i</v>
      </c>
      <c r="K3381" t="str">
        <f t="shared" si="997"/>
        <v>0.00680726127747542-0.00993817188837763i</v>
      </c>
      <c r="L3381" t="str">
        <f t="shared" si="998"/>
        <v>0.0015-0.0316973260556248i</v>
      </c>
      <c r="M3381" t="str">
        <f t="shared" si="999"/>
        <v>0.0135-0.0130040312023076i</v>
      </c>
      <c r="N3381">
        <f t="shared" si="1000"/>
        <v>38.822640790768048</v>
      </c>
      <c r="O3381">
        <f t="shared" si="1001"/>
        <v>7.8059032502353523</v>
      </c>
      <c r="P3381" s="3">
        <f t="shared" si="1002"/>
        <v>7.8059032502353523</v>
      </c>
      <c r="Q3381" s="3">
        <f t="shared" si="1003"/>
        <v>141.17735920923195</v>
      </c>
      <c r="R3381">
        <f t="shared" si="1004"/>
        <v>-38.822640790768048</v>
      </c>
      <c r="S3381">
        <f t="shared" si="1005"/>
        <v>313.81776260203901</v>
      </c>
      <c r="T3381">
        <f t="shared" si="988"/>
        <v>7.8059032502353523</v>
      </c>
    </row>
    <row r="3382" spans="1:20" x14ac:dyDescent="0.3">
      <c r="A3382">
        <f t="shared" si="989"/>
        <v>1979267.9007025331</v>
      </c>
      <c r="B3382">
        <f t="shared" si="1006"/>
        <v>315010.2700999268</v>
      </c>
      <c r="C3382" t="str">
        <f t="shared" si="990"/>
        <v>-1.88195687758892+1.54320895356289i</v>
      </c>
      <c r="D3382" t="str">
        <f t="shared" si="991"/>
        <v>0.948845381406263-3.79839777512097i</v>
      </c>
      <c r="E3382" t="str">
        <f t="shared" si="992"/>
        <v>7.83680618754121-206.718001231554i</v>
      </c>
      <c r="F3382" t="str">
        <f t="shared" si="993"/>
        <v>7.59195081498986-9.12940073886577i</v>
      </c>
      <c r="G3382" t="str">
        <f t="shared" si="994"/>
        <v>0.43483309621459-0.495735085152366i</v>
      </c>
      <c r="H3382" t="str">
        <f t="shared" si="995"/>
        <v>0.336343516802244-25.3557037762878i</v>
      </c>
      <c r="I3382" t="str">
        <f t="shared" si="996"/>
        <v>-0.596139601584554-0.509271465220479i</v>
      </c>
      <c r="K3382" t="str">
        <f t="shared" si="997"/>
        <v>0.00679983950846237-0.00991177205575829i</v>
      </c>
      <c r="L3382" t="str">
        <f t="shared" si="998"/>
        <v>0.0015-0.0315773321932902i</v>
      </c>
      <c r="M3382" t="str">
        <f t="shared" si="999"/>
        <v>0.0135-0.0129548029510934i</v>
      </c>
      <c r="N3382">
        <f t="shared" si="1000"/>
        <v>39.351831158220904</v>
      </c>
      <c r="O3382">
        <f t="shared" si="1001"/>
        <v>7.7256047101785441</v>
      </c>
      <c r="P3382" s="3">
        <f t="shared" si="1002"/>
        <v>7.7256047101785441</v>
      </c>
      <c r="Q3382" s="3">
        <f t="shared" si="1003"/>
        <v>140.6481688417791</v>
      </c>
      <c r="R3382">
        <f t="shared" si="1004"/>
        <v>-39.351831158220904</v>
      </c>
      <c r="S3382">
        <f t="shared" si="1005"/>
        <v>315.0102700999268</v>
      </c>
      <c r="T3382">
        <f t="shared" si="988"/>
        <v>7.7256047101785441</v>
      </c>
    </row>
    <row r="3383" spans="1:20" x14ac:dyDescent="0.3">
      <c r="A3383">
        <f t="shared" si="989"/>
        <v>1986789.1187252025</v>
      </c>
      <c r="B3383">
        <f t="shared" si="1006"/>
        <v>316207.3091263065</v>
      </c>
      <c r="C3383" t="str">
        <f t="shared" si="990"/>
        <v>-1.85028838944028+1.54604822291884i</v>
      </c>
      <c r="D3383" t="str">
        <f t="shared" si="991"/>
        <v>0.942114957060181-3.78573918477174i</v>
      </c>
      <c r="E3383" t="str">
        <f t="shared" si="992"/>
        <v>5.93785530800393-206.03550193041i</v>
      </c>
      <c r="F3383" t="str">
        <f t="shared" si="993"/>
        <v>7.55941938675786-9.12326720448889i</v>
      </c>
      <c r="G3383" t="str">
        <f t="shared" si="994"/>
        <v>0.432969841037212-0.495486586891536i</v>
      </c>
      <c r="H3383" t="str">
        <f t="shared" si="995"/>
        <v>0.333355547340109-25.2566226625027i</v>
      </c>
      <c r="I3383" t="str">
        <f t="shared" si="996"/>
        <v>-0.593468028668045-0.505096733338142i</v>
      </c>
      <c r="K3383" t="str">
        <f t="shared" si="997"/>
        <v>0.00679242476501124-0.00988549535526967i</v>
      </c>
      <c r="L3383" t="str">
        <f t="shared" si="998"/>
        <v>0.0015-0.0314577925814806i</v>
      </c>
      <c r="M3383" t="str">
        <f t="shared" si="999"/>
        <v>0.0135-0.012905761059069i</v>
      </c>
      <c r="N3383">
        <f t="shared" si="1000"/>
        <v>39.881168582114924</v>
      </c>
      <c r="O3383">
        <f t="shared" si="1001"/>
        <v>7.6446249528728316</v>
      </c>
      <c r="P3383" s="3">
        <f t="shared" si="1002"/>
        <v>7.6446249528728316</v>
      </c>
      <c r="Q3383" s="3">
        <f t="shared" si="1003"/>
        <v>140.11883141788508</v>
      </c>
      <c r="R3383">
        <f t="shared" si="1004"/>
        <v>-39.881168582114924</v>
      </c>
      <c r="S3383">
        <f t="shared" si="1005"/>
        <v>316.20730912630648</v>
      </c>
      <c r="T3383">
        <f t="shared" si="988"/>
        <v>7.6446249528728316</v>
      </c>
    </row>
    <row r="3384" spans="1:20" x14ac:dyDescent="0.3">
      <c r="A3384">
        <f t="shared" si="989"/>
        <v>1994338.9173763585</v>
      </c>
      <c r="B3384">
        <f t="shared" si="1006"/>
        <v>317408.8969009865</v>
      </c>
      <c r="C3384" t="str">
        <f t="shared" si="990"/>
        <v>-1.81874437360176+1.5484519057617i</v>
      </c>
      <c r="D3384" t="str">
        <f t="shared" si="991"/>
        <v>0.935429173823122-3.77311063152979i</v>
      </c>
      <c r="E3384" t="str">
        <f t="shared" si="992"/>
        <v>4.05125765297204-205.321582169158i</v>
      </c>
      <c r="F3384" t="str">
        <f t="shared" si="993"/>
        <v>7.52692102365801-9.11702049233002i</v>
      </c>
      <c r="G3384" t="str">
        <f t="shared" si="994"/>
        <v>0.4311084796832-0.495231217138459i</v>
      </c>
      <c r="H3384" t="str">
        <f t="shared" si="995"/>
        <v>0.33039465480086-25.1579513315006i</v>
      </c>
      <c r="I3384" t="str">
        <f t="shared" si="996"/>
        <v>-0.590800869656039-0.500949627347212i</v>
      </c>
      <c r="K3384" t="str">
        <f t="shared" si="997"/>
        <v>0.00678501673207151-0.00985934130195512i</v>
      </c>
      <c r="L3384" t="str">
        <f t="shared" si="998"/>
        <v>0.0015-0.0313387055005784i</v>
      </c>
      <c r="M3384" t="str">
        <f t="shared" si="999"/>
        <v>0.0135-0.0128569048207501i</v>
      </c>
      <c r="N3384">
        <f t="shared" si="1000"/>
        <v>40.410578714377834</v>
      </c>
      <c r="O3384">
        <f t="shared" si="1001"/>
        <v>7.5629632824956294</v>
      </c>
      <c r="P3384" s="3">
        <f t="shared" si="1002"/>
        <v>7.5629632824956294</v>
      </c>
      <c r="Q3384" s="3">
        <f t="shared" si="1003"/>
        <v>139.58942128562217</v>
      </c>
      <c r="R3384">
        <f t="shared" si="1004"/>
        <v>-40.410578714377834</v>
      </c>
      <c r="S3384">
        <f t="shared" si="1005"/>
        <v>317.40889690098652</v>
      </c>
      <c r="T3384">
        <f t="shared" si="988"/>
        <v>7.5629632824956294</v>
      </c>
    </row>
    <row r="3385" spans="1:20" x14ac:dyDescent="0.3">
      <c r="A3385">
        <f t="shared" si="989"/>
        <v>2001917.4052623888</v>
      </c>
      <c r="B3385">
        <f t="shared" si="1006"/>
        <v>318615.05070921028</v>
      </c>
      <c r="C3385" t="str">
        <f t="shared" si="990"/>
        <v>-1.78733450657005+1.55042240979902i</v>
      </c>
      <c r="D3385" t="str">
        <f t="shared" si="991"/>
        <v>0.928787779470771-3.76051217642258i</v>
      </c>
      <c r="E3385" t="str">
        <f t="shared" si="992"/>
        <v>2.17783470137859-204.576569720568i</v>
      </c>
      <c r="F3385" t="str">
        <f t="shared" si="993"/>
        <v>7.49445660885654-9.11066089024462i</v>
      </c>
      <c r="G3385" t="str">
        <f t="shared" si="994"/>
        <v>0.429249062736364-0.494968993853471i</v>
      </c>
      <c r="H3385" t="str">
        <f t="shared" si="995"/>
        <v>0.327460569587304-25.0596878296622i</v>
      </c>
      <c r="I3385" t="str">
        <f t="shared" si="996"/>
        <v>-0.588138176375367-0.496830032375624i</v>
      </c>
      <c r="K3385" t="str">
        <f t="shared" si="997"/>
        <v>0.00677761509622213-0.00983330941105743i</v>
      </c>
      <c r="L3385" t="str">
        <f t="shared" si="998"/>
        <v>0.0015-0.031220069237476i</v>
      </c>
      <c r="M3385" t="str">
        <f t="shared" si="999"/>
        <v>0.0135-0.0128082335333235i</v>
      </c>
      <c r="N3385">
        <f t="shared" si="1000"/>
        <v>40.939987086521086</v>
      </c>
      <c r="O3385">
        <f t="shared" si="1001"/>
        <v>7.4806193046889335</v>
      </c>
      <c r="P3385" s="3">
        <f t="shared" si="1002"/>
        <v>7.4806193046889335</v>
      </c>
      <c r="Q3385" s="3">
        <f t="shared" si="1003"/>
        <v>139.06001291347891</v>
      </c>
      <c r="R3385">
        <f t="shared" si="1004"/>
        <v>-40.939987086521086</v>
      </c>
      <c r="S3385">
        <f t="shared" si="1005"/>
        <v>318.61505070921027</v>
      </c>
      <c r="T3385">
        <f t="shared" si="988"/>
        <v>7.4806193046889335</v>
      </c>
    </row>
    <row r="3386" spans="1:20" x14ac:dyDescent="0.3">
      <c r="A3386">
        <f t="shared" si="989"/>
        <v>2009524.6914023862</v>
      </c>
      <c r="B3386">
        <f t="shared" si="1006"/>
        <v>319825.78790190531</v>
      </c>
      <c r="C3386" t="str">
        <f t="shared" si="990"/>
        <v>-1.75606839411463+1.5519624843366i</v>
      </c>
      <c r="D3386" t="str">
        <f t="shared" si="991"/>
        <v>0.922190522579631-3.74794387873517i</v>
      </c>
      <c r="E3386" t="str">
        <f t="shared" si="992"/>
        <v>0.318396122009926-203.800820926656i</v>
      </c>
      <c r="F3386" t="str">
        <f t="shared" si="993"/>
        <v>7.46202702172415-9.10418869419604i</v>
      </c>
      <c r="G3386" t="str">
        <f t="shared" si="994"/>
        <v>0.427391640563148-0.494699935455715i</v>
      </c>
      <c r="H3386" t="str">
        <f t="shared" si="995"/>
        <v>0.324553025196345-24.9618302154852i</v>
      </c>
      <c r="I3386" t="str">
        <f t="shared" si="996"/>
        <v>-0.585480000445609-0.492737833553291i</v>
      </c>
      <c r="K3386" t="str">
        <f t="shared" si="997"/>
        <v>0.00677021954566888-0.00980739919801204i</v>
      </c>
      <c r="L3386" t="str">
        <f t="shared" si="998"/>
        <v>0.0015-0.0311018820855508i</v>
      </c>
      <c r="M3386" t="str">
        <f t="shared" si="999"/>
        <v>0.0135-0.0127597464966362i</v>
      </c>
      <c r="N3386">
        <f t="shared" si="1000"/>
        <v>41.469319179677314</v>
      </c>
      <c r="O3386">
        <f t="shared" si="1001"/>
        <v>7.3975929270991214</v>
      </c>
      <c r="P3386" s="3">
        <f t="shared" si="1002"/>
        <v>7.3975929270991214</v>
      </c>
      <c r="Q3386" s="3">
        <f t="shared" si="1003"/>
        <v>138.53068082032269</v>
      </c>
      <c r="R3386">
        <f t="shared" si="1004"/>
        <v>-41.469319179677314</v>
      </c>
      <c r="S3386">
        <f t="shared" si="1005"/>
        <v>319.8257879019053</v>
      </c>
      <c r="T3386">
        <f t="shared" si="988"/>
        <v>7.3975929270991214</v>
      </c>
    </row>
    <row r="3387" spans="1:20" x14ac:dyDescent="0.3">
      <c r="A3387">
        <f t="shared" si="989"/>
        <v>2017160.8852297151</v>
      </c>
      <c r="B3387">
        <f t="shared" si="1006"/>
        <v>321041.12589593255</v>
      </c>
      <c r="C3387" t="str">
        <f t="shared" si="990"/>
        <v>-1.72495555624457+1.55307521691499i</v>
      </c>
      <c r="D3387" t="str">
        <f t="shared" si="991"/>
        <v>0.915637152534072-3.73540579602644i</v>
      </c>
      <c r="E3387" t="str">
        <f t="shared" si="992"/>
        <v>-1.52626146455788-202.99472015679i</v>
      </c>
      <c r="F3387" t="str">
        <f t="shared" si="993"/>
        <v>7.42963313774382-9.09760420820062i</v>
      </c>
      <c r="G3387" t="str">
        <f t="shared" si="994"/>
        <v>0.425536263307308-0.494424060820023i</v>
      </c>
      <c r="H3387" t="str">
        <f t="shared" si="995"/>
        <v>0.321671758178427-24.8643765594824i</v>
      </c>
      <c r="I3387" t="str">
        <f t="shared" si="996"/>
        <v>-0.582826393272228-0.488672916010895i</v>
      </c>
      <c r="K3387" t="str">
        <f t="shared" si="997"/>
        <v>0.00676282977024148-0.00978161017844102i</v>
      </c>
      <c r="L3387" t="str">
        <f t="shared" si="998"/>
        <v>0.0015-0.0309841423446413i</v>
      </c>
      <c r="M3387" t="str">
        <f t="shared" si="999"/>
        <v>0.0135-0.0127114430131861i</v>
      </c>
      <c r="N3387">
        <f t="shared" si="1000"/>
        <v>41.998500494748839</v>
      </c>
      <c r="O3387">
        <f t="shared" si="1001"/>
        <v>7.3138843594519436</v>
      </c>
      <c r="P3387" s="3">
        <f t="shared" si="1002"/>
        <v>7.3138843594519436</v>
      </c>
      <c r="Q3387" s="3">
        <f t="shared" si="1003"/>
        <v>138.00149950525116</v>
      </c>
      <c r="R3387">
        <f t="shared" si="1004"/>
        <v>-41.998500494748839</v>
      </c>
      <c r="S3387">
        <f t="shared" si="1005"/>
        <v>321.04112589593257</v>
      </c>
      <c r="T3387">
        <f t="shared" si="988"/>
        <v>7.3138843594519436</v>
      </c>
    </row>
    <row r="3388" spans="1:20" x14ac:dyDescent="0.3">
      <c r="A3388">
        <f t="shared" si="989"/>
        <v>2024826.0965935884</v>
      </c>
      <c r="B3388">
        <f t="shared" si="1006"/>
        <v>322261.08217433712</v>
      </c>
      <c r="C3388" t="str">
        <f t="shared" si="990"/>
        <v>-1.69400541237625+1.55376402916112i</v>
      </c>
      <c r="D3388" t="str">
        <f t="shared" si="991"/>
        <v>0.909127419533202-3.72289798414526i</v>
      </c>
      <c r="E3388" t="str">
        <f t="shared" si="992"/>
        <v>-3.35535569367251-202.158679201717i</v>
      </c>
      <c r="F3388" t="str">
        <f t="shared" si="993"/>
        <v>7.39727582842007-9.0909077442718i</v>
      </c>
      <c r="G3388" t="str">
        <f t="shared" si="994"/>
        <v>0.423682980884739-0.494141389273719i</v>
      </c>
      <c r="H3388" t="str">
        <f t="shared" si="995"/>
        <v>0.31881650809758-24.7673249440809i</v>
      </c>
      <c r="I3388" t="str">
        <f t="shared" si="996"/>
        <v>-0.580177406039798-0.484635164878855i</v>
      </c>
      <c r="K3388" t="str">
        <f t="shared" si="997"/>
        <v>0.00675544546139118-0.00975594186814627i</v>
      </c>
      <c r="L3388" t="str">
        <f t="shared" si="998"/>
        <v>0.0015-0.0308668483210214i</v>
      </c>
      <c r="M3388" t="str">
        <f t="shared" si="999"/>
        <v>0.0135-0.0126633223881113i</v>
      </c>
      <c r="N3388">
        <f t="shared" si="1000"/>
        <v>42.527456622485658</v>
      </c>
      <c r="O3388">
        <f t="shared" si="1001"/>
        <v>7.2294941131613388</v>
      </c>
      <c r="P3388" s="3">
        <f t="shared" si="1002"/>
        <v>7.2294941131613388</v>
      </c>
      <c r="Q3388" s="3">
        <f t="shared" si="1003"/>
        <v>137.47254337751434</v>
      </c>
      <c r="R3388">
        <f t="shared" si="1004"/>
        <v>-42.527456622485658</v>
      </c>
      <c r="S3388">
        <f t="shared" si="1005"/>
        <v>322.2610821743371</v>
      </c>
      <c r="T3388">
        <f t="shared" si="988"/>
        <v>7.2294941131613388</v>
      </c>
    </row>
    <row r="3389" spans="1:20" x14ac:dyDescent="0.3">
      <c r="A3389">
        <f t="shared" si="989"/>
        <v>2032520.435760644</v>
      </c>
      <c r="B3389">
        <f t="shared" si="1006"/>
        <v>323485.67428659962</v>
      </c>
      <c r="C3389" t="str">
        <f t="shared" si="990"/>
        <v>-1.6632272667488+1.55403267187025i</v>
      </c>
      <c r="D3389" t="str">
        <f t="shared" si="991"/>
        <v>0.902661074597537-3.71042049724652i</v>
      </c>
      <c r="E3389" t="str">
        <f t="shared" si="992"/>
        <v>-5.16811963020863-201.293136605512i</v>
      </c>
      <c r="F3389" t="str">
        <f t="shared" si="993"/>
        <v>7.36495596118823-9.08409962236241i</v>
      </c>
      <c r="G3389" t="str">
        <f t="shared" si="994"/>
        <v>0.421831842978273-0.493851940593359i</v>
      </c>
      <c r="H3389" t="str">
        <f t="shared" si="995"/>
        <v>0.315987017492047-24.6706734635216i</v>
      </c>
      <c r="I3389" t="str">
        <f t="shared" si="996"/>
        <v>-0.577533089705219-0.480624465286375i</v>
      </c>
      <c r="K3389" t="str">
        <f t="shared" si="997"/>
        <v>0.00674806631218843-0.0097303937831035i</v>
      </c>
      <c r="L3389" t="str">
        <f t="shared" si="998"/>
        <v>0.0015-0.0307499983273773i</v>
      </c>
      <c r="M3389" t="str">
        <f t="shared" si="999"/>
        <v>0.0135-0.0126153839291804i</v>
      </c>
      <c r="N3389">
        <f t="shared" si="1000"/>
        <v>43.056113313362175</v>
      </c>
      <c r="O3389">
        <f t="shared" si="1001"/>
        <v>7.1444230004740872</v>
      </c>
      <c r="P3389" s="3">
        <f t="shared" si="1002"/>
        <v>7.1444230004740872</v>
      </c>
      <c r="Q3389" s="3">
        <f t="shared" si="1003"/>
        <v>136.94388668663782</v>
      </c>
      <c r="R3389">
        <f t="shared" si="1004"/>
        <v>-43.056113313362175</v>
      </c>
      <c r="S3389">
        <f t="shared" si="1005"/>
        <v>323.48567428659965</v>
      </c>
      <c r="T3389">
        <f t="shared" si="988"/>
        <v>7.1444230004740872</v>
      </c>
    </row>
    <row r="3390" spans="1:20" x14ac:dyDescent="0.3">
      <c r="A3390">
        <f t="shared" si="989"/>
        <v>2040244.0134165345</v>
      </c>
      <c r="B3390">
        <f t="shared" si="1006"/>
        <v>324714.91984888871</v>
      </c>
      <c r="C3390" t="str">
        <f t="shared" si="990"/>
        <v>-1.63263029413445+1.5538852193348i</v>
      </c>
      <c r="D3390" t="str">
        <f t="shared" si="991"/>
        <v>0.896237869575517-3.69797338780723i</v>
      </c>
      <c r="E3390" t="str">
        <f t="shared" si="992"/>
        <v>-6.96380290427179-200.398556937736i</v>
      </c>
      <c r="F3390" t="str">
        <f t="shared" si="993"/>
        <v>7.33267439932554-9.07718017030645i</v>
      </c>
      <c r="G3390" t="str">
        <f t="shared" si="994"/>
        <v>0.419982899032579-0.493555735001397i</v>
      </c>
      <c r="H3390" t="str">
        <f t="shared" si="995"/>
        <v>0.313183031835483-24.574420223761i</v>
      </c>
      <c r="I3390" t="str">
        <f t="shared" si="996"/>
        <v>-0.57489349499108-0.47664070236071i</v>
      </c>
      <c r="K3390" t="str">
        <f t="shared" si="997"/>
        <v>0.00674069201732077-0.00970496543945576i</v>
      </c>
      <c r="L3390" t="str">
        <f t="shared" si="998"/>
        <v>0.0015-0.0306335906827827i</v>
      </c>
      <c r="M3390" t="str">
        <f t="shared" si="999"/>
        <v>0.0135-0.0125676269467827i</v>
      </c>
      <c r="N3390">
        <f t="shared" si="1000"/>
        <v>43.58439654706433</v>
      </c>
      <c r="O3390">
        <f t="shared" si="1001"/>
        <v>7.0586721331534141</v>
      </c>
      <c r="P3390" s="3">
        <f t="shared" si="1002"/>
        <v>7.0586721331534141</v>
      </c>
      <c r="Q3390" s="3">
        <f t="shared" si="1003"/>
        <v>136.41560345293567</v>
      </c>
      <c r="R3390">
        <f t="shared" si="1004"/>
        <v>-43.58439654706433</v>
      </c>
      <c r="S3390">
        <f t="shared" si="1005"/>
        <v>324.71491984888871</v>
      </c>
      <c r="T3390">
        <f t="shared" si="988"/>
        <v>7.0586721331534141</v>
      </c>
    </row>
    <row r="3391" spans="1:20" x14ac:dyDescent="0.3">
      <c r="A3391">
        <f t="shared" si="989"/>
        <v>2047996.9406675175</v>
      </c>
      <c r="B3391">
        <f t="shared" si="1006"/>
        <v>325948.83654431452</v>
      </c>
      <c r="C3391" t="str">
        <f t="shared" si="990"/>
        <v>-1.60222352588786+1.5533260629409i</v>
      </c>
      <c r="D3391" t="str">
        <f t="shared" si="991"/>
        <v>0.889857557149825-3.68555670664246i</v>
      </c>
      <c r="E3391" t="str">
        <f t="shared" si="992"/>
        <v>-8.74167280556032-199.475430008271i</v>
      </c>
      <c r="F3391" t="str">
        <f t="shared" si="993"/>
        <v>7.30043200186266-9.07014972375916i</v>
      </c>
      <c r="G3391" t="str">
        <f t="shared" si="994"/>
        <v>0.418136198249099-0.493252793162785i</v>
      </c>
      <c r="H3391" t="str">
        <f t="shared" si="995"/>
        <v>0.310404299498709-24.4785633423723i</v>
      </c>
      <c r="I3391" t="str">
        <f t="shared" si="996"/>
        <v>-0.572258672379011-0.472683761226513i</v>
      </c>
      <c r="K3391" t="str">
        <f t="shared" si="997"/>
        <v>0.00673332227309079-0.00967965635350698i</v>
      </c>
      <c r="L3391" t="str">
        <f t="shared" si="998"/>
        <v>0.0015-0.0305176237126745i</v>
      </c>
      <c r="M3391" t="str">
        <f t="shared" si="999"/>
        <v>0.0135-0.0125200507539178i</v>
      </c>
      <c r="N3391">
        <f t="shared" si="1000"/>
        <v>44.112232601447772</v>
      </c>
      <c r="O3391">
        <f t="shared" si="1001"/>
        <v>6.9722429207040477</v>
      </c>
      <c r="P3391" s="3">
        <f t="shared" si="1002"/>
        <v>6.9722429207040477</v>
      </c>
      <c r="Q3391" s="3">
        <f t="shared" si="1003"/>
        <v>135.88776739855223</v>
      </c>
      <c r="R3391">
        <f t="shared" si="1004"/>
        <v>-44.112232601447772</v>
      </c>
      <c r="S3391">
        <f t="shared" si="1005"/>
        <v>325.94883654431453</v>
      </c>
      <c r="T3391">
        <f t="shared" si="988"/>
        <v>6.9722429207040477</v>
      </c>
    </row>
    <row r="3392" spans="1:20" x14ac:dyDescent="0.3">
      <c r="A3392">
        <f t="shared" si="989"/>
        <v>2055779.3290420542</v>
      </c>
      <c r="B3392">
        <f t="shared" si="1006"/>
        <v>327187.44212318293</v>
      </c>
      <c r="C3392" t="str">
        <f t="shared" si="990"/>
        <v>-1.57201583637855+1.5523599040564i</v>
      </c>
      <c r="D3392" t="str">
        <f t="shared" si="991"/>
        <v>0.883519890843541-3.67317050292125i</v>
      </c>
      <c r="E3392" t="str">
        <f t="shared" si="992"/>
        <v>-10.5010153329987-198.524270027639i</v>
      </c>
      <c r="F3392" t="str">
        <f t="shared" si="993"/>
        <v>7.26822962349635-9.06300862613639i</v>
      </c>
      <c r="G3392" t="str">
        <f t="shared" si="994"/>
        <v>0.416291789581062-0.492943136181506i</v>
      </c>
      <c r="H3392" t="str">
        <f t="shared" si="995"/>
        <v>0.307650571712053-24.3831009484492i</v>
      </c>
      <c r="I3392" t="str">
        <f t="shared" si="996"/>
        <v>-0.569628672103164-0.468753527005363i</v>
      </c>
      <c r="K3392" t="str">
        <f t="shared" si="997"/>
        <v>0.0067259567774145-0.00965446604171587i</v>
      </c>
      <c r="L3392" t="str">
        <f t="shared" si="998"/>
        <v>0.0015-0.030402095748829i</v>
      </c>
      <c r="M3392" t="str">
        <f t="shared" si="999"/>
        <v>0.0135-0.0124726546661863i</v>
      </c>
      <c r="N3392">
        <f t="shared" si="1000"/>
        <v>44.639548120801408</v>
      </c>
      <c r="O3392">
        <f t="shared" si="1001"/>
        <v>6.8851370681471158</v>
      </c>
      <c r="P3392" s="3">
        <f t="shared" si="1002"/>
        <v>6.8851370681471158</v>
      </c>
      <c r="Q3392" s="3">
        <f t="shared" si="1003"/>
        <v>135.36045187919859</v>
      </c>
      <c r="R3392">
        <f t="shared" si="1004"/>
        <v>-44.639548120801408</v>
      </c>
      <c r="S3392">
        <f t="shared" si="1005"/>
        <v>327.1874421231829</v>
      </c>
      <c r="T3392">
        <f t="shared" si="988"/>
        <v>6.8851370681471158</v>
      </c>
    </row>
    <row r="3393" spans="1:20" x14ac:dyDescent="0.3">
      <c r="A3393">
        <f t="shared" si="989"/>
        <v>2063591.2904924143</v>
      </c>
      <c r="B3393">
        <f t="shared" si="1006"/>
        <v>328430.75440325105</v>
      </c>
      <c r="C3393" t="str">
        <f t="shared" si="990"/>
        <v>-1.54201592984725+1.55099174623635i</v>
      </c>
      <c r="D3393" t="str">
        <f t="shared" si="991"/>
        <v>0.877224625026134-3.6608148241824i</v>
      </c>
      <c r="E3393" t="str">
        <f t="shared" si="992"/>
        <v>-12.2411361965487-197.545614715708i</v>
      </c>
      <c r="F3393" t="str">
        <f t="shared" si="993"/>
        <v>7.2360681145033-9.05575722855221i</v>
      </c>
      <c r="G3393" t="str">
        <f t="shared" si="994"/>
        <v>0.414449721728517-0.49262678559704i</v>
      </c>
      <c r="H3393" t="str">
        <f t="shared" si="995"/>
        <v>0.304921602528192-24.2880311825098i</v>
      </c>
      <c r="I3393" t="str">
        <f t="shared" si="996"/>
        <v>-0.567003544143707-0.464849884815421i</v>
      </c>
      <c r="K3393" t="str">
        <f t="shared" si="997"/>
        <v>0.00671859522981959-0.00962939402068941i</v>
      </c>
      <c r="L3393" t="str">
        <f t="shared" si="998"/>
        <v>0.0015-0.0302870051293376i</v>
      </c>
      <c r="M3393" t="str">
        <f t="shared" si="999"/>
        <v>0.0135-0.0124254380017795i</v>
      </c>
      <c r="N3393">
        <f t="shared" si="1000"/>
        <v>45.166270183263975</v>
      </c>
      <c r="O3393">
        <f t="shared" si="1001"/>
        <v>6.7973565733488917</v>
      </c>
      <c r="P3393" s="3">
        <f t="shared" si="1002"/>
        <v>6.7973565733488917</v>
      </c>
      <c r="Q3393" s="3">
        <f t="shared" si="1003"/>
        <v>134.83372981673602</v>
      </c>
      <c r="R3393">
        <f t="shared" si="1004"/>
        <v>-45.166270183263975</v>
      </c>
      <c r="S3393">
        <f t="shared" si="1005"/>
        <v>328.43075440325106</v>
      </c>
      <c r="T3393">
        <f t="shared" si="988"/>
        <v>6.7973565733488917</v>
      </c>
    </row>
    <row r="3394" spans="1:20" x14ac:dyDescent="0.3">
      <c r="A3394">
        <f t="shared" si="989"/>
        <v>2071432.9373962854</v>
      </c>
      <c r="B3394">
        <f t="shared" si="1006"/>
        <v>329678.7912699834</v>
      </c>
      <c r="C3394" t="str">
        <f t="shared" si="990"/>
        <v>-1.51223232772586+1.54922688677585i</v>
      </c>
      <c r="D3394" t="str">
        <f t="shared" si="991"/>
        <v>0.870971514919269-3.64848971635033i</v>
      </c>
      <c r="E3394" t="str">
        <f t="shared" si="992"/>
        <v>-13.9613617682978-196.540024361995i</v>
      </c>
      <c r="F3394" t="str">
        <f t="shared" si="993"/>
        <v>7.20394832065457-9.04839588975582i</v>
      </c>
      <c r="G3394" t="str">
        <f t="shared" si="994"/>
        <v>0.412610043133466-0.492303763380766i</v>
      </c>
      <c r="H3394" t="str">
        <f t="shared" si="995"/>
        <v>0.302217148785575-24.1933521964018i</v>
      </c>
      <c r="I3394" t="str">
        <f t="shared" si="996"/>
        <v>-0.564383338220418-0.460972719771211i</v>
      </c>
      <c r="K3394" t="str">
        <f t="shared" si="997"/>
        <v>0.0067112373314441-0.00960443980717671i</v>
      </c>
      <c r="L3394" t="str">
        <f t="shared" si="998"/>
        <v>0.0015-0.0301723501985829i</v>
      </c>
      <c r="M3394" t="str">
        <f t="shared" si="999"/>
        <v>0.0135-0.0123784000814699i</v>
      </c>
      <c r="N3394">
        <f t="shared" si="1000"/>
        <v>45.69232636725252</v>
      </c>
      <c r="O3394">
        <f t="shared" si="1001"/>
        <v>6.7089037239147098</v>
      </c>
      <c r="P3394" s="3">
        <f t="shared" si="1002"/>
        <v>6.7089037239147098</v>
      </c>
      <c r="Q3394" s="3">
        <f t="shared" si="1003"/>
        <v>134.30767363274748</v>
      </c>
      <c r="R3394">
        <f t="shared" si="1004"/>
        <v>-45.69232636725252</v>
      </c>
      <c r="S3394">
        <f t="shared" si="1005"/>
        <v>329.67879126998338</v>
      </c>
      <c r="T3394">
        <f t="shared" si="988"/>
        <v>6.7089037239147098</v>
      </c>
    </row>
    <row r="3395" spans="1:20" x14ac:dyDescent="0.3">
      <c r="A3395">
        <f t="shared" si="989"/>
        <v>2079304.3825583914</v>
      </c>
      <c r="B3395">
        <f t="shared" si="1006"/>
        <v>330931.57067680935</v>
      </c>
      <c r="C3395" t="str">
        <f t="shared" si="990"/>
        <v>-1.4826733564582+1.54707090764132i</v>
      </c>
      <c r="D3395" t="str">
        <f t="shared" si="991"/>
        <v>0.864760316602451-3.63619522375077i</v>
      </c>
      <c r="E3395" t="str">
        <f t="shared" si="992"/>
        <v>-15.6610399801444-195.508080840901i</v>
      </c>
      <c r="F3395" t="str">
        <f t="shared" si="993"/>
        <v>7.17187108313159-9.0409249760675i</v>
      </c>
      <c r="G3395" t="str">
        <f t="shared" si="994"/>
        <v>0.41077280197503-0.491974091932302i</v>
      </c>
      <c r="H3395" t="str">
        <f t="shared" si="995"/>
        <v>0.299536970072351-24.0990621532084i</v>
      </c>
      <c r="I3395" t="str">
        <f t="shared" si="996"/>
        <v>-0.561768103786353-0.457121916983556i</v>
      </c>
      <c r="K3395" t="str">
        <f t="shared" si="997"/>
        <v>0.00670388278503524-0.00957960291806271i</v>
      </c>
      <c r="L3395" t="str">
        <f t="shared" si="998"/>
        <v>0.0015-0.0300581293072155i</v>
      </c>
      <c r="M3395" t="str">
        <f t="shared" si="999"/>
        <v>0.0135-0.0123315402286012i</v>
      </c>
      <c r="N3395">
        <f t="shared" si="1000"/>
        <v>46.217644816741995</v>
      </c>
      <c r="O3395">
        <f t="shared" si="1001"/>
        <v>6.6197810936560515</v>
      </c>
      <c r="P3395" s="3">
        <f t="shared" si="1002"/>
        <v>6.6197810936560515</v>
      </c>
      <c r="Q3395" s="3">
        <f t="shared" si="1003"/>
        <v>133.78235518325801</v>
      </c>
      <c r="R3395">
        <f t="shared" si="1004"/>
        <v>-46.217644816741995</v>
      </c>
      <c r="S3395">
        <f t="shared" si="1005"/>
        <v>330.93157067680937</v>
      </c>
      <c r="T3395">
        <f t="shared" si="988"/>
        <v>6.6197810936560515</v>
      </c>
    </row>
    <row r="3396" spans="1:20" x14ac:dyDescent="0.3">
      <c r="A3396">
        <f t="shared" si="989"/>
        <v>2087205.7392121132</v>
      </c>
      <c r="B3396">
        <f t="shared" si="1006"/>
        <v>332189.11064538121</v>
      </c>
      <c r="C3396" t="str">
        <f t="shared" si="990"/>
        <v>-1.45334713585587+1.54452966581479i</v>
      </c>
      <c r="D3396" t="str">
        <f t="shared" si="991"/>
        <v>0.85859078701851-3.62393138912631i</v>
      </c>
      <c r="E3396" t="str">
        <f t="shared" si="992"/>
        <v>-17.3395411656946-194.450386585372i</v>
      </c>
      <c r="F3396" t="str">
        <f t="shared" si="993"/>
        <v>7.1398372384428-9.03334486131292i</v>
      </c>
      <c r="G3396" t="str">
        <f t="shared" si="994"/>
        <v>0.408938046164679-0.491637794075775i</v>
      </c>
      <c r="H3396" t="str">
        <f t="shared" si="995"/>
        <v>0.296880828690824-24.0051592271557i</v>
      </c>
      <c r="I3396" t="str">
        <f t="shared" si="996"/>
        <v>-0.559157890021566-0.453297361559627i</v>
      </c>
      <c r="K3396" t="str">
        <f t="shared" si="997"/>
        <v>0.00669653129494829-0.00955488287036191i</v>
      </c>
      <c r="L3396" t="str">
        <f t="shared" si="998"/>
        <v>0.0015-0.0299443408121294i</v>
      </c>
      <c r="M3396" t="str">
        <f t="shared" si="999"/>
        <v>0.0135-0.0122848577690787i</v>
      </c>
      <c r="N3396">
        <f t="shared" si="1000"/>
        <v>46.742154305270674</v>
      </c>
      <c r="O3396">
        <f t="shared" si="1001"/>
        <v>6.5299915386424479</v>
      </c>
      <c r="P3396" s="3">
        <f t="shared" si="1002"/>
        <v>6.5299915386424479</v>
      </c>
      <c r="Q3396" s="3">
        <f t="shared" si="1003"/>
        <v>133.25784569472933</v>
      </c>
      <c r="R3396">
        <f t="shared" si="1004"/>
        <v>-46.742154305270674</v>
      </c>
      <c r="S3396">
        <f t="shared" si="1005"/>
        <v>332.18911064538122</v>
      </c>
      <c r="T3396">
        <f t="shared" si="988"/>
        <v>6.5299915386424479</v>
      </c>
    </row>
    <row r="3397" spans="1:20" x14ac:dyDescent="0.3">
      <c r="A3397">
        <f t="shared" si="989"/>
        <v>2095137.1210211194</v>
      </c>
      <c r="B3397">
        <f t="shared" si="1006"/>
        <v>333451.42926583369</v>
      </c>
      <c r="C3397" t="str">
        <f t="shared" si="990"/>
        <v>-1.42426156802155+1.54160928308719i</v>
      </c>
      <c r="D3397" t="str">
        <f t="shared" si="991"/>
        <v>0.852462683978904-3.61169825365205i</v>
      </c>
      <c r="E3397" t="str">
        <f t="shared" si="992"/>
        <v>-18.9962588442001-193.367563522644i</v>
      </c>
      <c r="F3397" t="str">
        <f t="shared" si="993"/>
        <v>7.10784761834161-9.02565592675684i</v>
      </c>
      <c r="G3397" t="str">
        <f t="shared" si="994"/>
        <v>0.407105823341548-0.491294893056043i</v>
      </c>
      <c r="H3397" t="str">
        <f t="shared" si="995"/>
        <v>0.294248489622426-23.9116416035205i</v>
      </c>
      <c r="I3397" t="str">
        <f t="shared" si="996"/>
        <v>-0.556552745826909-0.449498938603143i</v>
      </c>
      <c r="K3397" t="str">
        <f t="shared" si="997"/>
        <v>0.00668918256714576-0.00953027918121225i</v>
      </c>
      <c r="L3397" t="str">
        <f t="shared" si="998"/>
        <v>0.0015-0.0298309830764389i</v>
      </c>
      <c r="M3397" t="str">
        <f t="shared" si="999"/>
        <v>0.0135-0.0122383520313596i</v>
      </c>
      <c r="N3397">
        <f t="shared" si="1000"/>
        <v>47.265784298525375</v>
      </c>
      <c r="O3397">
        <f t="shared" si="1001"/>
        <v>6.4395381928504767</v>
      </c>
      <c r="P3397" s="3">
        <f t="shared" si="1002"/>
        <v>6.4395381928504767</v>
      </c>
      <c r="Q3397" s="3">
        <f t="shared" si="1003"/>
        <v>132.73421570147462</v>
      </c>
      <c r="R3397">
        <f t="shared" si="1004"/>
        <v>-47.265784298525375</v>
      </c>
      <c r="S3397">
        <f t="shared" si="1005"/>
        <v>333.45142926583367</v>
      </c>
      <c r="T3397">
        <f t="shared" si="988"/>
        <v>6.4395381928504767</v>
      </c>
    </row>
    <row r="3398" spans="1:20" x14ac:dyDescent="0.3">
      <c r="A3398">
        <f t="shared" si="989"/>
        <v>2103098.6420809999</v>
      </c>
      <c r="B3398">
        <f t="shared" si="1006"/>
        <v>334718.54469704389</v>
      </c>
      <c r="C3398" t="str">
        <f t="shared" si="990"/>
        <v>-1.39542432686887+1.53831613533905i</v>
      </c>
      <c r="D3398" t="str">
        <f t="shared" si="991"/>
        <v>0.846375766168891-3.59949585695113i</v>
      </c>
      <c r="E3398" t="str">
        <f t="shared" si="992"/>
        <v>-20.6306104446687-192.260251975853i</v>
      </c>
      <c r="F3398" t="str">
        <f t="shared" si="993"/>
        <v>7.07590304974522-9.01785856103551i</v>
      </c>
      <c r="G3398" t="str">
        <f t="shared" si="994"/>
        <v>0.405276180867759-0.490945412534838i</v>
      </c>
      <c r="H3398" t="str">
        <f t="shared" si="995"/>
        <v>0.29163972049319-23.8185074785397i</v>
      </c>
      <c r="I3398" t="str">
        <f t="shared" si="996"/>
        <v>-0.553952719817918-0.445726533214676i</v>
      </c>
      <c r="K3398" t="str">
        <f t="shared" si="997"/>
        <v>0.00668183630919677-0.00950579136786883i</v>
      </c>
      <c r="L3398" t="str">
        <f t="shared" si="998"/>
        <v>0.0015-0.029718054469455i</v>
      </c>
      <c r="M3398" t="str">
        <f t="shared" si="999"/>
        <v>0.0135-0.0121920223464431i</v>
      </c>
      <c r="N3398">
        <f t="shared" si="1000"/>
        <v>47.78846501538402</v>
      </c>
      <c r="O3398">
        <f t="shared" si="1001"/>
        <v>6.3484244634237559</v>
      </c>
      <c r="P3398" s="3">
        <f t="shared" si="1002"/>
        <v>6.3484244634237559</v>
      </c>
      <c r="Q3398" s="3">
        <f t="shared" si="1003"/>
        <v>132.21153498461598</v>
      </c>
      <c r="R3398">
        <f t="shared" si="1004"/>
        <v>-47.78846501538402</v>
      </c>
      <c r="S3398">
        <f t="shared" si="1005"/>
        <v>334.71854469704391</v>
      </c>
      <c r="T3398">
        <f t="shared" si="988"/>
        <v>6.3484244634237559</v>
      </c>
    </row>
    <row r="3399" spans="1:20" x14ac:dyDescent="0.3">
      <c r="A3399">
        <f t="shared" si="989"/>
        <v>2111090.4169209078</v>
      </c>
      <c r="B3399">
        <f t="shared" si="1006"/>
        <v>335990.47516689269</v>
      </c>
      <c r="C3399" t="str">
        <f t="shared" si="990"/>
        <v>-1.36684284826525+1.53465684134817i</v>
      </c>
      <c r="D3399" t="str">
        <f t="shared" si="991"/>
        <v>0.840329793152508-3.58732423711005i</v>
      </c>
      <c r="E3399" t="str">
        <f t="shared" si="992"/>
        <v>-22.2420379685316-191.129109535347i</v>
      </c>
      <c r="F3399" t="str">
        <f t="shared" si="993"/>
        <v>7.0440043546549-9.00995316008824i</v>
      </c>
      <c r="G3399" t="str">
        <f t="shared" si="994"/>
        <v>0.403449165823889-0.490589376586873i</v>
      </c>
      <c r="H3399" t="str">
        <f t="shared" si="995"/>
        <v>0.289054291539716-23.7257550593197i</v>
      </c>
      <c r="I3399" t="str">
        <f t="shared" si="996"/>
        <v>-0.551357860318758-0.441980030492106i</v>
      </c>
      <c r="K3399" t="str">
        <f t="shared" si="997"/>
        <v>0.00667449223027647-0.00948141894769788i</v>
      </c>
      <c r="L3399" t="str">
        <f t="shared" si="998"/>
        <v>0.0015-0.0296055533666617i</v>
      </c>
      <c r="M3399" t="str">
        <f t="shared" si="999"/>
        <v>0.0135-0.0121458680478612i</v>
      </c>
      <c r="N3399">
        <f t="shared" si="1000"/>
        <v>48.310127487286337</v>
      </c>
      <c r="O3399">
        <f t="shared" si="1001"/>
        <v>6.2566540255576077</v>
      </c>
      <c r="P3399" s="3">
        <f t="shared" si="1002"/>
        <v>6.2566540255576077</v>
      </c>
      <c r="Q3399" s="3">
        <f t="shared" si="1003"/>
        <v>131.68987251271366</v>
      </c>
      <c r="R3399">
        <f t="shared" si="1004"/>
        <v>-48.310127487286337</v>
      </c>
      <c r="S3399">
        <f t="shared" si="1005"/>
        <v>335.99047516689268</v>
      </c>
      <c r="T3399">
        <f t="shared" si="988"/>
        <v>6.2566540255576077</v>
      </c>
    </row>
    <row r="3400" spans="1:20" x14ac:dyDescent="0.3">
      <c r="A3400">
        <f t="shared" si="989"/>
        <v>2119112.5605052076</v>
      </c>
      <c r="B3400">
        <f t="shared" si="1006"/>
        <v>337267.23897252692</v>
      </c>
      <c r="C3400" t="str">
        <f t="shared" si="990"/>
        <v>-1.33852432082114+1.53063825116587i</v>
      </c>
      <c r="D3400" t="str">
        <f t="shared" si="991"/>
        <v>0.834324525377411-3.57518343069412i</v>
      </c>
      <c r="E3400" t="str">
        <f t="shared" si="992"/>
        <v>-23.8300085895537-189.974809903661i</v>
      </c>
      <c r="F3400" t="str">
        <f t="shared" si="993"/>
        <v>7.01215235007694-9.00194012708775i</v>
      </c>
      <c r="G3400" t="str">
        <f t="shared" si="994"/>
        <v>0.401624825004407-0.490226809695866i</v>
      </c>
      <c r="H3400" t="str">
        <f t="shared" si="995"/>
        <v>0.286491975575635-23.633382563748i</v>
      </c>
      <c r="I3400" t="str">
        <f t="shared" si="996"/>
        <v>-0.548768215356261-0.438259315531182i</v>
      </c>
      <c r="K3400" t="str">
        <f t="shared" si="997"/>
        <v>0.00666715004116575-0.00945716143817069i</v>
      </c>
      <c r="L3400" t="str">
        <f t="shared" si="998"/>
        <v>0.0015-0.0294934781496929i</v>
      </c>
      <c r="M3400" t="str">
        <f t="shared" si="999"/>
        <v>0.0135-0.0120998884716689i</v>
      </c>
      <c r="N3400">
        <f t="shared" si="1000"/>
        <v>48.830703615822188</v>
      </c>
      <c r="O3400">
        <f t="shared" si="1001"/>
        <v>6.1642308170249693</v>
      </c>
      <c r="P3400" s="3">
        <f t="shared" si="1002"/>
        <v>6.1642308170249693</v>
      </c>
      <c r="Q3400" s="3">
        <f t="shared" si="1003"/>
        <v>131.16929638417781</v>
      </c>
      <c r="R3400">
        <f t="shared" si="1004"/>
        <v>-48.830703615822188</v>
      </c>
      <c r="S3400">
        <f t="shared" si="1005"/>
        <v>337.26723897252691</v>
      </c>
      <c r="T3400">
        <f t="shared" si="988"/>
        <v>6.1642308170249693</v>
      </c>
    </row>
    <row r="3401" spans="1:20" x14ac:dyDescent="0.3">
      <c r="A3401">
        <f t="shared" si="989"/>
        <v>2127165.1882351274</v>
      </c>
      <c r="B3401">
        <f t="shared" si="1006"/>
        <v>338548.85448062251</v>
      </c>
      <c r="C3401" t="str">
        <f t="shared" si="990"/>
        <v>-1.31047567734594+1.52626743410401i</v>
      </c>
      <c r="D3401" t="str">
        <f t="shared" si="991"/>
        <v>0.828359724179567-3.56307347276275i</v>
      </c>
      <c r="E3401" t="str">
        <f t="shared" si="992"/>
        <v>-25.3940151899377-188.798041718132i</v>
      </c>
      <c r="F3401" t="str">
        <f t="shared" si="993"/>
        <v>6.98034784794506-8.99381987236965i</v>
      </c>
      <c r="G3401" t="str">
        <f t="shared" si="994"/>
        <v>0.399803204913264-0.489857736750525i</v>
      </c>
      <c r="H3401" t="str">
        <f t="shared" si="995"/>
        <v>0.283952547958548-23.5413882204042i</v>
      </c>
      <c r="I3401" t="str">
        <f t="shared" si="996"/>
        <v>-0.546183832654014-0.434564273426209i</v>
      </c>
      <c r="K3401" t="str">
        <f t="shared" si="997"/>
        <v>0.00665980945425122-0.00943301835685732i</v>
      </c>
      <c r="L3401" t="str">
        <f t="shared" si="998"/>
        <v>0.0015-0.0293818272063089i</v>
      </c>
      <c r="M3401" t="str">
        <f t="shared" si="999"/>
        <v>0.0135-0.0120540829564344i</v>
      </c>
      <c r="N3401">
        <f t="shared" si="1000"/>
        <v>49.350126228422425</v>
      </c>
      <c r="O3401">
        <f t="shared" si="1001"/>
        <v>6.0711590323589757</v>
      </c>
      <c r="P3401" s="3">
        <f t="shared" si="1002"/>
        <v>6.0711590323589757</v>
      </c>
      <c r="Q3401" s="3">
        <f t="shared" si="1003"/>
        <v>130.64987377157757</v>
      </c>
      <c r="R3401">
        <f t="shared" si="1004"/>
        <v>-49.350126228422425</v>
      </c>
      <c r="S3401">
        <f t="shared" si="1005"/>
        <v>338.54885448062254</v>
      </c>
      <c r="T3401">
        <f t="shared" si="988"/>
        <v>6.0711590323589757</v>
      </c>
    </row>
    <row r="3402" spans="1:20" x14ac:dyDescent="0.3">
      <c r="A3402">
        <f t="shared" si="989"/>
        <v>2135248.4159504208</v>
      </c>
      <c r="B3402">
        <f t="shared" si="1006"/>
        <v>339835.3401276489</v>
      </c>
      <c r="C3402" t="str">
        <f t="shared" si="990"/>
        <v>-1.28270358698799+1.52155166637654i</v>
      </c>
      <c r="D3402" t="str">
        <f t="shared" si="991"/>
        <v>0.822435151787774-3.55099439688462i</v>
      </c>
      <c r="E3402" t="str">
        <f t="shared" si="992"/>
        <v>-26.9335768318565-187.599507355195i</v>
      </c>
      <c r="F3402" t="str">
        <f t="shared" si="993"/>
        <v>6.94859165504389-8.98559281336087i</v>
      </c>
      <c r="G3402" t="str">
        <f t="shared" si="994"/>
        <v>0.397984351759482-0.489482183040473i</v>
      </c>
      <c r="H3402" t="str">
        <f t="shared" si="995"/>
        <v>0.281435786557449-23.4497702684738i</v>
      </c>
      <c r="I3402" t="str">
        <f t="shared" si="996"/>
        <v>-0.543604759626573-0.430894789270874i</v>
      </c>
      <c r="K3402" t="str">
        <f t="shared" si="997"/>
        <v>0.00665247018352518-0.00940898922142092i</v>
      </c>
      <c r="L3402" t="str">
        <f t="shared" si="998"/>
        <v>0.0015-0.0292705989303735i</v>
      </c>
      <c r="M3402" t="str">
        <f t="shared" si="999"/>
        <v>0.0135-0.0120084508432301i</v>
      </c>
      <c r="N3402">
        <f t="shared" si="1000"/>
        <v>49.868329132054043</v>
      </c>
      <c r="O3402">
        <f t="shared" si="1001"/>
        <v>5.9774431167109645</v>
      </c>
      <c r="P3402" s="3">
        <f t="shared" si="1002"/>
        <v>5.9774431167109645</v>
      </c>
      <c r="Q3402" s="3">
        <f t="shared" si="1003"/>
        <v>130.13167086794596</v>
      </c>
      <c r="R3402">
        <f t="shared" si="1004"/>
        <v>-49.868329132054043</v>
      </c>
      <c r="S3402">
        <f t="shared" si="1005"/>
        <v>339.83534012764892</v>
      </c>
      <c r="T3402">
        <f t="shared" si="988"/>
        <v>5.9774431167109645</v>
      </c>
    </row>
    <row r="3403" spans="1:20" x14ac:dyDescent="0.3">
      <c r="A3403">
        <f t="shared" si="989"/>
        <v>2143362.3599310326</v>
      </c>
      <c r="B3403">
        <f t="shared" si="1006"/>
        <v>341126.71442013397</v>
      </c>
      <c r="C3403" t="str">
        <f t="shared" si="990"/>
        <v>-1.25521444807228+1.51649841843941i</v>
      </c>
      <c r="D3403" t="str">
        <f t="shared" si="991"/>
        <v>0.816550571328018-3.53894623515277i</v>
      </c>
      <c r="E3403" t="str">
        <f t="shared" si="992"/>
        <v>-28.448239163963-186.379921720353i</v>
      </c>
      <c r="F3403" t="str">
        <f t="shared" si="993"/>
        <v>6.91688457293355-8.97725937450734i</v>
      </c>
      <c r="G3403" t="str">
        <f t="shared" si="994"/>
        <v>0.396168311452853-0.489100174252114i</v>
      </c>
      <c r="H3403" t="str">
        <f t="shared" si="995"/>
        <v>0.278941471720584-23.3585269576606i</v>
      </c>
      <c r="I3403" t="str">
        <f t="shared" si="996"/>
        <v>-0.541031043373706-0.42725074815915i</v>
      </c>
      <c r="K3403" t="str">
        <f t="shared" si="997"/>
        <v>0.00664513194458574-0.00938507354961153i</v>
      </c>
      <c r="L3403" t="str">
        <f t="shared" si="998"/>
        <v>0.0015-0.0291597917218305i</v>
      </c>
      <c r="M3403" t="str">
        <f t="shared" si="999"/>
        <v>0.0135-0.0119629914756228i</v>
      </c>
      <c r="N3403">
        <f t="shared" si="1000"/>
        <v>50.385247164827973</v>
      </c>
      <c r="O3403">
        <f t="shared" si="1001"/>
        <v>5.8830877593998121</v>
      </c>
      <c r="P3403" s="3">
        <f t="shared" si="1002"/>
        <v>5.8830877593998121</v>
      </c>
      <c r="Q3403" s="3">
        <f t="shared" si="1003"/>
        <v>129.61475283517203</v>
      </c>
      <c r="R3403">
        <f t="shared" si="1004"/>
        <v>-50.385247164827973</v>
      </c>
      <c r="S3403">
        <f t="shared" si="1005"/>
        <v>341.12671442013396</v>
      </c>
      <c r="T3403">
        <f t="shared" si="988"/>
        <v>5.8830877593998121</v>
      </c>
    </row>
    <row r="3404" spans="1:20" x14ac:dyDescent="0.3">
      <c r="A3404">
        <f t="shared" si="989"/>
        <v>2151507.1368987705</v>
      </c>
      <c r="B3404">
        <f t="shared" si="1006"/>
        <v>342422.99593493051</v>
      </c>
      <c r="C3404" t="str">
        <f t="shared" si="990"/>
        <v>-1.22801438164757+1.51111534207375i</v>
      </c>
      <c r="D3404" t="str">
        <f t="shared" si="991"/>
        <v>0.810705746827737-3.5269290181998i</v>
      </c>
      <c r="E3404" t="str">
        <f t="shared" si="992"/>
        <v>-29.937574762647-185.140011027886i</v>
      </c>
      <c r="F3404" t="str">
        <f t="shared" si="993"/>
        <v>6.88522739787538-8.96881998720035i</v>
      </c>
      <c r="G3404" t="str">
        <f t="shared" si="994"/>
        <v>0.394355129599674-0.48871173646445i</v>
      </c>
      <c r="H3404" t="str">
        <f t="shared" si="995"/>
        <v>0.276469386243822-23.2676565481026i</v>
      </c>
      <c r="I3404" t="str">
        <f t="shared" si="996"/>
        <v>-0.53846273067476-0.423632035186365i</v>
      </c>
      <c r="K3404" t="str">
        <f t="shared" si="997"/>
        <v>0.00663779445463754-0.00936127085926011i</v>
      </c>
      <c r="L3404" t="str">
        <f t="shared" si="998"/>
        <v>0.0015-0.0290494039866811i</v>
      </c>
      <c r="M3404" t="str">
        <f t="shared" si="999"/>
        <v>0.0135-0.0119177041996641i</v>
      </c>
      <c r="N3404">
        <f t="shared" si="1000"/>
        <v>50.900816245422334</v>
      </c>
      <c r="O3404">
        <f t="shared" si="1001"/>
        <v>5.7880978871746489</v>
      </c>
      <c r="P3404" s="3">
        <f t="shared" si="1002"/>
        <v>5.7880978871746489</v>
      </c>
      <c r="Q3404" s="3">
        <f t="shared" si="1003"/>
        <v>129.09918375457767</v>
      </c>
      <c r="R3404">
        <f t="shared" si="1004"/>
        <v>-50.900816245422334</v>
      </c>
      <c r="S3404">
        <f t="shared" si="1005"/>
        <v>342.4229959349305</v>
      </c>
      <c r="T3404">
        <f t="shared" si="988"/>
        <v>5.7880978871746489</v>
      </c>
    </row>
    <row r="3405" spans="1:20" x14ac:dyDescent="0.3">
      <c r="A3405">
        <f t="shared" si="989"/>
        <v>2159682.864018986</v>
      </c>
      <c r="B3405">
        <f t="shared" si="1006"/>
        <v>343724.20331948326</v>
      </c>
      <c r="C3405" t="str">
        <f t="shared" si="990"/>
        <v>-1.20110922574963+1.50541025725691i</v>
      </c>
      <c r="D3405" t="str">
        <f t="shared" si="991"/>
        <v>0.804900443219869-3.51494277521277i</v>
      </c>
      <c r="E3405" t="str">
        <f t="shared" si="992"/>
        <v>-31.401183408154-183.880511574223i</v>
      </c>
      <c r="F3405" t="str">
        <f t="shared" si="993"/>
        <v>6.85362092075898-8.96027508970253i</v>
      </c>
      <c r="G3405" t="str">
        <f t="shared" si="994"/>
        <v>0.392544851498578-0.488316896144847i</v>
      </c>
      <c r="H3405" t="str">
        <f t="shared" si="995"/>
        <v>0.274019315339415-23.177157310286i</v>
      </c>
      <c r="I3405" t="str">
        <f t="shared" si="996"/>
        <v>-0.535899867983075-0.420038535450332i</v>
      </c>
      <c r="K3405" t="str">
        <f t="shared" si="997"/>
        <v>0.00663045743249204-0.00933758066827279i</v>
      </c>
      <c r="L3405" t="str">
        <f t="shared" si="998"/>
        <v>0.0015-0.0289394341369606i</v>
      </c>
      <c r="M3405" t="str">
        <f t="shared" si="999"/>
        <v>0.0135-0.0118725883638813i</v>
      </c>
      <c r="N3405">
        <f t="shared" si="1000"/>
        <v>51.414973420262697</v>
      </c>
      <c r="O3405">
        <f t="shared" si="1001"/>
        <v>5.6924786572066566</v>
      </c>
      <c r="P3405" s="3">
        <f t="shared" si="1002"/>
        <v>5.6924786572066566</v>
      </c>
      <c r="Q3405" s="3">
        <f t="shared" si="1003"/>
        <v>128.5850265797373</v>
      </c>
      <c r="R3405">
        <f t="shared" si="1004"/>
        <v>-51.414973420262697</v>
      </c>
      <c r="S3405">
        <f t="shared" si="1005"/>
        <v>343.72420331948325</v>
      </c>
      <c r="T3405">
        <f t="shared" si="988"/>
        <v>5.6924786572066566</v>
      </c>
    </row>
    <row r="3406" spans="1:20" x14ac:dyDescent="0.3">
      <c r="A3406">
        <f t="shared" si="989"/>
        <v>2167889.6589022581</v>
      </c>
      <c r="B3406">
        <f t="shared" si="1006"/>
        <v>345030.35529209732</v>
      </c>
      <c r="C3406" t="str">
        <f t="shared" si="990"/>
        <v>-1.17450453038626+1.49939113886614i</v>
      </c>
      <c r="D3406" t="str">
        <f t="shared" si="991"/>
        <v>0.799134426346789-3.50298753394808i</v>
      </c>
      <c r="E3406" t="str">
        <f t="shared" si="992"/>
        <v>-32.8386922958749-182.602168508953i</v>
      </c>
      <c r="F3406" t="str">
        <f t="shared" si="993"/>
        <v>6.82206592703039-8.95162512707245i</v>
      </c>
      <c r="G3406" t="str">
        <f t="shared" si="994"/>
        <v>0.390737522136416-0.487915680144746i</v>
      </c>
      <c r="H3406" t="str">
        <f t="shared" si="995"/>
        <v>0.271591046605257-23.0870275249627i</v>
      </c>
      <c r="I3406" t="str">
        <f t="shared" si="996"/>
        <v>-0.533342501420519-0.41647013405264i</v>
      </c>
      <c r="K3406" t="str">
        <f t="shared" si="997"/>
        <v>0.00662312059856852-0.0093140024946251i</v>
      </c>
      <c r="L3406" t="str">
        <f t="shared" si="998"/>
        <v>0.0015-0.028829880590716i</v>
      </c>
      <c r="M3406" t="str">
        <f t="shared" si="999"/>
        <v>0.0135-0.0118276433192681i</v>
      </c>
      <c r="N3406">
        <f t="shared" si="1000"/>
        <v>51.927656908366998</v>
      </c>
      <c r="O3406">
        <f t="shared" si="1001"/>
        <v>5.5962354498328368</v>
      </c>
      <c r="P3406" s="3">
        <f t="shared" si="1002"/>
        <v>5.5962354498328368</v>
      </c>
      <c r="Q3406" s="3">
        <f t="shared" si="1003"/>
        <v>128.072343091633</v>
      </c>
      <c r="R3406">
        <f t="shared" si="1004"/>
        <v>-51.927656908366998</v>
      </c>
      <c r="S3406">
        <f t="shared" si="1005"/>
        <v>345.03035529209734</v>
      </c>
      <c r="T3406">
        <f t="shared" si="988"/>
        <v>5.5962354498328368</v>
      </c>
    </row>
    <row r="3407" spans="1:20" x14ac:dyDescent="0.3">
      <c r="A3407">
        <f t="shared" si="989"/>
        <v>2176127.639606087</v>
      </c>
      <c r="B3407">
        <f t="shared" si="1006"/>
        <v>346341.47064220731</v>
      </c>
      <c r="C3407" t="str">
        <f t="shared" si="990"/>
        <v>-1.14820555324482+1.49306610325946i</v>
      </c>
      <c r="D3407" t="str">
        <f t="shared" si="991"/>
        <v>0.793407462964105-3.49106332074639i</v>
      </c>
      <c r="E3407" t="str">
        <f t="shared" si="992"/>
        <v>-34.2497561834477-181.305734607285i</v>
      </c>
      <c r="F3407" t="str">
        <f t="shared" si="993"/>
        <v>6.79056319662141-8.94287055108866i</v>
      </c>
      <c r="G3407" t="str">
        <f t="shared" si="994"/>
        <v>0.388933186184197-0.487508115695324i</v>
      </c>
      <c r="H3407" t="str">
        <f t="shared" si="995"/>
        <v>0.269184369994543-22.9972654830668i</v>
      </c>
      <c r="I3407" t="str">
        <f t="shared" si="996"/>
        <v>-0.530790676772072-0.41292671610002i</v>
      </c>
      <c r="K3407" t="str">
        <f t="shared" si="997"/>
        <v>0.00661578367489481-0.00929053585635589i</v>
      </c>
      <c r="L3407" t="str">
        <f t="shared" si="998"/>
        <v>0.0015-0.0287207417719824i</v>
      </c>
      <c r="M3407" t="str">
        <f t="shared" si="999"/>
        <v>0.0135-0.0117828684192748i</v>
      </c>
      <c r="N3407">
        <f t="shared" si="1000"/>
        <v>52.438806143814489</v>
      </c>
      <c r="O3407">
        <f t="shared" si="1001"/>
        <v>5.4993738610699143</v>
      </c>
      <c r="P3407" s="3">
        <f t="shared" si="1002"/>
        <v>5.4993738610699143</v>
      </c>
      <c r="Q3407" s="3">
        <f t="shared" si="1003"/>
        <v>127.56119385618551</v>
      </c>
      <c r="R3407">
        <f t="shared" si="1004"/>
        <v>-52.438806143814489</v>
      </c>
      <c r="S3407">
        <f t="shared" si="1005"/>
        <v>346.3414706422073</v>
      </c>
      <c r="T3407">
        <f t="shared" si="988"/>
        <v>5.4993738610699143</v>
      </c>
    </row>
    <row r="3408" spans="1:20" x14ac:dyDescent="0.3">
      <c r="A3408">
        <f t="shared" si="989"/>
        <v>2184396.9246365903</v>
      </c>
      <c r="B3408">
        <f t="shared" si="1006"/>
        <v>347657.56823064771</v>
      </c>
      <c r="C3408" t="str">
        <f t="shared" si="990"/>
        <v>-1.12221725612132+1.48644339477768i</v>
      </c>
      <c r="D3408" t="str">
        <f t="shared" si="991"/>
        <v>0.787719320744308-3.47917016054736i</v>
      </c>
      <c r="E3408" t="str">
        <f t="shared" si="992"/>
        <v>-35.6340574745045-179.991969047729i</v>
      </c>
      <c r="F3408" t="str">
        <f t="shared" si="993"/>
        <v>6.75911350388022-8.93401182017279i</v>
      </c>
      <c r="G3408" t="str">
        <f t="shared" si="994"/>
        <v>0.387131887993138-0.487094230403119i</v>
      </c>
      <c r="H3408" t="str">
        <f t="shared" si="995"/>
        <v>0.266799077785883-22.9078694856327i</v>
      </c>
      <c r="I3408" t="str">
        <f t="shared" si="996"/>
        <v>-0.528244439480521-0.40940816670583i</v>
      </c>
      <c r="K3408" t="str">
        <f t="shared" si="997"/>
        <v>0.00660844638510868-0.00926718027156196i</v>
      </c>
      <c r="L3408" t="str">
        <f t="shared" si="998"/>
        <v>0.0015-0.0286120161107615i</v>
      </c>
      <c r="M3408" t="str">
        <f t="shared" si="999"/>
        <v>0.0135-0.0117382630197996i</v>
      </c>
      <c r="N3408">
        <f t="shared" si="1000"/>
        <v>52.948361815774206</v>
      </c>
      <c r="O3408">
        <f t="shared" si="1001"/>
        <v>5.4018996949203677</v>
      </c>
      <c r="P3408" s="3">
        <f t="shared" si="1002"/>
        <v>5.4018996949203677</v>
      </c>
      <c r="Q3408" s="3">
        <f t="shared" si="1003"/>
        <v>127.05163818422579</v>
      </c>
      <c r="R3408">
        <f t="shared" si="1004"/>
        <v>-52.948361815774206</v>
      </c>
      <c r="S3408">
        <f t="shared" si="1005"/>
        <v>347.65756823064771</v>
      </c>
      <c r="T3408">
        <f t="shared" si="988"/>
        <v>5.4018996949203677</v>
      </c>
    </row>
    <row r="3409" spans="1:20" x14ac:dyDescent="0.3">
      <c r="A3409">
        <f t="shared" si="989"/>
        <v>2192697.6329502091</v>
      </c>
      <c r="B3409">
        <f t="shared" si="1006"/>
        <v>348978.66698992415</v>
      </c>
      <c r="C3409" t="str">
        <f t="shared" si="990"/>
        <v>-1.09654430206642+1.47953137221067i</v>
      </c>
      <c r="D3409" t="str">
        <f t="shared" si="991"/>
        <v>0.782069768280254-3.46730807690422i</v>
      </c>
      <c r="E3409" t="str">
        <f t="shared" si="992"/>
        <v>-36.9913062401686-178.661636198649i</v>
      </c>
      <c r="F3409" t="str">
        <f t="shared" si="993"/>
        <v>6.72771761750322-8.92504939931181i</v>
      </c>
      <c r="G3409" t="str">
        <f t="shared" si="994"/>
        <v>0.385333671590742-0.486674052245587i</v>
      </c>
      <c r="H3409" t="str">
        <f t="shared" si="995"/>
        <v>0.264434964553826-22.8188378437141i</v>
      </c>
      <c r="I3409" t="str">
        <f t="shared" si="996"/>
        <v>-0.525703834641226-0.405914370991645i</v>
      </c>
      <c r="K3409" t="str">
        <f t="shared" si="997"/>
        <v>0.00660110845445903-0.00924393525839209i</v>
      </c>
      <c r="L3409" t="str">
        <f t="shared" si="998"/>
        <v>0.0015-0.0285037020429981i</v>
      </c>
      <c r="M3409" t="str">
        <f t="shared" si="999"/>
        <v>0.0135-0.0116938264791787i</v>
      </c>
      <c r="N3409">
        <f t="shared" si="1000"/>
        <v>53.456265906052892</v>
      </c>
      <c r="O3409">
        <f t="shared" si="1001"/>
        <v>5.3038189554900539</v>
      </c>
      <c r="P3409" s="3">
        <f t="shared" si="1002"/>
        <v>5.3038189554900539</v>
      </c>
      <c r="Q3409" s="3">
        <f t="shared" si="1003"/>
        <v>126.54373409394711</v>
      </c>
      <c r="R3409">
        <f t="shared" si="1004"/>
        <v>-53.456265906052892</v>
      </c>
      <c r="S3409">
        <f t="shared" si="1005"/>
        <v>348.97866698992414</v>
      </c>
      <c r="T3409">
        <f t="shared" si="988"/>
        <v>5.3038189554900539</v>
      </c>
    </row>
    <row r="3410" spans="1:20" x14ac:dyDescent="0.3">
      <c r="A3410">
        <f t="shared" si="989"/>
        <v>2201029.88395542</v>
      </c>
      <c r="B3410">
        <f t="shared" si="1006"/>
        <v>350304.78592448588</v>
      </c>
      <c r="C3410" t="str">
        <f t="shared" si="990"/>
        <v>-1.07119105324126+1.47233849527052i</v>
      </c>
      <c r="D3410" t="str">
        <f t="shared" si="991"/>
        <v>0.776458575088561-3.45547709199854i</v>
      </c>
      <c r="E3410" t="str">
        <f t="shared" si="992"/>
        <v>-38.3212401796249-177.315504417189i</v>
      </c>
      <c r="F3410" t="str">
        <f t="shared" si="993"/>
        <v>6.69637630046809-8.91598375997954i</v>
      </c>
      <c r="G3410" t="str">
        <f t="shared" si="994"/>
        <v>0.383538580676966-0.486247609566633i</v>
      </c>
      <c r="H3410" t="str">
        <f t="shared" si="995"/>
        <v>0.2620918271398-22.7301688783035i</v>
      </c>
      <c r="I3410" t="str">
        <f t="shared" si="996"/>
        <v>-0.523168906996983-0.402445214088946i</v>
      </c>
      <c r="K3410" t="str">
        <f t="shared" si="997"/>
        <v>0.00659376960980728-0.0092208003350417i</v>
      </c>
      <c r="L3410" t="str">
        <f t="shared" si="998"/>
        <v>0.0015-0.028395798010558i</v>
      </c>
      <c r="M3410" t="str">
        <f t="shared" si="999"/>
        <v>0.0135-0.0116495581581776i</v>
      </c>
      <c r="N3410">
        <f t="shared" si="1000"/>
        <v>53.962461724130506</v>
      </c>
      <c r="O3410">
        <f t="shared" si="1001"/>
        <v>5.2051378389398604</v>
      </c>
      <c r="P3410" s="3">
        <f t="shared" si="1002"/>
        <v>5.2051378389398604</v>
      </c>
      <c r="Q3410" s="3">
        <f t="shared" si="1003"/>
        <v>126.03753827586949</v>
      </c>
      <c r="R3410">
        <f t="shared" si="1004"/>
        <v>-53.962461724130506</v>
      </c>
      <c r="S3410">
        <f t="shared" si="1005"/>
        <v>350.30478592448588</v>
      </c>
      <c r="T3410">
        <f t="shared" si="988"/>
        <v>5.2051378389398604</v>
      </c>
    </row>
    <row r="3411" spans="1:20" x14ac:dyDescent="0.3">
      <c r="A3411">
        <f t="shared" si="989"/>
        <v>2209393.7975144507</v>
      </c>
      <c r="B3411">
        <f t="shared" si="1006"/>
        <v>351635.94411099894</v>
      </c>
      <c r="C3411" t="str">
        <f t="shared" si="990"/>
        <v>-1.04616156947322+1.46487331111236i</v>
      </c>
      <c r="D3411" t="str">
        <f t="shared" si="991"/>
        <v>0.770885511612825-3.44367722665464i</v>
      </c>
      <c r="E3411" t="str">
        <f t="shared" si="992"/>
        <v>-39.6236245212945-175.954344863963i</v>
      </c>
      <c r="F3411" t="str">
        <f t="shared" si="993"/>
        <v>6.66509030996815-8.90681538005746i</v>
      </c>
      <c r="G3411" t="str">
        <f t="shared" si="994"/>
        <v>0.381746658620469-0.485814931072086i</v>
      </c>
      <c r="H3411" t="str">
        <f t="shared" si="995"/>
        <v>0.259769464623479-22.6418609202526i</v>
      </c>
      <c r="I3411" t="str">
        <f t="shared" si="996"/>
        <v>-0.520639700932976-0.399000581140915i</v>
      </c>
      <c r="K3411" t="str">
        <f t="shared" si="997"/>
        <v>0.00658642957962924-0.00919777501974708i</v>
      </c>
      <c r="L3411" t="str">
        <f t="shared" si="998"/>
        <v>0.0015-0.0282883024612054i</v>
      </c>
      <c r="M3411" t="str">
        <f t="shared" si="999"/>
        <v>0.0135-0.0116054574199817i</v>
      </c>
      <c r="N3411">
        <f t="shared" si="1000"/>
        <v>54.4668939396485</v>
      </c>
      <c r="O3411">
        <f t="shared" si="1001"/>
        <v>5.1058627252907964</v>
      </c>
      <c r="P3411" s="3">
        <f t="shared" si="1002"/>
        <v>5.1058627252907964</v>
      </c>
      <c r="Q3411" s="3">
        <f t="shared" si="1003"/>
        <v>125.5331060603515</v>
      </c>
      <c r="R3411">
        <f t="shared" si="1004"/>
        <v>-54.4668939396485</v>
      </c>
      <c r="S3411">
        <f t="shared" si="1005"/>
        <v>351.63594411099893</v>
      </c>
      <c r="T3411">
        <f t="shared" si="988"/>
        <v>5.1058627252907964</v>
      </c>
    </row>
    <row r="3412" spans="1:20" x14ac:dyDescent="0.3">
      <c r="A3412">
        <f t="shared" si="989"/>
        <v>2217789.4939450053</v>
      </c>
      <c r="B3412">
        <f t="shared" si="1006"/>
        <v>352972.16069862072</v>
      </c>
      <c r="C3412" t="str">
        <f t="shared" si="990"/>
        <v>-1.021459607499+1.45714444094304i</v>
      </c>
      <c r="D3412" t="str">
        <f t="shared" si="991"/>
        <v>0.765350349226715-3.43190850035406i</v>
      </c>
      <c r="E3412" t="str">
        <f t="shared" si="992"/>
        <v>-40.8982518663546-174.578930336721i</v>
      </c>
      <c r="F3412" t="str">
        <f t="shared" si="993"/>
        <v>6.63386039734788-8.8975447437545i</v>
      </c>
      <c r="G3412" t="str">
        <f t="shared" si="994"/>
        <v>0.379957948454911-0.485376045825138i</v>
      </c>
      <c r="H3412" t="str">
        <f t="shared" si="995"/>
        <v>0.257467678294539-22.553912310194i</v>
      </c>
      <c r="I3412" t="str">
        <f t="shared" si="996"/>
        <v>-0.518116260471807-0.395580357304323i</v>
      </c>
      <c r="K3412" t="str">
        <f t="shared" si="997"/>
        <v>0.00657908809401687-0.00917485883078003i</v>
      </c>
      <c r="L3412" t="str">
        <f t="shared" si="998"/>
        <v>0.0015-0.0281812138485808i</v>
      </c>
      <c r="M3412" t="str">
        <f t="shared" si="999"/>
        <v>0.0135-0.011561523630187i</v>
      </c>
      <c r="N3412">
        <f t="shared" si="1000"/>
        <v>54.96950861234248</v>
      </c>
      <c r="O3412">
        <f t="shared" si="1001"/>
        <v>5.0060001701041834</v>
      </c>
      <c r="P3412" s="3">
        <f t="shared" si="1002"/>
        <v>5.0060001701041834</v>
      </c>
      <c r="Q3412" s="3">
        <f t="shared" si="1003"/>
        <v>125.03049138765752</v>
      </c>
      <c r="R3412">
        <f t="shared" si="1004"/>
        <v>-54.96950861234248</v>
      </c>
      <c r="S3412">
        <f t="shared" si="1005"/>
        <v>352.97216069862071</v>
      </c>
      <c r="T3412">
        <f t="shared" si="988"/>
        <v>5.0060001701041834</v>
      </c>
    </row>
    <row r="3413" spans="1:20" x14ac:dyDescent="0.3">
      <c r="A3413">
        <f t="shared" si="989"/>
        <v>2226217.0940219965</v>
      </c>
      <c r="B3413">
        <f t="shared" si="1006"/>
        <v>354313.45490927546</v>
      </c>
      <c r="C3413" t="str">
        <f t="shared" si="990"/>
        <v>-0.997088620880275+1.44916056675598i</v>
      </c>
      <c r="D3413" t="str">
        <f t="shared" si="991"/>
        <v>0.759852860236941-3.4201709312499i</v>
      </c>
      <c r="E3413" t="str">
        <f t="shared" si="992"/>
        <v>-42.1449419765203-173.190034126046i</v>
      </c>
      <c r="F3413" t="str">
        <f t="shared" si="993"/>
        <v>6.60268730803981-8.88817234152646i</v>
      </c>
      <c r="G3413" t="str">
        <f t="shared" si="994"/>
        <v>0.378172492875345-0.484930983241731i</v>
      </c>
      <c r="H3413" t="str">
        <f t="shared" si="995"/>
        <v>0.255186271624813-22.4663213984628i</v>
      </c>
      <c r="I3413" t="str">
        <f t="shared" si="996"/>
        <v>-0.515598629268628-0.392184427751511i</v>
      </c>
      <c r="K3413" t="str">
        <f t="shared" si="997"/>
        <v>0.00657174488468027-0.00915205128644238i</v>
      </c>
      <c r="L3413" t="str">
        <f t="shared" si="998"/>
        <v>0.0015-0.0280745306321786i</v>
      </c>
      <c r="M3413" t="str">
        <f t="shared" si="999"/>
        <v>0.0135-0.0115177561567912i</v>
      </c>
      <c r="N3413">
        <f t="shared" si="1000"/>
        <v>55.470253219403105</v>
      </c>
      <c r="O3413">
        <f t="shared" si="1001"/>
        <v>4.9055568960577647</v>
      </c>
      <c r="P3413" s="3">
        <f t="shared" si="1002"/>
        <v>4.9055568960577647</v>
      </c>
      <c r="Q3413" s="3">
        <f t="shared" si="1003"/>
        <v>124.52974678059689</v>
      </c>
      <c r="R3413">
        <f t="shared" si="1004"/>
        <v>-55.470253219403105</v>
      </c>
      <c r="S3413">
        <f t="shared" si="1005"/>
        <v>354.31345490927544</v>
      </c>
      <c r="T3413">
        <f t="shared" si="988"/>
        <v>4.9055568960577647</v>
      </c>
    </row>
    <row r="3414" spans="1:20" x14ac:dyDescent="0.3">
      <c r="A3414">
        <f t="shared" si="989"/>
        <v>2234676.71897928</v>
      </c>
      <c r="B3414">
        <f t="shared" si="1006"/>
        <v>355659.84603793069</v>
      </c>
      <c r="C3414" t="str">
        <f t="shared" si="990"/>
        <v>-0.973051760574753+1.44093041822893i</v>
      </c>
      <c r="D3414" t="str">
        <f t="shared" si="991"/>
        <v>0.75439281788609-3.40846453618116i</v>
      </c>
      <c r="E3414" t="str">
        <f t="shared" si="992"/>
        <v>-43.3635415081705-171.788428895967i</v>
      </c>
      <c r="F3414" t="str">
        <f t="shared" si="993"/>
        <v>6.57157178150269-8.87869866999449i</v>
      </c>
      <c r="G3414" t="str">
        <f t="shared" si="994"/>
        <v>0.376390334234672-0.484479773085919i</v>
      </c>
      <c r="H3414" t="str">
        <f t="shared" si="995"/>
        <v>0.252925050240846-22.37908654502i</v>
      </c>
      <c r="I3414" t="str">
        <f t="shared" si="996"/>
        <v>-0.513086850606368-0.38881267767248i</v>
      </c>
      <c r="K3414" t="str">
        <f t="shared" si="997"/>
        <v>0.00656439968494986-0.0091293519050607i</v>
      </c>
      <c r="L3414" t="str">
        <f t="shared" si="998"/>
        <v>0.0015-0.0279682512773247i</v>
      </c>
      <c r="M3414" t="str">
        <f t="shared" si="999"/>
        <v>0.0135-0.0114741543701845i</v>
      </c>
      <c r="N3414">
        <f t="shared" si="1000"/>
        <v>55.969076680262859</v>
      </c>
      <c r="O3414">
        <f t="shared" si="1001"/>
        <v>4.8045397844381261</v>
      </c>
      <c r="P3414" s="3">
        <f t="shared" si="1002"/>
        <v>4.8045397844381261</v>
      </c>
      <c r="Q3414" s="3">
        <f t="shared" si="1003"/>
        <v>124.03092331973714</v>
      </c>
      <c r="R3414">
        <f t="shared" si="1004"/>
        <v>-55.969076680262859</v>
      </c>
      <c r="S3414">
        <f t="shared" si="1005"/>
        <v>355.65984603793072</v>
      </c>
      <c r="T3414">
        <f t="shared" si="988"/>
        <v>4.8045397844381261</v>
      </c>
    </row>
    <row r="3415" spans="1:20" x14ac:dyDescent="0.3">
      <c r="A3415">
        <f t="shared" si="989"/>
        <v>2243168.4905114011</v>
      </c>
      <c r="B3415">
        <f t="shared" si="1006"/>
        <v>357011.35345287481</v>
      </c>
      <c r="C3415" t="str">
        <f t="shared" si="990"/>
        <v>-0.949351876143131+1.43246275981964i</v>
      </c>
      <c r="D3415" t="str">
        <f t="shared" si="991"/>
        <v>0.748969996355332-3.39678933068685i</v>
      </c>
      <c r="E3415" t="str">
        <f t="shared" si="992"/>
        <v>-44.55392369507-170.374885592155i</v>
      </c>
      <c r="F3415" t="str">
        <f t="shared" si="993"/>
        <v>6.54051455116083-8.86912423186281i</v>
      </c>
      <c r="G3415" t="str">
        <f t="shared" si="994"/>
        <v>0.37461151454017-0.484022445465177i</v>
      </c>
      <c r="H3415" t="str">
        <f t="shared" si="995"/>
        <v>0.250683821896832-22.2922061193757i</v>
      </c>
      <c r="I3415" t="str">
        <f t="shared" si="996"/>
        <v>-0.510580967391021-0.385464992277046i</v>
      </c>
      <c r="K3415" t="str">
        <f t="shared" si="997"/>
        <v>0.00655705222977889-0.00910676020498106i</v>
      </c>
      <c r="L3415" t="str">
        <f t="shared" si="998"/>
        <v>0.0015-0.0278623742551551i</v>
      </c>
      <c r="M3415" t="str">
        <f t="shared" si="999"/>
        <v>0.0135-0.0114307176431406i</v>
      </c>
      <c r="N3415">
        <f t="shared" si="1000"/>
        <v>56.465929378820022</v>
      </c>
      <c r="O3415">
        <f t="shared" si="1001"/>
        <v>4.7029558665688613</v>
      </c>
      <c r="P3415" s="3">
        <f t="shared" si="1002"/>
        <v>4.7029558665688613</v>
      </c>
      <c r="Q3415" s="3">
        <f t="shared" si="1003"/>
        <v>123.53407062117998</v>
      </c>
      <c r="R3415">
        <f t="shared" si="1004"/>
        <v>-56.465929378820022</v>
      </c>
      <c r="S3415">
        <f t="shared" si="1005"/>
        <v>357.0113534528748</v>
      </c>
      <c r="T3415">
        <f t="shared" si="988"/>
        <v>4.7029558665688613</v>
      </c>
    </row>
    <row r="3416" spans="1:20" x14ac:dyDescent="0.3">
      <c r="A3416">
        <f t="shared" si="989"/>
        <v>2251692.5307753445</v>
      </c>
      <c r="B3416">
        <f t="shared" si="1006"/>
        <v>358367.99659599573</v>
      </c>
      <c r="C3416" t="str">
        <f t="shared" si="990"/>
        <v>-0.925991517571169+1.42376637809274i</v>
      </c>
      <c r="D3416" t="str">
        <f t="shared" si="991"/>
        <v>0.743584170766978-3.38514532902016i</v>
      </c>
      <c r="E3416" t="str">
        <f t="shared" si="992"/>
        <v>-45.7159879820441-168.950172380241i</v>
      </c>
      <c r="F3416" t="str">
        <f t="shared" si="993"/>
        <v>6.50951634434492-8.85944953583618i</v>
      </c>
      <c r="G3416" t="str">
        <f t="shared" si="994"/>
        <v>0.372836075450096-0.483559030825675i</v>
      </c>
      <c r="H3416" t="str">
        <f t="shared" si="995"/>
        <v>0.248462396447932-22.2056785005138i</v>
      </c>
      <c r="I3416" t="str">
        <f t="shared" si="996"/>
        <v>-0.50808102214707-0.382141256797115i</v>
      </c>
      <c r="K3416" t="str">
        <f t="shared" si="997"/>
        <v>0.00654970225574587-0.00908427570456364i</v>
      </c>
      <c r="L3416" t="str">
        <f t="shared" si="998"/>
        <v>0.0015-0.0277568980425933i</v>
      </c>
      <c r="M3416" t="str">
        <f t="shared" si="999"/>
        <v>0.0135-0.0113874453508075i</v>
      </c>
      <c r="N3416">
        <f t="shared" si="1000"/>
        <v>56.960763183104959</v>
      </c>
      <c r="O3416">
        <f t="shared" si="1001"/>
        <v>4.6008123151962854</v>
      </c>
      <c r="P3416" s="3">
        <f t="shared" si="1002"/>
        <v>4.6008123151962854</v>
      </c>
      <c r="Q3416" s="3">
        <f t="shared" si="1003"/>
        <v>123.03923681689504</v>
      </c>
      <c r="R3416">
        <f t="shared" si="1004"/>
        <v>-56.960763183104959</v>
      </c>
      <c r="S3416">
        <f t="shared" si="1005"/>
        <v>358.36799659599575</v>
      </c>
      <c r="T3416">
        <f t="shared" si="988"/>
        <v>4.6008123151962854</v>
      </c>
    </row>
    <row r="3417" spans="1:20" x14ac:dyDescent="0.3">
      <c r="A3417">
        <f t="shared" si="989"/>
        <v>2260248.9623922906</v>
      </c>
      <c r="B3417">
        <f t="shared" si="1006"/>
        <v>359729.79498306051</v>
      </c>
      <c r="C3417" t="str">
        <f t="shared" si="990"/>
        <v>-0.902972937683431+1.41485006930875i</v>
      </c>
      <c r="D3417" t="str">
        <f t="shared" si="991"/>
        <v>0.738235117186969-3.37353254416252i</v>
      </c>
      <c r="E3417" t="str">
        <f t="shared" si="992"/>
        <v>-46.8496596121133-167.515053616496i</v>
      </c>
      <c r="F3417" t="str">
        <f t="shared" si="993"/>
        <v>6.47857788223405-8.84967509653621i</v>
      </c>
      <c r="G3417" t="str">
        <f t="shared" si="994"/>
        <v>0.371064058270369-0.483089559947525i</v>
      </c>
      <c r="H3417" t="str">
        <f t="shared" si="995"/>
        <v>0.246260585823958-22.1195020768172i</v>
      </c>
      <c r="I3417" t="str">
        <f t="shared" si="996"/>
        <v>-0.505587057012972-0.378841356489025i</v>
      </c>
      <c r="K3417" t="str">
        <f t="shared" si="997"/>
        <v>0.00654234950105731-0.0090618979221779i</v>
      </c>
      <c r="L3417" t="str">
        <f t="shared" si="998"/>
        <v>0.0015-0.0276518211223284i</v>
      </c>
      <c r="M3417" t="str">
        <f t="shared" si="999"/>
        <v>0.0135-0.0113443368706988i</v>
      </c>
      <c r="N3417">
        <f t="shared" si="1000"/>
        <v>57.453531462417274</v>
      </c>
      <c r="O3417">
        <f t="shared" si="1001"/>
        <v>4.4981164358497328</v>
      </c>
      <c r="P3417" s="3">
        <f t="shared" si="1002"/>
        <v>4.4981164358497328</v>
      </c>
      <c r="Q3417" s="3">
        <f t="shared" si="1003"/>
        <v>122.54646853758273</v>
      </c>
      <c r="R3417">
        <f t="shared" si="1004"/>
        <v>-57.453531462417274</v>
      </c>
      <c r="S3417">
        <f t="shared" si="1005"/>
        <v>359.72979498306051</v>
      </c>
      <c r="T3417">
        <f t="shared" si="988"/>
        <v>4.4981164358497328</v>
      </c>
    </row>
    <row r="3418" spans="1:20" x14ac:dyDescent="0.3">
      <c r="A3418">
        <f t="shared" si="989"/>
        <v>2268837.9084493811</v>
      </c>
      <c r="B3418">
        <f t="shared" si="1006"/>
        <v>361096.76820399612</v>
      </c>
      <c r="C3418" t="str">
        <f t="shared" si="990"/>
        <v>-0.880298095124535+1.40572262730461i</v>
      </c>
      <c r="D3418" t="str">
        <f t="shared" si="991"/>
        <v>0.73292261262716-3.36195098783746i</v>
      </c>
      <c r="E3418" t="str">
        <f t="shared" si="992"/>
        <v>-47.9548891696774-166.070288853025i</v>
      </c>
      <c r="F3418" t="str">
        <f t="shared" si="993"/>
        <v>6.44769987979883-8.83980143441745i</v>
      </c>
      <c r="G3418" t="str">
        <f t="shared" si="994"/>
        <v>0.369295503951327-0.482614063939979i</v>
      </c>
      <c r="H3418" t="str">
        <f t="shared" si="995"/>
        <v>0.244078204003442-22.0336752459938i</v>
      </c>
      <c r="I3418" t="str">
        <f t="shared" si="996"/>
        <v>-0.503099113736751-0.37556517663597i</v>
      </c>
      <c r="K3418" t="str">
        <f t="shared" si="997"/>
        <v>0.0065349937055507-0.00903962637619729i</v>
      </c>
      <c r="L3418" t="str">
        <f t="shared" si="998"/>
        <v>0.0015-0.0275471419827938i</v>
      </c>
      <c r="M3418" t="str">
        <f t="shared" si="999"/>
        <v>0.0135-0.0113013915826846i</v>
      </c>
      <c r="N3418">
        <f t="shared" si="1000"/>
        <v>57.944189101957065</v>
      </c>
      <c r="O3418">
        <f t="shared" si="1001"/>
        <v>4.3948756581977992</v>
      </c>
      <c r="P3418" s="3">
        <f t="shared" si="1002"/>
        <v>4.3948756581977992</v>
      </c>
      <c r="Q3418" s="3">
        <f t="shared" si="1003"/>
        <v>122.05581089804294</v>
      </c>
      <c r="R3418">
        <f t="shared" si="1004"/>
        <v>-57.944189101957065</v>
      </c>
      <c r="S3418">
        <f t="shared" si="1005"/>
        <v>361.09676820399613</v>
      </c>
      <c r="T3418">
        <f t="shared" si="988"/>
        <v>4.3948756581977992</v>
      </c>
    </row>
    <row r="3419" spans="1:20" x14ac:dyDescent="0.3">
      <c r="A3419">
        <f t="shared" si="989"/>
        <v>2277459.4925014889</v>
      </c>
      <c r="B3419">
        <f t="shared" si="1006"/>
        <v>362468.93592317129</v>
      </c>
      <c r="C3419" t="str">
        <f t="shared" si="990"/>
        <v>-0.857968657881718+1.39639283169228i</v>
      </c>
      <c r="D3419" t="str">
        <f t="shared" si="991"/>
        <v>0.727646435047564-3.35040067052456i</v>
      </c>
      <c r="E3419" t="str">
        <f t="shared" si="992"/>
        <v>-49.0316520824164-164.616631879308i</v>
      </c>
      <c r="F3419" t="str">
        <f t="shared" si="993"/>
        <v>6.41688304574638-8.82982907568269i</v>
      </c>
      <c r="G3419" t="str">
        <f t="shared" si="994"/>
        <v>0.367530453084544-0.482132574236603i</v>
      </c>
      <c r="H3419" t="str">
        <f t="shared" si="995"/>
        <v>0.241915066988047-21.9481964150031i</v>
      </c>
      <c r="I3419" t="str">
        <f t="shared" si="996"/>
        <v>-0.500617233671676-0.37231260255053i</v>
      </c>
      <c r="K3419" t="str">
        <f t="shared" si="997"/>
        <v>0.00652763461069742-0.00901746058499441i</v>
      </c>
      <c r="L3419" t="str">
        <f t="shared" si="998"/>
        <v>0.0015-0.0274428591181449i</v>
      </c>
      <c r="M3419" t="str">
        <f t="shared" si="999"/>
        <v>0.0135-0.0112586088689825i</v>
      </c>
      <c r="N3419">
        <f t="shared" si="1000"/>
        <v>58.432692514983401</v>
      </c>
      <c r="O3419">
        <f t="shared" si="1001"/>
        <v>4.2910975274164151</v>
      </c>
      <c r="P3419" s="3">
        <f t="shared" si="1002"/>
        <v>4.2910975274164151</v>
      </c>
      <c r="Q3419" s="3">
        <f t="shared" si="1003"/>
        <v>121.5673074850166</v>
      </c>
      <c r="R3419">
        <f t="shared" si="1004"/>
        <v>-58.432692514983401</v>
      </c>
      <c r="S3419">
        <f t="shared" si="1005"/>
        <v>362.46893592317127</v>
      </c>
      <c r="T3419">
        <f t="shared" si="988"/>
        <v>4.2910975274164151</v>
      </c>
    </row>
    <row r="3420" spans="1:20" x14ac:dyDescent="0.3">
      <c r="A3420">
        <f t="shared" si="989"/>
        <v>2286113.8385729943</v>
      </c>
      <c r="B3420">
        <f t="shared" si="1006"/>
        <v>363846.31787967932</v>
      </c>
      <c r="C3420" t="str">
        <f t="shared" si="990"/>
        <v>-0.835986007321721+1.38686943640066i</v>
      </c>
      <c r="D3420" t="str">
        <f t="shared" si="991"/>
        <v>0.722406363358401-3.33888160147319i</v>
      </c>
      <c r="E3420" t="str">
        <f t="shared" si="992"/>
        <v>-50.0799480846736-163.154829801808i</v>
      </c>
      <c r="F3420" t="str">
        <f t="shared" si="993"/>
        <v>6.38612808246607-8.81975855219784i</v>
      </c>
      <c r="G3420" t="str">
        <f t="shared" si="994"/>
        <v>0.365768945899761-0.481645122590418i</v>
      </c>
      <c r="H3420" t="str">
        <f t="shared" si="995"/>
        <v>0.239770992777352-21.8630639999836i</v>
      </c>
      <c r="I3420" t="str">
        <f t="shared" si="996"/>
        <v>-0.498141457772042-0.36908351957725i</v>
      </c>
      <c r="K3420" t="str">
        <f t="shared" si="997"/>
        <v>0.00652027195960613-0.00899540006693607i</v>
      </c>
      <c r="L3420" t="str">
        <f t="shared" si="998"/>
        <v>0.0015-0.0273389710282375i</v>
      </c>
      <c r="M3420" t="str">
        <f t="shared" si="999"/>
        <v>0.0135-0.0112159881141487i</v>
      </c>
      <c r="N3420">
        <f t="shared" si="1000"/>
        <v>58.918999652544827</v>
      </c>
      <c r="O3420">
        <f t="shared" si="1001"/>
        <v>4.1867896955890931</v>
      </c>
      <c r="P3420" s="3">
        <f t="shared" si="1002"/>
        <v>4.1867896955890931</v>
      </c>
      <c r="Q3420" s="3">
        <f t="shared" si="1003"/>
        <v>121.08100034745517</v>
      </c>
      <c r="R3420">
        <f t="shared" si="1004"/>
        <v>-58.918999652544827</v>
      </c>
      <c r="S3420">
        <f t="shared" si="1005"/>
        <v>363.8463178796793</v>
      </c>
      <c r="T3420">
        <f t="shared" si="988"/>
        <v>4.1867896955890931</v>
      </c>
    </row>
    <row r="3421" spans="1:20" x14ac:dyDescent="0.3">
      <c r="A3421">
        <f t="shared" si="989"/>
        <v>2294801.0711595714</v>
      </c>
      <c r="B3421">
        <f t="shared" si="1006"/>
        <v>365228.93388762209</v>
      </c>
      <c r="C3421" t="str">
        <f t="shared" si="990"/>
        <v>-0.8143512427138+1.377161158583i</v>
      </c>
      <c r="D3421" t="str">
        <f t="shared" si="991"/>
        <v>0.717202177422125-3.32739378871625i</v>
      </c>
      <c r="E3421" t="str">
        <f t="shared" si="992"/>
        <v>-51.0998006450963-161.685622163091i</v>
      </c>
      <c r="F3421" t="str">
        <f t="shared" si="993"/>
        <v>6.35543568597685-8.80959040140598i</v>
      </c>
      <c r="G3421" t="str">
        <f t="shared" si="994"/>
        <v>0.364011022261834-0.481151741068998i</v>
      </c>
      <c r="H3421" t="str">
        <f t="shared" si="995"/>
        <v>0.237645801343981-21.7782764261812i</v>
      </c>
      <c r="I3421" t="str">
        <f t="shared" si="996"/>
        <v>-0.495671826589037-0.365877813095326i</v>
      </c>
      <c r="K3421" t="str">
        <f t="shared" si="997"/>
        <v>0.00651290549702616-0.00897344434037864i</v>
      </c>
      <c r="L3421" t="str">
        <f t="shared" si="998"/>
        <v>0.0015-0.0272354762186069i</v>
      </c>
      <c r="M3421" t="str">
        <f t="shared" si="999"/>
        <v>0.0135-0.0111735287050695i</v>
      </c>
      <c r="N3421">
        <f t="shared" si="1000"/>
        <v>59.403070010822447</v>
      </c>
      <c r="O3421">
        <f t="shared" si="1001"/>
        <v>4.0819599131548543</v>
      </c>
      <c r="P3421" s="3">
        <f t="shared" si="1002"/>
        <v>4.0819599131548543</v>
      </c>
      <c r="Q3421" s="3">
        <f t="shared" si="1003"/>
        <v>120.59692998917755</v>
      </c>
      <c r="R3421">
        <f t="shared" si="1004"/>
        <v>-59.403070010822447</v>
      </c>
      <c r="S3421">
        <f t="shared" si="1005"/>
        <v>365.22893388762208</v>
      </c>
      <c r="T3421">
        <f t="shared" si="988"/>
        <v>4.0819599131548543</v>
      </c>
    </row>
    <row r="3422" spans="1:20" x14ac:dyDescent="0.3">
      <c r="A3422">
        <f t="shared" si="989"/>
        <v>2303521.3152299779</v>
      </c>
      <c r="B3422">
        <f t="shared" si="1006"/>
        <v>366616.80383639503</v>
      </c>
      <c r="C3422" t="str">
        <f t="shared" si="990"/>
        <v>-0.793065186209709+1.36727666791015i</v>
      </c>
      <c r="D3422" t="str">
        <f t="shared" si="991"/>
        <v>0.712033658055197-3.31593723908371i</v>
      </c>
      <c r="E3422" t="str">
        <f t="shared" si="992"/>
        <v>-52.0912563613815-160.209740101728i</v>
      </c>
      <c r="F3422" t="str">
        <f t="shared" si="993"/>
        <v>6.32480654587594-8.79932516624132i</v>
      </c>
      <c r="G3422" t="str">
        <f t="shared" si="994"/>
        <v>0.362256721667817-0.480652462049559i</v>
      </c>
      <c r="H3422" t="str">
        <f t="shared" si="995"/>
        <v>0.235539314609076-21.693832127878i</v>
      </c>
      <c r="I3422" t="str">
        <f t="shared" si="996"/>
        <v>-0.493208380266722-0.362695368521351i</v>
      </c>
      <c r="K3422" t="str">
        <f t="shared" si="997"/>
        <v>0.00650553496935101-0.00895159292366311i</v>
      </c>
      <c r="L3422" t="str">
        <f t="shared" si="998"/>
        <v>0.0015-0.0271323732004452i</v>
      </c>
      <c r="M3422" t="str">
        <f t="shared" si="999"/>
        <v>0.0135-0.0111312300309519i</v>
      </c>
      <c r="N3422">
        <f t="shared" si="1000"/>
        <v>59.884864636141103</v>
      </c>
      <c r="O3422">
        <f t="shared" si="1001"/>
        <v>3.9766160204200713</v>
      </c>
      <c r="P3422" s="3">
        <f t="shared" si="1002"/>
        <v>3.9766160204200713</v>
      </c>
      <c r="Q3422" s="3">
        <f t="shared" si="1003"/>
        <v>120.1151353638589</v>
      </c>
      <c r="R3422">
        <f t="shared" si="1004"/>
        <v>-59.884864636141103</v>
      </c>
      <c r="S3422">
        <f t="shared" si="1005"/>
        <v>366.61680383639504</v>
      </c>
      <c r="T3422">
        <f t="shared" si="988"/>
        <v>3.9766160204200713</v>
      </c>
    </row>
    <row r="3423" spans="1:20" x14ac:dyDescent="0.3">
      <c r="A3423">
        <f t="shared" si="989"/>
        <v>2312274.6962278518</v>
      </c>
      <c r="B3423">
        <f t="shared" si="1006"/>
        <v>368009.94769097335</v>
      </c>
      <c r="C3423" t="str">
        <f t="shared" si="990"/>
        <v>-0.772128388251192+1.35722457626798i</v>
      </c>
      <c r="D3423" t="str">
        <f t="shared" si="991"/>
        <v>0.706900587029898-3.30451195821624i</v>
      </c>
      <c r="E3423" t="str">
        <f t="shared" si="992"/>
        <v>-53.054384324973-158.727905554039i</v>
      </c>
      <c r="F3423" t="str">
        <f t="shared" si="993"/>
        <v>6.29424134528874-8.78896339504234i</v>
      </c>
      <c r="G3423" t="str">
        <f t="shared" si="994"/>
        <v>0.360506083244094-0.480147318214i</v>
      </c>
      <c r="H3423" t="str">
        <f t="shared" si="995"/>
        <v>0.233451356418118-21.6097295483219i</v>
      </c>
      <c r="I3423" t="str">
        <f t="shared" si="996"/>
        <v>-0.490751158538085-0.359536071312134i</v>
      </c>
      <c r="K3423" t="str">
        <f t="shared" si="997"/>
        <v>0.00649816012462217-0.00892984533511066i</v>
      </c>
      <c r="L3423" t="str">
        <f t="shared" si="998"/>
        <v>0.0015-0.027029660490581i</v>
      </c>
      <c r="M3423" t="str">
        <f t="shared" si="999"/>
        <v>0.0135-0.0110890914833153i</v>
      </c>
      <c r="N3423">
        <f t="shared" si="1000"/>
        <v>60.364346127705275</v>
      </c>
      <c r="O3423">
        <f t="shared" si="1001"/>
        <v>3.8707659391519074</v>
      </c>
      <c r="P3423" s="3">
        <f t="shared" si="1002"/>
        <v>3.8707659391519074</v>
      </c>
      <c r="Q3423" s="3">
        <f t="shared" si="1003"/>
        <v>119.63565387229472</v>
      </c>
      <c r="R3423">
        <f t="shared" si="1004"/>
        <v>-60.364346127705275</v>
      </c>
      <c r="S3423">
        <f t="shared" si="1005"/>
        <v>368.00994769097338</v>
      </c>
      <c r="T3423">
        <f t="shared" si="988"/>
        <v>3.8707659391519074</v>
      </c>
    </row>
    <row r="3424" spans="1:20" x14ac:dyDescent="0.3">
      <c r="A3424">
        <f t="shared" si="989"/>
        <v>2321061.3400735175</v>
      </c>
      <c r="B3424">
        <f t="shared" si="1006"/>
        <v>369408.38549219904</v>
      </c>
      <c r="C3424" t="str">
        <f t="shared" si="990"/>
        <v>-0.751541133374619+1.34701342787431i</v>
      </c>
      <c r="D3424" t="str">
        <f t="shared" si="991"/>
        <v>0.701802747075889-3.29311795057855i</v>
      </c>
      <c r="E3424" t="str">
        <f t="shared" si="992"/>
        <v>-53.9892754585585-157.240830498528i</v>
      </c>
      <c r="F3424" t="str">
        <f t="shared" si="993"/>
        <v>6.2637407608202-8.77850564146448i</v>
      </c>
      <c r="G3424" t="str">
        <f t="shared" si="994"/>
        <v>0.35875914574357-0.479636342543926i</v>
      </c>
      <c r="H3424" t="str">
        <f t="shared" si="995"/>
        <v>0.231381752517074-21.5259671396568i</v>
      </c>
      <c r="I3424" t="str">
        <f t="shared" si="996"/>
        <v>-0.488300200721199-0.356399806967604i</v>
      </c>
      <c r="K3424" t="str">
        <f t="shared" si="997"/>
        <v>0.00649078071253305-0.00890820109301819i</v>
      </c>
      <c r="L3424" t="str">
        <f t="shared" si="998"/>
        <v>0.0015-0.0269273366114574i</v>
      </c>
      <c r="M3424" t="str">
        <f t="shared" si="999"/>
        <v>0.0135-0.0110471124559825i</v>
      </c>
      <c r="N3424">
        <f t="shared" si="1000"/>
        <v>60.841478638117508</v>
      </c>
      <c r="O3424">
        <f t="shared" si="1001"/>
        <v>3.7644176642656961</v>
      </c>
      <c r="P3424" s="3">
        <f t="shared" si="1002"/>
        <v>3.7644176642656961</v>
      </c>
      <c r="Q3424" s="3">
        <f t="shared" si="1003"/>
        <v>119.15852136188249</v>
      </c>
      <c r="R3424">
        <f t="shared" si="1004"/>
        <v>-60.841478638117508</v>
      </c>
      <c r="S3424">
        <f t="shared" si="1005"/>
        <v>369.40838549219905</v>
      </c>
      <c r="T3424">
        <f t="shared" si="988"/>
        <v>3.7644176642656961</v>
      </c>
    </row>
    <row r="3425" spans="1:20" x14ac:dyDescent="0.3">
      <c r="A3425">
        <f t="shared" si="989"/>
        <v>2329881.373165797</v>
      </c>
      <c r="B3425">
        <f t="shared" si="1006"/>
        <v>370812.13735706941</v>
      </c>
      <c r="C3425" t="str">
        <f t="shared" si="990"/>
        <v>-0.731303446382424+1.33665168982933i</v>
      </c>
      <c r="D3425" t="str">
        <f t="shared" si="991"/>
        <v>0.696739921881777-3.28175521947284i</v>
      </c>
      <c r="E3425" t="str">
        <f t="shared" si="992"/>
        <v>-54.8960418292289-155.749216243682i</v>
      </c>
      <c r="F3425" t="str">
        <f t="shared" si="993"/>
        <v>6.23330546250737-8.76795246439255i</v>
      </c>
      <c r="G3425" t="str">
        <f t="shared" si="994"/>
        <v>0.357015947542991-0.479119568315646i</v>
      </c>
      <c r="H3425" t="str">
        <f t="shared" si="995"/>
        <v>0.229330330528885-21.442543362854i</v>
      </c>
      <c r="I3425" t="str">
        <f t="shared" si="996"/>
        <v>-0.485855545715491-0.353286461033769i</v>
      </c>
      <c r="K3425" t="str">
        <f t="shared" si="997"/>
        <v>0.00648339648443299-0.00888665971565378i</v>
      </c>
      <c r="L3425" t="str">
        <f t="shared" si="998"/>
        <v>0.0015-0.0268254000911112i</v>
      </c>
      <c r="M3425" t="str">
        <f t="shared" si="999"/>
        <v>0.0135-0.0110052923450712i</v>
      </c>
      <c r="N3425">
        <f t="shared" si="1000"/>
        <v>61.316227871748538</v>
      </c>
      <c r="O3425">
        <f t="shared" si="1001"/>
        <v>3.6575792556226738</v>
      </c>
      <c r="P3425" s="3">
        <f t="shared" si="1002"/>
        <v>3.6575792556226738</v>
      </c>
      <c r="Q3425" s="3">
        <f t="shared" si="1003"/>
        <v>118.68377212825146</v>
      </c>
      <c r="R3425">
        <f t="shared" si="1004"/>
        <v>-61.316227871748538</v>
      </c>
      <c r="S3425">
        <f t="shared" si="1005"/>
        <v>370.81213735706939</v>
      </c>
      <c r="T3425">
        <f t="shared" si="988"/>
        <v>3.6575792556226738</v>
      </c>
    </row>
    <row r="3426" spans="1:20" x14ac:dyDescent="0.3">
      <c r="A3426">
        <f t="shared" si="989"/>
        <v>2338734.9223838272</v>
      </c>
      <c r="B3426">
        <f t="shared" si="1006"/>
        <v>372221.22347902629</v>
      </c>
      <c r="C3426" t="str">
        <f t="shared" si="990"/>
        <v>-0.711415098850553+1.32614774311066i</v>
      </c>
      <c r="D3426" t="str">
        <f t="shared" si="991"/>
        <v>0.691711896096475-3.270423767052i</v>
      </c>
      <c r="E3426" t="str">
        <f t="shared" si="992"/>
        <v>-55.7748159401101-154.253752759587i</v>
      </c>
      <c r="F3426" t="str">
        <f t="shared" si="993"/>
        <v>6.2029361137735-8.75730442785261i</v>
      </c>
      <c r="G3426" t="str">
        <f t="shared" si="994"/>
        <v>0.35527652664028-0.478597029095144i</v>
      </c>
      <c r="H3426" t="str">
        <f t="shared" si="995"/>
        <v>0.227296919930265-21.3594566876432i</v>
      </c>
      <c r="I3426" t="str">
        <f t="shared" si="996"/>
        <v>-0.483417231998085-0.350195919105745i</v>
      </c>
      <c r="K3426" t="str">
        <f t="shared" si="997"/>
        <v>0.00647600719333158-0.00886522072125244i</v>
      </c>
      <c r="L3426" t="str">
        <f t="shared" si="998"/>
        <v>0.0015-0.0267238494631512i</v>
      </c>
      <c r="M3426" t="str">
        <f t="shared" si="999"/>
        <v>0.0135-0.0109636305489851i</v>
      </c>
      <c r="N3426">
        <f t="shared" si="1000"/>
        <v>61.788561081027964</v>
      </c>
      <c r="O3426">
        <f t="shared" si="1001"/>
        <v>3.5502588299500104</v>
      </c>
      <c r="P3426" s="3">
        <f t="shared" si="1002"/>
        <v>3.5502588299500104</v>
      </c>
      <c r="Q3426" s="3">
        <f t="shared" si="1003"/>
        <v>118.21143891897204</v>
      </c>
      <c r="R3426">
        <f t="shared" si="1004"/>
        <v>-61.788561081027964</v>
      </c>
      <c r="S3426">
        <f t="shared" si="1005"/>
        <v>372.22122347902626</v>
      </c>
      <c r="T3426">
        <f t="shared" si="988"/>
        <v>3.5502588299500104</v>
      </c>
    </row>
    <row r="3427" spans="1:20" x14ac:dyDescent="0.3">
      <c r="A3427">
        <f t="shared" si="989"/>
        <v>2347622.1150888857</v>
      </c>
      <c r="B3427">
        <f t="shared" si="1006"/>
        <v>373635.6641282466</v>
      </c>
      <c r="C3427" t="str">
        <f t="shared" si="990"/>
        <v>-0.691875615941472+1.31550987402231i</v>
      </c>
      <c r="D3427" t="str">
        <f t="shared" si="991"/>
        <v>0.686718455330533-3.2591235943329i</v>
      </c>
      <c r="E3427" t="str">
        <f t="shared" si="992"/>
        <v>-56.6257500032582-152.755118053661i</v>
      </c>
      <c r="F3427" t="str">
        <f t="shared" si="993"/>
        <v>6.17263337138341-8.74656210092336i</v>
      </c>
      <c r="G3427" t="str">
        <f t="shared" si="994"/>
        <v>0.35354092065199-0.478068758733023i</v>
      </c>
      <c r="H3427" t="str">
        <f t="shared" si="995"/>
        <v>0.225281352028839-21.2767055924458i</v>
      </c>
      <c r="I3427" t="str">
        <f t="shared" si="996"/>
        <v>-0.480985297620261-0.347128066830871i</v>
      </c>
      <c r="K3427" t="str">
        <f t="shared" si="997"/>
        <v>0.00646861259390308-0.00884388362801182i</v>
      </c>
      <c r="L3427" t="str">
        <f t="shared" si="998"/>
        <v>0.0015-0.0266226832667376i</v>
      </c>
      <c r="M3427" t="str">
        <f t="shared" si="999"/>
        <v>0.0135-0.0109221264684052i</v>
      </c>
      <c r="N3427">
        <f t="shared" si="1000"/>
        <v>62.258447060722574</v>
      </c>
      <c r="O3427">
        <f t="shared" si="1001"/>
        <v>3.4424645528962214</v>
      </c>
      <c r="P3427" s="3">
        <f t="shared" si="1002"/>
        <v>3.4424645528962214</v>
      </c>
      <c r="Q3427" s="3">
        <f t="shared" si="1003"/>
        <v>117.74155293927743</v>
      </c>
      <c r="R3427">
        <f t="shared" si="1004"/>
        <v>-62.258447060722574</v>
      </c>
      <c r="S3427">
        <f t="shared" si="1005"/>
        <v>373.63566412824662</v>
      </c>
      <c r="T3427">
        <f t="shared" si="988"/>
        <v>3.4424645528962214</v>
      </c>
    </row>
    <row r="3428" spans="1:20" x14ac:dyDescent="0.3">
      <c r="A3428">
        <f t="shared" si="989"/>
        <v>2356543.0791262235</v>
      </c>
      <c r="B3428">
        <f t="shared" si="1006"/>
        <v>375055.47965193394</v>
      </c>
      <c r="C3428" t="str">
        <f t="shared" si="990"/>
        <v>-0.672684283491945+1.3047462661048i</v>
      </c>
      <c r="D3428" t="str">
        <f t="shared" si="991"/>
        <v>0.68175938615726-3.24785470120928i</v>
      </c>
      <c r="E3428" t="str">
        <f t="shared" si="992"/>
        <v>-57.449015196571-151.253977590603i</v>
      </c>
      <c r="F3428" t="str">
        <f t="shared" si="993"/>
        <v>6.14239788540005-8.73572605764739i</v>
      </c>
      <c r="G3428" t="str">
        <f t="shared" si="994"/>
        <v>0.351809166810841-0.477534791359439i</v>
      </c>
      <c r="H3428" t="str">
        <f t="shared" si="995"/>
        <v>0.223283459940583-21.1942885643072i</v>
      </c>
      <c r="I3428" t="str">
        <f t="shared" si="996"/>
        <v>-0.478559780204003-0.344082789911849i</v>
      </c>
      <c r="K3428" t="str">
        <f t="shared" si="997"/>
        <v>0.00646121244249101-0.00882264795408816i</v>
      </c>
      <c r="L3428" t="str">
        <f t="shared" si="998"/>
        <v>0.0015-0.0265219000465606i</v>
      </c>
      <c r="M3428" t="str">
        <f t="shared" si="999"/>
        <v>0.0135-0.0108807795062813i</v>
      </c>
      <c r="N3428">
        <f t="shared" si="1000"/>
        <v>62.725856140289267</v>
      </c>
      <c r="O3428">
        <f t="shared" si="1001"/>
        <v>3.334204631233523</v>
      </c>
      <c r="P3428" s="3">
        <f t="shared" si="1002"/>
        <v>3.334204631233523</v>
      </c>
      <c r="Q3428" s="3">
        <f t="shared" si="1003"/>
        <v>117.27414385971073</v>
      </c>
      <c r="R3428">
        <f t="shared" si="1004"/>
        <v>-62.725856140289267</v>
      </c>
      <c r="S3428">
        <f t="shared" si="1005"/>
        <v>375.05547965193392</v>
      </c>
      <c r="T3428">
        <f t="shared" si="988"/>
        <v>3.334204631233523</v>
      </c>
    </row>
    <row r="3429" spans="1:20" x14ac:dyDescent="0.3">
      <c r="A3429">
        <f t="shared" si="989"/>
        <v>2365497.9428269034</v>
      </c>
      <c r="B3429">
        <f t="shared" si="1006"/>
        <v>376480.6904746113</v>
      </c>
      <c r="C3429" t="str">
        <f t="shared" si="990"/>
        <v>-0.653840155345693+1.29386499251149i</v>
      </c>
      <c r="D3429" t="str">
        <f t="shared" si="991"/>
        <v>0.676834476113928-3.23661708646512i</v>
      </c>
      <c r="E3429" t="str">
        <f t="shared" si="992"/>
        <v>-58.2448009073761-149.75098375649i</v>
      </c>
      <c r="F3429" t="str">
        <f t="shared" si="993"/>
        <v>6.11223029914277-8.72479687694174i</v>
      </c>
      <c r="G3429" t="str">
        <f t="shared" si="994"/>
        <v>0.350081301963284-0.476995161378998i</v>
      </c>
      <c r="H3429" t="str">
        <f t="shared" si="995"/>
        <v>0.221303078567572-21.1122040988308i</v>
      </c>
      <c r="I3429" t="str">
        <f t="shared" si="996"/>
        <v>-0.476140716938641-0.341059974109984i</v>
      </c>
      <c r="K3429" t="str">
        <f t="shared" si="997"/>
        <v>0.00645380649711283-0.0088015132175924i</v>
      </c>
      <c r="L3429" t="str">
        <f t="shared" si="998"/>
        <v>0.0015-0.0264214983528199i</v>
      </c>
      <c r="M3429" t="str">
        <f t="shared" si="999"/>
        <v>0.0135-0.0108395890678236i</v>
      </c>
      <c r="N3429">
        <f t="shared" si="1000"/>
        <v>63.190760174368435</v>
      </c>
      <c r="O3429">
        <f t="shared" si="1001"/>
        <v>3.2254873052184023</v>
      </c>
      <c r="P3429" s="3">
        <f t="shared" si="1002"/>
        <v>3.2254873052184023</v>
      </c>
      <c r="Q3429" s="3">
        <f t="shared" si="1003"/>
        <v>116.80923982563156</v>
      </c>
      <c r="R3429">
        <f t="shared" si="1004"/>
        <v>-63.190760174368435</v>
      </c>
      <c r="S3429">
        <f t="shared" si="1005"/>
        <v>376.48069047461132</v>
      </c>
      <c r="T3429">
        <f t="shared" si="988"/>
        <v>3.2254873052184023</v>
      </c>
    </row>
    <row r="3430" spans="1:20" x14ac:dyDescent="0.3">
      <c r="A3430">
        <f t="shared" si="989"/>
        <v>2374486.8350096457</v>
      </c>
      <c r="B3430">
        <f t="shared" si="1006"/>
        <v>377911.31709841482</v>
      </c>
      <c r="C3430" t="str">
        <f t="shared" si="990"/>
        <v>-0.635342060900813+1.28287400885421i</v>
      </c>
      <c r="D3430" t="str">
        <f t="shared" si="991"/>
        <v>0.671943513702622-3.22541074778719i</v>
      </c>
      <c r="E3430" t="str">
        <f t="shared" si="992"/>
        <v>-59.0133139653401-148.246775366826i</v>
      </c>
      <c r="F3430" t="str">
        <f t="shared" si="993"/>
        <v>6.0821312491465-8.71377514250844i</v>
      </c>
      <c r="G3430" t="str">
        <f t="shared" si="994"/>
        <v>0.348357362567214-0.476449903465651i</v>
      </c>
      <c r="H3430" t="str">
        <f t="shared" si="995"/>
        <v>0.219340044576047-21.0304507001125i</v>
      </c>
      <c r="I3430" t="str">
        <f t="shared" si="996"/>
        <v>-0.473728144577602-0.338059505248451i</v>
      </c>
      <c r="K3430" t="str">
        <f t="shared" si="997"/>
        <v>0.00644639451746487-0.00878047893658608i</v>
      </c>
      <c r="L3430" t="str">
        <f t="shared" si="998"/>
        <v>0.0015-0.0263214767412034i</v>
      </c>
      <c r="M3430" t="str">
        <f t="shared" si="999"/>
        <v>0.0135-0.0107985545604937i</v>
      </c>
      <c r="N3430">
        <f t="shared" si="1000"/>
        <v>63.65313253150731</v>
      </c>
      <c r="O3430">
        <f t="shared" si="1001"/>
        <v>3.1163208411191472</v>
      </c>
      <c r="P3430" s="3">
        <f t="shared" si="1002"/>
        <v>3.1163208411191472</v>
      </c>
      <c r="Q3430" s="3">
        <f t="shared" si="1003"/>
        <v>116.34686746849269</v>
      </c>
      <c r="R3430">
        <f t="shared" si="1004"/>
        <v>-63.65313253150731</v>
      </c>
      <c r="S3430">
        <f t="shared" si="1005"/>
        <v>377.91131709841483</v>
      </c>
      <c r="T3430">
        <f t="shared" si="988"/>
        <v>3.1163208411191472</v>
      </c>
    </row>
    <row r="3431" spans="1:20" x14ac:dyDescent="0.3">
      <c r="A3431">
        <f t="shared" si="989"/>
        <v>2383509.8849826823</v>
      </c>
      <c r="B3431">
        <f t="shared" si="1006"/>
        <v>379347.3801033888</v>
      </c>
      <c r="C3431" t="str">
        <f t="shared" si="990"/>
        <v>-0.617188612842954+1.27178114651969i</v>
      </c>
      <c r="D3431" t="str">
        <f t="shared" si="991"/>
        <v>0.667086288391183-3.21423568177813i</v>
      </c>
      <c r="E3431" t="str">
        <f t="shared" si="992"/>
        <v>-59.7547778672063-146.741977218132i</v>
      </c>
      <c r="F3431" t="str">
        <f t="shared" si="993"/>
        <v>6.05210136512276-8.70266144274469i</v>
      </c>
      <c r="G3431" t="str">
        <f t="shared" si="994"/>
        <v>0.346637384689692-0.475899052557559i</v>
      </c>
      <c r="H3431" t="str">
        <f t="shared" si="995"/>
        <v>0.217394196374771-20.9490268806754i</v>
      </c>
      <c r="I3431" t="str">
        <f t="shared" si="996"/>
        <v>-0.471322099435256-0.335081269215644i</v>
      </c>
      <c r="K3431" t="str">
        <f t="shared" si="997"/>
        <v>0.00643897626492745-0.00875954462907771i</v>
      </c>
      <c r="L3431" t="str">
        <f t="shared" si="998"/>
        <v>0.0015-0.0262218337728665i</v>
      </c>
      <c r="M3431" t="str">
        <f t="shared" si="999"/>
        <v>0.0135-0.0107576753939965i</v>
      </c>
      <c r="N3431">
        <f t="shared" si="1000"/>
        <v>64.112948081190112</v>
      </c>
      <c r="O3431">
        <f t="shared" si="1001"/>
        <v>3.0067135239211673</v>
      </c>
      <c r="P3431" s="3">
        <f t="shared" si="1002"/>
        <v>3.0067135239211673</v>
      </c>
      <c r="Q3431" s="3">
        <f t="shared" si="1003"/>
        <v>115.88705191880989</v>
      </c>
      <c r="R3431">
        <f t="shared" si="1004"/>
        <v>-64.112948081190112</v>
      </c>
      <c r="S3431">
        <f t="shared" si="1005"/>
        <v>379.34738010338879</v>
      </c>
      <c r="T3431">
        <f t="shared" si="988"/>
        <v>3.0067135239211673</v>
      </c>
    </row>
    <row r="3432" spans="1:20" x14ac:dyDescent="0.3">
      <c r="A3432">
        <f t="shared" si="989"/>
        <v>2392567.2225456168</v>
      </c>
      <c r="B3432">
        <f t="shared" si="1006"/>
        <v>380788.90014778171</v>
      </c>
      <c r="C3432" t="str">
        <f t="shared" si="990"/>
        <v>-0.599378215035455+1.26059410645609i</v>
      </c>
      <c r="D3432" t="str">
        <f t="shared" si="991"/>
        <v>0.662262590614014-3.20309188396917i</v>
      </c>
      <c r="E3432" t="str">
        <f t="shared" si="992"/>
        <v>-60.4694319958362-145.237199682588i</v>
      </c>
      <c r="F3432" t="str">
        <f t="shared" si="993"/>
        <v>6.0221412699216-8.69145637065244i</v>
      </c>
      <c r="G3432" t="str">
        <f t="shared" si="994"/>
        <v>0.344921404004796-0.475342643851944i</v>
      </c>
      <c r="H3432" t="str">
        <f t="shared" si="995"/>
        <v>0.215465374093692-20.8679311614058i</v>
      </c>
      <c r="I3432" t="str">
        <f t="shared" si="996"/>
        <v>-0.468922617383852-0.332125151968564i</v>
      </c>
      <c r="K3432" t="str">
        <f t="shared" si="997"/>
        <v>0.00643155150257005-0.00873870981301905i</v>
      </c>
      <c r="L3432" t="str">
        <f t="shared" si="998"/>
        <v>0.0015-0.0261225680144117i</v>
      </c>
      <c r="M3432" t="str">
        <f t="shared" si="999"/>
        <v>0.0135-0.0107169509802715i</v>
      </c>
      <c r="N3432">
        <f t="shared" si="1000"/>
        <v>64.570183179259814</v>
      </c>
      <c r="O3432">
        <f t="shared" si="1001"/>
        <v>2.896673650216719</v>
      </c>
      <c r="P3432" s="3">
        <f t="shared" si="1002"/>
        <v>2.896673650216719</v>
      </c>
      <c r="Q3432" s="3">
        <f t="shared" si="1003"/>
        <v>115.42981682074019</v>
      </c>
      <c r="R3432">
        <f t="shared" si="1004"/>
        <v>-64.570183179259814</v>
      </c>
      <c r="S3432">
        <f t="shared" si="1005"/>
        <v>380.7889001477817</v>
      </c>
      <c r="T3432">
        <f t="shared" si="988"/>
        <v>2.896673650216719</v>
      </c>
    </row>
    <row r="3433" spans="1:20" x14ac:dyDescent="0.3">
      <c r="A3433">
        <f t="shared" si="989"/>
        <v>2401658.9779912899</v>
      </c>
      <c r="B3433">
        <f t="shared" si="1006"/>
        <v>382235.89796834328</v>
      </c>
      <c r="C3433" t="str">
        <f t="shared" si="990"/>
        <v>-0.581909070538607+1.2493204534277i</v>
      </c>
      <c r="D3433" t="str">
        <f t="shared" si="991"/>
        <v>0.657472211772682-3.19197934883273i</v>
      </c>
      <c r="E3433" t="str">
        <f t="shared" si="992"/>
        <v>-61.1575308359064-143.733038345069i</v>
      </c>
      <c r="F3433" t="str">
        <f t="shared" si="993"/>
        <v>5.9922515794952-8.68016052374813i</v>
      </c>
      <c r="G3433" t="str">
        <f t="shared" si="994"/>
        <v>0.343209455791522-0.47478071279993i</v>
      </c>
      <c r="H3433" t="str">
        <f t="shared" si="995"/>
        <v>0.213553419562891-20.7871620714892i</v>
      </c>
      <c r="I3433" t="str">
        <f t="shared" si="996"/>
        <v>-0.466529733850556-0.329191039536263i</v>
      </c>
      <c r="K3433" t="str">
        <f t="shared" si="997"/>
        <v>0.0064241199951568-0.00871797400630155i</v>
      </c>
      <c r="L3433" t="str">
        <f t="shared" si="998"/>
        <v>0.0015-0.0260236780378678i</v>
      </c>
      <c r="M3433" t="str">
        <f t="shared" si="999"/>
        <v>0.0135-0.0106763807334842i</v>
      </c>
      <c r="N3433">
        <f t="shared" si="1000"/>
        <v>65.024815651819736</v>
      </c>
      <c r="O3433">
        <f t="shared" si="1001"/>
        <v>2.7862095212878488</v>
      </c>
      <c r="P3433" s="3">
        <f t="shared" si="1002"/>
        <v>2.7862095212878488</v>
      </c>
      <c r="Q3433" s="3">
        <f t="shared" si="1003"/>
        <v>114.97518434818026</v>
      </c>
      <c r="R3433">
        <f t="shared" si="1004"/>
        <v>-65.024815651819736</v>
      </c>
      <c r="S3433">
        <f t="shared" si="1005"/>
        <v>382.23589796834329</v>
      </c>
      <c r="T3433">
        <f t="shared" si="988"/>
        <v>2.7862095212878488</v>
      </c>
    </row>
    <row r="3434" spans="1:20" x14ac:dyDescent="0.3">
      <c r="A3434">
        <f t="shared" si="989"/>
        <v>2410785.2821076568</v>
      </c>
      <c r="B3434">
        <f t="shared" si="1006"/>
        <v>383688.39438062301</v>
      </c>
      <c r="C3434" t="str">
        <f t="shared" si="990"/>
        <v>-0.564779189731084+1.23796761073385i</v>
      </c>
      <c r="D3434" t="str">
        <f t="shared" si="991"/>
        <v>0.652714944236564-3.18089806979504i</v>
      </c>
      <c r="E3434" t="str">
        <f t="shared" si="992"/>
        <v>-61.8193431885213-142.230073681807i</v>
      </c>
      <c r="F3434" t="str">
        <f t="shared" si="993"/>
        <v>5.96243290286269-8.66877450397191i</v>
      </c>
      <c r="G3434" t="str">
        <f t="shared" si="994"/>
        <v>0.341501574931764-0.474213295101359i</v>
      </c>
      <c r="H3434" t="str">
        <f t="shared" si="995"/>
        <v>0.211658176291814-20.7067181483477i</v>
      </c>
      <c r="I3434" t="str">
        <f t="shared" si="996"/>
        <v>-0.464143483814603-0.326278818023349i</v>
      </c>
      <c r="K3434" t="str">
        <f t="shared" si="997"/>
        <v>0.00641668150915185-0.00869733672675306i</v>
      </c>
      <c r="L3434" t="str">
        <f t="shared" si="998"/>
        <v>0.0015-0.0259251624206693i</v>
      </c>
      <c r="M3434" t="str">
        <f t="shared" si="999"/>
        <v>0.0135-0.0106359640700182i</v>
      </c>
      <c r="N3434">
        <f t="shared" si="1000"/>
        <v>65.476824777692542</v>
      </c>
      <c r="O3434">
        <f t="shared" si="1001"/>
        <v>2.675329436388227</v>
      </c>
      <c r="P3434" s="3">
        <f t="shared" si="1002"/>
        <v>2.675329436388227</v>
      </c>
      <c r="Q3434" s="3">
        <f t="shared" si="1003"/>
        <v>114.52317522230746</v>
      </c>
      <c r="R3434">
        <f t="shared" si="1004"/>
        <v>-65.476824777692542</v>
      </c>
      <c r="S3434">
        <f t="shared" si="1005"/>
        <v>383.68839438062298</v>
      </c>
      <c r="T3434">
        <f t="shared" si="988"/>
        <v>2.675329436388227</v>
      </c>
    </row>
    <row r="3435" spans="1:20" x14ac:dyDescent="0.3">
      <c r="A3435">
        <f t="shared" si="989"/>
        <v>2419946.2661796664</v>
      </c>
      <c r="B3435">
        <f t="shared" si="1006"/>
        <v>385146.41027926939</v>
      </c>
      <c r="C3435" t="str">
        <f t="shared" si="990"/>
        <v>-0.547986398507265+1.22654285538691i</v>
      </c>
      <c r="D3435" t="str">
        <f t="shared" si="991"/>
        <v>0.647990581343313-3.16984803924867i</v>
      </c>
      <c r="E3435" t="str">
        <f t="shared" si="992"/>
        <v>-62.4551513869076-140.72887077978i</v>
      </c>
      <c r="F3435" t="str">
        <f t="shared" si="993"/>
        <v>5.93268584207634-8.65729891759678i</v>
      </c>
      <c r="G3435" t="str">
        <f t="shared" si="994"/>
        <v>0.339797795908397-0.473640426699614i</v>
      </c>
      <c r="H3435" t="str">
        <f t="shared" si="995"/>
        <v>0.209779489448798-20.6265979375769i</v>
      </c>
      <c r="I3435" t="str">
        <f t="shared" si="996"/>
        <v>-0.46176390180452-0.323388373613518i</v>
      </c>
      <c r="K3435" t="str">
        <f t="shared" si="997"/>
        <v>0.0064092358127252-0.00867679749213428i</v>
      </c>
      <c r="L3435" t="str">
        <f t="shared" si="998"/>
        <v>0.0015-0.0258270197456358i</v>
      </c>
      <c r="M3435" t="str">
        <f t="shared" si="999"/>
        <v>0.0135-0.010595700408466i</v>
      </c>
      <c r="N3435">
        <f t="shared" si="1000"/>
        <v>65.926191269530875</v>
      </c>
      <c r="O3435">
        <f t="shared" si="1001"/>
        <v>2.5640416862299036</v>
      </c>
      <c r="P3435" s="3">
        <f t="shared" si="1002"/>
        <v>2.5640416862299036</v>
      </c>
      <c r="Q3435" s="3">
        <f t="shared" si="1003"/>
        <v>114.07380873046912</v>
      </c>
      <c r="R3435">
        <f t="shared" si="1004"/>
        <v>-65.926191269530875</v>
      </c>
      <c r="S3435">
        <f t="shared" si="1005"/>
        <v>385.14641027926939</v>
      </c>
      <c r="T3435">
        <f t="shared" si="988"/>
        <v>2.5640416862299036</v>
      </c>
    </row>
    <row r="3436" spans="1:20" x14ac:dyDescent="0.3">
      <c r="A3436">
        <f t="shared" si="989"/>
        <v>2429142.0619911486</v>
      </c>
      <c r="B3436">
        <f t="shared" si="1006"/>
        <v>386609.9666383306</v>
      </c>
      <c r="C3436" t="str">
        <f t="shared" si="990"/>
        <v>-0.531528346525485+1.21505331374277i</v>
      </c>
      <c r="D3436" t="str">
        <f t="shared" si="991"/>
        <v>0.643298917399266-3.1588292485649i</v>
      </c>
      <c r="E3436" t="str">
        <f t="shared" si="992"/>
        <v>-63.0652505152333-139.229979095865i</v>
      </c>
      <c r="F3436" t="str">
        <f t="shared" si="993"/>
        <v>5.90301099218921-8.64573437513753i</v>
      </c>
      <c r="G3436" t="str">
        <f t="shared" si="994"/>
        <v>0.338098152803406-0.473062143776408i</v>
      </c>
      <c r="H3436" t="str">
        <f t="shared" si="995"/>
        <v>0.207917205840874-20.5467999928844i</v>
      </c>
      <c r="I3436" t="str">
        <f t="shared" si="996"/>
        <v>-0.459391021895472-0.320519592573154i</v>
      </c>
      <c r="K3436" t="str">
        <f t="shared" si="997"/>
        <v>0.00640178267575857-0.00865635582013586i</v>
      </c>
      <c r="L3436" t="str">
        <f t="shared" si="998"/>
        <v>0.0015-0.0257292486009522i</v>
      </c>
      <c r="M3436" t="str">
        <f t="shared" si="999"/>
        <v>0.0135-0.0105555891696214i</v>
      </c>
      <c r="N3436">
        <f t="shared" si="1000"/>
        <v>66.37289725365838</v>
      </c>
      <c r="O3436">
        <f t="shared" si="1001"/>
        <v>2.4523545466805556</v>
      </c>
      <c r="P3436" s="3">
        <f t="shared" si="1002"/>
        <v>2.4523545466805556</v>
      </c>
      <c r="Q3436" s="3">
        <f t="shared" si="1003"/>
        <v>113.62710274634162</v>
      </c>
      <c r="R3436">
        <f t="shared" si="1004"/>
        <v>-66.37289725365838</v>
      </c>
      <c r="S3436">
        <f t="shared" si="1005"/>
        <v>386.6099666383306</v>
      </c>
      <c r="T3436">
        <f t="shared" ref="T3436:T3499" si="1007">P3436</f>
        <v>2.4523545466805556</v>
      </c>
    </row>
    <row r="3437" spans="1:20" x14ac:dyDescent="0.3">
      <c r="A3437">
        <f t="shared" ref="A3437:A3500" si="1008">2*PI()*B3437</f>
        <v>2438372.801826715</v>
      </c>
      <c r="B3437">
        <f t="shared" si="1006"/>
        <v>388079.08451155626</v>
      </c>
      <c r="C3437" t="str">
        <f t="shared" ref="C3437:C3500" si="1009">IMPRODUCT(D3437,E3437,$C$40,,K3437,$C$41)</f>
        <v>-0.51540251548296+1.20350595757577i</v>
      </c>
      <c r="D3437" t="str">
        <f t="shared" ref="D3437:D3500" si="1010">IMDIV(IMPRODUCT($C$37,$C$38,COMPLEX(1,A3437/$C$38)),IMSUM(-1*A3437*A3437/$C$39,COMPLEX(0,1*A3437)))</f>
        <v>0.638639747679733-3.14784168810607i</v>
      </c>
      <c r="E3437" t="str">
        <f t="shared" ref="E3437:E3500" si="1011">IMDIV(IMPRODUCT(IMSUM(F3437,G3437),$C$29,H3437),IMSUM(1,I3437))</f>
        <v>-63.6499476324953-137.733932254652i</v>
      </c>
      <c r="F3437" t="str">
        <f t="shared" ref="F3437:F3500" si="1012">IMDIV(IMPRODUCT($C$14,$C$15,COMPLEX(1,A3437/$C$15)),IMSUM(-1*A3437*A3437/$C$16,COMPLEX(0,A3437)))</f>
        <v>5.87340894122383-8.63408149125923i</v>
      </c>
      <c r="G3437" t="str">
        <f t="shared" ref="G3437:G3500" si="1013">IMDIV(1,COMPLEX(1,A3437*$C$9*$C$10))</f>
        <v>0.336402679296101-0.472478482746575i</v>
      </c>
      <c r="H3437" t="str">
        <f t="shared" ref="H3437:H3500" si="1014">IMDIV($C$3,IMSUM(K3437,COMPLEX(0,$C$28*A3437)))</f>
        <v>0.20607117389383-20.4673228760288i</v>
      </c>
      <c r="I3437" t="str">
        <f t="shared" ref="I3437:I3500" si="1015">IMPRODUCT(F3437,$C$29,H3437,$C$31)</f>
        <v>-0.457024877706686-0.317672361254961i</v>
      </c>
      <c r="K3437" t="str">
        <f t="shared" ref="K3437:K3500" si="1016">IF($C$26&lt;=0,IMDIV(1,IMSUM(IMDIV(1,L3437),1/$C$18)),IMDIV(1,IMSUM(IMDIV(1,L3437),1/$C$18,IMDIV(1,M3437))))</f>
        <v>0.00639432186985129-0.00863601122837522i</v>
      </c>
      <c r="L3437" t="str">
        <f t="shared" ref="L3437:L3500" si="1017">IMSUM($C$21/$C$22,IMDIV(1,COMPLEX(0,$C$20*$C$22*A3437)))</f>
        <v>0.0015-0.0256318475801477i</v>
      </c>
      <c r="M3437" t="str">
        <f t="shared" ref="M3437:M3500" si="1018">IMSUM($C$25/$C$26,IMDIV(1,COMPLEX(0,$C$24*$C$26*A3437)))</f>
        <v>0.0135-0.0105156297764708i</v>
      </c>
      <c r="N3437">
        <f t="shared" ref="N3437:N3500" si="1019">ABS(R3437)</f>
        <v>66.816926248731022</v>
      </c>
      <c r="O3437">
        <f t="shared" ref="O3437:O3500" si="1020">ABS(P3437)</f>
        <v>2.3402762726742279</v>
      </c>
      <c r="P3437" s="3">
        <f t="shared" ref="P3437:P3500" si="1021">20*LOG10(IMABS(C3437))</f>
        <v>2.3402762726742279</v>
      </c>
      <c r="Q3437" s="3">
        <f t="shared" ref="Q3437:Q3500" si="1022">IMARGUMENT(C3437)*180/PI()</f>
        <v>113.18307375126898</v>
      </c>
      <c r="R3437">
        <f t="shared" ref="R3437:R3500" si="1023">IF(Q3437&lt;0,Q3437+180,Q3437-180)</f>
        <v>-66.816926248731022</v>
      </c>
      <c r="S3437">
        <f t="shared" ref="S3437:S3500" si="1024">B3437/1000</f>
        <v>388.07908451155623</v>
      </c>
      <c r="T3437">
        <f t="shared" si="1007"/>
        <v>2.3402762726742279</v>
      </c>
    </row>
    <row r="3438" spans="1:20" x14ac:dyDescent="0.3">
      <c r="A3438">
        <f t="shared" si="1008"/>
        <v>2447638.6184736565</v>
      </c>
      <c r="B3438">
        <f t="shared" ref="B3438:B3501" si="1025">B3437*(1+B$42)</f>
        <v>389553.78503270017</v>
      </c>
      <c r="C3438" t="str">
        <f t="shared" si="1009"/>
        <v>-0.499606227394585+1.19190760058915i</v>
      </c>
      <c r="D3438" t="str">
        <f t="shared" si="1010"/>
        <v>0.634012868429202-3.13688534723775i</v>
      </c>
      <c r="E3438" t="str">
        <f t="shared" si="1011"/>
        <v>-64.2095610033001-136.241247883781i</v>
      </c>
      <c r="F3438" t="str">
        <f t="shared" si="1012"/>
        <v>5.84388027014279-8.62234088468613i</v>
      </c>
      <c r="G3438" t="str">
        <f t="shared" si="1013"/>
        <v>0.334711408661428-0.471889480252856i</v>
      </c>
      <c r="H3438" t="str">
        <f t="shared" si="1014"/>
        <v>0.204241243632572-20.3881651567586i</v>
      </c>
      <c r="I3438" t="str">
        <f t="shared" si="1015"/>
        <v>-0.454665502398996-0.314846566101642i</v>
      </c>
      <c r="K3438" t="str">
        <f t="shared" si="1016"/>
        <v>0.00638685316832655-0.00861576323439353i</v>
      </c>
      <c r="L3438" t="str">
        <f t="shared" si="1017"/>
        <v>0.0015-0.0255348152820758i</v>
      </c>
      <c r="M3438" t="str">
        <f t="shared" si="1018"/>
        <v>0.0135-0.0104758216541849i</v>
      </c>
      <c r="N3438">
        <f t="shared" si="1019"/>
        <v>67.258263143298507</v>
      </c>
      <c r="O3438">
        <f t="shared" si="1020"/>
        <v>2.227815092340379</v>
      </c>
      <c r="P3438" s="3">
        <f t="shared" si="1021"/>
        <v>2.227815092340379</v>
      </c>
      <c r="Q3438" s="3">
        <f t="shared" si="1022"/>
        <v>112.74173685670149</v>
      </c>
      <c r="R3438">
        <f t="shared" si="1023"/>
        <v>-67.258263143298507</v>
      </c>
      <c r="S3438">
        <f t="shared" si="1024"/>
        <v>389.55378503270015</v>
      </c>
      <c r="T3438">
        <f t="shared" si="1007"/>
        <v>2.227815092340379</v>
      </c>
    </row>
    <row r="3439" spans="1:20" x14ac:dyDescent="0.3">
      <c r="A3439">
        <f t="shared" si="1008"/>
        <v>2456939.6452238569</v>
      </c>
      <c r="B3439">
        <f t="shared" si="1025"/>
        <v>391034.08941582445</v>
      </c>
      <c r="C3439" t="str">
        <f t="shared" si="1009"/>
        <v>-0.484136652853567+1.18026489535082i</v>
      </c>
      <c r="D3439" t="str">
        <f t="shared" si="1010"/>
        <v>0.629418076861487-3.12596021434101i</v>
      </c>
      <c r="E3439" t="str">
        <f t="shared" si="1011"/>
        <v>-64.7444193372452-134.752427485537i</v>
      </c>
      <c r="F3439" t="str">
        <f t="shared" si="1012"/>
        <v>5.81442555282013-8.61051317810989i</v>
      </c>
      <c r="G3439" t="str">
        <f t="shared" si="1013"/>
        <v>0.333024373768335-0.471295173160667i</v>
      </c>
      <c r="H3439" t="str">
        <f t="shared" si="1014"/>
        <v>0.202427266661722-20.3093254127524i</v>
      </c>
      <c r="I3439" t="str">
        <f t="shared" si="1015"/>
        <v>-0.452312928672468-0.312042093649619i</v>
      </c>
      <c r="K3439" t="str">
        <f t="shared" si="1016"/>
        <v>0.0063793763462377-0.00859561135565317i</v>
      </c>
      <c r="L3439" t="str">
        <f t="shared" si="1017"/>
        <v>0.0015-0.0254381503108944i</v>
      </c>
      <c r="M3439" t="str">
        <f t="shared" si="1018"/>
        <v>0.0135-0.0104361642301105i</v>
      </c>
      <c r="N3439">
        <f t="shared" si="1019"/>
        <v>67.696894172356366</v>
      </c>
      <c r="O3439">
        <f t="shared" si="1020"/>
        <v>2.1149792013531115</v>
      </c>
      <c r="P3439" s="3">
        <f t="shared" si="1021"/>
        <v>2.1149792013531115</v>
      </c>
      <c r="Q3439" s="3">
        <f t="shared" si="1022"/>
        <v>112.30310582764363</v>
      </c>
      <c r="R3439">
        <f t="shared" si="1023"/>
        <v>-67.696894172356366</v>
      </c>
      <c r="S3439">
        <f t="shared" si="1024"/>
        <v>391.03408941582444</v>
      </c>
      <c r="T3439">
        <f t="shared" si="1007"/>
        <v>2.1149792013531115</v>
      </c>
    </row>
    <row r="3440" spans="1:20" x14ac:dyDescent="0.3">
      <c r="A3440">
        <f t="shared" si="1008"/>
        <v>2466276.0158757074</v>
      </c>
      <c r="B3440">
        <f t="shared" si="1025"/>
        <v>392520.01895560458</v>
      </c>
      <c r="C3440" t="str">
        <f t="shared" si="1009"/>
        <v>-0.468990819253385+1.16858433064334i</v>
      </c>
      <c r="D3440" t="str">
        <f t="shared" si="1010"/>
        <v>0.624855171159733-3.11506627682432i</v>
      </c>
      <c r="E3440" t="str">
        <f t="shared" si="1011"/>
        <v>-65.2548610384983-133.267956343441i</v>
      </c>
      <c r="F3440" t="str">
        <f t="shared" si="1012"/>
        <v>5.78504535601436-8.59859899809792i</v>
      </c>
      <c r="G3440" t="str">
        <f t="shared" si="1013"/>
        <v>0.33134160707822-0.470695598552868i</v>
      </c>
      <c r="H3440" t="str">
        <f t="shared" si="1014"/>
        <v>0.2006290961465-20.2308022295594i</v>
      </c>
      <c r="I3440" t="str">
        <f t="shared" si="1015"/>
        <v>-0.449967188764124-0.309258830532783i</v>
      </c>
      <c r="K3440" t="str">
        <f t="shared" si="1016"/>
        <v>0.00637189118037468-0.0085755551095349i</v>
      </c>
      <c r="L3440" t="str">
        <f t="shared" si="1017"/>
        <v>0.0015-0.0253418512760454i</v>
      </c>
      <c r="M3440" t="str">
        <f t="shared" si="1018"/>
        <v>0.0135-0.0103966569337622i</v>
      </c>
      <c r="N3440">
        <f t="shared" si="1019"/>
        <v>68.132806892964851</v>
      </c>
      <c r="O3440">
        <f t="shared" si="1020"/>
        <v>2.0017767575030372</v>
      </c>
      <c r="P3440" s="3">
        <f t="shared" si="1021"/>
        <v>2.0017767575030372</v>
      </c>
      <c r="Q3440" s="3">
        <f t="shared" si="1022"/>
        <v>111.86719310703515</v>
      </c>
      <c r="R3440">
        <f t="shared" si="1023"/>
        <v>-68.132806892964851</v>
      </c>
      <c r="S3440">
        <f t="shared" si="1024"/>
        <v>392.5200189556046</v>
      </c>
      <c r="T3440">
        <f t="shared" si="1007"/>
        <v>2.0017767575030372</v>
      </c>
    </row>
    <row r="3441" spans="1:20" x14ac:dyDescent="0.3">
      <c r="A3441">
        <f t="shared" si="1008"/>
        <v>2475647.864736035</v>
      </c>
      <c r="B3441">
        <f t="shared" si="1025"/>
        <v>394011.59502763586</v>
      </c>
      <c r="C3441" t="str">
        <f t="shared" si="1009"/>
        <v>-0.454165618951525+1.15687222921612i</v>
      </c>
      <c r="D3441" t="str">
        <f t="shared" si="1010"/>
        <v>0.620323950476409-3.10420352113569i</v>
      </c>
      <c r="E3441" t="str">
        <f t="shared" si="1011"/>
        <v>-65.741233467042-131.788303462453i</v>
      </c>
      <c r="F3441" t="str">
        <f t="shared" si="1012"/>
        <v>5.75574023934282-8.5865989750017i</v>
      </c>
      <c r="G3441" t="str">
        <f t="shared" si="1013"/>
        <v>0.329663140643473-0.470090793724526i</v>
      </c>
      <c r="H3441" t="str">
        <f t="shared" si="1014"/>
        <v>0.198846586793858-20.1525942005407i</v>
      </c>
      <c r="I3441" t="str">
        <f t="shared" si="1015"/>
        <v>-0.44762831444578-0.306496663486299i</v>
      </c>
      <c r="K3441" t="str">
        <f t="shared" si="1016"/>
        <v>0.00636439744927066-0.00855559401333542i</v>
      </c>
      <c r="L3441" t="str">
        <f t="shared" si="1017"/>
        <v>0.0015-0.0252459167922349i</v>
      </c>
      <c r="M3441" t="str">
        <f t="shared" si="1018"/>
        <v>0.0135-0.0103572991968143i</v>
      </c>
      <c r="N3441">
        <f t="shared" si="1019"/>
        <v>68.565990159018455</v>
      </c>
      <c r="O3441">
        <f t="shared" si="1020"/>
        <v>1.8882158754926659</v>
      </c>
      <c r="P3441" s="3">
        <f t="shared" si="1021"/>
        <v>1.8882158754926659</v>
      </c>
      <c r="Q3441" s="3">
        <f t="shared" si="1022"/>
        <v>111.43400984098155</v>
      </c>
      <c r="R3441">
        <f t="shared" si="1023"/>
        <v>-68.565990159018455</v>
      </c>
      <c r="S3441">
        <f t="shared" si="1024"/>
        <v>394.01159502763585</v>
      </c>
      <c r="T3441">
        <f t="shared" si="1007"/>
        <v>1.8882158754926659</v>
      </c>
    </row>
    <row r="3442" spans="1:20" x14ac:dyDescent="0.3">
      <c r="A3442">
        <f t="shared" si="1008"/>
        <v>2485055.3266220321</v>
      </c>
      <c r="B3442">
        <f t="shared" si="1025"/>
        <v>395508.83908874088</v>
      </c>
      <c r="C3442" t="str">
        <f t="shared" si="1009"/>
        <v>-0.439657817356715+1.1451347459273i</v>
      </c>
      <c r="D3442" t="str">
        <f t="shared" si="1010"/>
        <v>0.615824214933117-3.09337193277441i</v>
      </c>
      <c r="E3442" t="str">
        <f t="shared" si="1011"/>
        <v>-66.2038922129541-130.313921541418i</v>
      </c>
      <c r="F3442" t="str">
        <f t="shared" si="1012"/>
        <v>5.72651075525728-8.57451374286504i</v>
      </c>
      <c r="G3442" t="str">
        <f t="shared" si="1013"/>
        <v>0.327989006106067-0.469480796177673i</v>
      </c>
      <c r="H3442" t="str">
        <f t="shared" si="1014"/>
        <v>0.197079594833865-20.0746999268105i</v>
      </c>
      <c r="I3442" t="str">
        <f t="shared" si="1015"/>
        <v>-0.445296337021964-0.303755479350417i</v>
      </c>
      <c r="K3442" t="str">
        <f t="shared" si="1016"/>
        <v>0.00635689493320876-0.00853572758426503i</v>
      </c>
      <c r="L3442" t="str">
        <f t="shared" si="1017"/>
        <v>0.0015-0.0251503454794132i</v>
      </c>
      <c r="M3442" t="str">
        <f t="shared" si="1018"/>
        <v>0.0135-0.0103180904530926i</v>
      </c>
      <c r="N3442">
        <f t="shared" si="1019"/>
        <v>68.996434095250095</v>
      </c>
      <c r="O3442">
        <f t="shared" si="1020"/>
        <v>1.7743046219571474</v>
      </c>
      <c r="P3442" s="3">
        <f t="shared" si="1021"/>
        <v>1.7743046219571474</v>
      </c>
      <c r="Q3442" s="3">
        <f t="shared" si="1022"/>
        <v>111.00356590474991</v>
      </c>
      <c r="R3442">
        <f t="shared" si="1023"/>
        <v>-68.996434095250095</v>
      </c>
      <c r="S3442">
        <f t="shared" si="1024"/>
        <v>395.5088390887409</v>
      </c>
      <c r="T3442">
        <f t="shared" si="1007"/>
        <v>1.7743046219571474</v>
      </c>
    </row>
    <row r="3443" spans="1:20" x14ac:dyDescent="0.3">
      <c r="A3443">
        <f t="shared" si="1008"/>
        <v>2494498.5368631957</v>
      </c>
      <c r="B3443">
        <f t="shared" si="1025"/>
        <v>397011.77267727809</v>
      </c>
      <c r="C3443" t="str">
        <f t="shared" si="1009"/>
        <v>-0.425464060922692+1.13337786626164i</v>
      </c>
      <c r="D3443" t="str">
        <f t="shared" si="1010"/>
        <v>0.611355765620408-3.08257149630295i</v>
      </c>
      <c r="E3443" t="str">
        <f t="shared" si="1011"/>
        <v>-66.6432003849492-128.845246976297i</v>
      </c>
      <c r="F3443" t="str">
        <f t="shared" si="1012"/>
        <v>5.69735744902096-8.56234393933197i</v>
      </c>
      <c r="G3443" t="str">
        <f t="shared" si="1013"/>
        <v>0.326319234696247-0.46886564361606i</v>
      </c>
      <c r="H3443" t="str">
        <f t="shared" si="1014"/>
        <v>0.195327978001343-19.9971180171789i</v>
      </c>
      <c r="I3443" t="str">
        <f t="shared" si="1015"/>
        <v>-0.442971287327937-0.30103516507435i</v>
      </c>
      <c r="K3443" t="str">
        <f t="shared" si="1016"/>
        <v>0.00634938341422895-0.00851595533944528i</v>
      </c>
      <c r="L3443" t="str">
        <f t="shared" si="1017"/>
        <v>0.0015-0.0250551359627547i</v>
      </c>
      <c r="M3443" t="str">
        <f t="shared" si="1018"/>
        <v>0.0135-0.010279030138566i</v>
      </c>
      <c r="N3443">
        <f t="shared" si="1019"/>
        <v>69.424130070539491</v>
      </c>
      <c r="O3443">
        <f t="shared" si="1020"/>
        <v>1.6600510107086648</v>
      </c>
      <c r="P3443" s="3">
        <f t="shared" si="1021"/>
        <v>1.6600510107086648</v>
      </c>
      <c r="Q3443" s="3">
        <f t="shared" si="1022"/>
        <v>110.57586992946051</v>
      </c>
      <c r="R3443">
        <f t="shared" si="1023"/>
        <v>-69.424130070539491</v>
      </c>
      <c r="S3443">
        <f t="shared" si="1024"/>
        <v>397.01177267727809</v>
      </c>
      <c r="T3443">
        <f t="shared" si="1007"/>
        <v>1.6600510107086648</v>
      </c>
    </row>
    <row r="3444" spans="1:20" x14ac:dyDescent="0.3">
      <c r="A3444">
        <f t="shared" si="1008"/>
        <v>2503977.6313032759</v>
      </c>
      <c r="B3444">
        <f t="shared" si="1025"/>
        <v>398520.41741345177</v>
      </c>
      <c r="C3444" t="str">
        <f t="shared" si="1009"/>
        <v>-0.411580885032663+1.1216074052109i</v>
      </c>
      <c r="D3444" t="str">
        <f t="shared" si="1010"/>
        <v>0.606918404597495-3.07180219535866i</v>
      </c>
      <c r="E3444" t="str">
        <f t="shared" si="1011"/>
        <v>-67.0595279143318-127.382699892755i</v>
      </c>
      <c r="F3444" t="str">
        <f t="shared" si="1012"/>
        <v>5.66828085868679-8.55009020555519i</v>
      </c>
      <c r="G3444" t="str">
        <f t="shared" si="1013"/>
        <v>0.324653857231286-0.468245373939918i</v>
      </c>
      <c r="H3444" t="str">
        <f t="shared" si="1014"/>
        <v>0.193591595517763-19.9198470880945i</v>
      </c>
      <c r="I3444" t="str">
        <f t="shared" si="1015"/>
        <v>-0.440653195727822-0.298335607720149i</v>
      </c>
      <c r="K3444" t="str">
        <f t="shared" si="1016"/>
        <v>0.00634186267613508-0.00849627679590712i</v>
      </c>
      <c r="L3444" t="str">
        <f t="shared" si="1017"/>
        <v>0.0015-0.0249602868726387i</v>
      </c>
      <c r="M3444" t="str">
        <f t="shared" si="1018"/>
        <v>0.0135-0.0102401176913389i</v>
      </c>
      <c r="N3444">
        <f t="shared" si="1019"/>
        <v>69.849070670610232</v>
      </c>
      <c r="O3444">
        <f t="shared" si="1020"/>
        <v>1.5454629982065768</v>
      </c>
      <c r="P3444" s="3">
        <f t="shared" si="1021"/>
        <v>1.5454629982065768</v>
      </c>
      <c r="Q3444" s="3">
        <f t="shared" si="1022"/>
        <v>110.15092932938977</v>
      </c>
      <c r="R3444">
        <f t="shared" si="1023"/>
        <v>-69.849070670610232</v>
      </c>
      <c r="S3444">
        <f t="shared" si="1024"/>
        <v>398.52041741345175</v>
      </c>
      <c r="T3444">
        <f t="shared" si="1007"/>
        <v>1.5454629982065768</v>
      </c>
    </row>
    <row r="3445" spans="1:20" x14ac:dyDescent="0.3">
      <c r="A3445">
        <f t="shared" si="1008"/>
        <v>2513492.7463022284</v>
      </c>
      <c r="B3445">
        <f t="shared" si="1025"/>
        <v>400034.79499962291</v>
      </c>
      <c r="C3445" t="str">
        <f t="shared" si="1009"/>
        <v>-0.398004721759797+1.10982900650187i</v>
      </c>
      <c r="D3445" t="str">
        <f t="shared" si="1010"/>
        <v>0.602511934891814-3.06106401266529i</v>
      </c>
      <c r="E3445" t="str">
        <f t="shared" si="1011"/>
        <v>-67.4532508753514-125.926684206592i</v>
      </c>
      <c r="F3445" t="str">
        <f t="shared" si="1012"/>
        <v>5.63928151507715-8.53775318610395i</v>
      </c>
      <c r="G3445" t="str">
        <f t="shared" si="1013"/>
        <v>0.322992904114328-0.467620025240708i</v>
      </c>
      <c r="H3445" t="str">
        <f t="shared" si="1014"/>
        <v>0.191870308073365-19.8428857635876i</v>
      </c>
      <c r="I3445" t="str">
        <f t="shared" si="1015"/>
        <v>-0.438342092112807-0.295656694466632i</v>
      </c>
      <c r="K3445" t="str">
        <f t="shared" si="1016"/>
        <v>0.00633433250450207-0.0084766914705888i</v>
      </c>
      <c r="L3445" t="str">
        <f t="shared" si="1017"/>
        <v>0.0015-0.024865796844629i</v>
      </c>
      <c r="M3445" t="str">
        <f t="shared" si="1018"/>
        <v>0.0135-0.0102013525516427i</v>
      </c>
      <c r="N3445">
        <f t="shared" si="1019"/>
        <v>70.271249670185327</v>
      </c>
      <c r="O3445">
        <f t="shared" si="1020"/>
        <v>1.4305484792491243</v>
      </c>
      <c r="P3445" s="3">
        <f t="shared" si="1021"/>
        <v>1.4305484792491243</v>
      </c>
      <c r="Q3445" s="3">
        <f t="shared" si="1022"/>
        <v>109.72875032981467</v>
      </c>
      <c r="R3445">
        <f t="shared" si="1023"/>
        <v>-70.271249670185327</v>
      </c>
      <c r="S3445">
        <f t="shared" si="1024"/>
        <v>400.03479499962293</v>
      </c>
      <c r="T3445">
        <f t="shared" si="1007"/>
        <v>1.4305484792491243</v>
      </c>
    </row>
    <row r="3446" spans="1:20" x14ac:dyDescent="0.3">
      <c r="A3446">
        <f t="shared" si="1008"/>
        <v>2523044.0187381771</v>
      </c>
      <c r="B3446">
        <f t="shared" si="1025"/>
        <v>401554.9272206215</v>
      </c>
      <c r="C3446" t="str">
        <f t="shared" si="1009"/>
        <v>-0.38473190749054+1.09804814215777i</v>
      </c>
      <c r="D3446" t="str">
        <f t="shared" si="1010"/>
        <v>0.598136160498631-3.05035693004466i</v>
      </c>
      <c r="E3446" t="str">
        <f t="shared" si="1011"/>
        <v>-67.8247508228896-124.477587710562i</v>
      </c>
      <c r="F3446" t="str">
        <f t="shared" si="1012"/>
        <v>5.6103599417648-8.52533352887237i</v>
      </c>
      <c r="G3446" t="str">
        <f t="shared" si="1013"/>
        <v>0.321336405333277-0.466989635795876i</v>
      </c>
      <c r="H3446" t="str">
        <f t="shared" si="1014"/>
        <v>0.190163977809534-19.7662326752142i</v>
      </c>
      <c r="I3446" t="str">
        <f t="shared" si="1015"/>
        <v>-0.436038005899471-0.292998312613322i</v>
      </c>
      <c r="K3446" t="str">
        <f t="shared" si="1016"/>
        <v>0.0063267926866833-0.00845719888033408i</v>
      </c>
      <c r="L3446" t="str">
        <f t="shared" si="1017"/>
        <v>0.0015-0.0247716645194552i</v>
      </c>
      <c r="M3446" t="str">
        <f t="shared" si="1018"/>
        <v>0.0135-0.0101627341618277i</v>
      </c>
      <c r="N3446">
        <f t="shared" si="1019"/>
        <v>70.690662004672618</v>
      </c>
      <c r="O3446">
        <f t="shared" si="1020"/>
        <v>1.3153152828888151</v>
      </c>
      <c r="P3446" s="3">
        <f t="shared" si="1021"/>
        <v>1.3153152828888151</v>
      </c>
      <c r="Q3446" s="3">
        <f t="shared" si="1022"/>
        <v>109.30933799532738</v>
      </c>
      <c r="R3446">
        <f t="shared" si="1023"/>
        <v>-70.690662004672618</v>
      </c>
      <c r="S3446">
        <f t="shared" si="1024"/>
        <v>401.55492722062149</v>
      </c>
      <c r="T3446">
        <f t="shared" si="1007"/>
        <v>1.3153152828888151</v>
      </c>
    </row>
    <row r="3447" spans="1:20" x14ac:dyDescent="0.3">
      <c r="A3447">
        <f t="shared" si="1008"/>
        <v>2532631.5860093823</v>
      </c>
      <c r="B3447">
        <f t="shared" si="1025"/>
        <v>403080.83594405989</v>
      </c>
      <c r="C3447" t="str">
        <f t="shared" si="1009"/>
        <v>-0.371758690398321+1.0862701123776i</v>
      </c>
      <c r="D3447" t="str">
        <f t="shared" si="1010"/>
        <v>0.593790886380474-3.03968092842811i</v>
      </c>
      <c r="E3447" t="str">
        <f t="shared" si="1011"/>
        <v>-68.1744141482587-123.035782186052i</v>
      </c>
      <c r="F3447" t="str">
        <f t="shared" si="1012"/>
        <v>5.58151665505507-8.51283188498752i</v>
      </c>
      <c r="G3447" t="str">
        <f t="shared" si="1013"/>
        <v>0.319684390459812-0.46635424406362i</v>
      </c>
      <c r="H3447" t="str">
        <f t="shared" si="1014"/>
        <v>0.1884724683014-19.6898864620008i</v>
      </c>
      <c r="I3447" t="str">
        <f t="shared" si="1015"/>
        <v>-0.433740966028187-0.290360349584425i</v>
      </c>
      <c r="K3447" t="str">
        <f t="shared" si="1016"/>
        <v>0.00631924301181786-0.00843779854189081i</v>
      </c>
      <c r="L3447" t="str">
        <f t="shared" si="1017"/>
        <v>0.0015-0.0246778885429918i</v>
      </c>
      <c r="M3447" t="str">
        <f t="shared" si="1018"/>
        <v>0.0135-0.0101242619663556i</v>
      </c>
      <c r="N3447">
        <f t="shared" si="1019"/>
        <v>71.107303741454857</v>
      </c>
      <c r="O3447">
        <f t="shared" si="1020"/>
        <v>1.1997711685664523</v>
      </c>
      <c r="P3447" s="3">
        <f t="shared" si="1021"/>
        <v>1.1997711685664523</v>
      </c>
      <c r="Q3447" s="3">
        <f t="shared" si="1022"/>
        <v>108.89269625854514</v>
      </c>
      <c r="R3447">
        <f t="shared" si="1023"/>
        <v>-71.107303741454857</v>
      </c>
      <c r="S3447">
        <f t="shared" si="1024"/>
        <v>403.08083594405991</v>
      </c>
      <c r="T3447">
        <f t="shared" si="1007"/>
        <v>1.1997711685664523</v>
      </c>
    </row>
    <row r="3448" spans="1:20" x14ac:dyDescent="0.3">
      <c r="A3448">
        <f t="shared" si="1008"/>
        <v>2542255.5860362179</v>
      </c>
      <c r="B3448">
        <f t="shared" si="1025"/>
        <v>404612.54312064731</v>
      </c>
      <c r="C3448" t="str">
        <f t="shared" si="1009"/>
        <v>-0.359081237756806+1.07450004571828i</v>
      </c>
      <c r="D3448" t="str">
        <f t="shared" si="1010"/>
        <v>0.589475918466508-3.02903598786773i</v>
      </c>
      <c r="E3448" t="str">
        <f t="shared" si="1011"/>
        <v>-68.5026314538175-121.601623538147i</v>
      </c>
      <c r="F3448" t="str">
        <f t="shared" si="1012"/>
        <v>5.55275216396966-8.50024890871775i</v>
      </c>
      <c r="G3448" t="str">
        <f t="shared" si="1013"/>
        <v>0.318036888648418-0.465713888677643i</v>
      </c>
      <c r="H3448" t="str">
        <f t="shared" si="1014"/>
        <v>0.186795644540683-19.6138457703888i</v>
      </c>
      <c r="I3448" t="str">
        <f t="shared" si="1015"/>
        <v>-0.431451000961629-0.287742692932818i</v>
      </c>
      <c r="K3448" t="str">
        <f t="shared" si="1016"/>
        <v>0.00631168327083832-0.00841848997190919i</v>
      </c>
      <c r="L3448" t="str">
        <f t="shared" si="1017"/>
        <v>0.0015-0.02458446756624i</v>
      </c>
      <c r="M3448" t="str">
        <f t="shared" si="1018"/>
        <v>0.0135-0.0100859354117908i</v>
      </c>
      <c r="N3448">
        <f t="shared" si="1019"/>
        <v>71.521172050844484</v>
      </c>
      <c r="O3448">
        <f t="shared" si="1020"/>
        <v>1.0839238224623375</v>
      </c>
      <c r="P3448" s="3">
        <f t="shared" si="1021"/>
        <v>1.0839238224623375</v>
      </c>
      <c r="Q3448" s="3">
        <f t="shared" si="1022"/>
        <v>108.47882794915552</v>
      </c>
      <c r="R3448">
        <f t="shared" si="1023"/>
        <v>-71.521172050844484</v>
      </c>
      <c r="S3448">
        <f t="shared" si="1024"/>
        <v>404.61254312064733</v>
      </c>
      <c r="T3448">
        <f t="shared" si="1007"/>
        <v>1.0839238224623375</v>
      </c>
    </row>
    <row r="3449" spans="1:20" x14ac:dyDescent="0.3">
      <c r="A3449">
        <f t="shared" si="1008"/>
        <v>2551916.157263156</v>
      </c>
      <c r="B3449">
        <f t="shared" si="1025"/>
        <v>406150.07078450581</v>
      </c>
      <c r="C3449" t="str">
        <f t="shared" si="1009"/>
        <v>-0.346695643082784+1.06274289956443i</v>
      </c>
      <c r="D3449" t="str">
        <f t="shared" si="1010"/>
        <v>0.585191063651849-3.01842208754772i</v>
      </c>
      <c r="E3449" t="str">
        <f t="shared" si="1011"/>
        <v>-68.8097969469959-120.175451952596i</v>
      </c>
      <c r="F3449" t="str">
        <f t="shared" si="1012"/>
        <v>5.52406697023141-8.48758525738108i</v>
      </c>
      <c r="G3449" t="str">
        <f t="shared" si="1013"/>
        <v>0.316393928635544-0.465068608441927i</v>
      </c>
      <c r="H3449" t="str">
        <f t="shared" si="1014"/>
        <v>0.18513337291876-19.5381092541806i</v>
      </c>
      <c r="I3449" t="str">
        <f t="shared" si="1015"/>
        <v>-0.429168138683378-0.285145230344071i</v>
      </c>
      <c r="K3449" t="str">
        <f t="shared" si="1016"/>
        <v>0.00630411325647847-0.00839927268694074i</v>
      </c>
      <c r="L3449" t="str">
        <f t="shared" si="1017"/>
        <v>0.0015-0.0244914002453079i</v>
      </c>
      <c r="M3449" t="str">
        <f t="shared" si="1018"/>
        <v>0.0135-0.010047753946793i</v>
      </c>
      <c r="N3449">
        <f t="shared" si="1019"/>
        <v>71.932265176772503</v>
      </c>
      <c r="O3449">
        <f t="shared" si="1020"/>
        <v>0.96778085406346004</v>
      </c>
      <c r="P3449" s="3">
        <f t="shared" si="1021"/>
        <v>0.96778085406346004</v>
      </c>
      <c r="Q3449" s="3">
        <f t="shared" si="1022"/>
        <v>108.0677348232275</v>
      </c>
      <c r="R3449">
        <f t="shared" si="1023"/>
        <v>-71.932265176772503</v>
      </c>
      <c r="S3449">
        <f t="shared" si="1024"/>
        <v>406.15007078450583</v>
      </c>
      <c r="T3449">
        <f t="shared" si="1007"/>
        <v>0.96778085406346004</v>
      </c>
    </row>
    <row r="3450" spans="1:20" x14ac:dyDescent="0.3">
      <c r="A3450">
        <f t="shared" si="1008"/>
        <v>2561613.4386607558</v>
      </c>
      <c r="B3450">
        <f t="shared" si="1025"/>
        <v>407693.44105348695</v>
      </c>
      <c r="C3450" t="str">
        <f t="shared" si="1009"/>
        <v>-0.334597933099753+1.05100346087003i</v>
      </c>
      <c r="D3450" t="str">
        <f t="shared" si="1010"/>
        <v>0.580936129796844-3.00783920579567i</v>
      </c>
      <c r="E3450" t="str">
        <f t="shared" si="1011"/>
        <v>-69.0963078542275-118.75759207318i</v>
      </c>
      <c r="F3450" t="str">
        <f t="shared" si="1012"/>
        <v>5.49546156825047-8.47484159125358i</v>
      </c>
      <c r="G3450" t="str">
        <f t="shared" si="1013"/>
        <v>0.314755538738802-0.464418442325505i</v>
      </c>
      <c r="H3450" t="str">
        <f t="shared" si="1014"/>
        <v>0.183485521209951-19.462675574485i</v>
      </c>
      <c r="I3450" t="str">
        <f t="shared" si="1015"/>
        <v>-0.42689240669661-0.282567849640467i</v>
      </c>
      <c r="K3450" t="str">
        <f t="shared" si="1016"/>
        <v>0.00629653276328094-0.00838014620343693i</v>
      </c>
      <c r="L3450" t="str">
        <f t="shared" si="1017"/>
        <v>0.0015-0.0243986852413906i</v>
      </c>
      <c r="M3450" t="str">
        <f t="shared" si="1018"/>
        <v>0.0135-0.010009717022109i</v>
      </c>
      <c r="N3450">
        <f t="shared" si="1019"/>
        <v>72.340582407276372</v>
      </c>
      <c r="O3450">
        <f t="shared" si="1020"/>
        <v>0.8513497929408449</v>
      </c>
      <c r="P3450" s="3">
        <f t="shared" si="1021"/>
        <v>0.8513497929408449</v>
      </c>
      <c r="Q3450" s="3">
        <f t="shared" si="1022"/>
        <v>107.65941759272363</v>
      </c>
      <c r="R3450">
        <f t="shared" si="1023"/>
        <v>-72.340582407276372</v>
      </c>
      <c r="S3450">
        <f t="shared" si="1024"/>
        <v>407.69344105348694</v>
      </c>
      <c r="T3450">
        <f t="shared" si="1007"/>
        <v>0.8513497929408449</v>
      </c>
    </row>
    <row r="3451" spans="1:20" x14ac:dyDescent="0.3">
      <c r="A3451">
        <f t="shared" si="1008"/>
        <v>2571347.5697276667</v>
      </c>
      <c r="B3451">
        <f t="shared" si="1025"/>
        <v>409242.6761294902</v>
      </c>
      <c r="C3451" t="str">
        <f t="shared" si="1009"/>
        <v>-0.322784074514741+1.03928634715664i</v>
      </c>
      <c r="D3451" t="str">
        <f t="shared" si="1010"/>
        <v>0.57671092572616-2.99728732009344i</v>
      </c>
      <c r="E3451" t="str">
        <f t="shared" si="1011"/>
        <v>-69.362563855193-117.348353198067i</v>
      </c>
      <c r="F3451" t="str">
        <f t="shared" si="1012"/>
        <v>5.46693644511191-8.46201857347796i</v>
      </c>
      <c r="G3451" t="str">
        <f t="shared" si="1013"/>
        <v>0.313121746856253-0.463763429457241i</v>
      </c>
      <c r="H3451" t="str">
        <f t="shared" si="1014"/>
        <v>0.181851958555048-19.3875433996645i</v>
      </c>
      <c r="I3451" t="str">
        <f t="shared" si="1015"/>
        <v>-0.424623832022896-0.280010438785069i</v>
      </c>
      <c r="K3451" t="str">
        <f t="shared" si="1016"/>
        <v>0.00628894158760549-0.00836111003774835i</v>
      </c>
      <c r="L3451" t="str">
        <f t="shared" si="1017"/>
        <v>0.0015-0.0243063212207517i</v>
      </c>
      <c r="M3451" t="str">
        <f t="shared" si="1018"/>
        <v>0.0135-0.00997182409056482i</v>
      </c>
      <c r="N3451">
        <f t="shared" si="1019"/>
        <v>72.746124044836336</v>
      </c>
      <c r="O3451">
        <f t="shared" si="1020"/>
        <v>0.73463808573472278</v>
      </c>
      <c r="P3451" s="3">
        <f t="shared" si="1021"/>
        <v>0.73463808573472278</v>
      </c>
      <c r="Q3451" s="3">
        <f t="shared" si="1022"/>
        <v>107.25387595516366</v>
      </c>
      <c r="R3451">
        <f t="shared" si="1023"/>
        <v>-72.746124044836336</v>
      </c>
      <c r="S3451">
        <f t="shared" si="1024"/>
        <v>409.24267612949018</v>
      </c>
      <c r="T3451">
        <f t="shared" si="1007"/>
        <v>0.73463808573472278</v>
      </c>
    </row>
    <row r="3452" spans="1:20" x14ac:dyDescent="0.3">
      <c r="A3452">
        <f t="shared" si="1008"/>
        <v>2581118.6904926319</v>
      </c>
      <c r="B3452">
        <f t="shared" si="1025"/>
        <v>410797.79829878226</v>
      </c>
      <c r="C3452" t="str">
        <f t="shared" si="1009"/>
        <v>-0.311249980601507+1.02759600775301i</v>
      </c>
      <c r="D3452" t="str">
        <f t="shared" si="1010"/>
        <v>0.572515261227956-2.98676640708844i</v>
      </c>
      <c r="E3452" t="str">
        <f t="shared" si="1011"/>
        <v>-69.608966537698-115.948029493689i</v>
      </c>
      <c r="F3452" t="str">
        <f t="shared" si="1012"/>
        <v>5.43849208056443-8.44911686997239i</v>
      </c>
      <c r="G3452" t="str">
        <f t="shared" si="1013"/>
        <v>0.311492580465763-0.463103609120619i</v>
      </c>
      <c r="H3452" t="str">
        <f t="shared" si="1014"/>
        <v>0.180232555445042-19.3127114052816i</v>
      </c>
      <c r="I3452" t="str">
        <f t="shared" si="1015"/>
        <v>-0.422362441201078-0.277472885885777i</v>
      </c>
      <c r="K3452" t="str">
        <f t="shared" si="1016"/>
        <v>0.00628133952763687-0.00834216370612388i</v>
      </c>
      <c r="L3452" t="str">
        <f t="shared" si="1017"/>
        <v>0.0015-0.0242143068547039i</v>
      </c>
      <c r="M3452" t="str">
        <f t="shared" si="1018"/>
        <v>0.0135-0.00993407460705796i</v>
      </c>
      <c r="N3452">
        <f t="shared" si="1019"/>
        <v>73.148891376629052</v>
      </c>
      <c r="O3452">
        <f t="shared" si="1020"/>
        <v>0.61765309334471574</v>
      </c>
      <c r="P3452" s="3">
        <f t="shared" si="1021"/>
        <v>0.61765309334471574</v>
      </c>
      <c r="Q3452" s="3">
        <f t="shared" si="1022"/>
        <v>106.85110862337095</v>
      </c>
      <c r="R3452">
        <f t="shared" si="1023"/>
        <v>-73.148891376629052</v>
      </c>
      <c r="S3452">
        <f t="shared" si="1024"/>
        <v>410.79779829878225</v>
      </c>
      <c r="T3452">
        <f t="shared" si="1007"/>
        <v>0.61765309334471574</v>
      </c>
    </row>
    <row r="3453" spans="1:20" x14ac:dyDescent="0.3">
      <c r="A3453">
        <f t="shared" si="1008"/>
        <v>2590926.9415165042</v>
      </c>
      <c r="B3453">
        <f t="shared" si="1025"/>
        <v>412358.82993231766</v>
      </c>
      <c r="C3453" t="str">
        <f t="shared" si="1009"/>
        <v>-0.299991517584504+1.0159367252605i</v>
      </c>
      <c r="D3453" t="str">
        <f t="shared" si="1010"/>
        <v>0.568348947052867-2.97627644260438i</v>
      </c>
      <c r="E3453" t="str">
        <f t="shared" si="1011"/>
        <v>-69.8359188734153-114.556900224753i</v>
      </c>
      <c r="F3453" t="str">
        <f t="shared" si="1012"/>
        <v>5.41012894701045-8.43613714933927i</v>
      </c>
      <c r="G3453" t="str">
        <f t="shared" si="1013"/>
        <v>0.309868066624436-0.462439020748542i</v>
      </c>
      <c r="H3453" t="str">
        <f t="shared" si="1014"/>
        <v>0.178627183705076-19.2381782740469i</v>
      </c>
      <c r="I3453" t="str">
        <f t="shared" si="1015"/>
        <v>-0.420108260286258-0.274955079199412i</v>
      </c>
      <c r="K3453" t="str">
        <f t="shared" si="1016"/>
        <v>0.00627372638339313-0.00832330672471001i</v>
      </c>
      <c r="L3453" t="str">
        <f t="shared" si="1017"/>
        <v>0.0015-0.0241226408195894i</v>
      </c>
      <c r="M3453" t="str">
        <f t="shared" si="1018"/>
        <v>0.0135-0.00989646802854947i</v>
      </c>
      <c r="N3453">
        <f t="shared" si="1019"/>
        <v>73.548886644745323</v>
      </c>
      <c r="O3453">
        <f t="shared" si="1020"/>
        <v>0.50040208831831368</v>
      </c>
      <c r="P3453" s="3">
        <f t="shared" si="1021"/>
        <v>0.50040208831831368</v>
      </c>
      <c r="Q3453" s="3">
        <f t="shared" si="1022"/>
        <v>106.45111335525468</v>
      </c>
      <c r="R3453">
        <f t="shared" si="1023"/>
        <v>-73.548886644745323</v>
      </c>
      <c r="S3453">
        <f t="shared" si="1024"/>
        <v>412.35882993231769</v>
      </c>
      <c r="T3453">
        <f t="shared" si="1007"/>
        <v>0.50040208831831368</v>
      </c>
    </row>
    <row r="3454" spans="1:20" x14ac:dyDescent="0.3">
      <c r="A3454">
        <f t="shared" si="1008"/>
        <v>2600772.4638942666</v>
      </c>
      <c r="B3454">
        <f t="shared" si="1025"/>
        <v>413925.79348606046</v>
      </c>
      <c r="C3454" t="str">
        <f t="shared" si="1009"/>
        <v>-0.28900451081895+1.00431261722957i</v>
      </c>
      <c r="D3454" t="str">
        <f t="shared" si="1010"/>
        <v>0.564211794912956-2.96581740165215i</v>
      </c>
      <c r="E3454" t="str">
        <f t="shared" si="1011"/>
        <v>-70.0438247146507-113.175229999017i</v>
      </c>
      <c r="F3454" t="str">
        <f t="shared" si="1012"/>
        <v>5.38184750949739-8.42308008277439i</v>
      </c>
      <c r="G3454" t="str">
        <f t="shared" si="1013"/>
        <v>0.308248231968116-0.46176970391814i</v>
      </c>
      <c r="H3454" t="str">
        <f t="shared" si="1014"/>
        <v>0.177035716478616-19.163942695767i</v>
      </c>
      <c r="I3454" t="str">
        <f t="shared" si="1015"/>
        <v>-0.417861314848862-0.272456907135812i</v>
      </c>
      <c r="K3454" t="str">
        <f t="shared" si="1016"/>
        <v>0.00626610195673408-0.0083045386095504i</v>
      </c>
      <c r="L3454" t="str">
        <f t="shared" si="1017"/>
        <v>0.0015-0.0240313217967617i</v>
      </c>
      <c r="M3454" t="str">
        <f t="shared" si="1018"/>
        <v>0.0135-0.00985900381405613i</v>
      </c>
      <c r="N3454">
        <f t="shared" si="1019"/>
        <v>73.946113016424491</v>
      </c>
      <c r="O3454">
        <f t="shared" si="1020"/>
        <v>0.38289225243566899</v>
      </c>
      <c r="P3454" s="3">
        <f t="shared" si="1021"/>
        <v>0.38289225243566899</v>
      </c>
      <c r="Q3454" s="3">
        <f t="shared" si="1022"/>
        <v>106.05388698357551</v>
      </c>
      <c r="R3454">
        <f t="shared" si="1023"/>
        <v>-73.946113016424491</v>
      </c>
      <c r="S3454">
        <f t="shared" si="1024"/>
        <v>413.92579348606046</v>
      </c>
      <c r="T3454">
        <f t="shared" si="1007"/>
        <v>0.38289225243566899</v>
      </c>
    </row>
    <row r="3455" spans="1:20" x14ac:dyDescent="0.3">
      <c r="A3455">
        <f t="shared" si="1008"/>
        <v>2610655.3992570648</v>
      </c>
      <c r="B3455">
        <f t="shared" si="1025"/>
        <v>415498.71150130749</v>
      </c>
      <c r="C3455" t="str">
        <f t="shared" si="1009"/>
        <v>-0.278284750763129+0.992727638032429i</v>
      </c>
      <c r="D3455" t="str">
        <f t="shared" si="1010"/>
        <v>0.560103617480618-2.95538925844061i</v>
      </c>
      <c r="E3455" t="str">
        <f t="shared" si="1011"/>
        <v>-70.2330883122117-111.803269025488i</v>
      </c>
      <c r="F3455" t="str">
        <f t="shared" si="1012"/>
        <v>5.35364822571033-8.40994634397633i</v>
      </c>
      <c r="G3455" t="str">
        <f t="shared" si="1013"/>
        <v>0.306633102710963-0.461095698345594i</v>
      </c>
      <c r="H3455" t="str">
        <f t="shared" si="1014"/>
        <v>0.175458028211816-19.0900033672929i</v>
      </c>
      <c r="I3455" t="str">
        <f t="shared" si="1015"/>
        <v>-0.415621629973813-0.269978258261928i</v>
      </c>
      <c r="K3455" t="str">
        <f t="shared" si="1016"/>
        <v>0.00625846605136967-0.0082858588765855i</v>
      </c>
      <c r="L3455" t="str">
        <f t="shared" si="1017"/>
        <v>0.0015-0.023940348472566i</v>
      </c>
      <c r="M3455" t="str">
        <f t="shared" si="1018"/>
        <v>0.0135-0.00982168142464241i</v>
      </c>
      <c r="N3455">
        <f t="shared" si="1019"/>
        <v>74.340574554356877</v>
      </c>
      <c r="O3455">
        <f t="shared" si="1020"/>
        <v>0.26513067448521854</v>
      </c>
      <c r="P3455" s="3">
        <f t="shared" si="1021"/>
        <v>0.26513067448521854</v>
      </c>
      <c r="Q3455" s="3">
        <f t="shared" si="1022"/>
        <v>105.65942544564312</v>
      </c>
      <c r="R3455">
        <f t="shared" si="1023"/>
        <v>-74.340574554356877</v>
      </c>
      <c r="S3455">
        <f t="shared" si="1024"/>
        <v>415.49871150130747</v>
      </c>
      <c r="T3455">
        <f t="shared" si="1007"/>
        <v>0.26513067448521854</v>
      </c>
    </row>
    <row r="3456" spans="1:20" x14ac:dyDescent="0.3">
      <c r="A3456">
        <f t="shared" si="1008"/>
        <v>2620575.889774242</v>
      </c>
      <c r="B3456">
        <f t="shared" si="1025"/>
        <v>417077.60660501249</v>
      </c>
      <c r="C3456" t="str">
        <f t="shared" si="1009"/>
        <v>-0.267827998739963+0.98118558091713i</v>
      </c>
      <c r="D3456" t="str">
        <f t="shared" si="1010"/>
        <v>0.556024228387401-2.94499198638726i</v>
      </c>
      <c r="E3456" t="str">
        <f t="shared" si="1011"/>
        <v>-70.4041138543864-110.441253384737i</v>
      </c>
      <c r="F3456" t="str">
        <f t="shared" si="1012"/>
        <v>5.3255315459658-8.39673660905569i</v>
      </c>
      <c r="G3456" t="str">
        <f t="shared" si="1013"/>
        <v>0.305022704645101-0.460417043880967i</v>
      </c>
      <c r="H3456" t="str">
        <f t="shared" si="1014"/>
        <v>0.173893994638104-19.0163589924695i</v>
      </c>
      <c r="I3456" t="str">
        <f t="shared" si="1015"/>
        <v>-0.413389230259784-0.267519021305949i</v>
      </c>
      <c r="K3456" t="str">
        <f t="shared" si="1016"/>
        <v>0.00625081847286844-0.00826726704165267i</v>
      </c>
      <c r="L3456" t="str">
        <f t="shared" si="1017"/>
        <v>0.0015-0.0238497195383203i</v>
      </c>
      <c r="M3456" t="str">
        <f t="shared" si="1018"/>
        <v>0.0135-0.00978450032341352i</v>
      </c>
      <c r="N3456">
        <f t="shared" si="1019"/>
        <v>74.732276187098819</v>
      </c>
      <c r="O3456">
        <f t="shared" si="1020"/>
        <v>0.14712434822382581</v>
      </c>
      <c r="P3456" s="3">
        <f t="shared" si="1021"/>
        <v>0.14712434822382581</v>
      </c>
      <c r="Q3456" s="3">
        <f t="shared" si="1022"/>
        <v>105.26772381290118</v>
      </c>
      <c r="R3456">
        <f t="shared" si="1023"/>
        <v>-74.732276187098819</v>
      </c>
      <c r="S3456">
        <f t="shared" si="1024"/>
        <v>417.07760660501248</v>
      </c>
      <c r="T3456">
        <f t="shared" si="1007"/>
        <v>0.14712434822382581</v>
      </c>
    </row>
    <row r="3457" spans="1:20" x14ac:dyDescent="0.3">
      <c r="A3457">
        <f t="shared" si="1008"/>
        <v>2630534.0781553844</v>
      </c>
      <c r="B3457">
        <f t="shared" si="1025"/>
        <v>418662.50151011156</v>
      </c>
      <c r="C3457" t="str">
        <f t="shared" si="1009"/>
        <v>-0.257629992485873+0.96969008022921i</v>
      </c>
      <c r="D3457" t="str">
        <f t="shared" si="1010"/>
        <v>0.551973442222777-2.93462555812884i</v>
      </c>
      <c r="E3457" t="str">
        <f t="shared" si="1011"/>
        <v>-70.5573050269895-109.089405310088i</v>
      </c>
      <c r="F3457" t="str">
        <f t="shared" si="1012"/>
        <v>5.29749791320684-8.38345155644511i</v>
      </c>
      <c r="G3457" t="str">
        <f t="shared" si="1013"/>
        <v>0.303417063140331-0.459733780503051i</v>
      </c>
      <c r="H3457" t="str">
        <f t="shared" si="1014"/>
        <v>0.172343492762972-18.9430082820845i</v>
      </c>
      <c r="I3457" t="str">
        <f t="shared" si="1015"/>
        <v>-0.41116413981854-0.265079085161405i</v>
      </c>
      <c r="K3457" t="str">
        <f t="shared" si="1016"/>
        <v>0.00624315902866663-0.00824876262048592i</v>
      </c>
      <c r="L3457" t="str">
        <f t="shared" si="1017"/>
        <v>0.0015-0.0237594336902973i</v>
      </c>
      <c r="M3457" t="str">
        <f t="shared" si="1018"/>
        <v>0.0135-0.00974745997550655i</v>
      </c>
      <c r="N3457">
        <f t="shared" si="1019"/>
        <v>75.121223679641659</v>
      </c>
      <c r="O3457">
        <f t="shared" si="1020"/>
        <v>2.8880170519396592E-2</v>
      </c>
      <c r="P3457" s="3">
        <f t="shared" si="1021"/>
        <v>2.8880170519396592E-2</v>
      </c>
      <c r="Q3457" s="3">
        <f t="shared" si="1022"/>
        <v>104.87877632035834</v>
      </c>
      <c r="R3457">
        <f t="shared" si="1023"/>
        <v>-75.121223679641659</v>
      </c>
      <c r="S3457">
        <f t="shared" si="1024"/>
        <v>418.66250151011155</v>
      </c>
      <c r="T3457">
        <f t="shared" si="1007"/>
        <v>2.8880170519396592E-2</v>
      </c>
    </row>
    <row r="3458" spans="1:20" x14ac:dyDescent="0.3">
      <c r="A3458">
        <f t="shared" si="1008"/>
        <v>2640530.107652375</v>
      </c>
      <c r="B3458">
        <f t="shared" si="1025"/>
        <v>420253.41901585</v>
      </c>
      <c r="C3458" t="str">
        <f t="shared" si="1009"/>
        <v>-0.247686451485414+0.958244613786691i</v>
      </c>
      <c r="D3458" t="str">
        <f t="shared" si="1010"/>
        <v>0.547951074532814-2.92428994553177i</v>
      </c>
      <c r="E3458" t="str">
        <f t="shared" si="1011"/>
        <v>-70.6930645943469-107.74793347846i</v>
      </c>
      <c r="F3458" t="str">
        <f t="shared" si="1012"/>
        <v>5.26954776299945-8.3700918668092i</v>
      </c>
      <c r="G3458" t="str">
        <f t="shared" si="1013"/>
        <v>0.30181620314393-0.459045948314231i</v>
      </c>
      <c r="H3458" t="str">
        <f t="shared" si="1014"/>
        <v>0.170806400848948-18.8699499538188i</v>
      </c>
      <c r="I3458" t="str">
        <f t="shared" si="1015"/>
        <v>-0.408946382274389-0.262658338891309i</v>
      </c>
      <c r="K3458" t="str">
        <f t="shared" si="1016"/>
        <v>0.00623548752807654-0.00823034512871644i</v>
      </c>
      <c r="L3458" t="str">
        <f t="shared" si="1017"/>
        <v>0.0015-0.0236694896297043i</v>
      </c>
      <c r="M3458" t="str">
        <f t="shared" si="1018"/>
        <v>0.0135-0.0097105598480838i</v>
      </c>
      <c r="N3458">
        <f t="shared" si="1019"/>
        <v>75.507423604179721</v>
      </c>
      <c r="O3458">
        <f t="shared" si="1020"/>
        <v>8.959506033205078E-2</v>
      </c>
      <c r="P3458" s="3">
        <f t="shared" si="1021"/>
        <v>-8.959506033205078E-2</v>
      </c>
      <c r="Q3458" s="3">
        <f t="shared" si="1022"/>
        <v>104.49257639582028</v>
      </c>
      <c r="R3458">
        <f t="shared" si="1023"/>
        <v>-75.507423604179721</v>
      </c>
      <c r="S3458">
        <f t="shared" si="1024"/>
        <v>420.25341901585</v>
      </c>
      <c r="T3458">
        <f t="shared" si="1007"/>
        <v>-8.959506033205078E-2</v>
      </c>
    </row>
    <row r="3459" spans="1:20" x14ac:dyDescent="0.3">
      <c r="A3459">
        <f t="shared" si="1008"/>
        <v>2650564.1220614538</v>
      </c>
      <c r="B3459">
        <f t="shared" si="1025"/>
        <v>421850.38200811023</v>
      </c>
      <c r="C3459" t="str">
        <f t="shared" si="1009"/>
        <v>-0.237993082091141+0.946852505395119i</v>
      </c>
      <c r="D3459" t="str">
        <f t="shared" si="1010"/>
        <v>0.543956941818814-2.91398511970263i</v>
      </c>
      <c r="E3459" t="str">
        <f t="shared" si="1011"/>
        <v>-70.8117940010625-106.417033309675i</v>
      </c>
      <c r="F3459" t="str">
        <f t="shared" si="1012"/>
        <v>5.24168152352992-8.35665822295481i</v>
      </c>
      <c r="G3459" t="str">
        <f t="shared" si="1013"/>
        <v>0.300220149180506-0.458353587535367i</v>
      </c>
      <c r="H3459" t="str">
        <f t="shared" si="1014"/>
        <v>0.169282598400791-18.797182732197i</v>
      </c>
      <c r="I3459" t="str">
        <f t="shared" si="1015"/>
        <v>-0.406735980763706-0.26025667173227i</v>
      </c>
      <c r="K3459" t="str">
        <f t="shared" si="1016"/>
        <v>0.00622780378229581-0.00821201408187289i</v>
      </c>
      <c r="L3459" t="str">
        <f t="shared" si="1017"/>
        <v>0.0015-0.0235798860626662i</v>
      </c>
      <c r="M3459" t="str">
        <f t="shared" si="1018"/>
        <v>0.0135-0.00967379941032457i</v>
      </c>
      <c r="N3459">
        <f t="shared" si="1019"/>
        <v>75.890883311113996</v>
      </c>
      <c r="O3459">
        <f t="shared" si="1020"/>
        <v>0.20829464611847381</v>
      </c>
      <c r="P3459" s="3">
        <f t="shared" si="1021"/>
        <v>-0.20829464611847381</v>
      </c>
      <c r="Q3459" s="3">
        <f t="shared" si="1022"/>
        <v>104.109116688886</v>
      </c>
      <c r="R3459">
        <f t="shared" si="1023"/>
        <v>-75.890883311113996</v>
      </c>
      <c r="S3459">
        <f t="shared" si="1024"/>
        <v>421.85038200811022</v>
      </c>
      <c r="T3459">
        <f t="shared" si="1007"/>
        <v>-0.20829464611847381</v>
      </c>
    </row>
    <row r="3460" spans="1:20" x14ac:dyDescent="0.3">
      <c r="A3460">
        <f t="shared" si="1008"/>
        <v>2660636.2657252871</v>
      </c>
      <c r="B3460">
        <f t="shared" si="1025"/>
        <v>423453.41345974104</v>
      </c>
      <c r="C3460" t="str">
        <f t="shared" si="1009"/>
        <v>-0.228545582428844+0.935516927489441i</v>
      </c>
      <c r="D3460" t="str">
        <f t="shared" si="1010"/>
        <v>0.539990861535916-2.90371105099847i</v>
      </c>
      <c r="E3460" t="str">
        <f t="shared" si="1011"/>
        <v>-70.9138929943269-105.096887273136i</v>
      </c>
      <c r="F3460" t="str">
        <f t="shared" si="1012"/>
        <v>5.21389961560389-8.34315130974168i</v>
      </c>
      <c r="G3460" t="str">
        <f t="shared" si="1013"/>
        <v>0.298628925351924-0.457656738500679i</v>
      </c>
      <c r="H3460" t="str">
        <f t="shared" si="1014"/>
        <v>0.167771966150864-18.7247053485382i</v>
      </c>
      <c r="I3460" t="str">
        <f t="shared" si="1015"/>
        <v>-0.404532957934551-0.25787397309864i</v>
      </c>
      <c r="K3460" t="str">
        <f t="shared" si="1016"/>
        <v>0.00622010760441628-0.00819376899538202i</v>
      </c>
      <c r="L3460" t="str">
        <f t="shared" si="1017"/>
        <v>0.0015-0.0234906217002054i</v>
      </c>
      <c r="M3460" t="str">
        <f t="shared" si="1018"/>
        <v>0.0135-0.00963717813341763i</v>
      </c>
      <c r="N3460">
        <f t="shared" si="1019"/>
        <v>76.271610900321633</v>
      </c>
      <c r="O3460">
        <f t="shared" si="1020"/>
        <v>0.32721199005910645</v>
      </c>
      <c r="P3460" s="3">
        <f t="shared" si="1021"/>
        <v>-0.32721199005910645</v>
      </c>
      <c r="Q3460" s="3">
        <f t="shared" si="1022"/>
        <v>103.72838909967837</v>
      </c>
      <c r="R3460">
        <f t="shared" si="1023"/>
        <v>-76.271610900321633</v>
      </c>
      <c r="S3460">
        <f t="shared" si="1024"/>
        <v>423.45341345974106</v>
      </c>
      <c r="T3460">
        <f t="shared" si="1007"/>
        <v>-0.32721199005910645</v>
      </c>
    </row>
    <row r="3461" spans="1:20" x14ac:dyDescent="0.3">
      <c r="A3461">
        <f t="shared" si="1008"/>
        <v>2670746.6835350436</v>
      </c>
      <c r="B3461">
        <f t="shared" si="1025"/>
        <v>425062.53643088805</v>
      </c>
      <c r="C3461" t="str">
        <f t="shared" si="1009"/>
        <v>-0.219339647088644+0.924240903890132i</v>
      </c>
      <c r="D3461" t="str">
        <f t="shared" si="1010"/>
        <v>0.536052652091563-2.89346770903707i</v>
      </c>
      <c r="E3461" t="str">
        <f t="shared" si="1011"/>
        <v>-70.9997592665214-103.787665200768i</v>
      </c>
      <c r="F3461" t="str">
        <f t="shared" si="1012"/>
        <v>5.18620245264599-8.32957181399331i</v>
      </c>
      <c r="G3461" t="str">
        <f t="shared" si="1013"/>
        <v>0.297042555337308-0.456955441652674i</v>
      </c>
      <c r="H3461" t="str">
        <f t="shared" si="1014"/>
        <v>0.166274386044703-18.6525165409075i</v>
      </c>
      <c r="I3461" t="str">
        <f t="shared" si="1015"/>
        <v>-0.402337335946379-0.25551013258663i</v>
      </c>
      <c r="K3461" t="str">
        <f t="shared" si="1016"/>
        <v>0.00621239880943328-0.00817560938456949i</v>
      </c>
      <c r="L3461" t="str">
        <f t="shared" si="1017"/>
        <v>0.0015-0.0234016952582242i</v>
      </c>
      <c r="M3461" t="str">
        <f t="shared" si="1018"/>
        <v>0.0135-0.00960069549055348i</v>
      </c>
      <c r="N3461">
        <f t="shared" si="1019"/>
        <v>76.649615192735979</v>
      </c>
      <c r="O3461">
        <f t="shared" si="1020"/>
        <v>0.44634059799215109</v>
      </c>
      <c r="P3461" s="3">
        <f t="shared" si="1021"/>
        <v>-0.44634059799215109</v>
      </c>
      <c r="Q3461" s="3">
        <f t="shared" si="1022"/>
        <v>103.35038480726402</v>
      </c>
      <c r="R3461">
        <f t="shared" si="1023"/>
        <v>-76.649615192735979</v>
      </c>
      <c r="S3461">
        <f t="shared" si="1024"/>
        <v>425.06253643088803</v>
      </c>
      <c r="T3461">
        <f t="shared" si="1007"/>
        <v>-0.44634059799215109</v>
      </c>
    </row>
    <row r="3462" spans="1:20" x14ac:dyDescent="0.3">
      <c r="A3462">
        <f t="shared" si="1008"/>
        <v>2680895.5209324765</v>
      </c>
      <c r="B3462">
        <f t="shared" si="1025"/>
        <v>426677.77406932542</v>
      </c>
      <c r="C3462" t="str">
        <f t="shared" si="1009"/>
        <v>-0.210370971603403+0.913027312661216i</v>
      </c>
      <c r="D3462" t="str">
        <f t="shared" si="1010"/>
        <v>0.532142132844008-2.88325506270709i</v>
      </c>
      <c r="E3462" t="str">
        <f t="shared" si="1011"/>
        <v>-71.06978811778-102.489524605207i</v>
      </c>
      <c r="F3462" t="str">
        <f t="shared" si="1012"/>
        <v>5.15859044070128-8.31592042440823i</v>
      </c>
      <c r="G3462" t="str">
        <f t="shared" si="1013"/>
        <v>0.295461062393106-0.456249737537068i</v>
      </c>
      <c r="H3462" t="str">
        <f t="shared" si="1014"/>
        <v>0.164789741226776-18.5806150540676i</v>
      </c>
      <c r="I3462" t="str">
        <f t="shared" si="1015"/>
        <v>-0.400149136469832-0.253165039978451i</v>
      </c>
      <c r="K3462" t="str">
        <f t="shared" si="1016"/>
        <v>0.00620467721425471-0.00815753476466094i</v>
      </c>
      <c r="L3462" t="str">
        <f t="shared" si="1017"/>
        <v>0.0015-0.0233131054574858i</v>
      </c>
      <c r="M3462" t="str">
        <f t="shared" si="1018"/>
        <v>0.0135-0.00956435095691719i</v>
      </c>
      <c r="N3462">
        <f t="shared" si="1019"/>
        <v>77.024905702256987</v>
      </c>
      <c r="O3462">
        <f t="shared" si="1020"/>
        <v>0.56567407940906356</v>
      </c>
      <c r="P3462" s="3">
        <f t="shared" si="1021"/>
        <v>-0.56567407940906356</v>
      </c>
      <c r="Q3462" s="3">
        <f t="shared" si="1022"/>
        <v>102.97509429774301</v>
      </c>
      <c r="R3462">
        <f t="shared" si="1023"/>
        <v>-77.024905702256987</v>
      </c>
      <c r="S3462">
        <f t="shared" si="1024"/>
        <v>426.67777406932544</v>
      </c>
      <c r="T3462">
        <f t="shared" si="1007"/>
        <v>-0.56567407940906356</v>
      </c>
    </row>
    <row r="3463" spans="1:20" x14ac:dyDescent="0.3">
      <c r="A3463">
        <f t="shared" si="1008"/>
        <v>2691082.9239120199</v>
      </c>
      <c r="B3463">
        <f t="shared" si="1025"/>
        <v>428299.14961078885</v>
      </c>
      <c r="C3463" t="str">
        <f t="shared" si="1009"/>
        <v>-0.201635256716242+0.901878889058608i</v>
      </c>
      <c r="D3463" t="str">
        <f t="shared" si="1010"/>
        <v>0.52825912410066-2.87307308017815i</v>
      </c>
      <c r="E3463" t="str">
        <f t="shared" si="1011"/>
        <v>-71.1243721381796-101.202611002266i</v>
      </c>
      <c r="F3463" t="str">
        <f t="shared" si="1012"/>
        <v>5.13106397843744-8.30219783147167i</v>
      </c>
      <c r="G3463" t="str">
        <f t="shared" si="1013"/>
        <v>0.293884469353229-0.455539666797744i</v>
      </c>
      <c r="H3463" t="str">
        <f t="shared" si="1014"/>
        <v>0.16331791602643-18.5089996394316i</v>
      </c>
      <c r="I3463" t="str">
        <f t="shared" si="1015"/>
        <v>-0.397968380686633-0.250838585246438i</v>
      </c>
      <c r="K3463" t="str">
        <f t="shared" si="1016"/>
        <v>0.00619694263771054-0.00813954465078304i</v>
      </c>
      <c r="L3463" t="str">
        <f t="shared" si="1017"/>
        <v>0.0015-0.0232248510235961i</v>
      </c>
      <c r="M3463" t="str">
        <f t="shared" si="1018"/>
        <v>0.0135-0.00952814400968042i</v>
      </c>
      <c r="N3463">
        <f t="shared" si="1019"/>
        <v>77.39749260802337</v>
      </c>
      <c r="O3463">
        <f t="shared" si="1020"/>
        <v>0.68520614833934967</v>
      </c>
      <c r="P3463" s="3">
        <f t="shared" si="1021"/>
        <v>-0.68520614833934967</v>
      </c>
      <c r="Q3463" s="3">
        <f t="shared" si="1022"/>
        <v>102.60250739197663</v>
      </c>
      <c r="R3463">
        <f t="shared" si="1023"/>
        <v>-77.39749260802337</v>
      </c>
      <c r="S3463">
        <f t="shared" si="1024"/>
        <v>428.29914961078885</v>
      </c>
      <c r="T3463">
        <f t="shared" si="1007"/>
        <v>-0.68520614833934967</v>
      </c>
    </row>
    <row r="3464" spans="1:20" x14ac:dyDescent="0.3">
      <c r="A3464">
        <f t="shared" si="1008"/>
        <v>2701309.0390228857</v>
      </c>
      <c r="B3464">
        <f t="shared" si="1025"/>
        <v>429926.68637930986</v>
      </c>
      <c r="C3464" t="str">
        <f t="shared" si="1009"/>
        <v>-0.193128212439348+0.8907982285572i</v>
      </c>
      <c r="D3464" t="str">
        <f t="shared" si="1010"/>
        <v>0.524403447116461-2.86292172891081i</v>
      </c>
      <c r="E3464" t="str">
        <f t="shared" si="1011"/>
        <v>-71.1639009091533-99.927058236708i</v>
      </c>
      <c r="F3464" t="str">
        <f t="shared" si="1012"/>
        <v>5.10362345714835-8.28840472736735i</v>
      </c>
      <c r="G3464" t="str">
        <f t="shared" si="1013"/>
        <v>0.29231279862924-0.454825270171724i</v>
      </c>
      <c r="H3464" t="str">
        <f t="shared" si="1014"/>
        <v>0.161858795944016-18.4376690550151i</v>
      </c>
      <c r="I3464" t="str">
        <f t="shared" si="1015"/>
        <v>-0.395795089289536-0.248530658557173i</v>
      </c>
      <c r="K3464" t="str">
        <f t="shared" si="1016"/>
        <v>0.00618919490056221-0.00812163855796504i</v>
      </c>
      <c r="L3464" t="str">
        <f t="shared" si="1017"/>
        <v>0.0015-0.0231369306869855i</v>
      </c>
      <c r="M3464" t="str">
        <f t="shared" si="1018"/>
        <v>0.0135-0.00949207412799402i</v>
      </c>
      <c r="N3464">
        <f t="shared" si="1019"/>
        <v>77.767386727076982</v>
      </c>
      <c r="O3464">
        <f t="shared" si="1020"/>
        <v>0.80493062409418048</v>
      </c>
      <c r="P3464" s="3">
        <f t="shared" si="1021"/>
        <v>-0.80493062409418048</v>
      </c>
      <c r="Q3464" s="3">
        <f t="shared" si="1022"/>
        <v>102.23261327292302</v>
      </c>
      <c r="R3464">
        <f t="shared" si="1023"/>
        <v>-77.767386727076982</v>
      </c>
      <c r="S3464">
        <f t="shared" si="1024"/>
        <v>429.92668637930984</v>
      </c>
      <c r="T3464">
        <f t="shared" si="1007"/>
        <v>-0.80493062409418048</v>
      </c>
    </row>
    <row r="3465" spans="1:20" x14ac:dyDescent="0.3">
      <c r="A3465">
        <f t="shared" si="1008"/>
        <v>2711574.0133711724</v>
      </c>
      <c r="B3465">
        <f t="shared" si="1025"/>
        <v>431560.40778755123</v>
      </c>
      <c r="C3465" t="str">
        <f t="shared" si="1009"/>
        <v>-0.18484556190702+0.879787789946209i</v>
      </c>
      <c r="D3465" t="str">
        <f t="shared" si="1010"/>
        <v>0.520574924092161-2.85280097566654i</v>
      </c>
      <c r="E3465" t="str">
        <f t="shared" si="1011"/>
        <v>-71.1887607237275-98.6629888104902i</v>
      </c>
      <c r="F3465" t="str">
        <f t="shared" si="1012"/>
        <v>5.07626926075881-8.27454180589006i</v>
      </c>
      <c r="G3465" t="str">
        <f t="shared" si="1013"/>
        <v>0.290746072210643-0.454106588484165i</v>
      </c>
      <c r="H3465" t="str">
        <f t="shared" si="1014"/>
        <v>0.160412267637203-18.3666220653901i</v>
      </c>
      <c r="I3465" t="str">
        <f t="shared" si="1015"/>
        <v>-0.393629282482406-0.246241150275607i</v>
      </c>
      <c r="K3465" t="str">
        <f t="shared" si="1016"/>
        <v>0.00618143382551224-0.00810381600114024i</v>
      </c>
      <c r="L3465" t="str">
        <f t="shared" si="1017"/>
        <v>0.0015-0.0230493431828905i</v>
      </c>
      <c r="M3465" t="str">
        <f t="shared" si="1018"/>
        <v>0.0135-0.00945614079298071i</v>
      </c>
      <c r="N3465">
        <f t="shared" si="1019"/>
        <v>78.134599487436361</v>
      </c>
      <c r="O3465">
        <f t="shared" si="1020"/>
        <v>0.92484143187099344</v>
      </c>
      <c r="P3465" s="3">
        <f t="shared" si="1021"/>
        <v>-0.92484143187099344</v>
      </c>
      <c r="Q3465" s="3">
        <f t="shared" si="1022"/>
        <v>101.86540051256364</v>
      </c>
      <c r="R3465">
        <f t="shared" si="1023"/>
        <v>-78.134599487436361</v>
      </c>
      <c r="S3465">
        <f t="shared" si="1024"/>
        <v>431.56040778755124</v>
      </c>
      <c r="T3465">
        <f t="shared" si="1007"/>
        <v>-0.92484143187099344</v>
      </c>
    </row>
    <row r="3466" spans="1:20" x14ac:dyDescent="0.3">
      <c r="A3466">
        <f t="shared" si="1008"/>
        <v>2721877.9946219833</v>
      </c>
      <c r="B3466">
        <f t="shared" si="1025"/>
        <v>433200.33733714395</v>
      </c>
      <c r="C3466" t="str">
        <f t="shared" si="1009"/>
        <v>-0.176783045025985+0.868849898482108i</v>
      </c>
      <c r="D3466" t="str">
        <f t="shared" si="1010"/>
        <v>0.516773378172552-2.84271078651749i</v>
      </c>
      <c r="E3466" t="str">
        <f t="shared" si="1011"/>
        <v>-71.1993343251206-97.4105142126022i</v>
      </c>
      <c r="F3466" t="str">
        <f t="shared" si="1012"/>
        <v>5.0490017658303-8.26060976235822i</v>
      </c>
      <c r="G3466" t="str">
        <f t="shared" si="1013"/>
        <v>0.289184311665204-0.45338366264338i</v>
      </c>
      <c r="H3466" t="str">
        <f t="shared" si="1014"/>
        <v>0.158978218907464-18.295857441638i</v>
      </c>
      <c r="I3466" t="str">
        <f t="shared" si="1015"/>
        <v>-0.39147097998034-0.243969950969165i</v>
      </c>
      <c r="K3466" t="str">
        <f t="shared" si="1016"/>
        <v>0.00617365923721378-0.00808607649514785i</v>
      </c>
      <c r="L3466" t="str">
        <f t="shared" si="1017"/>
        <v>0.0015-0.0229620872513355i</v>
      </c>
      <c r="M3466" t="str">
        <f t="shared" si="1018"/>
        <v>0.0135-0.0094203434877274i</v>
      </c>
      <c r="N3466">
        <f t="shared" si="1019"/>
        <v>78.499142901605495</v>
      </c>
      <c r="O3466">
        <f t="shared" si="1020"/>
        <v>1.044932603228125</v>
      </c>
      <c r="P3466" s="3">
        <f t="shared" si="1021"/>
        <v>-1.044932603228125</v>
      </c>
      <c r="Q3466" s="3">
        <f t="shared" si="1022"/>
        <v>101.5008570983945</v>
      </c>
      <c r="R3466">
        <f t="shared" si="1023"/>
        <v>-78.499142901605495</v>
      </c>
      <c r="S3466">
        <f t="shared" si="1024"/>
        <v>433.20033733714394</v>
      </c>
      <c r="T3466">
        <f t="shared" si="1007"/>
        <v>-1.044932603228125</v>
      </c>
    </row>
    <row r="3467" spans="1:20" x14ac:dyDescent="0.3">
      <c r="A3467">
        <f t="shared" si="1008"/>
        <v>2732221.131001547</v>
      </c>
      <c r="B3467">
        <f t="shared" si="1025"/>
        <v>434846.49861902511</v>
      </c>
      <c r="C3467" t="str">
        <f t="shared" si="1009"/>
        <v>-0.168936421926637+0.857986749089587i</v>
      </c>
      <c r="D3467" t="str">
        <f t="shared" si="1010"/>
        <v>0.512998633444643-2.83265112685624i</v>
      </c>
      <c r="E3467" t="str">
        <f t="shared" si="1011"/>
        <v>-71.1960006632504-96.1697352497428i</v>
      </c>
      <c r="F3467" t="str">
        <f t="shared" si="1012"/>
        <v>5.02182134156811-8.24660929352719i</v>
      </c>
      <c r="G3467" t="str">
        <f t="shared" si="1013"/>
        <v>0.28762753813935-0.452656533635876i</v>
      </c>
      <c r="H3467" t="str">
        <f t="shared" si="1014"/>
        <v>0.157556538686736-18.2253739613043i</v>
      </c>
      <c r="I3467" t="str">
        <f t="shared" si="1015"/>
        <v>-0.389320201009908-0.241716951411862i</v>
      </c>
      <c r="K3467" t="str">
        <f t="shared" si="1016"/>
        <v>0.00616587096228039-0.00806841955473486i</v>
      </c>
      <c r="L3467" t="str">
        <f t="shared" si="1017"/>
        <v>0.0015-0.0228751616371144i</v>
      </c>
      <c r="M3467" t="str">
        <f t="shared" si="1018"/>
        <v>0.0135-0.00938468169727775i</v>
      </c>
      <c r="N3467">
        <f t="shared" si="1019"/>
        <v>78.861029540534133</v>
      </c>
      <c r="O3467">
        <f t="shared" si="1020"/>
        <v>1.1651982764321098</v>
      </c>
      <c r="P3467" s="3">
        <f t="shared" si="1021"/>
        <v>-1.1651982764321098</v>
      </c>
      <c r="Q3467" s="3">
        <f t="shared" si="1022"/>
        <v>101.13897045946587</v>
      </c>
      <c r="R3467">
        <f t="shared" si="1023"/>
        <v>-78.861029540534133</v>
      </c>
      <c r="S3467">
        <f t="shared" si="1024"/>
        <v>434.84649861902511</v>
      </c>
      <c r="T3467">
        <f t="shared" si="1007"/>
        <v>-1.1651982764321098</v>
      </c>
    </row>
    <row r="3468" spans="1:20" x14ac:dyDescent="0.3">
      <c r="A3468">
        <f t="shared" si="1008"/>
        <v>2742603.5712993527</v>
      </c>
      <c r="B3468">
        <f t="shared" si="1025"/>
        <v>436498.9153137774</v>
      </c>
      <c r="C3468" t="str">
        <f t="shared" si="1009"/>
        <v>-0.161301476218952+0.847200409600964i</v>
      </c>
      <c r="D3468" t="str">
        <f t="shared" si="1010"/>
        <v>0.509250514935787-2.82262196140547i</v>
      </c>
      <c r="E3468" t="str">
        <f t="shared" si="1011"/>
        <v>-71.1791346686492-94.940742377062i</v>
      </c>
      <c r="F3468" t="str">
        <f t="shared" si="1012"/>
        <v>4.99472834982923-8.23254109750278i</v>
      </c>
      <c r="G3468" t="str">
        <f t="shared" si="1013"/>
        <v>0.28607577235864-0.451925242521423i</v>
      </c>
      <c r="H3468" t="str">
        <f t="shared" si="1014"/>
        <v>0.156147117024264-18.1551704083523i</v>
      </c>
      <c r="I3468" t="str">
        <f t="shared" si="1015"/>
        <v>-0.387176964309444-0.239482042588375i</v>
      </c>
      <c r="K3468" t="str">
        <f t="shared" si="1016"/>
        <v>0.00615806882929592-0.00805084469455845i</v>
      </c>
      <c r="L3468" t="str">
        <f t="shared" si="1017"/>
        <v>0.0015-0.0227885650897733i</v>
      </c>
      <c r="M3468" t="str">
        <f t="shared" si="1018"/>
        <v>0.0135-0.00934915490862492i</v>
      </c>
      <c r="N3468">
        <f t="shared" si="1019"/>
        <v>79.220272508052474</v>
      </c>
      <c r="O3468">
        <f t="shared" si="1020"/>
        <v>1.2856326966854859</v>
      </c>
      <c r="P3468" s="3">
        <f t="shared" si="1021"/>
        <v>-1.2856326966854859</v>
      </c>
      <c r="Q3468" s="3">
        <f t="shared" si="1022"/>
        <v>100.77972749194753</v>
      </c>
      <c r="R3468">
        <f t="shared" si="1023"/>
        <v>-79.220272508052474</v>
      </c>
      <c r="S3468">
        <f t="shared" si="1024"/>
        <v>436.49891531377739</v>
      </c>
      <c r="T3468">
        <f t="shared" si="1007"/>
        <v>-1.2856326966854859</v>
      </c>
    </row>
    <row r="3469" spans="1:20" x14ac:dyDescent="0.3">
      <c r="A3469">
        <f t="shared" si="1008"/>
        <v>2753025.4648702904</v>
      </c>
      <c r="B3469">
        <f t="shared" si="1025"/>
        <v>438157.61119196977</v>
      </c>
      <c r="C3469" t="str">
        <f t="shared" si="1009"/>
        <v>-0.153874018057455+0.836492824025417i</v>
      </c>
      <c r="D3469" t="str">
        <f t="shared" si="1010"/>
        <v>0.505528848611784-2.81262325422762i</v>
      </c>
      <c r="E3469" t="str">
        <f t="shared" si="1011"/>
        <v>-71.1491070432898-93.7236160283196i</v>
      </c>
      <c r="F3469" t="str">
        <f t="shared" si="1012"/>
        <v>4.96772314513185-8.21840587365538i</v>
      </c>
      <c r="G3469" t="str">
        <f t="shared" si="1013"/>
        <v>0.284529034628293-0.451189830428152i</v>
      </c>
      <c r="H3469" t="str">
        <f t="shared" si="1014"/>
        <v>0.154749845073606-18.0852455731188i</v>
      </c>
      <c r="I3469" t="str">
        <f t="shared" si="1015"/>
        <v>-0.385041288129456-0.237265115698147i</v>
      </c>
      <c r="K3469" t="str">
        <f t="shared" si="1016"/>
        <v>0.00615025266882432-0.00803335142918825i</v>
      </c>
      <c r="L3469" t="str">
        <f t="shared" si="1017"/>
        <v>0.0015-0.0227022963635917i</v>
      </c>
      <c r="M3469" t="str">
        <f t="shared" si="1018"/>
        <v>0.0135-0.00931376261070429i</v>
      </c>
      <c r="N3469">
        <f t="shared" si="1019"/>
        <v>79.576885415785483</v>
      </c>
      <c r="O3469">
        <f t="shared" si="1020"/>
        <v>1.4062302162379414</v>
      </c>
      <c r="P3469" s="3">
        <f t="shared" si="1021"/>
        <v>-1.4062302162379414</v>
      </c>
      <c r="Q3469" s="3">
        <f t="shared" si="1022"/>
        <v>100.42311458421452</v>
      </c>
      <c r="R3469">
        <f t="shared" si="1023"/>
        <v>-79.576885415785483</v>
      </c>
      <c r="S3469">
        <f t="shared" si="1024"/>
        <v>438.15761119196975</v>
      </c>
      <c r="T3469">
        <f t="shared" si="1007"/>
        <v>-1.4062302162379414</v>
      </c>
    </row>
    <row r="3470" spans="1:20" x14ac:dyDescent="0.3">
      <c r="A3470">
        <f t="shared" si="1008"/>
        <v>2763486.9616367975</v>
      </c>
      <c r="B3470">
        <f t="shared" si="1025"/>
        <v>439822.61011449929</v>
      </c>
      <c r="C3470" t="str">
        <f t="shared" si="1009"/>
        <v>-0.146649887019423+0.825865815839331i</v>
      </c>
      <c r="D3470" t="str">
        <f t="shared" si="1010"/>
        <v>0.501833461374859-2.80265496873422i</v>
      </c>
      <c r="E3470" t="str">
        <f t="shared" si="1011"/>
        <v>-71.1062840677962-92.5184269447661i</v>
      </c>
      <c r="F3470" t="str">
        <f t="shared" si="1012"/>
        <v>4.94080607466544-8.2042043225344i</v>
      </c>
      <c r="G3470" t="str">
        <f t="shared" si="1013"/>
        <v>0.282987344833778-0.450450338547665i</v>
      </c>
      <c r="H3470" t="str">
        <f t="shared" si="1014"/>
        <v>0.153364615079805-18.0155982522689i</v>
      </c>
      <c r="I3470" t="str">
        <f t="shared" si="1015"/>
        <v>-0.382913190233086-0.235066062159439i</v>
      </c>
      <c r="K3470" t="str">
        <f t="shared" si="1016"/>
        <v>0.00614242231341968-0.0080159392731089i</v>
      </c>
      <c r="L3470" t="str">
        <f t="shared" si="1017"/>
        <v>0.0015-0.0226163542175649i</v>
      </c>
      <c r="M3470" t="str">
        <f t="shared" si="1018"/>
        <v>0.0135-0.00927850429438561i</v>
      </c>
      <c r="N3470">
        <f t="shared" si="1019"/>
        <v>79.930882358572319</v>
      </c>
      <c r="O3470">
        <f t="shared" si="1020"/>
        <v>1.5269852943897644</v>
      </c>
      <c r="P3470" s="3">
        <f t="shared" si="1021"/>
        <v>-1.5269852943897644</v>
      </c>
      <c r="Q3470" s="3">
        <f t="shared" si="1022"/>
        <v>100.06911764142768</v>
      </c>
      <c r="R3470">
        <f t="shared" si="1023"/>
        <v>-79.930882358572319</v>
      </c>
      <c r="S3470">
        <f t="shared" si="1024"/>
        <v>439.8226101144993</v>
      </c>
      <c r="T3470">
        <f t="shared" si="1007"/>
        <v>-1.5269852943897644</v>
      </c>
    </row>
    <row r="3471" spans="1:20" x14ac:dyDescent="0.3">
      <c r="A3471">
        <f t="shared" si="1008"/>
        <v>2773988.2120910175</v>
      </c>
      <c r="B3471">
        <f t="shared" si="1025"/>
        <v>441493.93603293441</v>
      </c>
      <c r="C3471" t="str">
        <f t="shared" si="1009"/>
        <v>-0.139624954801199+0.81532109129022i</v>
      </c>
      <c r="D3471" t="str">
        <f t="shared" si="1010"/>
        <v>0.498164181061683-2.79271706769542i</v>
      </c>
      <c r="E3471" t="str">
        <f t="shared" si="1011"/>
        <v>-71.0510274245104-91.3252365021795i</v>
      </c>
      <c r="F3471" t="str">
        <f t="shared" si="1012"/>
        <v>4.91397747830242-8.18993714578337i</v>
      </c>
      <c r="G3471" t="str">
        <f t="shared" si="1013"/>
        <v>0.281450722441469-0.44970680813019i</v>
      </c>
      <c r="H3471" t="str">
        <f t="shared" si="1014"/>
        <v>0.151991320366734-17.9462272487518i</v>
      </c>
      <c r="I3471" t="str">
        <f t="shared" si="1015"/>
        <v>-0.380792687896666-0.232884773613395i</v>
      </c>
      <c r="K3471" t="str">
        <f t="shared" si="1016"/>
        <v>0.00613457759763636-0.00799860774072306i</v>
      </c>
      <c r="L3471" t="str">
        <f t="shared" si="1017"/>
        <v>0.0015-0.0225307374153864i</v>
      </c>
      <c r="M3471" t="str">
        <f t="shared" si="1018"/>
        <v>0.0135-0.0092433794524662i</v>
      </c>
      <c r="N3471">
        <f t="shared" si="1019"/>
        <v>80.282277890393061</v>
      </c>
      <c r="O3471">
        <f t="shared" si="1020"/>
        <v>1.647892497388979</v>
      </c>
      <c r="P3471" s="3">
        <f t="shared" si="1021"/>
        <v>-1.647892497388979</v>
      </c>
      <c r="Q3471" s="3">
        <f t="shared" si="1022"/>
        <v>99.717722109606939</v>
      </c>
      <c r="R3471">
        <f t="shared" si="1023"/>
        <v>-80.282277890393061</v>
      </c>
      <c r="S3471">
        <f t="shared" si="1024"/>
        <v>441.49393603293441</v>
      </c>
      <c r="T3471">
        <f t="shared" si="1007"/>
        <v>-1.647892497388979</v>
      </c>
    </row>
    <row r="3472" spans="1:20" x14ac:dyDescent="0.3">
      <c r="A3472">
        <f t="shared" si="1008"/>
        <v>2784529.3672969635</v>
      </c>
      <c r="B3472">
        <f t="shared" si="1025"/>
        <v>443171.61298985954</v>
      </c>
      <c r="C3472" t="str">
        <f t="shared" si="1009"/>
        <v>-0.132795127737333+0.804860242706579i</v>
      </c>
      <c r="D3472" t="str">
        <f t="shared" si="1010"/>
        <v>0.494520836441291-2.78280951324935i</v>
      </c>
      <c r="E3472" t="str">
        <f t="shared" si="1011"/>
        <v>-70.9836940358778-90.1440970354872i</v>
      </c>
      <c r="F3472" t="str">
        <f t="shared" si="1012"/>
        <v>4.88723768861048-8.17560504605535i</v>
      </c>
      <c r="G3472" t="str">
        <f t="shared" si="1013"/>
        <v>0.279919186499362-0.448959280479753i</v>
      </c>
      <c r="H3472" t="str">
        <f t="shared" si="1014"/>
        <v>0.150629855324606-17.8771313717575i</v>
      </c>
      <c r="I3472" t="str">
        <f t="shared" si="1015"/>
        <v>-0.378679797910362-0.230721141928081i</v>
      </c>
      <c r="K3472" t="str">
        <f t="shared" si="1016"/>
        <v>0.00612671835803903-0.00798135634635434i</v>
      </c>
      <c r="L3472" t="str">
        <f t="shared" si="1017"/>
        <v>0.0015-0.0224454447254298i</v>
      </c>
      <c r="M3472" t="str">
        <f t="shared" si="1018"/>
        <v>0.0135-0.00920838757966347i</v>
      </c>
      <c r="N3472">
        <f t="shared" si="1019"/>
        <v>80.631087000818496</v>
      </c>
      <c r="O3472">
        <f t="shared" si="1020"/>
        <v>1.7689464982296841</v>
      </c>
      <c r="P3472" s="3">
        <f t="shared" si="1021"/>
        <v>-1.7689464982296841</v>
      </c>
      <c r="Q3472" s="3">
        <f t="shared" si="1022"/>
        <v>99.368912999181504</v>
      </c>
      <c r="R3472">
        <f t="shared" si="1023"/>
        <v>-80.631087000818496</v>
      </c>
      <c r="S3472">
        <f t="shared" si="1024"/>
        <v>443.17161298985951</v>
      </c>
      <c r="T3472">
        <f t="shared" si="1007"/>
        <v>-1.7689464982296841</v>
      </c>
    </row>
    <row r="3473" spans="1:20" x14ac:dyDescent="0.3">
      <c r="A3473">
        <f t="shared" si="1008"/>
        <v>2795110.578892692</v>
      </c>
      <c r="B3473">
        <f t="shared" si="1025"/>
        <v>444855.66511922103</v>
      </c>
      <c r="C3473" t="str">
        <f t="shared" si="1009"/>
        <v>-0.126156349147585+0.794484751806625i</v>
      </c>
      <c r="D3473" t="str">
        <f t="shared" si="1010"/>
        <v>0.490903257212974-2.77293226691129i</v>
      </c>
      <c r="E3473" t="str">
        <f t="shared" si="1011"/>
        <v>-70.9046359175947-88.9750521604433i</v>
      </c>
      <c r="F3473" t="str">
        <f t="shared" si="1012"/>
        <v>4.86058703086627-8.16120872692894i</v>
      </c>
      <c r="G3473" t="str">
        <f t="shared" si="1013"/>
        <v>0.278392755637852-0.448207796949379i</v>
      </c>
      <c r="H3473" t="str">
        <f t="shared" si="1014"/>
        <v>0.149280115397628-17.8083094366722i</v>
      </c>
      <c r="I3473" t="str">
        <f t="shared" si="1015"/>
        <v>-0.376574536578864-0.228575059202497i</v>
      </c>
      <c r="K3473" t="str">
        <f t="shared" si="1016"/>
        <v>0.0061188444332129-0.00796418460425054i</v>
      </c>
      <c r="L3473" t="str">
        <f t="shared" si="1017"/>
        <v>0.0015-0.022360474920731i</v>
      </c>
      <c r="M3473" t="str">
        <f t="shared" si="1018"/>
        <v>0.0135-0.0091735281726076i</v>
      </c>
      <c r="N3473">
        <f t="shared" si="1019"/>
        <v>80.977325091989442</v>
      </c>
      <c r="O3473">
        <f t="shared" si="1020"/>
        <v>1.8901420763575287</v>
      </c>
      <c r="P3473" s="3">
        <f t="shared" si="1021"/>
        <v>-1.8901420763575287</v>
      </c>
      <c r="Q3473" s="3">
        <f t="shared" si="1022"/>
        <v>99.022674908010558</v>
      </c>
      <c r="R3473">
        <f t="shared" si="1023"/>
        <v>-80.977325091989442</v>
      </c>
      <c r="S3473">
        <f t="shared" si="1024"/>
        <v>444.85566511922104</v>
      </c>
      <c r="T3473">
        <f t="shared" si="1007"/>
        <v>-1.8901420763575287</v>
      </c>
    </row>
    <row r="3474" spans="1:20" x14ac:dyDescent="0.3">
      <c r="A3474">
        <f t="shared" si="1008"/>
        <v>2805731.9990924839</v>
      </c>
      <c r="B3474">
        <f t="shared" si="1025"/>
        <v>446546.11664667405</v>
      </c>
      <c r="C3474" t="str">
        <f t="shared" si="1009"/>
        <v>-0.119704601517021+0.784195992999727i</v>
      </c>
      <c r="D3474" t="str">
        <f t="shared" si="1010"/>
        <v>0.487311274004089-2.76308528958282i</v>
      </c>
      <c r="E3474" t="str">
        <f t="shared" si="1011"/>
        <v>-70.8142000459849-87.8181370919244i</v>
      </c>
      <c r="F3474" t="str">
        <f t="shared" si="1012"/>
        <v>4.83402582307004-8.14674889282489i</v>
      </c>
      <c r="G3474" t="str">
        <f t="shared" si="1013"/>
        <v>0.276871448070576-0.447452398936332i</v>
      </c>
      <c r="H3474" t="str">
        <f t="shared" si="1014"/>
        <v>0.147941997071839-17.7397602650365i</v>
      </c>
      <c r="I3474" t="str">
        <f t="shared" si="1015"/>
        <v>-0.374476919722205-0.226446417770601i</v>
      </c>
      <c r="K3474" t="str">
        <f t="shared" si="1016"/>
        <v>0.00611095566377418-0.0079470920285872i</v>
      </c>
      <c r="L3474" t="str">
        <f t="shared" si="1017"/>
        <v>0.0015-0.022275826778971i</v>
      </c>
      <c r="M3474" t="str">
        <f t="shared" si="1018"/>
        <v>0.0135-0.00913880072983422i</v>
      </c>
      <c r="N3474">
        <f t="shared" si="1019"/>
        <v>81.32100795612952</v>
      </c>
      <c r="O3474">
        <f t="shared" si="1020"/>
        <v>2.0114741172839548</v>
      </c>
      <c r="P3474" s="3">
        <f t="shared" si="1021"/>
        <v>-2.0114741172839548</v>
      </c>
      <c r="Q3474" s="3">
        <f t="shared" si="1022"/>
        <v>98.67899204387048</v>
      </c>
      <c r="R3474">
        <f t="shared" si="1023"/>
        <v>-81.32100795612952</v>
      </c>
      <c r="S3474">
        <f t="shared" si="1024"/>
        <v>446.54611664667408</v>
      </c>
      <c r="T3474">
        <f t="shared" si="1007"/>
        <v>-2.0114741172839548</v>
      </c>
    </row>
    <row r="3475" spans="1:20" x14ac:dyDescent="0.3">
      <c r="A3475">
        <f t="shared" si="1008"/>
        <v>2816393.7806890355</v>
      </c>
      <c r="B3475">
        <f t="shared" si="1025"/>
        <v>448242.99188993144</v>
      </c>
      <c r="C3475" t="str">
        <f t="shared" si="1009"/>
        <v>-0.113435908514289+0.773995236674148i</v>
      </c>
      <c r="D3475" t="str">
        <f t="shared" si="1010"/>
        <v>0.483744718367915-2.75326854156111i</v>
      </c>
      <c r="E3475" t="str">
        <f t="shared" si="1011"/>
        <v>-70.7127282390362-86.673378958364i</v>
      </c>
      <c r="F3475" t="str">
        <f t="shared" si="1012"/>
        <v>4.80755437596126-8.132226248923i</v>
      </c>
      <c r="G3475" t="str">
        <f t="shared" si="1013"/>
        <v>0.275355281595304-0.446693127877377i</v>
      </c>
      <c r="H3475" t="str">
        <f t="shared" si="1014"/>
        <v>0.146615397863084-17.6714826845021i</v>
      </c>
      <c r="I3475" t="str">
        <f t="shared" si="1015"/>
        <v>-0.372386962676613-0.224335110205281i</v>
      </c>
      <c r="K3475" t="str">
        <f t="shared" si="1016"/>
        <v>0.00610305189238013-0.00793007813347123i</v>
      </c>
      <c r="L3475" t="str">
        <f t="shared" si="1017"/>
        <v>0.0015-0.0221914990824576i</v>
      </c>
      <c r="M3475" t="str">
        <f t="shared" si="1018"/>
        <v>0.0135-0.00910420475177751i</v>
      </c>
      <c r="N3475">
        <f t="shared" si="1019"/>
        <v>81.662151753604675</v>
      </c>
      <c r="O3475">
        <f t="shared" si="1020"/>
        <v>2.1329376121175239</v>
      </c>
      <c r="P3475" s="3">
        <f t="shared" si="1021"/>
        <v>-2.1329376121175239</v>
      </c>
      <c r="Q3475" s="3">
        <f t="shared" si="1022"/>
        <v>98.337848246395325</v>
      </c>
      <c r="R3475">
        <f t="shared" si="1023"/>
        <v>-81.662151753604675</v>
      </c>
      <c r="S3475">
        <f t="shared" si="1024"/>
        <v>448.24299188993143</v>
      </c>
      <c r="T3475">
        <f t="shared" si="1007"/>
        <v>-2.1329376121175239</v>
      </c>
    </row>
    <row r="3476" spans="1:20" x14ac:dyDescent="0.3">
      <c r="A3476">
        <f t="shared" si="1008"/>
        <v>2827096.077055654</v>
      </c>
      <c r="B3476">
        <f t="shared" si="1025"/>
        <v>449946.31525911321</v>
      </c>
      <c r="C3476" t="str">
        <f t="shared" si="1009"/>
        <v>-0.10734633685354+0.763883652465534i</v>
      </c>
      <c r="D3476" t="str">
        <f t="shared" si="1010"/>
        <v>0.480203422781335-2.74348198254764i</v>
      </c>
      <c r="E3476" t="str">
        <f t="shared" si="1011"/>
        <v>-70.6005570505556-85.5407971119588i</v>
      </c>
      <c r="F3476" t="str">
        <f t="shared" si="1012"/>
        <v>4.78117299303528-8.11764150107988i</v>
      </c>
      <c r="G3476" t="str">
        <f t="shared" si="1013"/>
        <v>0.273844273594899-0.445930025244075i</v>
      </c>
      <c r="H3476" t="str">
        <f t="shared" si="1014"/>
        <v>0.145300216305152-17.6034755287893i</v>
      </c>
      <c r="I3476" t="str">
        <f t="shared" si="1015"/>
        <v>-0.370304680295449-0.222241029322318i</v>
      </c>
      <c r="K3476" t="str">
        <f t="shared" si="1016"/>
        <v>0.00609513296373985-0.00791314243294486i</v>
      </c>
      <c r="L3476" t="str">
        <f t="shared" si="1017"/>
        <v>0.0015-0.0221074906181088i</v>
      </c>
      <c r="M3476" t="str">
        <f t="shared" si="1018"/>
        <v>0.0135-0.00906973974076253i</v>
      </c>
      <c r="N3476">
        <f t="shared" si="1019"/>
        <v>82.000772991524784</v>
      </c>
      <c r="O3476">
        <f t="shared" si="1020"/>
        <v>2.2545276570162538</v>
      </c>
      <c r="P3476" s="3">
        <f t="shared" si="1021"/>
        <v>-2.2545276570162538</v>
      </c>
      <c r="Q3476" s="3">
        <f t="shared" si="1022"/>
        <v>97.999227008475216</v>
      </c>
      <c r="R3476">
        <f t="shared" si="1023"/>
        <v>-82.000772991524784</v>
      </c>
      <c r="S3476">
        <f t="shared" si="1024"/>
        <v>449.94631525911319</v>
      </c>
      <c r="T3476">
        <f t="shared" si="1007"/>
        <v>-2.2545276570162538</v>
      </c>
    </row>
    <row r="3477" spans="1:20" x14ac:dyDescent="0.3">
      <c r="A3477">
        <f t="shared" si="1008"/>
        <v>2837839.0421484658</v>
      </c>
      <c r="B3477">
        <f t="shared" si="1025"/>
        <v>451656.11125709786</v>
      </c>
      <c r="C3477" t="str">
        <f t="shared" si="1009"/>
        <v>-0.101431998005341+0.753862312501128i</v>
      </c>
      <c r="D3477" t="str">
        <f t="shared" si="1010"/>
        <v>0.476687220642591-2.73372557165734i</v>
      </c>
      <c r="E3477" t="str">
        <f t="shared" si="1011"/>
        <v>-70.4780176768923-84.4204034342892i</v>
      </c>
      <c r="F3477" t="str">
        <f t="shared" si="1012"/>
        <v>4.75488197056129-8.10299535574705i</v>
      </c>
      <c r="G3477" t="str">
        <f t="shared" si="1013"/>
        <v>0.272338441038339-0.445163132538113i</v>
      </c>
      <c r="H3477" t="str">
        <f t="shared" si="1014"/>
        <v>0.143996351938063-17.5357376376457i</v>
      </c>
      <c r="I3477" t="str">
        <f t="shared" si="1015"/>
        <v>-0.368230086950244-0.220164068184345i</v>
      </c>
      <c r="K3477" t="str">
        <f t="shared" si="1016"/>
        <v>0.00608719872462435-0.00789628444098987i</v>
      </c>
      <c r="L3477" t="str">
        <f t="shared" si="1017"/>
        <v>0.0015-0.0220238001774345i</v>
      </c>
      <c r="M3477" t="str">
        <f t="shared" si="1018"/>
        <v>0.0135-0.00903540520099879i</v>
      </c>
      <c r="N3477">
        <f t="shared" si="1019"/>
        <v>82.336888502894993</v>
      </c>
      <c r="O3477">
        <f t="shared" si="1020"/>
        <v>2.3762394525634929</v>
      </c>
      <c r="P3477" s="3">
        <f t="shared" si="1021"/>
        <v>-2.3762394525634929</v>
      </c>
      <c r="Q3477" s="3">
        <f t="shared" si="1022"/>
        <v>97.663111497105007</v>
      </c>
      <c r="R3477">
        <f t="shared" si="1023"/>
        <v>-82.336888502894993</v>
      </c>
      <c r="S3477">
        <f t="shared" si="1024"/>
        <v>451.65611125709785</v>
      </c>
      <c r="T3477">
        <f t="shared" si="1007"/>
        <v>-2.3762394525634929</v>
      </c>
    </row>
    <row r="3478" spans="1:20" x14ac:dyDescent="0.3">
      <c r="A3478">
        <f t="shared" si="1008"/>
        <v>2848622.8305086298</v>
      </c>
      <c r="B3478">
        <f t="shared" si="1025"/>
        <v>453372.40447987482</v>
      </c>
      <c r="C3478" t="str">
        <f t="shared" si="1009"/>
        <v>-0.0956890497619724+0.743932194614615i</v>
      </c>
      <c r="D3478" t="str">
        <f t="shared" si="1010"/>
        <v>0.473195946268948-2.7239992674274i</v>
      </c>
      <c r="E3478" t="str">
        <f t="shared" si="1011"/>
        <v>-70.3454358756805-83.312202637006i</v>
      </c>
      <c r="F3478" t="str">
        <f t="shared" si="1012"/>
        <v>4.72868159760074-8.08828851988971i</v>
      </c>
      <c r="G3478" t="str">
        <f t="shared" si="1013"/>
        <v>0.270837800481776-0.444392491286666i</v>
      </c>
      <c r="H3478" t="str">
        <f t="shared" si="1014"/>
        <v>0.142703705296508-17.4682678568043i</v>
      </c>
      <c r="I3478" t="str">
        <f t="shared" si="1015"/>
        <v>-0.366163196531782-0.218104120104753i</v>
      </c>
      <c r="K3478" t="str">
        <f t="shared" si="1016"/>
        <v>0.00607924902387751-0.00787950367153177i</v>
      </c>
      <c r="L3478" t="str">
        <f t="shared" si="1017"/>
        <v>0.0015-0.0219404265565197i</v>
      </c>
      <c r="M3478" t="str">
        <f t="shared" si="1018"/>
        <v>0.0135-0.00900120063857217i</v>
      </c>
      <c r="N3478">
        <f t="shared" si="1019"/>
        <v>82.670515426316854</v>
      </c>
      <c r="O3478">
        <f t="shared" si="1020"/>
        <v>2.4980683030749598</v>
      </c>
      <c r="P3478" s="3">
        <f t="shared" si="1021"/>
        <v>-2.4980683030749598</v>
      </c>
      <c r="Q3478" s="3">
        <f t="shared" si="1022"/>
        <v>97.329484573683146</v>
      </c>
      <c r="R3478">
        <f t="shared" si="1023"/>
        <v>-82.670515426316854</v>
      </c>
      <c r="S3478">
        <f t="shared" si="1024"/>
        <v>453.37240447987483</v>
      </c>
      <c r="T3478">
        <f t="shared" si="1007"/>
        <v>-2.4980683030749598</v>
      </c>
    </row>
    <row r="3479" spans="1:20" x14ac:dyDescent="0.3">
      <c r="A3479">
        <f t="shared" si="1008"/>
        <v>2859447.5972645627</v>
      </c>
      <c r="B3479">
        <f t="shared" si="1025"/>
        <v>455095.21961689834</v>
      </c>
      <c r="C3479" t="str">
        <f t="shared" si="1009"/>
        <v>-0.0901136976625599+0.73409418552734i</v>
      </c>
      <c r="D3479" t="str">
        <f t="shared" si="1010"/>
        <v>0.469729434894296-2.71430302782594i</v>
      </c>
      <c r="E3479" t="str">
        <f t="shared" si="1011"/>
        <v>-70.2031318960628-82.2161925573219i</v>
      </c>
      <c r="F3479" t="str">
        <f t="shared" si="1012"/>
        <v>4.7025721560273-8.0735217009061i</v>
      </c>
      <c r="G3479" t="str">
        <f t="shared" si="1013"/>
        <v>0.269342368069675-0.443618143037787i</v>
      </c>
      <c r="H3479" t="str">
        <f t="shared" si="1014"/>
        <v>0.141422177898431-17.4010650379427i</v>
      </c>
      <c r="I3479" t="str">
        <f t="shared" si="1015"/>
        <v>-0.364104022451277-0.216061078651601i</v>
      </c>
      <c r="K3479" t="str">
        <f t="shared" si="1016"/>
        <v>0.00607128371242631-0.00786279963844467i</v>
      </c>
      <c r="L3479" t="str">
        <f t="shared" si="1017"/>
        <v>0.0015-0.0218573685560069i</v>
      </c>
      <c r="M3479" t="str">
        <f t="shared" si="1018"/>
        <v>0.0135-0.00896712556143873i</v>
      </c>
      <c r="N3479">
        <f t="shared" si="1019"/>
        <v>83.001671186240884</v>
      </c>
      <c r="O3479">
        <f t="shared" si="1020"/>
        <v>2.6200096158395745</v>
      </c>
      <c r="P3479" s="3">
        <f t="shared" si="1021"/>
        <v>-2.6200096158395745</v>
      </c>
      <c r="Q3479" s="3">
        <f t="shared" si="1022"/>
        <v>96.998328813759116</v>
      </c>
      <c r="R3479">
        <f t="shared" si="1023"/>
        <v>-83.001671186240884</v>
      </c>
      <c r="S3479">
        <f t="shared" si="1024"/>
        <v>455.09521961689836</v>
      </c>
      <c r="T3479">
        <f t="shared" si="1007"/>
        <v>-2.6200096158395745</v>
      </c>
    </row>
    <row r="3480" spans="1:20" x14ac:dyDescent="0.3">
      <c r="A3480">
        <f t="shared" si="1008"/>
        <v>2870313.4981341679</v>
      </c>
      <c r="B3480">
        <f t="shared" si="1025"/>
        <v>456824.58145144256</v>
      </c>
      <c r="C3480" t="str">
        <f t="shared" si="1009"/>
        <v>-0.0847021962834835+0.724349083991811i</v>
      </c>
      <c r="D3480" t="str">
        <f t="shared" si="1010"/>
        <v>0.466287522666775-2.70463681026086i</v>
      </c>
      <c r="E3480" t="str">
        <f t="shared" si="1011"/>
        <v>-70.051420419859-81.132364448023i</v>
      </c>
      <c r="F3480" t="str">
        <f t="shared" si="1012"/>
        <v>4.67655392054743-8.05869560654735i</v>
      </c>
      <c r="G3480" t="str">
        <f t="shared" si="1013"/>
        <v>0.267852159535998-0.442840129355844i</v>
      </c>
      <c r="H3480" t="str">
        <f t="shared" si="1014"/>
        <v>0.140151672233765-17.3341280386418i</v>
      </c>
      <c r="I3480" t="str">
        <f t="shared" si="1015"/>
        <v>-0.362052577641593-0.214034837651478i</v>
      </c>
      <c r="K3480" t="str">
        <f t="shared" si="1016"/>
        <v>0.00606330264329173-0.00784617185555576i</v>
      </c>
      <c r="L3480" t="str">
        <f t="shared" si="1017"/>
        <v>0.0015-0.0217746249810788i</v>
      </c>
      <c r="M3480" t="str">
        <f t="shared" si="1018"/>
        <v>0.0135-0.00893317947941692i</v>
      </c>
      <c r="N3480">
        <f t="shared" si="1019"/>
        <v>83.330373473767779</v>
      </c>
      <c r="O3480">
        <f t="shared" si="1020"/>
        <v>2.7420589002987632</v>
      </c>
      <c r="P3480" s="3">
        <f t="shared" si="1021"/>
        <v>-2.7420589002987632</v>
      </c>
      <c r="Q3480" s="3">
        <f t="shared" si="1022"/>
        <v>96.669626526232221</v>
      </c>
      <c r="R3480">
        <f t="shared" si="1023"/>
        <v>-83.330373473767779</v>
      </c>
      <c r="S3480">
        <f t="shared" si="1024"/>
        <v>456.82458145144255</v>
      </c>
      <c r="T3480">
        <f t="shared" si="1007"/>
        <v>-2.7420589002987632</v>
      </c>
    </row>
    <row r="3481" spans="1:20" x14ac:dyDescent="0.3">
      <c r="A3481">
        <f t="shared" si="1008"/>
        <v>2881220.6894270778</v>
      </c>
      <c r="B3481">
        <f t="shared" si="1025"/>
        <v>458560.51486095804</v>
      </c>
      <c r="C3481" t="str">
        <f t="shared" si="1009"/>
        <v>-0.0794508503994418+0.714697603893846i</v>
      </c>
      <c r="D3481" t="str">
        <f t="shared" si="1010"/>
        <v>0.462870046646294-2.69500057158832i</v>
      </c>
      <c r="E3481" t="str">
        <f t="shared" si="1011"/>
        <v>-69.8906105131614-80.060703261802i</v>
      </c>
      <c r="F3481" t="str">
        <f t="shared" si="1012"/>
        <v>4.65062715872201-8.04381094483814i</v>
      </c>
      <c r="G3481" t="str">
        <f t="shared" si="1013"/>
        <v>0.266367190205439-0.442058491816975i</v>
      </c>
      <c r="H3481" t="str">
        <f t="shared" si="1014"/>
        <v>0.1388920917533-17.2674557223461i</v>
      </c>
      <c r="I3481" t="str">
        <f t="shared" si="1015"/>
        <v>-0.36000887455858-0.212025291193354i</v>
      </c>
      <c r="K3481" t="str">
        <f t="shared" si="1016"/>
        <v>0.00605530567159926-0.00782961983665079i</v>
      </c>
      <c r="L3481" t="str">
        <f t="shared" si="1017"/>
        <v>0.0015-0.0216921946414414i</v>
      </c>
      <c r="M3481" t="str">
        <f t="shared" si="1018"/>
        <v>0.0135-0.00889936190418107i</v>
      </c>
      <c r="N3481">
        <f t="shared" si="1019"/>
        <v>83.656640227999873</v>
      </c>
      <c r="O3481">
        <f t="shared" si="1020"/>
        <v>2.8642117671679408</v>
      </c>
      <c r="P3481" s="3">
        <f t="shared" si="1021"/>
        <v>-2.8642117671679408</v>
      </c>
      <c r="Q3481" s="3">
        <f t="shared" si="1022"/>
        <v>96.343359772000127</v>
      </c>
      <c r="R3481">
        <f t="shared" si="1023"/>
        <v>-83.656640227999873</v>
      </c>
      <c r="S3481">
        <f t="shared" si="1024"/>
        <v>458.56051486095805</v>
      </c>
      <c r="T3481">
        <f t="shared" si="1007"/>
        <v>-2.8642117671679408</v>
      </c>
    </row>
    <row r="3482" spans="1:20" x14ac:dyDescent="0.3">
      <c r="A3482">
        <f t="shared" si="1008"/>
        <v>2892169.3280469007</v>
      </c>
      <c r="B3482">
        <f t="shared" si="1025"/>
        <v>460303.04481742968</v>
      </c>
      <c r="C3482" t="str">
        <f t="shared" si="1009"/>
        <v>-0.074356016020594+0.705140377309907i</v>
      </c>
      <c r="D3482" t="str">
        <f t="shared" si="1010"/>
        <v>0.459476844802061-2.68539426812136i</v>
      </c>
      <c r="E3482" t="str">
        <f t="shared" si="1011"/>
        <v>-69.7210055878258-79.0011879296873i</v>
      </c>
      <c r="F3482" t="str">
        <f t="shared" si="1012"/>
        <v>4.62479213098902-8.02886842399781i</v>
      </c>
      <c r="G3482" t="str">
        <f t="shared" si="1013"/>
        <v>0.264887474994728-0.4412732720046i</v>
      </c>
      <c r="H3482" t="str">
        <f t="shared" si="1014"/>
        <v>0.137643340857708-17.2010469583231i</v>
      </c>
      <c r="I3482" t="str">
        <f t="shared" si="1015"/>
        <v>-0.357972925182437-0.210032333632399i</v>
      </c>
      <c r="K3482" t="str">
        <f t="shared" si="1016"/>
        <v>0.00604729265458975-0.00781314309547896i</v>
      </c>
      <c r="L3482" t="str">
        <f t="shared" si="1017"/>
        <v>0.0015-0.0216100763513064i</v>
      </c>
      <c r="M3482" t="str">
        <f t="shared" si="1018"/>
        <v>0.0135-0.00886567234925391i</v>
      </c>
      <c r="N3482">
        <f t="shared" si="1019"/>
        <v>83.980489617934836</v>
      </c>
      <c r="O3482">
        <f t="shared" si="1020"/>
        <v>2.9864639275054672</v>
      </c>
      <c r="P3482" s="3">
        <f t="shared" si="1021"/>
        <v>-2.9864639275054672</v>
      </c>
      <c r="Q3482" s="3">
        <f t="shared" si="1022"/>
        <v>96.019510382065164</v>
      </c>
      <c r="R3482">
        <f t="shared" si="1023"/>
        <v>-83.980489617934836</v>
      </c>
      <c r="S3482">
        <f t="shared" si="1024"/>
        <v>460.30304481742968</v>
      </c>
      <c r="T3482">
        <f t="shared" si="1007"/>
        <v>-2.9864639275054672</v>
      </c>
    </row>
    <row r="3483" spans="1:20" x14ac:dyDescent="0.3">
      <c r="A3483">
        <f t="shared" si="1008"/>
        <v>2903159.571493479</v>
      </c>
      <c r="B3483">
        <f t="shared" si="1025"/>
        <v>462052.19638773589</v>
      </c>
      <c r="C3483" t="str">
        <f t="shared" si="1009"/>
        <v>-0.06941410131103+0.69567795751676i</v>
      </c>
      <c r="D3483" t="str">
        <f t="shared" si="1010"/>
        <v>0.45610775601005-2.67581785563832i</v>
      </c>
      <c r="E3483" t="str">
        <f t="shared" si="1011"/>
        <v>-69.5429033723656-77.9537916334186i</v>
      </c>
      <c r="F3483" t="str">
        <f t="shared" si="1012"/>
        <v>4.59904909068703-8.01386875236219i</v>
      </c>
      <c r="G3483" t="str">
        <f t="shared" si="1013"/>
        <v>0.263413028413964-0.440484511504943i</v>
      </c>
      <c r="H3483" t="str">
        <f t="shared" si="1014"/>
        <v>0.13640532488669-17.134900621624i</v>
      </c>
      <c r="I3483" t="str">
        <f t="shared" si="1015"/>
        <v>-0.355944741019171-0.208055859593773i</v>
      </c>
      <c r="K3483" t="str">
        <f t="shared" si="1016"/>
        <v>0.0060392634516301-0.00779674114575877i</v>
      </c>
      <c r="L3483" t="str">
        <f t="shared" si="1017"/>
        <v>0.0015-0.0215282689293747i</v>
      </c>
      <c r="M3483" t="str">
        <f t="shared" si="1018"/>
        <v>0.0135-0.00883211032999988i</v>
      </c>
      <c r="N3483">
        <f t="shared" si="1019"/>
        <v>84.301940024904738</v>
      </c>
      <c r="O3483">
        <f t="shared" si="1020"/>
        <v>3.1088111917313732</v>
      </c>
      <c r="P3483" s="3">
        <f t="shared" si="1021"/>
        <v>-3.1088111917313732</v>
      </c>
      <c r="Q3483" s="3">
        <f t="shared" si="1022"/>
        <v>95.698059975095262</v>
      </c>
      <c r="R3483">
        <f t="shared" si="1023"/>
        <v>-84.301940024904738</v>
      </c>
      <c r="S3483">
        <f t="shared" si="1024"/>
        <v>462.05219638773588</v>
      </c>
      <c r="T3483">
        <f t="shared" si="1007"/>
        <v>-3.1088111917313732</v>
      </c>
    </row>
    <row r="3484" spans="1:20" x14ac:dyDescent="0.3">
      <c r="A3484">
        <f t="shared" si="1008"/>
        <v>2914191.5778651545</v>
      </c>
      <c r="B3484">
        <f t="shared" si="1025"/>
        <v>463807.99473400932</v>
      </c>
      <c r="C3484" t="str">
        <f t="shared" si="1009"/>
        <v>-0.0646215673938822+0.686310821950662i</v>
      </c>
      <c r="D3484" t="str">
        <f t="shared" si="1010"/>
        <v>0.452762620050435-2.66627128939116i</v>
      </c>
      <c r="E3484" t="str">
        <f t="shared" si="1011"/>
        <v>-69.3565958917455-76.9184820716143i</v>
      </c>
      <c r="F3484" t="str">
        <f t="shared" si="1012"/>
        <v>4.57339828407964-7.99881263830606i</v>
      </c>
      <c r="G3484" t="str">
        <f t="shared" si="1013"/>
        <v>0.261943864568029-0.439692251902618i</v>
      </c>
      <c r="H3484" t="str">
        <f t="shared" si="1014"/>
        <v>0.135177950108277-17.0690155930442i</v>
      </c>
      <c r="I3484" t="str">
        <f t="shared" si="1015"/>
        <v>-0.353924333102116-0.206095763976387i</v>
      </c>
      <c r="K3484" t="str">
        <f t="shared" si="1016"/>
        <v>0.00603121792422417-0.00778041350118367i</v>
      </c>
      <c r="L3484" t="str">
        <f t="shared" si="1017"/>
        <v>0.0015-0.0214467711988192i</v>
      </c>
      <c r="M3484" t="str">
        <f t="shared" si="1018"/>
        <v>0.0135-0.00879867536361815i</v>
      </c>
      <c r="N3484">
        <f t="shared" si="1019"/>
        <v>84.621010025551229</v>
      </c>
      <c r="O3484">
        <f t="shared" si="1020"/>
        <v>3.2312494686007831</v>
      </c>
      <c r="P3484" s="3">
        <f t="shared" si="1021"/>
        <v>-3.2312494686007831</v>
      </c>
      <c r="Q3484" s="3">
        <f t="shared" si="1022"/>
        <v>95.378989974448771</v>
      </c>
      <c r="R3484">
        <f t="shared" si="1023"/>
        <v>-84.621010025551229</v>
      </c>
      <c r="S3484">
        <f t="shared" si="1024"/>
        <v>463.8079947340093</v>
      </c>
      <c r="T3484">
        <f t="shared" si="1007"/>
        <v>-3.2312494686007831</v>
      </c>
    </row>
    <row r="3485" spans="1:20" x14ac:dyDescent="0.3">
      <c r="A3485">
        <f t="shared" si="1008"/>
        <v>2925265.5058610421</v>
      </c>
      <c r="B3485">
        <f t="shared" si="1025"/>
        <v>465570.46511399857</v>
      </c>
      <c r="C3485" t="str">
        <f t="shared" si="1009"/>
        <v>-0.0599749290482298+0.677039375113759i</v>
      </c>
      <c r="D3485" t="str">
        <f t="shared" si="1010"/>
        <v>0.449441277605023-2.65675452411394i</v>
      </c>
      <c r="E3485" t="str">
        <f t="shared" si="1011"/>
        <v>-69.1623694555883-75.8952217196128i</v>
      </c>
      <c r="F3485" t="str">
        <f t="shared" si="1012"/>
        <v>4.54783995038084-7.98370079016625i</v>
      </c>
      <c r="G3485" t="str">
        <f t="shared" si="1013"/>
        <v>0.260479997158035-0.438896534776233i</v>
      </c>
      <c r="H3485" t="str">
        <f t="shared" si="1014"/>
        <v>0.133961123708256-17.0033907590845i</v>
      </c>
      <c r="I3485" t="str">
        <f t="shared" si="1015"/>
        <v>-0.351911711993513-0.204151941956636i</v>
      </c>
      <c r="K3485" t="str">
        <f t="shared" si="1016"/>
        <v>0.00602315593602351-0.007764159675428i</v>
      </c>
      <c r="L3485" t="str">
        <f t="shared" si="1017"/>
        <v>0.0015-0.0213655819872676i</v>
      </c>
      <c r="M3485" t="str">
        <f t="shared" si="1018"/>
        <v>0.0135-0.00876536696913541i</v>
      </c>
      <c r="N3485">
        <f t="shared" si="1019"/>
        <v>84.937718375334001</v>
      </c>
      <c r="O3485">
        <f t="shared" si="1020"/>
        <v>3.3537747641347702</v>
      </c>
      <c r="P3485" s="3">
        <f t="shared" si="1021"/>
        <v>-3.3537747641347702</v>
      </c>
      <c r="Q3485" s="3">
        <f t="shared" si="1022"/>
        <v>95.062281624665999</v>
      </c>
      <c r="R3485">
        <f t="shared" si="1023"/>
        <v>-84.937718375334001</v>
      </c>
      <c r="S3485">
        <f t="shared" si="1024"/>
        <v>465.57046511399858</v>
      </c>
      <c r="T3485">
        <f t="shared" si="1007"/>
        <v>-3.3537747641347702</v>
      </c>
    </row>
    <row r="3486" spans="1:20" x14ac:dyDescent="0.3">
      <c r="A3486">
        <f t="shared" si="1008"/>
        <v>2936381.514783314</v>
      </c>
      <c r="B3486">
        <f t="shared" si="1025"/>
        <v>467339.63288143178</v>
      </c>
      <c r="C3486" t="str">
        <f t="shared" si="1009"/>
        <v>-0.055470755302881+0.667863951425515i</v>
      </c>
      <c r="D3486" t="str">
        <f t="shared" si="1010"/>
        <v>0.446143570254583-2.64726751403085i</v>
      </c>
      <c r="E3486" t="str">
        <f t="shared" si="1011"/>
        <v>-68.9605046543294-74.8839680828958i</v>
      </c>
      <c r="F3486" t="str">
        <f t="shared" si="1012"/>
        <v>4.52237432178123-7.96853391616544i</v>
      </c>
      <c r="G3486" t="str">
        <f t="shared" si="1013"/>
        <v>0.259021439482825-0.438097401694041i</v>
      </c>
      <c r="H3486" t="str">
        <f t="shared" si="1014"/>
        <v>0.13275475377973-16.9380250119125i</v>
      </c>
      <c r="I3486" t="str">
        <f t="shared" si="1015"/>
        <v>-0.349906887786174-0.202224288992097i</v>
      </c>
      <c r="K3486" t="str">
        <f t="shared" si="1016"/>
        <v>0.00601507735283827-0.00774797918215341i</v>
      </c>
      <c r="L3486" t="str">
        <f t="shared" si="1017"/>
        <v>0.0015-0.0212847001267859i</v>
      </c>
      <c r="M3486" t="str">
        <f t="shared" si="1018"/>
        <v>0.0135-0.00873218466739934i</v>
      </c>
      <c r="N3486">
        <f t="shared" si="1019"/>
        <v>85.252083992567364</v>
      </c>
      <c r="O3486">
        <f t="shared" si="1020"/>
        <v>3.4763831805131025</v>
      </c>
      <c r="P3486" s="3">
        <f t="shared" si="1021"/>
        <v>-3.4763831805131025</v>
      </c>
      <c r="Q3486" s="3">
        <f t="shared" si="1022"/>
        <v>94.747916007432636</v>
      </c>
      <c r="R3486">
        <f t="shared" si="1023"/>
        <v>-85.252083992567364</v>
      </c>
      <c r="S3486">
        <f t="shared" si="1024"/>
        <v>467.33963288143178</v>
      </c>
      <c r="T3486">
        <f t="shared" si="1007"/>
        <v>-3.4763831805131025</v>
      </c>
    </row>
    <row r="3487" spans="1:20" x14ac:dyDescent="0.3">
      <c r="A3487">
        <f t="shared" si="1008"/>
        <v>2947539.7645394905</v>
      </c>
      <c r="B3487">
        <f t="shared" si="1025"/>
        <v>469115.52348638122</v>
      </c>
      <c r="C3487" t="str">
        <f t="shared" si="1009"/>
        <v>-0.0511056699320664+0.658784818017389i</v>
      </c>
      <c r="D3487" t="str">
        <f t="shared" si="1010"/>
        <v>0.442869340476207-2.63781021286445i</v>
      </c>
      <c r="E3487" t="str">
        <f t="shared" si="1011"/>
        <v>-68.7512763628495-73.8846739440112i</v>
      </c>
      <c r="F3487" t="str">
        <f t="shared" si="1012"/>
        <v>4.49700162347518-7.95331272433662i</v>
      </c>
      <c r="G3487" t="str">
        <f t="shared" si="1013"/>
        <v>0.257568204440528-0.437294894209629i</v>
      </c>
      <c r="H3487" t="str">
        <f t="shared" si="1014"/>
        <v>0.131558749312819-16.872917249324i</v>
      </c>
      <c r="I3487" t="str">
        <f t="shared" si="1015"/>
        <v>-0.347909870105184-0.200312700825198i</v>
      </c>
      <c r="K3487" t="str">
        <f t="shared" si="1016"/>
        <v>0.00600698204264808-0.00773187153501516i</v>
      </c>
      <c r="L3487" t="str">
        <f t="shared" si="1017"/>
        <v>0.0015-0.0212041244538612i</v>
      </c>
      <c r="M3487" t="str">
        <f t="shared" si="1018"/>
        <v>0.0135-0.00869912798107126i</v>
      </c>
      <c r="N3487">
        <f t="shared" si="1019"/>
        <v>85.564125942976261</v>
      </c>
      <c r="O3487">
        <f t="shared" si="1020"/>
        <v>3.5990709149315263</v>
      </c>
      <c r="P3487" s="3">
        <f t="shared" si="1021"/>
        <v>-3.5990709149315263</v>
      </c>
      <c r="Q3487" s="3">
        <f t="shared" si="1022"/>
        <v>94.435874057023739</v>
      </c>
      <c r="R3487">
        <f t="shared" si="1023"/>
        <v>-85.564125942976261</v>
      </c>
      <c r="S3487">
        <f t="shared" si="1024"/>
        <v>469.11552348638122</v>
      </c>
      <c r="T3487">
        <f t="shared" si="1007"/>
        <v>-3.5990709149315263</v>
      </c>
    </row>
    <row r="3488" spans="1:20" x14ac:dyDescent="0.3">
      <c r="A3488">
        <f t="shared" si="1008"/>
        <v>2958740.4156447407</v>
      </c>
      <c r="B3488">
        <f t="shared" si="1025"/>
        <v>470898.16247562948</v>
      </c>
      <c r="C3488" t="str">
        <f t="shared" si="1009"/>
        <v>-0.0468763518579064+0.649802177469224i</v>
      </c>
      <c r="D3488" t="str">
        <f t="shared" si="1010"/>
        <v>0.439618431640618-2.62838257384377i</v>
      </c>
      <c r="E3488" t="str">
        <f t="shared" si="1011"/>
        <v>-68.5349537511491-72.8972876029513i</v>
      </c>
      <c r="F3488" t="str">
        <f t="shared" si="1012"/>
        <v>4.47172207368875-7.9380379224482i</v>
      </c>
      <c r="G3488" t="str">
        <f t="shared" si="1013"/>
        <v>0.256120304530161-0.436489053857641i</v>
      </c>
      <c r="H3488" t="str">
        <f t="shared" si="1014"/>
        <v>0.130373020184478-16.8080663747057i</v>
      </c>
      <c r="I3488" t="str">
        <f t="shared" si="1015"/>
        <v>-0.345920668109696-0.198417073486854i</v>
      </c>
      <c r="K3488" t="str">
        <f t="shared" si="1016"/>
        <v>0.00599886987561303-0.00771583624766902i</v>
      </c>
      <c r="L3488" t="str">
        <f t="shared" si="1017"/>
        <v>0.0015-0.0211238538093855i</v>
      </c>
      <c r="M3488" t="str">
        <f t="shared" si="1018"/>
        <v>0.0135-0.00866619643461969i</v>
      </c>
      <c r="N3488">
        <f t="shared" si="1019"/>
        <v>85.873863424767208</v>
      </c>
      <c r="O3488">
        <f t="shared" si="1020"/>
        <v>3.7218342584262993</v>
      </c>
      <c r="P3488" s="3">
        <f t="shared" si="1021"/>
        <v>-3.7218342584262993</v>
      </c>
      <c r="Q3488" s="3">
        <f t="shared" si="1022"/>
        <v>94.126136575232792</v>
      </c>
      <c r="R3488">
        <f t="shared" si="1023"/>
        <v>-85.873863424767208</v>
      </c>
      <c r="S3488">
        <f t="shared" si="1024"/>
        <v>470.89816247562948</v>
      </c>
      <c r="T3488">
        <f t="shared" si="1007"/>
        <v>-3.7218342584262993</v>
      </c>
    </row>
    <row r="3489" spans="1:20" x14ac:dyDescent="0.3">
      <c r="A3489">
        <f t="shared" si="1008"/>
        <v>2969983.629224191</v>
      </c>
      <c r="B3489">
        <f t="shared" si="1025"/>
        <v>472687.57549303689</v>
      </c>
      <c r="C3489" t="str">
        <f t="shared" si="1009"/>
        <v>-0.0427795354644321+0.640916170485902i</v>
      </c>
      <c r="D3489" t="str">
        <f t="shared" si="1010"/>
        <v>0.436390688009431-2.61898454971225i</v>
      </c>
      <c r="E3489" t="str">
        <f t="shared" si="1011"/>
        <v>-68.3118003016242-71.9217531109408i</v>
      </c>
      <c r="F3489" t="str">
        <f t="shared" si="1012"/>
        <v>4.44653588370859-7.92271021792998i</v>
      </c>
      <c r="G3489" t="str">
        <f t="shared" si="1013"/>
        <v>0.25467775185328-0.435679922149551i</v>
      </c>
      <c r="H3489" t="str">
        <f t="shared" si="1014"/>
        <v>0.129197477148458-16.743471296997i</v>
      </c>
      <c r="I3489" t="str">
        <f t="shared" si="1015"/>
        <v>-0.34393929049477-0.196537303300065i</v>
      </c>
      <c r="K3489" t="str">
        <f t="shared" si="1016"/>
        <v>0.00599074072408455-0.00769987283377822i</v>
      </c>
      <c r="L3489" t="str">
        <f t="shared" si="1017"/>
        <v>0.0015-0.0210438870386387i</v>
      </c>
      <c r="M3489" t="str">
        <f t="shared" si="1018"/>
        <v>0.0135-0.00863338955431333i</v>
      </c>
      <c r="N3489">
        <f t="shared" si="1019"/>
        <v>86.181315754207247</v>
      </c>
      <c r="O3489">
        <f t="shared" si="1020"/>
        <v>3.8446695946704819</v>
      </c>
      <c r="P3489" s="3">
        <f t="shared" si="1021"/>
        <v>-3.8446695946704819</v>
      </c>
      <c r="Q3489" s="3">
        <f t="shared" si="1022"/>
        <v>93.818684245792753</v>
      </c>
      <c r="R3489">
        <f t="shared" si="1023"/>
        <v>-86.181315754207247</v>
      </c>
      <c r="S3489">
        <f t="shared" si="1024"/>
        <v>472.68757549303689</v>
      </c>
      <c r="T3489">
        <f t="shared" si="1007"/>
        <v>-3.8446695946704819</v>
      </c>
    </row>
    <row r="3490" spans="1:20" x14ac:dyDescent="0.3">
      <c r="A3490">
        <f t="shared" si="1008"/>
        <v>2981269.5670152428</v>
      </c>
      <c r="B3490">
        <f t="shared" si="1025"/>
        <v>474483.78827991046</v>
      </c>
      <c r="C3490" t="str">
        <f t="shared" si="1009"/>
        <v>-0.0388120108278615+0.632126878513219i</v>
      </c>
      <c r="D3490" t="str">
        <f t="shared" si="1010"/>
        <v>0.433185954732397-2.60961609273566i</v>
      </c>
      <c r="E3490" t="str">
        <f t="shared" si="1011"/>
        <v>-68.0820738325241-70.9580104976231i</v>
      </c>
      <c r="F3490" t="str">
        <f t="shared" si="1012"/>
        <v>4.42144325791148-7.9073303177995i</v>
      </c>
      <c r="G3490" t="str">
        <f t="shared" si="1013"/>
        <v>0.253240558115673-0.434867540569465i</v>
      </c>
      <c r="H3490" t="str">
        <f t="shared" si="1014"/>
        <v>0.128032031825377-16.6791309306533i</v>
      </c>
      <c r="I3490" t="str">
        <f t="shared" si="1015"/>
        <v>-0.341965745493278-0.194673286883486i</v>
      </c>
      <c r="K3490" t="str">
        <f t="shared" si="1016"/>
        <v>0.00598259446261631-0.00768398080702059i</v>
      </c>
      <c r="L3490" t="str">
        <f t="shared" si="1017"/>
        <v>0.0015-0.0209642229912718i</v>
      </c>
      <c r="M3490" t="str">
        <f t="shared" si="1018"/>
        <v>0.0135-0.00860070686821412i</v>
      </c>
      <c r="N3490">
        <f t="shared" si="1019"/>
        <v>86.486502351700096</v>
      </c>
      <c r="O3490">
        <f t="shared" si="1020"/>
        <v>3.9675733987440944</v>
      </c>
      <c r="P3490" s="3">
        <f t="shared" si="1021"/>
        <v>-3.9675733987440944</v>
      </c>
      <c r="Q3490" s="3">
        <f t="shared" si="1022"/>
        <v>93.513497648299904</v>
      </c>
      <c r="R3490">
        <f t="shared" si="1023"/>
        <v>-86.486502351700096</v>
      </c>
      <c r="S3490">
        <f t="shared" si="1024"/>
        <v>474.48378827991047</v>
      </c>
      <c r="T3490">
        <f t="shared" si="1007"/>
        <v>-3.9675733987440944</v>
      </c>
    </row>
    <row r="3491" spans="1:20" x14ac:dyDescent="0.3">
      <c r="A3491">
        <f t="shared" si="1008"/>
        <v>2992598.3913699007</v>
      </c>
      <c r="B3491">
        <f t="shared" si="1025"/>
        <v>476286.82667537412</v>
      </c>
      <c r="C3491" t="str">
        <f t="shared" si="1009"/>
        <v>-0.0349706238676398+0.623434326292144i</v>
      </c>
      <c r="D3491" t="str">
        <f t="shared" si="1010"/>
        <v>0.430004077844628-2.60027715471004i</v>
      </c>
      <c r="E3491" t="str">
        <f t="shared" si="1011"/>
        <v>-67.846026527191-70.0059959916409i</v>
      </c>
      <c r="F3491" t="str">
        <f t="shared" si="1012"/>
        <v>4.39644439379484-7.89189892858944i</v>
      </c>
      <c r="G3491" t="str">
        <f t="shared" si="1013"/>
        <v>0.251808734629117-0.434051950569975i</v>
      </c>
      <c r="H3491" t="str">
        <f t="shared" si="1014"/>
        <v>0.12687659669293-16.6150441956086i</v>
      </c>
      <c r="I3491" t="str">
        <f t="shared" si="1015"/>
        <v>-0.34000004087787-0.192824921154951i</v>
      </c>
      <c r="K3491" t="str">
        <f t="shared" si="1016"/>
        <v>0.0059744309679753-0.00766815968109617i</v>
      </c>
      <c r="L3491" t="str">
        <f t="shared" si="1017"/>
        <v>0.0015-0.0208848605212909i</v>
      </c>
      <c r="M3491" t="str">
        <f t="shared" si="1018"/>
        <v>0.0135-0.00856814790617065i</v>
      </c>
      <c r="N3491">
        <f t="shared" si="1019"/>
        <v>86.789442728355255</v>
      </c>
      <c r="O3491">
        <f t="shared" si="1020"/>
        <v>4.0905422358802568</v>
      </c>
      <c r="P3491" s="3">
        <f t="shared" si="1021"/>
        <v>-4.0905422358802568</v>
      </c>
      <c r="Q3491" s="3">
        <f t="shared" si="1022"/>
        <v>93.210557271644745</v>
      </c>
      <c r="R3491">
        <f t="shared" si="1023"/>
        <v>-86.789442728355255</v>
      </c>
      <c r="S3491">
        <f t="shared" si="1024"/>
        <v>476.28682667537413</v>
      </c>
      <c r="T3491">
        <f t="shared" si="1007"/>
        <v>-4.0905422358802568</v>
      </c>
    </row>
    <row r="3492" spans="1:20" x14ac:dyDescent="0.3">
      <c r="A3492">
        <f t="shared" si="1008"/>
        <v>3003970.2652571066</v>
      </c>
      <c r="B3492">
        <f t="shared" si="1025"/>
        <v>478096.71661674057</v>
      </c>
      <c r="C3492" t="str">
        <f t="shared" si="1009"/>
        <v>-0.0312522764227037+0.614838484350639i</v>
      </c>
      <c r="D3492" t="str">
        <f t="shared" si="1010"/>
        <v>0.426844904263754-2.5909676869693i</v>
      </c>
      <c r="E3492" t="str">
        <f t="shared" si="1011"/>
        <v>-67.6039049686852-69.0656422346306i</v>
      </c>
      <c r="F3492" t="str">
        <f t="shared" si="1012"/>
        <v>4.37153948200804-7.87641675627566i</v>
      </c>
      <c r="G3492" t="str">
        <f t="shared" si="1013"/>
        <v>0.250382292313155-0.433233193568042i</v>
      </c>
      <c r="H3492" t="str">
        <f t="shared" si="1014"/>
        <v>0.125731085076212-16.5512100172394i</v>
      </c>
      <c r="I3492" t="str">
        <f t="shared" si="1015"/>
        <v>-0.338042183963011-0.190992103334974i</v>
      </c>
      <c r="K3492" t="str">
        <f t="shared" si="1016"/>
        <v>0.00596625011915267-0.00765240896973483i</v>
      </c>
      <c r="L3492" t="str">
        <f t="shared" si="1017"/>
        <v>0.0015-0.0208057984870402i</v>
      </c>
      <c r="M3492" t="str">
        <f t="shared" si="1018"/>
        <v>0.0135-0.00853571219981137i</v>
      </c>
      <c r="N3492">
        <f t="shared" si="1019"/>
        <v>87.090156473037396</v>
      </c>
      <c r="O3492">
        <f t="shared" si="1020"/>
        <v>4.2135727601915853</v>
      </c>
      <c r="P3492" s="3">
        <f t="shared" si="1021"/>
        <v>-4.2135727601915853</v>
      </c>
      <c r="Q3492" s="3">
        <f t="shared" si="1022"/>
        <v>92.909843526962604</v>
      </c>
      <c r="R3492">
        <f t="shared" si="1023"/>
        <v>-87.090156473037396</v>
      </c>
      <c r="S3492">
        <f t="shared" si="1024"/>
        <v>478.09671661674059</v>
      </c>
      <c r="T3492">
        <f t="shared" si="1007"/>
        <v>-4.2135727601915853</v>
      </c>
    </row>
    <row r="3493" spans="1:20" x14ac:dyDescent="0.3">
      <c r="A3493">
        <f t="shared" si="1008"/>
        <v>3015385.3522650837</v>
      </c>
      <c r="B3493">
        <f t="shared" si="1025"/>
        <v>479913.48413988418</v>
      </c>
      <c r="C3493" t="str">
        <f t="shared" si="1009"/>
        <v>-0.0276539262572165+0.606339271432661i</v>
      </c>
      <c r="D3493" t="str">
        <f t="shared" si="1010"/>
        <v>0.423708281787112-2.58168764039313i</v>
      </c>
      <c r="E3493" t="str">
        <f t="shared" si="1011"/>
        <v>-67.3559501794181-68.1368784886452i</v>
      </c>
      <c r="F3493" t="str">
        <f t="shared" si="1012"/>
        <v>4.34672870638439-7.86088450620577i</v>
      </c>
      <c r="G3493" t="str">
        <f t="shared" si="1013"/>
        <v>0.248961241696939-0.432411310940934i</v>
      </c>
      <c r="H3493" t="str">
        <f t="shared" si="1014"/>
        <v>0.124595411138168-16.487627326328i</v>
      </c>
      <c r="I3493" t="str">
        <f t="shared" si="1015"/>
        <v>-0.336092181607055-0.189174730950202i</v>
      </c>
      <c r="K3493" t="str">
        <f t="shared" si="1016"/>
        <v>0.00595805179737473-0.00763672818670434i</v>
      </c>
      <c r="L3493" t="str">
        <f t="shared" si="1017"/>
        <v>0.0015-0.0207270357511857i</v>
      </c>
      <c r="M3493" t="str">
        <f t="shared" si="1018"/>
        <v>0.0135-0.00850339928253773i</v>
      </c>
      <c r="N3493">
        <f t="shared" si="1019"/>
        <v>87.388663239891699</v>
      </c>
      <c r="O3493">
        <f t="shared" si="1020"/>
        <v>4.3366617133778682</v>
      </c>
      <c r="P3493" s="3">
        <f t="shared" si="1021"/>
        <v>-4.3366617133778682</v>
      </c>
      <c r="Q3493" s="3">
        <f t="shared" si="1022"/>
        <v>92.611336760108301</v>
      </c>
      <c r="R3493">
        <f t="shared" si="1023"/>
        <v>-87.388663239891699</v>
      </c>
      <c r="S3493">
        <f t="shared" si="1024"/>
        <v>479.91348413988419</v>
      </c>
      <c r="T3493">
        <f t="shared" si="1007"/>
        <v>-4.3366617133778682</v>
      </c>
    </row>
    <row r="3494" spans="1:20" x14ac:dyDescent="0.3">
      <c r="A3494">
        <f t="shared" si="1008"/>
        <v>3026843.8166036913</v>
      </c>
      <c r="B3494">
        <f t="shared" si="1025"/>
        <v>481737.15537961578</v>
      </c>
      <c r="C3494" t="str">
        <f t="shared" si="1009"/>
        <v>-0.024172586999982+0.597936556863906i</v>
      </c>
      <c r="D3494" t="str">
        <f t="shared" si="1010"/>
        <v>0.420594059088849-2.57243696541448i</v>
      </c>
      <c r="E3494" t="str">
        <f t="shared" si="1011"/>
        <v>-67.1023976654347-67.2196308370614i</v>
      </c>
      <c r="F3494" t="str">
        <f t="shared" si="1012"/>
        <v>4.322012243974-7.84530288302869i</v>
      </c>
      <c r="G3494" t="str">
        <f t="shared" si="1013"/>
        <v>0.24754559292111-0.431586344022197i</v>
      </c>
      <c r="H3494" t="str">
        <f t="shared" si="1014"/>
        <v>0.123469489870163-16.4242950590269i</v>
      </c>
      <c r="I3494" t="str">
        <f t="shared" si="1015"/>
        <v>-0.334150040214389-0.187372701836834i</v>
      </c>
      <c r="K3494" t="str">
        <f t="shared" si="1016"/>
        <v>0.00594983588611395-0.00762111684581852i</v>
      </c>
      <c r="L3494" t="str">
        <f t="shared" si="1017"/>
        <v>0.0015-0.020648571180699i</v>
      </c>
      <c r="M3494" t="str">
        <f t="shared" si="1018"/>
        <v>0.0135-0.00847120868951754i</v>
      </c>
      <c r="N3494">
        <f t="shared" si="1019"/>
        <v>87.684982736331648</v>
      </c>
      <c r="O3494">
        <f t="shared" si="1020"/>
        <v>4.4598059234187657</v>
      </c>
      <c r="P3494" s="3">
        <f t="shared" si="1021"/>
        <v>-4.4598059234187657</v>
      </c>
      <c r="Q3494" s="3">
        <f t="shared" si="1022"/>
        <v>92.315017263668352</v>
      </c>
      <c r="R3494">
        <f t="shared" si="1023"/>
        <v>-87.684982736331648</v>
      </c>
      <c r="S3494">
        <f t="shared" si="1024"/>
        <v>481.73715537961579</v>
      </c>
      <c r="T3494">
        <f t="shared" si="1007"/>
        <v>-4.4598059234187657</v>
      </c>
    </row>
    <row r="3495" spans="1:20" x14ac:dyDescent="0.3">
      <c r="A3495">
        <f t="shared" si="1008"/>
        <v>3038345.8231067853</v>
      </c>
      <c r="B3495">
        <f t="shared" si="1025"/>
        <v>483567.75657005835</v>
      </c>
      <c r="C3495" t="str">
        <f t="shared" si="1009"/>
        <v>-0.0208053280215255+0.589630162854195i</v>
      </c>
      <c r="D3495" t="str">
        <f t="shared" si="1010"/>
        <v>0.417502085717022-2.56321561202711i</v>
      </c>
      <c r="E3495" t="str">
        <f t="shared" si="1011"/>
        <v>-66.8434774649914-66.3138223790118i</v>
      </c>
      <c r="F3495" t="str">
        <f t="shared" si="1012"/>
        <v>4.29739026507727-7.82967259062482i</v>
      </c>
      <c r="G3495" t="str">
        <f t="shared" si="1013"/>
        <v>0.246135355739719-0.430758334097671i</v>
      </c>
      <c r="H3495" t="str">
        <f t="shared" si="1014"/>
        <v>0.12235323708266-16.3612121568229i</v>
      </c>
      <c r="I3495" t="str">
        <f t="shared" si="1015"/>
        <v>-0.332215765737639-0.185585914144i</v>
      </c>
      <c r="K3495" t="str">
        <f t="shared" si="1016"/>
        <v>0.00594160227109988-0.00760557446094579i</v>
      </c>
      <c r="L3495" t="str">
        <f t="shared" si="1017"/>
        <v>0.0015-0.020570403646841i</v>
      </c>
      <c r="M3495" t="str">
        <f t="shared" si="1018"/>
        <v>0.0135-0.00843913995767834i</v>
      </c>
      <c r="N3495">
        <f t="shared" si="1019"/>
        <v>87.979134711483567</v>
      </c>
      <c r="O3495">
        <f t="shared" si="1020"/>
        <v>4.5830023032530542</v>
      </c>
      <c r="P3495" s="3">
        <f t="shared" si="1021"/>
        <v>-4.5830023032530542</v>
      </c>
      <c r="Q3495" s="3">
        <f t="shared" si="1022"/>
        <v>92.020865288516433</v>
      </c>
      <c r="R3495">
        <f t="shared" si="1023"/>
        <v>-87.979134711483567</v>
      </c>
      <c r="S3495">
        <f t="shared" si="1024"/>
        <v>483.56775657005835</v>
      </c>
      <c r="T3495">
        <f t="shared" si="1007"/>
        <v>-4.5830023032530542</v>
      </c>
    </row>
    <row r="3496" spans="1:20" x14ac:dyDescent="0.3">
      <c r="A3496">
        <f t="shared" si="1008"/>
        <v>3049891.5372345913</v>
      </c>
      <c r="B3496">
        <f t="shared" si="1025"/>
        <v>485405.31404502457</v>
      </c>
      <c r="C3496" t="str">
        <f t="shared" si="1009"/>
        <v>-0.0175492742527581+0.581419866736511i</v>
      </c>
      <c r="D3496" t="str">
        <f t="shared" si="1010"/>
        <v>0.41443221209069-2.55402352979318i</v>
      </c>
      <c r="E3496" t="str">
        <f t="shared" si="1011"/>
        <v>-66.5794142011008-65.4193734174139i</v>
      </c>
      <c r="F3496" t="str">
        <f t="shared" si="1012"/>
        <v>4.27286293327932-7.8139943320371i</v>
      </c>
      <c r="G3496" t="str">
        <f t="shared" si="1013"/>
        <v>0.244730539522191-0.429927322401552i</v>
      </c>
      <c r="H3496" t="str">
        <f t="shared" si="1014"/>
        <v>0.121246569396032-16.298377566502i</v>
      </c>
      <c r="I3496" t="str">
        <f t="shared" si="1015"/>
        <v>-0.330289363679922-0.183814266337103i</v>
      </c>
      <c r="K3496" t="str">
        <f t="shared" si="1016"/>
        <v>0.00593335084033008-0.00759010054601794i</v>
      </c>
      <c r="L3496" t="str">
        <f t="shared" si="1017"/>
        <v>0.0015-0.0204925320251454i</v>
      </c>
      <c r="M3496" t="str">
        <f t="shared" si="1018"/>
        <v>0.0135-0.00840719262570071i</v>
      </c>
      <c r="N3496">
        <f t="shared" si="1019"/>
        <v>88.271138945076416</v>
      </c>
      <c r="O3496">
        <f t="shared" si="1020"/>
        <v>4.7062478494460684</v>
      </c>
      <c r="P3496" s="3">
        <f t="shared" si="1021"/>
        <v>-4.7062478494460684</v>
      </c>
      <c r="Q3496" s="3">
        <f t="shared" si="1022"/>
        <v>91.728861054923584</v>
      </c>
      <c r="R3496">
        <f t="shared" si="1023"/>
        <v>-88.271138945076416</v>
      </c>
      <c r="S3496">
        <f t="shared" si="1024"/>
        <v>485.40531404502457</v>
      </c>
      <c r="T3496">
        <f t="shared" si="1007"/>
        <v>-4.7062478494460684</v>
      </c>
    </row>
    <row r="3497" spans="1:20" x14ac:dyDescent="0.3">
      <c r="A3497">
        <f t="shared" si="1008"/>
        <v>3061481.125076083</v>
      </c>
      <c r="B3497">
        <f t="shared" si="1025"/>
        <v>487249.8542383957</v>
      </c>
      <c r="C3497" t="str">
        <f t="shared" si="1009"/>
        <v>-0.0144016059489856+0.573305403142659i</v>
      </c>
      <c r="D3497" t="str">
        <f t="shared" si="1010"/>
        <v>0.411384289496953-2.54486066785056i</v>
      </c>
      <c r="E3497" t="str">
        <f t="shared" si="1011"/>
        <v>-66.3104271377119-64.5362016406581i</v>
      </c>
      <c r="F3497" t="str">
        <f t="shared" si="1012"/>
        <v>4.24843040548493-7.79826880940251i</v>
      </c>
      <c r="G3497" t="str">
        <f t="shared" si="1013"/>
        <v>0.24333115325533-0.429093350112491i</v>
      </c>
      <c r="H3497" t="str">
        <f t="shared" si="1014"/>
        <v>0.12014940423147-16.2357902401143i</v>
      </c>
      <c r="I3497" t="str">
        <f t="shared" si="1015"/>
        <v>-0.328370839097147-0.182057657201117i</v>
      </c>
      <c r="K3497" t="str">
        <f t="shared" si="1016"/>
        <v>0.00592508148408111-0.007574694615039i</v>
      </c>
      <c r="L3497" t="str">
        <f t="shared" si="1017"/>
        <v>0.0015-0.0204149551954029i</v>
      </c>
      <c r="M3497" t="str">
        <f t="shared" si="1018"/>
        <v>0.0135-0.00837536623401148i</v>
      </c>
      <c r="N3497">
        <f t="shared" si="1019"/>
        <v>88.561015236766266</v>
      </c>
      <c r="O3497">
        <f t="shared" si="1020"/>
        <v>4.829539640849652</v>
      </c>
      <c r="P3497" s="3">
        <f t="shared" si="1021"/>
        <v>-4.829539640849652</v>
      </c>
      <c r="Q3497" s="3">
        <f t="shared" si="1022"/>
        <v>91.438984763233734</v>
      </c>
      <c r="R3497">
        <f t="shared" si="1023"/>
        <v>-88.561015236766266</v>
      </c>
      <c r="S3497">
        <f t="shared" si="1024"/>
        <v>487.2498542383957</v>
      </c>
      <c r="T3497">
        <f t="shared" si="1007"/>
        <v>-4.829539640849652</v>
      </c>
    </row>
    <row r="3498" spans="1:20" x14ac:dyDescent="0.3">
      <c r="A3498">
        <f t="shared" si="1008"/>
        <v>3073114.7533513717</v>
      </c>
      <c r="B3498">
        <f t="shared" si="1025"/>
        <v>489101.40368450159</v>
      </c>
      <c r="C3498" t="str">
        <f t="shared" si="1009"/>
        <v>-0.0113595584028591+0.565286466115989i</v>
      </c>
      <c r="D3498" t="str">
        <f t="shared" si="1010"/>
        <v>0.408358170087965-2.53572697492016i</v>
      </c>
      <c r="E3498" t="str">
        <f t="shared" si="1011"/>
        <v>-66.0367302392328-63.6642222980502i</v>
      </c>
      <c r="F3498" t="str">
        <f t="shared" si="1012"/>
        <v>4.22409283195435-7.78249672388485i</v>
      </c>
      <c r="G3498" t="str">
        <f t="shared" si="1013"/>
        <v>0.241937205545373-0.428256458349747i</v>
      </c>
      <c r="H3498" t="str">
        <f t="shared" si="1014"/>
        <v>0.119061659802015-16.1734491349395i</v>
      </c>
      <c r="I3498" t="str">
        <f t="shared" si="1015"/>
        <v>-0.326460196600395-0.180315985843852i</v>
      </c>
      <c r="K3498" t="str">
        <f t="shared" si="1016"/>
        <v>0.00591679409491937-0.0075593561820946i</v>
      </c>
      <c r="L3498" t="str">
        <f t="shared" si="1017"/>
        <v>0.0015-0.0203376720416447i</v>
      </c>
      <c r="M3498" t="str">
        <f t="shared" si="1018"/>
        <v>0.0135-0.00834366032477734i</v>
      </c>
      <c r="N3498">
        <f t="shared" si="1019"/>
        <v>88.848783395888503</v>
      </c>
      <c r="O3498">
        <f t="shared" si="1020"/>
        <v>4.9528748372537956</v>
      </c>
      <c r="P3498" s="3">
        <f t="shared" si="1021"/>
        <v>-4.9528748372537956</v>
      </c>
      <c r="Q3498" s="3">
        <f t="shared" si="1022"/>
        <v>91.151216604111497</v>
      </c>
      <c r="R3498">
        <f t="shared" si="1023"/>
        <v>-88.848783395888503</v>
      </c>
      <c r="S3498">
        <f t="shared" si="1024"/>
        <v>489.10140368450158</v>
      </c>
      <c r="T3498">
        <f t="shared" si="1007"/>
        <v>-4.9528748372537956</v>
      </c>
    </row>
    <row r="3499" spans="1:20" x14ac:dyDescent="0.3">
      <c r="A3499">
        <f t="shared" si="1008"/>
        <v>3084792.5894141071</v>
      </c>
      <c r="B3499">
        <f t="shared" si="1025"/>
        <v>490959.9890185027</v>
      </c>
      <c r="C3499" t="str">
        <f t="shared" si="1009"/>
        <v>-0.00842042160976597+0.557362711161405i</v>
      </c>
      <c r="D3499" t="str">
        <f t="shared" si="1010"/>
        <v>0.405353706877967-2.52662239931328i</v>
      </c>
      <c r="E3499" t="str">
        <f t="shared" si="1011"/>
        <v>-65.7585322330883-62.8033483690792i</v>
      </c>
      <c r="F3499" t="str">
        <f t="shared" si="1012"/>
        <v>4.19985035633968-7.76667877560778i</v>
      </c>
      <c r="G3499" t="str">
        <f t="shared" si="1013"/>
        <v>0.240548704620074-0.427416688169377i</v>
      </c>
      <c r="H3499" t="str">
        <f t="shared" si="1014"/>
        <v>0.117983255103698-16.111353213452i</v>
      </c>
      <c r="I3499" t="str">
        <f t="shared" si="1015"/>
        <v>-0.324557440358311-0.178589151699161i</v>
      </c>
      <c r="K3499" t="str">
        <f t="shared" si="1016"/>
        <v>0.00590848856771197-0.00754408476136145i</v>
      </c>
      <c r="L3499" t="str">
        <f t="shared" si="1017"/>
        <v>0.0015-0.0202606814521266i</v>
      </c>
      <c r="M3499" t="str">
        <f t="shared" si="1018"/>
        <v>0.0135-0.00831207444189811i</v>
      </c>
      <c r="N3499">
        <f t="shared" si="1019"/>
        <v>89.13446323162654</v>
      </c>
      <c r="O3499">
        <f t="shared" si="1020"/>
        <v>5.0762506780339791</v>
      </c>
      <c r="P3499" s="3">
        <f t="shared" si="1021"/>
        <v>-5.0762506780339791</v>
      </c>
      <c r="Q3499" s="3">
        <f t="shared" si="1022"/>
        <v>90.86553676837346</v>
      </c>
      <c r="R3499">
        <f t="shared" si="1023"/>
        <v>-89.13446323162654</v>
      </c>
      <c r="S3499">
        <f t="shared" si="1024"/>
        <v>490.95998901850271</v>
      </c>
      <c r="T3499">
        <f t="shared" si="1007"/>
        <v>-5.0762506780339791</v>
      </c>
    </row>
    <row r="3500" spans="1:20" x14ac:dyDescent="0.3">
      <c r="A3500">
        <f t="shared" si="1008"/>
        <v>3096514.8012538808</v>
      </c>
      <c r="B3500">
        <f t="shared" si="1025"/>
        <v>492825.63697677304</v>
      </c>
      <c r="C3500" t="str">
        <f t="shared" si="1009"/>
        <v>-0.0055815398890392+0.54953375723322i</v>
      </c>
      <c r="D3500" t="str">
        <f t="shared" si="1010"/>
        <v>0.402370753740222-2.51754688893872i</v>
      </c>
      <c r="E3500" t="str">
        <f t="shared" si="1011"/>
        <v>-65.4760366750446-61.9534907266298i</v>
      </c>
      <c r="F3500" t="str">
        <f t="shared" si="1012"/>
        <v>4.17570311572201-7.75081566358898i</v>
      </c>
      <c r="G3500" t="str">
        <f t="shared" si="1013"/>
        <v>0.239165658330827-0.426574080560468i</v>
      </c>
      <c r="H3500" t="str">
        <f t="shared" si="1014"/>
        <v>0.116914109906795-16.0495014432876i</v>
      </c>
      <c r="I3500" t="str">
        <f t="shared" si="1015"/>
        <v>-0.322662574099589-0.176877054530128i</v>
      </c>
      <c r="K3500" t="str">
        <f t="shared" si="1016"/>
        <v>0.00590016479963769-0.00752887986711712i</v>
      </c>
      <c r="L3500" t="str">
        <f t="shared" si="1017"/>
        <v>0.0015-0.0201839823193132i</v>
      </c>
      <c r="M3500" t="str">
        <f t="shared" si="1018"/>
        <v>0.0135-0.00828060813100032i</v>
      </c>
      <c r="N3500">
        <f t="shared" si="1019"/>
        <v>89.418074543584169</v>
      </c>
      <c r="O3500">
        <f t="shared" si="1020"/>
        <v>5.1996644807946133</v>
      </c>
      <c r="P3500" s="3">
        <f t="shared" si="1021"/>
        <v>-5.1996644807946133</v>
      </c>
      <c r="Q3500" s="3">
        <f t="shared" si="1022"/>
        <v>90.581925456415831</v>
      </c>
      <c r="R3500">
        <f t="shared" si="1023"/>
        <v>-89.418074543584169</v>
      </c>
      <c r="S3500">
        <f t="shared" si="1024"/>
        <v>492.82563697677301</v>
      </c>
      <c r="T3500">
        <f t="shared" ref="T3500:T3563" si="1026">P3500</f>
        <v>-5.1996644807946133</v>
      </c>
    </row>
    <row r="3501" spans="1:20" x14ac:dyDescent="0.3">
      <c r="A3501">
        <f t="shared" ref="A3501:A3564" si="1027">2*PI()*B3501</f>
        <v>3108281.5574986455</v>
      </c>
      <c r="B3501">
        <f t="shared" si="1025"/>
        <v>494698.37439728476</v>
      </c>
      <c r="C3501" t="str">
        <f t="shared" ref="C3501:C3564" si="1028">IMPRODUCT(D3501,E3501,$C$40,,K3501,$C$41)</f>
        <v>-0.00284031146415625+0.541799188661357i</v>
      </c>
      <c r="D3501" t="str">
        <f t="shared" ref="D3501:D3564" si="1029">IMDIV(IMPRODUCT($C$37,$C$38,COMPLEX(1,A3501/$C$38)),IMSUM(-1*A3501*A3501/$C$39,COMPLEX(0,1*A3501)))</f>
        <v>0.39940916540401-2.50850039130994i</v>
      </c>
      <c r="E3501" t="str">
        <f t="shared" ref="E3501:E3564" si="1030">IMDIV(IMPRODUCT(IMSUM(F3501,G3501),$C$29,H3501),IMSUM(1,I3501))</f>
        <v>-65.1894420170231-61.114558294218i</v>
      </c>
      <c r="F3501" t="str">
        <f t="shared" ref="F3501:F3564" si="1031">IMDIV(IMPRODUCT($C$14,$C$15,COMPLEX(1,A3501/$C$15)),IMSUM(-1*A3501*A3501/$C$16,COMPLEX(0,A3501)))</f>
        <v>4.15165124064925-7.73490808567495i</v>
      </c>
      <c r="G3501" t="str">
        <f t="shared" ref="G3501:G3564" si="1032">IMDIV(1,COMPLEX(1,A3501*$C$9*$C$10))</f>
        <v>0.237788074154833-0.425728676441426i</v>
      </c>
      <c r="H3501" t="str">
        <f t="shared" ref="H3501:H3564" si="1033">IMDIV($C$3,IMSUM(K3501,COMPLEX(0,$C$28*A3501)))</f>
        <v>0.115854144747181-15.9878927972089i</v>
      </c>
      <c r="I3501" t="str">
        <f t="shared" ref="I3501:I3564" si="1034">IMPRODUCT(F3501,$C$29,H3501,$C$31)</f>
        <v>-0.32077560111547-0.175179594432192i</v>
      </c>
      <c r="K3501" t="str">
        <f t="shared" ref="K3501:K3564" si="1035">IF($C$26&lt;=0,IMDIV(1,IMSUM(IMDIV(1,L3501),1/$C$18)),IMDIV(1,IMSUM(IMDIV(1,L3501),1/$C$18,IMDIV(1,M3501))))</f>
        <v>0.00589182269019775-0.00751374101375006i</v>
      </c>
      <c r="L3501" t="str">
        <f t="shared" ref="L3501:L3564" si="1036">IMSUM($C$21/$C$22,IMDIV(1,COMPLEX(0,$C$20*$C$22*A3501)))</f>
        <v>0.0015-0.0201075735398618i</v>
      </c>
      <c r="M3501" t="str">
        <f t="shared" ref="M3501:M3564" si="1037">IMSUM($C$25/$C$26,IMDIV(1,COMPLEX(0,$C$24*$C$26*A3501)))</f>
        <v>0.0135-0.00824926093943047i</v>
      </c>
      <c r="N3501">
        <f t="shared" ref="N3501:N3564" si="1038">ABS(R3501)</f>
        <v>89.699637112756704</v>
      </c>
      <c r="O3501">
        <f t="shared" ref="O3501:O3564" si="1039">ABS(P3501)</f>
        <v>5.3231136400115089</v>
      </c>
      <c r="P3501" s="3">
        <f t="shared" ref="P3501:P3564" si="1040">20*LOG10(IMABS(C3501))</f>
        <v>-5.3231136400115089</v>
      </c>
      <c r="Q3501" s="3">
        <f t="shared" ref="Q3501:Q3564" si="1041">IMARGUMENT(C3501)*180/PI()</f>
        <v>90.300362887243296</v>
      </c>
      <c r="R3501">
        <f t="shared" ref="R3501:R3564" si="1042">IF(Q3501&lt;0,Q3501+180,Q3501-180)</f>
        <v>-89.699637112756704</v>
      </c>
      <c r="S3501">
        <f t="shared" ref="S3501:S3564" si="1043">B3501/1000</f>
        <v>494.69837439728474</v>
      </c>
      <c r="T3501">
        <f t="shared" si="1026"/>
        <v>-5.3231136400115089</v>
      </c>
    </row>
    <row r="3502" spans="1:20" x14ac:dyDescent="0.3">
      <c r="A3502">
        <f t="shared" si="1027"/>
        <v>3120093.0274171405</v>
      </c>
      <c r="B3502">
        <f t="shared" ref="B3502:B3565" si="1044">B3501*(1+B$42)</f>
        <v>496578.22821999446</v>
      </c>
      <c r="C3502" t="str">
        <f t="shared" si="1028"/>
        <v>-0.000194188005041895+0.534158557016633i</v>
      </c>
      <c r="D3502" t="str">
        <f t="shared" si="1029"/>
        <v>0.396468797451545-2.49948285355213i</v>
      </c>
      <c r="E3502" t="str">
        <f t="shared" si="1030"/>
        <v>-64.8989416771587-60.2864581973769i</v>
      </c>
      <c r="F3502" t="str">
        <f t="shared" si="1031"/>
        <v>4.12769485517443-7.71895673847664i</v>
      </c>
      <c r="G3502" t="str">
        <f t="shared" si="1032"/>
        <v>0.236415959197297-0.424880516656294i</v>
      </c>
      <c r="H3502" t="str">
        <f t="shared" si="1033"/>
        <v>0.114803280917796-15.9265262530723i</v>
      </c>
      <c r="I3502" t="str">
        <f t="shared" si="1034"/>
        <v>-0.318896524262316-0.173496671836239i</v>
      </c>
      <c r="K3502" t="str">
        <f t="shared" si="1035"/>
        <v>0.00588346214122651-0.00749866771576989i</v>
      </c>
      <c r="L3502" t="str">
        <f t="shared" si="1036"/>
        <v>0.0015-0.0200314540146063i</v>
      </c>
      <c r="M3502" t="str">
        <f t="shared" si="1037"/>
        <v>0.0135-0.00821803241624874i</v>
      </c>
      <c r="N3502">
        <f t="shared" si="1038"/>
        <v>89.979170692887607</v>
      </c>
      <c r="O3502">
        <f t="shared" si="1039"/>
        <v>5.4465956256736989</v>
      </c>
      <c r="P3502" s="3">
        <f t="shared" si="1040"/>
        <v>-5.4465956256736989</v>
      </c>
      <c r="Q3502" s="3">
        <f t="shared" si="1041"/>
        <v>90.020829307112393</v>
      </c>
      <c r="R3502">
        <f t="shared" si="1042"/>
        <v>-89.979170692887607</v>
      </c>
      <c r="S3502">
        <f t="shared" si="1043"/>
        <v>496.57822821999446</v>
      </c>
      <c r="T3502">
        <f t="shared" si="1026"/>
        <v>-5.4465956256736989</v>
      </c>
    </row>
    <row r="3503" spans="1:20" x14ac:dyDescent="0.3">
      <c r="A3503">
        <f t="shared" si="1027"/>
        <v>3131949.3809213256</v>
      </c>
      <c r="B3503">
        <f t="shared" si="1044"/>
        <v>498465.22548723046</v>
      </c>
      <c r="C3503" t="str">
        <f t="shared" si="1028"/>
        <v>0.00235932586455406+0.526611382915801i</v>
      </c>
      <c r="D3503" t="str">
        <f t="shared" si="1029"/>
        <v>0.393549506314876-2.49049422240909i</v>
      </c>
      <c r="E3503" t="str">
        <f t="shared" si="1030"/>
        <v>-64.6047241118541-59.4690959092969i</v>
      </c>
      <c r="F3503" t="str">
        <f t="shared" si="1031"/>
        <v>4.10383407689489-7.70296231730586i</v>
      </c>
      <c r="G3503" t="str">
        <f t="shared" si="1032"/>
        <v>0.235049320193671-0.424029641971129i</v>
      </c>
      <c r="H3503" t="str">
        <f t="shared" si="1033"/>
        <v>0.113761440460222-15.8654007937946i</v>
      </c>
      <c r="I3503" t="str">
        <f t="shared" si="1034"/>
        <v>-0.317025345964213-0.17182818751165i</v>
      </c>
      <c r="K3503" t="str">
        <f t="shared" si="1035"/>
        <v>0.00587508305690242-0.00748365948781793i</v>
      </c>
      <c r="L3503" t="str">
        <f t="shared" si="1036"/>
        <v>0.0015-0.0199556226485418i</v>
      </c>
      <c r="M3503" t="str">
        <f t="shared" si="1037"/>
        <v>0.0135-0.00818692211222225i</v>
      </c>
      <c r="N3503">
        <f t="shared" si="1038"/>
        <v>90.256695002199123</v>
      </c>
      <c r="O3503">
        <f t="shared" si="1039"/>
        <v>5.5701079819272064</v>
      </c>
      <c r="P3503" s="3">
        <f t="shared" si="1040"/>
        <v>-5.5701079819272064</v>
      </c>
      <c r="Q3503" s="3">
        <f t="shared" si="1041"/>
        <v>89.743304997800877</v>
      </c>
      <c r="R3503">
        <f t="shared" si="1042"/>
        <v>-90.256695002199123</v>
      </c>
      <c r="S3503">
        <f t="shared" si="1043"/>
        <v>498.46522548723044</v>
      </c>
      <c r="T3503">
        <f t="shared" si="1026"/>
        <v>-5.5701079819272064</v>
      </c>
    </row>
    <row r="3504" spans="1:20" x14ac:dyDescent="0.3">
      <c r="A3504">
        <f t="shared" si="1027"/>
        <v>3143850.7885688269</v>
      </c>
      <c r="B3504">
        <f t="shared" si="1044"/>
        <v>500359.39334408194</v>
      </c>
      <c r="C3504" t="str">
        <f t="shared" si="1028"/>
        <v>0.00482267309182138+0.519157157767254i</v>
      </c>
      <c r="D3504" t="str">
        <f t="shared" si="1029"/>
        <v>0.390651149272802-2.4815344442503i</v>
      </c>
      <c r="E3504" t="str">
        <f t="shared" si="1030"/>
        <v>-64.3069728896053-58.6623753908392i</v>
      </c>
      <c r="F3504" t="str">
        <f t="shared" si="1031"/>
        <v>4.08006901699189-7.68692551611253i</v>
      </c>
      <c r="G3504" t="str">
        <f t="shared" si="1032"/>
        <v>0.23368816351192-0.423176093070422i</v>
      </c>
      <c r="H3504" t="str">
        <f t="shared" si="1033"/>
        <v>0.112728546156353-15.8045154073203i</v>
      </c>
      <c r="I3504" t="str">
        <f t="shared" si="1034"/>
        <v>-0.315162068215639-0.170174042569302i</v>
      </c>
      <c r="K3504" t="str">
        <f t="shared" si="1035"/>
        <v>0.0058666853437585-0.00746871584467805i</v>
      </c>
      <c r="L3504" t="str">
        <f t="shared" si="1036"/>
        <v>0.0015-0.0198800783508087i</v>
      </c>
      <c r="M3504" t="str">
        <f t="shared" si="1037"/>
        <v>0.0135-0.00815592957981897i</v>
      </c>
      <c r="N3504">
        <f t="shared" si="1038"/>
        <v>90.532229715491781</v>
      </c>
      <c r="O3504">
        <f t="shared" si="1039"/>
        <v>5.6936483257207833</v>
      </c>
      <c r="P3504" s="3">
        <f t="shared" si="1040"/>
        <v>-5.6936483257207833</v>
      </c>
      <c r="Q3504" s="3">
        <f t="shared" si="1041"/>
        <v>89.467770284508219</v>
      </c>
      <c r="R3504">
        <f t="shared" si="1042"/>
        <v>-90.532229715491781</v>
      </c>
      <c r="S3504">
        <f t="shared" si="1043"/>
        <v>500.35939334408192</v>
      </c>
      <c r="T3504">
        <f t="shared" si="1026"/>
        <v>-5.6936483257207833</v>
      </c>
    </row>
    <row r="3505" spans="1:20" x14ac:dyDescent="0.3">
      <c r="A3505">
        <f t="shared" si="1027"/>
        <v>3155797.4215653888</v>
      </c>
      <c r="B3505">
        <f t="shared" si="1044"/>
        <v>502260.75903878949</v>
      </c>
      <c r="C3505" t="str">
        <f t="shared" si="1028"/>
        <v>0.00719824474904288+0.511795345458143i</v>
      </c>
      <c r="D3505" t="str">
        <f t="shared" si="1029"/>
        <v>0.38777358444773-2.47260346507762i</v>
      </c>
      <c r="E3505" t="str">
        <f t="shared" si="1030"/>
        <v>-64.0058667663754-57.8661992250405i</v>
      </c>
      <c r="F3505" t="str">
        <f t="shared" si="1031"/>
        <v>4.05639978027089-7.67084702742269i</v>
      </c>
      <c r="G3505" t="str">
        <f t="shared" si="1032"/>
        <v>0.232332495154835-0.422319910553556i</v>
      </c>
      <c r="H3505" t="str">
        <f t="shared" si="1033"/>
        <v>0.111704521520177-15.7438690865886i</v>
      </c>
      <c r="I3505" t="str">
        <f t="shared" si="1034"/>
        <v>-0.313306692584152-0.168534138464523i</v>
      </c>
      <c r="K3505" t="str">
        <f t="shared" si="1035"/>
        <v>0.00585826891069319-0.00745383630128771i</v>
      </c>
      <c r="L3505" t="str">
        <f t="shared" si="1036"/>
        <v>0.0015-0.0198048200346769i</v>
      </c>
      <c r="M3505" t="str">
        <f t="shared" si="1037"/>
        <v>0.0135-0.0081250543732008i</v>
      </c>
      <c r="N3505">
        <f t="shared" si="1038"/>
        <v>90.805794456597042</v>
      </c>
      <c r="O3505">
        <f t="shared" si="1039"/>
        <v>5.8172143454569802</v>
      </c>
      <c r="P3505" s="3">
        <f t="shared" si="1040"/>
        <v>-5.8172143454569802</v>
      </c>
      <c r="Q3505" s="3">
        <f t="shared" si="1041"/>
        <v>89.194205543402958</v>
      </c>
      <c r="R3505">
        <f t="shared" si="1042"/>
        <v>-90.805794456597042</v>
      </c>
      <c r="S3505">
        <f t="shared" si="1043"/>
        <v>502.2607590387895</v>
      </c>
      <c r="T3505">
        <f t="shared" si="1026"/>
        <v>-5.8172143454569802</v>
      </c>
    </row>
    <row r="3506" spans="1:20" x14ac:dyDescent="0.3">
      <c r="A3506">
        <f t="shared" si="1027"/>
        <v>3167789.451767337</v>
      </c>
      <c r="B3506">
        <f t="shared" si="1044"/>
        <v>504169.34992313688</v>
      </c>
      <c r="C3506" t="str">
        <f t="shared" si="1028"/>
        <v>0.00948838061460563+0.504525383983997i</v>
      </c>
      <c r="D3506" t="str">
        <f t="shared" si="1029"/>
        <v>0.384916670802539-2.46370123053216i</v>
      </c>
      <c r="E3506" t="str">
        <f t="shared" si="1030"/>
        <v>-63.7015797623187-57.0804687462384i</v>
      </c>
      <c r="F3506" t="str">
        <f t="shared" si="1031"/>
        <v>4.03282646520242-7.65472754227735i</v>
      </c>
      <c r="G3506" t="str">
        <f t="shared" si="1032"/>
        <v>0.230982320762367-0.421461134931322i</v>
      </c>
      <c r="H3506" t="str">
        <f t="shared" si="1033"/>
        <v>0.110689290789656-15.6834608295014i</v>
      </c>
      <c r="I3506" t="str">
        <f t="shared" si="1034"/>
        <v>-0.311459220213149-0.166908377000006i</v>
      </c>
      <c r="K3506" t="str">
        <f t="shared" si="1035"/>
        <v>0.00584983366898082-0.00743902037274933i</v>
      </c>
      <c r="L3506" t="str">
        <f t="shared" si="1036"/>
        <v>0.0015-0.0197298466175303i</v>
      </c>
      <c r="M3506" t="str">
        <f t="shared" si="1037"/>
        <v>0.0135-0.00809429604821757i</v>
      </c>
      <c r="N3506">
        <f t="shared" si="1038"/>
        <v>91.077408791178271</v>
      </c>
      <c r="O3506">
        <f t="shared" si="1039"/>
        <v>5.9408037996473819</v>
      </c>
      <c r="P3506" s="3">
        <f t="shared" si="1040"/>
        <v>-5.9408037996473819</v>
      </c>
      <c r="Q3506" s="3">
        <f t="shared" si="1041"/>
        <v>88.922591208821729</v>
      </c>
      <c r="R3506">
        <f t="shared" si="1042"/>
        <v>-91.077408791178271</v>
      </c>
      <c r="S3506">
        <f t="shared" si="1043"/>
        <v>504.16934992313685</v>
      </c>
      <c r="T3506">
        <f t="shared" si="1026"/>
        <v>-5.9408037996473819</v>
      </c>
    </row>
    <row r="3507" spans="1:20" x14ac:dyDescent="0.3">
      <c r="A3507">
        <f t="shared" si="1027"/>
        <v>3179827.0516840531</v>
      </c>
      <c r="B3507">
        <f t="shared" si="1044"/>
        <v>506085.1934528448</v>
      </c>
      <c r="C3507" t="str">
        <f t="shared" si="1028"/>
        <v>0.0116953697783738+0.497346687021716i</v>
      </c>
      <c r="D3507" t="str">
        <f t="shared" si="1029"/>
        <v>0.382080268137406-2.45482768590096i</v>
      </c>
      <c r="E3507" t="str">
        <f t="shared" si="1030"/>
        <v>-63.3942812396524-56.3050841639381i</v>
      </c>
      <c r="F3507" t="str">
        <f t="shared" si="1031"/>
        <v>4.00934916396353-7.63856775017218i</v>
      </c>
      <c r="G3507" t="str">
        <f t="shared" si="1032"/>
        <v>0.229637645614011-0.420599806622477i</v>
      </c>
      <c r="H3507" t="str">
        <f t="shared" si="1033"/>
        <v>0.109682778918699-15.623289638891i</v>
      </c>
      <c r="I3507" t="str">
        <f t="shared" si="1034"/>
        <v>-0.309619651824651-0.165296660328672i</v>
      </c>
      <c r="K3507" t="str">
        <f t="shared" si="1035"/>
        <v>0.00584137953228217-0.00742426757434184i</v>
      </c>
      <c r="L3507" t="str">
        <f t="shared" si="1036"/>
        <v>0.0015-0.0196551570208511i</v>
      </c>
      <c r="M3507" t="str">
        <f t="shared" si="1037"/>
        <v>0.0135-0.00806365416240045i</v>
      </c>
      <c r="N3507">
        <f t="shared" si="1038"/>
        <v>91.347092219866497</v>
      </c>
      <c r="O3507">
        <f t="shared" si="1039"/>
        <v>6.0644145155751552</v>
      </c>
      <c r="P3507" s="3">
        <f t="shared" si="1040"/>
        <v>-6.0644145155751552</v>
      </c>
      <c r="Q3507" s="3">
        <f t="shared" si="1041"/>
        <v>88.652907780133503</v>
      </c>
      <c r="R3507">
        <f t="shared" si="1042"/>
        <v>-91.347092219866497</v>
      </c>
      <c r="S3507">
        <f t="shared" si="1043"/>
        <v>506.08519345284481</v>
      </c>
      <c r="T3507">
        <f t="shared" si="1026"/>
        <v>-6.0644145155751552</v>
      </c>
    </row>
    <row r="3508" spans="1:20" x14ac:dyDescent="0.3">
      <c r="A3508">
        <f t="shared" si="1027"/>
        <v>3191910.3944804524</v>
      </c>
      <c r="B3508">
        <f t="shared" si="1044"/>
        <v>508008.31718796561</v>
      </c>
      <c r="C3508" t="str">
        <f t="shared" si="1028"/>
        <v>0.0138214512690908+0.490258645447024i</v>
      </c>
      <c r="D3508" t="str">
        <f t="shared" si="1029"/>
        <v>0.37926423708663-2.44598277612358i</v>
      </c>
      <c r="E3508" t="str">
        <f t="shared" si="1030"/>
        <v>-63.0841359814946-55.5399446815496i</v>
      </c>
      <c r="F3508" t="str">
        <f t="shared" si="1031"/>
        <v>3.98596796247975-7.62236833899787i</v>
      </c>
      <c r="G3508" t="str">
        <f t="shared" si="1032"/>
        <v>0.228298474631193-0.419735965950338i</v>
      </c>
      <c r="H3508" t="str">
        <f t="shared" si="1033"/>
        <v>0.108684911569249-15.5633545224883i</v>
      </c>
      <c r="I3508" t="str">
        <f t="shared" si="1034"/>
        <v>-0.307787987722129-0.16369889095649i</v>
      </c>
      <c r="K3508" t="str">
        <f t="shared" si="1035"/>
        <v>0.00583290641665502-0.00740957742153255i</v>
      </c>
      <c r="L3508" t="str">
        <f t="shared" si="1036"/>
        <v>0.0015-0.0195807501702043i</v>
      </c>
      <c r="M3508" t="str">
        <f t="shared" si="1037"/>
        <v>0.0135-0.00803312827495559i</v>
      </c>
      <c r="N3508">
        <f t="shared" si="1038"/>
        <v>91.614864171721266</v>
      </c>
      <c r="O3508">
        <f t="shared" si="1039"/>
        <v>6.1880443879650766</v>
      </c>
      <c r="P3508" s="3">
        <f t="shared" si="1040"/>
        <v>-6.1880443879650766</v>
      </c>
      <c r="Q3508" s="3">
        <f t="shared" si="1041"/>
        <v>88.385135828278734</v>
      </c>
      <c r="R3508">
        <f t="shared" si="1042"/>
        <v>-91.614864171721266</v>
      </c>
      <c r="S3508">
        <f t="shared" si="1043"/>
        <v>508.00831718796559</v>
      </c>
      <c r="T3508">
        <f t="shared" si="1026"/>
        <v>-6.1880443879650766</v>
      </c>
    </row>
    <row r="3509" spans="1:20" x14ac:dyDescent="0.3">
      <c r="A3509">
        <f t="shared" si="1027"/>
        <v>3204039.6539794779</v>
      </c>
      <c r="B3509">
        <f t="shared" si="1044"/>
        <v>509938.74879327987</v>
      </c>
      <c r="C3509" t="str">
        <f t="shared" si="1028"/>
        <v>0.0158688147016191+0.483260628797491i</v>
      </c>
      <c r="D3509" t="str">
        <f t="shared" si="1029"/>
        <v>0.376468439115434-2.43716644579875i</v>
      </c>
      <c r="E3509" t="str">
        <f t="shared" si="1030"/>
        <v>-62.7713042715003-54.7849486101268i</v>
      </c>
      <c r="F3509" t="str">
        <f t="shared" si="1031"/>
        <v>3.96268294046764-7.60612999498157i</v>
      </c>
      <c r="G3509" t="str">
        <f t="shared" si="1032"/>
        <v>0.226964812379725-0.418869653139448i</v>
      </c>
      <c r="H3509" t="str">
        <f t="shared" si="1033"/>
        <v>0.107695615103451-15.5036544928913i</v>
      </c>
      <c r="I3509" t="str">
        <f t="shared" si="1034"/>
        <v>-0.305964227793381-0.162114971745251i</v>
      </c>
      <c r="K3509" t="str">
        <f t="shared" si="1035"/>
        <v>0.00582441424056445-0.00739494942998933i</v>
      </c>
      <c r="L3509" t="str">
        <f t="shared" si="1036"/>
        <v>0.0015-0.0195066249952225i</v>
      </c>
      <c r="M3509" t="str">
        <f t="shared" si="1037"/>
        <v>0.0135-0.00800271794675791i</v>
      </c>
      <c r="N3509">
        <f t="shared" si="1038"/>
        <v>91.880743998011468</v>
      </c>
      <c r="O3509">
        <f t="shared" si="1039"/>
        <v>6.3116913776615267</v>
      </c>
      <c r="P3509" s="3">
        <f t="shared" si="1040"/>
        <v>-6.3116913776615267</v>
      </c>
      <c r="Q3509" s="3">
        <f t="shared" si="1041"/>
        <v>88.119256001988532</v>
      </c>
      <c r="R3509">
        <f t="shared" si="1042"/>
        <v>-91.880743998011468</v>
      </c>
      <c r="S3509">
        <f t="shared" si="1043"/>
        <v>509.93874879327984</v>
      </c>
      <c r="T3509">
        <f t="shared" si="1026"/>
        <v>-6.3116913776615267</v>
      </c>
    </row>
    <row r="3510" spans="1:20" x14ac:dyDescent="0.3">
      <c r="A3510">
        <f t="shared" si="1027"/>
        <v>3216215.0046646004</v>
      </c>
      <c r="B3510">
        <f t="shared" si="1044"/>
        <v>511876.51603869436</v>
      </c>
      <c r="C3510" t="str">
        <f t="shared" si="1028"/>
        <v>0.0178396009418435+0.47635198668216i</v>
      </c>
      <c r="D3510" t="str">
        <f t="shared" si="1029"/>
        <v>0.373692736516732-2.42837863919079i</v>
      </c>
      <c r="E3510" t="str">
        <f t="shared" si="1030"/>
        <v>-62.4559419741258-54.0399934772393i</v>
      </c>
      <c r="F3510" t="str">
        <f t="shared" si="1031"/>
        <v>3.93949417147783-7.58985340262894i</v>
      </c>
      <c r="G3510" t="str">
        <f t="shared" si="1032"/>
        <v>0.22563666307226-0.418000908312261i</v>
      </c>
      <c r="H3510" t="str">
        <f t="shared" si="1033"/>
        <v>0.106714816575929-15.4441885675341i</v>
      </c>
      <c r="I3510" t="str">
        <f t="shared" si="1034"/>
        <v>-0.304148371513452-0.160544805915293i</v>
      </c>
      <c r="K3510" t="str">
        <f t="shared" si="1035"/>
        <v>0.00581590292489324-0.00738038311559294i</v>
      </c>
      <c r="L3510" t="str">
        <f t="shared" si="1036"/>
        <v>0.0015-0.01943278042959i</v>
      </c>
      <c r="M3510" t="str">
        <f t="shared" si="1037"/>
        <v>0.0135-0.00797242274034465i</v>
      </c>
      <c r="N3510">
        <f t="shared" si="1038"/>
        <v>92.144750966299313</v>
      </c>
      <c r="O3510">
        <f t="shared" si="1039"/>
        <v>6.4353535103165278</v>
      </c>
      <c r="P3510" s="3">
        <f t="shared" si="1040"/>
        <v>-6.4353535103165278</v>
      </c>
      <c r="Q3510" s="3">
        <f t="shared" si="1041"/>
        <v>87.855249033700687</v>
      </c>
      <c r="R3510">
        <f t="shared" si="1042"/>
        <v>-92.144750966299313</v>
      </c>
      <c r="S3510">
        <f t="shared" si="1043"/>
        <v>511.87651603869438</v>
      </c>
      <c r="T3510">
        <f t="shared" si="1026"/>
        <v>-6.4353535103165278</v>
      </c>
    </row>
    <row r="3511" spans="1:20" x14ac:dyDescent="0.3">
      <c r="A3511">
        <f t="shared" si="1027"/>
        <v>3228436.6216823258</v>
      </c>
      <c r="B3511">
        <f t="shared" si="1044"/>
        <v>513821.64679964143</v>
      </c>
      <c r="C3511" t="str">
        <f t="shared" si="1028"/>
        <v>0.0197359027872797+0.469532050138982i</v>
      </c>
      <c r="D3511" t="str">
        <f t="shared" si="1029"/>
        <v>0.370936992407938-2.41961930023618i</v>
      </c>
      <c r="E3511" t="str">
        <f t="shared" si="1030"/>
        <v>-62.1382006153684-53.3049761311006i</v>
      </c>
      <c r="F3511" t="str">
        <f t="shared" si="1031"/>
        <v>3.91640172293864-7.57353924466709i</v>
      </c>
      <c r="G3511" t="str">
        <f t="shared" si="1032"/>
        <v>0.224314030570789-0.417129771485896i</v>
      </c>
      <c r="H3511" t="str">
        <f t="shared" si="1033"/>
        <v>0.105742443726147-15.3849557686556i</v>
      </c>
      <c r="I3511" t="str">
        <f t="shared" si="1034"/>
        <v>-0.302340417947574-0.158988297048183i</v>
      </c>
      <c r="K3511" t="str">
        <f t="shared" si="1035"/>
        <v>0.00580737239295219-0.00736587799444968i</v>
      </c>
      <c r="L3511" t="str">
        <f t="shared" si="1036"/>
        <v>0.0015-0.0193592154110281i</v>
      </c>
      <c r="M3511" t="str">
        <f t="shared" si="1037"/>
        <v>0.0135-0.00794224221990895i</v>
      </c>
      <c r="N3511">
        <f t="shared" si="1038"/>
        <v>92.40690425482336</v>
      </c>
      <c r="O3511">
        <f t="shared" si="1039"/>
        <v>6.5590288750875692</v>
      </c>
      <c r="P3511" s="3">
        <f t="shared" si="1040"/>
        <v>-6.5590288750875692</v>
      </c>
      <c r="Q3511" s="3">
        <f t="shared" si="1041"/>
        <v>87.59309574517664</v>
      </c>
      <c r="R3511">
        <f t="shared" si="1042"/>
        <v>-92.40690425482336</v>
      </c>
      <c r="S3511">
        <f t="shared" si="1043"/>
        <v>513.82164679964148</v>
      </c>
      <c r="T3511">
        <f t="shared" si="1026"/>
        <v>-6.5590288750875692</v>
      </c>
    </row>
    <row r="3512" spans="1:20" x14ac:dyDescent="0.3">
      <c r="A3512">
        <f t="shared" si="1027"/>
        <v>3240704.6808447186</v>
      </c>
      <c r="B3512">
        <f t="shared" si="1044"/>
        <v>515774.16905748006</v>
      </c>
      <c r="C3512" t="str">
        <f t="shared" si="1028"/>
        <v>0.0215597656614868+0.462800132941107i</v>
      </c>
      <c r="D3512" t="str">
        <f t="shared" si="1029"/>
        <v>0.36820107072767-2.41088837254976i</v>
      </c>
      <c r="E3512" t="str">
        <f t="shared" si="1030"/>
        <v>-61.8182274638396-52.5797928400899i</v>
      </c>
      <c r="F3512" t="str">
        <f t="shared" si="1031"/>
        <v>3.89340565620004-7.55718820198838i</v>
      </c>
      <c r="G3512" t="str">
        <f t="shared" si="1032"/>
        <v>0.222996918389166-0.416256282568926i</v>
      </c>
      <c r="H3512" t="str">
        <f t="shared" si="1033"/>
        <v>0.10477842497087-15.3259551232686i</v>
      </c>
      <c r="I3512" t="str">
        <f t="shared" si="1034"/>
        <v>-0.300540365754151-0.157445349089339i</v>
      </c>
      <c r="K3512" t="str">
        <f t="shared" si="1035"/>
        <v>0.00579882257049013-0.00735143358290436i</v>
      </c>
      <c r="L3512" t="str">
        <f t="shared" si="1036"/>
        <v>0.0015-0.0192859288812792i</v>
      </c>
      <c r="M3512" t="str">
        <f t="shared" si="1037"/>
        <v>0.0135-0.00791217595129405i</v>
      </c>
      <c r="N3512">
        <f t="shared" si="1038"/>
        <v>92.667222947171908</v>
      </c>
      <c r="O3512">
        <f t="shared" si="1039"/>
        <v>6.6827156233480034</v>
      </c>
      <c r="P3512" s="3">
        <f t="shared" si="1040"/>
        <v>-6.6827156233480034</v>
      </c>
      <c r="Q3512" s="3">
        <f t="shared" si="1041"/>
        <v>87.332777052828092</v>
      </c>
      <c r="R3512">
        <f t="shared" si="1042"/>
        <v>-92.667222947171908</v>
      </c>
      <c r="S3512">
        <f t="shared" si="1043"/>
        <v>515.77416905748009</v>
      </c>
      <c r="T3512">
        <f t="shared" si="1026"/>
        <v>-6.6827156233480034</v>
      </c>
    </row>
    <row r="3513" spans="1:20" x14ac:dyDescent="0.3">
      <c r="A3513">
        <f t="shared" si="1027"/>
        <v>3253019.3586319289</v>
      </c>
      <c r="B3513">
        <f t="shared" si="1044"/>
        <v>517734.11089989851</v>
      </c>
      <c r="C3513" t="str">
        <f t="shared" si="1028"/>
        <v>0.023313188320438+0.456155532853425i</v>
      </c>
      <c r="D3513" t="str">
        <f t="shared" si="1029"/>
        <v>0.365484836232523-2.40218579943117i</v>
      </c>
      <c r="E3513" t="str">
        <f t="shared" si="1030"/>
        <v>-61.4961656120418-51.8643393878057i</v>
      </c>
      <c r="F3513" t="str">
        <f t="shared" si="1031"/>
        <v>3.87050602657831-7.54080095359507i</v>
      </c>
      <c r="G3513" t="str">
        <f t="shared" si="1032"/>
        <v>0.221685329695662-0.415380481358221i</v>
      </c>
      <c r="H3513" t="str">
        <f t="shared" si="1033"/>
        <v>0.103822689396713-15.2671856631299i</v>
      </c>
      <c r="I3513" t="str">
        <f t="shared" si="1034"/>
        <v>-0.298748213187799-0.155915866350624i</v>
      </c>
      <c r="K3513" t="str">
        <f t="shared" si="1035"/>
        <v>0.00579025338570418-0.00733704939755343i</v>
      </c>
      <c r="L3513" t="str">
        <f t="shared" si="1036"/>
        <v>0.0015-0.0192129197860921i</v>
      </c>
      <c r="M3513" t="str">
        <f t="shared" si="1037"/>
        <v>0.0135-0.00788222350198651i</v>
      </c>
      <c r="N3513">
        <f t="shared" si="1038"/>
        <v>92.925726027230724</v>
      </c>
      <c r="O3513">
        <f t="shared" si="1039"/>
        <v>6.8064119674067953</v>
      </c>
      <c r="P3513" s="3">
        <f t="shared" si="1040"/>
        <v>-6.8064119674067953</v>
      </c>
      <c r="Q3513" s="3">
        <f t="shared" si="1041"/>
        <v>87.074273972769276</v>
      </c>
      <c r="R3513">
        <f t="shared" si="1042"/>
        <v>-92.925726027230724</v>
      </c>
      <c r="S3513">
        <f t="shared" si="1043"/>
        <v>517.7341108998985</v>
      </c>
      <c r="T3513">
        <f t="shared" si="1026"/>
        <v>-6.8064119674067953</v>
      </c>
    </row>
    <row r="3514" spans="1:20" x14ac:dyDescent="0.3">
      <c r="A3514">
        <f t="shared" si="1027"/>
        <v>3265380.8321947302</v>
      </c>
      <c r="B3514">
        <f t="shared" si="1044"/>
        <v>519701.50052131811</v>
      </c>
      <c r="C3514" t="str">
        <f t="shared" si="1028"/>
        <v>0.0249981235692071+0.449597532840287i</v>
      </c>
      <c r="D3514" t="str">
        <f t="shared" si="1029"/>
        <v>0.362788154493784-2.39351152387104i</v>
      </c>
      <c r="E3514" t="str">
        <f t="shared" si="1030"/>
        <v>-61.1721540577094-51.1585111637636i</v>
      </c>
      <c r="F3514" t="str">
        <f t="shared" si="1031"/>
        <v>3.84770288340098-7.52437817654468i</v>
      </c>
      <c r="G3514" t="str">
        <f t="shared" si="1032"/>
        <v>0.220379267315537-0.414502407535835i</v>
      </c>
      <c r="H3514" t="str">
        <f t="shared" si="1033"/>
        <v>0.102875166752788-15.2086464247096i</v>
      </c>
      <c r="I3514" t="str">
        <f t="shared" si="1034"/>
        <v>-0.296963958102392-0.154399753512873i</v>
      </c>
      <c r="K3514" t="str">
        <f t="shared" si="1035"/>
        <v>0.00578166476924962-0.00732272495525839i</v>
      </c>
      <c r="L3514" t="str">
        <f t="shared" si="1036"/>
        <v>0.0015-0.0191401870752063i</v>
      </c>
      <c r="M3514" t="str">
        <f t="shared" si="1037"/>
        <v>0.0135-0.00785238444111031i</v>
      </c>
      <c r="N3514">
        <f t="shared" si="1038"/>
        <v>93.182432374404385</v>
      </c>
      <c r="O3514">
        <f t="shared" si="1039"/>
        <v>6.9301161792431092</v>
      </c>
      <c r="P3514" s="3">
        <f t="shared" si="1040"/>
        <v>-6.9301161792431092</v>
      </c>
      <c r="Q3514" s="3">
        <f t="shared" si="1041"/>
        <v>86.817567625595615</v>
      </c>
      <c r="R3514">
        <f t="shared" si="1042"/>
        <v>-93.182432374404385</v>
      </c>
      <c r="S3514">
        <f t="shared" si="1043"/>
        <v>519.70150052131817</v>
      </c>
      <c r="T3514">
        <f t="shared" si="1026"/>
        <v>-6.9301161792431092</v>
      </c>
    </row>
    <row r="3515" spans="1:20" x14ac:dyDescent="0.3">
      <c r="A3515">
        <f t="shared" si="1027"/>
        <v>3277789.2793570701</v>
      </c>
      <c r="B3515">
        <f t="shared" si="1044"/>
        <v>521676.36622329912</v>
      </c>
      <c r="C3515" t="str">
        <f t="shared" si="1028"/>
        <v>0.0266164789873419+0.443125402225811i</v>
      </c>
      <c r="D3515" t="str">
        <f t="shared" si="1029"/>
        <v>0.36011089189414-2.38486548855718i</v>
      </c>
      <c r="E3515" t="str">
        <f t="shared" si="1030"/>
        <v>-60.8463277851098-50.4622032498838i</v>
      </c>
      <c r="F3515" t="str">
        <f t="shared" si="1031"/>
        <v>3.82499627005228-7.50792054589634i</v>
      </c>
      <c r="G3515" t="str">
        <f t="shared" si="1032"/>
        <v>0.219078733733645-0.413622100665943i</v>
      </c>
      <c r="H3515" t="str">
        <f t="shared" si="1033"/>
        <v>0.101935787443429-15.1503364491615i</v>
      </c>
      <c r="I3515" t="str">
        <f t="shared" si="1034"/>
        <v>-0.295187597954164-0.152896915628382i</v>
      </c>
      <c r="K3515" t="str">
        <f t="shared" si="1035"/>
        <v>0.00577305665424988-0.00730845977315959i</v>
      </c>
      <c r="L3515" t="str">
        <f t="shared" si="1036"/>
        <v>0.0015-0.0190677297023374i</v>
      </c>
      <c r="M3515" t="str">
        <f t="shared" si="1037"/>
        <v>0.0135-0.00782265833942047i</v>
      </c>
      <c r="N3515">
        <f t="shared" si="1038"/>
        <v>93.437360759098254</v>
      </c>
      <c r="O3515">
        <f t="shared" si="1039"/>
        <v>7.0538265892525489</v>
      </c>
      <c r="P3515" s="3">
        <f t="shared" si="1040"/>
        <v>-7.0538265892525489</v>
      </c>
      <c r="Q3515" s="3">
        <f t="shared" si="1041"/>
        <v>86.562639240901746</v>
      </c>
      <c r="R3515">
        <f t="shared" si="1042"/>
        <v>-93.437360759098254</v>
      </c>
      <c r="S3515">
        <f t="shared" si="1043"/>
        <v>521.67636622329917</v>
      </c>
      <c r="T3515">
        <f t="shared" si="1026"/>
        <v>-7.0538265892525489</v>
      </c>
    </row>
    <row r="3516" spans="1:20" x14ac:dyDescent="0.3">
      <c r="A3516">
        <f t="shared" si="1027"/>
        <v>3290244.8786186269</v>
      </c>
      <c r="B3516">
        <f t="shared" si="1044"/>
        <v>523658.73641494766</v>
      </c>
      <c r="C3516" t="str">
        <f t="shared" si="1028"/>
        <v>0.0281701176613954+0.436738397807857i</v>
      </c>
      <c r="D3516" t="str">
        <f t="shared" si="1029"/>
        <v>0.357452915624378-2.37624763588068i</v>
      </c>
      <c r="E3516" t="str">
        <f t="shared" si="1030"/>
        <v>-60.5188178461842-49.7753105028909i</v>
      </c>
      <c r="F3516" t="str">
        <f t="shared" si="1031"/>
        <v>3.8023862240191-7.49142873465792i</v>
      </c>
      <c r="G3516" t="str">
        <f t="shared" si="1032"/>
        <v>0.217783731097069-0.412739600191826i</v>
      </c>
      <c r="H3516" t="str">
        <f t="shared" si="1033"/>
        <v>0.101004482521017-15.0922547822929i</v>
      </c>
      <c r="I3516" t="str">
        <f t="shared" si="1034"/>
        <v>-0.29341912980483-0.151407258123341i</v>
      </c>
      <c r="K3516" t="str">
        <f t="shared" si="1035"/>
        <v>0.00576442897630627-0.00729425336869016i</v>
      </c>
      <c r="L3516" t="str">
        <f t="shared" si="1036"/>
        <v>0.0015-0.0189955466251618i</v>
      </c>
      <c r="M3516" t="str">
        <f t="shared" si="1037"/>
        <v>0.0135-0.00779304476929718i</v>
      </c>
      <c r="N3516">
        <f t="shared" si="1038"/>
        <v>93.69052983845134</v>
      </c>
      <c r="O3516">
        <f t="shared" si="1039"/>
        <v>7.1775415850080693</v>
      </c>
      <c r="P3516" s="3">
        <f t="shared" si="1040"/>
        <v>-7.1775415850080693</v>
      </c>
      <c r="Q3516" s="3">
        <f t="shared" si="1041"/>
        <v>86.30947016154866</v>
      </c>
      <c r="R3516">
        <f t="shared" si="1042"/>
        <v>-93.69052983845134</v>
      </c>
      <c r="S3516">
        <f t="shared" si="1043"/>
        <v>523.65873641494761</v>
      </c>
      <c r="T3516">
        <f t="shared" si="1026"/>
        <v>-7.1775415850080693</v>
      </c>
    </row>
    <row r="3517" spans="1:20" x14ac:dyDescent="0.3">
      <c r="A3517">
        <f t="shared" si="1027"/>
        <v>3302747.8091573776</v>
      </c>
      <c r="B3517">
        <f t="shared" si="1044"/>
        <v>525648.63961332443</v>
      </c>
      <c r="C3517" t="str">
        <f t="shared" si="1028"/>
        <v>0.0296608589232146+0.430435764926979i</v>
      </c>
      <c r="D3517" t="str">
        <f t="shared" si="1029"/>
        <v>0.354814093680068-2.36765790794198i</v>
      </c>
      <c r="E3517" t="str">
        <f t="shared" si="1030"/>
        <v>-60.189751441435-49.0977276327564i</v>
      </c>
      <c r="F3517" t="str">
        <f t="shared" si="1031"/>
        <v>3.77987277693723-7.47490341373397i</v>
      </c>
      <c r="G3517" t="str">
        <f t="shared" si="1032"/>
        <v>0.216494261217767-0.411854945432904i</v>
      </c>
      <c r="H3517" t="str">
        <f t="shared" si="1033"/>
        <v>0.100081183678885-15.0344004745357i</v>
      </c>
      <c r="I3517" t="str">
        <f t="shared" si="1034"/>
        <v>-0.291658550324752-0.149930686800228i</v>
      </c>
      <c r="K3517" t="str">
        <f t="shared" si="1035"/>
        <v>0.00575578167350776-0.00728010525959017i</v>
      </c>
      <c r="L3517" t="str">
        <f t="shared" si="1036"/>
        <v>0.0015-0.0189236368053017i</v>
      </c>
      <c r="M3517" t="str">
        <f t="shared" si="1037"/>
        <v>0.0135-0.00776354330473913i</v>
      </c>
      <c r="N3517">
        <f t="shared" si="1038"/>
        <v>93.941958152313759</v>
      </c>
      <c r="O3517">
        <f t="shared" si="1039"/>
        <v>7.3012596100341067</v>
      </c>
      <c r="P3517" s="3">
        <f t="shared" si="1040"/>
        <v>-7.3012596100341067</v>
      </c>
      <c r="Q3517" s="3">
        <f t="shared" si="1041"/>
        <v>86.058041847686241</v>
      </c>
      <c r="R3517">
        <f t="shared" si="1042"/>
        <v>-93.941958152313759</v>
      </c>
      <c r="S3517">
        <f t="shared" si="1043"/>
        <v>525.64863961332446</v>
      </c>
      <c r="T3517">
        <f t="shared" si="1026"/>
        <v>-7.3012596100341067</v>
      </c>
    </row>
    <row r="3518" spans="1:20" x14ac:dyDescent="0.3">
      <c r="A3518">
        <f t="shared" si="1027"/>
        <v>3315298.2508321758</v>
      </c>
      <c r="B3518">
        <f t="shared" si="1044"/>
        <v>527646.10444385512</v>
      </c>
      <c r="C3518" t="str">
        <f t="shared" si="1028"/>
        <v>0.0310904790926404+0.42421673849148i</v>
      </c>
      <c r="D3518" t="str">
        <f t="shared" si="1029"/>
        <v>0.352194294858247-2.35909624655681i</v>
      </c>
      <c r="E3518" t="str">
        <f t="shared" si="1030"/>
        <v>-59.8592520004568-48.4293492773073i</v>
      </c>
      <c r="F3518" t="str">
        <f t="shared" si="1031"/>
        <v>3.75745595463816-7.45834525187453i</v>
      </c>
      <c r="G3518" t="str">
        <f t="shared" si="1032"/>
        <v>0.215210325575251-0.410968175581815i</v>
      </c>
      <c r="H3518" t="str">
        <f t="shared" si="1033"/>
        <v>0.0991658232443116-14.9767725809169i</v>
      </c>
      <c r="I3518" t="str">
        <f t="shared" si="1034"/>
        <v>-0.289905855796128-0.148467107840145i</v>
      </c>
      <c r="K3518" t="str">
        <f t="shared" si="1035"/>
        <v>0.00574711468644042-0.00726601496392126i</v>
      </c>
      <c r="L3518" t="str">
        <f t="shared" si="1036"/>
        <v>0.0015-0.0188519992083101i</v>
      </c>
      <c r="M3518" t="str">
        <f t="shared" si="1037"/>
        <v>0.0135-0.00773415352135798i</v>
      </c>
      <c r="N3518">
        <f t="shared" si="1038"/>
        <v>94.191664119460185</v>
      </c>
      <c r="O3518">
        <f t="shared" si="1039"/>
        <v>7.4249791625961663</v>
      </c>
      <c r="P3518" s="3">
        <f t="shared" si="1040"/>
        <v>-7.4249791625961663</v>
      </c>
      <c r="Q3518" s="3">
        <f t="shared" si="1041"/>
        <v>85.808335880539815</v>
      </c>
      <c r="R3518">
        <f t="shared" si="1042"/>
        <v>-94.191664119460185</v>
      </c>
      <c r="S3518">
        <f t="shared" si="1043"/>
        <v>527.64610444385517</v>
      </c>
      <c r="T3518">
        <f t="shared" si="1026"/>
        <v>-7.4249791625961663</v>
      </c>
    </row>
    <row r="3519" spans="1:20" x14ac:dyDescent="0.3">
      <c r="A3519">
        <f t="shared" si="1027"/>
        <v>3327896.3841853379</v>
      </c>
      <c r="B3519">
        <f t="shared" si="1044"/>
        <v>529651.15964074177</v>
      </c>
      <c r="C3519" t="str">
        <f t="shared" si="1028"/>
        <v>0.0324607122233542+0.418080543959865i</v>
      </c>
      <c r="D3519" t="str">
        <f t="shared" si="1029"/>
        <v>0.349593388754073-2.35056259326219i</v>
      </c>
      <c r="E3519" t="str">
        <f t="shared" si="1030"/>
        <v>-59.5274392620292-47.7700700731281i</v>
      </c>
      <c r="F3519" t="str">
        <f t="shared" si="1031"/>
        <v>3.73513577719612-7.44175491562479i</v>
      </c>
      <c r="G3519" t="str">
        <f t="shared" si="1032"/>
        <v>0.213931925319283-0.410079329701544i</v>
      </c>
      <c r="H3519" t="str">
        <f t="shared" si="1033"/>
        <v>0.0982583341715985-14.9193701610298i</v>
      </c>
      <c r="I3519" t="str">
        <f t="shared" si="1034"/>
        <v>-0.288161042116213-0.147016427805107i</v>
      </c>
      <c r="K3519" t="str">
        <f t="shared" si="1035"/>
        <v>0.00573842795819706-0.00725198200008126i</v>
      </c>
      <c r="L3519" t="str">
        <f t="shared" si="1036"/>
        <v>0.0015-0.0187806328036562i</v>
      </c>
      <c r="M3519" t="str">
        <f t="shared" si="1037"/>
        <v>0.0135-0.00770487499637178i</v>
      </c>
      <c r="N3519">
        <f t="shared" si="1038"/>
        <v>94.439666034029401</v>
      </c>
      <c r="O3519">
        <f t="shared" si="1039"/>
        <v>7.5486987945045501</v>
      </c>
      <c r="P3519" s="3">
        <f t="shared" si="1040"/>
        <v>-7.5486987945045501</v>
      </c>
      <c r="Q3519" s="3">
        <f t="shared" si="1041"/>
        <v>85.560333965970599</v>
      </c>
      <c r="R3519">
        <f t="shared" si="1042"/>
        <v>-94.439666034029401</v>
      </c>
      <c r="S3519">
        <f t="shared" si="1043"/>
        <v>529.65115964074175</v>
      </c>
      <c r="T3519">
        <f t="shared" si="1026"/>
        <v>-7.5486987945045501</v>
      </c>
    </row>
    <row r="3520" spans="1:20" x14ac:dyDescent="0.3">
      <c r="A3520">
        <f t="shared" si="1027"/>
        <v>3340542.3904452426</v>
      </c>
      <c r="B3520">
        <f t="shared" si="1044"/>
        <v>531663.83404737664</v>
      </c>
      <c r="C3520" t="str">
        <f t="shared" si="1028"/>
        <v>0.0337732508507017+0.412026398281793i</v>
      </c>
      <c r="D3520" t="str">
        <f t="shared" si="1029"/>
        <v>0.347011245757474-2.34205688932224i</v>
      </c>
      <c r="E3520" t="str">
        <f t="shared" si="1030"/>
        <v>-59.1944293536841-47.1197847228769i</v>
      </c>
      <c r="F3520" t="str">
        <f t="shared" si="1031"/>
        <v>3.71291225897562-7.42513306927554i</v>
      </c>
      <c r="G3520" t="str">
        <f t="shared" si="1032"/>
        <v>0.212659061272598-0.409188446722602i</v>
      </c>
      <c r="H3520" t="str">
        <f t="shared" si="1033"/>
        <v>0.0973586500352351-14.862192279005i</v>
      </c>
      <c r="I3520" t="str">
        <f t="shared" si="1034"/>
        <v>-0.286424104800561-0.145578553640279i</v>
      </c>
      <c r="K3520" t="str">
        <f t="shared" si="1035"/>
        <v>0.00572972143438646-0.00723800588681929i</v>
      </c>
      <c r="L3520" t="str">
        <f t="shared" si="1036"/>
        <v>0.0015-0.0187095365647103i</v>
      </c>
      <c r="M3520" t="str">
        <f t="shared" si="1037"/>
        <v>0.0135-0.00767570730859912i</v>
      </c>
      <c r="N3520">
        <f t="shared" si="1038"/>
        <v>94.685982062184408</v>
      </c>
      <c r="O3520">
        <f t="shared" si="1039"/>
        <v>7.6724171099347149</v>
      </c>
      <c r="P3520" s="3">
        <f t="shared" si="1040"/>
        <v>-7.6724171099347149</v>
      </c>
      <c r="Q3520" s="3">
        <f t="shared" si="1041"/>
        <v>85.314017937815592</v>
      </c>
      <c r="R3520">
        <f t="shared" si="1042"/>
        <v>-94.685982062184408</v>
      </c>
      <c r="S3520">
        <f t="shared" si="1043"/>
        <v>531.66383404737667</v>
      </c>
      <c r="T3520">
        <f t="shared" si="1026"/>
        <v>-7.6724171099347149</v>
      </c>
    </row>
    <row r="3521" spans="1:20" x14ac:dyDescent="0.3">
      <c r="A3521">
        <f t="shared" si="1027"/>
        <v>3353236.4515289348</v>
      </c>
      <c r="B3521">
        <f t="shared" si="1044"/>
        <v>533684.15661675669</v>
      </c>
      <c r="C3521" t="str">
        <f t="shared" si="1028"/>
        <v>0.0350297467403807+0.406053510798852i</v>
      </c>
      <c r="D3521" t="str">
        <f t="shared" si="1029"/>
        <v>0.3444477370498-2.33357907573396i</v>
      </c>
      <c r="E3521" t="str">
        <f t="shared" si="1030"/>
        <v>-58.8603348706814-46.4783880591423i</v>
      </c>
      <c r="F3521" t="str">
        <f t="shared" si="1031"/>
        <v>3.69078540867935-7.40848037481459i</v>
      </c>
      <c r="G3521" t="str">
        <f t="shared" si="1032"/>
        <v>0.211391733933646-0.408295565440249i</v>
      </c>
      <c r="H3521" t="str">
        <f t="shared" si="1033"/>
        <v>0.0964667050231409-14.8052380034823i</v>
      </c>
      <c r="I3521" t="str">
        <f t="shared" si="1034"/>
        <v>-0.284695038986316-0.144153392676174i</v>
      </c>
      <c r="K3521" t="str">
        <f t="shared" si="1035"/>
        <v>0.00572099506314261-0.00722408614325103i</v>
      </c>
      <c r="L3521" t="str">
        <f t="shared" si="1036"/>
        <v>0.0015-0.0186387094687291i</v>
      </c>
      <c r="M3521" t="str">
        <f t="shared" si="1037"/>
        <v>0.0135-0.007646650038453i</v>
      </c>
      <c r="N3521">
        <f t="shared" si="1038"/>
        <v>94.930630238982587</v>
      </c>
      <c r="O3521">
        <f t="shared" si="1039"/>
        <v>7.7961327642620084</v>
      </c>
      <c r="P3521" s="3">
        <f t="shared" si="1040"/>
        <v>-7.7961327642620084</v>
      </c>
      <c r="Q3521" s="3">
        <f t="shared" si="1041"/>
        <v>85.069369761017413</v>
      </c>
      <c r="R3521">
        <f t="shared" si="1042"/>
        <v>-94.930630238982587</v>
      </c>
      <c r="S3521">
        <f t="shared" si="1043"/>
        <v>533.6841566167567</v>
      </c>
      <c r="T3521">
        <f t="shared" si="1026"/>
        <v>-7.7961327642620084</v>
      </c>
    </row>
    <row r="3522" spans="1:20" x14ac:dyDescent="0.3">
      <c r="A3522">
        <f t="shared" si="1027"/>
        <v>3365978.7500447449</v>
      </c>
      <c r="B3522">
        <f t="shared" si="1044"/>
        <v>535712.15641190042</v>
      </c>
      <c r="C3522" t="str">
        <f t="shared" si="1028"/>
        <v>0.036231811636973+0.400161084106226i</v>
      </c>
      <c r="D3522" t="str">
        <f t="shared" si="1029"/>
        <v>0.341902734600448-2.32512909323301i</v>
      </c>
      <c r="E3522" t="str">
        <f t="shared" si="1030"/>
        <v>-58.5252649543138-45.845775104951i</v>
      </c>
      <c r="F3522" t="str">
        <f t="shared" si="1031"/>
        <v>3.66875522939626-7.39179749187883i</v>
      </c>
      <c r="G3522" t="str">
        <f t="shared" si="1032"/>
        <v>0.210129943479353-0.407400724511772i</v>
      </c>
      <c r="H3522" t="str">
        <f t="shared" si="1033"/>
        <v>0.0955824339299932-14.7485064075821i</v>
      </c>
      <c r="I3522" t="str">
        <f t="shared" si="1034"/>
        <v>-0.282973839435503-0.142740852630781i</v>
      </c>
      <c r="K3522" t="str">
        <f t="shared" si="1035"/>
        <v>0.00571224879513382-0.0072102222888742i</v>
      </c>
      <c r="L3522" t="str">
        <f t="shared" si="1036"/>
        <v>0.0015-0.0185681504968411i</v>
      </c>
      <c r="M3522" t="str">
        <f t="shared" si="1037"/>
        <v>0.0135-0.00761770276793482i</v>
      </c>
      <c r="N3522">
        <f t="shared" si="1038"/>
        <v>95.173628465450719</v>
      </c>
      <c r="O3522">
        <f t="shared" si="1039"/>
        <v>7.9198444629135203</v>
      </c>
      <c r="P3522" s="3">
        <f t="shared" si="1040"/>
        <v>-7.9198444629135203</v>
      </c>
      <c r="Q3522" s="3">
        <f t="shared" si="1041"/>
        <v>84.826371534549281</v>
      </c>
      <c r="R3522">
        <f t="shared" si="1042"/>
        <v>-95.173628465450719</v>
      </c>
      <c r="S3522">
        <f t="shared" si="1043"/>
        <v>535.71215641190042</v>
      </c>
      <c r="T3522">
        <f t="shared" si="1026"/>
        <v>-7.9198444629135203</v>
      </c>
    </row>
    <row r="3523" spans="1:20" x14ac:dyDescent="0.3">
      <c r="A3523">
        <f t="shared" si="1027"/>
        <v>3378769.4692949154</v>
      </c>
      <c r="B3523">
        <f t="shared" si="1044"/>
        <v>537747.8626062657</v>
      </c>
      <c r="C3523" t="str">
        <f t="shared" si="1028"/>
        <v>0.0373810180113463+0.394348314876527i</v>
      </c>
      <c r="D3523" t="str">
        <f t="shared" si="1029"/>
        <v>0.339376111163488-2.31670688229938i</v>
      </c>
      <c r="E3523" t="str">
        <f t="shared" si="1030"/>
        <v>-58.1893253694866-45.2218411310542i</v>
      </c>
      <c r="F3523" t="str">
        <f t="shared" si="1031"/>
        <v>3.64682171865023-7.37508507770732i</v>
      </c>
      <c r="G3523" t="str">
        <f t="shared" si="1032"/>
        <v>0.208873689767892-0.406503962453798i</v>
      </c>
      <c r="H3523" t="str">
        <f t="shared" si="1033"/>
        <v>0.094705772150634-14.6919965688777i</v>
      </c>
      <c r="I3523" t="str">
        <f t="shared" si="1034"/>
        <v>-0.281260500538365-0.141340841611664i</v>
      </c>
      <c r="K3523" t="str">
        <f t="shared" si="1035"/>
        <v>0.00570348258357166-0.00719641384358447i</v>
      </c>
      <c r="L3523" t="str">
        <f t="shared" si="1036"/>
        <v>0.0015-0.0184978586340318i</v>
      </c>
      <c r="M3523" t="str">
        <f t="shared" si="1037"/>
        <v>0.0135-0.00758886508062841i</v>
      </c>
      <c r="N3523">
        <f t="shared" si="1038"/>
        <v>95.414994505855532</v>
      </c>
      <c r="O3523">
        <f t="shared" si="1039"/>
        <v>8.0435509602352688</v>
      </c>
      <c r="P3523" s="3">
        <f t="shared" si="1040"/>
        <v>-8.0435509602352688</v>
      </c>
      <c r="Q3523" s="3">
        <f t="shared" si="1041"/>
        <v>84.585005494144468</v>
      </c>
      <c r="R3523">
        <f t="shared" si="1042"/>
        <v>-95.414994505855532</v>
      </c>
      <c r="S3523">
        <f t="shared" si="1043"/>
        <v>537.7478626062657</v>
      </c>
      <c r="T3523">
        <f t="shared" si="1026"/>
        <v>-8.0435509602352688</v>
      </c>
    </row>
    <row r="3524" spans="1:20" x14ac:dyDescent="0.3">
      <c r="A3524">
        <f t="shared" si="1027"/>
        <v>3391608.7932782359</v>
      </c>
      <c r="B3524">
        <f t="shared" si="1044"/>
        <v>539791.30448416946</v>
      </c>
      <c r="C3524" t="str">
        <f t="shared" si="1028"/>
        <v>0.0384788998060401+0.388614394646884i</v>
      </c>
      <c r="D3524" t="str">
        <f t="shared" si="1029"/>
        <v>0.33686774027427-2.30831238316299i</v>
      </c>
      <c r="E3524" t="str">
        <f t="shared" si="1030"/>
        <v>-57.8526185815103-44.6064817100984i</v>
      </c>
      <c r="F3524" t="str">
        <f t="shared" si="1031"/>
        <v>3.62498486844885-7.35834378709519i</v>
      </c>
      <c r="G3524" t="str">
        <f t="shared" si="1032"/>
        <v>0.207622972341498-0.405605317639672i</v>
      </c>
      <c r="H3524" t="str">
        <f t="shared" si="1033"/>
        <v>0.0938366556735562-14.6357075693674i</v>
      </c>
      <c r="I3524" t="str">
        <f t="shared" si="1034"/>
        <v>-0.27955501631672-0.139953268117999i</v>
      </c>
      <c r="K3524" t="str">
        <f t="shared" si="1035"/>
        <v>0.00569469638421973-0.00718266032769137i</v>
      </c>
      <c r="L3524" t="str">
        <f t="shared" si="1036"/>
        <v>0.0015-0.0184278328691291i</v>
      </c>
      <c r="M3524" t="str">
        <f t="shared" si="1037"/>
        <v>0.0135-0.00756013656169401i</v>
      </c>
      <c r="N3524">
        <f t="shared" si="1038"/>
        <v>95.654745985163643</v>
      </c>
      <c r="O3524">
        <f t="shared" si="1039"/>
        <v>8.1672510583764666</v>
      </c>
      <c r="P3524" s="3">
        <f t="shared" si="1040"/>
        <v>-8.1672510583764666</v>
      </c>
      <c r="Q3524" s="3">
        <f t="shared" si="1041"/>
        <v>84.345254014836357</v>
      </c>
      <c r="R3524">
        <f t="shared" si="1042"/>
        <v>-95.654745985163643</v>
      </c>
      <c r="S3524">
        <f t="shared" si="1043"/>
        <v>539.79130448416947</v>
      </c>
      <c r="T3524">
        <f t="shared" si="1026"/>
        <v>-8.1672510583764666</v>
      </c>
    </row>
    <row r="3525" spans="1:20" x14ac:dyDescent="0.3">
      <c r="A3525">
        <f t="shared" si="1027"/>
        <v>3404496.9066926935</v>
      </c>
      <c r="B3525">
        <f t="shared" si="1044"/>
        <v>541842.51144120935</v>
      </c>
      <c r="C3525" t="str">
        <f t="shared" si="1028"/>
        <v>0.0395269531777952+0.382958510570468i</v>
      </c>
      <c r="D3525" t="str">
        <f t="shared" si="1029"/>
        <v>0.334377496246041-2.29994553580925i</v>
      </c>
      <c r="E3525" t="str">
        <f t="shared" si="1030"/>
        <v>-57.515243832052-43.9995927677956i</v>
      </c>
      <c r="F3525" t="str">
        <f t="shared" si="1031"/>
        <v>3.60324466533262-7.34157427234823i</v>
      </c>
      <c r="G3525" t="str">
        <f t="shared" si="1032"/>
        <v>0.206377790429268-0.404704828296872i</v>
      </c>
      <c r="H3525" t="str">
        <f t="shared" si="1033"/>
        <v>0.0929750210744699-14.5796384954468i</v>
      </c>
      <c r="I3525" t="str">
        <f t="shared" si="1034"/>
        <v>-0.277857380427328-0.138578041042558i</v>
      </c>
      <c r="K3525" t="str">
        <f t="shared" si="1035"/>
        <v>0.00568589015540246-0.00716896126193472i</v>
      </c>
      <c r="L3525" t="str">
        <f t="shared" si="1036"/>
        <v>0.0015-0.0183580721947889i</v>
      </c>
      <c r="M3525" t="str">
        <f t="shared" si="1037"/>
        <v>0.0135-0.00753151679786212i</v>
      </c>
      <c r="N3525">
        <f t="shared" si="1038"/>
        <v>95.892900386683436</v>
      </c>
      <c r="O3525">
        <f t="shared" si="1039"/>
        <v>8.290943606190373</v>
      </c>
      <c r="P3525" s="3">
        <f t="shared" si="1040"/>
        <v>-8.290943606190373</v>
      </c>
      <c r="Q3525" s="3">
        <f t="shared" si="1041"/>
        <v>84.107099613316564</v>
      </c>
      <c r="R3525">
        <f t="shared" si="1042"/>
        <v>-95.892900386683436</v>
      </c>
      <c r="S3525">
        <f t="shared" si="1043"/>
        <v>541.84251144120935</v>
      </c>
      <c r="T3525">
        <f t="shared" si="1026"/>
        <v>-8.290943606190373</v>
      </c>
    </row>
    <row r="3526" spans="1:20" x14ac:dyDescent="0.3">
      <c r="A3526">
        <f t="shared" si="1027"/>
        <v>3417433.9949381258</v>
      </c>
      <c r="B3526">
        <f t="shared" si="1044"/>
        <v>543901.51298468595</v>
      </c>
      <c r="C3526" t="str">
        <f t="shared" si="1028"/>
        <v>0.0405266372364527+0.377379846133609i</v>
      </c>
      <c r="D3526" t="str">
        <f t="shared" si="1029"/>
        <v>0.331905254166532-2.29160627998453i</v>
      </c>
      <c r="E3526" t="str">
        <f t="shared" si="1030"/>
        <v>-57.1772972142055-43.4010706312108i</v>
      </c>
      <c r="F3526" t="str">
        <f t="shared" si="1031"/>
        <v>3.58160109042443-7.32477718323852i</v>
      </c>
      <c r="G3526" t="str">
        <f t="shared" si="1032"/>
        <v>0.205138142950006-0.403802532504477i</v>
      </c>
      <c r="H3526" t="str">
        <f t="shared" si="1033"/>
        <v>0.0921208055099436-14.5237884378819i</v>
      </c>
      <c r="I3526" t="str">
        <f t="shared" si="1034"/>
        <v>-0.276167586165309-0.137215069673657i</v>
      </c>
      <c r="K3526" t="str">
        <f t="shared" si="1035"/>
        <v>0.00567706385801348-0.00715531616750112i</v>
      </c>
      <c r="L3526" t="str">
        <f t="shared" si="1036"/>
        <v>0.0015-0.0182885756074805i</v>
      </c>
      <c r="M3526" t="str">
        <f t="shared" si="1037"/>
        <v>0.0135-0.00750300537742789i</v>
      </c>
      <c r="N3526">
        <f t="shared" si="1038"/>
        <v>96.129475049880512</v>
      </c>
      <c r="O3526">
        <f t="shared" si="1039"/>
        <v>8.4146274981513827</v>
      </c>
      <c r="P3526" s="3">
        <f t="shared" si="1040"/>
        <v>-8.4146274981513827</v>
      </c>
      <c r="Q3526" s="3">
        <f t="shared" si="1041"/>
        <v>83.870524950119488</v>
      </c>
      <c r="R3526">
        <f t="shared" si="1042"/>
        <v>-96.129475049880512</v>
      </c>
      <c r="S3526">
        <f t="shared" si="1043"/>
        <v>543.90151298468595</v>
      </c>
      <c r="T3526">
        <f t="shared" si="1026"/>
        <v>-8.4146274981513827</v>
      </c>
    </row>
    <row r="3527" spans="1:20" x14ac:dyDescent="0.3">
      <c r="A3527">
        <f t="shared" si="1027"/>
        <v>3430420.2441188907</v>
      </c>
      <c r="B3527">
        <f t="shared" si="1044"/>
        <v>545968.33873402781</v>
      </c>
      <c r="C3527" t="str">
        <f t="shared" si="1028"/>
        <v>0.0414793747795288+0.371877581839566i</v>
      </c>
      <c r="D3527" t="str">
        <f t="shared" si="1029"/>
        <v>0.329450889894565-2.28329455520171i</v>
      </c>
      <c r="E3527" t="str">
        <f t="shared" si="1030"/>
        <v>-56.8388717466264-42.8108120742579i</v>
      </c>
      <c r="F3527" t="str">
        <f t="shared" si="1031"/>
        <v>3.56005411947927-7.30795316696082i</v>
      </c>
      <c r="G3527" t="str">
        <f t="shared" si="1032"/>
        <v>0.203904028515067-0.402898468190676i</v>
      </c>
      <c r="H3527" t="str">
        <f t="shared" si="1033"/>
        <v>0.091273946711124-14.4681564917815i</v>
      </c>
      <c r="I3527" t="str">
        <f t="shared" si="1034"/>
        <v>-0.27448562646755-0.135864263697038i</v>
      </c>
      <c r="K3527" t="str">
        <f t="shared" si="1035"/>
        <v>0.00566821745552403-0.00714172456604084i</v>
      </c>
      <c r="L3527" t="str">
        <f t="shared" si="1036"/>
        <v>0.0015-0.0182193421074721i</v>
      </c>
      <c r="M3527" t="str">
        <f t="shared" si="1037"/>
        <v>0.0135-0.00747460189024495i</v>
      </c>
      <c r="N3527">
        <f t="shared" si="1038"/>
        <v>96.364487168364619</v>
      </c>
      <c r="O3527">
        <f t="shared" si="1039"/>
        <v>8.5383016732896007</v>
      </c>
      <c r="P3527" s="3">
        <f t="shared" si="1040"/>
        <v>-8.5383016732896007</v>
      </c>
      <c r="Q3527" s="3">
        <f t="shared" si="1041"/>
        <v>83.635512831635381</v>
      </c>
      <c r="R3527">
        <f t="shared" si="1042"/>
        <v>-96.364487168364619</v>
      </c>
      <c r="S3527">
        <f t="shared" si="1043"/>
        <v>545.96833873402784</v>
      </c>
      <c r="T3527">
        <f t="shared" si="1026"/>
        <v>-8.5383016732896007</v>
      </c>
    </row>
    <row r="3528" spans="1:20" x14ac:dyDescent="0.3">
      <c r="A3528">
        <f t="shared" si="1027"/>
        <v>3443455.8410465424</v>
      </c>
      <c r="B3528">
        <f t="shared" si="1044"/>
        <v>548043.0184212171</v>
      </c>
      <c r="C3528" t="str">
        <f t="shared" si="1028"/>
        <v>0.0423865530217626+0.36645089586008i</v>
      </c>
      <c r="D3528" t="str">
        <f t="shared" si="1029"/>
        <v>0.327014280056607-2.27501030074537i</v>
      </c>
      <c r="E3528" t="str">
        <f t="shared" si="1030"/>
        <v>-56.5000574467042-42.2287143605277i</v>
      </c>
      <c r="F3528" t="str">
        <f t="shared" si="1031"/>
        <v>3.53860372293424-7.29110286808971i</v>
      </c>
      <c r="G3528" t="str">
        <f t="shared" si="1032"/>
        <v>0.202675445431218-0.401992673130339i</v>
      </c>
      <c r="H3528" t="str">
        <f t="shared" si="1033"/>
        <v>0.0904343829775304-14.4127417565708i</v>
      </c>
      <c r="I3528" t="str">
        <f t="shared" si="1034"/>
        <v>-0.272811493916156-0.13452553319771i</v>
      </c>
      <c r="K3528" t="str">
        <f t="shared" si="1035"/>
        <v>0.00565935091399119-0.00712818597968485i</v>
      </c>
      <c r="L3528" t="str">
        <f t="shared" si="1036"/>
        <v>0.0015-0.0181503706988166i</v>
      </c>
      <c r="M3528" t="str">
        <f t="shared" si="1037"/>
        <v>0.0135-0.00744630592771963i</v>
      </c>
      <c r="N3528">
        <f t="shared" si="1038"/>
        <v>96.597953788034403</v>
      </c>
      <c r="O3528">
        <f t="shared" si="1039"/>
        <v>8.6619651141423191</v>
      </c>
      <c r="P3528" s="3">
        <f t="shared" si="1040"/>
        <v>-8.6619651141423191</v>
      </c>
      <c r="Q3528" s="3">
        <f t="shared" si="1041"/>
        <v>83.402046211965597</v>
      </c>
      <c r="R3528">
        <f t="shared" si="1042"/>
        <v>-96.597953788034403</v>
      </c>
      <c r="S3528">
        <f t="shared" si="1043"/>
        <v>548.04301842121708</v>
      </c>
      <c r="T3528">
        <f t="shared" si="1026"/>
        <v>-8.6619651141423191</v>
      </c>
    </row>
    <row r="3529" spans="1:20" x14ac:dyDescent="0.3">
      <c r="A3529">
        <f t="shared" si="1027"/>
        <v>3456540.9732425194</v>
      </c>
      <c r="B3529">
        <f t="shared" si="1044"/>
        <v>550125.58189121773</v>
      </c>
      <c r="C3529" t="str">
        <f t="shared" si="1028"/>
        <v>0.0432495243190715+0.361098964655799i</v>
      </c>
      <c r="D3529" t="str">
        <f t="shared" si="1029"/>
        <v>0.324595302043383-2.26675345567725i</v>
      </c>
      <c r="E3529" t="str">
        <f t="shared" si="1030"/>
        <v>-56.1609414027311-41.6546752835374i</v>
      </c>
      <c r="F3529" t="str">
        <f t="shared" si="1031"/>
        <v>3.51724986595884-7.27422692853774i</v>
      </c>
      <c r="G3529" t="str">
        <f t="shared" si="1032"/>
        <v>0.201452391703525-0.401085184942619i</v>
      </c>
      <c r="H3529" t="str">
        <f t="shared" si="1033"/>
        <v>0.0896020531709232-14.3575433359645i</v>
      </c>
      <c r="I3529" t="str">
        <f t="shared" si="1034"/>
        <v>-0.271145180741917-0.133198788661733i</v>
      </c>
      <c r="K3529" t="str">
        <f t="shared" si="1035"/>
        <v>0.00565046420206587-0.00711469993106212i</v>
      </c>
      <c r="L3529" t="str">
        <f t="shared" si="1036"/>
        <v>0.0015-0.0180816603893371i</v>
      </c>
      <c r="M3529" t="str">
        <f t="shared" si="1037"/>
        <v>0.0135-0.00741811708280498i</v>
      </c>
      <c r="N3529">
        <f t="shared" si="1038"/>
        <v>96.829891805379845</v>
      </c>
      <c r="O3529">
        <f t="shared" si="1039"/>
        <v>8.7856168457221102</v>
      </c>
      <c r="P3529" s="3">
        <f t="shared" si="1040"/>
        <v>-8.7856168457221102</v>
      </c>
      <c r="Q3529" s="3">
        <f t="shared" si="1041"/>
        <v>83.170108194620155</v>
      </c>
      <c r="R3529">
        <f t="shared" si="1042"/>
        <v>-96.829891805379845</v>
      </c>
      <c r="S3529">
        <f t="shared" si="1043"/>
        <v>550.12558189121773</v>
      </c>
      <c r="T3529">
        <f t="shared" si="1026"/>
        <v>-8.7856168457221102</v>
      </c>
    </row>
    <row r="3530" spans="1:20" x14ac:dyDescent="0.3">
      <c r="A3530">
        <f t="shared" si="1027"/>
        <v>3469675.8289408414</v>
      </c>
      <c r="B3530">
        <f t="shared" si="1044"/>
        <v>552216.0591024044</v>
      </c>
      <c r="C3530" t="str">
        <f t="shared" si="1028"/>
        <v>0.0440696068863331+0.355820963566593i</v>
      </c>
      <c r="D3530" t="str">
        <f t="shared" si="1029"/>
        <v>0.322193834006421-2.25852395884149i</v>
      </c>
      <c r="E3530" t="str">
        <f t="shared" si="1030"/>
        <v>-55.8216078450356-41.088593204505i</v>
      </c>
      <c r="F3530" t="str">
        <f t="shared" si="1031"/>
        <v>3.4959925085054-7.25732598751428i</v>
      </c>
      <c r="G3530" t="str">
        <f t="shared" si="1032"/>
        <v>0.200234865038236-0.400176041088613i</v>
      </c>
      <c r="H3530" t="str">
        <f t="shared" si="1033"/>
        <v>0.0887768967092479-14.3025603379403i</v>
      </c>
      <c r="I3530" t="str">
        <f t="shared" si="1034"/>
        <v>-0.269486678827777-0.131883940977959i</v>
      </c>
      <c r="K3530" t="str">
        <f t="shared" si="1035"/>
        <v>0.00564155729100075-0.00710126594331727i</v>
      </c>
      <c r="L3530" t="str">
        <f t="shared" si="1036"/>
        <v>0.0015-0.0180132101906128i</v>
      </c>
      <c r="M3530" t="str">
        <f t="shared" si="1037"/>
        <v>0.0135-0.00739003494999498i</v>
      </c>
      <c r="N3530">
        <f t="shared" si="1038"/>
        <v>97.060317965933834</v>
      </c>
      <c r="O3530">
        <f t="shared" si="1039"/>
        <v>8.9092559345024629</v>
      </c>
      <c r="P3530" s="3">
        <f t="shared" si="1040"/>
        <v>-8.9092559345024629</v>
      </c>
      <c r="Q3530" s="3">
        <f t="shared" si="1041"/>
        <v>82.939682034066166</v>
      </c>
      <c r="R3530">
        <f t="shared" si="1042"/>
        <v>-97.060317965933834</v>
      </c>
      <c r="S3530">
        <f t="shared" si="1043"/>
        <v>552.21605910240442</v>
      </c>
      <c r="T3530">
        <f t="shared" si="1026"/>
        <v>-8.9092559345024629</v>
      </c>
    </row>
    <row r="3531" spans="1:20" x14ac:dyDescent="0.3">
      <c r="A3531">
        <f t="shared" si="1027"/>
        <v>3482860.5970908161</v>
      </c>
      <c r="B3531">
        <f t="shared" si="1044"/>
        <v>554314.4801269935</v>
      </c>
      <c r="C3531" t="str">
        <f t="shared" si="1028"/>
        <v>0.0448480855084817+0.350616067372831i</v>
      </c>
      <c r="D3531" t="str">
        <f t="shared" si="1029"/>
        <v>0.319809754854634-2.2503217488698i</v>
      </c>
      <c r="E3531" t="str">
        <f t="shared" si="1030"/>
        <v>-55.4821382160625-40.5303670877521i</v>
      </c>
      <c r="F3531" t="str">
        <f t="shared" si="1031"/>
        <v>3.47483160535992-7.24040068148528i</v>
      </c>
      <c r="G3531" t="str">
        <f t="shared" si="1032"/>
        <v>0.199022862845692-0.399265278869071i</v>
      </c>
      <c r="H3531" t="str">
        <f t="shared" si="1033"/>
        <v>0.0879588535606475-14.247791874713i</v>
      </c>
      <c r="I3531" t="str">
        <f t="shared" si="1034"/>
        <v>-0.267835979712349-0.130580901439718i</v>
      </c>
      <c r="K3531" t="str">
        <f t="shared" si="1035"/>
        <v>0.00563263015465782-0.00708788354012833i</v>
      </c>
      <c r="L3531" t="str">
        <f t="shared" si="1036"/>
        <v>0.0015-0.0179450191179645i</v>
      </c>
      <c r="M3531" t="str">
        <f t="shared" si="1037"/>
        <v>0.0135-0.00736205912531877i</v>
      </c>
      <c r="N3531">
        <f t="shared" si="1038"/>
        <v>97.289248862865918</v>
      </c>
      <c r="O3531">
        <f t="shared" si="1039"/>
        <v>9.0328814874201715</v>
      </c>
      <c r="P3531" s="3">
        <f t="shared" si="1040"/>
        <v>-9.0328814874201715</v>
      </c>
      <c r="Q3531" s="3">
        <f t="shared" si="1041"/>
        <v>82.710751137134082</v>
      </c>
      <c r="R3531">
        <f t="shared" si="1042"/>
        <v>-97.289248862865918</v>
      </c>
      <c r="S3531">
        <f t="shared" si="1043"/>
        <v>554.31448012699354</v>
      </c>
      <c r="T3531">
        <f t="shared" si="1026"/>
        <v>-9.0328814874201715</v>
      </c>
    </row>
    <row r="3532" spans="1:20" x14ac:dyDescent="0.3">
      <c r="A3532">
        <f t="shared" si="1027"/>
        <v>3496095.4673597617</v>
      </c>
      <c r="B3532">
        <f t="shared" si="1044"/>
        <v>556420.87515147612</v>
      </c>
      <c r="C3532" t="str">
        <f t="shared" si="1028"/>
        <v>0.0455862122444521+0.345483450828597i</v>
      </c>
      <c r="D3532" t="str">
        <f t="shared" si="1029"/>
        <v>0.317442944250867-2.2421467641866i</v>
      </c>
      <c r="E3532" t="str">
        <f t="shared" si="1030"/>
        <v>-55.1426112393638-39.9798965338193i</v>
      </c>
      <c r="F3532" t="str">
        <f t="shared" si="1031"/>
        <v>3.45376710619285-7.22345164413378i</v>
      </c>
      <c r="G3532" t="str">
        <f t="shared" si="1032"/>
        <v>0.197816382243244-0.398352935422144i</v>
      </c>
      <c r="H3532" t="str">
        <f t="shared" si="1033"/>
        <v>0.0871478642375523-14.1932370627082i</v>
      </c>
      <c r="I3532" t="str">
        <f t="shared" si="1034"/>
        <v>-0.266193074593419-0.129289581746453i</v>
      </c>
      <c r="K3532" t="str">
        <f t="shared" si="1035"/>
        <v>0.00562368276951609-0.0070745522457249i</v>
      </c>
      <c r="L3532" t="str">
        <f t="shared" si="1036"/>
        <v>0.0015-0.0178770861904408i</v>
      </c>
      <c r="M3532" t="str">
        <f t="shared" si="1037"/>
        <v>0.0135-0.00733418920633469i</v>
      </c>
      <c r="N3532">
        <f t="shared" si="1038"/>
        <v>97.516700935713345</v>
      </c>
      <c r="O3532">
        <f t="shared" si="1039"/>
        <v>9.1564926508952968</v>
      </c>
      <c r="P3532" s="3">
        <f t="shared" si="1040"/>
        <v>-9.1564926508952968</v>
      </c>
      <c r="Q3532" s="3">
        <f t="shared" si="1041"/>
        <v>82.483299064286655</v>
      </c>
      <c r="R3532">
        <f t="shared" si="1042"/>
        <v>-97.516700935713345</v>
      </c>
      <c r="S3532">
        <f t="shared" si="1043"/>
        <v>556.42087515147614</v>
      </c>
      <c r="T3532">
        <f t="shared" si="1026"/>
        <v>-9.1564926508952968</v>
      </c>
    </row>
    <row r="3533" spans="1:20" x14ac:dyDescent="0.3">
      <c r="A3533">
        <f t="shared" si="1027"/>
        <v>3509380.6301357294</v>
      </c>
      <c r="B3533">
        <f t="shared" si="1044"/>
        <v>558535.2744770518</v>
      </c>
      <c r="C3533" t="str">
        <f t="shared" si="1028"/>
        <v>0.0462852071235578+0.340422289167896i</v>
      </c>
      <c r="D3533" t="str">
        <f t="shared" si="1029"/>
        <v>0.31509328260847-2.23399894301417i</v>
      </c>
      <c r="E3533" t="str">
        <f t="shared" si="1030"/>
        <v>-54.8031029874938-39.4370818103969i</v>
      </c>
      <c r="F3533" t="str">
        <f t="shared" si="1031"/>
        <v>3.43279895561037-7.20647950632134i</v>
      </c>
      <c r="G3533" t="str">
        <f t="shared" si="1032"/>
        <v>0.196615420058179-0.397439047721188i</v>
      </c>
      <c r="H3533" t="str">
        <f t="shared" si="1033"/>
        <v>0.0863438697908346-14.1388950225368i</v>
      </c>
      <c r="I3533" t="str">
        <f t="shared" si="1034"/>
        <v>-0.26455795433149-0.128009894005308i</v>
      </c>
      <c r="K3533" t="str">
        <f t="shared" si="1035"/>
        <v>0.00561471511467873-0.00706127158490636i</v>
      </c>
      <c r="L3533" t="str">
        <f t="shared" si="1036"/>
        <v>0.0015-0.0178094104308038i</v>
      </c>
      <c r="M3533" t="str">
        <f t="shared" si="1037"/>
        <v>0.0135-0.00730642479212465i</v>
      </c>
      <c r="N3533">
        <f t="shared" si="1038"/>
        <v>97.742690469244366</v>
      </c>
      <c r="O3533">
        <f t="shared" si="1039"/>
        <v>9.280088609867235</v>
      </c>
      <c r="P3533" s="3">
        <f t="shared" si="1040"/>
        <v>-9.280088609867235</v>
      </c>
      <c r="Q3533" s="3">
        <f t="shared" si="1041"/>
        <v>82.257309530755634</v>
      </c>
      <c r="R3533">
        <f t="shared" si="1042"/>
        <v>-97.742690469244366</v>
      </c>
      <c r="S3533">
        <f t="shared" si="1043"/>
        <v>558.53527447705176</v>
      </c>
      <c r="T3533">
        <f t="shared" si="1026"/>
        <v>-9.280088609867235</v>
      </c>
    </row>
    <row r="3534" spans="1:20" x14ac:dyDescent="0.3">
      <c r="A3534">
        <f t="shared" si="1027"/>
        <v>3522716.2765302449</v>
      </c>
      <c r="B3534">
        <f t="shared" si="1044"/>
        <v>560657.7085200646</v>
      </c>
      <c r="C3534" t="str">
        <f t="shared" si="1028"/>
        <v>0.0469462588339017+0.335431758584717i</v>
      </c>
      <c r="D3534" t="str">
        <f t="shared" si="1029"/>
        <v>0.312760651087835-2.2258782233776i</v>
      </c>
      <c r="E3534" t="str">
        <f t="shared" si="1030"/>
        <v>-54.4636869487782-38.90182388115i</v>
      </c>
      <c r="F3534" t="str">
        <f t="shared" si="1031"/>
        <v>3.41192709320563-7.18948489605028i</v>
      </c>
      <c r="G3534" t="str">
        <f t="shared" si="1032"/>
        <v>0.195419972830663-0.396523652572613i</v>
      </c>
      <c r="H3534" t="str">
        <f t="shared" si="1033"/>
        <v>0.0855468118040377-14.084764878969i</v>
      </c>
      <c r="I3534" t="str">
        <f t="shared" si="1034"/>
        <v>-0.262930609453313-0.126741750732662i</v>
      </c>
      <c r="K3534" t="str">
        <f t="shared" si="1035"/>
        <v>0.0056057271718803-0.00704804108306046i</v>
      </c>
      <c r="L3534" t="str">
        <f t="shared" si="1036"/>
        <v>0.0015-0.0177419908655148i</v>
      </c>
      <c r="M3534" t="str">
        <f t="shared" si="1037"/>
        <v>0.0135-0.00727876548328811i</v>
      </c>
      <c r="N3534">
        <f t="shared" si="1038"/>
        <v>97.967233592448153</v>
      </c>
      <c r="O3534">
        <f t="shared" si="1039"/>
        <v>9.4036685868493723</v>
      </c>
      <c r="P3534" s="3">
        <f t="shared" si="1040"/>
        <v>-9.4036685868493723</v>
      </c>
      <c r="Q3534" s="3">
        <f t="shared" si="1041"/>
        <v>82.032766407551847</v>
      </c>
      <c r="R3534">
        <f t="shared" si="1042"/>
        <v>-97.967233592448153</v>
      </c>
      <c r="S3534">
        <f t="shared" si="1043"/>
        <v>560.6577085200646</v>
      </c>
      <c r="T3534">
        <f t="shared" si="1026"/>
        <v>-9.4036685868493723</v>
      </c>
    </row>
    <row r="3535" spans="1:20" x14ac:dyDescent="0.3">
      <c r="A3535">
        <f t="shared" si="1027"/>
        <v>3536102.5983810597</v>
      </c>
      <c r="B3535">
        <f t="shared" si="1044"/>
        <v>562788.20781244081</v>
      </c>
      <c r="C3535" t="str">
        <f t="shared" si="1028"/>
        <v>0.0475705254024824+0.330511036688046i</v>
      </c>
      <c r="D3535" t="str">
        <f t="shared" si="1029"/>
        <v>0.31044493159295-2.21778454310985i</v>
      </c>
      <c r="E3535" t="str">
        <f t="shared" si="1030"/>
        <v>-54.1244340929558-38.3740244325377i</v>
      </c>
      <c r="F3535" t="str">
        <f t="shared" si="1031"/>
        <v>3.39115145361025-7.17246843842665i</v>
      </c>
      <c r="G3535" t="str">
        <f t="shared" si="1032"/>
        <v>0.194230036816686-0.395606786613773i</v>
      </c>
      <c r="H3535" t="str">
        <f t="shared" si="1033"/>
        <v>0.0847566323876715-14.0308457609094i</v>
      </c>
      <c r="I3535" t="str">
        <f t="shared" si="1034"/>
        <v>-0.261311030155465-0.125485064855615i</v>
      </c>
      <c r="K3535" t="str">
        <f t="shared" si="1035"/>
        <v>0.00559671892549365-0.00703486026618223i</v>
      </c>
      <c r="L3535" t="str">
        <f t="shared" si="1036"/>
        <v>0.0015-0.0176748265247209i</v>
      </c>
      <c r="M3535" t="str">
        <f t="shared" si="1037"/>
        <v>0.0135-0.00725121088193679i</v>
      </c>
      <c r="N3535">
        <f t="shared" si="1038"/>
        <v>98.190346277644153</v>
      </c>
      <c r="O3535">
        <f t="shared" si="1039"/>
        <v>9.5272318409986507</v>
      </c>
      <c r="P3535" s="3">
        <f t="shared" si="1040"/>
        <v>-9.5272318409986507</v>
      </c>
      <c r="Q3535" s="3">
        <f t="shared" si="1041"/>
        <v>81.809653722355847</v>
      </c>
      <c r="R3535">
        <f t="shared" si="1042"/>
        <v>-98.190346277644153</v>
      </c>
      <c r="S3535">
        <f t="shared" si="1043"/>
        <v>562.78820781244076</v>
      </c>
      <c r="T3535">
        <f t="shared" si="1026"/>
        <v>-9.5272318409986507</v>
      </c>
    </row>
    <row r="3536" spans="1:20" x14ac:dyDescent="0.3">
      <c r="A3536">
        <f t="shared" si="1027"/>
        <v>3549539.7882549083</v>
      </c>
      <c r="B3536">
        <f t="shared" si="1044"/>
        <v>564926.80300212814</v>
      </c>
      <c r="C3536" t="str">
        <f t="shared" si="1028"/>
        <v>0.0481591348666737+0.325659302932597i</v>
      </c>
      <c r="D3536" t="str">
        <f t="shared" si="1029"/>
        <v>0.308146006767947-2.2097178398566i</v>
      </c>
      <c r="E3536" t="str">
        <f t="shared" si="1030"/>
        <v>-53.7854129356717-37.8535858986988i</v>
      </c>
      <c r="F3536" t="str">
        <f t="shared" si="1031"/>
        <v>3.370471966546-7.15543075562419i</v>
      </c>
      <c r="G3536" t="str">
        <f t="shared" si="1032"/>
        <v>0.193045607991025-0.394688486310914i</v>
      </c>
      <c r="H3536" t="str">
        <f t="shared" si="1033"/>
        <v>0.0839732741735767-13.9771368013717i</v>
      </c>
      <c r="I3536" t="str">
        <f t="shared" si="1034"/>
        <v>-0.259699206307913-0.124239749713426i</v>
      </c>
      <c r="K3536" t="str">
        <f t="shared" si="1035"/>
        <v>0.0055876903625367-0.00702172866089287i</v>
      </c>
      <c r="L3536" t="str">
        <f t="shared" si="1036"/>
        <v>0.0015-0.0176079164422404i</v>
      </c>
      <c r="M3536" t="str">
        <f t="shared" si="1037"/>
        <v>0.0135-0.00722376059168838i</v>
      </c>
      <c r="N3536">
        <f t="shared" si="1038"/>
        <v>98.412044339707791</v>
      </c>
      <c r="O3536">
        <f t="shared" si="1039"/>
        <v>9.6507776672037728</v>
      </c>
      <c r="P3536" s="3">
        <f t="shared" si="1040"/>
        <v>-9.6507776672037728</v>
      </c>
      <c r="Q3536" s="3">
        <f t="shared" si="1041"/>
        <v>81.587955660292209</v>
      </c>
      <c r="R3536">
        <f t="shared" si="1042"/>
        <v>-98.412044339707791</v>
      </c>
      <c r="S3536">
        <f t="shared" si="1043"/>
        <v>564.92680300212817</v>
      </c>
      <c r="T3536">
        <f t="shared" si="1026"/>
        <v>-9.6507776672037728</v>
      </c>
    </row>
    <row r="3537" spans="1:20" x14ac:dyDescent="0.3">
      <c r="A3537">
        <f t="shared" si="1027"/>
        <v>3563028.0394502771</v>
      </c>
      <c r="B3537">
        <f t="shared" si="1044"/>
        <v>567073.52485353628</v>
      </c>
      <c r="C3537" t="str">
        <f t="shared" si="1028"/>
        <v>0.0487131859368104+0.320875739026267i</v>
      </c>
      <c r="D3537" t="str">
        <f t="shared" si="1029"/>
        <v>0.305863759993644-2.20167805108118i</v>
      </c>
      <c r="E3537" t="str">
        <f t="shared" si="1030"/>
        <v>-53.4466896018156-37.3404114844925i</v>
      </c>
      <c r="F3537" t="str">
        <f t="shared" si="1031"/>
        <v>3.34988855687662-7.13837246684892i</v>
      </c>
      <c r="G3537" t="str">
        <f t="shared" si="1032"/>
        <v>0.191866682050209-0.393768787957163i</v>
      </c>
      <c r="H3537" t="str">
        <f t="shared" si="1033"/>
        <v>0.0831966803093553-13.9236371374535i</v>
      </c>
      <c r="I3537" t="str">
        <f t="shared" si="1034"/>
        <v>-0.258095127457603-0.123005719058898i</v>
      </c>
      <c r="K3537" t="str">
        <f t="shared" si="1035"/>
        <v>0.00557864147267888-0.00700864579445911i</v>
      </c>
      <c r="L3537" t="str">
        <f t="shared" si="1036"/>
        <v>0.0015-0.0175412596555493i</v>
      </c>
      <c r="M3537" t="str">
        <f t="shared" si="1037"/>
        <v>0.0135-0.00719641421766123i</v>
      </c>
      <c r="N3537">
        <f t="shared" si="1038"/>
        <v>98.632343435406753</v>
      </c>
      <c r="O3537">
        <f t="shared" si="1039"/>
        <v>9.7743053951893906</v>
      </c>
      <c r="P3537" s="3">
        <f t="shared" si="1040"/>
        <v>-9.7743053951893906</v>
      </c>
      <c r="Q3537" s="3">
        <f t="shared" si="1041"/>
        <v>81.367656564593247</v>
      </c>
      <c r="R3537">
        <f t="shared" si="1042"/>
        <v>-98.632343435406753</v>
      </c>
      <c r="S3537">
        <f t="shared" si="1043"/>
        <v>567.07352485353624</v>
      </c>
      <c r="T3537">
        <f t="shared" si="1026"/>
        <v>-9.7743053951893906</v>
      </c>
    </row>
    <row r="3538" spans="1:20" x14ac:dyDescent="0.3">
      <c r="A3538">
        <f t="shared" si="1027"/>
        <v>3576567.5460001882</v>
      </c>
      <c r="B3538">
        <f t="shared" si="1044"/>
        <v>569228.40424797975</v>
      </c>
      <c r="C3538" t="str">
        <f t="shared" si="1028"/>
        <v>0.049233748649637+0.316159529315162i</v>
      </c>
      <c r="D3538" t="str">
        <f t="shared" si="1029"/>
        <v>0.303598075384073-2.19366511406933i</v>
      </c>
      <c r="E3538" t="str">
        <f t="shared" si="1030"/>
        <v>-53.1083278877044-36.8344051867722i</v>
      </c>
      <c r="F3538" t="str">
        <f t="shared" si="1031"/>
        <v>3.32940114465968-7.12129418830468i</v>
      </c>
      <c r="G3538" t="str">
        <f t="shared" si="1032"/>
        <v>0.190693254415492-0.392847727670558i</v>
      </c>
      <c r="H3538" t="str">
        <f t="shared" si="1033"/>
        <v>0.0824267944528702-13.870345910312i</v>
      </c>
      <c r="I3538" t="str">
        <f t="shared" si="1034"/>
        <v>-0.256498782832057-0.12178288705971i</v>
      </c>
      <c r="K3538" t="str">
        <f t="shared" si="1035"/>
        <v>0.00556957224824755-0.00699561119481276i</v>
      </c>
      <c r="L3538" t="str">
        <f t="shared" si="1036"/>
        <v>0.0015-0.0174748552057674i</v>
      </c>
      <c r="M3538" t="str">
        <f t="shared" si="1037"/>
        <v>0.0135-0.00716917136646868i</v>
      </c>
      <c r="N3538">
        <f t="shared" si="1038"/>
        <v>98.851259062844534</v>
      </c>
      <c r="O3538">
        <f t="shared" si="1039"/>
        <v>9.8978143886368031</v>
      </c>
      <c r="P3538" s="3">
        <f t="shared" si="1040"/>
        <v>-9.8978143886368031</v>
      </c>
      <c r="Q3538" s="3">
        <f t="shared" si="1041"/>
        <v>81.148740937155466</v>
      </c>
      <c r="R3538">
        <f t="shared" si="1042"/>
        <v>-98.851259062844534</v>
      </c>
      <c r="S3538">
        <f t="shared" si="1043"/>
        <v>569.22840424797971</v>
      </c>
      <c r="T3538">
        <f t="shared" si="1026"/>
        <v>-9.8978143886368031</v>
      </c>
    </row>
    <row r="3539" spans="1:20" x14ac:dyDescent="0.3">
      <c r="A3539">
        <f t="shared" si="1027"/>
        <v>3590158.5026749889</v>
      </c>
      <c r="B3539">
        <f t="shared" si="1044"/>
        <v>571391.47218412207</v>
      </c>
      <c r="C3539" t="str">
        <f t="shared" si="1028"/>
        <v>0.0497218650123741+0.31150986114702i</v>
      </c>
      <c r="D3539" t="str">
        <f t="shared" si="1029"/>
        <v>0.301348837783033-2.18567896593398i</v>
      </c>
      <c r="E3539" t="str">
        <f t="shared" si="1030"/>
        <v>-52.7703893220944-36.3354718139691i</v>
      </c>
      <c r="F3539" t="str">
        <f t="shared" si="1031"/>
        <v>3.30900964519874-7.10419653315947i</v>
      </c>
      <c r="G3539" t="str">
        <f t="shared" si="1032"/>
        <v>0.189525320235841-0.391925341392137i</v>
      </c>
      <c r="H3539" t="str">
        <f t="shared" si="1033"/>
        <v>0.0816635607668068-13.8172622651388i</v>
      </c>
      <c r="I3539" t="str">
        <f t="shared" si="1034"/>
        <v>-0.254910161342979-0.120571168299706i</v>
      </c>
      <c r="K3539" t="str">
        <f t="shared" si="1035"/>
        <v>0.00556048268423406-0.00698262439057036i</v>
      </c>
      <c r="L3539" t="str">
        <f t="shared" si="1036"/>
        <v>0.0015-0.0174087021376443i</v>
      </c>
      <c r="M3539" t="str">
        <f t="shared" si="1037"/>
        <v>0.0135-0.00714203164621303i</v>
      </c>
      <c r="N3539">
        <f t="shared" si="1038"/>
        <v>99.06880656100212</v>
      </c>
      <c r="O3539">
        <f t="shared" si="1039"/>
        <v>10.021304044321926</v>
      </c>
      <c r="P3539" s="3">
        <f t="shared" si="1040"/>
        <v>-10.021304044321926</v>
      </c>
      <c r="Q3539" s="3">
        <f t="shared" si="1041"/>
        <v>80.93119343899788</v>
      </c>
      <c r="R3539">
        <f t="shared" si="1042"/>
        <v>-99.06880656100212</v>
      </c>
      <c r="S3539">
        <f t="shared" si="1043"/>
        <v>571.39147218412211</v>
      </c>
      <c r="T3539">
        <f t="shared" si="1026"/>
        <v>-10.021304044321926</v>
      </c>
    </row>
    <row r="3540" spans="1:20" x14ac:dyDescent="0.3">
      <c r="A3540">
        <f t="shared" si="1027"/>
        <v>3603801.1049851538</v>
      </c>
      <c r="B3540">
        <f t="shared" si="1044"/>
        <v>573562.75977842172</v>
      </c>
      <c r="C3540" t="str">
        <f t="shared" si="1028"/>
        <v>0.050178549637264+0.30692592521392i</v>
      </c>
      <c r="D3540" t="str">
        <f t="shared" si="1029"/>
        <v>0.299115932760611-2.17771954361997i</v>
      </c>
      <c r="E3540" t="str">
        <f t="shared" si="1030"/>
        <v>-52.4329332260318-35.8435170040602i</v>
      </c>
      <c r="F3540" t="str">
        <f t="shared" si="1031"/>
        <v>3.28871396909544-7.0870801115125i</v>
      </c>
      <c r="G3540" t="str">
        <f t="shared" si="1032"/>
        <v>0.188362874390916-0.391001664884061i</v>
      </c>
      <c r="H3540" t="str">
        <f t="shared" si="1033"/>
        <v>0.0809069239133009-13.7643853511363i</v>
      </c>
      <c r="I3540" t="str">
        <f t="shared" si="1034"/>
        <v>-0.253329251589876-0.119370477780133i</v>
      </c>
      <c r="K3540" t="str">
        <f t="shared" si="1035"/>
        <v>0.00555137277829958-0.00696968491105329i</v>
      </c>
      <c r="L3540" t="str">
        <f t="shared" si="1036"/>
        <v>0.0015-0.017342799499546i</v>
      </c>
      <c r="M3540" t="str">
        <f t="shared" si="1037"/>
        <v>0.0135-0.00711499466648043i</v>
      </c>
      <c r="N3540">
        <f t="shared" si="1038"/>
        <v>99.285001109380346</v>
      </c>
      <c r="O3540">
        <f t="shared" si="1039"/>
        <v>10.144773791268655</v>
      </c>
      <c r="P3540" s="3">
        <f t="shared" si="1040"/>
        <v>-10.144773791268655</v>
      </c>
      <c r="Q3540" s="3">
        <f t="shared" si="1041"/>
        <v>80.714998890619654</v>
      </c>
      <c r="R3540">
        <f t="shared" si="1042"/>
        <v>-99.285001109380346</v>
      </c>
      <c r="S3540">
        <f t="shared" si="1043"/>
        <v>573.56275977842176</v>
      </c>
      <c r="T3540">
        <f t="shared" si="1026"/>
        <v>-10.144773791268655</v>
      </c>
    </row>
    <row r="3541" spans="1:20" x14ac:dyDescent="0.3">
      <c r="A3541">
        <f t="shared" si="1027"/>
        <v>3617495.5491840974</v>
      </c>
      <c r="B3541">
        <f t="shared" si="1044"/>
        <v>575742.29826557974</v>
      </c>
      <c r="C3541" t="str">
        <f t="shared" si="1028"/>
        <v>0.0506047903663685+0.30240691587502i</v>
      </c>
      <c r="D3541" t="str">
        <f t="shared" si="1029"/>
        <v>0.296899246609731-2.16978678390867i</v>
      </c>
      <c r="E3541" t="str">
        <f t="shared" si="1030"/>
        <v>-52.0960167715313-35.3584472409933i</v>
      </c>
      <c r="F3541" t="str">
        <f t="shared" si="1031"/>
        <v>3.2685140223019-7.06994553036218i</v>
      </c>
      <c r="G3541" t="str">
        <f t="shared" si="1032"/>
        <v>0.187205911494072-0.390076733727795i</v>
      </c>
      <c r="H3541" t="str">
        <f t="shared" si="1033"/>
        <v>0.0801568290486325-13.7117143214929i</v>
      </c>
      <c r="I3541" t="str">
        <f t="shared" si="1034"/>
        <v>-0.251756041863679-0.11818073092083i</v>
      </c>
      <c r="K3541" t="str">
        <f t="shared" si="1035"/>
        <v>0.00554224253078093-0.00695679228630782i</v>
      </c>
      <c r="L3541" t="str">
        <f t="shared" si="1036"/>
        <v>0.0015-0.017277146343441i</v>
      </c>
      <c r="M3541" t="str">
        <f t="shared" si="1037"/>
        <v>0.0135-0.00708806003833475i</v>
      </c>
      <c r="N3541">
        <f t="shared" si="1038"/>
        <v>99.499857727729193</v>
      </c>
      <c r="O3541">
        <f t="shared" si="1039"/>
        <v>10.268223089919463</v>
      </c>
      <c r="P3541" s="3">
        <f t="shared" si="1040"/>
        <v>-10.268223089919463</v>
      </c>
      <c r="Q3541" s="3">
        <f t="shared" si="1041"/>
        <v>80.500142272270807</v>
      </c>
      <c r="R3541">
        <f t="shared" si="1042"/>
        <v>-99.499857727729193</v>
      </c>
      <c r="S3541">
        <f t="shared" si="1043"/>
        <v>575.74229826557973</v>
      </c>
      <c r="T3541">
        <f t="shared" si="1026"/>
        <v>-10.268223089919463</v>
      </c>
    </row>
    <row r="3542" spans="1:20" x14ac:dyDescent="0.3">
      <c r="A3542">
        <f t="shared" si="1027"/>
        <v>3631242.0322709973</v>
      </c>
      <c r="B3542">
        <f t="shared" si="1044"/>
        <v>577930.118998989</v>
      </c>
      <c r="C3542" t="str">
        <f t="shared" si="1028"/>
        <v>0.0510015488865621+0.297952031460155i</v>
      </c>
      <c r="D3542" t="str">
        <f t="shared" si="1029"/>
        <v>0.294698666342666-2.1618806234226i</v>
      </c>
      <c r="E3542" t="str">
        <f t="shared" si="1030"/>
        <v>-51.7596950390922-34.8801698696361i</v>
      </c>
      <c r="F3542" t="str">
        <f t="shared" si="1031"/>
        <v>3.24840970617291-7.05279339357481i</v>
      </c>
      <c r="G3542" t="str">
        <f t="shared" si="1032"/>
        <v>0.186054425895353-0.389150583322322i</v>
      </c>
      <c r="H3542" t="str">
        <f t="shared" si="1033"/>
        <v>0.0794132218179762-13.6592483333595i</v>
      </c>
      <c r="I3542" t="str">
        <f t="shared" si="1034"/>
        <v>-0.250190520150381-0.117001843561359i</v>
      </c>
      <c r="K3542" t="str">
        <f t="shared" si="1035"/>
        <v>0.00553309194469573-0.00694394604712567i</v>
      </c>
      <c r="L3542" t="str">
        <f t="shared" si="1036"/>
        <v>0.0015-0.0172117417248864i</v>
      </c>
      <c r="M3542" t="str">
        <f t="shared" si="1037"/>
        <v>0.0135-0.00706122737431236i</v>
      </c>
      <c r="N3542">
        <f t="shared" si="1038"/>
        <v>99.713391275872297</v>
      </c>
      <c r="O3542">
        <f t="shared" si="1039"/>
        <v>10.391651431321494</v>
      </c>
      <c r="P3542" s="3">
        <f t="shared" si="1040"/>
        <v>-10.391651431321494</v>
      </c>
      <c r="Q3542" s="3">
        <f t="shared" si="1041"/>
        <v>80.286608724127703</v>
      </c>
      <c r="R3542">
        <f t="shared" si="1042"/>
        <v>-99.713391275872297</v>
      </c>
      <c r="S3542">
        <f t="shared" si="1043"/>
        <v>577.93011899898897</v>
      </c>
      <c r="T3542">
        <f t="shared" si="1026"/>
        <v>-10.391651431321494</v>
      </c>
    </row>
    <row r="3543" spans="1:20" x14ac:dyDescent="0.3">
      <c r="A3543">
        <f t="shared" si="1027"/>
        <v>3645040.7519936273</v>
      </c>
      <c r="B3543">
        <f t="shared" si="1044"/>
        <v>580126.25345118518</v>
      </c>
      <c r="C3543" t="str">
        <f t="shared" si="1028"/>
        <v>0.0513697613345212+0.293560474555034i</v>
      </c>
      <c r="D3543" t="str">
        <f t="shared" si="1029"/>
        <v>0.292514079687591-2.15400099862997i</v>
      </c>
      <c r="E3543" t="str">
        <f t="shared" si="1030"/>
        <v>-51.4240210740475-34.4085931093201i</v>
      </c>
      <c r="F3543" t="str">
        <f t="shared" si="1031"/>
        <v>3.22840091751852-7.03562430185407i</v>
      </c>
      <c r="G3543" t="str">
        <f t="shared" si="1032"/>
        <v>0.184908411684497-0.38822324888241i</v>
      </c>
      <c r="H3543" t="str">
        <f t="shared" si="1033"/>
        <v>0.0786760483502222-13.6069865478254i</v>
      </c>
      <c r="I3543" t="str">
        <f t="shared" si="1034"/>
        <v>-0.248632674134671-0.1158337319621i</v>
      </c>
      <c r="K3543" t="str">
        <f t="shared" si="1035"/>
        <v>0.00552392102574787-0.00693114572506462i</v>
      </c>
      <c r="L3543" t="str">
        <f t="shared" si="1036"/>
        <v>0.0015-0.017146584703015i</v>
      </c>
      <c r="M3543" t="str">
        <f t="shared" si="1037"/>
        <v>0.0135-0.00703449628841641i</v>
      </c>
      <c r="N3543">
        <f t="shared" si="1038"/>
        <v>99.925616453608228</v>
      </c>
      <c r="O3543">
        <f t="shared" si="1039"/>
        <v>10.515058336328952</v>
      </c>
      <c r="P3543" s="3">
        <f t="shared" si="1040"/>
        <v>-10.515058336328952</v>
      </c>
      <c r="Q3543" s="3">
        <f t="shared" si="1041"/>
        <v>80.074383546391772</v>
      </c>
      <c r="R3543">
        <f t="shared" si="1042"/>
        <v>-99.925616453608228</v>
      </c>
      <c r="S3543">
        <f t="shared" si="1043"/>
        <v>580.12625345118522</v>
      </c>
      <c r="T3543">
        <f t="shared" si="1026"/>
        <v>-10.515058336328952</v>
      </c>
    </row>
    <row r="3544" spans="1:20" x14ac:dyDescent="0.3">
      <c r="A3544">
        <f t="shared" si="1027"/>
        <v>3658891.9068512032</v>
      </c>
      <c r="B3544">
        <f t="shared" si="1044"/>
        <v>582330.73321429966</v>
      </c>
      <c r="C3544" t="str">
        <f t="shared" si="1028"/>
        <v>0.0517103388916924+0.289231452268778i</v>
      </c>
      <c r="D3544" t="str">
        <f t="shared" si="1029"/>
        <v>0.290345375085101-2.14614784584919i</v>
      </c>
      <c r="E3544" t="str">
        <f t="shared" si="1030"/>
        <v>-51.0890459417575-33.943626066041i</v>
      </c>
      <c r="F3544" t="str">
        <f t="shared" si="1031"/>
        <v>3.20848754865646-7.01843885271143i</v>
      </c>
      <c r="G3544" t="str">
        <f t="shared" si="1032"/>
        <v>0.183767862693946-0.387294765436928i</v>
      </c>
      <c r="H3544" t="str">
        <f t="shared" si="1033"/>
        <v>0.0779452552528527-13.5549281298946i</v>
      </c>
      <c r="I3544" t="str">
        <f t="shared" si="1034"/>
        <v>-0.247082491203581-0.114676312805288i</v>
      </c>
      <c r="K3544" t="str">
        <f t="shared" si="1035"/>
        <v>0.00551472978233227-0.00691839085246934i</v>
      </c>
      <c r="L3544" t="str">
        <f t="shared" si="1036"/>
        <v>0.0015-0.0170816743405209i</v>
      </c>
      <c r="M3544" t="str">
        <f t="shared" si="1037"/>
        <v>0.0135-0.00700786639611116i</v>
      </c>
      <c r="N3544">
        <f t="shared" si="1038"/>
        <v>100.1365478006979</v>
      </c>
      <c r="O3544">
        <f t="shared" si="1039"/>
        <v>10.638443354821289</v>
      </c>
      <c r="P3544" s="3">
        <f t="shared" si="1040"/>
        <v>-10.638443354821289</v>
      </c>
      <c r="Q3544" s="3">
        <f t="shared" si="1041"/>
        <v>79.863452199302102</v>
      </c>
      <c r="R3544">
        <f t="shared" si="1042"/>
        <v>-100.1365478006979</v>
      </c>
      <c r="S3544">
        <f t="shared" si="1043"/>
        <v>582.3307332142997</v>
      </c>
      <c r="T3544">
        <f t="shared" si="1026"/>
        <v>-10.638443354821289</v>
      </c>
    </row>
    <row r="3545" spans="1:20" x14ac:dyDescent="0.3">
      <c r="A3545">
        <f t="shared" si="1027"/>
        <v>3672795.696097238</v>
      </c>
      <c r="B3545">
        <f t="shared" si="1044"/>
        <v>584543.59000051406</v>
      </c>
      <c r="C3545" t="str">
        <f t="shared" si="1028"/>
        <v>0.0520241683691113+0.284964176484548i</v>
      </c>
      <c r="D3545" t="str">
        <f t="shared" si="1029"/>
        <v>0.288192441684745-2.13832110125328i</v>
      </c>
      <c r="E3545" t="str">
        <f t="shared" si="1030"/>
        <v>-50.7548187816505-33.4851787433852i</v>
      </c>
      <c r="F3545" t="str">
        <f t="shared" si="1031"/>
        <v>3.18866948746476-7.00123764043712i</v>
      </c>
      <c r="G3545" t="str">
        <f t="shared" si="1032"/>
        <v>0.182632772501852-0.386365167827198i</v>
      </c>
      <c r="H3545" t="str">
        <f t="shared" si="1033"/>
        <v>0.0772207896068827-13.5030722484631i</v>
      </c>
      <c r="I3545" t="str">
        <f t="shared" si="1034"/>
        <v>-0.245539958450145-0.11352950319601i</v>
      </c>
      <c r="K3545" t="str">
        <f t="shared" si="1035"/>
        <v>0.00550551822553975-0.0069056809624926i</v>
      </c>
      <c r="L3545" t="str">
        <f t="shared" si="1036"/>
        <v>0.0015-0.0170170097036471i</v>
      </c>
      <c r="M3545" t="str">
        <f t="shared" si="1037"/>
        <v>0.0135-0.00698133731431677i</v>
      </c>
      <c r="N3545">
        <f t="shared" si="1038"/>
        <v>100.34619969692277</v>
      </c>
      <c r="O3545">
        <f t="shared" si="1039"/>
        <v>10.761806064936238</v>
      </c>
      <c r="P3545" s="3">
        <f t="shared" si="1040"/>
        <v>-10.761806064936238</v>
      </c>
      <c r="Q3545" s="3">
        <f t="shared" si="1041"/>
        <v>79.653800303077233</v>
      </c>
      <c r="R3545">
        <f t="shared" si="1042"/>
        <v>-100.34619969692277</v>
      </c>
      <c r="S3545">
        <f t="shared" si="1043"/>
        <v>584.54359000051409</v>
      </c>
      <c r="T3545">
        <f t="shared" si="1026"/>
        <v>-10.761806064936238</v>
      </c>
    </row>
    <row r="3546" spans="1:20" x14ac:dyDescent="0.3">
      <c r="A3546">
        <f t="shared" si="1027"/>
        <v>3686752.3197424076</v>
      </c>
      <c r="B3546">
        <f t="shared" si="1044"/>
        <v>586764.85564251605</v>
      </c>
      <c r="C3546" t="str">
        <f t="shared" si="1028"/>
        <v>0.052312112782063+0.28075786409388i</v>
      </c>
      <c r="D3546" t="str">
        <f t="shared" si="1029"/>
        <v>0.286055169341557-2.13052070087428i</v>
      </c>
      <c r="E3546" t="str">
        <f t="shared" si="1030"/>
        <v>-50.4213868601148-33.0331620522299i</v>
      </c>
      <c r="F3546" t="str">
        <f t="shared" si="1031"/>
        <v>3.1689466174343-6.98402125607217i</v>
      </c>
      <c r="G3546" t="str">
        <f t="shared" si="1032"/>
        <v>0.181503134435091-0.385434490705396i</v>
      </c>
      <c r="H3546" t="str">
        <f t="shared" si="1033"/>
        <v>0.0765025989618559-13.4514180762949i</v>
      </c>
      <c r="I3546" t="str">
        <f t="shared" si="1034"/>
        <v>-0.244005062677047-0.112393220663143i</v>
      </c>
      <c r="K3546" t="str">
        <f t="shared" si="1035"/>
        <v>0.00549628636916132-0.00689301558911641i</v>
      </c>
      <c r="L3546" t="str">
        <f t="shared" si="1036"/>
        <v>0.0015-0.0169525898621709i</v>
      </c>
      <c r="M3546" t="str">
        <f t="shared" si="1037"/>
        <v>0.0135-0.00695490866140342i</v>
      </c>
      <c r="N3546">
        <f t="shared" si="1038"/>
        <v>100.55458636222085</v>
      </c>
      <c r="O3546">
        <f t="shared" si="1039"/>
        <v>10.885146072319641</v>
      </c>
      <c r="P3546" s="3">
        <f t="shared" si="1040"/>
        <v>-10.885146072319641</v>
      </c>
      <c r="Q3546" s="3">
        <f t="shared" si="1041"/>
        <v>79.445413637779154</v>
      </c>
      <c r="R3546">
        <f t="shared" si="1042"/>
        <v>-100.55458636222085</v>
      </c>
      <c r="S3546">
        <f t="shared" si="1043"/>
        <v>586.76485564251607</v>
      </c>
      <c r="T3546">
        <f t="shared" si="1026"/>
        <v>-10.885146072319641</v>
      </c>
    </row>
    <row r="3547" spans="1:20" x14ac:dyDescent="0.3">
      <c r="A3547">
        <f t="shared" si="1027"/>
        <v>3700761.9785574293</v>
      </c>
      <c r="B3547">
        <f t="shared" si="1044"/>
        <v>588994.56209395768</v>
      </c>
      <c r="C3547" t="str">
        <f t="shared" si="1028"/>
        <v>0.0525750119145194+0.276611737215483i</v>
      </c>
      <c r="D3547" t="str">
        <f t="shared" si="1029"/>
        <v>0.283933448612594-2.12274658060759i</v>
      </c>
      <c r="E3547" t="str">
        <f t="shared" si="1030"/>
        <v>-50.0887956222548-32.5874878192884i</v>
      </c>
      <c r="F3547" t="str">
        <f t="shared" si="1031"/>
        <v>3.14931881772146-6.96679028738091i</v>
      </c>
      <c r="G3547" t="str">
        <f t="shared" si="1032"/>
        <v>0.180378941572282-0.384502768533004i</v>
      </c>
      <c r="H3547" t="str">
        <f t="shared" si="1033"/>
        <v>0.0757906313309063-13.3999647899992i</v>
      </c>
      <c r="I3547" t="str">
        <f t="shared" si="1034"/>
        <v>-0.242477790400276-0.111267383160251i</v>
      </c>
      <c r="K3547" t="str">
        <f t="shared" si="1035"/>
        <v>0.00548703422969248-0.00688039426717368i</v>
      </c>
      <c r="L3547" t="str">
        <f t="shared" si="1036"/>
        <v>0.0015-0.0168884138893912i</v>
      </c>
      <c r="M3547" t="str">
        <f t="shared" si="1037"/>
        <v>0.0135-0.0069285800571861i</v>
      </c>
      <c r="N3547">
        <f t="shared" si="1038"/>
        <v>100.7617218568885</v>
      </c>
      <c r="O3547">
        <f t="shared" si="1039"/>
        <v>11.008463009389605</v>
      </c>
      <c r="P3547" s="3">
        <f t="shared" si="1040"/>
        <v>-11.008463009389605</v>
      </c>
      <c r="Q3547" s="3">
        <f t="shared" si="1041"/>
        <v>79.238278143111501</v>
      </c>
      <c r="R3547">
        <f t="shared" si="1042"/>
        <v>-100.7617218568885</v>
      </c>
      <c r="S3547">
        <f t="shared" si="1043"/>
        <v>588.99456209395771</v>
      </c>
      <c r="T3547">
        <f t="shared" si="1026"/>
        <v>-11.008463009389605</v>
      </c>
    </row>
    <row r="3548" spans="1:20" x14ac:dyDescent="0.3">
      <c r="A3548">
        <f t="shared" si="1027"/>
        <v>3714824.8740759478</v>
      </c>
      <c r="B3548">
        <f t="shared" si="1044"/>
        <v>591232.74142991472</v>
      </c>
      <c r="C3548" t="str">
        <f t="shared" si="1028"/>
        <v>0.0528136828733542+0.272525023399125i</v>
      </c>
      <c r="D3548" t="str">
        <f t="shared" si="1029"/>
        <v>0.281827170753458-2.11499867621626i</v>
      </c>
      <c r="E3548" t="str">
        <f t="shared" si="1030"/>
        <v>-49.7570887425211-32.1480687945513i</v>
      </c>
      <c r="F3548" t="str">
        <f t="shared" si="1031"/>
        <v>3.12978596320079-6.94954531882455i</v>
      </c>
      <c r="G3548" t="str">
        <f t="shared" si="1032"/>
        <v>0.179260186746794-0.383570035579291i</v>
      </c>
      <c r="H3548" t="str">
        <f t="shared" si="1033"/>
        <v>0.0750848351858717-13.3487115700078i</v>
      </c>
      <c r="I3548" t="str">
        <f t="shared" si="1034"/>
        <v>-0.240958127852797-0.110151909066433i</v>
      </c>
      <c r="K3548" t="str">
        <f t="shared" si="1035"/>
        <v>0.00547776182633714-0.00686781653236987i</v>
      </c>
      <c r="L3548" t="str">
        <f t="shared" si="1036"/>
        <v>0.0015-0.0168244808621151i</v>
      </c>
      <c r="M3548" t="str">
        <f t="shared" si="1037"/>
        <v>0.0135-0.00690235112291902i</v>
      </c>
      <c r="N3548">
        <f t="shared" si="1038"/>
        <v>100.96762008184908</v>
      </c>
      <c r="O3548">
        <f t="shared" si="1039"/>
        <v>11.131756534615473</v>
      </c>
      <c r="P3548" s="3">
        <f t="shared" si="1040"/>
        <v>-11.131756534615473</v>
      </c>
      <c r="Q3548" s="3">
        <f t="shared" si="1041"/>
        <v>79.032379918150923</v>
      </c>
      <c r="R3548">
        <f t="shared" si="1042"/>
        <v>-100.96762008184908</v>
      </c>
      <c r="S3548">
        <f t="shared" si="1043"/>
        <v>591.23274142991477</v>
      </c>
      <c r="T3548">
        <f t="shared" si="1026"/>
        <v>-11.131756534615473</v>
      </c>
    </row>
    <row r="3549" spans="1:20" x14ac:dyDescent="0.3">
      <c r="A3549">
        <f t="shared" si="1027"/>
        <v>3728941.2085974361</v>
      </c>
      <c r="B3549">
        <f t="shared" si="1044"/>
        <v>593479.42584734841</v>
      </c>
      <c r="C3549" t="str">
        <f t="shared" si="1028"/>
        <v>0.053028920632318+0.268496955815209i</v>
      </c>
      <c r="D3549" t="str">
        <f t="shared" si="1029"/>
        <v>0.279736227714837-2.10727692333524i</v>
      </c>
      <c r="E3549" t="str">
        <f t="shared" si="1030"/>
        <v>-49.4263081742193-31.7148186576764i</v>
      </c>
      <c r="F3549" t="str">
        <f t="shared" si="1031"/>
        <v>3.11034792451766-6.9322869315353i</v>
      </c>
      <c r="G3549" t="str">
        <f t="shared" si="1032"/>
        <v>0.178146862549774-0.382636325919855i</v>
      </c>
      <c r="H3549" t="str">
        <f t="shared" si="1033"/>
        <v>0.0743851594524723-13.2976576005522i</v>
      </c>
      <c r="I3549" t="str">
        <f t="shared" si="1034"/>
        <v>-0.239446060988209-0.109046717187124i</v>
      </c>
      <c r="K3549" t="str">
        <f t="shared" si="1035"/>
        <v>0.00546846918101138-0.00685528192130493i</v>
      </c>
      <c r="L3549" t="str">
        <f t="shared" si="1036"/>
        <v>0.0015-0.0167607898606447i</v>
      </c>
      <c r="M3549" t="str">
        <f t="shared" si="1037"/>
        <v>0.0135-0.00687622148129012i</v>
      </c>
      <c r="N3549">
        <f t="shared" si="1038"/>
        <v>101.17229477898314</v>
      </c>
      <c r="O3549">
        <f t="shared" si="1039"/>
        <v>11.255026331812319</v>
      </c>
      <c r="P3549" s="3">
        <f t="shared" si="1040"/>
        <v>-11.255026331812319</v>
      </c>
      <c r="Q3549" s="3">
        <f t="shared" si="1041"/>
        <v>78.827705221016856</v>
      </c>
      <c r="R3549">
        <f t="shared" si="1042"/>
        <v>-101.17229477898314</v>
      </c>
      <c r="S3549">
        <f t="shared" si="1043"/>
        <v>593.47942584734835</v>
      </c>
      <c r="T3549">
        <f t="shared" si="1026"/>
        <v>-11.255026331812319</v>
      </c>
    </row>
    <row r="3550" spans="1:20" x14ac:dyDescent="0.3">
      <c r="A3550">
        <f t="shared" si="1027"/>
        <v>3743111.1851901067</v>
      </c>
      <c r="B3550">
        <f t="shared" si="1044"/>
        <v>595734.64766556839</v>
      </c>
      <c r="C3550" t="str">
        <f t="shared" si="1028"/>
        <v>0.0532214985658002+0.26452677343068i</v>
      </c>
      <c r="D3550" t="str">
        <f t="shared" si="1029"/>
        <v>0.277660512139046-2.09958125747555i</v>
      </c>
      <c r="E3550" t="str">
        <f t="shared" si="1030"/>
        <v>-49.0964941979142-31.287652023382i</v>
      </c>
      <c r="F3550" t="str">
        <f t="shared" si="1031"/>
        <v>3.09100456814092-6.91501570329142i</v>
      </c>
      <c r="G3550" t="str">
        <f t="shared" si="1032"/>
        <v>0.177038961333149-0.381701673435196i</v>
      </c>
      <c r="H3550" t="str">
        <f t="shared" si="1033"/>
        <v>0.0736915535055377-13.2468020696412i</v>
      </c>
      <c r="I3550" t="str">
        <f t="shared" si="1034"/>
        <v>-0.237941575484412-0.107951726754848i</v>
      </c>
      <c r="K3550" t="str">
        <f t="shared" si="1035"/>
        <v>0.00545915631834673-0.00684278997149541i</v>
      </c>
      <c r="L3550" t="str">
        <f t="shared" si="1036"/>
        <v>0.0015-0.0166973399687634i</v>
      </c>
      <c r="M3550" t="str">
        <f t="shared" si="1037"/>
        <v>0.0135-0.00685019075641575i</v>
      </c>
      <c r="N3550">
        <f t="shared" si="1038"/>
        <v>101.37575953151887</v>
      </c>
      <c r="O3550">
        <f t="shared" si="1039"/>
        <v>11.37827210944983</v>
      </c>
      <c r="P3550" s="3">
        <f t="shared" si="1040"/>
        <v>-11.37827210944983</v>
      </c>
      <c r="Q3550" s="3">
        <f t="shared" si="1041"/>
        <v>78.624240468481133</v>
      </c>
      <c r="R3550">
        <f t="shared" si="1042"/>
        <v>-101.37575953151887</v>
      </c>
      <c r="S3550">
        <f t="shared" si="1043"/>
        <v>595.73464766556845</v>
      </c>
      <c r="T3550">
        <f t="shared" si="1026"/>
        <v>-11.37827210944983</v>
      </c>
    </row>
    <row r="3551" spans="1:20" x14ac:dyDescent="0.3">
      <c r="A3551">
        <f t="shared" si="1027"/>
        <v>3757335.0076938295</v>
      </c>
      <c r="B3551">
        <f t="shared" si="1044"/>
        <v>597998.43932669761</v>
      </c>
      <c r="C3551" t="str">
        <f t="shared" si="1028"/>
        <v>0.0533921689724007+0.260613721171845i</v>
      </c>
      <c r="D3551" t="str">
        <f t="shared" si="1029"/>
        <v>0.275599917356546-2.09191161402843i</v>
      </c>
      <c r="E3551" t="str">
        <f t="shared" si="1030"/>
        <v>-48.767685468739-30.8664844458918i</v>
      </c>
      <c r="F3551" t="str">
        <f t="shared" si="1031"/>
        <v>3.07175575641556-6.89773220849284i</v>
      </c>
      <c r="G3551" t="str">
        <f t="shared" si="1032"/>
        <v>0.175936475212655-0.380766111809339i</v>
      </c>
      <c r="H3551" t="str">
        <f t="shared" si="1033"/>
        <v>0.0730039671642971-13.1961441690385i</v>
      </c>
      <c r="I3551" t="str">
        <f t="shared" si="1034"/>
        <v>-0.236444656747268-0.106866857429919i</v>
      </c>
      <c r="K3551" t="str">
        <f t="shared" si="1035"/>
        <v>0.00544982326569335-0.00683034022139681i</v>
      </c>
      <c r="L3551" t="str">
        <f t="shared" si="1036"/>
        <v>0.0015-0.0166341302737232i</v>
      </c>
      <c r="M3551" t="str">
        <f t="shared" si="1037"/>
        <v>0.0135-0.00682425857383518i</v>
      </c>
      <c r="N3551">
        <f t="shared" si="1038"/>
        <v>101.5780277644797</v>
      </c>
      <c r="O3551">
        <f t="shared" si="1039"/>
        <v>11.501493599975582</v>
      </c>
      <c r="P3551" s="3">
        <f t="shared" si="1040"/>
        <v>-11.501493599975582</v>
      </c>
      <c r="Q3551" s="3">
        <f t="shared" si="1041"/>
        <v>78.4219722355203</v>
      </c>
      <c r="R3551">
        <f t="shared" si="1042"/>
        <v>-101.5780277644797</v>
      </c>
      <c r="S3551">
        <f t="shared" si="1043"/>
        <v>597.99843932669762</v>
      </c>
      <c r="T3551">
        <f t="shared" si="1026"/>
        <v>-11.501493599975582</v>
      </c>
    </row>
    <row r="3552" spans="1:20" x14ac:dyDescent="0.3">
      <c r="A3552">
        <f t="shared" si="1027"/>
        <v>3771612.8807230666</v>
      </c>
      <c r="B3552">
        <f t="shared" si="1044"/>
        <v>600270.83339613909</v>
      </c>
      <c r="C3552" t="str">
        <f t="shared" si="1028"/>
        <v>0.0535416635883257+0.256757050074687i</v>
      </c>
      <c r="D3552" t="str">
        <f t="shared" si="1029"/>
        <v>0.273554337382508-2.08426792826945i</v>
      </c>
      <c r="E3552" t="str">
        <f t="shared" si="1030"/>
        <v>-48.4399190626221-30.4512324224833i</v>
      </c>
      <c r="F3552" t="str">
        <f t="shared" si="1031"/>
        <v>3.05260134761535-6.88043701813778i</v>
      </c>
      <c r="G3552" t="str">
        <f t="shared" si="1032"/>
        <v>0.174839396070848-0.379829674528503i</v>
      </c>
      <c r="H3552" t="str">
        <f t="shared" si="1033"/>
        <v>0.0723223506877229-13.1456830942405i</v>
      </c>
      <c r="I3552" t="str">
        <f t="shared" si="1034"/>
        <v>-0.234955289914268-0.105792029301105i</v>
      </c>
      <c r="K3552" t="str">
        <f t="shared" si="1035"/>
        <v>0.00544047005312302-0.00681793221042607i</v>
      </c>
      <c r="L3552" t="str">
        <f t="shared" si="1036"/>
        <v>0.0015-0.0165711598662315i</v>
      </c>
      <c r="M3552" t="str">
        <f t="shared" si="1037"/>
        <v>0.0135-0.00679842456050523i</v>
      </c>
      <c r="N3552">
        <f t="shared" si="1038"/>
        <v>101.77911274518087</v>
      </c>
      <c r="O3552">
        <f t="shared" si="1039"/>
        <v>11.624690559152327</v>
      </c>
      <c r="P3552" s="3">
        <f t="shared" si="1040"/>
        <v>-11.624690559152327</v>
      </c>
      <c r="Q3552" s="3">
        <f t="shared" si="1041"/>
        <v>78.220887254819132</v>
      </c>
      <c r="R3552">
        <f t="shared" si="1042"/>
        <v>-101.77911274518087</v>
      </c>
      <c r="S3552">
        <f t="shared" si="1043"/>
        <v>600.2708333961391</v>
      </c>
      <c r="T3552">
        <f t="shared" si="1026"/>
        <v>-11.624690559152327</v>
      </c>
    </row>
    <row r="3553" spans="1:20" x14ac:dyDescent="0.3">
      <c r="A3553">
        <f t="shared" si="1027"/>
        <v>3785945.0096698143</v>
      </c>
      <c r="B3553">
        <f t="shared" si="1044"/>
        <v>602551.86256304441</v>
      </c>
      <c r="C3553" t="str">
        <f t="shared" si="1028"/>
        <v>0.0536706940907053+0.252956017423195i</v>
      </c>
      <c r="D3553" t="str">
        <f t="shared" si="1029"/>
        <v>0.271523666913333-2.07665013536254i</v>
      </c>
      <c r="E3553" t="str">
        <f t="shared" si="1030"/>
        <v>-48.1132305214477-30.0418133961813i</v>
      </c>
      <c r="F3553" t="str">
        <f t="shared" si="1031"/>
        <v>3.03354119599541-6.86313069979989i</v>
      </c>
      <c r="G3553" t="str">
        <f t="shared" si="1032"/>
        <v>0.173747715560109-0.378892394879803i</v>
      </c>
      <c r="H3553" t="str">
        <f t="shared" si="1033"/>
        <v>0.0716466547699274-13.0954180444546i</v>
      </c>
      <c r="I3553" t="str">
        <f t="shared" si="1034"/>
        <v>-0.233473459858195-0.10472716288624i</v>
      </c>
      <c r="K3553" t="str">
        <f t="shared" si="1035"/>
        <v>0.00543109671343151-0.00680556547898434i</v>
      </c>
      <c r="L3553" t="str">
        <f t="shared" si="1036"/>
        <v>0.0015-0.0165084278404379i</v>
      </c>
      <c r="M3553" t="str">
        <f t="shared" si="1037"/>
        <v>0.0135-0.00677268834479501i</v>
      </c>
      <c r="N3553">
        <f t="shared" si="1038"/>
        <v>101.97902758378336</v>
      </c>
      <c r="O3553">
        <f t="shared" si="1039"/>
        <v>11.747862765409629</v>
      </c>
      <c r="P3553" s="3">
        <f t="shared" si="1040"/>
        <v>-11.747862765409629</v>
      </c>
      <c r="Q3553" s="3">
        <f t="shared" si="1041"/>
        <v>78.020972416216637</v>
      </c>
      <c r="R3553">
        <f t="shared" si="1042"/>
        <v>-101.97902758378336</v>
      </c>
      <c r="S3553">
        <f t="shared" si="1043"/>
        <v>602.55186256304444</v>
      </c>
      <c r="T3553">
        <f t="shared" si="1026"/>
        <v>-11.747862765409629</v>
      </c>
    </row>
    <row r="3554" spans="1:20" x14ac:dyDescent="0.3">
      <c r="A3554">
        <f t="shared" si="1027"/>
        <v>3800331.6007065596</v>
      </c>
      <c r="B3554">
        <f t="shared" si="1044"/>
        <v>604841.55964078405</v>
      </c>
      <c r="C3554" t="str">
        <f t="shared" si="1028"/>
        <v>0.0537799525908288+0.249209886876272i</v>
      </c>
      <c r="D3554" t="str">
        <f t="shared" si="1029"/>
        <v>0.269507801323212-2.06905817036396i</v>
      </c>
      <c r="E3554" t="str">
        <f t="shared" si="1030"/>
        <v>-47.7876538971594-29.6381457576462i</v>
      </c>
      <c r="F3554" t="str">
        <f t="shared" si="1031"/>
        <v>3.01457515184482-6.84581381760628i</v>
      </c>
      <c r="G3554" t="str">
        <f t="shared" si="1032"/>
        <v>0.172661425105663-0.377954305949997i</v>
      </c>
      <c r="H3554" t="str">
        <f t="shared" si="1033"/>
        <v>0.0709768305356166-13.0453482225773i</v>
      </c>
      <c r="I3554" t="str">
        <f t="shared" si="1034"/>
        <v>-0.23199915119079-0.10367217913279i</v>
      </c>
      <c r="K3554" t="str">
        <f t="shared" si="1035"/>
        <v>0.00542170328214099-0.00679323956847976i</v>
      </c>
      <c r="L3554" t="str">
        <f t="shared" si="1036"/>
        <v>0.0015-0.016445933293921i</v>
      </c>
      <c r="M3554" t="str">
        <f t="shared" si="1037"/>
        <v>0.0135-0.00674704955648039i</v>
      </c>
      <c r="N3554">
        <f t="shared" si="1038"/>
        <v>102.17778523388816</v>
      </c>
      <c r="O3554">
        <f t="shared" si="1039"/>
        <v>11.871010019209187</v>
      </c>
      <c r="P3554" s="3">
        <f t="shared" si="1040"/>
        <v>-11.871010019209187</v>
      </c>
      <c r="Q3554" s="3">
        <f t="shared" si="1041"/>
        <v>77.822214766111841</v>
      </c>
      <c r="R3554">
        <f t="shared" si="1042"/>
        <v>-102.17778523388816</v>
      </c>
      <c r="S3554">
        <f t="shared" si="1043"/>
        <v>604.841559640784</v>
      </c>
      <c r="T3554">
        <f t="shared" si="1026"/>
        <v>-11.871010019209187</v>
      </c>
    </row>
    <row r="3555" spans="1:20" x14ac:dyDescent="0.3">
      <c r="A3555">
        <f t="shared" si="1027"/>
        <v>3814772.860789245</v>
      </c>
      <c r="B3555">
        <f t="shared" si="1044"/>
        <v>607139.95756741904</v>
      </c>
      <c r="C3555" t="str">
        <f t="shared" si="1028"/>
        <v>0.0538701121174266+0.245517928583716i</v>
      </c>
      <c r="D3555" t="str">
        <f t="shared" si="1029"/>
        <v>0.26750663666066-2.06149196822631i</v>
      </c>
      <c r="E3555" t="str">
        <f t="shared" si="1030"/>
        <v>-47.4632217948237-29.2401488462933i</v>
      </c>
      <c r="F3555" t="str">
        <f t="shared" si="1031"/>
        <v>2.99570306153905-6.82848693221624i</v>
      </c>
      <c r="G3555" t="str">
        <f t="shared" si="1032"/>
        <v>0.171580515908583-0.37701544062429i</v>
      </c>
      <c r="H3555" t="str">
        <f t="shared" si="1033"/>
        <v>0.0703128295355956-12.9954728351722i</v>
      </c>
      <c r="I3555" t="str">
        <f t="shared" si="1034"/>
        <v>-0.230532348266399-0.102626999418368i</v>
      </c>
      <c r="K3555" t="str">
        <f t="shared" si="1035"/>
        <v>0.00541228979750209-0.0067809540213506i</v>
      </c>
      <c r="L3555" t="str">
        <f t="shared" si="1036"/>
        <v>0.0015-0.0163836753276758i</v>
      </c>
      <c r="M3555" t="str">
        <f t="shared" si="1037"/>
        <v>0.0135-0.00672150782673877i</v>
      </c>
      <c r="N3555">
        <f t="shared" si="1038"/>
        <v>102.37539849318146</v>
      </c>
      <c r="O3555">
        <f t="shared" si="1039"/>
        <v>11.994132142423757</v>
      </c>
      <c r="P3555" s="3">
        <f t="shared" si="1040"/>
        <v>-11.994132142423757</v>
      </c>
      <c r="Q3555" s="3">
        <f t="shared" si="1041"/>
        <v>77.624601506818536</v>
      </c>
      <c r="R3555">
        <f t="shared" si="1042"/>
        <v>-102.37539849318146</v>
      </c>
      <c r="S3555">
        <f t="shared" si="1043"/>
        <v>607.13995756741906</v>
      </c>
      <c r="T3555">
        <f t="shared" si="1026"/>
        <v>-11.994132142423757</v>
      </c>
    </row>
    <row r="3556" spans="1:20" x14ac:dyDescent="0.3">
      <c r="A3556">
        <f t="shared" si="1027"/>
        <v>3829268.9976602443</v>
      </c>
      <c r="B3556">
        <f t="shared" si="1044"/>
        <v>609447.08940617531</v>
      </c>
      <c r="C3556" t="str">
        <f t="shared" si="1028"/>
        <v>0.053941827090037+0.241879419291797i</v>
      </c>
      <c r="D3556" t="str">
        <f t="shared" si="1029"/>
        <v>0.265520069645083-2.0539514638024i</v>
      </c>
      <c r="E3556" t="str">
        <f t="shared" si="1030"/>
        <v>-47.139965414673-28.8477429506954i</v>
      </c>
      <c r="F3556" t="str">
        <f t="shared" si="1031"/>
        <v>2.97692476759251-6.81115060080063i</v>
      </c>
      <c r="G3556" t="str">
        <f t="shared" si="1032"/>
        <v>0.170504978948797-0.376075831585157i</v>
      </c>
      <c r="H3556" t="str">
        <f t="shared" si="1033"/>
        <v>0.0696546037423299-12.9457910924494i</v>
      </c>
      <c r="I3556" t="str">
        <f t="shared" si="1034"/>
        <v>-0.229073035185644-0.101591545551223i</v>
      </c>
      <c r="K3556" t="str">
        <f t="shared" si="1035"/>
        <v>0.00540285630049546-0.00676870838108856i</v>
      </c>
      <c r="L3556" t="str">
        <f t="shared" si="1036"/>
        <v>0.0015-0.0163216530461006i</v>
      </c>
      <c r="M3556" t="str">
        <f t="shared" si="1037"/>
        <v>0.0135-0.00669606278814382i</v>
      </c>
      <c r="N3556">
        <f t="shared" si="1038"/>
        <v>102.57188000411878</v>
      </c>
      <c r="O3556">
        <f t="shared" si="1039"/>
        <v>12.117228977728804</v>
      </c>
      <c r="P3556" s="3">
        <f t="shared" si="1040"/>
        <v>-12.117228977728804</v>
      </c>
      <c r="Q3556" s="3">
        <f t="shared" si="1041"/>
        <v>77.428119995881218</v>
      </c>
      <c r="R3556">
        <f t="shared" si="1042"/>
        <v>-102.57188000411878</v>
      </c>
      <c r="S3556">
        <f t="shared" si="1043"/>
        <v>609.44708940617534</v>
      </c>
      <c r="T3556">
        <f t="shared" si="1026"/>
        <v>-12.117228977728804</v>
      </c>
    </row>
    <row r="3557" spans="1:20" x14ac:dyDescent="0.3">
      <c r="A3557">
        <f t="shared" si="1027"/>
        <v>3843820.2198513537</v>
      </c>
      <c r="B3557">
        <f t="shared" si="1044"/>
        <v>611762.98834591883</v>
      </c>
      <c r="C3557" t="str">
        <f t="shared" si="1028"/>
        <v>0.0539957337825589+0.238293642438833i</v>
      </c>
      <c r="D3557" t="str">
        <f t="shared" si="1029"/>
        <v>0.263547997663322-2.04643659184909i</v>
      </c>
      <c r="E3557" t="str">
        <f t="shared" si="1030"/>
        <v>-46.8179145931307-28.4608493082913i</v>
      </c>
      <c r="F3557" t="str">
        <f t="shared" si="1031"/>
        <v>2.95824010871084-6.79380537702214i</v>
      </c>
      <c r="G3557" t="str">
        <f t="shared" si="1032"/>
        <v>0.169434804988083-0.375135511311223i</v>
      </c>
      <c r="H3557" t="str">
        <f t="shared" si="1033"/>
        <v>0.069002105545551-12.8963022082428i</v>
      </c>
      <c r="I3557" t="str">
        <f t="shared" si="1034"/>
        <v>-0.227621195799055-0.100565739770651i</v>
      </c>
      <c r="K3557" t="str">
        <f t="shared" si="1035"/>
        <v>0.00539340283483332-0.0067565021922621i</v>
      </c>
      <c r="L3557" t="str">
        <f t="shared" si="1036"/>
        <v>0.0015-0.0162598655569841i</v>
      </c>
      <c r="M3557" t="str">
        <f t="shared" si="1037"/>
        <v>0.0135-0.00667071407466013i</v>
      </c>
      <c r="N3557">
        <f t="shared" si="1038"/>
        <v>102.7672422546524</v>
      </c>
      <c r="O3557">
        <f t="shared" si="1039"/>
        <v>12.240300388009146</v>
      </c>
      <c r="P3557" s="3">
        <f t="shared" si="1040"/>
        <v>-12.240300388009146</v>
      </c>
      <c r="Q3557" s="3">
        <f t="shared" si="1041"/>
        <v>77.232757745347598</v>
      </c>
      <c r="R3557">
        <f t="shared" si="1042"/>
        <v>-102.7672422546524</v>
      </c>
      <c r="S3557">
        <f t="shared" si="1043"/>
        <v>611.76298834591887</v>
      </c>
      <c r="T3557">
        <f t="shared" si="1026"/>
        <v>-12.240300388009146</v>
      </c>
    </row>
    <row r="3558" spans="1:20" x14ac:dyDescent="0.3">
      <c r="A3558">
        <f t="shared" si="1027"/>
        <v>3858426.736686789</v>
      </c>
      <c r="B3558">
        <f t="shared" si="1044"/>
        <v>614087.68770163332</v>
      </c>
      <c r="C3558" t="str">
        <f t="shared" si="1028"/>
        <v>0.0540324507770839+0.234759888241371i</v>
      </c>
      <c r="D3558" t="str">
        <f t="shared" si="1029"/>
        <v>0.261590318766208-2.03894728703113i</v>
      </c>
      <c r="E3558" t="str">
        <f t="shared" si="1030"/>
        <v>-46.4970978428551-28.0793901044625i</v>
      </c>
      <c r="F3558" t="str">
        <f t="shared" si="1031"/>
        <v>2.93964891984326-6.77645181101616i</v>
      </c>
      <c r="G3558" t="str">
        <f t="shared" si="1032"/>
        <v>0.168369984573066-0.374194512076181i</v>
      </c>
      <c r="H3558" t="str">
        <f t="shared" si="1033"/>
        <v>0.0683552877479313-12.847005399991i</v>
      </c>
      <c r="I3558" t="str">
        <f t="shared" si="1034"/>
        <v>-0.226176813710747-0.0995495047474034i</v>
      </c>
      <c r="K3558" t="str">
        <f t="shared" si="1035"/>
        <v>0.00538392944696045-0.00674433500054007i</v>
      </c>
      <c r="L3558" t="str">
        <f t="shared" si="1036"/>
        <v>0.0015-0.0161983119714924i</v>
      </c>
      <c r="M3558" t="str">
        <f t="shared" si="1037"/>
        <v>0.0135-0.0066454613216379i</v>
      </c>
      <c r="N3558">
        <f t="shared" si="1038"/>
        <v>102.96149757899273</v>
      </c>
      <c r="O3558">
        <f t="shared" si="1039"/>
        <v>12.363346255775339</v>
      </c>
      <c r="P3558" s="3">
        <f t="shared" si="1040"/>
        <v>-12.363346255775339</v>
      </c>
      <c r="Q3558" s="3">
        <f t="shared" si="1041"/>
        <v>77.038502421007266</v>
      </c>
      <c r="R3558">
        <f t="shared" si="1042"/>
        <v>-102.96149757899273</v>
      </c>
      <c r="S3558">
        <f t="shared" si="1043"/>
        <v>614.08768770163329</v>
      </c>
      <c r="T3558">
        <f t="shared" si="1026"/>
        <v>-12.363346255775339</v>
      </c>
    </row>
    <row r="3559" spans="1:20" x14ac:dyDescent="0.3">
      <c r="A3559">
        <f t="shared" si="1027"/>
        <v>3873088.7582861981</v>
      </c>
      <c r="B3559">
        <f t="shared" si="1044"/>
        <v>616421.22091489949</v>
      </c>
      <c r="C3559" t="str">
        <f t="shared" si="1028"/>
        <v>0.0540525794081034+0.231277453771207i</v>
      </c>
      <c r="D3559" t="str">
        <f t="shared" si="1029"/>
        <v>0.259646931665133-2.03148348392489i</v>
      </c>
      <c r="E3559" t="str">
        <f t="shared" si="1030"/>
        <v>-46.1775423917888-27.7032884709823i</v>
      </c>
      <c r="F3559" t="str">
        <f t="shared" si="1031"/>
        <v>2.92115103223473-6.75909044937233i</v>
      </c>
      <c r="G3559" t="str">
        <f t="shared" si="1032"/>
        <v>0.167310508038212-0.373252865947748i</v>
      </c>
      <c r="H3559" t="str">
        <f t="shared" si="1033"/>
        <v>0.0677141035607819-12.797899888714i</v>
      </c>
      <c r="I3559" t="str">
        <f t="shared" si="1034"/>
        <v>-0.224739872282022-0.0985427635840038i</v>
      </c>
      <c r="K3559" t="str">
        <f t="shared" si="1035"/>
        <v>0.00537443618605502-0.00673220635271548i</v>
      </c>
      <c r="L3559" t="str">
        <f t="shared" si="1036"/>
        <v>0.0015-0.0161369914041566i</v>
      </c>
      <c r="M3559" t="str">
        <f t="shared" si="1037"/>
        <v>0.0135-0.00662030416580783i</v>
      </c>
      <c r="N3559">
        <f t="shared" si="1038"/>
        <v>103.154658158411</v>
      </c>
      <c r="O3559">
        <f t="shared" si="1039"/>
        <v>12.486366482596864</v>
      </c>
      <c r="P3559" s="3">
        <f t="shared" si="1040"/>
        <v>-12.486366482596864</v>
      </c>
      <c r="Q3559" s="3">
        <f t="shared" si="1041"/>
        <v>76.845341841589004</v>
      </c>
      <c r="R3559">
        <f t="shared" si="1042"/>
        <v>-103.154658158411</v>
      </c>
      <c r="S3559">
        <f t="shared" si="1043"/>
        <v>616.42122091489944</v>
      </c>
      <c r="T3559">
        <f t="shared" si="1026"/>
        <v>-12.486366482596864</v>
      </c>
    </row>
    <row r="3560" spans="1:20" x14ac:dyDescent="0.3">
      <c r="A3560">
        <f t="shared" si="1027"/>
        <v>3887806.4955676859</v>
      </c>
      <c r="B3560">
        <f t="shared" si="1044"/>
        <v>618763.62155437609</v>
      </c>
      <c r="C3560" t="str">
        <f t="shared" si="1028"/>
        <v>0.0540567041971966+0.227845643023922i</v>
      </c>
      <c r="D3560" t="str">
        <f t="shared" si="1029"/>
        <v>0.257717735728611-2.02404511702213i</v>
      </c>
      <c r="E3560" t="str">
        <f t="shared" si="1030"/>
        <v>-45.8592742212639-27.3324684839093i</v>
      </c>
      <c r="F3560" t="str">
        <f t="shared" si="1031"/>
        <v>2.90274627347812-6.74172183511697i</v>
      </c>
      <c r="G3560" t="str">
        <f t="shared" si="1032"/>
        <v>0.166256365508808-0.372310604786662i</v>
      </c>
      <c r="H3560" t="str">
        <f t="shared" si="1033"/>
        <v>0.0670785065998317-12.7489848989945i</v>
      </c>
      <c r="I3560" t="str">
        <f t="shared" si="1034"/>
        <v>-0.223310354635042-0.0975454398150654i</v>
      </c>
      <c r="K3560" t="str">
        <f t="shared" si="1035"/>
        <v>0.00536492310402914-0.00672011579672945i</v>
      </c>
      <c r="L3560" t="str">
        <f t="shared" si="1036"/>
        <v>0.0015-0.0160759029728597i</v>
      </c>
      <c r="M3560" t="str">
        <f t="shared" si="1037"/>
        <v>0.0135-0.00659524224527578i</v>
      </c>
      <c r="N3560">
        <f t="shared" si="1038"/>
        <v>103.34673602206819</v>
      </c>
      <c r="O3560">
        <f t="shared" si="1039"/>
        <v>12.609360988543298</v>
      </c>
      <c r="P3560" s="3">
        <f t="shared" si="1040"/>
        <v>-12.609360988543298</v>
      </c>
      <c r="Q3560" s="3">
        <f t="shared" si="1041"/>
        <v>76.653263977931815</v>
      </c>
      <c r="R3560">
        <f t="shared" si="1042"/>
        <v>-103.34673602206819</v>
      </c>
      <c r="S3560">
        <f t="shared" si="1043"/>
        <v>618.76362155437607</v>
      </c>
      <c r="T3560">
        <f t="shared" si="1026"/>
        <v>-12.609360988543298</v>
      </c>
    </row>
    <row r="3561" spans="1:20" x14ac:dyDescent="0.3">
      <c r="A3561">
        <f t="shared" si="1027"/>
        <v>3902580.1602508426</v>
      </c>
      <c r="B3561">
        <f t="shared" si="1044"/>
        <v>621114.92331628269</v>
      </c>
      <c r="C3561" t="str">
        <f t="shared" si="1028"/>
        <v>0.0540453932783161+0.224463766979096i</v>
      </c>
      <c r="D3561" t="str">
        <f t="shared" si="1029"/>
        <v>0.255802630978853-2.01663212073363i</v>
      </c>
      <c r="E3561" t="str">
        <f t="shared" si="1030"/>
        <v>-45.5423181031484-26.9668551609241i</v>
      </c>
      <c r="F3561" t="str">
        <f t="shared" si="1031"/>
        <v>2.8844344675662-6.72434650769601i</v>
      </c>
      <c r="G3561" t="str">
        <f t="shared" si="1032"/>
        <v>0.165207546903946-0.371367760245725i</v>
      </c>
      <c r="H3561" t="str">
        <f t="shared" si="1033"/>
        <v>0.0664484508810353-12.7002596589559i</v>
      </c>
      <c r="I3561" t="str">
        <f t="shared" si="1034"/>
        <v>-0.221888243656436-0.0965574574075325i</v>
      </c>
      <c r="K3561" t="str">
        <f t="shared" si="1035"/>
        <v>0.00535539025552892-0.00670806288169519i</v>
      </c>
      <c r="L3561" t="str">
        <f t="shared" si="1036"/>
        <v>0.0015-0.0160150457988242i</v>
      </c>
      <c r="M3561" t="str">
        <f t="shared" si="1037"/>
        <v>0.0135-0.00657027519951762i</v>
      </c>
      <c r="N3561">
        <f t="shared" si="1038"/>
        <v>103.53774304788276</v>
      </c>
      <c r="O3561">
        <f t="shared" si="1039"/>
        <v>12.732329711641805</v>
      </c>
      <c r="P3561" s="3">
        <f t="shared" si="1040"/>
        <v>-12.732329711641805</v>
      </c>
      <c r="Q3561" s="3">
        <f t="shared" si="1041"/>
        <v>76.462256952117244</v>
      </c>
      <c r="R3561">
        <f t="shared" si="1042"/>
        <v>-103.53774304788276</v>
      </c>
      <c r="S3561">
        <f t="shared" si="1043"/>
        <v>621.11492331628267</v>
      </c>
      <c r="T3561">
        <f t="shared" si="1026"/>
        <v>-12.732329711641805</v>
      </c>
    </row>
    <row r="3562" spans="1:20" x14ac:dyDescent="0.3">
      <c r="A3562">
        <f t="shared" si="1027"/>
        <v>3917409.9648597962</v>
      </c>
      <c r="B3562">
        <f t="shared" si="1044"/>
        <v>623475.16002488462</v>
      </c>
      <c r="C3562" t="str">
        <f t="shared" si="1028"/>
        <v>0.0540191988137791+0.221131143652778i</v>
      </c>
      <c r="D3562" t="str">
        <f t="shared" si="1029"/>
        <v>0.253901518088339-2.00924442939281i</v>
      </c>
      <c r="E3562" t="str">
        <f t="shared" si="1030"/>
        <v>-45.2266976360688-26.606374458164i</v>
      </c>
      <c r="F3562" t="str">
        <f t="shared" si="1031"/>
        <v>2.8662154349435-6.70696500295872i</v>
      </c>
      <c r="G3562" t="str">
        <f t="shared" si="1032"/>
        <v>0.164164041939489-0.370424363768879i</v>
      </c>
      <c r="H3562" t="str">
        <f t="shared" si="1033"/>
        <v>0.0658238908164322-12.6517234002419i</v>
      </c>
      <c r="I3562" t="str">
        <f t="shared" si="1034"/>
        <v>-0.220473522000917-0.0955787407608909i</v>
      </c>
      <c r="K3562" t="str">
        <f t="shared" si="1035"/>
        <v>0.00534583769793434-0.00669604715792233i</v>
      </c>
      <c r="L3562" t="str">
        <f t="shared" si="1036"/>
        <v>0.0015-0.0159544190065991i</v>
      </c>
      <c r="M3562" t="str">
        <f t="shared" si="1037"/>
        <v>0.0135-0.00654540266937401i</v>
      </c>
      <c r="N3562">
        <f t="shared" si="1038"/>
        <v>103.72769096342346</v>
      </c>
      <c r="O3562">
        <f t="shared" si="1039"/>
        <v>12.855272607344606</v>
      </c>
      <c r="P3562" s="3">
        <f t="shared" si="1040"/>
        <v>-12.855272607344606</v>
      </c>
      <c r="Q3562" s="3">
        <f t="shared" si="1041"/>
        <v>76.272309036576544</v>
      </c>
      <c r="R3562">
        <f t="shared" si="1042"/>
        <v>-103.72769096342346</v>
      </c>
      <c r="S3562">
        <f t="shared" si="1043"/>
        <v>623.47516002488464</v>
      </c>
      <c r="T3562">
        <f t="shared" si="1026"/>
        <v>-12.855272607344606</v>
      </c>
    </row>
    <row r="3563" spans="1:20" x14ac:dyDescent="0.3">
      <c r="A3563">
        <f t="shared" si="1027"/>
        <v>3932296.1227262635</v>
      </c>
      <c r="B3563">
        <f t="shared" si="1044"/>
        <v>625844.3656329792</v>
      </c>
      <c r="C3563" t="str">
        <f t="shared" si="1028"/>
        <v>0.0539786574010984+0.217847098142563i</v>
      </c>
      <c r="D3563" t="str">
        <f t="shared" si="1029"/>
        <v>0.2520142983764-2.00188197725937i</v>
      </c>
      <c r="E3563" t="str">
        <f t="shared" si="1030"/>
        <v>-44.9124352807293-26.2509532665841i</v>
      </c>
      <c r="F3563" t="str">
        <f t="shared" si="1031"/>
        <v>2.84808899255813-6.6895778531422i</v>
      </c>
      <c r="G3563" t="str">
        <f t="shared" si="1032"/>
        <v>0.163125840131039-0.369480446590319i</v>
      </c>
      <c r="H3563" t="str">
        <f t="shared" si="1033"/>
        <v>0.0652047812100747-12.6033753579976i</v>
      </c>
      <c r="I3563" t="str">
        <f t="shared" si="1034"/>
        <v>-0.219066172094929-0.0946092147073471i</v>
      </c>
      <c r="K3563" t="str">
        <f t="shared" si="1035"/>
        <v>0.00533626549135888-0.00668406817694124i</v>
      </c>
      <c r="L3563" t="str">
        <f t="shared" si="1036"/>
        <v>0.0015-0.0158940217240478i</v>
      </c>
      <c r="M3563" t="str">
        <f t="shared" si="1037"/>
        <v>0.0135-0.00652062429704525i</v>
      </c>
      <c r="N3563">
        <f t="shared" si="1038"/>
        <v>103.91659134682978</v>
      </c>
      <c r="O3563">
        <f t="shared" si="1039"/>
        <v>12.978189648006889</v>
      </c>
      <c r="P3563" s="3">
        <f t="shared" si="1040"/>
        <v>-12.978189648006889</v>
      </c>
      <c r="Q3563" s="3">
        <f t="shared" si="1041"/>
        <v>76.083408653170224</v>
      </c>
      <c r="R3563">
        <f t="shared" si="1042"/>
        <v>-103.91659134682978</v>
      </c>
      <c r="S3563">
        <f t="shared" si="1043"/>
        <v>625.84436563297925</v>
      </c>
      <c r="T3563">
        <f t="shared" si="1026"/>
        <v>-12.978189648006889</v>
      </c>
    </row>
    <row r="3564" spans="1:20" x14ac:dyDescent="0.3">
      <c r="A3564">
        <f t="shared" si="1027"/>
        <v>3947238.8479926232</v>
      </c>
      <c r="B3564">
        <f t="shared" si="1044"/>
        <v>628222.57422238449</v>
      </c>
      <c r="C3564" t="str">
        <f t="shared" si="1028"/>
        <v>0.0539242904707564+0.2146109626655i</v>
      </c>
      <c r="D3564" t="str">
        <f t="shared" si="1029"/>
        <v>0.25014087380581-1.99454469852279i</v>
      </c>
      <c r="E3564" t="str">
        <f t="shared" si="1030"/>
        <v>-44.599552394317-25.9005194078551i</v>
      </c>
      <c r="F3564" t="str">
        <f t="shared" si="1031"/>
        <v>2.83005495391339-6.67218558685637i</v>
      </c>
      <c r="G3564" t="str">
        <f t="shared" si="1032"/>
        <v>0.162092930796897-0.36853603973366i</v>
      </c>
      <c r="H3564" t="str">
        <f t="shared" si="1033"/>
        <v>0.0645910772539672-12.555214770847i</v>
      </c>
      <c r="I3564" t="str">
        <f t="shared" si="1034"/>
        <v>-0.217666176140205-0.0936488045119345i</v>
      </c>
      <c r="K3564" t="str">
        <f t="shared" si="1035"/>
        <v>0.00532667369864849-0.00667212549152754i</v>
      </c>
      <c r="L3564" t="str">
        <f t="shared" si="1036"/>
        <v>0.0015-0.0158338530823349i</v>
      </c>
      <c r="M3564" t="str">
        <f t="shared" si="1037"/>
        <v>0.0135-0.00649593972608612i</v>
      </c>
      <c r="N3564">
        <f t="shared" si="1038"/>
        <v>104.10445562776201</v>
      </c>
      <c r="O3564">
        <f t="shared" si="1039"/>
        <v>13.101080822380563</v>
      </c>
      <c r="P3564" s="3">
        <f t="shared" si="1040"/>
        <v>-13.101080822380563</v>
      </c>
      <c r="Q3564" s="3">
        <f t="shared" si="1041"/>
        <v>75.895544372237993</v>
      </c>
      <c r="R3564">
        <f t="shared" si="1042"/>
        <v>-104.10445562776201</v>
      </c>
      <c r="S3564">
        <f t="shared" si="1043"/>
        <v>628.22257422238454</v>
      </c>
      <c r="T3564">
        <f t="shared" ref="T3564:T3627" si="1045">P3564</f>
        <v>-13.101080822380563</v>
      </c>
    </row>
    <row r="3565" spans="1:20" x14ac:dyDescent="0.3">
      <c r="A3565">
        <f t="shared" ref="A3565:A3628" si="1046">2*PI()*B3565</f>
        <v>3962238.3556149951</v>
      </c>
      <c r="B3565">
        <f t="shared" si="1044"/>
        <v>630609.82000442955</v>
      </c>
      <c r="C3565" t="str">
        <f t="shared" ref="C3565:C3628" si="1047">IMPRODUCT(D3565,E3565,$C$40,,K3565,$C$41)</f>
        <v>0.0538566046750718+0.211422076589417i</v>
      </c>
      <c r="D3565" t="str">
        <f t="shared" ref="D3565:D3628" si="1048">IMDIV(IMPRODUCT($C$37,$C$38,COMPLEX(1,A3565/$C$38)),IMSUM(-1*A3565*A3565/$C$39,COMPLEX(0,1*A3565)))</f>
        <v>0.248281146979364-1.98723252730582i</v>
      </c>
      <c r="E3565" t="str">
        <f t="shared" ref="E3565:E3628" si="1049">IMDIV(IMPRODUCT(IMSUM(F3565,G3565),$C$29,H3565),IMSUM(1,I3565))</f>
        <v>-44.2880692640493-25.5550016298564i</v>
      </c>
      <c r="F3565" t="str">
        <f t="shared" ref="F3565:F3628" si="1050">IMDIV(IMPRODUCT($C$14,$C$15,COMPLEX(1,A3565/$C$15)),IMSUM(-1*A3565*A3565/$C$16,COMPLEX(0,A3565)))</f>
        <v>2.81211312911926-6.65478872906977i</v>
      </c>
      <c r="G3565" t="str">
        <f t="shared" ref="G3565:G3628" si="1051">IMDIV(1,COMPLEX(1,A3565*$C$9*$C$10))</f>
        <v>0.16106530306101-0.367591174011122i</v>
      </c>
      <c r="H3565" t="str">
        <f t="shared" ref="H3565:H3628" si="1052">IMDIV($C$3,IMSUM(K3565,COMPLEX(0,$C$28*A3565)))</f>
        <v>0.0639827345240894-12.5072408808751i</v>
      </c>
      <c r="I3565" t="str">
        <f t="shared" ref="I3565:I3628" si="1053">IMPRODUCT(F3565,$C$29,H3565,$C$31)</f>
        <v>-0.216273516117403-0.0926974358726119i</v>
      </c>
      <c r="K3565" t="str">
        <f t="shared" ref="K3565:K3628" si="1054">IF($C$26&lt;=0,IMDIV(1,IMSUM(IMDIV(1,L3565),1/$C$18)),IMDIV(1,IMSUM(IMDIV(1,L3565),1/$C$18,IMDIV(1,M3565))))</f>
        <v>0.00531706238538069-0.0066602186557268i</v>
      </c>
      <c r="L3565" t="str">
        <f t="shared" ref="L3565:L3628" si="1055">IMSUM($C$21/$C$22,IMDIV(1,COMPLEX(0,$C$20*$C$22*A3565)))</f>
        <v>0.0015-0.0157739122159144i</v>
      </c>
      <c r="M3565" t="str">
        <f t="shared" ref="M3565:M3628" si="1056">IMSUM($C$25/$C$26,IMDIV(1,COMPLEX(0,$C$24*$C$26*A3565)))</f>
        <v>0.0135-0.00647134860140078i</v>
      </c>
      <c r="N3565">
        <f t="shared" ref="N3565:N3628" si="1057">ABS(R3565)</f>
        <v>104.29129508837032</v>
      </c>
      <c r="O3565">
        <f t="shared" ref="O3565:O3628" si="1058">ABS(P3565)</f>
        <v>13.223946135114739</v>
      </c>
      <c r="P3565" s="3">
        <f t="shared" ref="P3565:P3628" si="1059">20*LOG10(IMABS(C3565))</f>
        <v>-13.223946135114739</v>
      </c>
      <c r="Q3565" s="3">
        <f t="shared" ref="Q3565:Q3628" si="1060">IMARGUMENT(C3565)*180/PI()</f>
        <v>75.708704911629681</v>
      </c>
      <c r="R3565">
        <f t="shared" ref="R3565:R3628" si="1061">IF(Q3565&lt;0,Q3565+180,Q3565-180)</f>
        <v>-104.29129508837032</v>
      </c>
      <c r="S3565">
        <f t="shared" ref="S3565:S3628" si="1062">B3565/1000</f>
        <v>630.60982000442959</v>
      </c>
      <c r="T3565">
        <f t="shared" si="1045"/>
        <v>-13.223946135114739</v>
      </c>
    </row>
    <row r="3566" spans="1:20" x14ac:dyDescent="0.3">
      <c r="A3566">
        <f t="shared" si="1046"/>
        <v>3977294.8613663325</v>
      </c>
      <c r="B3566">
        <f t="shared" ref="B3566:B3629" si="1063">B3565*(1+B$42)</f>
        <v>633006.13732044643</v>
      </c>
      <c r="C3566" t="str">
        <f t="shared" si="1047"/>
        <v>0.0537760922682767+0.208279786457794i</v>
      </c>
      <c r="D3566" t="str">
        <f t="shared" si="1048"/>
        <v>0.246435021136492-1.97994539766796i</v>
      </c>
      <c r="E3566" t="str">
        <f t="shared" si="1049"/>
        <v>-43.9780051398464-25.2143296017637i</v>
      </c>
      <c r="F3566" t="str">
        <f t="shared" si="1050"/>
        <v>2.79426332494375-6.63738780109605i</v>
      </c>
      <c r="G3566" t="str">
        <f t="shared" si="1051"/>
        <v>0.160042945855911-0.366645880022772i</v>
      </c>
      <c r="H3566" t="str">
        <f t="shared" si="1052"/>
        <v>0.0633797089764468-12.4594529336067i</v>
      </c>
      <c r="I3566" t="str">
        <f t="shared" si="1053"/>
        <v>-0.214888173789669-0.0917550349202941i</v>
      </c>
      <c r="K3566" t="str">
        <f t="shared" si="1054"/>
        <v>0.00530743161986293-0.00664834722487931i</v>
      </c>
      <c r="L3566" t="str">
        <f t="shared" si="1055"/>
        <v>0.0015-0.0157141982625169i</v>
      </c>
      <c r="M3566" t="str">
        <f t="shared" si="1056"/>
        <v>0.0135-0.00644685056923768i</v>
      </c>
      <c r="N3566">
        <f t="shared" si="1057"/>
        <v>104.47712086429061</v>
      </c>
      <c r="O3566">
        <f t="shared" si="1058"/>
        <v>13.346785606270632</v>
      </c>
      <c r="P3566" s="3">
        <f t="shared" si="1059"/>
        <v>-13.346785606270632</v>
      </c>
      <c r="Q3566" s="3">
        <f t="shared" si="1060"/>
        <v>75.522879135709388</v>
      </c>
      <c r="R3566">
        <f t="shared" si="1061"/>
        <v>-104.47712086429061</v>
      </c>
      <c r="S3566">
        <f t="shared" si="1062"/>
        <v>633.00613732044644</v>
      </c>
      <c r="T3566">
        <f t="shared" si="1045"/>
        <v>-13.346785606270632</v>
      </c>
    </row>
    <row r="3567" spans="1:20" x14ac:dyDescent="0.3">
      <c r="A3567">
        <f t="shared" si="1046"/>
        <v>3992408.5818395251</v>
      </c>
      <c r="B3567">
        <f t="shared" si="1063"/>
        <v>635411.5606422642</v>
      </c>
      <c r="C3567" t="str">
        <f t="shared" si="1047"/>
        <v>0.0536832314779408+0.205183446008638i</v>
      </c>
      <c r="D3567" t="str">
        <f t="shared" si="1048"/>
        <v>0.244602400149847-1.97268324360885i</v>
      </c>
      <c r="E3567" t="str">
        <f t="shared" si="1049"/>
        <v>-43.6693782661664-24.8784339087747i</v>
      </c>
      <c r="F3567" t="str">
        <f t="shared" si="1050"/>
        <v>2.77650534486416-6.61998332058097i</v>
      </c>
      <c r="G3567" t="str">
        <f t="shared" si="1051"/>
        <v>0.159025847925655-0.365700188155792i</v>
      </c>
      <c r="H3567" t="str">
        <f t="shared" si="1052"/>
        <v>0.0627819569431685-12.4118501779874i</v>
      </c>
      <c r="I3567" t="str">
        <f t="shared" si="1053"/>
        <v>-0.213510130706223-0.0908215282188595i</v>
      </c>
      <c r="K3567" t="str">
        <f t="shared" si="1054"/>
        <v>0.00529778147313078-0.00663651075564492i</v>
      </c>
      <c r="L3567" t="str">
        <f t="shared" si="1055"/>
        <v>0.0015-0.0156547103631369i</v>
      </c>
      <c r="M3567" t="str">
        <f t="shared" si="1056"/>
        <v>0.0135-0.0064224452771844i</v>
      </c>
      <c r="N3567">
        <f t="shared" si="1057"/>
        <v>104.66194394565851</v>
      </c>
      <c r="O3567">
        <f t="shared" si="1058"/>
        <v>13.469599270845805</v>
      </c>
      <c r="P3567" s="3">
        <f t="shared" si="1059"/>
        <v>-13.469599270845805</v>
      </c>
      <c r="Q3567" s="3">
        <f t="shared" si="1060"/>
        <v>75.338056054341493</v>
      </c>
      <c r="R3567">
        <f t="shared" si="1061"/>
        <v>-104.66194394565851</v>
      </c>
      <c r="S3567">
        <f t="shared" si="1062"/>
        <v>635.41156064226425</v>
      </c>
      <c r="T3567">
        <f t="shared" si="1045"/>
        <v>-13.469599270845805</v>
      </c>
    </row>
    <row r="3568" spans="1:20" x14ac:dyDescent="0.3">
      <c r="A3568">
        <f t="shared" si="1046"/>
        <v>4007579.7344505149</v>
      </c>
      <c r="B3568">
        <f t="shared" si="1063"/>
        <v>637826.12457270478</v>
      </c>
      <c r="C3568" t="str">
        <f t="shared" si="1047"/>
        <v>0.05357848686788+0.202132416187619i</v>
      </c>
      <c r="D3568" t="str">
        <f t="shared" si="1048"/>
        <v>0.242783188521927-1.96544599907167i</v>
      </c>
      <c r="E3568" t="str">
        <f t="shared" si="1049"/>
        <v>-43.3622059130103-24.5472460464879i</v>
      </c>
      <c r="F3568" t="str">
        <f t="shared" si="1050"/>
        <v>2.758838989118-6.60257580149025i</v>
      </c>
      <c r="G3568" t="str">
        <f t="shared" si="1051"/>
        <v>0.15801399782874-0.364754128583788i</v>
      </c>
      <c r="H3568" t="str">
        <f t="shared" si="1052"/>
        <v>0.0621894351286597-12.3644318663638i</v>
      </c>
      <c r="I3568" t="str">
        <f t="shared" si="1053"/>
        <v>-0.212139368205925-0.0898968427651028i</v>
      </c>
      <c r="K3568" t="str">
        <f t="shared" si="1054"/>
        <v>0.00528811201894594-0.0066247088060282i</v>
      </c>
      <c r="L3568" t="str">
        <f t="shared" si="1055"/>
        <v>0.0015-0.0155954476620213i</v>
      </c>
      <c r="M3568" t="str">
        <f t="shared" si="1056"/>
        <v>0.0135-0.00639813237416256i</v>
      </c>
      <c r="N3568">
        <f t="shared" si="1057"/>
        <v>104.84577517814368</v>
      </c>
      <c r="O3568">
        <f t="shared" si="1058"/>
        <v>13.592387178309554</v>
      </c>
      <c r="P3568" s="3">
        <f t="shared" si="1059"/>
        <v>-13.592387178309554</v>
      </c>
      <c r="Q3568" s="3">
        <f t="shared" si="1060"/>
        <v>75.154224821856317</v>
      </c>
      <c r="R3568">
        <f t="shared" si="1061"/>
        <v>-104.84577517814368</v>
      </c>
      <c r="S3568">
        <f t="shared" si="1062"/>
        <v>637.82612457270477</v>
      </c>
      <c r="T3568">
        <f t="shared" si="1045"/>
        <v>-13.592387178309554</v>
      </c>
    </row>
    <row r="3569" spans="1:20" x14ac:dyDescent="0.3">
      <c r="A3569">
        <f t="shared" si="1046"/>
        <v>4022808.5374414274</v>
      </c>
      <c r="B3569">
        <f t="shared" si="1063"/>
        <v>640249.86384608108</v>
      </c>
      <c r="C3569" t="str">
        <f t="shared" si="1047"/>
        <v>0.0534623096926827+0.199126065155768i</v>
      </c>
      <c r="D3569" t="str">
        <f t="shared" si="1048"/>
        <v>0.240977291381685-1.95823359794644i</v>
      </c>
      <c r="E3569" t="str">
        <f t="shared" si="1049"/>
        <v>-43.0565044061159-24.2206984149628i</v>
      </c>
      <c r="F3569" t="str">
        <f t="shared" si="1050"/>
        <v>2.74126405475399-6.58516575409794i</v>
      </c>
      <c r="G3569" t="str">
        <f t="shared" si="1051"/>
        <v>0.157007383941018-0.36380773126614i</v>
      </c>
      <c r="H3569" t="str">
        <f t="shared" si="1052"/>
        <v>0.0616021006057875-12.3171972544637i</v>
      </c>
      <c r="I3569" t="str">
        <f t="shared" si="1053"/>
        <v>-0.210775867420816-0.0889809059886555i</v>
      </c>
      <c r="K3569" t="str">
        <f t="shared" si="1054"/>
        <v>0.00527842333379343-0.0066129409354035i</v>
      </c>
      <c r="L3569" t="str">
        <f t="shared" si="1055"/>
        <v>0.0015-0.015536409306656i</v>
      </c>
      <c r="M3569" t="str">
        <f t="shared" si="1056"/>
        <v>0.0135-0.00637391151042294i</v>
      </c>
      <c r="N3569">
        <f t="shared" si="1057"/>
        <v>105.02862526400239</v>
      </c>
      <c r="O3569">
        <f t="shared" si="1058"/>
        <v>13.715149392149344</v>
      </c>
      <c r="P3569" s="3">
        <f t="shared" si="1059"/>
        <v>-13.715149392149344</v>
      </c>
      <c r="Q3569" s="3">
        <f t="shared" si="1060"/>
        <v>74.971374735997614</v>
      </c>
      <c r="R3569">
        <f t="shared" si="1061"/>
        <v>-105.02862526400239</v>
      </c>
      <c r="S3569">
        <f t="shared" si="1062"/>
        <v>640.2498638460811</v>
      </c>
      <c r="T3569">
        <f t="shared" si="1045"/>
        <v>-13.715149392149344</v>
      </c>
    </row>
    <row r="3570" spans="1:20" x14ac:dyDescent="0.3">
      <c r="A3570">
        <f t="shared" si="1046"/>
        <v>4038095.2098837048</v>
      </c>
      <c r="B3570">
        <f t="shared" si="1063"/>
        <v>642682.81332869618</v>
      </c>
      <c r="C3570" t="str">
        <f t="shared" si="1047"/>
        <v>0.0533351382440024+0.196163768292058i</v>
      </c>
      <c r="D3570" t="str">
        <f t="shared" si="1048"/>
        <v>0.239184614481151-1.95104597407331i</v>
      </c>
      <c r="E3570" t="str">
        <f t="shared" si="1049"/>
        <v>-42.7522891563627-23.8987243124824i</v>
      </c>
      <c r="F3570" t="str">
        <f t="shared" si="1050"/>
        <v>2.7237803356826-6.56775368497547i</v>
      </c>
      <c r="G3570" t="str">
        <f t="shared" si="1051"/>
        <v>0.156005994458602-0.362861025947379i</v>
      </c>
      <c r="H3570" t="str">
        <f t="shared" si="1052"/>
        <v>0.0610199108121239-12.2701456013777i</v>
      </c>
      <c r="I3570" t="str">
        <f t="shared" si="1053"/>
        <v>-0.20941960927968-0.0880736457518659i</v>
      </c>
      <c r="K3570" t="str">
        <f t="shared" si="1054"/>
        <v>0.00526871549687898-0.00660120670454023i</v>
      </c>
      <c r="L3570" t="str">
        <f t="shared" si="1055"/>
        <v>0.0015-0.0154775944477545i</v>
      </c>
      <c r="M3570" t="str">
        <f t="shared" si="1056"/>
        <v>0.0135-0.00634978233754032i</v>
      </c>
      <c r="N3570">
        <f t="shared" si="1057"/>
        <v>105.21050476314653</v>
      </c>
      <c r="O3570">
        <f t="shared" si="1058"/>
        <v>13.837885989426567</v>
      </c>
      <c r="P3570" s="3">
        <f t="shared" si="1059"/>
        <v>-13.837885989426567</v>
      </c>
      <c r="Q3570" s="3">
        <f t="shared" si="1060"/>
        <v>74.789495236853469</v>
      </c>
      <c r="R3570">
        <f t="shared" si="1061"/>
        <v>-105.21050476314653</v>
      </c>
      <c r="S3570">
        <f t="shared" si="1062"/>
        <v>642.68281332869617</v>
      </c>
      <c r="T3570">
        <f t="shared" si="1045"/>
        <v>-13.837885989426567</v>
      </c>
    </row>
    <row r="3571" spans="1:20" x14ac:dyDescent="0.3">
      <c r="A3571">
        <f t="shared" si="1046"/>
        <v>4053439.9716812628</v>
      </c>
      <c r="B3571">
        <f t="shared" si="1063"/>
        <v>645125.00801934523</v>
      </c>
      <c r="C3571" t="str">
        <f t="shared" si="1047"/>
        <v>0.0531973981887375+0.193244908191103i</v>
      </c>
      <c r="D3571" t="str">
        <f t="shared" si="1048"/>
        <v>0.237405064192062-1.9438830612458i</v>
      </c>
      <c r="E3571" t="str">
        <f t="shared" si="1049"/>
        <v>-42.4495746883935-23.5812579290389i</v>
      </c>
      <c r="F3571" t="str">
        <f t="shared" si="1050"/>
        <v>2.70638762272669-6.55034009698132i</v>
      </c>
      <c r="G3571" t="str">
        <f t="shared" si="1051"/>
        <v>0.155009817400754-0.361914042156614i</v>
      </c>
      <c r="H3571" t="str">
        <f t="shared" si="1052"/>
        <v>0.0604428235462223-12.2232761695394i</v>
      </c>
      <c r="I3571" t="str">
        <f t="shared" si="1053"/>
        <v>-0.208070574511561-0.0871749903496371i</v>
      </c>
      <c r="K3571" t="str">
        <f t="shared" si="1054"/>
        <v>0.00525898859012579-0.00658950567562827i</v>
      </c>
      <c r="L3571" t="str">
        <f t="shared" si="1055"/>
        <v>0.0015-0.0154190022392454i</v>
      </c>
      <c r="M3571" t="str">
        <f t="shared" si="1056"/>
        <v>0.0135-0.00632574450840836i</v>
      </c>
      <c r="N3571">
        <f t="shared" si="1057"/>
        <v>105.39142409422638</v>
      </c>
      <c r="O3571">
        <f t="shared" si="1058"/>
        <v>13.960597060343433</v>
      </c>
      <c r="P3571" s="3">
        <f t="shared" si="1059"/>
        <v>-13.960597060343433</v>
      </c>
      <c r="Q3571" s="3">
        <f t="shared" si="1060"/>
        <v>74.60857590577362</v>
      </c>
      <c r="R3571">
        <f t="shared" si="1061"/>
        <v>-105.39142409422638</v>
      </c>
      <c r="S3571">
        <f t="shared" si="1062"/>
        <v>645.12500801934527</v>
      </c>
      <c r="T3571">
        <f t="shared" si="1045"/>
        <v>-13.960597060343433</v>
      </c>
    </row>
    <row r="3572" spans="1:20" x14ac:dyDescent="0.3">
      <c r="A3572">
        <f t="shared" si="1046"/>
        <v>4068843.0435736519</v>
      </c>
      <c r="B3572">
        <f t="shared" si="1063"/>
        <v>647576.48304981878</v>
      </c>
      <c r="C3572" t="str">
        <f t="shared" si="1047"/>
        <v>0.0530495028992598+0.190368874656261i</v>
      </c>
      <c r="D3572" t="str">
        <f t="shared" si="1048"/>
        <v>0.2356385475025-1.93674479321402i</v>
      </c>
      <c r="E3572" t="str">
        <f t="shared" si="1049"/>
        <v>-42.1483746684769-23.2682343395625i</v>
      </c>
      <c r="F3572" t="str">
        <f t="shared" si="1050"/>
        <v>2.68908570367171-6.53292548925139i</v>
      </c>
      <c r="G3572" t="str">
        <f t="shared" si="1051"/>
        <v>0.154018840612776-0.360966809206986i</v>
      </c>
      <c r="H3572" t="str">
        <f t="shared" si="1052"/>
        <v>0.0598707969639412-12.1765882247061i</v>
      </c>
      <c r="I3572" t="str">
        <f t="shared" si="1053"/>
        <v>-0.206728743649272-0.0862848685092213i</v>
      </c>
      <c r="K3572" t="str">
        <f t="shared" si="1054"/>
        <v>0.00524924269817078-0.00657783741230338i</v>
      </c>
      <c r="L3572" t="str">
        <f t="shared" si="1055"/>
        <v>0.0015-0.01536063183826i</v>
      </c>
      <c r="M3572" t="str">
        <f t="shared" si="1056"/>
        <v>0.0135-0.00630179767723487i</v>
      </c>
      <c r="N3572">
        <f t="shared" si="1057"/>
        <v>105.57139353572943</v>
      </c>
      <c r="O3572">
        <f t="shared" si="1058"/>
        <v>14.083282707819675</v>
      </c>
      <c r="P3572" s="3">
        <f t="shared" si="1059"/>
        <v>-14.083282707819675</v>
      </c>
      <c r="Q3572" s="3">
        <f t="shared" si="1060"/>
        <v>74.428606464270572</v>
      </c>
      <c r="R3572">
        <f t="shared" si="1061"/>
        <v>-105.57139353572943</v>
      </c>
      <c r="S3572">
        <f t="shared" si="1062"/>
        <v>647.57648304981876</v>
      </c>
      <c r="T3572">
        <f t="shared" si="1045"/>
        <v>-14.083282707819675</v>
      </c>
    </row>
    <row r="3573" spans="1:20" x14ac:dyDescent="0.3">
      <c r="A3573">
        <f t="shared" si="1046"/>
        <v>4084304.6471392312</v>
      </c>
      <c r="B3573">
        <f t="shared" si="1063"/>
        <v>650037.27368540806</v>
      </c>
      <c r="C3573" t="str">
        <f t="shared" si="1047"/>
        <v>0.0528918537758288+0.18753506468843i</v>
      </c>
      <c r="D3573" t="str">
        <f t="shared" si="1048"/>
        <v>0.233884972013532-1.92963110368784i</v>
      </c>
      <c r="E3573" t="str">
        <f t="shared" si="1049"/>
        <v>-41.8487019316325-22.9595894969178i</v>
      </c>
      <c r="F3573" t="str">
        <f t="shared" si="1050"/>
        <v>2.67187436331587-6.51551035718988i</v>
      </c>
      <c r="G3573" t="str">
        <f t="shared" si="1051"/>
        <v>0.153033051768865-0.360019356195154i</v>
      </c>
      <c r="H3573" t="str">
        <f t="shared" si="1052"/>
        <v>0.0593037895748184-12.1300810359412i</v>
      </c>
      <c r="I3573" t="str">
        <f t="shared" si="1053"/>
        <v>-0.205394097032919-0.0854032093899916i</v>
      </c>
      <c r="K3573" t="str">
        <f t="shared" si="1054"/>
        <v>0.00523947790836086-0.00656620147967282i</v>
      </c>
      <c r="L3573" t="str">
        <f t="shared" si="1055"/>
        <v>0.0015-0.0153024824051205i</v>
      </c>
      <c r="M3573" t="str">
        <f t="shared" si="1056"/>
        <v>0.0135-0.00627794149953662i</v>
      </c>
      <c r="N3573">
        <f t="shared" si="1057"/>
        <v>105.75042322709051</v>
      </c>
      <c r="O3573">
        <f t="shared" si="1058"/>
        <v>14.205943047077483</v>
      </c>
      <c r="P3573" s="3">
        <f t="shared" si="1059"/>
        <v>-14.205943047077483</v>
      </c>
      <c r="Q3573" s="3">
        <f t="shared" si="1060"/>
        <v>74.249576772909492</v>
      </c>
      <c r="R3573">
        <f t="shared" si="1061"/>
        <v>-105.75042322709051</v>
      </c>
      <c r="S3573">
        <f t="shared" si="1062"/>
        <v>650.03727368540808</v>
      </c>
      <c r="T3573">
        <f t="shared" si="1045"/>
        <v>-14.205943047077483</v>
      </c>
    </row>
    <row r="3574" spans="1:20" x14ac:dyDescent="0.3">
      <c r="A3574">
        <f t="shared" si="1046"/>
        <v>4099825.0047983606</v>
      </c>
      <c r="B3574">
        <f t="shared" si="1063"/>
        <v>652507.41532541264</v>
      </c>
      <c r="C3574" t="str">
        <f t="shared" si="1047"/>
        <v>0.0527248405613163+0.184742882470693i</v>
      </c>
      <c r="D3574" t="str">
        <f t="shared" si="1048"/>
        <v>0.232144245935861-1.92254192633996i</v>
      </c>
      <c r="E3574" t="str">
        <f t="shared" si="1049"/>
        <v>-41.5505685080183-22.655260224677i</v>
      </c>
      <c r="F3574" t="str">
        <f t="shared" si="1050"/>
        <v>2.65475338352003-6.49809519246086i</v>
      </c>
      <c r="G3574" t="str">
        <f t="shared" si="1051"/>
        <v>0.152052438374986-0.35907171200083i</v>
      </c>
      <c r="H3574" t="str">
        <f t="shared" si="1052"/>
        <v>0.0587417602384772-12.0837538755944i</v>
      </c>
      <c r="I3574" t="str">
        <f t="shared" si="1053"/>
        <v>-0.204066614813374-0.084529942583156i</v>
      </c>
      <c r="K3574" t="str">
        <f t="shared" si="1054"/>
        <v>0.00522969431074855-0.00655459744434098i</v>
      </c>
      <c r="L3574" t="str">
        <f t="shared" si="1055"/>
        <v>0.0015-0.0152445531033279i</v>
      </c>
      <c r="M3574" t="str">
        <f t="shared" si="1056"/>
        <v>0.0135-0.00625417563213451i</v>
      </c>
      <c r="N3574">
        <f t="shared" si="1057"/>
        <v>105.92852316981376</v>
      </c>
      <c r="O3574">
        <f t="shared" si="1058"/>
        <v>14.328578205238365</v>
      </c>
      <c r="P3574" s="3">
        <f t="shared" si="1059"/>
        <v>-14.328578205238365</v>
      </c>
      <c r="Q3574" s="3">
        <f t="shared" si="1060"/>
        <v>74.071476830186242</v>
      </c>
      <c r="R3574">
        <f t="shared" si="1061"/>
        <v>-105.92852316981376</v>
      </c>
      <c r="S3574">
        <f t="shared" si="1062"/>
        <v>652.50741532541269</v>
      </c>
      <c r="T3574">
        <f t="shared" si="1045"/>
        <v>-14.328578205238365</v>
      </c>
    </row>
    <row r="3575" spans="1:20" x14ac:dyDescent="0.3">
      <c r="A3575">
        <f t="shared" si="1046"/>
        <v>4115404.3398165945</v>
      </c>
      <c r="B3575">
        <f t="shared" si="1063"/>
        <v>654986.94350364921</v>
      </c>
      <c r="C3575" t="str">
        <f t="shared" si="1047"/>
        <v>0.052548841648406+0.18199173934914i</v>
      </c>
      <c r="D3575" t="str">
        <f t="shared" si="1048"/>
        <v>0.230416278086491-1.91547719480908i</v>
      </c>
      <c r="E3575" t="str">
        <f t="shared" si="1049"/>
        <v>-41.2539856486129-22.3551842096975i</v>
      </c>
      <c r="F3575" t="str">
        <f t="shared" si="1050"/>
        <v>2.6377225432574-6.48068048298048i</v>
      </c>
      <c r="G3575" t="str">
        <f t="shared" si="1051"/>
        <v>0.151076987771709-0.358123905286335i</v>
      </c>
      <c r="H3575" t="str">
        <f t="shared" si="1052"/>
        <v>0.0581846681610779-12.0376060192836i</v>
      </c>
      <c r="I3575" t="str">
        <f t="shared" si="1053"/>
        <v>-0.202746276955754-0.0836649981114457i</v>
      </c>
      <c r="K3575" t="str">
        <f t="shared" si="1054"/>
        <v>0.00521989199808728-0.00654302487443507i</v>
      </c>
      <c r="L3575" t="str">
        <f t="shared" si="1055"/>
        <v>0.0015-0.0151868430995496i</v>
      </c>
      <c r="M3575" t="str">
        <f t="shared" si="1056"/>
        <v>0.0135-0.00623049973314855i</v>
      </c>
      <c r="N3575">
        <f t="shared" si="1057"/>
        <v>106.1057032286047</v>
      </c>
      <c r="O3575">
        <f t="shared" si="1058"/>
        <v>14.45118832092756</v>
      </c>
      <c r="P3575" s="3">
        <f t="shared" si="1059"/>
        <v>-14.45118832092756</v>
      </c>
      <c r="Q3575" s="3">
        <f t="shared" si="1060"/>
        <v>73.894296771395304</v>
      </c>
      <c r="R3575">
        <f t="shared" si="1061"/>
        <v>-106.1057032286047</v>
      </c>
      <c r="S3575">
        <f t="shared" si="1062"/>
        <v>654.98694350364917</v>
      </c>
      <c r="T3575">
        <f t="shared" si="1045"/>
        <v>-14.45118832092756</v>
      </c>
    </row>
    <row r="3576" spans="1:20" x14ac:dyDescent="0.3">
      <c r="A3576">
        <f t="shared" si="1046"/>
        <v>4131042.8763078973</v>
      </c>
      <c r="B3576">
        <f t="shared" si="1063"/>
        <v>657475.89388896304</v>
      </c>
      <c r="C3576" t="str">
        <f t="shared" si="1047"/>
        <v>0.0523642243793978+0.179281053810024i</v>
      </c>
      <c r="D3576" t="str">
        <f t="shared" si="1048"/>
        <v>0.228700977885385-1.90843684270287i</v>
      </c>
      <c r="E3576" t="str">
        <f t="shared" si="1049"/>
        <v>-40.9589638501981-22.0592999945122i</v>
      </c>
      <c r="F3576" t="str">
        <f t="shared" si="1050"/>
        <v>2.62078161866302-6.46326671290965i</v>
      </c>
      <c r="G3576" t="str">
        <f t="shared" si="1051"/>
        <v>0.150106687137046-0.357175964496194i</v>
      </c>
      <c r="H3576" t="str">
        <f t="shared" si="1052"/>
        <v>0.0576324728918117-11.9916367458759i</v>
      </c>
      <c r="I3576" t="str">
        <f t="shared" si="1053"/>
        <v>-0.201433063242875-0.0828083064287595i</v>
      </c>
      <c r="K3576" t="str">
        <f t="shared" si="1054"/>
        <v>0.00521007106582643-0.00653148333963103i</v>
      </c>
      <c r="L3576" t="str">
        <f t="shared" si="1055"/>
        <v>0.0015-0.0151293515636079i</v>
      </c>
      <c r="M3576" t="str">
        <f t="shared" si="1056"/>
        <v>0.0135-0.00620691346199297i</v>
      </c>
      <c r="N3576">
        <f t="shared" si="1057"/>
        <v>106.28197313251286</v>
      </c>
      <c r="O3576">
        <f t="shared" si="1058"/>
        <v>14.573773543888748</v>
      </c>
      <c r="P3576" s="3">
        <f t="shared" si="1059"/>
        <v>-14.573773543888748</v>
      </c>
      <c r="Q3576" s="3">
        <f t="shared" si="1060"/>
        <v>73.71802686748714</v>
      </c>
      <c r="R3576">
        <f t="shared" si="1061"/>
        <v>-106.28197313251286</v>
      </c>
      <c r="S3576">
        <f t="shared" si="1062"/>
        <v>657.47589388896301</v>
      </c>
      <c r="T3576">
        <f t="shared" si="1045"/>
        <v>-14.573773543888748</v>
      </c>
    </row>
    <row r="3577" spans="1:20" x14ac:dyDescent="0.3">
      <c r="A3577">
        <f t="shared" si="1046"/>
        <v>4146740.8392378674</v>
      </c>
      <c r="B3577">
        <f t="shared" si="1063"/>
        <v>659974.30228574108</v>
      </c>
      <c r="C3577" t="str">
        <f t="shared" si="1047"/>
        <v>0.0521713453387661+0.176610251453527i</v>
      </c>
      <c r="D3577" t="str">
        <f t="shared" si="1048"/>
        <v>0.226998255352139-1.901420803601i</v>
      </c>
      <c r="E3577" t="str">
        <f t="shared" si="1049"/>
        <v>-40.665512879668-21.7675469695576i</v>
      </c>
      <c r="F3577" t="str">
        <f t="shared" si="1050"/>
        <v>2.60393038308296-6.44585436264747i</v>
      </c>
      <c r="G3577" t="str">
        <f t="shared" si="1051"/>
        <v>0.149141523489272-0.356227917856772i</v>
      </c>
      <c r="H3577" t="str">
        <f t="shared" si="1052"/>
        <v>0.0570851343194404-11.9458453374704i</v>
      </c>
      <c r="I3577" t="str">
        <f t="shared" si="1053"/>
        <v>-0.200126953278708-0.0819597984197798i</v>
      </c>
      <c r="K3577" t="str">
        <f t="shared" si="1054"/>
        <v>0.00520023161210586-0.00651997241117936i</v>
      </c>
      <c r="L3577" t="str">
        <f t="shared" si="1055"/>
        <v>0.0015-0.0150720776684677i</v>
      </c>
      <c r="M3577" t="str">
        <f t="shared" si="1056"/>
        <v>0.0135-0.00618341647937135i</v>
      </c>
      <c r="N3577">
        <f t="shared" si="1057"/>
        <v>106.45734247608148</v>
      </c>
      <c r="O3577">
        <f t="shared" si="1058"/>
        <v>14.696334034606167</v>
      </c>
      <c r="P3577" s="3">
        <f t="shared" si="1059"/>
        <v>-14.696334034606167</v>
      </c>
      <c r="Q3577" s="3">
        <f t="shared" si="1060"/>
        <v>73.542657523918521</v>
      </c>
      <c r="R3577">
        <f t="shared" si="1061"/>
        <v>-106.45734247608148</v>
      </c>
      <c r="S3577">
        <f t="shared" si="1062"/>
        <v>659.97430228574103</v>
      </c>
      <c r="T3577">
        <f t="shared" si="1045"/>
        <v>-14.696334034606167</v>
      </c>
    </row>
    <row r="3578" spans="1:20" x14ac:dyDescent="0.3">
      <c r="A3578">
        <f t="shared" si="1046"/>
        <v>4162498.4544269708</v>
      </c>
      <c r="B3578">
        <f t="shared" si="1063"/>
        <v>662482.20463442686</v>
      </c>
      <c r="C3578" t="str">
        <f t="shared" si="1047"/>
        <v>0.0519705506385977+0.173978764964269i</v>
      </c>
      <c r="D3578" t="str">
        <f t="shared" si="1048"/>
        <v>0.225308021102668-1.89442901105812i</v>
      </c>
      <c r="E3578" t="str">
        <f t="shared" si="1049"/>
        <v>-40.373641797666-21.4798653652458i</v>
      </c>
      <c r="F3578" t="str">
        <f t="shared" si="1050"/>
        <v>2.58716860712344-6.42844390882513i</v>
      </c>
      <c r="G3578" t="str">
        <f t="shared" si="1051"/>
        <v>0.148181483689733-0.355279793375928i</v>
      </c>
      <c r="H3578" t="str">
        <f t="shared" si="1052"/>
        <v>0.0565426126688709-11.9002310793792i</v>
      </c>
      <c r="I3578" t="str">
        <f t="shared" si="1053"/>
        <v>-0.198827926491799-0.0811194053995439i</v>
      </c>
      <c r="K3578" t="str">
        <f t="shared" si="1054"/>
        <v>0.00519037373775019-0.00650849166193107i</v>
      </c>
      <c r="L3578" t="str">
        <f t="shared" si="1055"/>
        <v>0.0015-0.0150150205902248i</v>
      </c>
      <c r="M3578" t="str">
        <f t="shared" si="1056"/>
        <v>0.0135-0.00616000844727172i</v>
      </c>
      <c r="N3578">
        <f t="shared" si="1057"/>
        <v>106.63182072050465</v>
      </c>
      <c r="O3578">
        <f t="shared" si="1058"/>
        <v>14.818869963937303</v>
      </c>
      <c r="P3578" s="3">
        <f t="shared" si="1059"/>
        <v>-14.818869963937303</v>
      </c>
      <c r="Q3578" s="3">
        <f t="shared" si="1060"/>
        <v>73.368179279495351</v>
      </c>
      <c r="R3578">
        <f t="shared" si="1061"/>
        <v>-106.63182072050465</v>
      </c>
      <c r="S3578">
        <f t="shared" si="1062"/>
        <v>662.48220463442681</v>
      </c>
      <c r="T3578">
        <f t="shared" si="1045"/>
        <v>-14.818869963937303</v>
      </c>
    </row>
    <row r="3579" spans="1:20" x14ac:dyDescent="0.3">
      <c r="A3579">
        <f t="shared" si="1046"/>
        <v>4178315.9485537931</v>
      </c>
      <c r="B3579">
        <f t="shared" si="1063"/>
        <v>664999.63701203768</v>
      </c>
      <c r="C3579" t="str">
        <f t="shared" si="1047"/>
        <v>0.0517621761970707+0.171386034078818i</v>
      </c>
      <c r="D3579" t="str">
        <f t="shared" si="1048"/>
        <v>0.223630186345893-1.88746139860676i</v>
      </c>
      <c r="E3579" t="str">
        <f t="shared" si="1049"/>
        <v>-40.0833589815774-21.1961962439002i</v>
      </c>
      <c r="F3579" t="str">
        <f t="shared" si="1050"/>
        <v>2.57049605869952-6.41103582430046i</v>
      </c>
      <c r="G3579" t="str">
        <f t="shared" si="1051"/>
        <v>0.14722655444564-0.354331618842723i</v>
      </c>
      <c r="H3579" t="str">
        <f t="shared" si="1052"/>
        <v>0.0560048684977682-11.8547932601097i</v>
      </c>
      <c r="I3579" t="str">
        <f t="shared" si="1053"/>
        <v>-0.197535962138685-0.0802870591129823i</v>
      </c>
      <c r="K3579" t="str">
        <f t="shared" si="1054"/>
        <v>0.00518049754626262-0.0064970406663637i</v>
      </c>
      <c r="L3579" t="str">
        <f t="shared" si="1055"/>
        <v>0.0015-0.0149581795080941i</v>
      </c>
      <c r="M3579" t="str">
        <f t="shared" si="1056"/>
        <v>0.0135-0.00613668902896167i</v>
      </c>
      <c r="N3579">
        <f t="shared" si="1057"/>
        <v>106.8054171947918</v>
      </c>
      <c r="O3579">
        <f t="shared" si="1058"/>
        <v>14.941381512753003</v>
      </c>
      <c r="P3579" s="3">
        <f t="shared" si="1059"/>
        <v>-14.941381512753003</v>
      </c>
      <c r="Q3579" s="3">
        <f t="shared" si="1060"/>
        <v>73.194582805208199</v>
      </c>
      <c r="R3579">
        <f t="shared" si="1061"/>
        <v>-106.8054171947918</v>
      </c>
      <c r="S3579">
        <f t="shared" si="1062"/>
        <v>664.99963701203774</v>
      </c>
      <c r="T3579">
        <f t="shared" si="1045"/>
        <v>-14.941381512753003</v>
      </c>
    </row>
    <row r="3580" spans="1:20" x14ac:dyDescent="0.3">
      <c r="A3580">
        <f t="shared" si="1046"/>
        <v>4194193.5491582975</v>
      </c>
      <c r="B3580">
        <f t="shared" si="1063"/>
        <v>667526.63563268341</v>
      </c>
      <c r="C3580" t="str">
        <f t="shared" si="1047"/>
        <v>0.0515465480100982+0.168831505550357i</v>
      </c>
      <c r="D3580" t="str">
        <f t="shared" si="1048"/>
        <v>0.221964662880444-1.88051789976026i</v>
      </c>
      <c r="E3580" t="str">
        <f t="shared" si="1049"/>
        <v>-39.7946721478869-20.9164814915689i</v>
      </c>
      <c r="F3580" t="str">
        <f t="shared" si="1050"/>
        <v>2.55391250308375-6.39363057815305i</v>
      </c>
      <c r="G3580" t="str">
        <f t="shared" si="1051"/>
        <v>0.146276722312846-0.353383421827137i</v>
      </c>
      <c r="H3580" t="str">
        <f t="shared" si="1052"/>
        <v>0.0554718626932152-11.8095311713465i</v>
      </c>
      <c r="I3580" t="str">
        <f t="shared" si="1053"/>
        <v>-0.196251039307282-0.0794626917344224i</v>
      </c>
      <c r="K3580" t="str">
        <f t="shared" si="1054"/>
        <v>0.00517060314381832-0.00648561900060739i</v>
      </c>
      <c r="L3580" t="str">
        <f t="shared" si="1055"/>
        <v>0.0015-0.0149015536043974i</v>
      </c>
      <c r="M3580" t="str">
        <f t="shared" si="1056"/>
        <v>0.0135-0.00611345788898352i</v>
      </c>
      <c r="N3580">
        <f t="shared" si="1057"/>
        <v>106.97814109693709</v>
      </c>
      <c r="O3580">
        <f t="shared" si="1058"/>
        <v>15.063868871586486</v>
      </c>
      <c r="P3580" s="3">
        <f t="shared" si="1059"/>
        <v>-15.063868871586486</v>
      </c>
      <c r="Q3580" s="3">
        <f t="shared" si="1060"/>
        <v>73.021858903062906</v>
      </c>
      <c r="R3580">
        <f t="shared" si="1061"/>
        <v>-106.97814109693709</v>
      </c>
      <c r="S3580">
        <f t="shared" si="1062"/>
        <v>667.52663563268345</v>
      </c>
      <c r="T3580">
        <f t="shared" si="1045"/>
        <v>-15.063868871586486</v>
      </c>
    </row>
    <row r="3581" spans="1:20" x14ac:dyDescent="0.3">
      <c r="A3581">
        <f t="shared" si="1046"/>
        <v>4210131.4846450994</v>
      </c>
      <c r="B3581">
        <f t="shared" si="1063"/>
        <v>670063.23684808763</v>
      </c>
      <c r="C3581" t="str">
        <f t="shared" si="1047"/>
        <v>0.0513239824162854+0.166314633110697i</v>
      </c>
      <c r="D3581" t="str">
        <f t="shared" si="1048"/>
        <v>0.22031136309136-1.87359844801559i</v>
      </c>
      <c r="E3581" t="str">
        <f t="shared" si="1049"/>
        <v>-39.5075883739163-20.6406638097241i</v>
      </c>
      <c r="F3581" t="str">
        <f t="shared" si="1050"/>
        <v>2.53741770295426-6.37622863567976i</v>
      </c>
      <c r="G3581" t="str">
        <f t="shared" si="1051"/>
        <v>0.145331973698619-0.352435229679842i</v>
      </c>
      <c r="H3581" t="str">
        <f t="shared" si="1052"/>
        <v>0.0549435564684043-11.7644441079337i</v>
      </c>
      <c r="I3581" t="str">
        <f t="shared" si="1053"/>
        <v>-0.194973136920267-0.0786462358670509i</v>
      </c>
      <c r="K3581" t="str">
        <f t="shared" si="1054"/>
        <v>0.00516069063925763-0.00647422624247101i</v>
      </c>
      <c r="L3581" t="str">
        <f t="shared" si="1055"/>
        <v>0.0015-0.0148451420645521i</v>
      </c>
      <c r="M3581" t="str">
        <f t="shared" si="1056"/>
        <v>0.0135-0.00609031469314956i</v>
      </c>
      <c r="N3581">
        <f t="shared" si="1057"/>
        <v>107.15000149509473</v>
      </c>
      <c r="O3581">
        <f t="shared" si="1058"/>
        <v>15.186332240290522</v>
      </c>
      <c r="P3581" s="3">
        <f t="shared" si="1059"/>
        <v>-15.186332240290522</v>
      </c>
      <c r="Q3581" s="3">
        <f t="shared" si="1060"/>
        <v>72.849998504905273</v>
      </c>
      <c r="R3581">
        <f t="shared" si="1061"/>
        <v>-107.15000149509473</v>
      </c>
      <c r="S3581">
        <f t="shared" si="1062"/>
        <v>670.06323684808763</v>
      </c>
      <c r="T3581">
        <f t="shared" si="1045"/>
        <v>-15.186332240290522</v>
      </c>
    </row>
    <row r="3582" spans="1:20" x14ac:dyDescent="0.3">
      <c r="A3582">
        <f t="shared" si="1046"/>
        <v>4226129.9842867507</v>
      </c>
      <c r="B3582">
        <f t="shared" si="1063"/>
        <v>672609.4771481104</v>
      </c>
      <c r="C3582" t="str">
        <f t="shared" si="1047"/>
        <v>0.0510947863553305+0.163834877429831i</v>
      </c>
      <c r="D3582" t="str">
        <f t="shared" si="1048"/>
        <v>0.21867019994681-1.86670297685618i</v>
      </c>
      <c r="E3582" t="str">
        <f t="shared" si="1049"/>
        <v>-39.2221141189639-20.3686867068711i</v>
      </c>
      <c r="F3582" t="str">
        <f t="shared" si="1050"/>
        <v>2.52101141844312-6.35883045839121i</v>
      </c>
      <c r="G3582" t="str">
        <f t="shared" si="1051"/>
        <v>0.144392294864389-0.351487069531987i</v>
      </c>
      <c r="H3582" t="str">
        <f t="shared" si="1052"/>
        <v>0.0544199113593784-11.719531367858i</v>
      </c>
      <c r="I3582" t="str">
        <f t="shared" si="1053"/>
        <v>-0.193702233738452-0.0778376245423612i</v>
      </c>
      <c r="K3582" t="str">
        <f t="shared" si="1054"/>
        <v>0.00515076014407862-0.00646286197146824i</v>
      </c>
      <c r="L3582" t="str">
        <f t="shared" si="1055"/>
        <v>0.0015-0.0147889440770592i</v>
      </c>
      <c r="M3582" t="str">
        <f t="shared" si="1056"/>
        <v>0.0135-0.00606725910853713i</v>
      </c>
      <c r="N3582">
        <f t="shared" si="1057"/>
        <v>107.32100732875497</v>
      </c>
      <c r="O3582">
        <f t="shared" si="1058"/>
        <v>15.308771827701655</v>
      </c>
      <c r="P3582" s="3">
        <f t="shared" si="1059"/>
        <v>-15.308771827701655</v>
      </c>
      <c r="Q3582" s="3">
        <f t="shared" si="1060"/>
        <v>72.678992671245027</v>
      </c>
      <c r="R3582">
        <f t="shared" si="1061"/>
        <v>-107.32100732875497</v>
      </c>
      <c r="S3582">
        <f t="shared" si="1062"/>
        <v>672.60947714811039</v>
      </c>
      <c r="T3582">
        <f t="shared" si="1045"/>
        <v>-15.308771827701655</v>
      </c>
    </row>
    <row r="3583" spans="1:20" x14ac:dyDescent="0.3">
      <c r="A3583">
        <f t="shared" si="1046"/>
        <v>4242189.2782270405</v>
      </c>
      <c r="B3583">
        <f t="shared" si="1063"/>
        <v>675165.39316127321</v>
      </c>
      <c r="C3583" t="str">
        <f t="shared" si="1047"/>
        <v>0.0508592576200088+0.161391706073112i</v>
      </c>
      <c r="D3583" t="str">
        <f t="shared" si="1048"/>
        <v>0.217041086994812-1.85983141975469i</v>
      </c>
      <c r="E3583" t="str">
        <f t="shared" si="1049"/>
        <v>-38.9382552448417-20.1004944900588i</v>
      </c>
      <c r="F3583" t="str">
        <f t="shared" si="1050"/>
        <v>2.50469340718378-6.34143650400826i</v>
      </c>
      <c r="G3583" t="str">
        <f t="shared" si="1051"/>
        <v>0.143457671928483-0.350538968295028i</v>
      </c>
      <c r="H3583" t="str">
        <f t="shared" si="1052"/>
        <v>0.0539008892217938-11.6747922522296i</v>
      </c>
      <c r="I3583" t="str">
        <f t="shared" si="1053"/>
        <v>-0.192438308364095-0.0770367912195314i</v>
      </c>
      <c r="K3583" t="str">
        <f t="shared" si="1054"/>
        <v>0.00514081177242961-0.00645152576884391i</v>
      </c>
      <c r="L3583" t="str">
        <f t="shared" si="1055"/>
        <v>0.0015-0.014732958833492i</v>
      </c>
      <c r="M3583" t="str">
        <f t="shared" si="1056"/>
        <v>0.0135-0.00604429080348387i</v>
      </c>
      <c r="N3583">
        <f t="shared" si="1057"/>
        <v>107.49116740992903</v>
      </c>
      <c r="O3583">
        <f t="shared" si="1058"/>
        <v>15.431187851315071</v>
      </c>
      <c r="P3583" s="3">
        <f t="shared" si="1059"/>
        <v>-15.431187851315071</v>
      </c>
      <c r="Q3583" s="3">
        <f t="shared" si="1060"/>
        <v>72.508832590070966</v>
      </c>
      <c r="R3583">
        <f t="shared" si="1061"/>
        <v>-107.49116740992903</v>
      </c>
      <c r="S3583">
        <f t="shared" si="1062"/>
        <v>675.16539316127319</v>
      </c>
      <c r="T3583">
        <f t="shared" si="1045"/>
        <v>-15.431187851315071</v>
      </c>
    </row>
    <row r="3584" spans="1:20" x14ac:dyDescent="0.3">
      <c r="A3584">
        <f t="shared" si="1046"/>
        <v>4258309.5974843036</v>
      </c>
      <c r="B3584">
        <f t="shared" si="1063"/>
        <v>677731.02165528608</v>
      </c>
      <c r="C3584" t="str">
        <f t="shared" si="1047"/>
        <v>0.0506176851018818+0.158984593456356i</v>
      </c>
      <c r="D3584" t="str">
        <f t="shared" si="1048"/>
        <v>0.215423938359976-1.85298371017576i</v>
      </c>
      <c r="E3584" t="str">
        <f t="shared" si="1049"/>
        <v>-38.6560170358544-19.8360322563298i</v>
      </c>
      <c r="F3584" t="str">
        <f t="shared" si="1050"/>
        <v>2.48846342435891-6.3240472264596i</v>
      </c>
      <c r="G3584" t="str">
        <f t="shared" si="1051"/>
        <v>0.142528090868854-0.349590952660582i</v>
      </c>
      <c r="H3584" t="str">
        <f t="shared" si="1052"/>
        <v>0.0533864522277398-11.6302260652668i</v>
      </c>
      <c r="I3584" t="str">
        <f t="shared" si="1053"/>
        <v>-0.191181339244264-0.0762436697848125i</v>
      </c>
      <c r="K3584" t="str">
        <f t="shared" si="1054"/>
        <v>0.00513084564110073-0.00644021721760001i</v>
      </c>
      <c r="L3584" t="str">
        <f t="shared" si="1055"/>
        <v>0.0015-0.0146771855284837i</v>
      </c>
      <c r="M3584" t="str">
        <f t="shared" si="1056"/>
        <v>0.0135-0.00602140944758306i</v>
      </c>
      <c r="N3584">
        <f t="shared" si="1057"/>
        <v>107.66049042433002</v>
      </c>
      <c r="O3584">
        <f t="shared" si="1058"/>
        <v>15.553580536963068</v>
      </c>
      <c r="P3584" s="3">
        <f t="shared" si="1059"/>
        <v>-15.553580536963068</v>
      </c>
      <c r="Q3584" s="3">
        <f t="shared" si="1060"/>
        <v>72.339509575669979</v>
      </c>
      <c r="R3584">
        <f t="shared" si="1061"/>
        <v>-107.66049042433002</v>
      </c>
      <c r="S3584">
        <f t="shared" si="1062"/>
        <v>677.7310216552861</v>
      </c>
      <c r="T3584">
        <f t="shared" si="1045"/>
        <v>-15.553580536963068</v>
      </c>
    </row>
    <row r="3585" spans="1:20" x14ac:dyDescent="0.3">
      <c r="A3585">
        <f t="shared" si="1046"/>
        <v>4274491.1739547439</v>
      </c>
      <c r="B3585">
        <f t="shared" si="1063"/>
        <v>680306.39953757613</v>
      </c>
      <c r="C3585" t="str">
        <f t="shared" si="1047"/>
        <v>0.0503703490308509+0.156613020798856i</v>
      </c>
      <c r="D3585" t="str">
        <f t="shared" si="1048"/>
        <v>0.213818668740235-1.84615978157872i</v>
      </c>
      <c r="E3585" t="str">
        <f t="shared" si="1049"/>
        <v>-38.3754042182005-19.5752458840931i</v>
      </c>
      <c r="F3585" t="str">
        <f t="shared" si="1050"/>
        <v>2.47232122274738-6.30666307587931i</v>
      </c>
      <c r="G3585" t="str">
        <f t="shared" si="1051"/>
        <v>0.14160353752578-0.348643049100315i</v>
      </c>
      <c r="H3585" t="str">
        <f t="shared" si="1052"/>
        <v>0.052876562862581-11.5858321142773i</v>
      </c>
      <c r="I3585" t="str">
        <f t="shared" si="1053"/>
        <v>-0.18993130467411-0.0754581945508428i</v>
      </c>
      <c r="K3585" t="str">
        <f t="shared" si="1054"/>
        <v>0.00512086186951583-0.00642893590252215i</v>
      </c>
      <c r="L3585" t="str">
        <f t="shared" si="1055"/>
        <v>0.0015-0.0146216233597168i</v>
      </c>
      <c r="M3585" t="str">
        <f t="shared" si="1056"/>
        <v>0.0135-0.00599861471167869i</v>
      </c>
      <c r="N3585">
        <f t="shared" si="1057"/>
        <v>107.8289849325608</v>
      </c>
      <c r="O3585">
        <f t="shared" si="1058"/>
        <v>15.675950118504931</v>
      </c>
      <c r="P3585" s="3">
        <f t="shared" si="1059"/>
        <v>-15.675950118504931</v>
      </c>
      <c r="Q3585" s="3">
        <f t="shared" si="1060"/>
        <v>72.1710150674392</v>
      </c>
      <c r="R3585">
        <f t="shared" si="1061"/>
        <v>-107.8289849325608</v>
      </c>
      <c r="S3585">
        <f t="shared" si="1062"/>
        <v>680.30639953757611</v>
      </c>
      <c r="T3585">
        <f t="shared" si="1045"/>
        <v>-15.675950118504931</v>
      </c>
    </row>
    <row r="3586" spans="1:20" x14ac:dyDescent="0.3">
      <c r="A3586">
        <f t="shared" si="1046"/>
        <v>4290734.2404157715</v>
      </c>
      <c r="B3586">
        <f t="shared" si="1063"/>
        <v>682891.56385581894</v>
      </c>
      <c r="C3586" t="str">
        <f t="shared" si="1047"/>
        <v>0.0501175212087023+0.154276476074575i</v>
      </c>
      <c r="D3586" t="str">
        <f t="shared" si="1048"/>
        <v>0.212225193403606-1.83935956742025i</v>
      </c>
      <c r="E3586" t="str">
        <f t="shared" si="1049"/>
        <v>-38.0964209788371-19.3180820244503i</v>
      </c>
      <c r="F3586" t="str">
        <f t="shared" si="1050"/>
        <v>2.45626655277144-6.2892844986055i</v>
      </c>
      <c r="G3586" t="str">
        <f t="shared" si="1051"/>
        <v>0.140683997604558-0.347695283865857i</v>
      </c>
      <c r="H3586" t="str">
        <f t="shared" si="1052"/>
        <v>0.052371183921844-11.5416097096417i</v>
      </c>
      <c r="I3586" t="str">
        <f t="shared" si="1053"/>
        <v>-0.188688182800172-0.0746803002559572i</v>
      </c>
      <c r="K3586" t="str">
        <f t="shared" si="1054"/>
        <v>0.00511086057972335-0.00641768141020562i</v>
      </c>
      <c r="L3586" t="str">
        <f t="shared" si="1055"/>
        <v>0.0015-0.0145662715279108i</v>
      </c>
      <c r="M3586" t="str">
        <f t="shared" si="1056"/>
        <v>0.0135-0.00597590626786082i</v>
      </c>
      <c r="N3586">
        <f t="shared" si="1057"/>
        <v>107.99665937130055</v>
      </c>
      <c r="O3586">
        <f t="shared" si="1058"/>
        <v>15.798296837521978</v>
      </c>
      <c r="P3586" s="3">
        <f t="shared" si="1059"/>
        <v>-15.798296837521978</v>
      </c>
      <c r="Q3586" s="3">
        <f t="shared" si="1060"/>
        <v>72.003340628699448</v>
      </c>
      <c r="R3586">
        <f t="shared" si="1061"/>
        <v>-107.99665937130055</v>
      </c>
      <c r="S3586">
        <f t="shared" si="1062"/>
        <v>682.89156385581896</v>
      </c>
      <c r="T3586">
        <f t="shared" si="1045"/>
        <v>-15.798296837521978</v>
      </c>
    </row>
    <row r="3587" spans="1:20" x14ac:dyDescent="0.3">
      <c r="A3587">
        <f t="shared" si="1046"/>
        <v>4307039.0305293519</v>
      </c>
      <c r="B3587">
        <f t="shared" si="1063"/>
        <v>685486.55179847102</v>
      </c>
      <c r="C3587" t="str">
        <f t="shared" si="1047"/>
        <v>0.0498594652367648+0.151974453961592i</v>
      </c>
      <c r="D3587" t="str">
        <f t="shared" si="1048"/>
        <v>0.210643428184948-1.83258300115704i</v>
      </c>
      <c r="E3587" t="str">
        <f t="shared" si="1049"/>
        <v>-37.8190709838046-19.0644880924743i</v>
      </c>
      <c r="F3587" t="str">
        <f t="shared" si="1050"/>
        <v>2.44029916254333-6.27191193717908i</v>
      </c>
      <c r="G3587" t="str">
        <f t="shared" si="1051"/>
        <v>0.139769456678179-0.346747682988749i</v>
      </c>
      <c r="H3587" t="str">
        <f t="shared" si="1052"/>
        <v>0.0518702785081362-11.4975581647961i</v>
      </c>
      <c r="I3587" t="str">
        <f t="shared" si="1053"/>
        <v>-0.187451951623632-0.0739099220634502i</v>
      </c>
      <c r="K3587" t="str">
        <f t="shared" si="1054"/>
        <v>0.00510084189638711-0.00640645332908178i</v>
      </c>
      <c r="L3587" t="str">
        <f t="shared" si="1055"/>
        <v>0.0015-0.0145111292368109i</v>
      </c>
      <c r="M3587" t="str">
        <f t="shared" si="1056"/>
        <v>0.0135-0.00595328378946086i</v>
      </c>
      <c r="N3587">
        <f t="shared" si="1057"/>
        <v>108.16352205449246</v>
      </c>
      <c r="O3587">
        <f t="shared" si="1058"/>
        <v>15.920620943020678</v>
      </c>
      <c r="P3587" s="3">
        <f t="shared" si="1059"/>
        <v>-15.920620943020678</v>
      </c>
      <c r="Q3587" s="3">
        <f t="shared" si="1060"/>
        <v>71.836477945507539</v>
      </c>
      <c r="R3587">
        <f t="shared" si="1061"/>
        <v>-108.16352205449246</v>
      </c>
      <c r="S3587">
        <f t="shared" si="1062"/>
        <v>685.48655179847106</v>
      </c>
      <c r="T3587">
        <f t="shared" si="1045"/>
        <v>-15.920620943020678</v>
      </c>
    </row>
    <row r="3588" spans="1:20" x14ac:dyDescent="0.3">
      <c r="A3588">
        <f t="shared" si="1046"/>
        <v>4323405.7788453633</v>
      </c>
      <c r="B3588">
        <f t="shared" si="1063"/>
        <v>688091.4006953052</v>
      </c>
      <c r="C3588" t="str">
        <f t="shared" si="1047"/>
        <v>0.0495964367378182+0.149706455789968i</v>
      </c>
      <c r="D3588" t="str">
        <f t="shared" si="1048"/>
        <v>0.209073289482726-1.82583001624832i</v>
      </c>
      <c r="E3588" t="str">
        <f t="shared" si="1049"/>
        <v>-37.5433573960374-18.8144122584542i</v>
      </c>
      <c r="F3588" t="str">
        <f t="shared" si="1050"/>
        <v>2.42441879791172-6.25454583034318i</v>
      </c>
      <c r="G3588" t="str">
        <f t="shared" si="1051"/>
        <v>0.13885990018999-0.345800272280425i</v>
      </c>
      <c r="H3588" t="str">
        <f t="shared" si="1052"/>
        <v>0.0513738100281117-11.4536767962162i</v>
      </c>
      <c r="I3588" t="str">
        <f t="shared" si="1053"/>
        <v>-0.186222589003581-0.0731469955608176i</v>
      </c>
      <c r="K3588" t="str">
        <f t="shared" si="1054"/>
        <v>0.00509080594677672-0.00639525124944428i</v>
      </c>
      <c r="L3588" t="str">
        <f t="shared" si="1055"/>
        <v>0.0015-0.0144561956931768i</v>
      </c>
      <c r="M3588" t="str">
        <f t="shared" si="1056"/>
        <v>0.0135-0.0059307469510469i</v>
      </c>
      <c r="N3588">
        <f t="shared" si="1057"/>
        <v>108.32958117453127</v>
      </c>
      <c r="O3588">
        <f t="shared" si="1058"/>
        <v>16.042922691141783</v>
      </c>
      <c r="P3588" s="3">
        <f t="shared" si="1059"/>
        <v>-16.042922691141783</v>
      </c>
      <c r="Q3588" s="3">
        <f t="shared" si="1060"/>
        <v>71.67041882546873</v>
      </c>
      <c r="R3588">
        <f t="shared" si="1061"/>
        <v>-108.32958117453127</v>
      </c>
      <c r="S3588">
        <f t="shared" si="1062"/>
        <v>688.0914006953052</v>
      </c>
      <c r="T3588">
        <f t="shared" si="1045"/>
        <v>-16.042922691141783</v>
      </c>
    </row>
    <row r="3589" spans="1:20" x14ac:dyDescent="0.3">
      <c r="A3589">
        <f t="shared" si="1046"/>
        <v>4339834.7208049754</v>
      </c>
      <c r="B3589">
        <f t="shared" si="1063"/>
        <v>690706.14801794733</v>
      </c>
      <c r="C3589" t="str">
        <f t="shared" si="1047"/>
        <v>0.0493286835723687+0.147471989488112i</v>
      </c>
      <c r="D3589" t="str">
        <f t="shared" si="1048"/>
        <v>0.207514694255807-1.81910054615856i</v>
      </c>
      <c r="E3589" t="str">
        <f t="shared" si="1049"/>
        <v>-37.269282892658-18.5678034391091i</v>
      </c>
      <c r="F3589" t="str">
        <f t="shared" si="1050"/>
        <v>2.4086252025078-6.23718661304301i</v>
      </c>
      <c r="G3589" t="str">
        <f t="shared" si="1051"/>
        <v>0.137955313456328-0.344853077332208i</v>
      </c>
      <c r="H3589" t="str">
        <f t="shared" si="1052"/>
        <v>0.0508817421894588-11.4099649233997i</v>
      </c>
      <c r="I3589" t="str">
        <f t="shared" si="1053"/>
        <v>-0.18500007266023-0.0723914567589544i</v>
      </c>
      <c r="K3589" t="str">
        <f t="shared" si="1054"/>
        <v>0.00508075286075748-0.00638407476347533i</v>
      </c>
      <c r="L3589" t="str">
        <f t="shared" si="1055"/>
        <v>0.0015-0.0144014701067711i</v>
      </c>
      <c r="M3589" t="str">
        <f t="shared" si="1056"/>
        <v>0.0135-0.0059082954284189i</v>
      </c>
      <c r="N3589">
        <f t="shared" si="1057"/>
        <v>108.49484480345073</v>
      </c>
      <c r="O3589">
        <f t="shared" si="1058"/>
        <v>16.165202344877734</v>
      </c>
      <c r="P3589" s="3">
        <f t="shared" si="1059"/>
        <v>-16.165202344877734</v>
      </c>
      <c r="Q3589" s="3">
        <f t="shared" si="1060"/>
        <v>71.505155196549268</v>
      </c>
      <c r="R3589">
        <f t="shared" si="1061"/>
        <v>-108.49484480345073</v>
      </c>
      <c r="S3589">
        <f t="shared" si="1062"/>
        <v>690.70614801794738</v>
      </c>
      <c r="T3589">
        <f t="shared" si="1045"/>
        <v>-16.165202344877734</v>
      </c>
    </row>
    <row r="3590" spans="1:20" x14ac:dyDescent="0.3">
      <c r="A3590">
        <f t="shared" si="1046"/>
        <v>4356326.0927440347</v>
      </c>
      <c r="B3590">
        <f t="shared" si="1063"/>
        <v>693330.83138041559</v>
      </c>
      <c r="C3590" t="str">
        <f t="shared" si="1047"/>
        <v>0.0490564460494199+0.145270569527789i</v>
      </c>
      <c r="D3590" t="str">
        <f t="shared" si="1048"/>
        <v>0.205967560020234-1.81239452435983i</v>
      </c>
      <c r="E3590" t="str">
        <f t="shared" si="1049"/>
        <v>-36.9968496817806-18.3246112887855i</v>
      </c>
      <c r="F3590" t="str">
        <f t="shared" si="1050"/>
        <v>2.39291811779115-6.21983471642642i</v>
      </c>
      <c r="G3590" t="str">
        <f t="shared" si="1051"/>
        <v>0.137055681669154-0.343906123515354i</v>
      </c>
      <c r="H3590" t="str">
        <f t="shared" si="1052"/>
        <v>0.0503940389979226-11.3664218688493i</v>
      </c>
      <c r="I3590" t="str">
        <f t="shared" si="1053"/>
        <v>-0.183784380178112-0.0716432420913276i</v>
      </c>
      <c r="K3590" t="str">
        <f t="shared" si="1054"/>
        <v>0.00507068277077983-0.00637292346527192i</v>
      </c>
      <c r="L3590" t="str">
        <f t="shared" si="1055"/>
        <v>0.0015-0.0143469516903477i</v>
      </c>
      <c r="M3590" t="str">
        <f t="shared" si="1056"/>
        <v>0.0135-0.00588592889860421i</v>
      </c>
      <c r="N3590">
        <f t="shared" si="1057"/>
        <v>108.6593208941095</v>
      </c>
      <c r="O3590">
        <f t="shared" si="1058"/>
        <v>16.287460173797072</v>
      </c>
      <c r="P3590" s="3">
        <f t="shared" si="1059"/>
        <v>-16.287460173797072</v>
      </c>
      <c r="Q3590" s="3">
        <f t="shared" si="1060"/>
        <v>71.340679105890501</v>
      </c>
      <c r="R3590">
        <f t="shared" si="1061"/>
        <v>-108.6593208941095</v>
      </c>
      <c r="S3590">
        <f t="shared" si="1062"/>
        <v>693.33083138041559</v>
      </c>
      <c r="T3590">
        <f t="shared" si="1045"/>
        <v>-16.287460173797072</v>
      </c>
    </row>
    <row r="3591" spans="1:20" x14ac:dyDescent="0.3">
      <c r="A3591">
        <f t="shared" si="1046"/>
        <v>4372880.1318964614</v>
      </c>
      <c r="B3591">
        <f t="shared" si="1063"/>
        <v>695965.48853966116</v>
      </c>
      <c r="C3591" t="str">
        <f t="shared" si="1047"/>
        <v>0.048779957131883+0.143101716867941i</v>
      </c>
      <c r="D3591" t="str">
        <f t="shared" si="1048"/>
        <v>0.204431804846034-1.80571188433443i</v>
      </c>
      <c r="E3591" t="str">
        <f t="shared" si="1049"/>
        <v>-36.7260595188395-18.0847861906464i</v>
      </c>
      <c r="F3591" t="str">
        <f t="shared" si="1050"/>
        <v>2.37729728309543-6.20249056784478i</v>
      </c>
      <c r="G3591" t="str">
        <f t="shared" si="1051"/>
        <v>0.136160989898656-0.3429594359811i</v>
      </c>
      <c r="H3591" t="str">
        <f t="shared" si="1052"/>
        <v>0.0499106647543866-11.3230469580578i</v>
      </c>
      <c r="I3591" t="str">
        <f t="shared" si="1053"/>
        <v>-0.1825754890093-0.0709022884131333i</v>
      </c>
      <c r="K3591" t="str">
        <f t="shared" si="1054"/>
        <v>0.00506059581186866-0.00636179695087213i</v>
      </c>
      <c r="L3591" t="str">
        <f t="shared" si="1055"/>
        <v>0.0015-0.0142926396596411i</v>
      </c>
      <c r="M3591" t="str">
        <f t="shared" si="1056"/>
        <v>0.0135-0.00586364703985276i</v>
      </c>
      <c r="N3591">
        <f t="shared" si="1057"/>
        <v>108.82301728137445</v>
      </c>
      <c r="O3591">
        <f t="shared" si="1058"/>
        <v>16.409696453772163</v>
      </c>
      <c r="P3591" s="3">
        <f t="shared" si="1059"/>
        <v>-16.409696453772163</v>
      </c>
      <c r="Q3591" s="3">
        <f t="shared" si="1060"/>
        <v>71.176982718625553</v>
      </c>
      <c r="R3591">
        <f t="shared" si="1061"/>
        <v>-108.82301728137445</v>
      </c>
      <c r="S3591">
        <f t="shared" si="1062"/>
        <v>695.96548853966112</v>
      </c>
      <c r="T3591">
        <f t="shared" si="1045"/>
        <v>-16.409696453772163</v>
      </c>
    </row>
    <row r="3592" spans="1:20" x14ac:dyDescent="0.3">
      <c r="A3592">
        <f t="shared" si="1046"/>
        <v>4389497.0763976686</v>
      </c>
      <c r="B3592">
        <f t="shared" si="1063"/>
        <v>698610.15739611187</v>
      </c>
      <c r="C3592" t="str">
        <f t="shared" si="1047"/>
        <v>0.0484994426367138+0.140964958897288i</v>
      </c>
      <c r="D3592" t="str">
        <f t="shared" si="1048"/>
        <v>0.202907347354033-1.79905255957731i</v>
      </c>
      <c r="E3592" t="str">
        <f t="shared" si="1049"/>
        <v>-36.4569137224335-17.8482792478473i</v>
      </c>
      <c r="F3592" t="str">
        <f t="shared" si="1050"/>
        <v>2.3617624356734-6.18515459085431i</v>
      </c>
      <c r="G3592" t="str">
        <f t="shared" si="1051"/>
        <v>0.135271223095844-0.342013039660769i</v>
      </c>
      <c r="H3592" t="str">
        <f t="shared" si="1052"/>
        <v>0.0494315840519551-11.2798395194901i</v>
      </c>
      <c r="I3592" t="str">
        <f t="shared" si="1053"/>
        <v>-0.181373376476538-0.0701685330003943i</v>
      </c>
      <c r="K3592" t="str">
        <f t="shared" si="1054"/>
        <v>0.00505049212161187-0.00635069481828124i</v>
      </c>
      <c r="L3592" t="str">
        <f t="shared" si="1055"/>
        <v>0.0015-0.0142385332333544i</v>
      </c>
      <c r="M3592" t="str">
        <f t="shared" si="1056"/>
        <v>0.0135-0.00584144953163256i</v>
      </c>
      <c r="N3592">
        <f t="shared" si="1057"/>
        <v>108.98594168330564</v>
      </c>
      <c r="O3592">
        <f t="shared" si="1058"/>
        <v>16.531911466718217</v>
      </c>
      <c r="P3592" s="3">
        <f t="shared" si="1059"/>
        <v>-16.531911466718217</v>
      </c>
      <c r="Q3592" s="3">
        <f t="shared" si="1060"/>
        <v>71.01405831669436</v>
      </c>
      <c r="R3592">
        <f t="shared" si="1061"/>
        <v>-108.98594168330564</v>
      </c>
      <c r="S3592">
        <f t="shared" si="1062"/>
        <v>698.61015739611184</v>
      </c>
      <c r="T3592">
        <f t="shared" si="1045"/>
        <v>-16.531911466718217</v>
      </c>
    </row>
    <row r="3593" spans="1:20" x14ac:dyDescent="0.3">
      <c r="A3593">
        <f t="shared" si="1046"/>
        <v>4406177.1652879799</v>
      </c>
      <c r="B3593">
        <f t="shared" si="1063"/>
        <v>701264.87599421712</v>
      </c>
      <c r="C3593" t="str">
        <f t="shared" si="1047"/>
        <v>0.048215121429922+0.138859829375959i</v>
      </c>
      <c r="D3593" t="str">
        <f t="shared" si="1048"/>
        <v>0.201394106712662-1.79241648359848i</v>
      </c>
      <c r="E3593" t="str">
        <f t="shared" si="1049"/>
        <v>-36.1894131897223-17.6150422747223i</v>
      </c>
      <c r="F3593" t="str">
        <f t="shared" si="1050"/>
        <v>2.34631331074192-6.1678272052179i</v>
      </c>
      <c r="G3593" t="str">
        <f t="shared" si="1051"/>
        <v>0.134386366095125-0.341066959265878i</v>
      </c>
      <c r="H3593" t="str">
        <f t="shared" si="1052"/>
        <v>0.0489567617730905-11.2367988845677i</v>
      </c>
      <c r="I3593" t="str">
        <f t="shared" si="1053"/>
        <v>-0.180178019776399-0.0694419135490505i</v>
      </c>
      <c r="K3593" t="str">
        <f t="shared" si="1054"/>
        <v>0.00504037184014876-0.00633961666749794i</v>
      </c>
      <c r="L3593" t="str">
        <f t="shared" si="1055"/>
        <v>0.0015-0.0141846316331484i</v>
      </c>
      <c r="M3593" t="str">
        <f t="shared" si="1056"/>
        <v>0.0135-0.00581933605462499i</v>
      </c>
      <c r="N3593">
        <f t="shared" si="1057"/>
        <v>109.1481017023339</v>
      </c>
      <c r="O3593">
        <f t="shared" si="1058"/>
        <v>16.654105500335174</v>
      </c>
      <c r="P3593" s="3">
        <f t="shared" si="1059"/>
        <v>-16.654105500335174</v>
      </c>
      <c r="Q3593" s="3">
        <f t="shared" si="1060"/>
        <v>70.851898297666096</v>
      </c>
      <c r="R3593">
        <f t="shared" si="1061"/>
        <v>-109.1481017023339</v>
      </c>
      <c r="S3593">
        <f t="shared" si="1062"/>
        <v>701.26487599421716</v>
      </c>
      <c r="T3593">
        <f t="shared" si="1045"/>
        <v>-16.654105500335174</v>
      </c>
    </row>
    <row r="3594" spans="1:20" x14ac:dyDescent="0.3">
      <c r="A3594">
        <f t="shared" si="1046"/>
        <v>4422920.638516074</v>
      </c>
      <c r="B3594">
        <f t="shared" si="1063"/>
        <v>703929.68252299516</v>
      </c>
      <c r="C3594" t="str">
        <f t="shared" si="1047"/>
        <v>0.0479272056165666+0.136785868376169i</v>
      </c>
      <c r="D3594" t="str">
        <f t="shared" si="1048"/>
        <v>0.199892002634801-1.78580358992542i</v>
      </c>
      <c r="E3594" t="str">
        <f t="shared" si="1049"/>
        <v>-35.9235584113759-17.3850277879767i</v>
      </c>
      <c r="F3594" t="str">
        <f t="shared" si="1050"/>
        <v>2.33094964152672-6.15050882690761i</v>
      </c>
      <c r="G3594" t="str">
        <f t="shared" si="1051"/>
        <v>0.133506403616856-0.340121219288284i</v>
      </c>
      <c r="H3594" t="str">
        <f t="shared" si="1052"/>
        <v>0.0484861630867856-11.1939243876525i</v>
      </c>
      <c r="I3594" t="str">
        <f t="shared" si="1053"/>
        <v>-0.178989395982412-0.0687223681740183i</v>
      </c>
      <c r="K3594" t="str">
        <f t="shared" si="1054"/>
        <v>0.00503023511015805-0.00632856210054051i</v>
      </c>
      <c r="L3594" t="str">
        <f t="shared" si="1055"/>
        <v>0.0015-0.0141309340836306i</v>
      </c>
      <c r="M3594" t="str">
        <f t="shared" si="1056"/>
        <v>0.0135-0.00579730629072024i</v>
      </c>
      <c r="N3594">
        <f t="shared" si="1057"/>
        <v>109.30950482643867</v>
      </c>
      <c r="O3594">
        <f t="shared" si="1058"/>
        <v>16.776278847856776</v>
      </c>
      <c r="P3594" s="3">
        <f t="shared" si="1059"/>
        <v>-16.776278847856776</v>
      </c>
      <c r="Q3594" s="3">
        <f t="shared" si="1060"/>
        <v>70.690495173561331</v>
      </c>
      <c r="R3594">
        <f t="shared" si="1061"/>
        <v>-109.30950482643867</v>
      </c>
      <c r="S3594">
        <f t="shared" si="1062"/>
        <v>703.92968252299511</v>
      </c>
      <c r="T3594">
        <f t="shared" si="1045"/>
        <v>-16.776278847856776</v>
      </c>
    </row>
    <row r="3595" spans="1:20" x14ac:dyDescent="0.3">
      <c r="A3595">
        <f t="shared" si="1046"/>
        <v>4439727.7369424356</v>
      </c>
      <c r="B3595">
        <f t="shared" si="1063"/>
        <v>706604.61531658261</v>
      </c>
      <c r="C3595" t="str">
        <f t="shared" si="1047"/>
        <v>0.0476359007258505+0.134742622222056i</v>
      </c>
      <c r="D3595" t="str">
        <f t="shared" si="1048"/>
        <v>0.198400955374615-1.77921381210547i</v>
      </c>
      <c r="E3595" t="str">
        <f t="shared" si="1049"/>
        <v>-35.6593494860875-17.1581889978939i</v>
      </c>
      <c r="F3595" t="str">
        <f t="shared" si="1050"/>
        <v>2.31567115930663-6.13319986810741i</v>
      </c>
      <c r="G3595" t="str">
        <f t="shared" si="1051"/>
        <v>0.132631320269885-0.339175844000353i</v>
      </c>
      <c r="H3595" t="str">
        <f t="shared" si="1052"/>
        <v>0.0480197534457554-11.1512153660308i</v>
      </c>
      <c r="I3595" t="str">
        <f t="shared" si="1053"/>
        <v>-0.177807482048161-0.0680098354082152i</v>
      </c>
      <c r="K3595" t="str">
        <f t="shared" si="1054"/>
        <v>0.00502008207684526-0.00631753072147285i</v>
      </c>
      <c r="L3595" t="str">
        <f t="shared" si="1055"/>
        <v>0.0015-0.0140774398123437i</v>
      </c>
      <c r="M3595" t="str">
        <f t="shared" si="1056"/>
        <v>0.0135-0.0057753599230128i</v>
      </c>
      <c r="N3595">
        <f t="shared" si="1057"/>
        <v>109.47015843032192</v>
      </c>
      <c r="O3595">
        <f t="shared" si="1058"/>
        <v>16.898431807805519</v>
      </c>
      <c r="P3595" s="3">
        <f t="shared" si="1059"/>
        <v>-16.898431807805519</v>
      </c>
      <c r="Q3595" s="3">
        <f t="shared" si="1060"/>
        <v>70.529841569678084</v>
      </c>
      <c r="R3595">
        <f t="shared" si="1061"/>
        <v>-109.47015843032192</v>
      </c>
      <c r="S3595">
        <f t="shared" si="1062"/>
        <v>706.60461531658257</v>
      </c>
      <c r="T3595">
        <f t="shared" si="1045"/>
        <v>-16.898431807805519</v>
      </c>
    </row>
    <row r="3596" spans="1:20" x14ac:dyDescent="0.3">
      <c r="A3596">
        <f t="shared" si="1046"/>
        <v>4456598.7023428166</v>
      </c>
      <c r="B3596">
        <f t="shared" si="1063"/>
        <v>709289.71285478561</v>
      </c>
      <c r="C3596" t="str">
        <f t="shared" si="1047"/>
        <v>0.047341405891425+0.132729643428758i</v>
      </c>
      <c r="D3596" t="str">
        <f t="shared" si="1048"/>
        <v>0.196920885724403-1.77264708370812i</v>
      </c>
      <c r="E3596" t="str">
        <f t="shared" si="1049"/>
        <v>-35.3967861346628-16.9344797995623i</v>
      </c>
      <c r="F3596" t="str">
        <f t="shared" si="1050"/>
        <v>2.3004775934576-6.11590073721643i</v>
      </c>
      <c r="G3596" t="str">
        <f t="shared" si="1051"/>
        <v>0.131761100554072-0.338230857455159i</v>
      </c>
      <c r="H3596" t="str">
        <f t="shared" si="1052"/>
        <v>0.0475574985836762-11.1086711598973i</v>
      </c>
      <c r="I3596" t="str">
        <f t="shared" si="1053"/>
        <v>-0.176632254810361-0.0673042542015589i</v>
      </c>
      <c r="K3596" t="str">
        <f t="shared" si="1054"/>
        <v>0.00500991288792989-0.00630652213643054i</v>
      </c>
      <c r="L3596" t="str">
        <f t="shared" si="1055"/>
        <v>0.0015-0.0140241480497546i</v>
      </c>
      <c r="M3596" t="str">
        <f t="shared" si="1056"/>
        <v>0.0135-0.00575349663579676i</v>
      </c>
      <c r="N3596">
        <f t="shared" si="1057"/>
        <v>109.63006977657753</v>
      </c>
      <c r="O3596">
        <f t="shared" si="1058"/>
        <v>17.020564683754007</v>
      </c>
      <c r="P3596" s="3">
        <f t="shared" si="1059"/>
        <v>-17.020564683754007</v>
      </c>
      <c r="Q3596" s="3">
        <f t="shared" si="1060"/>
        <v>70.369930223422472</v>
      </c>
      <c r="R3596">
        <f t="shared" si="1061"/>
        <v>-109.63006977657753</v>
      </c>
      <c r="S3596">
        <f t="shared" si="1062"/>
        <v>709.28971285478565</v>
      </c>
      <c r="T3596">
        <f t="shared" si="1045"/>
        <v>-17.020564683754007</v>
      </c>
    </row>
    <row r="3597" spans="1:20" x14ac:dyDescent="0.3">
      <c r="A3597">
        <f t="shared" si="1046"/>
        <v>4473533.7774117189</v>
      </c>
      <c r="B3597">
        <f t="shared" si="1063"/>
        <v>711985.01376363379</v>
      </c>
      <c r="C3597" t="str">
        <f t="shared" si="1047"/>
        <v>0.0470439140270268+0.130746490640823i</v>
      </c>
      <c r="D3597" t="str">
        <f t="shared" si="1048"/>
        <v>0.195451715011461-1.76610333832732i</v>
      </c>
      <c r="E3597" t="str">
        <f t="shared" si="1049"/>
        <v>-35.1358677136982-16.7138547641283i</v>
      </c>
      <c r="F3597" t="str">
        <f t="shared" si="1050"/>
        <v>2.28536867149635-6.09861183885256i</v>
      </c>
      <c r="G3597" t="str">
        <f t="shared" si="1051"/>
        <v>0.130895728862794-0.337286283486702i</v>
      </c>
      <c r="H3597" t="str">
        <f t="shared" si="1052"/>
        <v>0.0470993645124473-11.0662911123392i</v>
      </c>
      <c r="I3597" t="str">
        <f t="shared" si="1053"/>
        <v>-0.175463690991912-0.0666055639199377i</v>
      </c>
      <c r="K3597" t="str">
        <f t="shared" si="1054"/>
        <v>0.00499972769363213-0.00629553595364684i</v>
      </c>
      <c r="L3597" t="str">
        <f t="shared" si="1055"/>
        <v>0.0015-0.0139710580292435i</v>
      </c>
      <c r="M3597" t="str">
        <f t="shared" si="1056"/>
        <v>0.0135-0.00573171611456144i</v>
      </c>
      <c r="N3597">
        <f t="shared" si="1057"/>
        <v>109.78924601685836</v>
      </c>
      <c r="O3597">
        <f t="shared" si="1058"/>
        <v>17.142677784091848</v>
      </c>
      <c r="P3597" s="3">
        <f t="shared" si="1059"/>
        <v>-17.142677784091848</v>
      </c>
      <c r="Q3597" s="3">
        <f t="shared" si="1060"/>
        <v>70.210753983141643</v>
      </c>
      <c r="R3597">
        <f t="shared" si="1061"/>
        <v>-109.78924601685836</v>
      </c>
      <c r="S3597">
        <f t="shared" si="1062"/>
        <v>711.98501376363379</v>
      </c>
      <c r="T3597">
        <f t="shared" si="1045"/>
        <v>-17.142677784091848</v>
      </c>
    </row>
    <row r="3598" spans="1:20" x14ac:dyDescent="0.3">
      <c r="A3598">
        <f t="shared" si="1046"/>
        <v>4490533.2057658844</v>
      </c>
      <c r="B3598">
        <f t="shared" si="1063"/>
        <v>714690.55681593565</v>
      </c>
      <c r="C3598" t="str">
        <f t="shared" si="1047"/>
        <v>0.0467436119975504+0.12879272857004i</v>
      </c>
      <c r="D3598" t="str">
        <f t="shared" si="1048"/>
        <v>0.19399336509496-1.75958250958377i</v>
      </c>
      <c r="E3598" t="str">
        <f t="shared" si="1049"/>
        <v>-34.8765932288597-16.4962691300818i</v>
      </c>
      <c r="F3598" t="str">
        <f t="shared" si="1050"/>
        <v>2.2703441191239-6.08133357385685i</v>
      </c>
      <c r="G3598" t="str">
        <f t="shared" si="1051"/>
        <v>0.130035189485426-0.336342145710161i</v>
      </c>
      <c r="H3598" t="str">
        <f t="shared" si="1052"/>
        <v>0.0466453175194897-11.0240745693207i</v>
      </c>
      <c r="I3598" t="str">
        <f t="shared" si="1053"/>
        <v>-0.174301767204942-0.0659137043441607i</v>
      </c>
      <c r="K3598" t="str">
        <f t="shared" si="1054"/>
        <v>0.0049895266466591-0.00628457178347853i</v>
      </c>
      <c r="L3598" t="str">
        <f t="shared" si="1055"/>
        <v>0.0015-0.0139181689870925i</v>
      </c>
      <c r="M3598" t="str">
        <f t="shared" si="1056"/>
        <v>0.0135-0.0057100180459867i</v>
      </c>
      <c r="N3598">
        <f t="shared" si="1057"/>
        <v>109.94769419303667</v>
      </c>
      <c r="O3598">
        <f t="shared" si="1058"/>
        <v>17.264771421797558</v>
      </c>
      <c r="P3598" s="3">
        <f t="shared" si="1059"/>
        <v>-17.264771421797558</v>
      </c>
      <c r="Q3598" s="3">
        <f t="shared" si="1060"/>
        <v>70.052305806963332</v>
      </c>
      <c r="R3598">
        <f t="shared" si="1061"/>
        <v>-109.94769419303667</v>
      </c>
      <c r="S3598">
        <f t="shared" si="1062"/>
        <v>714.69055681593568</v>
      </c>
      <c r="T3598">
        <f t="shared" si="1045"/>
        <v>-17.264771421797558</v>
      </c>
    </row>
    <row r="3599" spans="1:20" x14ac:dyDescent="0.3">
      <c r="A3599">
        <f t="shared" si="1046"/>
        <v>4507597.2319477946</v>
      </c>
      <c r="B3599">
        <f t="shared" si="1063"/>
        <v>717406.3809318362</v>
      </c>
      <c r="C3599" t="str">
        <f t="shared" si="1047"/>
        <v>0.0464406807856688+0.126867927932744i</v>
      </c>
      <c r="D3599" t="str">
        <f t="shared" si="1048"/>
        <v>0.192545758362821-1.75308453112714i</v>
      </c>
      <c r="E3599" t="str">
        <f t="shared" si="1049"/>
        <v>-34.6189613477681-16.2816787945739i</v>
      </c>
      <c r="F3599" t="str">
        <f t="shared" si="1050"/>
        <v>2.25540366026854-6.06406633929794i</v>
      </c>
      <c r="G3599" t="str">
        <f t="shared" si="1051"/>
        <v>0.129179466609807-0.335398467522159i</v>
      </c>
      <c r="H3599" t="str">
        <f t="shared" si="1052"/>
        <v>0.0461953241650782-10.9820208796673i</v>
      </c>
      <c r="I3599" t="str">
        <f t="shared" si="1053"/>
        <v>-0.173146459953813-0.0652286156688743i</v>
      </c>
      <c r="K3599" t="str">
        <f t="shared" si="1054"/>
        <v>0.00497930990219091-0.00627362923843184i</v>
      </c>
      <c r="L3599" t="str">
        <f t="shared" si="1055"/>
        <v>0.0015-0.0138654801624751i</v>
      </c>
      <c r="M3599" t="str">
        <f t="shared" si="1056"/>
        <v>0.0135-0.00568840211793852i</v>
      </c>
      <c r="N3599">
        <f t="shared" si="1057"/>
        <v>110.10542123836194</v>
      </c>
      <c r="O3599">
        <f t="shared" si="1058"/>
        <v>17.386845914216668</v>
      </c>
      <c r="P3599" s="3">
        <f t="shared" si="1059"/>
        <v>-17.386845914216668</v>
      </c>
      <c r="Q3599" s="3">
        <f t="shared" si="1060"/>
        <v>69.894578761638058</v>
      </c>
      <c r="R3599">
        <f t="shared" si="1061"/>
        <v>-110.10542123836194</v>
      </c>
      <c r="S3599">
        <f t="shared" si="1062"/>
        <v>717.40638093183622</v>
      </c>
      <c r="T3599">
        <f t="shared" si="1045"/>
        <v>-17.386845914216668</v>
      </c>
    </row>
    <row r="3600" spans="1:20" x14ac:dyDescent="0.3">
      <c r="A3600">
        <f t="shared" si="1046"/>
        <v>4524726.1014291961</v>
      </c>
      <c r="B3600">
        <f t="shared" si="1063"/>
        <v>720132.52517937717</v>
      </c>
      <c r="C3600" t="str">
        <f t="shared" si="1047"/>
        <v>0.0461352956541053+0.124971665386682i</v>
      </c>
      <c r="D3600" t="str">
        <f t="shared" si="1048"/>
        <v>0.191108817728614-1.74660933663825i</v>
      </c>
      <c r="E3600" t="str">
        <f t="shared" si="1049"/>
        <v>-34.3629704125061-16.0700403047768i</v>
      </c>
      <c r="F3600" t="str">
        <f t="shared" si="1050"/>
        <v>2.24054701712841-6.04681052847693i</v>
      </c>
      <c r="G3600" t="str">
        <f t="shared" si="1051"/>
        <v>0.128328544324692-0.334455272101066i</v>
      </c>
      <c r="H3600" t="str">
        <f t="shared" si="1052"/>
        <v>0.0457493512797013-10.9401293950508i</v>
      </c>
      <c r="I3600" t="str">
        <f t="shared" si="1053"/>
        <v>-0.171997745638113-0.0645502385014531i</v>
      </c>
      <c r="K3600" t="str">
        <f t="shared" si="1054"/>
        <v>0.0049690776178659-0.00626270793318816i</v>
      </c>
      <c r="L3600" t="str">
        <f t="shared" si="1055"/>
        <v>0.0015-0.0138129907974449i</v>
      </c>
      <c r="M3600" t="str">
        <f t="shared" si="1056"/>
        <v>0.0135-0.00566686801946454i</v>
      </c>
      <c r="N3600">
        <f t="shared" si="1057"/>
        <v>110.26243397861316</v>
      </c>
      <c r="O3600">
        <f t="shared" si="1058"/>
        <v>17.508901582845063</v>
      </c>
      <c r="P3600" s="3">
        <f t="shared" si="1059"/>
        <v>-17.508901582845063</v>
      </c>
      <c r="Q3600" s="3">
        <f t="shared" si="1060"/>
        <v>69.73756602138684</v>
      </c>
      <c r="R3600">
        <f t="shared" si="1061"/>
        <v>-110.26243397861316</v>
      </c>
      <c r="S3600">
        <f t="shared" si="1062"/>
        <v>720.13252517937713</v>
      </c>
      <c r="T3600">
        <f t="shared" si="1045"/>
        <v>-17.508901582845063</v>
      </c>
    </row>
    <row r="3601" spans="1:20" x14ac:dyDescent="0.3">
      <c r="A3601">
        <f t="shared" si="1046"/>
        <v>4541920.0606146269</v>
      </c>
      <c r="B3601">
        <f t="shared" si="1063"/>
        <v>722869.0287750588</v>
      </c>
      <c r="C3601" t="str">
        <f t="shared" si="1047"/>
        <v>0.0458276263036614+0.123103523467508i</v>
      </c>
      <c r="D3601" t="str">
        <f t="shared" si="1048"/>
        <v>0.189682466628462-1.7401568598313i</v>
      </c>
      <c r="E3601" t="str">
        <f t="shared" si="1049"/>
        <v>-34.1086184517542-15.8613108492867i</v>
      </c>
      <c r="F3601" t="str">
        <f t="shared" si="1050"/>
        <v>2.22577391021423-6.02956653093316i</v>
      </c>
      <c r="G3601" t="str">
        <f t="shared" si="1051"/>
        <v>0.127482406622177-0.333512582407313i</v>
      </c>
      <c r="H3601" t="str">
        <f t="shared" si="1052"/>
        <v>0.0453073659614507-10.8983994699732i</v>
      </c>
      <c r="I3601" t="str">
        <f t="shared" si="1053"/>
        <v>-0.170855600555616-0.0638785138608724i</v>
      </c>
      <c r="K3601" t="str">
        <f t="shared" si="1054"/>
        <v>0.00495882995376582-0.00625180748462961i</v>
      </c>
      <c r="L3601" t="str">
        <f t="shared" si="1055"/>
        <v>0.0015-0.0137607001369245i</v>
      </c>
      <c r="M3601" t="str">
        <f t="shared" si="1056"/>
        <v>0.0135-0.00564541544078957i</v>
      </c>
      <c r="N3601">
        <f t="shared" si="1057"/>
        <v>110.41873913324437</v>
      </c>
      <c r="O3601">
        <f t="shared" si="1058"/>
        <v>17.630938753117448</v>
      </c>
      <c r="P3601" s="3">
        <f t="shared" si="1059"/>
        <v>-17.630938753117448</v>
      </c>
      <c r="Q3601" s="3">
        <f t="shared" si="1060"/>
        <v>69.581260866755628</v>
      </c>
      <c r="R3601">
        <f t="shared" si="1061"/>
        <v>-110.41873913324437</v>
      </c>
      <c r="S3601">
        <f t="shared" si="1062"/>
        <v>722.86902877505884</v>
      </c>
      <c r="T3601">
        <f t="shared" si="1045"/>
        <v>-17.630938753117448</v>
      </c>
    </row>
    <row r="3602" spans="1:20" x14ac:dyDescent="0.3">
      <c r="A3602">
        <f t="shared" si="1046"/>
        <v>4559179.3568449626</v>
      </c>
      <c r="B3602">
        <f t="shared" si="1063"/>
        <v>725615.931084404</v>
      </c>
      <c r="C3602" t="str">
        <f t="shared" si="1047"/>
        <v>0.0455178370271092+0.121263090524961i</v>
      </c>
      <c r="D3602" t="str">
        <f t="shared" si="1048"/>
        <v>0.188266629017958-1.73372703445596i</v>
      </c>
      <c r="E3602" t="str">
        <f t="shared" si="1049"/>
        <v>-33.8559031925659-15.6554482495725i</v>
      </c>
      <c r="F3602" t="str">
        <f t="shared" si="1050"/>
        <v>2.21108405839105-6.01233473244971i</v>
      </c>
      <c r="G3602" t="str">
        <f t="shared" si="1051"/>
        <v>0.126641037400106-0.332570421183741i</v>
      </c>
      <c r="H3602" t="str">
        <f t="shared" si="1052"/>
        <v>0.0448693355734496-10.8568304617517i</v>
      </c>
      <c r="I3602" t="str">
        <f t="shared" si="1053"/>
        <v>-0.169720000905225-0.0632133831765435i</v>
      </c>
      <c r="K3602" t="str">
        <f t="shared" si="1054"/>
        <v>0.0049485670724007-0.00624092751186485i</v>
      </c>
      <c r="L3602" t="str">
        <f t="shared" si="1055"/>
        <v>0.0015-0.0137086074286955i</v>
      </c>
      <c r="M3602" t="str">
        <f t="shared" si="1056"/>
        <v>0.0135-0.00562404407331096i</v>
      </c>
      <c r="N3602">
        <f t="shared" si="1057"/>
        <v>110.57434331652792</v>
      </c>
      <c r="O3602">
        <f t="shared" si="1058"/>
        <v>17.752957754201297</v>
      </c>
      <c r="P3602" s="3">
        <f t="shared" si="1059"/>
        <v>-17.752957754201297</v>
      </c>
      <c r="Q3602" s="3">
        <f t="shared" si="1060"/>
        <v>69.425656683472084</v>
      </c>
      <c r="R3602">
        <f t="shared" si="1061"/>
        <v>-110.57434331652792</v>
      </c>
      <c r="S3602">
        <f t="shared" si="1062"/>
        <v>725.615931084404</v>
      </c>
      <c r="T3602">
        <f t="shared" si="1045"/>
        <v>-17.752957754201297</v>
      </c>
    </row>
    <row r="3603" spans="1:20" x14ac:dyDescent="0.3">
      <c r="A3603">
        <f t="shared" si="1046"/>
        <v>4576504.2384009734</v>
      </c>
      <c r="B3603">
        <f t="shared" si="1063"/>
        <v>728373.27162252471</v>
      </c>
      <c r="C3603" t="str">
        <f t="shared" si="1047"/>
        <v>0.0452060868590407+0.11944996065881i</v>
      </c>
      <c r="D3603" t="str">
        <f t="shared" si="1048"/>
        <v>0.186861229369091-1.7273197942995i</v>
      </c>
      <c r="E3603" t="str">
        <f t="shared" si="1049"/>
        <v>-33.6048220717963-15.4524109514803i</v>
      </c>
      <c r="F3603" t="str">
        <f t="shared" si="1050"/>
        <v>2.19647717892018-5.99511551505981i</v>
      </c>
      <c r="G3603" t="str">
        <f t="shared" si="1051"/>
        <v>0.125804420464469-0.331628810955966i</v>
      </c>
      <c r="H3603" t="str">
        <f t="shared" si="1052"/>
        <v>0.0444352277413034-10.8154217305042i</v>
      </c>
      <c r="I3603" t="str">
        <f t="shared" si="1053"/>
        <v>-0.168590922789898-0.0625547882871407i</v>
      </c>
      <c r="K3603" t="str">
        <f t="shared" si="1054"/>
        <v>0.00493828913869271-0.00623006763625425i</v>
      </c>
      <c r="L3603" t="str">
        <f t="shared" si="1055"/>
        <v>0.0015-0.0136567119233866i</v>
      </c>
      <c r="M3603" t="str">
        <f t="shared" si="1056"/>
        <v>0.0135-0.00560275360959451i</v>
      </c>
      <c r="N3603">
        <f t="shared" si="1057"/>
        <v>110.72925303868811</v>
      </c>
      <c r="O3603">
        <f t="shared" si="1058"/>
        <v>17.874958918795059</v>
      </c>
      <c r="P3603" s="3">
        <f t="shared" si="1059"/>
        <v>-17.874958918795059</v>
      </c>
      <c r="Q3603" s="3">
        <f t="shared" si="1060"/>
        <v>69.270746961311886</v>
      </c>
      <c r="R3603">
        <f t="shared" si="1061"/>
        <v>-110.72925303868811</v>
      </c>
      <c r="S3603">
        <f t="shared" si="1062"/>
        <v>728.37327162252473</v>
      </c>
      <c r="T3603">
        <f t="shared" si="1045"/>
        <v>-17.874958918795059</v>
      </c>
    </row>
    <row r="3604" spans="1:20" x14ac:dyDescent="0.3">
      <c r="A3604">
        <f t="shared" si="1046"/>
        <v>4593894.9545068974</v>
      </c>
      <c r="B3604">
        <f t="shared" si="1063"/>
        <v>731141.09005469037</v>
      </c>
      <c r="C3604" t="str">
        <f t="shared" si="1047"/>
        <v>0.0448925297217795+0.117663733654597i</v>
      </c>
      <c r="D3604" t="str">
        <f t="shared" si="1048"/>
        <v>0.185466192667185-1.72093507318888i</v>
      </c>
      <c r="E3604" t="str">
        <f t="shared" si="1049"/>
        <v>-33.3553722471849-15.2521580167874i</v>
      </c>
      <c r="F3604" t="str">
        <f t="shared" si="1050"/>
        <v>2.18195298750054-5.97790925705352i</v>
      </c>
      <c r="G3604" t="str">
        <f t="shared" si="1051"/>
        <v>0.124972539531765-0.330687774032767i</v>
      </c>
      <c r="H3604" t="str">
        <f t="shared" si="1052"/>
        <v>0.0440050103505862-10.7741726391335i</v>
      </c>
      <c r="I3604" t="str">
        <f t="shared" si="1053"/>
        <v>-0.167468342219537-0.0619026714393896i</v>
      </c>
      <c r="K3604" t="str">
        <f t="shared" si="1054"/>
        <v>0.00492799631996042-0.00621922748143551i</v>
      </c>
      <c r="L3604" t="str">
        <f t="shared" si="1055"/>
        <v>0.0015-0.0136050128744637i</v>
      </c>
      <c r="M3604" t="str">
        <f t="shared" si="1056"/>
        <v>0.0135-0.00558154374336971i</v>
      </c>
      <c r="N3604">
        <f t="shared" si="1057"/>
        <v>110.88347470703199</v>
      </c>
      <c r="O3604">
        <f t="shared" si="1058"/>
        <v>17.996942582931865</v>
      </c>
      <c r="P3604" s="3">
        <f t="shared" si="1059"/>
        <v>-17.996942582931865</v>
      </c>
      <c r="Q3604" s="3">
        <f t="shared" si="1060"/>
        <v>69.116525292968007</v>
      </c>
      <c r="R3604">
        <f t="shared" si="1061"/>
        <v>-110.88347470703199</v>
      </c>
      <c r="S3604">
        <f t="shared" si="1062"/>
        <v>731.14109005469038</v>
      </c>
      <c r="T3604">
        <f t="shared" si="1045"/>
        <v>-17.996942582931865</v>
      </c>
    </row>
    <row r="3605" spans="1:20" x14ac:dyDescent="0.3">
      <c r="A3605">
        <f t="shared" si="1046"/>
        <v>4611351.7553340234</v>
      </c>
      <c r="B3605">
        <f t="shared" si="1063"/>
        <v>733919.42619689822</v>
      </c>
      <c r="C3605" t="str">
        <f t="shared" si="1047"/>
        <v>0.0445773145674453+0.115904014919236i</v>
      </c>
      <c r="D3605" t="str">
        <f t="shared" si="1048"/>
        <v>0.184081444407846-1.71457280499281i</v>
      </c>
      <c r="E3605" t="str">
        <f t="shared" si="1049"/>
        <v>-33.1075506081068-15.0546491148148i</v>
      </c>
      <c r="F3605" t="str">
        <f t="shared" si="1050"/>
        <v>2.16751119830966-5.96071633298461i</v>
      </c>
      <c r="G3605" t="str">
        <f t="shared" si="1051"/>
        <v>0.124145378231359-0.329747332506499i</v>
      </c>
      <c r="H3605" t="str">
        <f t="shared" si="1052"/>
        <v>0.0435786515443479-10.7330825533124i</v>
      </c>
      <c r="I3605" t="str">
        <f t="shared" si="1053"/>
        <v>-0.166352235113851-0.0612569752868362i</v>
      </c>
      <c r="K3605" t="str">
        <f t="shared" si="1054"/>
        <v>0.00491768878590189-0.00620840667334871i</v>
      </c>
      <c r="L3605" t="str">
        <f t="shared" si="1055"/>
        <v>0.0015-0.0135535095382184i</v>
      </c>
      <c r="M3605" t="str">
        <f t="shared" si="1056"/>
        <v>0.0135-0.00556041416952551i</v>
      </c>
      <c r="N3605">
        <f t="shared" si="1057"/>
        <v>111.03701462707399</v>
      </c>
      <c r="O3605">
        <f t="shared" si="1058"/>
        <v>18.11890908578874</v>
      </c>
      <c r="P3605" s="3">
        <f t="shared" si="1059"/>
        <v>-18.11890908578874</v>
      </c>
      <c r="Q3605" s="3">
        <f t="shared" si="1060"/>
        <v>68.962985372926013</v>
      </c>
      <c r="R3605">
        <f t="shared" si="1061"/>
        <v>-111.03701462707399</v>
      </c>
      <c r="S3605">
        <f t="shared" si="1062"/>
        <v>733.91942619689826</v>
      </c>
      <c r="T3605">
        <f t="shared" si="1045"/>
        <v>-18.11890908578874</v>
      </c>
    </row>
    <row r="3606" spans="1:20" x14ac:dyDescent="0.3">
      <c r="A3606">
        <f t="shared" si="1046"/>
        <v>4628874.8920042925</v>
      </c>
      <c r="B3606">
        <f t="shared" si="1063"/>
        <v>736708.32001644641</v>
      </c>
      <c r="C3606" t="str">
        <f t="shared" si="1047"/>
        <v>0.0442605855162707+0.114170415416561i</v>
      </c>
      <c r="D3606" t="str">
        <f t="shared" si="1048"/>
        <v>0.182706910593931-1.70823292362375i</v>
      </c>
      <c r="E3606" t="str">
        <f t="shared" si="1049"/>
        <v>-32.8613537860075-14.8598445141045i</v>
      </c>
      <c r="F3606" t="str">
        <f t="shared" si="1050"/>
        <v>2.15315152404454-5.94353711367814i</v>
      </c>
      <c r="G3606" t="str">
        <f t="shared" si="1051"/>
        <v>0.123322920107815-0.328807508253532i</v>
      </c>
      <c r="H3606" t="str">
        <f t="shared" si="1052"/>
        <v>0.0431561197206674-10.6921508414696i</v>
      </c>
      <c r="I3606" t="str">
        <f t="shared" si="1053"/>
        <v>-0.165242577305221-0.0606176428886022i</v>
      </c>
      <c r="K3606" t="str">
        <f t="shared" si="1054"/>
        <v>0.00490736670857807-0.00619760484026153i</v>
      </c>
      <c r="L3606" t="str">
        <f t="shared" si="1055"/>
        <v>0.0015-0.0135022011737581i</v>
      </c>
      <c r="M3606" t="str">
        <f t="shared" si="1056"/>
        <v>0.0135-0.00553936458410592i</v>
      </c>
      <c r="N3606">
        <f t="shared" si="1057"/>
        <v>111.18987900364972</v>
      </c>
      <c r="O3606">
        <f t="shared" si="1058"/>
        <v>18.240858769498381</v>
      </c>
      <c r="P3606" s="3">
        <f t="shared" si="1059"/>
        <v>-18.240858769498381</v>
      </c>
      <c r="Q3606" s="3">
        <f t="shared" si="1060"/>
        <v>68.810120996350278</v>
      </c>
      <c r="R3606">
        <f t="shared" si="1061"/>
        <v>-111.18987900364972</v>
      </c>
      <c r="S3606">
        <f t="shared" si="1062"/>
        <v>736.70832001644635</v>
      </c>
      <c r="T3606">
        <f t="shared" si="1045"/>
        <v>-18.240858769498381</v>
      </c>
    </row>
    <row r="3607" spans="1:20" x14ac:dyDescent="0.3">
      <c r="A3607">
        <f t="shared" si="1046"/>
        <v>4646464.6165939085</v>
      </c>
      <c r="B3607">
        <f t="shared" si="1063"/>
        <v>739507.81163250888</v>
      </c>
      <c r="C3607" t="str">
        <f t="shared" si="1047"/>
        <v>0.0439424819912659+0.112462551602803i</v>
      </c>
      <c r="D3607" t="str">
        <f t="shared" si="1048"/>
        <v>0.181342517732511-1.70191536303991i</v>
      </c>
      <c r="E3607" t="str">
        <f t="shared" si="1049"/>
        <v>-32.6167781645158-14.6677050741526i</v>
      </c>
      <c r="F3607" t="str">
        <f t="shared" si="1050"/>
        <v>2.13887367596187-5.92637196623812i</v>
      </c>
      <c r="G3607" t="str">
        <f t="shared" si="1051"/>
        <v>0.122505148623203-0.327868322934696i</v>
      </c>
      <c r="H3607" t="str">
        <f t="shared" si="1052"/>
        <v>0.0427373835302169-10.6513768747743i</v>
      </c>
      <c r="I3607" t="str">
        <f t="shared" si="1053"/>
        <v>-0.164139344541508-0.0599846177081018i</v>
      </c>
      <c r="K3607" t="str">
        <f t="shared" si="1054"/>
        <v>0.00489703026239514-0.00618682161279422i</v>
      </c>
      <c r="L3607" t="str">
        <f t="shared" si="1055"/>
        <v>0.0015-0.0134510870429948i</v>
      </c>
      <c r="M3607" t="str">
        <f t="shared" si="1056"/>
        <v>0.0135-0.00551839468430556i</v>
      </c>
      <c r="N3607">
        <f t="shared" si="1057"/>
        <v>111.34207394203119</v>
      </c>
      <c r="O3607">
        <f t="shared" si="1058"/>
        <v>18.362791978967788</v>
      </c>
      <c r="P3607" s="3">
        <f t="shared" si="1059"/>
        <v>-18.362791978967788</v>
      </c>
      <c r="Q3607" s="3">
        <f t="shared" si="1060"/>
        <v>68.657926057968808</v>
      </c>
      <c r="R3607">
        <f t="shared" si="1061"/>
        <v>-111.34207394203119</v>
      </c>
      <c r="S3607">
        <f t="shared" si="1062"/>
        <v>739.50781163250883</v>
      </c>
      <c r="T3607">
        <f t="shared" si="1045"/>
        <v>-18.362791978967788</v>
      </c>
    </row>
    <row r="3608" spans="1:20" x14ac:dyDescent="0.3">
      <c r="A3608">
        <f t="shared" si="1046"/>
        <v>4664121.1821369659</v>
      </c>
      <c r="B3608">
        <f t="shared" si="1063"/>
        <v>742317.94131671241</v>
      </c>
      <c r="C3608" t="str">
        <f t="shared" si="1047"/>
        <v>0.0436231388493069+0.110780045362104i</v>
      </c>
      <c r="D3608" t="str">
        <f t="shared" si="1048"/>
        <v>0.179988192831861-1.69562005724725i</v>
      </c>
      <c r="E3608" t="str">
        <f t="shared" si="1049"/>
        <v>-32.3738198892554-14.478192237214i</v>
      </c>
      <c r="F3608" t="str">
        <f t="shared" si="1050"/>
        <v>2.12467736391817-5.90922125405577i</v>
      </c>
      <c r="G3608" t="str">
        <f t="shared" si="1051"/>
        <v>0.121692047159399-0.326929797995768i</v>
      </c>
      <c r="H3608" t="str">
        <f t="shared" si="1052"/>
        <v>0.0423224118738663-10.6107600271218i</v>
      </c>
      <c r="I3608" t="str">
        <f t="shared" si="1053"/>
        <v>-0.163042512488853-0.0593578436117486i</v>
      </c>
      <c r="K3608" t="str">
        <f t="shared" si="1054"/>
        <v>0.00488667962408689-0.00617605662394436i</v>
      </c>
      <c r="L3608" t="str">
        <f t="shared" si="1055"/>
        <v>0.0015-0.0134001664106344i</v>
      </c>
      <c r="M3608" t="str">
        <f t="shared" si="1056"/>
        <v>0.0135-0.00549750416846537i</v>
      </c>
      <c r="N3608">
        <f t="shared" si="1057"/>
        <v>111.49360544902642</v>
      </c>
      <c r="O3608">
        <f t="shared" si="1058"/>
        <v>18.484709061700006</v>
      </c>
      <c r="P3608" s="3">
        <f t="shared" si="1059"/>
        <v>-18.484709061700006</v>
      </c>
      <c r="Q3608" s="3">
        <f t="shared" si="1060"/>
        <v>68.506394550973582</v>
      </c>
      <c r="R3608">
        <f t="shared" si="1061"/>
        <v>-111.49360544902642</v>
      </c>
      <c r="S3608">
        <f t="shared" si="1062"/>
        <v>742.31794131671245</v>
      </c>
      <c r="T3608">
        <f t="shared" si="1045"/>
        <v>-18.484709061700006</v>
      </c>
    </row>
    <row r="3609" spans="1:20" x14ac:dyDescent="0.3">
      <c r="A3609">
        <f t="shared" si="1046"/>
        <v>4681844.8426290862</v>
      </c>
      <c r="B3609">
        <f t="shared" si="1063"/>
        <v>745138.74949371594</v>
      </c>
      <c r="C3609" t="str">
        <f t="shared" si="1047"/>
        <v>0.0433026865087595+0.109122523942072i</v>
      </c>
      <c r="D3609" t="str">
        <f t="shared" si="1048"/>
        <v>0.178643863398452-1.68934694030135i</v>
      </c>
      <c r="E3609" t="str">
        <f t="shared" si="1049"/>
        <v>-32.1324748773601-14.2912680201712i</v>
      </c>
      <c r="F3609" t="str">
        <f t="shared" si="1050"/>
        <v>2.1105622964094-5.89208533681792i</v>
      </c>
      <c r="G3609" t="str">
        <f t="shared" si="1051"/>
        <v>0.120883599020353-0.325991954667963i</v>
      </c>
      <c r="H3609" t="str">
        <f t="shared" si="1052"/>
        <v>0.0419111739003119-10.5702996751193i</v>
      </c>
      <c r="I3609" t="str">
        <f t="shared" si="1053"/>
        <v>-0.161952056734458-0.0587372648676362i</v>
      </c>
      <c r="K3609" t="str">
        <f t="shared" si="1054"/>
        <v>0.00487631497269646-0.00616530950911166i</v>
      </c>
      <c r="L3609" t="str">
        <f t="shared" si="1055"/>
        <v>0.0015-0.0133494385441665i</v>
      </c>
      <c r="M3609" t="str">
        <f t="shared" si="1056"/>
        <v>0.0135-0.00547669273606833i</v>
      </c>
      <c r="N3609">
        <f t="shared" si="1057"/>
        <v>111.64447943408021</v>
      </c>
      <c r="O3609">
        <f t="shared" si="1058"/>
        <v>18.606610367620917</v>
      </c>
      <c r="P3609" s="3">
        <f t="shared" si="1059"/>
        <v>-18.606610367620917</v>
      </c>
      <c r="Q3609" s="3">
        <f t="shared" si="1060"/>
        <v>68.35552056591979</v>
      </c>
      <c r="R3609">
        <f t="shared" si="1061"/>
        <v>-111.64447943408021</v>
      </c>
      <c r="S3609">
        <f t="shared" si="1062"/>
        <v>745.13874949371598</v>
      </c>
      <c r="T3609">
        <f t="shared" si="1045"/>
        <v>-18.606610367620917</v>
      </c>
    </row>
    <row r="3610" spans="1:20" x14ac:dyDescent="0.3">
      <c r="A3610">
        <f t="shared" si="1046"/>
        <v>4699635.8530310774</v>
      </c>
      <c r="B3610">
        <f t="shared" si="1063"/>
        <v>747970.2767417921</v>
      </c>
      <c r="C3610" t="str">
        <f t="shared" si="1047"/>
        <v>0.042981251073705+0.107489619889446i</v>
      </c>
      <c r="D3610" t="str">
        <f t="shared" si="1048"/>
        <v>0.177309457433959-1.68309594630939i</v>
      </c>
      <c r="E3610" t="str">
        <f t="shared" si="1049"/>
        <v>-31.8927388266979-14.106895006474i</v>
      </c>
      <c r="F3610" t="str">
        <f t="shared" si="1050"/>
        <v>2.09652818061041-5.87496457051608i</v>
      </c>
      <c r="G3610" t="str">
        <f t="shared" si="1051"/>
        <v>0.120079787434343-0.325054813968453i</v>
      </c>
      <c r="H3610" t="str">
        <f t="shared" si="1052"/>
        <v>0.0415036390037341-10.5299951980709i</v>
      </c>
      <c r="I3610" t="str">
        <f t="shared" si="1053"/>
        <v>-0.160867952789326-0.0581228261441982i</v>
      </c>
      <c r="K3610" t="str">
        <f t="shared" si="1054"/>
        <v>0.00486593648955798-0.00615457990612247i</v>
      </c>
      <c r="L3610" t="str">
        <f t="shared" si="1055"/>
        <v>0.0015-0.0132989027138539i</v>
      </c>
      <c r="M3610" t="str">
        <f t="shared" si="1056"/>
        <v>0.0135-0.00545596008773493i</v>
      </c>
      <c r="N3610">
        <f t="shared" si="1057"/>
        <v>111.79470171036199</v>
      </c>
      <c r="O3610">
        <f t="shared" si="1058"/>
        <v>18.728496248909668</v>
      </c>
      <c r="P3610" s="3">
        <f t="shared" si="1059"/>
        <v>-18.728496248909668</v>
      </c>
      <c r="Q3610" s="3">
        <f t="shared" si="1060"/>
        <v>68.205298289638009</v>
      </c>
      <c r="R3610">
        <f t="shared" si="1061"/>
        <v>-111.79470171036199</v>
      </c>
      <c r="S3610">
        <f t="shared" si="1062"/>
        <v>747.97027674179208</v>
      </c>
      <c r="T3610">
        <f t="shared" si="1045"/>
        <v>-18.728496248909668</v>
      </c>
    </row>
    <row r="3611" spans="1:20" x14ac:dyDescent="0.3">
      <c r="A3611">
        <f t="shared" si="1046"/>
        <v>4717494.4692725949</v>
      </c>
      <c r="B3611">
        <f t="shared" si="1063"/>
        <v>750812.5637934109</v>
      </c>
      <c r="C3611" t="str">
        <f t="shared" si="1047"/>
        <v>0.0426589544548639+0.105880970985882i</v>
      </c>
      <c r="D3611" t="str">
        <f t="shared" si="1048"/>
        <v>0.175984903432286-1.67686700943198i</v>
      </c>
      <c r="E3611" t="str">
        <f t="shared" si="1049"/>
        <v>-31.6546072248157-13.9250363381505i</v>
      </c>
      <c r="F3611" t="str">
        <f t="shared" si="1050"/>
        <v>2.08257472241382-5.85785930745548i</v>
      </c>
      <c r="G3611" t="str">
        <f t="shared" si="1051"/>
        <v>0.11928059555621-0.324118396700905i</v>
      </c>
      <c r="H3611" t="str">
        <f t="shared" si="1052"/>
        <v>0.0410997768214818-10.4898459779637i</v>
      </c>
      <c r="I3611" t="str">
        <f t="shared" si="1053"/>
        <v>-0.15979017609099-0.0575144725088464i</v>
      </c>
      <c r="K3611" t="str">
        <f t="shared" si="1054"/>
        <v>0.00485554435827729-0.00614386745525412i</v>
      </c>
      <c r="L3611" t="str">
        <f t="shared" si="1055"/>
        <v>0.0015-0.0132485581927215i</v>
      </c>
      <c r="M3611" t="str">
        <f t="shared" si="1056"/>
        <v>0.0135-0.0054353059252191i</v>
      </c>
      <c r="N3611">
        <f t="shared" si="1057"/>
        <v>111.94427799585014</v>
      </c>
      <c r="O3611">
        <f t="shared" si="1058"/>
        <v>18.850367059834184</v>
      </c>
      <c r="P3611" s="3">
        <f t="shared" si="1059"/>
        <v>-18.850367059834184</v>
      </c>
      <c r="Q3611" s="3">
        <f t="shared" si="1060"/>
        <v>68.055722004149857</v>
      </c>
      <c r="R3611">
        <f t="shared" si="1061"/>
        <v>-111.94427799585014</v>
      </c>
      <c r="S3611">
        <f t="shared" si="1062"/>
        <v>750.81256379341085</v>
      </c>
      <c r="T3611">
        <f t="shared" si="1045"/>
        <v>-18.850367059834184</v>
      </c>
    </row>
    <row r="3612" spans="1:20" x14ac:dyDescent="0.3">
      <c r="A3612">
        <f t="shared" si="1046"/>
        <v>4735420.9482558314</v>
      </c>
      <c r="B3612">
        <f t="shared" si="1063"/>
        <v>753665.65153582592</v>
      </c>
      <c r="C3612" t="str">
        <f t="shared" si="1047"/>
        <v>0.0423359144873007+0.104296220183929i</v>
      </c>
      <c r="D3612" t="str">
        <f t="shared" si="1048"/>
        <v>0.174670130376586-1.67066006388506i</v>
      </c>
      <c r="E3612" t="str">
        <f t="shared" si="1049"/>
        <v>-31.4180753576111-13.7456557078918i</v>
      </c>
      <c r="F3612" t="str">
        <f t="shared" si="1050"/>
        <v>2.06870162646872-5.84076989626472i</v>
      </c>
      <c r="G3612" t="str">
        <f t="shared" si="1051"/>
        <v>0.118486006469571-0.323182723456041i</v>
      </c>
      <c r="H3612" t="str">
        <f t="shared" si="1052"/>
        <v>0.0406995572317873-10.4498513994536i</v>
      </c>
      <c r="I3612" t="str">
        <f t="shared" si="1053"/>
        <v>-0.158718702006213-0.0569121494265914i</v>
      </c>
      <c r="K3612" t="str">
        <f t="shared" si="1054"/>
        <v>0.00484513876471284-0.0061331717992592i</v>
      </c>
      <c r="L3612" t="str">
        <f t="shared" si="1055"/>
        <v>0.0015-0.0131984042565467i</v>
      </c>
      <c r="M3612" t="str">
        <f t="shared" si="1056"/>
        <v>0.0135-0.00541472995140377i</v>
      </c>
      <c r="N3612">
        <f t="shared" si="1057"/>
        <v>112.09321391440709</v>
      </c>
      <c r="O3612">
        <f t="shared" si="1058"/>
        <v>18.972223156589511</v>
      </c>
      <c r="P3612" s="3">
        <f t="shared" si="1059"/>
        <v>-18.972223156589511</v>
      </c>
      <c r="Q3612" s="3">
        <f t="shared" si="1060"/>
        <v>67.906786085592913</v>
      </c>
      <c r="R3612">
        <f t="shared" si="1061"/>
        <v>-112.09321391440709</v>
      </c>
      <c r="S3612">
        <f t="shared" si="1062"/>
        <v>753.66565153582587</v>
      </c>
      <c r="T3612">
        <f t="shared" si="1045"/>
        <v>-18.972223156589511</v>
      </c>
    </row>
    <row r="3613" spans="1:20" x14ac:dyDescent="0.3">
      <c r="A3613">
        <f t="shared" si="1046"/>
        <v>4753415.5478592031</v>
      </c>
      <c r="B3613">
        <f t="shared" si="1063"/>
        <v>756529.58101166203</v>
      </c>
      <c r="C3613" t="str">
        <f t="shared" si="1047"/>
        <v>0.0420122450449832+0.102735015543194i</v>
      </c>
      <c r="D3613" t="str">
        <f t="shared" si="1048"/>
        <v>0.17336506773631-1.66447504394165i</v>
      </c>
      <c r="E3613" t="str">
        <f t="shared" si="1049"/>
        <v>-31.1831383177386-13.5687173512111i</v>
      </c>
      <c r="F3613" t="str">
        <f t="shared" si="1050"/>
        <v>2.0549085962189-5.82369668190568i</v>
      </c>
      <c r="G3613" t="str">
        <f t="shared" si="1051"/>
        <v>0.117696003189009-0.322247814612205i</v>
      </c>
      <c r="H3613" t="str">
        <f t="shared" si="1052"/>
        <v>0.0403029503515053-10.4100108498511i</v>
      </c>
      <c r="I3613" t="str">
        <f t="shared" si="1053"/>
        <v>-0.157653505833657-0.0563158027586401i</v>
      </c>
      <c r="K3613" t="str">
        <f t="shared" si="1054"/>
        <v>0.00483471989695581-0.00612249258338951i</v>
      </c>
      <c r="L3613" t="str">
        <f t="shared" si="1055"/>
        <v>0.0015-0.0131484401838481i</v>
      </c>
      <c r="M3613" t="str">
        <f t="shared" si="1056"/>
        <v>0.0135-0.00539423187029663i</v>
      </c>
      <c r="N3613">
        <f t="shared" si="1057"/>
        <v>112.24151499684754</v>
      </c>
      <c r="O3613">
        <f t="shared" si="1058"/>
        <v>19.094064897141486</v>
      </c>
      <c r="P3613" s="3">
        <f t="shared" si="1059"/>
        <v>-19.094064897141486</v>
      </c>
      <c r="Q3613" s="3">
        <f t="shared" si="1060"/>
        <v>67.758485003152458</v>
      </c>
      <c r="R3613">
        <f t="shared" si="1061"/>
        <v>-112.24151499684754</v>
      </c>
      <c r="S3613">
        <f t="shared" si="1062"/>
        <v>756.529581011662</v>
      </c>
      <c r="T3613">
        <f t="shared" si="1045"/>
        <v>-19.094064897141486</v>
      </c>
    </row>
    <row r="3614" spans="1:20" x14ac:dyDescent="0.3">
      <c r="A3614">
        <f t="shared" si="1046"/>
        <v>4771478.5269410685</v>
      </c>
      <c r="B3614">
        <f t="shared" si="1063"/>
        <v>759404.39341950638</v>
      </c>
      <c r="C3614" t="str">
        <f t="shared" si="1047"/>
        <v>0.0416880561522909+0.101197010166757i</v>
      </c>
      <c r="D3614" t="str">
        <f t="shared" si="1048"/>
        <v>0.17206964546426-1.65831188393374i</v>
      </c>
      <c r="E3614" t="str">
        <f t="shared" si="1049"/>
        <v>-30.9497910127578-13.3941860386795i</v>
      </c>
      <c r="F3614" t="str">
        <f t="shared" si="1050"/>
        <v>2.04119533394088-5.80664000568377i</v>
      </c>
      <c r="G3614" t="str">
        <f t="shared" si="1051"/>
        <v>0.116910568662248-0.321313690335968i</v>
      </c>
      <c r="H3614" t="str">
        <f t="shared" si="1052"/>
        <v>0.0399099265338781-10.3703237191074i</v>
      </c>
      <c r="I3614" t="str">
        <f t="shared" si="1053"/>
        <v>-0.156594562806542-0.0557253787609786i</v>
      </c>
      <c r="K3614" t="str">
        <f t="shared" si="1054"/>
        <v>0.00482428794530979-0.00611182945541999i</v>
      </c>
      <c r="L3614" t="str">
        <f t="shared" si="1055"/>
        <v>0.0015-0.0130986652558757i</v>
      </c>
      <c r="M3614" t="str">
        <f t="shared" si="1056"/>
        <v>0.0135-0.00537381138702592i</v>
      </c>
      <c r="N3614">
        <f t="shared" si="1057"/>
        <v>112.38918668200166</v>
      </c>
      <c r="O3614">
        <f t="shared" si="1058"/>
        <v>19.215892641073303</v>
      </c>
      <c r="P3614" s="3">
        <f t="shared" si="1059"/>
        <v>-19.215892641073303</v>
      </c>
      <c r="Q3614" s="3">
        <f t="shared" si="1060"/>
        <v>67.610813317998335</v>
      </c>
      <c r="R3614">
        <f t="shared" si="1061"/>
        <v>-112.38918668200166</v>
      </c>
      <c r="S3614">
        <f t="shared" si="1062"/>
        <v>759.40439341950639</v>
      </c>
      <c r="T3614">
        <f t="shared" si="1045"/>
        <v>-19.215892641073303</v>
      </c>
    </row>
    <row r="3615" spans="1:20" x14ac:dyDescent="0.3">
      <c r="A3615">
        <f t="shared" si="1046"/>
        <v>4789610.1453434443</v>
      </c>
      <c r="B3615">
        <f t="shared" si="1063"/>
        <v>762290.13011450053</v>
      </c>
      <c r="C3615" t="str">
        <f t="shared" si="1047"/>
        <v>0.0413634540925291+0.0996818621378508i</v>
      </c>
      <c r="D3615" t="str">
        <f t="shared" si="1048"/>
        <v>0.170783793993656-1.652170518254i</v>
      </c>
      <c r="E3615" t="str">
        <f t="shared" si="1049"/>
        <v>-30.718028173029-13.2220270682376i</v>
      </c>
      <c r="F3615" t="str">
        <f t="shared" si="1050"/>
        <v>2.02756154078134-5.78960020525835i</v>
      </c>
      <c r="G3615" t="str">
        <f t="shared" si="1051"/>
        <v>0.116129685772307-0.320380370582737i</v>
      </c>
      <c r="H3615" t="str">
        <f t="shared" si="1052"/>
        <v>0.0395204563663319-10.3307893998002i</v>
      </c>
      <c r="I3615" t="str">
        <f t="shared" si="1053"/>
        <v>-0.155541848095258-0.0551408240829273i</v>
      </c>
      <c r="K3615" t="str">
        <f t="shared" si="1054"/>
        <v>0.0048138431022706-0.00610118206567236i</v>
      </c>
      <c r="L3615" t="str">
        <f t="shared" si="1055"/>
        <v>0.0015-0.0130490787566006i</v>
      </c>
      <c r="M3615" t="str">
        <f t="shared" si="1056"/>
        <v>0.0135-0.00535346820783617i</v>
      </c>
      <c r="N3615">
        <f t="shared" si="1057"/>
        <v>112.5362343177658</v>
      </c>
      <c r="O3615">
        <f t="shared" si="1058"/>
        <v>19.337706749436517</v>
      </c>
      <c r="P3615" s="3">
        <f t="shared" si="1059"/>
        <v>-19.337706749436517</v>
      </c>
      <c r="Q3615" s="3">
        <f t="shared" si="1060"/>
        <v>67.463765682234197</v>
      </c>
      <c r="R3615">
        <f t="shared" si="1061"/>
        <v>-112.5362343177658</v>
      </c>
      <c r="S3615">
        <f t="shared" si="1062"/>
        <v>762.29013011450047</v>
      </c>
      <c r="T3615">
        <f t="shared" si="1045"/>
        <v>-19.337706749436517</v>
      </c>
    </row>
    <row r="3616" spans="1:20" x14ac:dyDescent="0.3">
      <c r="A3616">
        <f t="shared" si="1046"/>
        <v>4807810.6638957504</v>
      </c>
      <c r="B3616">
        <f t="shared" si="1063"/>
        <v>765186.83260893566</v>
      </c>
      <c r="C3616" t="str">
        <f t="shared" si="1047"/>
        <v>0.0410385415135479+0.0981892344568437i</v>
      </c>
      <c r="D3616" t="str">
        <f t="shared" si="1048"/>
        <v>0.169507444235212-1.64605088135757i</v>
      </c>
      <c r="E3616" t="str">
        <f t="shared" si="1049"/>
        <v>-30.4878443593688-13.0522062575887i</v>
      </c>
      <c r="F3616" t="str">
        <f t="shared" si="1050"/>
        <v>2.01400691679451-5.77257761465382i</v>
      </c>
      <c r="G3616" t="str">
        <f t="shared" si="1051"/>
        <v>0.115353337339623-0.319447875097385i</v>
      </c>
      <c r="H3616" t="str">
        <f t="shared" si="1052"/>
        <v>0.0391345106682966-10.2914072871202i</v>
      </c>
      <c r="I3616" t="str">
        <f t="shared" si="1053"/>
        <v>-0.154495336809971-0.05456208576569i</v>
      </c>
      <c r="K3616" t="str">
        <f t="shared" si="1054"/>
        <v>0.00480338556250514-0.00609055006703859i</v>
      </c>
      <c r="L3616" t="str">
        <f t="shared" si="1055"/>
        <v>0.0015-0.0129996799727044i</v>
      </c>
      <c r="M3616" t="str">
        <f t="shared" si="1056"/>
        <v>0.0135-0.00533320204008384i</v>
      </c>
      <c r="N3616">
        <f t="shared" si="1057"/>
        <v>112.68266316214964</v>
      </c>
      <c r="O3616">
        <f t="shared" si="1058"/>
        <v>19.459507584605053</v>
      </c>
      <c r="P3616" s="3">
        <f t="shared" si="1059"/>
        <v>-19.459507584605053</v>
      </c>
      <c r="Q3616" s="3">
        <f t="shared" si="1060"/>
        <v>67.317336837850362</v>
      </c>
      <c r="R3616">
        <f t="shared" si="1061"/>
        <v>-112.68266316214964</v>
      </c>
      <c r="S3616">
        <f t="shared" si="1062"/>
        <v>765.18683260893567</v>
      </c>
      <c r="T3616">
        <f t="shared" si="1045"/>
        <v>-19.459507584605053</v>
      </c>
    </row>
    <row r="3617" spans="1:20" x14ac:dyDescent="0.3">
      <c r="A3617">
        <f t="shared" si="1046"/>
        <v>4826080.3444185546</v>
      </c>
      <c r="B3617">
        <f t="shared" si="1063"/>
        <v>768094.54257284966</v>
      </c>
      <c r="C3617" t="str">
        <f t="shared" si="1047"/>
        <v>0.0407134175305224+0.096718794978531i</v>
      </c>
      <c r="D3617" t="str">
        <f t="shared" si="1048"/>
        <v>0.168240527574229-1.63995290776372i</v>
      </c>
      <c r="E3617" t="str">
        <f t="shared" si="1049"/>
        <v>-30.259233970465-12.8846899366691i</v>
      </c>
      <c r="F3617" t="str">
        <f t="shared" si="1050"/>
        <v>2.00053116097884-5.7555725642705i</v>
      </c>
      <c r="G3617" t="str">
        <f t="shared" si="1051"/>
        <v>0.114581506124176-0.318516223414901i</v>
      </c>
      <c r="H3617" t="str">
        <f t="shared" si="1052"/>
        <v>0.0387520604890459-10.2521767788574i</v>
      </c>
      <c r="I3617" t="str">
        <f t="shared" si="1053"/>
        <v>-0.153455004003195-0.0539891112408727i</v>
      </c>
      <c r="K3617" t="str">
        <f t="shared" si="1054"/>
        <v>0.00479291552282976-0.00607993311500407i</v>
      </c>
      <c r="L3617" t="str">
        <f t="shared" si="1055"/>
        <v>0.0015-0.0129504681935688i</v>
      </c>
      <c r="M3617" t="str">
        <f t="shared" si="1056"/>
        <v>0.0135-0.00531301259223334i</v>
      </c>
      <c r="N3617">
        <f t="shared" si="1057"/>
        <v>112.82847838431553</v>
      </c>
      <c r="O3617">
        <f t="shared" si="1058"/>
        <v>19.581295510134165</v>
      </c>
      <c r="P3617" s="3">
        <f t="shared" si="1059"/>
        <v>-19.581295510134165</v>
      </c>
      <c r="Q3617" s="3">
        <f t="shared" si="1060"/>
        <v>67.171521615684469</v>
      </c>
      <c r="R3617">
        <f t="shared" si="1061"/>
        <v>-112.82847838431553</v>
      </c>
      <c r="S3617">
        <f t="shared" si="1062"/>
        <v>768.09454257284972</v>
      </c>
      <c r="T3617">
        <f t="shared" si="1045"/>
        <v>-19.581295510134165</v>
      </c>
    </row>
    <row r="3618" spans="1:20" x14ac:dyDescent="0.3">
      <c r="A3618">
        <f t="shared" si="1046"/>
        <v>4844419.4497273443</v>
      </c>
      <c r="B3618">
        <f t="shared" si="1063"/>
        <v>771013.30183462647</v>
      </c>
      <c r="C3618" t="str">
        <f t="shared" si="1047"/>
        <v>0.0403881778259779+0.0952702163498024i</v>
      </c>
      <c r="D3618" t="str">
        <f t="shared" si="1048"/>
        <v>0.166982975867696-1.6338765320576i</v>
      </c>
      <c r="E3618" t="str">
        <f t="shared" si="1049"/>
        <v>-30.0321912500646-12.7194449402005i</v>
      </c>
      <c r="F3618" t="str">
        <f t="shared" si="1050"/>
        <v>1.98713397131376-5.73858538089647i</v>
      </c>
      <c r="G3618" t="str">
        <f t="shared" si="1051"/>
        <v>0.113814174827568-0.317585434861058i</v>
      </c>
      <c r="H3618" t="str">
        <f t="shared" si="1052"/>
        <v>0.0383730771055774-10.2130972753873i</v>
      </c>
      <c r="I3618" t="str">
        <f t="shared" si="1053"/>
        <v>-0.152420824672345-0.053421848328997i</v>
      </c>
      <c r="K3618" t="str">
        <f t="shared" si="1054"/>
        <v>0.00478243318218917-0.00606933086767085i</v>
      </c>
      <c r="L3618" t="str">
        <f t="shared" si="1055"/>
        <v>0.0015-0.012901442711266i</v>
      </c>
      <c r="M3618" t="str">
        <f t="shared" si="1056"/>
        <v>0.0135-0.00529289957385272i</v>
      </c>
      <c r="N3618">
        <f t="shared" si="1057"/>
        <v>112.97368506560645</v>
      </c>
      <c r="O3618">
        <f t="shared" si="1058"/>
        <v>19.703070890620818</v>
      </c>
      <c r="P3618" s="3">
        <f t="shared" si="1059"/>
        <v>-19.703070890620818</v>
      </c>
      <c r="Q3618" s="3">
        <f t="shared" si="1060"/>
        <v>67.026314934393554</v>
      </c>
      <c r="R3618">
        <f t="shared" si="1061"/>
        <v>-112.97368506560645</v>
      </c>
      <c r="S3618">
        <f t="shared" si="1062"/>
        <v>771.01330183462642</v>
      </c>
      <c r="T3618">
        <f t="shared" si="1045"/>
        <v>-19.703070890620818</v>
      </c>
    </row>
    <row r="3619" spans="1:20" x14ac:dyDescent="0.3">
      <c r="A3619">
        <f t="shared" si="1046"/>
        <v>4862828.2436363082</v>
      </c>
      <c r="B3619">
        <f t="shared" si="1063"/>
        <v>773943.15238159802</v>
      </c>
      <c r="C3619" t="str">
        <f t="shared" si="1047"/>
        <v>0.0400629147471234+0.0938431759476478i</v>
      </c>
      <c r="D3619" t="str">
        <f t="shared" si="1048"/>
        <v>0.165734721441402-1.62782168889188i</v>
      </c>
      <c r="E3619" t="str">
        <f t="shared" si="1049"/>
        <v>-29.8067102939337-12.5564386003218i</v>
      </c>
      <c r="F3619" t="str">
        <f t="shared" si="1050"/>
        <v>1.97381504479552-5.72161638771899i</v>
      </c>
      <c r="G3619" t="str">
        <f t="shared" si="1051"/>
        <v>0.113051326095099-0.316655528553093i</v>
      </c>
      <c r="H3619" t="str">
        <f t="shared" si="1052"/>
        <v>0.037997532020501-10.1741681796573i</v>
      </c>
      <c r="I3619" t="str">
        <f t="shared" si="1053"/>
        <v>-0.151392773762246-0.0528602452379807i</v>
      </c>
      <c r="K3619" t="str">
        <f t="shared" si="1054"/>
        <v>0.0047719387416338-0.00605874298578026i</v>
      </c>
      <c r="L3619" t="str">
        <f t="shared" si="1055"/>
        <v>0.0015-0.0128526028205479i</v>
      </c>
      <c r="M3619" t="str">
        <f t="shared" si="1056"/>
        <v>0.0135-0.0052728626956094i</v>
      </c>
      <c r="N3619">
        <f t="shared" si="1057"/>
        <v>113.11828820057111</v>
      </c>
      <c r="O3619">
        <f t="shared" si="1058"/>
        <v>19.824834091570143</v>
      </c>
      <c r="P3619" s="3">
        <f t="shared" si="1059"/>
        <v>-19.824834091570143</v>
      </c>
      <c r="Q3619" s="3">
        <f t="shared" si="1060"/>
        <v>66.881711799428885</v>
      </c>
      <c r="R3619">
        <f t="shared" si="1061"/>
        <v>-113.11828820057111</v>
      </c>
      <c r="S3619">
        <f t="shared" si="1062"/>
        <v>773.943152381598</v>
      </c>
      <c r="T3619">
        <f t="shared" si="1045"/>
        <v>-19.824834091570143</v>
      </c>
    </row>
    <row r="3620" spans="1:20" x14ac:dyDescent="0.3">
      <c r="A3620">
        <f t="shared" si="1046"/>
        <v>4881306.9909621263</v>
      </c>
      <c r="B3620">
        <f t="shared" si="1063"/>
        <v>776884.13636064809</v>
      </c>
      <c r="C3620" t="str">
        <f t="shared" si="1047"/>
        <v>0.0397377174005707+0.0924373558175845i</v>
      </c>
      <c r="D3620" t="str">
        <f t="shared" si="1048"/>
        <v>0.164495697087068-1.62178831298841i</v>
      </c>
      <c r="E3620" t="str">
        <f t="shared" si="1049"/>
        <v>-29.5827850566046-12.3956387393051i</v>
      </c>
      <c r="F3620" t="str">
        <f t="shared" si="1050"/>
        <v>1.96057407747322-5.70466590433675i</v>
      </c>
      <c r="G3620" t="str">
        <f t="shared" si="1051"/>
        <v>0.112292942517816-0.315726523400405i</v>
      </c>
      <c r="H3620" t="str">
        <f t="shared" si="1052"/>
        <v>0.0376253969599664-10.1353888971736i</v>
      </c>
      <c r="I3620" t="str">
        <f t="shared" si="1053"/>
        <v>-0.150370826167646-0.0523042505616195i</v>
      </c>
      <c r="K3620" t="str">
        <f t="shared" si="1054"/>
        <v>0.0047614324042975-0.00604816913273566i</v>
      </c>
      <c r="L3620" t="str">
        <f t="shared" si="1055"/>
        <v>0.0015-0.0128039478188363i</v>
      </c>
      <c r="M3620" t="str">
        <f t="shared" si="1056"/>
        <v>0.0135-0.00525290166926618i</v>
      </c>
      <c r="N3620">
        <f t="shared" si="1057"/>
        <v>113.26229269797786</v>
      </c>
      <c r="O3620">
        <f t="shared" si="1058"/>
        <v>19.946585479263067</v>
      </c>
      <c r="P3620" s="3">
        <f t="shared" si="1059"/>
        <v>-19.946585479263067</v>
      </c>
      <c r="Q3620" s="3">
        <f t="shared" si="1060"/>
        <v>66.737707302022145</v>
      </c>
      <c r="R3620">
        <f t="shared" si="1061"/>
        <v>-113.26229269797786</v>
      </c>
      <c r="S3620">
        <f t="shared" si="1062"/>
        <v>776.88413636064809</v>
      </c>
      <c r="T3620">
        <f t="shared" si="1045"/>
        <v>-19.946585479263067</v>
      </c>
    </row>
    <row r="3621" spans="1:20" x14ac:dyDescent="0.3">
      <c r="A3621">
        <f t="shared" si="1046"/>
        <v>4899855.9575277828</v>
      </c>
      <c r="B3621">
        <f t="shared" si="1063"/>
        <v>779836.29607881862</v>
      </c>
      <c r="C3621" t="str">
        <f t="shared" si="1047"/>
        <v>0.0394126717444975+0.0910524426124836i</v>
      </c>
      <c r="D3621" t="str">
        <f t="shared" si="1048"/>
        <v>0.163265836059478-1.61577633913981i</v>
      </c>
      <c r="E3621" t="str">
        <f t="shared" si="1049"/>
        <v>-29.3604093579087-12.2370136623528i</v>
      </c>
      <c r="F3621" t="str">
        <f t="shared" si="1050"/>
        <v>1.94741076448418-5.68773424677222i</v>
      </c>
      <c r="G3621" t="str">
        <f t="shared" si="1051"/>
        <v>0.111539006634543-0.314798438105278i</v>
      </c>
      <c r="H3621" t="str">
        <f t="shared" si="1052"/>
        <v>0.0372566438716051-10.0967588359874i</v>
      </c>
      <c r="I3621" t="str">
        <f t="shared" si="1053"/>
        <v>-0.149354956735674-0.0517538132780395i</v>
      </c>
      <c r="K3621" t="str">
        <f t="shared" si="1054"/>
        <v>0.00475091437537479-0.00603760897462475i</v>
      </c>
      <c r="L3621" t="str">
        <f t="shared" si="1055"/>
        <v>0.0015-0.0127554770062127i</v>
      </c>
      <c r="M3621" t="str">
        <f t="shared" si="1056"/>
        <v>0.0135-0.005233016207677i</v>
      </c>
      <c r="N3621">
        <f t="shared" si="1057"/>
        <v>113.40570338182079</v>
      </c>
      <c r="O3621">
        <f t="shared" si="1058"/>
        <v>20.068325420628458</v>
      </c>
      <c r="P3621" s="3">
        <f t="shared" si="1059"/>
        <v>-20.068325420628458</v>
      </c>
      <c r="Q3621" s="3">
        <f t="shared" si="1060"/>
        <v>66.594296618179214</v>
      </c>
      <c r="R3621">
        <f t="shared" si="1061"/>
        <v>-113.40570338182079</v>
      </c>
      <c r="S3621">
        <f t="shared" si="1062"/>
        <v>779.83629607881858</v>
      </c>
      <c r="T3621">
        <f t="shared" si="1045"/>
        <v>-20.068325420628458</v>
      </c>
    </row>
    <row r="3622" spans="1:20" x14ac:dyDescent="0.3">
      <c r="A3622">
        <f t="shared" si="1046"/>
        <v>4918475.4101663884</v>
      </c>
      <c r="B3622">
        <f t="shared" si="1063"/>
        <v>782799.67400391819</v>
      </c>
      <c r="C3622" t="str">
        <f t="shared" si="1047"/>
        <v>0.0390878606783299+0.0896881275318294i</v>
      </c>
      <c r="D3622" t="str">
        <f t="shared" si="1048"/>
        <v>0.162045072073639-1.60978570221107i</v>
      </c>
      <c r="E3622" t="str">
        <f t="shared" si="1049"/>
        <v>-29.1395768893051-12.0805321504779i</v>
      </c>
      <c r="F3622" t="str">
        <f t="shared" si="1050"/>
        <v>1.93432480008889-5.67082172748411i</v>
      </c>
      <c r="G3622" t="str">
        <f t="shared" si="1051"/>
        <v>0.110789500933884-0.3138712911636i</v>
      </c>
      <c r="H3622" t="str">
        <f t="shared" si="1052"/>
        <v>0.0368912449225046-10.0582774066822i</v>
      </c>
      <c r="I3622" t="str">
        <f t="shared" si="1053"/>
        <v>-0.148345140268295-0.0512088827481383i</v>
      </c>
      <c r="K3622" t="str">
        <f t="shared" si="1054"/>
        <v>0.00474038486209732-0.00602706218024166i</v>
      </c>
      <c r="L3622" t="str">
        <f t="shared" si="1055"/>
        <v>0.0015-0.0127071896854082i</v>
      </c>
      <c r="M3622" t="str">
        <f t="shared" si="1056"/>
        <v>0.0135-0.00521320602478284i</v>
      </c>
      <c r="N3622">
        <f t="shared" si="1057"/>
        <v>113.54852499232025</v>
      </c>
      <c r="O3622">
        <f t="shared" si="1058"/>
        <v>20.190054283118354</v>
      </c>
      <c r="P3622" s="3">
        <f t="shared" si="1059"/>
        <v>-20.190054283118354</v>
      </c>
      <c r="Q3622" s="3">
        <f t="shared" si="1060"/>
        <v>66.451475007679747</v>
      </c>
      <c r="R3622">
        <f t="shared" si="1061"/>
        <v>-113.54852499232025</v>
      </c>
      <c r="S3622">
        <f t="shared" si="1062"/>
        <v>782.7996740039182</v>
      </c>
      <c r="T3622">
        <f t="shared" si="1045"/>
        <v>-20.190054283118354</v>
      </c>
    </row>
    <row r="3623" spans="1:20" x14ac:dyDescent="0.3">
      <c r="A3623">
        <f t="shared" si="1046"/>
        <v>4937165.616725021</v>
      </c>
      <c r="B3623">
        <f t="shared" si="1063"/>
        <v>785774.3127651331</v>
      </c>
      <c r="C3623" t="str">
        <f t="shared" si="1047"/>
        <v>0.0387633641300028+0.0883441062614378i</v>
      </c>
      <c r="D3623" t="str">
        <f t="shared" si="1048"/>
        <v>0.160833339301938-1.60381633714116i</v>
      </c>
      <c r="E3623" t="str">
        <f t="shared" si="1049"/>
        <v>-28.9202812200098-11.9261634534679i</v>
      </c>
      <c r="F3623" t="str">
        <f t="shared" si="1050"/>
        <v>1.92131587770589-5.65392865538045i</v>
      </c>
      <c r="G3623" t="str">
        <f t="shared" si="1051"/>
        <v>0.11004440785622-0.312945100865621i</v>
      </c>
      <c r="H3623" t="str">
        <f t="shared" si="1052"/>
        <v>0.0365291724972039-10.0199440223601i</v>
      </c>
      <c r="I3623" t="str">
        <f t="shared" si="1053"/>
        <v>-0.147341351524726-0.0506694087140122i</v>
      </c>
      <c r="K3623" t="str">
        <f t="shared" si="1054"/>
        <v>0.00472984407371067-0.00601652842110894i</v>
      </c>
      <c r="L3623" t="str">
        <f t="shared" si="1055"/>
        <v>0.0015-0.0126590851617934i</v>
      </c>
      <c r="M3623" t="str">
        <f t="shared" si="1056"/>
        <v>0.0135-0.00519347083560752i</v>
      </c>
      <c r="N3623">
        <f t="shared" si="1057"/>
        <v>113.69076218691197</v>
      </c>
      <c r="O3623">
        <f t="shared" si="1058"/>
        <v>20.311772434585581</v>
      </c>
      <c r="P3623" s="3">
        <f t="shared" si="1059"/>
        <v>-20.311772434585581</v>
      </c>
      <c r="Q3623" s="3">
        <f t="shared" si="1060"/>
        <v>66.309237813088032</v>
      </c>
      <c r="R3623">
        <f t="shared" si="1061"/>
        <v>-113.69076218691197</v>
      </c>
      <c r="S3623">
        <f t="shared" si="1062"/>
        <v>785.77431276513312</v>
      </c>
      <c r="T3623">
        <f t="shared" si="1045"/>
        <v>-20.311772434585581</v>
      </c>
    </row>
    <row r="3624" spans="1:20" x14ac:dyDescent="0.3">
      <c r="A3624">
        <f t="shared" si="1046"/>
        <v>4955926.846068576</v>
      </c>
      <c r="B3624">
        <f t="shared" si="1063"/>
        <v>788760.25515364064</v>
      </c>
      <c r="C3624" t="str">
        <f t="shared" si="1047"/>
        <v>0.0384392591408642+0.0870200789136254i</v>
      </c>
      <c r="D3624" t="str">
        <f t="shared" si="1048"/>
        <v>0.159630572371318-1.59786817894451i</v>
      </c>
      <c r="E3624" t="str">
        <f t="shared" si="1049"/>
        <v>-28.7025158029316-11.773877282932i</v>
      </c>
      <c r="F3624" t="str">
        <f t="shared" si="1050"/>
        <v>1.90838368994596-5.63705533583154i</v>
      </c>
      <c r="G3624" t="str">
        <f t="shared" si="1051"/>
        <v>0.109303709795666-0.312019885296708i</v>
      </c>
      <c r="H3624" t="str">
        <f t="shared" si="1052"/>
        <v>0.036170399195709-9.98175809862937i</v>
      </c>
      <c r="I3624" t="str">
        <f t="shared" si="1053"/>
        <v>-0.146343565223836-0.0501353412973659i</v>
      </c>
      <c r="K3624" t="str">
        <f t="shared" si="1054"/>
        <v>0.00471929222144995-0.00600600737149905i</v>
      </c>
      <c r="L3624" t="str">
        <f t="shared" si="1055"/>
        <v>0.0015-0.0126111627433685i</v>
      </c>
      <c r="M3624" t="str">
        <f t="shared" si="1056"/>
        <v>0.0135-0.00517381035625377i</v>
      </c>
      <c r="N3624">
        <f t="shared" si="1057"/>
        <v>113.83241954123241</v>
      </c>
      <c r="O3624">
        <f t="shared" si="1058"/>
        <v>20.43348024316564</v>
      </c>
      <c r="P3624" s="3">
        <f t="shared" si="1059"/>
        <v>-20.43348024316564</v>
      </c>
      <c r="Q3624" s="3">
        <f t="shared" si="1060"/>
        <v>66.167580458767588</v>
      </c>
      <c r="R3624">
        <f t="shared" si="1061"/>
        <v>-113.83241954123241</v>
      </c>
      <c r="S3624">
        <f t="shared" si="1062"/>
        <v>788.76025515364063</v>
      </c>
      <c r="T3624">
        <f t="shared" si="1045"/>
        <v>-20.43348024316564</v>
      </c>
    </row>
    <row r="3625" spans="1:20" x14ac:dyDescent="0.3">
      <c r="A3625">
        <f t="shared" si="1046"/>
        <v>4974759.3680836372</v>
      </c>
      <c r="B3625">
        <f t="shared" si="1063"/>
        <v>791757.54412322445</v>
      </c>
      <c r="C3625" t="str">
        <f t="shared" si="1047"/>
        <v>0.0381156199482801+0.0857157499678655i</v>
      </c>
      <c r="D3625" t="str">
        <f t="shared" si="1048"/>
        <v>0.15843670636047-1.59194116271257i</v>
      </c>
      <c r="E3625" t="str">
        <f t="shared" si="1049"/>
        <v>-28.4862739804172-11.6236438054315i</v>
      </c>
      <c r="F3625" t="str">
        <f t="shared" si="1050"/>
        <v>1.89552792864618-5.62020207068352i</v>
      </c>
      <c r="G3625" t="str">
        <f t="shared" si="1051"/>
        <v>0.108567389102026-0.311095662338122i</v>
      </c>
      <c r="H3625" t="str">
        <f t="shared" si="1052"/>
        <v>0.0358148978315377-9.94371905359052i</v>
      </c>
      <c r="I3625" t="str">
        <f t="shared" si="1053"/>
        <v>-0.1453517560465-0.0496066309979062i</v>
      </c>
      <c r="K3625" t="str">
        <f t="shared" si="1054"/>
        <v>0.00470872951851575-0.00599549870845587i</v>
      </c>
      <c r="L3625" t="str">
        <f t="shared" si="1055"/>
        <v>0.0015-0.0125634217407537i</v>
      </c>
      <c r="M3625" t="str">
        <f t="shared" si="1056"/>
        <v>0.0135-0.00515422430389894i</v>
      </c>
      <c r="N3625">
        <f t="shared" si="1057"/>
        <v>113.97350155009241</v>
      </c>
      <c r="O3625">
        <f t="shared" si="1058"/>
        <v>20.555178077161173</v>
      </c>
      <c r="P3625" s="3">
        <f t="shared" si="1059"/>
        <v>-20.555178077161173</v>
      </c>
      <c r="Q3625" s="3">
        <f t="shared" si="1060"/>
        <v>66.026498449907592</v>
      </c>
      <c r="R3625">
        <f t="shared" si="1061"/>
        <v>-113.97350155009241</v>
      </c>
      <c r="S3625">
        <f t="shared" si="1062"/>
        <v>791.75754412322442</v>
      </c>
      <c r="T3625">
        <f t="shared" si="1045"/>
        <v>-20.555178077161173</v>
      </c>
    </row>
    <row r="3626" spans="1:20" x14ac:dyDescent="0.3">
      <c r="A3626">
        <f t="shared" si="1046"/>
        <v>4993663.4536823547</v>
      </c>
      <c r="B3626">
        <f t="shared" si="1063"/>
        <v>794766.2227908927</v>
      </c>
      <c r="C3626" t="str">
        <f t="shared" si="1047"/>
        <v>0.0377925180660073+0.0844308282119439i</v>
      </c>
      <c r="D3626" t="str">
        <f t="shared" si="1048"/>
        <v>0.157251676797027-1.58603522361528i</v>
      </c>
      <c r="E3626" t="str">
        <f t="shared" si="1049"/>
        <v>-28.2715489898183-11.4754336356967i</v>
      </c>
      <c r="F3626" t="str">
        <f t="shared" si="1050"/>
        <v>1.88274828490362-5.60336915827196i</v>
      </c>
      <c r="G3626" t="str">
        <f t="shared" si="1051"/>
        <v>0.107835428082714-0.310172449667813i</v>
      </c>
      <c r="H3626" t="str">
        <f t="shared" si="1052"/>
        <v>0.0354626414297868-9.90582630782439i</v>
      </c>
      <c r="I3626" t="str">
        <f t="shared" si="1053"/>
        <v>-0.144365898637962-0.0490832286917301i</v>
      </c>
      <c r="K3626" t="str">
        <f t="shared" si="1054"/>
        <v>0.00469815618004924-0.00598500211181564i</v>
      </c>
      <c r="L3626" t="str">
        <f t="shared" si="1055"/>
        <v>0.0015-0.0125158614671784i</v>
      </c>
      <c r="M3626" t="str">
        <f t="shared" si="1056"/>
        <v>0.0135-0.00513471239679114i</v>
      </c>
      <c r="N3626">
        <f t="shared" si="1057"/>
        <v>114.11401262844339</v>
      </c>
      <c r="O3626">
        <f t="shared" si="1058"/>
        <v>20.676866304928719</v>
      </c>
      <c r="P3626" s="3">
        <f t="shared" si="1059"/>
        <v>-20.676866304928719</v>
      </c>
      <c r="Q3626" s="3">
        <f t="shared" si="1060"/>
        <v>65.88598737155661</v>
      </c>
      <c r="R3626">
        <f t="shared" si="1061"/>
        <v>-114.11401262844339</v>
      </c>
      <c r="S3626">
        <f t="shared" si="1062"/>
        <v>794.7662227908927</v>
      </c>
      <c r="T3626">
        <f t="shared" si="1045"/>
        <v>-20.676866304928719</v>
      </c>
    </row>
    <row r="3627" spans="1:20" x14ac:dyDescent="0.3">
      <c r="A3627">
        <f t="shared" si="1046"/>
        <v>5012639.3748063473</v>
      </c>
      <c r="B3627">
        <f t="shared" si="1063"/>
        <v>797786.33443749812</v>
      </c>
      <c r="C3627" t="str">
        <f t="shared" si="1047"/>
        <v>0.0374700223623895+0.0831650266836089i</v>
      </c>
      <c r="D3627" t="str">
        <f t="shared" si="1048"/>
        <v>0.156075419654786-1.58015029690258i</v>
      </c>
      <c r="E3627" t="str">
        <f t="shared" si="1049"/>
        <v>-28.0583339688763-11.3292178299239i</v>
      </c>
      <c r="F3627" t="str">
        <f t="shared" si="1050"/>
        <v>1.87004444910839-5.58655689343562i</v>
      </c>
      <c r="G3627" t="str">
        <f t="shared" si="1051"/>
        <v>0.10710780900466-0.309250264761215i</v>
      </c>
      <c r="H3627" t="str">
        <f t="shared" si="1052"/>
        <v>0.0351136032252185-9.86807928437871i</v>
      </c>
      <c r="I3627" t="str">
        <f t="shared" si="1053"/>
        <v>-0.143385967610136-0.0485650856296848i</v>
      </c>
      <c r="K3627" t="str">
        <f t="shared" si="1054"/>
        <v>0.00468757242310719-0.00597451726422792i</v>
      </c>
      <c r="L3627" t="str">
        <f t="shared" si="1055"/>
        <v>0.0015-0.0124684812384722i</v>
      </c>
      <c r="M3627" t="str">
        <f t="shared" si="1056"/>
        <v>0.0135-0.005115274354245i</v>
      </c>
      <c r="N3627">
        <f t="shared" si="1057"/>
        <v>114.25395711233843</v>
      </c>
      <c r="O3627">
        <f t="shared" si="1058"/>
        <v>20.79854529476933</v>
      </c>
      <c r="P3627" s="3">
        <f t="shared" si="1059"/>
        <v>-20.79854529476933</v>
      </c>
      <c r="Q3627" s="3">
        <f t="shared" si="1060"/>
        <v>65.746042887661574</v>
      </c>
      <c r="R3627">
        <f t="shared" si="1061"/>
        <v>-114.25395711233843</v>
      </c>
      <c r="S3627">
        <f t="shared" si="1062"/>
        <v>797.78633443749811</v>
      </c>
      <c r="T3627">
        <f t="shared" si="1045"/>
        <v>-20.79854529476933</v>
      </c>
    </row>
    <row r="3628" spans="1:20" x14ac:dyDescent="0.3">
      <c r="A3628">
        <f t="shared" si="1046"/>
        <v>5031687.404430612</v>
      </c>
      <c r="B3628">
        <f t="shared" si="1063"/>
        <v>800817.92250836059</v>
      </c>
      <c r="C3628" t="str">
        <f t="shared" si="1047"/>
        <v>0.0371481991364302+0.0819180626127495i</v>
      </c>
      <c r="D3628" t="str">
        <f t="shared" si="1048"/>
        <v>0.154907871350919-1.57428631790582i</v>
      </c>
      <c r="E3628" t="str">
        <f t="shared" si="1049"/>
        <v>-27.8466219609387-11.1849678791602i</v>
      </c>
      <c r="F3628" t="str">
        <f t="shared" si="1050"/>
        <v>1.85741611097679-5.56976556753086i</v>
      </c>
      <c r="G3628" t="str">
        <f t="shared" si="1051"/>
        <v>0.106384514096194-0.308329124892072i</v>
      </c>
      <c r="H3628" t="str">
        <f t="shared" si="1052"/>
        <v>0.0347677566603771-9.83047740875588i</v>
      </c>
      <c r="I3628" t="str">
        <f t="shared" si="1053"/>
        <v>-0.142411937543911-0.0480521534357315i</v>
      </c>
      <c r="K3628" t="str">
        <f t="shared" si="1054"/>
        <v>0.00467697846663661-0.00596404385117602i</v>
      </c>
      <c r="L3628" t="str">
        <f t="shared" si="1055"/>
        <v>0.0015-0.0124212803730546i</v>
      </c>
      <c r="M3628" t="str">
        <f t="shared" si="1056"/>
        <v>0.0135-0.00509590989663778i</v>
      </c>
      <c r="N3628">
        <f t="shared" si="1057"/>
        <v>114.393339259881</v>
      </c>
      <c r="O3628">
        <f t="shared" si="1058"/>
        <v>20.920215414821133</v>
      </c>
      <c r="P3628" s="3">
        <f t="shared" si="1059"/>
        <v>-20.920215414821133</v>
      </c>
      <c r="Q3628" s="3">
        <f t="shared" si="1060"/>
        <v>65.606660740118997</v>
      </c>
      <c r="R3628">
        <f t="shared" si="1061"/>
        <v>-114.393339259881</v>
      </c>
      <c r="S3628">
        <f t="shared" si="1062"/>
        <v>800.81792250836054</v>
      </c>
      <c r="T3628">
        <f t="shared" ref="T3628:T3691" si="1064">P3628</f>
        <v>-20.920215414821133</v>
      </c>
    </row>
    <row r="3629" spans="1:20" x14ac:dyDescent="0.3">
      <c r="A3629">
        <f t="shared" ref="A3629:A3692" si="1065">2*PI()*B3629</f>
        <v>5050807.816567448</v>
      </c>
      <c r="B3629">
        <f t="shared" si="1063"/>
        <v>803861.03061389236</v>
      </c>
      <c r="C3629" t="str">
        <f t="shared" ref="C3629:C3692" si="1066">IMPRODUCT(D3629,E3629,$C$40,,K3629,$C$41)</f>
        <v>0.0368271121918015+0.0806896573640875i</v>
      </c>
      <c r="D3629" t="str">
        <f t="shared" ref="D3629:D3692" si="1067">IMDIV(IMPRODUCT($C$37,$C$38,COMPLEX(1,A3629/$C$38)),IMSUM(-1*A3629*A3629/$C$39,COMPLEX(0,1*A3629)))</f>
        <v>0.153748968743226-1.56844322203918i</v>
      </c>
      <c r="E3629" t="str">
        <f t="shared" ref="E3629:E3692" si="1068">IMDIV(IMPRODUCT(IMSUM(F3629,G3629),$C$29,H3629),IMSUM(1,I3629))</f>
        <v>-27.6364059200036-11.0426557027691i</v>
      </c>
      <c r="F3629" t="str">
        <f t="shared" ref="F3629:F3692" si="1069">IMDIV(IMPRODUCT($C$14,$C$15,COMPLEX(1,A3629/$C$15)),IMSUM(-1*A3629*A3629/$C$16,COMPLEX(0,A3629)))</f>
        <v>1.84486295958368-5.55299546844577i</v>
      </c>
      <c r="G3629" t="str">
        <f t="shared" ref="G3629:G3692" si="1070">IMDIV(1,COMPLEX(1,A3629*$C$9*$C$10))</f>
        <v>0.10566552554891-0.307409047133266i</v>
      </c>
      <c r="H3629" t="str">
        <f t="shared" ref="H3629:H3692" si="1071">IMDIV($C$3,IMSUM(K3629,COMPLEX(0,$C$28*A3629)))</f>
        <v>0.0344250753837166-9.79302010889965i</v>
      </c>
      <c r="I3629" t="str">
        <f t="shared" ref="I3629:I3692" si="1072">IMPRODUCT(F3629,$C$29,H3629,$C$31)</f>
        <v>-0.141443782991404-0.0475443841052796i</v>
      </c>
      <c r="K3629" t="str">
        <f t="shared" ref="K3629:K3692" si="1073">IF($C$26&lt;=0,IMDIV(1,IMSUM(IMDIV(1,L3629),1/$C$18)),IMDIV(1,IMSUM(IMDIV(1,L3629),1/$C$18,IMDIV(1,M3629))))</f>
        <v>0.00466637453144882-0.00595358156099737i</v>
      </c>
      <c r="L3629" t="str">
        <f t="shared" ref="L3629:L3692" si="1074">IMSUM($C$21/$C$22,IMDIV(1,COMPLEX(0,$C$20*$C$22*A3629)))</f>
        <v>0.0015-0.0123742581919253i</v>
      </c>
      <c r="M3629" t="str">
        <f t="shared" ref="M3629:M3692" si="1075">IMSUM($C$25/$C$26,IMDIV(1,COMPLEX(0,$C$24*$C$26*A3629)))</f>
        <v>0.0135-0.00507661874540526i</v>
      </c>
      <c r="N3629">
        <f t="shared" ref="N3629:N3692" si="1076">ABS(R3629)</f>
        <v>114.53216325216918</v>
      </c>
      <c r="O3629">
        <f t="shared" ref="O3629:O3692" si="1077">ABS(P3629)</f>
        <v>21.041877032955874</v>
      </c>
      <c r="P3629" s="3">
        <f t="shared" ref="P3629:P3692" si="1078">20*LOG10(IMABS(C3629))</f>
        <v>-21.041877032955874</v>
      </c>
      <c r="Q3629" s="3">
        <f t="shared" ref="Q3629:Q3692" si="1079">IMARGUMENT(C3629)*180/PI()</f>
        <v>65.467836747830816</v>
      </c>
      <c r="R3629">
        <f t="shared" ref="R3629:R3692" si="1080">IF(Q3629&lt;0,Q3629+180,Q3629-180)</f>
        <v>-114.53216325216918</v>
      </c>
      <c r="S3629">
        <f t="shared" ref="S3629:S3692" si="1081">B3629/1000</f>
        <v>803.86103061389235</v>
      </c>
      <c r="T3629">
        <f t="shared" si="1064"/>
        <v>-21.041877032955874</v>
      </c>
    </row>
    <row r="3630" spans="1:20" x14ac:dyDescent="0.3">
      <c r="A3630">
        <f t="shared" si="1065"/>
        <v>5070000.8862704048</v>
      </c>
      <c r="B3630">
        <f t="shared" ref="B3630:B3693" si="1082">B3629*(1+B$42)</f>
        <v>806915.70253022516</v>
      </c>
      <c r="C3630" t="str">
        <f t="shared" si="1066"/>
        <v>0.036506822908848+0.0794795363804219i</v>
      </c>
      <c r="D3630" t="str">
        <f t="shared" si="1067"/>
        <v>0.152598649127375-1.56262094480113i</v>
      </c>
      <c r="E3630" t="str">
        <f t="shared" si="1068"/>
        <v>-27.4276787156063-10.9022536419818i</v>
      </c>
      <c r="F3630" t="str">
        <f t="shared" si="1069"/>
        <v>1.83238468339467-5.53624688061479i</v>
      </c>
      <c r="G3630" t="str">
        <f t="shared" si="1070"/>
        <v>0.104950825519509-0.306490048357663i</v>
      </c>
      <c r="H3630" t="str">
        <f t="shared" si="1071"/>
        <v>0.0340855332477639-9.75570681518331i</v>
      </c>
      <c r="I3630" t="str">
        <f t="shared" si="1072"/>
        <v>-0.140481478478209-0.0470417300035203i</v>
      </c>
      <c r="K3630" t="str">
        <f t="shared" si="1073"/>
        <v>0.0046557608401934-0.00594313008490331i</v>
      </c>
      <c r="L3630" t="str">
        <f t="shared" si="1074"/>
        <v>0.0015-0.0123274140186544i</v>
      </c>
      <c r="M3630" t="str">
        <f t="shared" si="1075"/>
        <v>0.0135-0.0050574006230377i</v>
      </c>
      <c r="N3630">
        <f t="shared" si="1076"/>
        <v>114.67043319423068</v>
      </c>
      <c r="O3630">
        <f t="shared" si="1077"/>
        <v>21.163530516676619</v>
      </c>
      <c r="P3630" s="3">
        <f t="shared" si="1078"/>
        <v>-21.163530516676619</v>
      </c>
      <c r="Q3630" s="3">
        <f t="shared" si="1079"/>
        <v>65.329566805769318</v>
      </c>
      <c r="R3630">
        <f t="shared" si="1080"/>
        <v>-114.67043319423068</v>
      </c>
      <c r="S3630">
        <f t="shared" si="1081"/>
        <v>806.91570253022519</v>
      </c>
      <c r="T3630">
        <f t="shared" si="1064"/>
        <v>-21.163530516676619</v>
      </c>
    </row>
    <row r="3631" spans="1:20" x14ac:dyDescent="0.3">
      <c r="A3631">
        <f t="shared" si="1065"/>
        <v>5089266.8896382321</v>
      </c>
      <c r="B3631">
        <f t="shared" si="1082"/>
        <v>809981.98219984001</v>
      </c>
      <c r="C3631" t="str">
        <f t="shared" si="1066"/>
        <v>0.0361873903146275+0.0782874291264088i</v>
      </c>
      <c r="D3631" t="str">
        <f t="shared" si="1067"/>
        <v>0.151456850234168-1.55681942177574i</v>
      </c>
      <c r="E3631" t="str">
        <f t="shared" si="1068"/>
        <v>-27.2204331375451-10.7637344535318i</v>
      </c>
      <c r="F3631" t="str">
        <f t="shared" si="1069"/>
        <v>1.81998097029799-5.51952008503362i</v>
      </c>
      <c r="G3631" t="str">
        <f t="shared" si="1070"/>
        <v>0.104240396131619-0.305572145238964i</v>
      </c>
      <c r="H3631" t="str">
        <f t="shared" si="1071"/>
        <v>0.0337491043072951-9.71853696039691i</v>
      </c>
      <c r="I3631" t="str">
        <f t="shared" si="1072"/>
        <v>-0.139524998505611-0.0465441438637439i</v>
      </c>
      <c r="K3631" t="str">
        <f t="shared" si="1073"/>
        <v>0.00464513761733173-0.0059326891169989i</v>
      </c>
      <c r="L3631" t="str">
        <f t="shared" si="1074"/>
        <v>0.0015-0.0122807471793728i</v>
      </c>
      <c r="M3631" t="str">
        <f t="shared" si="1075"/>
        <v>0.0135-0.00503825525307601i</v>
      </c>
      <c r="N3631">
        <f t="shared" si="1076"/>
        <v>114.80815311594884</v>
      </c>
      <c r="O3631">
        <f t="shared" si="1077"/>
        <v>21.285176233019119</v>
      </c>
      <c r="P3631" s="3">
        <f t="shared" si="1078"/>
        <v>-21.285176233019119</v>
      </c>
      <c r="Q3631" s="3">
        <f t="shared" si="1079"/>
        <v>65.191846884051159</v>
      </c>
      <c r="R3631">
        <f t="shared" si="1080"/>
        <v>-114.80815311594884</v>
      </c>
      <c r="S3631">
        <f t="shared" si="1081"/>
        <v>809.98198219983999</v>
      </c>
      <c r="T3631">
        <f t="shared" si="1064"/>
        <v>-21.285176233019119</v>
      </c>
    </row>
    <row r="3632" spans="1:20" x14ac:dyDescent="0.3">
      <c r="A3632">
        <f t="shared" si="1065"/>
        <v>5108606.1038188571</v>
      </c>
      <c r="B3632">
        <f t="shared" si="1082"/>
        <v>813059.91373219946</v>
      </c>
      <c r="C3632" t="str">
        <f t="shared" si="1066"/>
        <v>0.0358688711510485+0.0771130690328939i</v>
      </c>
      <c r="D3632" t="str">
        <f t="shared" si="1067"/>
        <v>0.150323510226816-1.55103858863408i</v>
      </c>
      <c r="E3632" t="str">
        <f t="shared" si="1068"/>
        <v>-27.0146619004534-10.6270713033717i</v>
      </c>
      <c r="F3632" t="str">
        <f t="shared" si="1069"/>
        <v>1.80765150763596-5.50281535927421i</v>
      </c>
      <c r="G3632" t="str">
        <f t="shared" si="1070"/>
        <v>0.103534219477602-0.304655354252581i</v>
      </c>
      <c r="H3632" t="str">
        <f t="shared" si="1071"/>
        <v>0.033415762817534-9.68150997973449i</v>
      </c>
      <c r="I3632" t="str">
        <f t="shared" si="1072"/>
        <v>-0.138574317552766-0.0460515787856438i</v>
      </c>
      <c r="K3632" t="str">
        <f t="shared" si="1073"/>
        <v>0.00463450508911021-0.00592225835430217i</v>
      </c>
      <c r="L3632" t="str">
        <f t="shared" si="1074"/>
        <v>0.0015-0.0122342570027623i</v>
      </c>
      <c r="M3632" t="str">
        <f t="shared" si="1075"/>
        <v>0.0135-0.00501918236010761i</v>
      </c>
      <c r="N3632">
        <f t="shared" si="1076"/>
        <v>114.94532697298179</v>
      </c>
      <c r="O3632">
        <f t="shared" si="1077"/>
        <v>21.406814548455774</v>
      </c>
      <c r="P3632" s="3">
        <f t="shared" si="1078"/>
        <v>-21.406814548455774</v>
      </c>
      <c r="Q3632" s="3">
        <f t="shared" si="1079"/>
        <v>65.054673027018211</v>
      </c>
      <c r="R3632">
        <f t="shared" si="1080"/>
        <v>-114.94532697298179</v>
      </c>
      <c r="S3632">
        <f t="shared" si="1081"/>
        <v>813.05991373219945</v>
      </c>
      <c r="T3632">
        <f t="shared" si="1064"/>
        <v>-21.406814548455774</v>
      </c>
    </row>
    <row r="3633" spans="1:20" x14ac:dyDescent="0.3">
      <c r="A3633">
        <f t="shared" si="1065"/>
        <v>5128018.8070133692</v>
      </c>
      <c r="B3633">
        <f t="shared" si="1082"/>
        <v>816149.54140438186</v>
      </c>
      <c r="C3633" t="str">
        <f t="shared" si="1066"/>
        <v>0.0355513199411555+0.0759561934418116i</v>
      </c>
      <c r="D3633" t="str">
        <f t="shared" si="1067"/>
        <v>0.149198567698223-1.54527838113554i</v>
      </c>
      <c r="E3633" t="str">
        <f t="shared" si="1068"/>
        <v>-26.8103576482256-10.4922377604747i</v>
      </c>
      <c r="F3633" t="str">
        <f t="shared" si="1069"/>
        <v>1.79539598223598-5.48613297749992i</v>
      </c>
      <c r="G3633" t="str">
        <f t="shared" si="1070"/>
        <v>0.102832277620327-0.303739691676513i</v>
      </c>
      <c r="H3633" t="str">
        <f t="shared" si="1071"/>
        <v>0.0330854832323794-9.64462531078266i</v>
      </c>
      <c r="I3633" t="str">
        <f t="shared" si="1072"/>
        <v>-0.13762941007888-0.045563988233613i</v>
      </c>
      <c r="K3633" t="str">
        <f t="shared" si="1073"/>
        <v>0.00462386348353309-0.00591183749676319i</v>
      </c>
      <c r="L3633" t="str">
        <f t="shared" si="1074"/>
        <v>0.0015-0.0121879428200461i</v>
      </c>
      <c r="M3633" t="str">
        <f t="shared" si="1075"/>
        <v>0.0135-0.00500018166976252i</v>
      </c>
      <c r="N3633">
        <f t="shared" si="1076"/>
        <v>115.08195864767323</v>
      </c>
      <c r="O3633">
        <f t="shared" si="1077"/>
        <v>21.528445828801321</v>
      </c>
      <c r="P3633" s="3">
        <f t="shared" si="1078"/>
        <v>-21.528445828801321</v>
      </c>
      <c r="Q3633" s="3">
        <f t="shared" si="1079"/>
        <v>64.918041352326767</v>
      </c>
      <c r="R3633">
        <f t="shared" si="1080"/>
        <v>-115.08195864767323</v>
      </c>
      <c r="S3633">
        <f t="shared" si="1081"/>
        <v>816.14954140438181</v>
      </c>
      <c r="T3633">
        <f t="shared" si="1064"/>
        <v>-21.528445828801321</v>
      </c>
    </row>
    <row r="3634" spans="1:20" x14ac:dyDescent="0.3">
      <c r="A3634">
        <f t="shared" si="1065"/>
        <v>5147505.2784800204</v>
      </c>
      <c r="B3634">
        <f t="shared" si="1082"/>
        <v>819250.90966171853</v>
      </c>
      <c r="C3634" t="str">
        <f t="shared" si="1066"/>
        <v>0.0352347890536052+0.0748165435516413i</v>
      </c>
      <c r="D3634" t="str">
        <f t="shared" si="1067"/>
        <v>0.148081961668296-1.53953873512916i</v>
      </c>
      <c r="E3634" t="str">
        <f t="shared" si="1068"/>
        <v>-26.6075129582956-10.3592077907172i</v>
      </c>
      <c r="F3634" t="str">
        <f t="shared" si="1069"/>
        <v>1.78321408044134-5.469473210481i</v>
      </c>
      <c r="G3634" t="str">
        <f t="shared" si="1070"/>
        <v>0.102134552594938-0.302825173592239i</v>
      </c>
      <c r="H3634" t="str">
        <f t="shared" si="1071"/>
        <v>0.0327582402026437-9.60788239350759i</v>
      </c>
      <c r="I3634" t="str">
        <f t="shared" si="1072"/>
        <v>-0.13669025052533-0.0450813260350249i</v>
      </c>
      <c r="K3634" t="str">
        <f t="shared" si="1073"/>
        <v>0.00461321303033499-0.00590142624728275i</v>
      </c>
      <c r="L3634" t="str">
        <f t="shared" si="1074"/>
        <v>0.0015-0.0121418039649792i</v>
      </c>
      <c r="M3634" t="str">
        <f t="shared" si="1075"/>
        <v>0.0135-0.0049812529087094i</v>
      </c>
      <c r="N3634">
        <f t="shared" si="1076"/>
        <v>115.21805194995542</v>
      </c>
      <c r="O3634">
        <f t="shared" si="1077"/>
        <v>21.650070439121887</v>
      </c>
      <c r="P3634" s="3">
        <f t="shared" si="1078"/>
        <v>-21.650070439121887</v>
      </c>
      <c r="Q3634" s="3">
        <f t="shared" si="1079"/>
        <v>64.781948050044576</v>
      </c>
      <c r="R3634">
        <f t="shared" si="1080"/>
        <v>-115.21805194995542</v>
      </c>
      <c r="S3634">
        <f t="shared" si="1081"/>
        <v>819.25090966171854</v>
      </c>
      <c r="T3634">
        <f t="shared" si="1064"/>
        <v>-21.650070439121887</v>
      </c>
    </row>
    <row r="3635" spans="1:20" x14ac:dyDescent="0.3">
      <c r="A3635">
        <f t="shared" si="1065"/>
        <v>5167065.7985382453</v>
      </c>
      <c r="B3635">
        <f t="shared" si="1082"/>
        <v>822364.06311843311</v>
      </c>
      <c r="C3635" t="str">
        <f t="shared" si="1066"/>
        <v>0.0349193287653876+0.0736938643634401i</v>
      </c>
      <c r="D3635" t="str">
        <f t="shared" si="1067"/>
        <v>0.146973631581244-1.5338195865549i</v>
      </c>
      <c r="E3635" t="str">
        <f t="shared" si="1068"/>
        <v>-26.406120345777-10.227955750845i</v>
      </c>
      <c r="F3635" t="str">
        <f t="shared" si="1069"/>
        <v>1.77110548814162-5.45283632561022i</v>
      </c>
      <c r="G3635" t="str">
        <f t="shared" si="1070"/>
        <v>0.101441026410587-0.301911815885622i</v>
      </c>
      <c r="H3635" t="str">
        <f t="shared" si="1071"/>
        <v>0.0324340085743203-9.57128067024337i</v>
      </c>
      <c r="I3635" t="str">
        <f t="shared" si="1072"/>
        <v>-0.135756813317787-0.0446035463785102i</v>
      </c>
      <c r="K3635" t="str">
        <f t="shared" si="1073"/>
        <v>0.00460255396095312-0.00589102431173076i</v>
      </c>
      <c r="L3635" t="str">
        <f t="shared" si="1074"/>
        <v>0.0015-0.0120958397738386i</v>
      </c>
      <c r="M3635" t="str">
        <f t="shared" si="1075"/>
        <v>0.0135-0.00496239580465172i</v>
      </c>
      <c r="N3635">
        <f t="shared" si="1076"/>
        <v>115.35361061824429</v>
      </c>
      <c r="O3635">
        <f t="shared" si="1077"/>
        <v>21.771688743645807</v>
      </c>
      <c r="P3635" s="3">
        <f t="shared" si="1078"/>
        <v>-21.771688743645807</v>
      </c>
      <c r="Q3635" s="3">
        <f t="shared" si="1079"/>
        <v>64.646389381755711</v>
      </c>
      <c r="R3635">
        <f t="shared" si="1080"/>
        <v>-115.35361061824429</v>
      </c>
      <c r="S3635">
        <f t="shared" si="1081"/>
        <v>822.36406311843314</v>
      </c>
      <c r="T3635">
        <f t="shared" si="1064"/>
        <v>-21.771688743645807</v>
      </c>
    </row>
    <row r="3636" spans="1:20" x14ac:dyDescent="0.3">
      <c r="A3636">
        <f t="shared" si="1065"/>
        <v>5186700.6485726899</v>
      </c>
      <c r="B3636">
        <f t="shared" si="1082"/>
        <v>825489.04655828315</v>
      </c>
      <c r="C3636" t="str">
        <f t="shared" si="1066"/>
        <v>0.0346049873228335+0.0725879046274451i</v>
      </c>
      <c r="D3636" t="str">
        <f t="shared" si="1067"/>
        <v>0.145873517302915-1.5281208714449i</v>
      </c>
      <c r="E3636" t="str">
        <f t="shared" si="1068"/>
        <v>-26.2061722674658-10.0984563825201i</v>
      </c>
      <c r="F3636" t="str">
        <f t="shared" si="1069"/>
        <v>1.75906989080258-5.43622258691868i</v>
      </c>
      <c r="G3636" t="str">
        <f t="shared" si="1070"/>
        <v>0.10075168105216-0.300999634247824i</v>
      </c>
      <c r="H3636" t="str">
        <f t="shared" si="1071"/>
        <v>0.0321127633868664-9.53481958567966i</v>
      </c>
      <c r="I3636" t="str">
        <f t="shared" si="1072"/>
        <v>-0.134829072868299-0.0441306038122142i</v>
      </c>
      <c r="K3636" t="str">
        <f t="shared" si="1073"/>
        <v>0.00459188650849914-0.00588063139896428i</v>
      </c>
      <c r="L3636" t="str">
        <f t="shared" si="1074"/>
        <v>0.0015-0.012050049585414i</v>
      </c>
      <c r="M3636" t="str">
        <f t="shared" si="1075"/>
        <v>0.0135-0.0049436100863237i</v>
      </c>
      <c r="N3636">
        <f t="shared" si="1076"/>
        <v>115.48863832032647</v>
      </c>
      <c r="O3636">
        <f t="shared" si="1077"/>
        <v>21.893301105677434</v>
      </c>
      <c r="P3636" s="3">
        <f t="shared" si="1078"/>
        <v>-21.893301105677434</v>
      </c>
      <c r="Q3636" s="3">
        <f t="shared" si="1079"/>
        <v>64.511361679673527</v>
      </c>
      <c r="R3636">
        <f t="shared" si="1080"/>
        <v>-115.48863832032647</v>
      </c>
      <c r="S3636">
        <f t="shared" si="1081"/>
        <v>825.48904655828312</v>
      </c>
      <c r="T3636">
        <f t="shared" si="1064"/>
        <v>-21.893301105677434</v>
      </c>
    </row>
    <row r="3637" spans="1:20" x14ac:dyDescent="0.3">
      <c r="A3637">
        <f t="shared" si="1065"/>
        <v>5206410.1110372664</v>
      </c>
      <c r="B3637">
        <f t="shared" si="1082"/>
        <v>828625.90493520466</v>
      </c>
      <c r="C3637" t="str">
        <f t="shared" si="1066"/>
        <v>0.0342918110009587+0.0714984167902656i</v>
      </c>
      <c r="D3637" t="str">
        <f t="shared" si="1067"/>
        <v>0.144781559118129-1.52244252592479i</v>
      </c>
      <c r="E3637" t="str">
        <f t="shared" si="1068"/>
        <v>-26.0076611257116-9.97068480645078i</v>
      </c>
      <c r="F3637" t="str">
        <f t="shared" si="1069"/>
        <v>1.747106973496-5.41963225509184i</v>
      </c>
      <c r="G3637" t="str">
        <f t="shared" si="1070"/>
        <v>0.100066498481969-0.300088644176228i</v>
      </c>
      <c r="H3637" t="str">
        <f t="shared" si="1071"/>
        <v>0.0317944798715117-9.49849858684996i</v>
      </c>
      <c r="I3637" t="str">
        <f t="shared" si="1072"/>
        <v>-0.13390700357735-0.0436624532420561i</v>
      </c>
      <c r="K3637" t="str">
        <f t="shared" si="1073"/>
        <v>0.00458121090773086-0.00587024722084525i</v>
      </c>
      <c r="L3637" t="str">
        <f t="shared" si="1074"/>
        <v>0.0015-0.0120044327409982i</v>
      </c>
      <c r="M3637" t="str">
        <f t="shared" si="1075"/>
        <v>0.0135-0.00492489548348646i</v>
      </c>
      <c r="N3637">
        <f t="shared" si="1076"/>
        <v>115.62313865423663</v>
      </c>
      <c r="O3637">
        <f t="shared" si="1077"/>
        <v>22.014907887512113</v>
      </c>
      <c r="P3637" s="3">
        <f t="shared" si="1078"/>
        <v>-22.014907887512113</v>
      </c>
      <c r="Q3637" s="3">
        <f t="shared" si="1079"/>
        <v>64.376861345763373</v>
      </c>
      <c r="R3637">
        <f t="shared" si="1080"/>
        <v>-115.62313865423663</v>
      </c>
      <c r="S3637">
        <f t="shared" si="1081"/>
        <v>828.62590493520463</v>
      </c>
      <c r="T3637">
        <f t="shared" si="1064"/>
        <v>-22.014907887512113</v>
      </c>
    </row>
    <row r="3638" spans="1:20" x14ac:dyDescent="0.3">
      <c r="A3638">
        <f t="shared" si="1065"/>
        <v>5226194.4694592087</v>
      </c>
      <c r="B3638">
        <f t="shared" si="1082"/>
        <v>831774.68337395845</v>
      </c>
      <c r="C3638" t="str">
        <f t="shared" si="1066"/>
        <v>0.0339798441611864+0.0704251569426405i</v>
      </c>
      <c r="D3638" t="str">
        <f t="shared" si="1067"/>
        <v>0.143697697728026-1.51678448621484i</v>
      </c>
      <c r="E3638" t="str">
        <f t="shared" si="1068"/>
        <v>-25.81057927216-9.84461651659985i</v>
      </c>
      <c r="F3638" t="str">
        <f t="shared" si="1069"/>
        <v>1.73521642092881-5.40306558748566i</v>
      </c>
      <c r="G3638" t="str">
        <f t="shared" si="1070"/>
        <v>0.0993854606414343-0.299178860975377i</v>
      </c>
      <c r="H3638" t="str">
        <f t="shared" si="1071"/>
        <v>0.0314791334495816-9.4623171231195i</v>
      </c>
      <c r="I3638" t="str">
        <f t="shared" si="1072"/>
        <v>-0.132990579835897-0.0431990499299671i</v>
      </c>
      <c r="K3638" t="str">
        <f t="shared" si="1073"/>
        <v>0.0045705273950234-0.00585987149225783i</v>
      </c>
      <c r="L3638" t="str">
        <f t="shared" si="1074"/>
        <v>0.0015-0.0119589885843776i</v>
      </c>
      <c r="M3638" t="str">
        <f t="shared" si="1075"/>
        <v>0.0135-0.00490625172692415i</v>
      </c>
      <c r="N3638">
        <f t="shared" si="1076"/>
        <v>115.75711514913139</v>
      </c>
      <c r="O3638">
        <f t="shared" si="1077"/>
        <v>22.136509450355032</v>
      </c>
      <c r="P3638" s="3">
        <f t="shared" si="1078"/>
        <v>-22.136509450355032</v>
      </c>
      <c r="Q3638" s="3">
        <f t="shared" si="1079"/>
        <v>64.242884850868606</v>
      </c>
      <c r="R3638">
        <f t="shared" si="1080"/>
        <v>-115.75711514913139</v>
      </c>
      <c r="S3638">
        <f t="shared" si="1081"/>
        <v>831.77468337395851</v>
      </c>
      <c r="T3638">
        <f t="shared" si="1064"/>
        <v>-22.136509450355032</v>
      </c>
    </row>
    <row r="3639" spans="1:20" x14ac:dyDescent="0.3">
      <c r="A3639">
        <f t="shared" si="1065"/>
        <v>5246054.0084431535</v>
      </c>
      <c r="B3639">
        <f t="shared" si="1082"/>
        <v>834935.42717077956</v>
      </c>
      <c r="C3639" t="str">
        <f t="shared" si="1066"/>
        <v>0.0336691293074914+0.0693678847677961i</v>
      </c>
      <c r="D3639" t="str">
        <f t="shared" si="1067"/>
        <v>0.142621874247435-1.51114668863122i</v>
      </c>
      <c r="E3639" t="str">
        <f t="shared" si="1068"/>
        <v>-25.6149190113709-9.72022737447643i</v>
      </c>
      <c r="F3639" t="str">
        <f t="shared" si="1069"/>
        <v>1.72339791747216-5.38652283814301i</v>
      </c>
      <c r="G3639" t="str">
        <f t="shared" si="1070"/>
        <v>0.09870854945274-0.298270299757914i</v>
      </c>
      <c r="H3639" t="str">
        <f t="shared" si="1071"/>
        <v>0.0311666997308444-9.42627464617367i</v>
      </c>
      <c r="I3639" t="str">
        <f t="shared" si="1072"/>
        <v>-0.132079776027383-0.0427403494921291i</v>
      </c>
      <c r="K3639" t="str">
        <f t="shared" si="1073"/>
        <v>0.00455983620834003-0.00584950393112537i</v>
      </c>
      <c r="L3639" t="str">
        <f t="shared" si="1074"/>
        <v>0.0015-0.0119137164618227i</v>
      </c>
      <c r="M3639" t="str">
        <f t="shared" si="1075"/>
        <v>0.0135-0.00488767854844007i</v>
      </c>
      <c r="N3639">
        <f t="shared" si="1076"/>
        <v>115.89057126615073</v>
      </c>
      <c r="O3639">
        <f t="shared" si="1077"/>
        <v>22.258106154240803</v>
      </c>
      <c r="P3639" s="3">
        <f t="shared" si="1078"/>
        <v>-22.258106154240803</v>
      </c>
      <c r="Q3639" s="3">
        <f t="shared" si="1079"/>
        <v>64.109428733849271</v>
      </c>
      <c r="R3639">
        <f t="shared" si="1080"/>
        <v>-115.89057126615073</v>
      </c>
      <c r="S3639">
        <f t="shared" si="1081"/>
        <v>834.93542717077958</v>
      </c>
      <c r="T3639">
        <f t="shared" si="1064"/>
        <v>-22.258106154240803</v>
      </c>
    </row>
    <row r="3640" spans="1:20" x14ac:dyDescent="0.3">
      <c r="A3640">
        <f t="shared" si="1065"/>
        <v>5265989.0136752371</v>
      </c>
      <c r="B3640">
        <f t="shared" si="1082"/>
        <v>838108.1817940285</v>
      </c>
      <c r="C3640" t="str">
        <f t="shared" si="1066"/>
        <v>0.0333597071410105+0.0683263634903834i</v>
      </c>
      <c r="D3640" t="str">
        <f t="shared" si="1067"/>
        <v>0.141554030202247-1.50552906958717i</v>
      </c>
      <c r="E3640" t="str">
        <f t="shared" si="1068"/>
        <v>-25.4206726043158-9.59749360350471i</v>
      </c>
      <c r="F3640" t="str">
        <f t="shared" si="1069"/>
        <v>1.71165114718992-5.37000425781016i</v>
      </c>
      <c r="G3640" t="str">
        <f t="shared" si="1070"/>
        <v>0.0980357468204747-0.297362975445543i</v>
      </c>
      <c r="H3640" t="str">
        <f t="shared" si="1071"/>
        <v>0.0308571545118774-9.39037061000608i</v>
      </c>
      <c r="I3640" t="str">
        <f t="shared" si="1072"/>
        <v>-0.131174566529718-0.0422863078971978i</v>
      </c>
      <c r="K3640" t="str">
        <f t="shared" si="1073"/>
        <v>0.00454913758720315-0.00583914425842716i</v>
      </c>
      <c r="L3640" t="str">
        <f t="shared" si="1074"/>
        <v>0.0015-0.0118686157220788i</v>
      </c>
      <c r="M3640" t="str">
        <f t="shared" si="1075"/>
        <v>0.0135-0.00486917568085283i</v>
      </c>
      <c r="N3640">
        <f t="shared" si="1076"/>
        <v>116.02351039927456</v>
      </c>
      <c r="O3640">
        <f t="shared" si="1077"/>
        <v>22.379698357955796</v>
      </c>
      <c r="P3640" s="3">
        <f t="shared" si="1078"/>
        <v>-22.379698357955796</v>
      </c>
      <c r="Q3640" s="3">
        <f t="shared" si="1079"/>
        <v>63.976489600725451</v>
      </c>
      <c r="R3640">
        <f t="shared" si="1080"/>
        <v>-116.02351039927456</v>
      </c>
      <c r="S3640">
        <f t="shared" si="1081"/>
        <v>838.1081817940285</v>
      </c>
      <c r="T3640">
        <f t="shared" si="1064"/>
        <v>-22.379698357955796</v>
      </c>
    </row>
    <row r="3641" spans="1:20" x14ac:dyDescent="0.3">
      <c r="A3641">
        <f t="shared" si="1065"/>
        <v>5285999.7719272031</v>
      </c>
      <c r="B3641">
        <f t="shared" si="1082"/>
        <v>841292.99288484582</v>
      </c>
      <c r="C3641" t="str">
        <f t="shared" si="1066"/>
        <v>0.0330516166131545+0.0673003598260003i</v>
      </c>
      <c r="D3641" t="str">
        <f t="shared" si="1067"/>
        <v>0.140494107526801-1.49993156559417i</v>
      </c>
      <c r="E3641" t="str">
        <f t="shared" si="1068"/>
        <v>-25.2278322717565-9.47639178347368i</v>
      </c>
      <c r="F3641" t="str">
        <f t="shared" si="1069"/>
        <v>1.69997579386692-5.3535100939534i</v>
      </c>
      <c r="G3641" t="str">
        <f t="shared" si="1070"/>
        <v>0.0973670346332448-0.296456902769987i</v>
      </c>
      <c r="H3641" t="str">
        <f t="shared" si="1071"/>
        <v>0.0305504737744507-9.35460447090705i</v>
      </c>
      <c r="I3641" t="str">
        <f t="shared" si="1072"/>
        <v>-0.130274925717236-0.0418368814645204i</v>
      </c>
      <c r="K3641" t="str">
        <f t="shared" si="1073"/>
        <v>0.00453843177266425-0.00582879219821456i</v>
      </c>
      <c r="L3641" t="str">
        <f t="shared" si="1074"/>
        <v>0.0015-0.0118236857163566i</v>
      </c>
      <c r="M3641" t="str">
        <f t="shared" si="1075"/>
        <v>0.0135-0.00485074285799246i</v>
      </c>
      <c r="N3641">
        <f t="shared" si="1076"/>
        <v>116.15593587617064</v>
      </c>
      <c r="O3641">
        <f t="shared" si="1077"/>
        <v>22.501286418963076</v>
      </c>
      <c r="P3641" s="3">
        <f t="shared" si="1078"/>
        <v>-22.501286418963076</v>
      </c>
      <c r="Q3641" s="3">
        <f t="shared" si="1079"/>
        <v>63.844064123829348</v>
      </c>
      <c r="R3641">
        <f t="shared" si="1080"/>
        <v>-116.15593587617064</v>
      </c>
      <c r="S3641">
        <f t="shared" si="1081"/>
        <v>841.29299288484583</v>
      </c>
      <c r="T3641">
        <f t="shared" si="1064"/>
        <v>-22.501286418963076</v>
      </c>
    </row>
    <row r="3642" spans="1:20" x14ac:dyDescent="0.3">
      <c r="A3642">
        <f t="shared" si="1065"/>
        <v>5306086.5710605262</v>
      </c>
      <c r="B3642">
        <f t="shared" si="1082"/>
        <v>844489.90625780821</v>
      </c>
      <c r="C3642" t="str">
        <f t="shared" si="1066"/>
        <v>0.0327448949772691+0.066289643931316i</v>
      </c>
      <c r="D3642" t="str">
        <f t="shared" si="1067"/>
        <v>0.139442048561289-1.49435411326308i</v>
      </c>
      <c r="E3642" t="str">
        <f t="shared" si="1068"/>
        <v>-25.0363901975126-9.35689884506558i</v>
      </c>
      <c r="F3642" t="str">
        <f t="shared" si="1069"/>
        <v>1.68837154103693-5.33704059077611i</v>
      </c>
      <c r="G3642" t="str">
        <f t="shared" si="1070"/>
        <v>0.0967023947652733-0.295552096273964i</v>
      </c>
      <c r="H3642" t="str">
        <f t="shared" si="1071"/>
        <v>0.0302466336839356-9.31897568745211i</v>
      </c>
      <c r="I3642" t="str">
        <f t="shared" si="1072"/>
        <v>-0.129380827962639-0.0413920268623487i</v>
      </c>
      <c r="K3642" t="str">
        <f t="shared" si="1073"/>
        <v>0.00452771900727452-0.00581844747762713i</v>
      </c>
      <c r="L3642" t="str">
        <f t="shared" si="1074"/>
        <v>0.0015-0.011778925798323i</v>
      </c>
      <c r="M3642" t="str">
        <f t="shared" si="1075"/>
        <v>0.0135-0.0048323798146966i</v>
      </c>
      <c r="N3642">
        <f t="shared" si="1076"/>
        <v>116.28785095903243</v>
      </c>
      <c r="O3642">
        <f t="shared" si="1077"/>
        <v>22.622870693327929</v>
      </c>
      <c r="P3642" s="3">
        <f t="shared" si="1078"/>
        <v>-22.622870693327929</v>
      </c>
      <c r="Q3642" s="3">
        <f t="shared" si="1079"/>
        <v>63.712149040967574</v>
      </c>
      <c r="R3642">
        <f t="shared" si="1080"/>
        <v>-116.28785095903243</v>
      </c>
      <c r="S3642">
        <f t="shared" si="1081"/>
        <v>844.48990625780823</v>
      </c>
      <c r="T3642">
        <f t="shared" si="1064"/>
        <v>-22.622870693327929</v>
      </c>
    </row>
    <row r="3643" spans="1:20" x14ac:dyDescent="0.3">
      <c r="A3643">
        <f t="shared" si="1065"/>
        <v>5326249.7000305569</v>
      </c>
      <c r="B3643">
        <f t="shared" si="1082"/>
        <v>847698.96790158795</v>
      </c>
      <c r="C3643" t="str">
        <f t="shared" si="1066"/>
        <v>0.0324395778388785+0.0652939893547658i</v>
      </c>
      <c r="D3643" t="str">
        <f t="shared" si="1067"/>
        <v>0.138397796049168-1.48879664930527i</v>
      </c>
      <c r="E3643" t="str">
        <f t="shared" si="1068"/>
        <v>-24.846338531615-9.2389920644606i</v>
      </c>
      <c r="F3643" t="str">
        <f t="shared" si="1069"/>
        <v>1.67683807201007-5.32059598923547i</v>
      </c>
      <c r="G3643" t="str">
        <f t="shared" si="1070"/>
        <v>0.0960418090779759-0.29464857031217i</v>
      </c>
      <c r="H3643" t="str">
        <f t="shared" si="1071"/>
        <v>0.0299456105877228-9.28348372049016i</v>
      </c>
      <c r="I3643" t="str">
        <f t="shared" si="1072"/>
        <v>-0.128492247638896-0.0409517011060362i</v>
      </c>
      <c r="K3643" t="str">
        <f t="shared" si="1073"/>
        <v>0.00451699953505412-0.00580810982690795i</v>
      </c>
      <c r="L3643" t="str">
        <f t="shared" si="1074"/>
        <v>0.0015-0.0117343353240914i</v>
      </c>
      <c r="M3643" t="str">
        <f t="shared" si="1075"/>
        <v>0.0135-0.00481408628680674i</v>
      </c>
      <c r="N3643">
        <f t="shared" si="1076"/>
        <v>116.41925884541455</v>
      </c>
      <c r="O3643">
        <f t="shared" si="1077"/>
        <v>22.744451535647407</v>
      </c>
      <c r="P3643" s="3">
        <f t="shared" si="1078"/>
        <v>-22.744451535647407</v>
      </c>
      <c r="Q3643" s="3">
        <f t="shared" si="1079"/>
        <v>63.580741154585454</v>
      </c>
      <c r="R3643">
        <f t="shared" si="1080"/>
        <v>-116.41925884541455</v>
      </c>
      <c r="S3643">
        <f t="shared" si="1081"/>
        <v>847.69896790158793</v>
      </c>
      <c r="T3643">
        <f t="shared" si="1064"/>
        <v>-22.744451535647407</v>
      </c>
    </row>
    <row r="3644" spans="1:20" x14ac:dyDescent="0.3">
      <c r="A3644">
        <f t="shared" si="1065"/>
        <v>5346489.448890673</v>
      </c>
      <c r="B3644">
        <f t="shared" si="1082"/>
        <v>850920.22397961398</v>
      </c>
      <c r="C3644" t="str">
        <f t="shared" si="1066"/>
        <v>0.0321356992045528+0.0643131729878521i</v>
      </c>
      <c r="D3644" t="str">
        <f t="shared" si="1067"/>
        <v>0.137361293134587-1.48325911053374i</v>
      </c>
      <c r="E3644" t="str">
        <f t="shared" si="1068"/>
        <v>-24.6576693933552-9.12264905802071i</v>
      </c>
      <c r="F3644" t="str">
        <f t="shared" si="1069"/>
        <v>1.66537506990002-5.30417652705985i</v>
      </c>
      <c r="G3644" t="str">
        <f t="shared" si="1070"/>
        <v>0.0953852594215185-0.293746339052265i</v>
      </c>
      <c r="H3644" t="str">
        <f t="shared" si="1071"/>
        <v>0.0296473810136686-9.24812803313246i</v>
      </c>
      <c r="I3644" t="str">
        <f t="shared" si="1072"/>
        <v>-0.127609159121131-0.0405158615562359i</v>
      </c>
      <c r="K3644" t="str">
        <f t="shared" si="1073"/>
        <v>0.00450627360146193-0.00579777897941891i</v>
      </c>
      <c r="L3644" t="str">
        <f t="shared" si="1074"/>
        <v>0.0015-0.011689913652213i</v>
      </c>
      <c r="M3644" t="str">
        <f t="shared" si="1075"/>
        <v>0.0135-0.00479586201116433i</v>
      </c>
      <c r="N3644">
        <f t="shared" si="1076"/>
        <v>116.55016266905636</v>
      </c>
      <c r="O3644">
        <f t="shared" si="1077"/>
        <v>22.866029298980127</v>
      </c>
      <c r="P3644" s="3">
        <f t="shared" si="1078"/>
        <v>-22.866029298980127</v>
      </c>
      <c r="Q3644" s="3">
        <f t="shared" si="1079"/>
        <v>63.449837330943637</v>
      </c>
      <c r="R3644">
        <f t="shared" si="1080"/>
        <v>-116.55016266905636</v>
      </c>
      <c r="S3644">
        <f t="shared" si="1081"/>
        <v>850.92022397961398</v>
      </c>
      <c r="T3644">
        <f t="shared" si="1064"/>
        <v>-22.866029298980127</v>
      </c>
    </row>
    <row r="3645" spans="1:20" x14ac:dyDescent="0.3">
      <c r="A3645">
        <f t="shared" si="1065"/>
        <v>5366806.1087964578</v>
      </c>
      <c r="B3645">
        <f t="shared" si="1082"/>
        <v>854153.72083073657</v>
      </c>
      <c r="C3645" t="str">
        <f t="shared" si="1066"/>
        <v>0.031833291529432+0.0633469750170296i</v>
      </c>
      <c r="D3645" t="str">
        <f t="shared" si="1067"/>
        <v>0.136332483359824-1.47774143386418i</v>
      </c>
      <c r="E3645" t="str">
        <f t="shared" si="1068"/>
        <v>-24.4703748742292-9.00784777704974i</v>
      </c>
      <c r="F3645" t="str">
        <f t="shared" si="1069"/>
        <v>1.65398221765092-5.28778243876601i</v>
      </c>
      <c r="G3645" t="str">
        <f t="shared" si="1070"/>
        <v>0.0947327276363529-0.292845416475876i</v>
      </c>
      <c r="H3645" t="str">
        <f t="shared" si="1071"/>
        <v>0.0293519216685564-9.2129080907411i</v>
      </c>
      <c r="I3645" t="str">
        <f t="shared" si="1072"/>
        <v>-0.126731536788487-0.0400844659170886i</v>
      </c>
      <c r="K3645" t="str">
        <f t="shared" si="1073"/>
        <v>0.00449554145336495-0.00578745467165547i</v>
      </c>
      <c r="L3645" t="str">
        <f t="shared" si="1074"/>
        <v>0.0015-0.0116456601436671i</v>
      </c>
      <c r="M3645" t="str">
        <f t="shared" si="1075"/>
        <v>0.0135-0.00477770672560701i</v>
      </c>
      <c r="N3645">
        <f t="shared" si="1076"/>
        <v>116.68056550069751</v>
      </c>
      <c r="O3645">
        <f t="shared" si="1077"/>
        <v>22.987604334778617</v>
      </c>
      <c r="P3645" s="3">
        <f t="shared" si="1078"/>
        <v>-22.987604334778617</v>
      </c>
      <c r="Q3645" s="3">
        <f t="shared" si="1079"/>
        <v>63.319434499302488</v>
      </c>
      <c r="R3645">
        <f t="shared" si="1080"/>
        <v>-116.68056550069751</v>
      </c>
      <c r="S3645">
        <f t="shared" si="1081"/>
        <v>854.15372083073657</v>
      </c>
      <c r="T3645">
        <f t="shared" si="1064"/>
        <v>-22.987604334778617</v>
      </c>
    </row>
    <row r="3646" spans="1:20" x14ac:dyDescent="0.3">
      <c r="A3646">
        <f t="shared" si="1065"/>
        <v>5387199.9720098851</v>
      </c>
      <c r="B3646">
        <f t="shared" si="1082"/>
        <v>857399.50496989337</v>
      </c>
      <c r="C3646" t="str">
        <f t="shared" si="1066"/>
        <v>0.0315323857634471+0.0623951788761711i</v>
      </c>
      <c r="D3646" t="str">
        <f t="shared" si="1067"/>
        <v>0.135311310662739-1.47224355631607i</v>
      </c>
      <c r="E3646" t="str">
        <f t="shared" si="1068"/>
        <v>-24.2844470407788-8.894566502628i</v>
      </c>
      <c r="F3646" t="str">
        <f t="shared" si="1069"/>
        <v>1.64265919806372-5.27141395567645i</v>
      </c>
      <c r="G3646" t="str">
        <f t="shared" si="1070"/>
        <v>0.094084195554733-0.291945816379601i</v>
      </c>
      <c r="H3646" t="str">
        <f t="shared" si="1071"/>
        <v>0.0290592094365721-9.17782336091747i</v>
      </c>
      <c r="I3646" t="str">
        <f t="shared" si="1072"/>
        <v>-0.125859355025946-0.0396574722344004i</v>
      </c>
      <c r="K3646" t="str">
        <f t="shared" si="1073"/>
        <v>0.004484803339007-0.00577713664326098i</v>
      </c>
      <c r="L3646" t="str">
        <f t="shared" si="1074"/>
        <v>0.0015-0.0116015741618521i</v>
      </c>
      <c r="M3646" t="str">
        <f t="shared" si="1075"/>
        <v>0.0135-0.00475962016896493i</v>
      </c>
      <c r="N3646">
        <f t="shared" si="1076"/>
        <v>116.81047034888985</v>
      </c>
      <c r="O3646">
        <f t="shared" si="1077"/>
        <v>23.10917699282431</v>
      </c>
      <c r="P3646" s="3">
        <f t="shared" si="1078"/>
        <v>-23.10917699282431</v>
      </c>
      <c r="Q3646" s="3">
        <f t="shared" si="1079"/>
        <v>63.189529651110149</v>
      </c>
      <c r="R3646">
        <f t="shared" si="1080"/>
        <v>-116.81047034888985</v>
      </c>
      <c r="S3646">
        <f t="shared" si="1081"/>
        <v>857.39950496989343</v>
      </c>
      <c r="T3646">
        <f t="shared" si="1064"/>
        <v>-23.10917699282431</v>
      </c>
    </row>
    <row r="3647" spans="1:20" x14ac:dyDescent="0.3">
      <c r="A3647">
        <f t="shared" si="1065"/>
        <v>5407671.3319035228</v>
      </c>
      <c r="B3647">
        <f t="shared" si="1082"/>
        <v>860657.62308877904</v>
      </c>
      <c r="C3647" t="str">
        <f t="shared" si="1066"/>
        <v>0.0312330113962747+0.0614575711996374i</v>
      </c>
      <c r="D3647" t="str">
        <f t="shared" si="1067"/>
        <v>0.134297719374241-1.46676541501371i</v>
      </c>
      <c r="E3647" t="str">
        <f t="shared" si="1068"/>
        <v>-24.0998779373399-8.78278384052456i</v>
      </c>
      <c r="F3647" t="str">
        <f t="shared" si="1069"/>
        <v>1.6314056938224-5.25507130593713i</v>
      </c>
      <c r="G3647" t="str">
        <f t="shared" si="1070"/>
        <v>0.0934396450022115-0.29104755237602i</v>
      </c>
      <c r="H3647" t="str">
        <f t="shared" si="1071"/>
        <v>0.0287692213778079-9.14287331349177i</v>
      </c>
      <c r="I3647" t="str">
        <f t="shared" si="1072"/>
        <v>-0.124992588226159-0.0392348388938225i</v>
      </c>
      <c r="K3647" t="str">
        <f t="shared" si="1073"/>
        <v>0.00447405950797764-0.00576682463704072i</v>
      </c>
      <c r="L3647" t="str">
        <f t="shared" si="1074"/>
        <v>0.0015-0.0115576550725763i</v>
      </c>
      <c r="M3647" t="str">
        <f t="shared" si="1075"/>
        <v>0.0135-0.00474160208105694i</v>
      </c>
      <c r="N3647">
        <f t="shared" si="1076"/>
        <v>116.93988016079834</v>
      </c>
      <c r="O3647">
        <f t="shared" si="1077"/>
        <v>23.230747621162418</v>
      </c>
      <c r="P3647" s="3">
        <f t="shared" si="1078"/>
        <v>-23.230747621162418</v>
      </c>
      <c r="Q3647" s="3">
        <f t="shared" si="1079"/>
        <v>63.060119839201661</v>
      </c>
      <c r="R3647">
        <f t="shared" si="1080"/>
        <v>-116.93988016079834</v>
      </c>
      <c r="S3647">
        <f t="shared" si="1081"/>
        <v>860.65762308877902</v>
      </c>
      <c r="T3647">
        <f t="shared" si="1064"/>
        <v>-23.230747621162418</v>
      </c>
    </row>
    <row r="3648" spans="1:20" x14ac:dyDescent="0.3">
      <c r="A3648">
        <f t="shared" si="1065"/>
        <v>5428220.4829647569</v>
      </c>
      <c r="B3648">
        <f t="shared" si="1082"/>
        <v>863928.12205651647</v>
      </c>
      <c r="C3648" t="str">
        <f t="shared" si="1066"/>
        <v>0.0309351965010482+0.060533941775915i</v>
      </c>
      <c r="D3648" t="str">
        <f t="shared" si="1067"/>
        <v>0.133291654215761-1.46130694718726i</v>
      </c>
      <c r="E3648" t="str">
        <f t="shared" si="1068"/>
        <v>-23.9166595886888-8.67247871618169i</v>
      </c>
      <c r="F3648" t="str">
        <f t="shared" si="1069"/>
        <v>1.62022138751973-5.23875471453499i</v>
      </c>
      <c r="G3648" t="str">
        <f t="shared" si="1070"/>
        <v>0.0927990577991181-0.290150637894722i</v>
      </c>
      <c r="H3648" t="str">
        <f t="shared" si="1071"/>
        <v>0.028481934726773-9.10805742051117i</v>
      </c>
      <c r="I3648" t="str">
        <f t="shared" si="1072"/>
        <v>-0.124131210791212-0.0388165246190171i</v>
      </c>
      <c r="K3648" t="str">
        <f t="shared" si="1073"/>
        <v>0.00446331021118065-0.0057565183989755i</v>
      </c>
      <c r="L3648" t="str">
        <f t="shared" si="1074"/>
        <v>0.0015-0.0115139022440489i</v>
      </c>
      <c r="M3648" t="str">
        <f t="shared" si="1075"/>
        <v>0.0135-0.00472365220268671i</v>
      </c>
      <c r="N3648">
        <f t="shared" si="1076"/>
        <v>117.06879782299497</v>
      </c>
      <c r="O3648">
        <f t="shared" si="1077"/>
        <v>23.35231656604099</v>
      </c>
      <c r="P3648" s="3">
        <f t="shared" si="1078"/>
        <v>-23.35231656604099</v>
      </c>
      <c r="Q3648" s="3">
        <f t="shared" si="1079"/>
        <v>62.931202177005034</v>
      </c>
      <c r="R3648">
        <f t="shared" si="1080"/>
        <v>-117.06879782299497</v>
      </c>
      <c r="S3648">
        <f t="shared" si="1081"/>
        <v>863.92812205651649</v>
      </c>
      <c r="T3648">
        <f t="shared" si="1064"/>
        <v>-23.35231656604099</v>
      </c>
    </row>
    <row r="3649" spans="1:20" x14ac:dyDescent="0.3">
      <c r="A3649">
        <f t="shared" si="1065"/>
        <v>5448847.7208000226</v>
      </c>
      <c r="B3649">
        <f t="shared" si="1082"/>
        <v>867211.04892033129</v>
      </c>
      <c r="C3649" t="str">
        <f t="shared" si="1066"/>
        <v>0.0306389677768768+0.0596240835018512i</v>
      </c>
      <c r="D3649" t="str">
        <f t="shared" si="1067"/>
        <v>0.132293060296741-1.45586809017374i</v>
      </c>
      <c r="E3649" t="str">
        <f t="shared" si="1068"/>
        <v>-23.7347840026029-8.56363036977454i</v>
      </c>
      <c r="F3649" t="str">
        <f t="shared" si="1069"/>
        <v>1.60910596168274-5.22246440331597i</v>
      </c>
      <c r="G3649" t="str">
        <f t="shared" si="1070"/>
        <v>0.0921624157620146-0.289255086183327i</v>
      </c>
      <c r="H3649" t="str">
        <f t="shared" si="1071"/>
        <v>0.0281973268909282-9.07337515622905i</v>
      </c>
      <c r="I3649" t="str">
        <f t="shared" si="1072"/>
        <v>-0.123275197134399-0.0384024884698227i</v>
      </c>
      <c r="K3649" t="str">
        <f t="shared" si="1073"/>
        <v>0.00445255570080218-0.0057462176782348i</v>
      </c>
      <c r="L3649" t="str">
        <f t="shared" si="1074"/>
        <v>0.0015-0.0114703150468708i</v>
      </c>
      <c r="M3649" t="str">
        <f t="shared" si="1075"/>
        <v>0.0135-0.00470577027563929i</v>
      </c>
      <c r="N3649">
        <f t="shared" si="1076"/>
        <v>117.19722616224766</v>
      </c>
      <c r="O3649">
        <f t="shared" si="1077"/>
        <v>23.473884171849747</v>
      </c>
      <c r="P3649" s="3">
        <f t="shared" si="1078"/>
        <v>-23.473884171849747</v>
      </c>
      <c r="Q3649" s="3">
        <f t="shared" si="1079"/>
        <v>62.802773837752348</v>
      </c>
      <c r="R3649">
        <f t="shared" si="1080"/>
        <v>-117.19722616224766</v>
      </c>
      <c r="S3649">
        <f t="shared" si="1081"/>
        <v>867.21104892033134</v>
      </c>
      <c r="T3649">
        <f t="shared" si="1064"/>
        <v>-23.473884171849747</v>
      </c>
    </row>
    <row r="3650" spans="1:20" x14ac:dyDescent="0.3">
      <c r="A3650">
        <f t="shared" si="1065"/>
        <v>5469553.3421390634</v>
      </c>
      <c r="B3650">
        <f t="shared" si="1082"/>
        <v>870506.45090622862</v>
      </c>
      <c r="C3650" t="str">
        <f t="shared" si="1066"/>
        <v>0.0303443505901856+0.0587277923374627i</v>
      </c>
      <c r="D3650" t="str">
        <f t="shared" si="1067"/>
        <v>0.13130188311214-1.45044878141803i</v>
      </c>
      <c r="E3650" t="str">
        <f t="shared" si="1068"/>
        <v>-23.554243172327-8.45621835134326i</v>
      </c>
      <c r="F3650" t="str">
        <f t="shared" si="1069"/>
        <v>1.59805909879773-5.2062005910027i</v>
      </c>
      <c r="G3650" t="str">
        <f t="shared" si="1070"/>
        <v>0.0915297007051324-0.288360910308525i</v>
      </c>
      <c r="H3650" t="str">
        <f t="shared" si="1071"/>
        <v>0.0279153754492388-9.03882599709429i</v>
      </c>
      <c r="I3650" t="str">
        <f t="shared" si="1072"/>
        <v>-0.122424521681951-0.0379926898404112i</v>
      </c>
      <c r="K3650" t="str">
        <f t="shared" si="1073"/>
        <v>0.00444179623027878-0.00573592222718952i</v>
      </c>
      <c r="L3650" t="str">
        <f t="shared" si="1074"/>
        <v>0.0015-0.0114268928540255i</v>
      </c>
      <c r="M3650" t="str">
        <f t="shared" si="1075"/>
        <v>0.0135-0.00468795604267713i</v>
      </c>
      <c r="N3650">
        <f t="shared" si="1076"/>
        <v>117.32516794629808</v>
      </c>
      <c r="O3650">
        <f t="shared" si="1077"/>
        <v>23.595450781062034</v>
      </c>
      <c r="P3650" s="3">
        <f t="shared" si="1078"/>
        <v>-23.595450781062034</v>
      </c>
      <c r="Q3650" s="3">
        <f t="shared" si="1079"/>
        <v>62.674832053701913</v>
      </c>
      <c r="R3650">
        <f t="shared" si="1080"/>
        <v>-117.32516794629808</v>
      </c>
      <c r="S3650">
        <f t="shared" si="1081"/>
        <v>870.50645090622868</v>
      </c>
      <c r="T3650">
        <f t="shared" si="1064"/>
        <v>-23.595450781062034</v>
      </c>
    </row>
    <row r="3651" spans="1:20" x14ac:dyDescent="0.3">
      <c r="A3651">
        <f t="shared" si="1065"/>
        <v>5490337.6448391918</v>
      </c>
      <c r="B3651">
        <f t="shared" si="1082"/>
        <v>873814.37541967235</v>
      </c>
      <c r="C3651" t="str">
        <f t="shared" si="1066"/>
        <v>0.0300513690149243+0.0578448672613268i</v>
      </c>
      <c r="D3651" t="str">
        <f t="shared" si="1067"/>
        <v>0.130318068539946-1.44504895847387i</v>
      </c>
      <c r="E3651" t="str">
        <f t="shared" si="1068"/>
        <v>-23.3750290789546-8.35022251599662i</v>
      </c>
      <c r="F3651" t="str">
        <f t="shared" si="1069"/>
        <v>1.58708048133508-5.18996349321269i</v>
      </c>
      <c r="G3651" t="str">
        <f t="shared" si="1070"/>
        <v>0.0909008944417923-0.287468123157115i</v>
      </c>
      <c r="H3651" t="str">
        <f t="shared" si="1071"/>
        <v>0.027636058150738-9.00440942173964i</v>
      </c>
      <c r="I3651" t="str">
        <f t="shared" si="1072"/>
        <v>-0.121579158874744-0.0375870884574401i</v>
      </c>
      <c r="K3651" t="str">
        <f t="shared" si="1073"/>
        <v>0.00443103205426524-0.0057256318014244i</v>
      </c>
      <c r="L3651" t="str">
        <f t="shared" si="1074"/>
        <v>0.0015-0.0113836350408702i</v>
      </c>
      <c r="M3651" t="str">
        <f t="shared" si="1075"/>
        <v>0.0135-0.00467020924753649i</v>
      </c>
      <c r="N3651">
        <f t="shared" si="1076"/>
        <v>117.45262588463601</v>
      </c>
      <c r="O3651">
        <f t="shared" si="1077"/>
        <v>23.717016734177786</v>
      </c>
      <c r="P3651" s="3">
        <f t="shared" si="1078"/>
        <v>-23.717016734177786</v>
      </c>
      <c r="Q3651" s="3">
        <f t="shared" si="1079"/>
        <v>62.547374115363986</v>
      </c>
      <c r="R3651">
        <f t="shared" si="1080"/>
        <v>-117.45262588463601</v>
      </c>
      <c r="S3651">
        <f t="shared" si="1081"/>
        <v>873.81437541967239</v>
      </c>
      <c r="T3651">
        <f t="shared" si="1064"/>
        <v>-23.717016734177786</v>
      </c>
    </row>
    <row r="3652" spans="1:20" x14ac:dyDescent="0.3">
      <c r="A3652">
        <f t="shared" si="1065"/>
        <v>5511200.9278895818</v>
      </c>
      <c r="B3652">
        <f t="shared" si="1082"/>
        <v>877134.87004626717</v>
      </c>
      <c r="C3652" t="str">
        <f t="shared" si="1066"/>
        <v>0.0297600458716659+0.0569751102265533i</v>
      </c>
      <c r="D3652" t="str">
        <f t="shared" si="1067"/>
        <v>0.129341562838707-1.43966855900479i</v>
      </c>
      <c r="E3652" t="str">
        <f t="shared" si="1068"/>
        <v>-23.1971336937273-8.24562301918932i</v>
      </c>
      <c r="F3652" t="str">
        <f t="shared" si="1069"/>
        <v>1.57616979177368-5.17375332247642i</v>
      </c>
      <c r="G3652" t="str">
        <f t="shared" si="1070"/>
        <v>0.0902759787857995-0.286576737437053i</v>
      </c>
      <c r="H3652" t="str">
        <f t="shared" si="1071"/>
        <v>0.0273593529131179-8.97012491097188i</v>
      </c>
      <c r="I3652" t="str">
        <f t="shared" si="1072"/>
        <v>-0.12073908317-0.037185644378205i</v>
      </c>
      <c r="K3652" t="str">
        <f t="shared" si="1073"/>
        <v>0.00442026342860197-0.00571534615974985i</v>
      </c>
      <c r="L3652" t="str">
        <f t="shared" si="1074"/>
        <v>0.0015-0.0113405409851267i</v>
      </c>
      <c r="M3652" t="str">
        <f t="shared" si="1075"/>
        <v>0.0135-0.00465252963492376i</v>
      </c>
      <c r="N3652">
        <f t="shared" si="1076"/>
        <v>117.57960262926271</v>
      </c>
      <c r="O3652">
        <f t="shared" si="1077"/>
        <v>23.838582369667755</v>
      </c>
      <c r="P3652" s="3">
        <f t="shared" si="1078"/>
        <v>-23.838582369667755</v>
      </c>
      <c r="Q3652" s="3">
        <f t="shared" si="1079"/>
        <v>62.420397370737291</v>
      </c>
      <c r="R3652">
        <f t="shared" si="1080"/>
        <v>-117.57960262926271</v>
      </c>
      <c r="S3652">
        <f t="shared" si="1081"/>
        <v>877.13487004626722</v>
      </c>
      <c r="T3652">
        <f t="shared" si="1064"/>
        <v>-23.838582369667755</v>
      </c>
    </row>
    <row r="3653" spans="1:20" x14ac:dyDescent="0.3">
      <c r="A3653">
        <f t="shared" si="1065"/>
        <v>5532143.4914155621</v>
      </c>
      <c r="B3653">
        <f t="shared" si="1082"/>
        <v>880467.98255244305</v>
      </c>
      <c r="C3653" t="str">
        <f t="shared" si="1066"/>
        <v>0.0294704027656282+0.0561183261173222i</v>
      </c>
      <c r="D3653" t="str">
        <f t="shared" si="1067"/>
        <v>0.128372312645064-1.43430752078504i</v>
      </c>
      <c r="E3653" t="str">
        <f t="shared" si="1068"/>
        <v>-23.0205489802487-8.14240031206726i</v>
      </c>
      <c r="F3653" t="str">
        <f t="shared" si="1069"/>
        <v>1.56532671262501-5.15757028825582i</v>
      </c>
      <c r="G3653" t="str">
        <f t="shared" si="1070"/>
        <v>0.0896549355528261-0.285686765678504i</v>
      </c>
      <c r="H3653" t="str">
        <f t="shared" si="1071"/>
        <v>0.027085237821326-8.93597194776008i</v>
      </c>
      <c r="I3653" t="str">
        <f t="shared" si="1072"/>
        <v>-0.119904269042935-0.0367883179887808i</v>
      </c>
      <c r="K3653" t="str">
        <f t="shared" si="1073"/>
        <v>0.00440949061028254-0.00570506506421359i</v>
      </c>
      <c r="L3653" t="str">
        <f t="shared" si="1074"/>
        <v>0.0015-0.0112976100668726i</v>
      </c>
      <c r="M3653" t="str">
        <f t="shared" si="1075"/>
        <v>0.0135-0.00463491695051182i</v>
      </c>
      <c r="N3653">
        <f t="shared" si="1076"/>
        <v>117.70610077545049</v>
      </c>
      <c r="O3653">
        <f t="shared" si="1077"/>
        <v>23.96014802392029</v>
      </c>
      <c r="P3653" s="3">
        <f t="shared" si="1078"/>
        <v>-23.96014802392029</v>
      </c>
      <c r="Q3653" s="3">
        <f t="shared" si="1079"/>
        <v>62.293899224549506</v>
      </c>
      <c r="R3653">
        <f t="shared" si="1080"/>
        <v>-117.70610077545049</v>
      </c>
      <c r="S3653">
        <f t="shared" si="1081"/>
        <v>880.467982552443</v>
      </c>
      <c r="T3653">
        <f t="shared" si="1064"/>
        <v>-23.96014802392029</v>
      </c>
    </row>
    <row r="3654" spans="1:20" x14ac:dyDescent="0.3">
      <c r="A3654">
        <f t="shared" si="1065"/>
        <v>5553165.6366829416</v>
      </c>
      <c r="B3654">
        <f t="shared" si="1082"/>
        <v>883813.76088614238</v>
      </c>
      <c r="C3654" t="str">
        <f t="shared" si="1066"/>
        <v>0.0291824601236445+0.0552743227059949i</v>
      </c>
      <c r="D3654" t="str">
        <f t="shared" si="1067"/>
        <v>0.127410264971312-1.42896578170054i</v>
      </c>
      <c r="E3654" t="str">
        <f t="shared" si="1068"/>
        <v>-22.8452668966205-8.04053513688429i</v>
      </c>
      <c r="F3654" t="str">
        <f t="shared" si="1069"/>
        <v>1.55455092645679-5.14141459696214i</v>
      </c>
      <c r="G3654" t="str">
        <f t="shared" si="1070"/>
        <v>0.0890377465617669-0.284798220234905i</v>
      </c>
      <c r="H3654" t="str">
        <f t="shared" si="1071"/>
        <v>0.0268136911261874-8.90195001722568i</v>
      </c>
      <c r="I3654" t="str">
        <f t="shared" si="1072"/>
        <v>-0.119074690988405-0.0363950700021625i</v>
      </c>
      <c r="K3654" t="str">
        <f t="shared" si="1073"/>
        <v>0.00439871385742056-0.00569478828011156i</v>
      </c>
      <c r="L3654" t="str">
        <f t="shared" si="1074"/>
        <v>0.0015-0.0112548416685321i</v>
      </c>
      <c r="M3654" t="str">
        <f t="shared" si="1075"/>
        <v>0.0135-0.00461737094093626i</v>
      </c>
      <c r="N3654">
        <f t="shared" si="1076"/>
        <v>117.83212286249204</v>
      </c>
      <c r="O3654">
        <f t="shared" si="1077"/>
        <v>24.081714031189474</v>
      </c>
      <c r="P3654" s="3">
        <f t="shared" si="1078"/>
        <v>-24.081714031189474</v>
      </c>
      <c r="Q3654" s="3">
        <f t="shared" si="1079"/>
        <v>62.167877137507965</v>
      </c>
      <c r="R3654">
        <f t="shared" si="1080"/>
        <v>-117.83212286249204</v>
      </c>
      <c r="S3654">
        <f t="shared" si="1081"/>
        <v>883.8137608861424</v>
      </c>
      <c r="T3654">
        <f t="shared" si="1064"/>
        <v>-24.081714031189474</v>
      </c>
    </row>
    <row r="3655" spans="1:20" x14ac:dyDescent="0.3">
      <c r="A3655">
        <f t="shared" si="1065"/>
        <v>5574267.6661023377</v>
      </c>
      <c r="B3655">
        <f t="shared" si="1082"/>
        <v>887172.25317750976</v>
      </c>
      <c r="C3655" t="str">
        <f t="shared" si="1066"/>
        <v>0.0288962372301203+0.0544429106107965i</v>
      </c>
      <c r="D3655" t="str">
        <f t="shared" si="1067"/>
        <v>0.126455367202958-1.42364327974978i</v>
      </c>
      <c r="E3655" t="str">
        <f t="shared" si="1068"/>
        <v>-22.6712793975031-7.94000852248764i</v>
      </c>
      <c r="F3655" t="str">
        <f t="shared" si="1069"/>
        <v>1.54384211591646-5.12528645197491i</v>
      </c>
      <c r="G3655" t="str">
        <f t="shared" si="1070"/>
        <v>0.0884243936360819-0.283911113284023i</v>
      </c>
      <c r="H3655" t="str">
        <f t="shared" si="1071"/>
        <v>0.0265446912430384-8.86805860663143i</v>
      </c>
      <c r="I3655" t="str">
        <f t="shared" si="1072"/>
        <v>-0.11825032352252-0.0360058614564024i</v>
      </c>
      <c r="K3655" t="str">
        <f t="shared" si="1073"/>
        <v>0.00438793342921681-0.00568451557599875i</v>
      </c>
      <c r="L3655" t="str">
        <f t="shared" si="1074"/>
        <v>0.0015-0.0112122351748676i</v>
      </c>
      <c r="M3655" t="str">
        <f t="shared" si="1075"/>
        <v>0.0135-0.00459989135379186i</v>
      </c>
      <c r="N3655">
        <f t="shared" si="1076"/>
        <v>117.95767137444543</v>
      </c>
      <c r="O3655">
        <f t="shared" si="1077"/>
        <v>24.20328072354398</v>
      </c>
      <c r="P3655" s="3">
        <f t="shared" si="1078"/>
        <v>-24.20328072354398</v>
      </c>
      <c r="Q3655" s="3">
        <f t="shared" si="1079"/>
        <v>62.042328625554575</v>
      </c>
      <c r="R3655">
        <f t="shared" si="1080"/>
        <v>-117.95767137444543</v>
      </c>
      <c r="S3655">
        <f t="shared" si="1081"/>
        <v>887.17225317750979</v>
      </c>
      <c r="T3655">
        <f t="shared" si="1064"/>
        <v>-24.20328072354398</v>
      </c>
    </row>
    <row r="3656" spans="1:20" x14ac:dyDescent="0.3">
      <c r="A3656">
        <f t="shared" si="1065"/>
        <v>5595449.8832335267</v>
      </c>
      <c r="B3656">
        <f t="shared" si="1082"/>
        <v>890543.50773958431</v>
      </c>
      <c r="C3656" t="str">
        <f t="shared" si="1066"/>
        <v>0.0286117522619925+0.0536239032540577i</v>
      </c>
      <c r="D3656" t="str">
        <f t="shared" si="1067"/>
        <v>0.125507567096306-1.41833995304471i</v>
      </c>
      <c r="E3656" t="str">
        <f t="shared" si="1068"/>
        <v>-22.4985784361006-7.84080177987169i</v>
      </c>
      <c r="F3656" t="str">
        <f t="shared" si="1069"/>
        <v>1.53319996375423-5.10918605366019i</v>
      </c>
      <c r="G3656" t="str">
        <f t="shared" si="1070"/>
        <v>0.0878148586051184-0.283025456829031i</v>
      </c>
      <c r="H3656" t="str">
        <f t="shared" si="1071"/>
        <v>0.0262782167503775-8.83429720537096i</v>
      </c>
      <c r="I3656" t="str">
        <f t="shared" si="1072"/>
        <v>-0.117431141184234-0.0356206537127432i</v>
      </c>
      <c r="K3656" t="str">
        <f t="shared" si="1073"/>
        <v>0.00437714958592586-0.00567424672369926i</v>
      </c>
      <c r="L3656" t="str">
        <f t="shared" si="1074"/>
        <v>0.0015-0.0111697899729704i</v>
      </c>
      <c r="M3656" t="str">
        <f t="shared" si="1075"/>
        <v>0.0135-0.00458247793762885i</v>
      </c>
      <c r="N3656">
        <f t="shared" si="1076"/>
        <v>118.08274874086976</v>
      </c>
      <c r="O3656">
        <f t="shared" si="1077"/>
        <v>24.324848430818165</v>
      </c>
      <c r="P3656" s="3">
        <f t="shared" si="1078"/>
        <v>-24.324848430818165</v>
      </c>
      <c r="Q3656" s="3">
        <f t="shared" si="1079"/>
        <v>61.917251259130246</v>
      </c>
      <c r="R3656">
        <f t="shared" si="1080"/>
        <v>-118.08274874086976</v>
      </c>
      <c r="S3656">
        <f t="shared" si="1081"/>
        <v>890.54350773958436</v>
      </c>
      <c r="T3656">
        <f t="shared" si="1064"/>
        <v>-24.324848430818165</v>
      </c>
    </row>
    <row r="3657" spans="1:20" x14ac:dyDescent="0.3">
      <c r="A3657">
        <f t="shared" si="1065"/>
        <v>5616712.5927898139</v>
      </c>
      <c r="B3657">
        <f t="shared" si="1082"/>
        <v>893927.5730689948</v>
      </c>
      <c r="C3657" t="str">
        <f t="shared" si="1066"/>
        <v>0.0283290223227233+0.0528171168210111i</v>
      </c>
      <c r="D3657" t="str">
        <f t="shared" si="1067"/>
        <v>0.124566812776039-1.4130557398116i</v>
      </c>
      <c r="E3657" t="str">
        <f t="shared" si="1068"/>
        <v>-22.3271559660724-7.74289649779891i</v>
      </c>
      <c r="F3657" t="str">
        <f t="shared" si="1069"/>
        <v>1.52262415284581-5.0931135993892i</v>
      </c>
      <c r="G3657" t="str">
        <f t="shared" si="1070"/>
        <v>0.0872091233054097-0.282141262699577i</v>
      </c>
      <c r="H3657" t="str">
        <f t="shared" si="1071"/>
        <v>0.0260142463885317-8.80066530495833i</v>
      </c>
      <c r="I3657" t="str">
        <f t="shared" si="1072"/>
        <v>-0.116617118536911-0.035239408453748i</v>
      </c>
      <c r="K3657" t="str">
        <f t="shared" si="1073"/>
        <v>0.00436636258882236-0.00566398149831606i</v>
      </c>
      <c r="L3657" t="str">
        <f t="shared" si="1074"/>
        <v>0.0015-0.0111275054522518i</v>
      </c>
      <c r="M3657" t="str">
        <f t="shared" si="1075"/>
        <v>0.0135-0.00456513044194945i</v>
      </c>
      <c r="N3657">
        <f t="shared" si="1076"/>
        <v>118.20735733755589</v>
      </c>
      <c r="O3657">
        <f t="shared" si="1077"/>
        <v>24.446417480565302</v>
      </c>
      <c r="P3657" s="3">
        <f t="shared" si="1078"/>
        <v>-24.446417480565302</v>
      </c>
      <c r="Q3657" s="3">
        <f t="shared" si="1079"/>
        <v>61.792642662444109</v>
      </c>
      <c r="R3657">
        <f t="shared" si="1080"/>
        <v>-118.20735733755589</v>
      </c>
      <c r="S3657">
        <f t="shared" si="1081"/>
        <v>893.92757306899477</v>
      </c>
      <c r="T3657">
        <f t="shared" si="1064"/>
        <v>-24.446417480565302</v>
      </c>
    </row>
    <row r="3658" spans="1:20" x14ac:dyDescent="0.3">
      <c r="A3658">
        <f t="shared" si="1065"/>
        <v>5638056.1006424148</v>
      </c>
      <c r="B3658">
        <f t="shared" si="1082"/>
        <v>897324.49784665694</v>
      </c>
      <c r="C3658" t="str">
        <f t="shared" si="1066"/>
        <v>0.0280480634753584+0.0520223702191556i</v>
      </c>
      <c r="D3658" t="str">
        <f t="shared" si="1067"/>
        <v>0.123633052732829-1.4077905783919i</v>
      </c>
      <c r="E3658" t="str">
        <f t="shared" si="1068"/>
        <v>-22.1570039433775-7.6462745384877i</v>
      </c>
      <c r="F3658" t="str">
        <f t="shared" si="1069"/>
        <v>1.51211436621478-5.07706928355716i</v>
      </c>
      <c r="G3658" t="str">
        <f t="shared" si="1070"/>
        <v>0.0866071695819613-0.281258542552867i</v>
      </c>
      <c r="H3658" t="str">
        <f t="shared" si="1071"/>
        <v>0.0257527590583413-8.76716239901751i</v>
      </c>
      <c r="I3658" t="str">
        <f t="shared" si="1072"/>
        <v>-0.115808230169872-0.0348620876814268i</v>
      </c>
      <c r="K3658" t="str">
        <f t="shared" si="1073"/>
        <v>0.00435557270016781-0.00565371967824043i</v>
      </c>
      <c r="L3658" t="str">
        <f t="shared" si="1074"/>
        <v>0.0015-0.011085381004435i</v>
      </c>
      <c r="M3658" t="str">
        <f t="shared" si="1075"/>
        <v>0.0135-0.00454784861720408i</v>
      </c>
      <c r="N3658">
        <f t="shared" si="1076"/>
        <v>118.33149948724797</v>
      </c>
      <c r="O3658">
        <f t="shared" si="1077"/>
        <v>24.567988198010443</v>
      </c>
      <c r="P3658" s="3">
        <f t="shared" si="1078"/>
        <v>-24.567988198010443</v>
      </c>
      <c r="Q3658" s="3">
        <f t="shared" si="1079"/>
        <v>61.668500512752033</v>
      </c>
      <c r="R3658">
        <f t="shared" si="1080"/>
        <v>-118.33149948724797</v>
      </c>
      <c r="S3658">
        <f t="shared" si="1081"/>
        <v>897.32449784665698</v>
      </c>
      <c r="T3658">
        <f t="shared" si="1064"/>
        <v>-24.567988198010443</v>
      </c>
    </row>
    <row r="3659" spans="1:20" x14ac:dyDescent="0.3">
      <c r="A3659">
        <f t="shared" si="1065"/>
        <v>5659480.713824857</v>
      </c>
      <c r="B3659">
        <f t="shared" si="1082"/>
        <v>900734.33093847428</v>
      </c>
      <c r="C3659" t="str">
        <f t="shared" si="1066"/>
        <v>0.0277688907746684+0.0512394850381636i</v>
      </c>
      <c r="D3659" t="str">
        <f t="shared" si="1067"/>
        <v>0.122706235820951-1.40254440724307i</v>
      </c>
      <c r="E3659" t="str">
        <f t="shared" si="1068"/>
        <v>-21.9881143280494-7.55091803336668i</v>
      </c>
      <c r="F3659" t="str">
        <f t="shared" si="1069"/>
        <v>1.50167028705477-5.06105329760213i</v>
      </c>
      <c r="G3659" t="str">
        <f t="shared" si="1070"/>
        <v>0.0860089792895142-0.280377307874746i</v>
      </c>
      <c r="H3659" t="str">
        <f t="shared" si="1071"/>
        <v>0.0254937338198585-8.73378798327235i</v>
      </c>
      <c r="I3659" t="str">
        <f t="shared" si="1072"/>
        <v>-0.115004450699918-0.0344886537153642i</v>
      </c>
      <c r="K3659" t="str">
        <f t="shared" si="1073"/>
        <v>0.00434478018317648-0.00564346104516074i</v>
      </c>
      <c r="L3659" t="str">
        <f t="shared" si="1074"/>
        <v>0.0015-0.0110434160235455i</v>
      </c>
      <c r="M3659" t="str">
        <f t="shared" si="1075"/>
        <v>0.0135-0.0045306322147879i</v>
      </c>
      <c r="N3659">
        <f t="shared" si="1076"/>
        <v>118.45517746035898</v>
      </c>
      <c r="O3659">
        <f t="shared" si="1077"/>
        <v>24.689560906005941</v>
      </c>
      <c r="P3659" s="3">
        <f t="shared" si="1078"/>
        <v>-24.689560906005941</v>
      </c>
      <c r="Q3659" s="3">
        <f t="shared" si="1079"/>
        <v>61.544822539641025</v>
      </c>
      <c r="R3659">
        <f t="shared" si="1080"/>
        <v>-118.45517746035898</v>
      </c>
      <c r="S3659">
        <f t="shared" si="1081"/>
        <v>900.73433093847427</v>
      </c>
      <c r="T3659">
        <f t="shared" si="1064"/>
        <v>-24.689560906005941</v>
      </c>
    </row>
    <row r="3660" spans="1:20" x14ac:dyDescent="0.3">
      <c r="A3660">
        <f t="shared" si="1065"/>
        <v>5680986.740537391</v>
      </c>
      <c r="B3660">
        <f t="shared" si="1082"/>
        <v>904157.12139604054</v>
      </c>
      <c r="C3660" t="str">
        <f t="shared" si="1066"/>
        <v>0.0274915182984008+0.0504682855103307i</v>
      </c>
      <c r="D3660" t="str">
        <f t="shared" si="1067"/>
        <v>0.121786311255907-1.39731716493943i</v>
      </c>
      <c r="E3660" t="str">
        <f t="shared" si="1068"/>
        <v>-21.8204790859029-7.45680937889197i</v>
      </c>
      <c r="F3660" t="str">
        <f t="shared" si="1069"/>
        <v>1.49129159875105-5.04506583002348i</v>
      </c>
      <c r="G3660" t="str">
        <f t="shared" si="1070"/>
        <v>0.0854145342937907-0.279497569980788i</v>
      </c>
      <c r="H3660" t="str">
        <f t="shared" si="1071"/>
        <v>0.0252371498910585-8.70054155553581i</v>
      </c>
      <c r="I3660" t="str">
        <f t="shared" si="1072"/>
        <v>-0.114205754772813-0.0341190691908369i</v>
      </c>
      <c r="K3660" t="str">
        <f t="shared" si="1073"/>
        <v>0.00433398530198137-0.00563320538407086i</v>
      </c>
      <c r="L3660" t="str">
        <f t="shared" si="1074"/>
        <v>0.0015-0.011001609905903i</v>
      </c>
      <c r="M3660" t="str">
        <f t="shared" si="1075"/>
        <v>0.0135-0.00451348098703715i</v>
      </c>
      <c r="N3660">
        <f t="shared" si="1076"/>
        <v>118.57839347568139</v>
      </c>
      <c r="O3660">
        <f t="shared" si="1077"/>
        <v>24.811135924988985</v>
      </c>
      <c r="P3660" s="3">
        <f t="shared" si="1078"/>
        <v>-24.811135924988985</v>
      </c>
      <c r="Q3660" s="3">
        <f t="shared" si="1079"/>
        <v>61.421606524318612</v>
      </c>
      <c r="R3660">
        <f t="shared" si="1080"/>
        <v>-118.57839347568139</v>
      </c>
      <c r="S3660">
        <f t="shared" si="1081"/>
        <v>904.15712139604057</v>
      </c>
      <c r="T3660">
        <f t="shared" si="1064"/>
        <v>-24.811135924988985</v>
      </c>
    </row>
    <row r="3661" spans="1:20" x14ac:dyDescent="0.3">
      <c r="A3661">
        <f t="shared" si="1065"/>
        <v>5702574.4901514342</v>
      </c>
      <c r="B3661">
        <f t="shared" si="1082"/>
        <v>907592.91845734557</v>
      </c>
      <c r="C3661" t="str">
        <f t="shared" si="1066"/>
        <v>0.0272159591776705+0.0497085984715818i</v>
      </c>
      <c r="D3661" t="str">
        <f t="shared" si="1067"/>
        <v>0.120873228612071-1.39210879017294i</v>
      </c>
      <c r="E3661" t="str">
        <f t="shared" si="1068"/>
        <v>-21.6540901901821-7.36393123243144i</v>
      </c>
      <c r="F3661" t="str">
        <f t="shared" si="1069"/>
        <v>1.48097798490211-5.02910706640134i</v>
      </c>
      <c r="G3661" t="str">
        <f t="shared" si="1070"/>
        <v>0.0848238164727211-0.278619340017385i</v>
      </c>
      <c r="H3661" t="str">
        <f t="shared" si="1071"/>
        <v>0.0249829866465712-8.66742261570015i</v>
      </c>
      <c r="I3661" t="str">
        <f t="shared" si="1072"/>
        <v>-0.113412117064776-0.0337532970569388i</v>
      </c>
      <c r="K3661" t="str">
        <f t="shared" si="1073"/>
        <v>0.00432318832160017-0.00562295248327819i</v>
      </c>
      <c r="L3661" t="str">
        <f t="shared" si="1074"/>
        <v>0.0015-0.0109599620501126i</v>
      </c>
      <c r="M3661" t="str">
        <f t="shared" si="1075"/>
        <v>0.0135-0.00449639468722569i</v>
      </c>
      <c r="N3661">
        <f t="shared" si="1076"/>
        <v>118.70114970108753</v>
      </c>
      <c r="O3661">
        <f t="shared" si="1077"/>
        <v>24.932713572938425</v>
      </c>
      <c r="P3661" s="3">
        <f t="shared" si="1078"/>
        <v>-24.932713572938425</v>
      </c>
      <c r="Q3661" s="3">
        <f t="shared" si="1079"/>
        <v>61.29885029891247</v>
      </c>
      <c r="R3661">
        <f t="shared" si="1080"/>
        <v>-118.70114970108753</v>
      </c>
      <c r="S3661">
        <f t="shared" si="1081"/>
        <v>907.5929184573456</v>
      </c>
      <c r="T3661">
        <f t="shared" si="1064"/>
        <v>-24.932713572938425</v>
      </c>
    </row>
    <row r="3662" spans="1:20" x14ac:dyDescent="0.3">
      <c r="A3662">
        <f t="shared" si="1065"/>
        <v>5724244.2732140096</v>
      </c>
      <c r="B3662">
        <f t="shared" si="1082"/>
        <v>911041.77154748351</v>
      </c>
      <c r="C3662" t="str">
        <f t="shared" si="1066"/>
        <v>0.0269422256265036+0.0489602533229994i</v>
      </c>
      <c r="D3662" t="str">
        <f t="shared" si="1067"/>
        <v>0.119966937820339-1.38691922175399i</v>
      </c>
      <c r="E3662" t="str">
        <f t="shared" si="1068"/>
        <v>-21.4889396231411-7.27226650820995i</v>
      </c>
      <c r="F3662" t="str">
        <f t="shared" si="1069"/>
        <v>1.47072912934064-5.01317718941516i</v>
      </c>
      <c r="G3662" t="str">
        <f t="shared" si="1070"/>
        <v>0.0842368077176529-0.277742628962844i</v>
      </c>
      <c r="H3662" t="str">
        <f t="shared" si="1071"/>
        <v>0.024731223616424-8.63443066572658i</v>
      </c>
      <c r="I3662" t="str">
        <f t="shared" si="1072"/>
        <v>-0.112623512283919-0.0333913005746963i</v>
      </c>
      <c r="K3662" t="str">
        <f t="shared" si="1073"/>
        <v>0.00431238950790084-0.0056127021344111i</v>
      </c>
      <c r="L3662" t="str">
        <f t="shared" si="1074"/>
        <v>0.0015-0.0109184718570558i</v>
      </c>
      <c r="M3662" t="str">
        <f t="shared" si="1075"/>
        <v>0.0135-0.00447937306956136i</v>
      </c>
      <c r="N3662">
        <f t="shared" si="1076"/>
        <v>118.82344825422587</v>
      </c>
      <c r="O3662">
        <f t="shared" si="1077"/>
        <v>25.054294165335371</v>
      </c>
      <c r="P3662" s="3">
        <f t="shared" si="1078"/>
        <v>-25.054294165335371</v>
      </c>
      <c r="Q3662" s="3">
        <f t="shared" si="1079"/>
        <v>61.176551745774141</v>
      </c>
      <c r="R3662">
        <f t="shared" si="1080"/>
        <v>-118.82344825422587</v>
      </c>
      <c r="S3662">
        <f t="shared" si="1081"/>
        <v>911.04177154748356</v>
      </c>
      <c r="T3662">
        <f t="shared" si="1064"/>
        <v>-25.054294165335371</v>
      </c>
    </row>
    <row r="3663" spans="1:20" x14ac:dyDescent="0.3">
      <c r="A3663">
        <f t="shared" si="1065"/>
        <v>5745996.4014522228</v>
      </c>
      <c r="B3663">
        <f t="shared" si="1082"/>
        <v>914503.73027936392</v>
      </c>
      <c r="C3663" t="str">
        <f t="shared" si="1066"/>
        <v>0.0266703289705682+0.0482230819928983i</v>
      </c>
      <c r="D3663" t="str">
        <f t="shared" si="1067"/>
        <v>0.119067389165798-1.38174839861219i</v>
      </c>
      <c r="E3663" t="str">
        <f t="shared" si="1068"/>
        <v>-21.3250193775693-7.18179837331897i</v>
      </c>
      <c r="F3663" t="str">
        <f t="shared" si="1069"/>
        <v>1.4605447161544-4.99727637886313i</v>
      </c>
      <c r="G3663" t="str">
        <f t="shared" si="1070"/>
        <v>0.0836534899345399-0.276867447628485i</v>
      </c>
      <c r="H3663" t="str">
        <f t="shared" si="1071"/>
        <v>0.0244818404848012-8.60156520963533i</v>
      </c>
      <c r="I3663" t="str">
        <f t="shared" si="1072"/>
        <v>-0.111839915171681-0.0330330433151884i</v>
      </c>
      <c r="K3663" t="str">
        <f t="shared" si="1073"/>
        <v>0.00430158912756719-0.00560245413242595i</v>
      </c>
      <c r="L3663" t="str">
        <f t="shared" si="1074"/>
        <v>0.0015-0.0108771387298822i</v>
      </c>
      <c r="M3663" t="str">
        <f t="shared" si="1075"/>
        <v>0.0135-0.00446241588918246i</v>
      </c>
      <c r="N3663">
        <f t="shared" si="1076"/>
        <v>118.94529120320917</v>
      </c>
      <c r="O3663">
        <f t="shared" si="1077"/>
        <v>25.17587801512289</v>
      </c>
      <c r="P3663" s="3">
        <f t="shared" si="1078"/>
        <v>-25.17587801512289</v>
      </c>
      <c r="Q3663" s="3">
        <f t="shared" si="1079"/>
        <v>61.054708796790827</v>
      </c>
      <c r="R3663">
        <f t="shared" si="1080"/>
        <v>-118.94529120320917</v>
      </c>
      <c r="S3663">
        <f t="shared" si="1081"/>
        <v>914.50373027936394</v>
      </c>
      <c r="T3663">
        <f t="shared" si="1064"/>
        <v>-25.17587801512289</v>
      </c>
    </row>
    <row r="3664" spans="1:20" x14ac:dyDescent="0.3">
      <c r="A3664">
        <f t="shared" si="1065"/>
        <v>5767831.1877777409</v>
      </c>
      <c r="B3664">
        <f t="shared" si="1082"/>
        <v>917978.8444544255</v>
      </c>
      <c r="C3664" t="str">
        <f t="shared" si="1066"/>
        <v>0.0264002796751044+0.0474969188994189i</v>
      </c>
      <c r="D3664" t="str">
        <f t="shared" si="1067"/>
        <v>0.118174533285399-1.37659625979711i</v>
      </c>
      <c r="E3664" t="str">
        <f t="shared" si="1068"/>
        <v>-21.1623214582545-7.09251024378626i</v>
      </c>
      <c r="F3664" t="str">
        <f t="shared" si="1069"/>
        <v>1.4504244297066-4.98140481168092i</v>
      </c>
      <c r="G3664" t="str">
        <f t="shared" si="1070"/>
        <v>0.0830738450451152-0.275993806659743i</v>
      </c>
      <c r="H3664" t="str">
        <f t="shared" si="1071"/>
        <v>0.0242348170888169-8.56882575349542i</v>
      </c>
      <c r="I3664" t="str">
        <f t="shared" si="1072"/>
        <v>-0.111061300504228-0.0326784891576599i</v>
      </c>
      <c r="K3664" t="str">
        <f t="shared" si="1073"/>
        <v>0.00429078744806441-0.0055922082756138i</v>
      </c>
      <c r="L3664" t="str">
        <f t="shared" si="1074"/>
        <v>0.0015-0.0108359620740011i</v>
      </c>
      <c r="M3664" t="str">
        <f t="shared" si="1075"/>
        <v>0.0135-0.00444552290215427i</v>
      </c>
      <c r="N3664">
        <f t="shared" si="1076"/>
        <v>119.06668056729691</v>
      </c>
      <c r="O3664">
        <f t="shared" si="1077"/>
        <v>25.297465432668677</v>
      </c>
      <c r="P3664" s="3">
        <f t="shared" si="1078"/>
        <v>-25.297465432668677</v>
      </c>
      <c r="Q3664" s="3">
        <f t="shared" si="1079"/>
        <v>60.933319432703094</v>
      </c>
      <c r="R3664">
        <f t="shared" si="1080"/>
        <v>-119.06668056729691</v>
      </c>
      <c r="S3664">
        <f t="shared" si="1081"/>
        <v>917.97884445442548</v>
      </c>
      <c r="T3664">
        <f t="shared" si="1064"/>
        <v>-25.297465432668677</v>
      </c>
    </row>
    <row r="3665" spans="1:20" x14ac:dyDescent="0.3">
      <c r="A3665">
        <f t="shared" si="1065"/>
        <v>5789748.9462912967</v>
      </c>
      <c r="B3665">
        <f t="shared" si="1082"/>
        <v>921467.16406335239</v>
      </c>
      <c r="C3665" t="str">
        <f t="shared" si="1066"/>
        <v>0.0261320873720828+0.0467816009136494i</v>
      </c>
      <c r="D3665" t="str">
        <f t="shared" si="1067"/>
        <v>0.117288321165651-1.37146274447906i</v>
      </c>
      <c r="E3665" t="str">
        <f t="shared" si="1068"/>
        <v>-21.0008378833928-7.00438578070815i</v>
      </c>
      <c r="F3665" t="str">
        <f t="shared" si="1069"/>
        <v>1.44036795465612-4.96556266196115i</v>
      </c>
      <c r="G3665" t="str">
        <f t="shared" si="1070"/>
        <v>0.0824978549880443-0.275121716537274i</v>
      </c>
      <c r="H3665" t="str">
        <f t="shared" si="1071"/>
        <v>0.0239901334173028-8.53621180541498i</v>
      </c>
      <c r="I3665" t="str">
        <f t="shared" si="1072"/>
        <v>-0.110287643093842-0.0323276022876392i</v>
      </c>
      <c r="K3665" t="str">
        <f t="shared" si="1073"/>
        <v>0.00427998473760404-0.00558196436560632i</v>
      </c>
      <c r="L3665" t="str">
        <f t="shared" si="1074"/>
        <v>0.0015-0.0107949412970722i</v>
      </c>
      <c r="M3665" t="str">
        <f t="shared" si="1075"/>
        <v>0.0135-0.0044286938654655i</v>
      </c>
      <c r="N3665">
        <f t="shared" si="1076"/>
        <v>119.18761831757087</v>
      </c>
      <c r="O3665">
        <f t="shared" si="1077"/>
        <v>25.419056725727845</v>
      </c>
      <c r="P3665" s="3">
        <f t="shared" si="1078"/>
        <v>-25.419056725727845</v>
      </c>
      <c r="Q3665" s="3">
        <f t="shared" si="1079"/>
        <v>60.812381682429134</v>
      </c>
      <c r="R3665">
        <f t="shared" si="1080"/>
        <v>-119.18761831757087</v>
      </c>
      <c r="S3665">
        <f t="shared" si="1081"/>
        <v>921.46716406335236</v>
      </c>
      <c r="T3665">
        <f t="shared" si="1064"/>
        <v>-25.419056725727845</v>
      </c>
    </row>
    <row r="3666" spans="1:20" x14ac:dyDescent="0.3">
      <c r="A3666">
        <f t="shared" si="1065"/>
        <v>5811749.9922872037</v>
      </c>
      <c r="B3666">
        <f t="shared" si="1082"/>
        <v>924968.73928679316</v>
      </c>
      <c r="C3666" t="str">
        <f t="shared" si="1066"/>
        <v>0.025865760886606+0.0460769673232621i</v>
      </c>
      <c r="D3666" t="str">
        <f t="shared" si="1067"/>
        <v>0.116408704140323-1.36634779194974i</v>
      </c>
      <c r="E3666" t="str">
        <f t="shared" si="1068"/>
        <v>-20.8405606859416-6.9174088864407i</v>
      </c>
      <c r="F3666" t="str">
        <f t="shared" si="1069"/>
        <v>1.43037497597727-4.94975010097247i</v>
      </c>
      <c r="G3666" t="str">
        <f t="shared" si="1070"/>
        <v>0.0819255017200613-0.274251187578062i</v>
      </c>
      <c r="H3666" t="str">
        <f t="shared" si="1071"/>
        <v>0.0237477696096098-8.50372287553103i</v>
      </c>
      <c r="I3666" t="str">
        <f t="shared" si="1072"/>
        <v>-0.109518917790275-0.0319803471950502i</v>
      </c>
      <c r="K3666" t="str">
        <f t="shared" si="1073"/>
        <v>0.00426918126510938-0.00557172220738159i</v>
      </c>
      <c r="L3666" t="str">
        <f t="shared" si="1074"/>
        <v>0.0015-0.010754075808998i</v>
      </c>
      <c r="M3666" t="str">
        <f t="shared" si="1075"/>
        <v>0.0135-0.00441192853702481i</v>
      </c>
      <c r="N3666">
        <f t="shared" si="1076"/>
        <v>119.30810637760368</v>
      </c>
      <c r="O3666">
        <f t="shared" si="1077"/>
        <v>25.540652199407905</v>
      </c>
      <c r="P3666" s="3">
        <f t="shared" si="1078"/>
        <v>-25.540652199407905</v>
      </c>
      <c r="Q3666" s="3">
        <f t="shared" si="1079"/>
        <v>60.691893622396329</v>
      </c>
      <c r="R3666">
        <f t="shared" si="1080"/>
        <v>-119.30810637760368</v>
      </c>
      <c r="S3666">
        <f t="shared" si="1081"/>
        <v>924.96873928679315</v>
      </c>
      <c r="T3666">
        <f t="shared" si="1064"/>
        <v>-25.540652199407905</v>
      </c>
    </row>
    <row r="3667" spans="1:20" x14ac:dyDescent="0.3">
      <c r="A3667">
        <f t="shared" si="1065"/>
        <v>5833834.6422578963</v>
      </c>
      <c r="B3667">
        <f t="shared" si="1082"/>
        <v>928483.62049608305</v>
      </c>
      <c r="C3667" t="str">
        <f t="shared" si="1066"/>
        <v>0.0256013082625817+0.0453828597966695i</v>
      </c>
      <c r="D3667" t="str">
        <f t="shared" si="1067"/>
        <v>0.115535633888158-1.36125134162305i</v>
      </c>
      <c r="E3667" t="str">
        <f t="shared" si="1068"/>
        <v>-20.6814819149215-6.8315637008511i</v>
      </c>
      <c r="F3667" t="str">
        <f t="shared" si="1069"/>
        <v>1.42044517897938-4.93396729717887i</v>
      </c>
      <c r="G3667" t="str">
        <f t="shared" si="1070"/>
        <v>0.0813567672170853-0.273382229936531i</v>
      </c>
      <c r="H3667" t="str">
        <f t="shared" si="1071"/>
        <v>0.0235077059544251-8.47135847600009i</v>
      </c>
      <c r="I3667" t="str">
        <f t="shared" si="1072"/>
        <v>-0.10875509948209-0.0316366886723295i</v>
      </c>
      <c r="K3667" t="str">
        <f t="shared" si="1073"/>
        <v>0.00425837730018041-0.00556148160926918i</v>
      </c>
      <c r="L3667" t="str">
        <f t="shared" si="1074"/>
        <v>0.0015-0.0107133650219147i</v>
      </c>
      <c r="M3667" t="str">
        <f t="shared" si="1075"/>
        <v>0.0135-0.00439522667565731i</v>
      </c>
      <c r="N3667">
        <f t="shared" si="1076"/>
        <v>119.42814662412145</v>
      </c>
      <c r="O3667">
        <f t="shared" si="1077"/>
        <v>25.66225215613359</v>
      </c>
      <c r="P3667" s="3">
        <f t="shared" si="1078"/>
        <v>-25.66225215613359</v>
      </c>
      <c r="Q3667" s="3">
        <f t="shared" si="1079"/>
        <v>60.571853375878547</v>
      </c>
      <c r="R3667">
        <f t="shared" si="1080"/>
        <v>-119.42814662412145</v>
      </c>
      <c r="S3667">
        <f t="shared" si="1081"/>
        <v>928.48362049608306</v>
      </c>
      <c r="T3667">
        <f t="shared" si="1064"/>
        <v>-25.66225215613359</v>
      </c>
    </row>
    <row r="3668" spans="1:20" x14ac:dyDescent="0.3">
      <c r="A3668">
        <f t="shared" si="1065"/>
        <v>5856003.2138984762</v>
      </c>
      <c r="B3668">
        <f t="shared" si="1082"/>
        <v>932011.85825396818</v>
      </c>
      <c r="C3668" t="str">
        <f t="shared" si="1066"/>
        <v>0.0253387367876777+0.0446991223476797i</v>
      </c>
      <c r="D3668" t="str">
        <f t="shared" si="1067"/>
        <v>0.114669062430601-1.35617333303573i</v>
      </c>
      <c r="E3668" t="str">
        <f t="shared" si="1068"/>
        <v>-20.5235936366645-6.74683459762629i</v>
      </c>
      <c r="F3668" t="str">
        <f t="shared" si="1069"/>
        <v>1.41057824932591-4.91821441625888i</v>
      </c>
      <c r="G3668" t="str">
        <f t="shared" si="1070"/>
        <v>0.0807916334753224-0.272514853605655i</v>
      </c>
      <c r="H3668" t="str">
        <f t="shared" si="1071"/>
        <v>0.0232699228886008-8.43911812098789i</v>
      </c>
      <c r="I3668" t="str">
        <f t="shared" si="1072"/>
        <v>-0.107996163097974-0.0312965918125357i</v>
      </c>
      <c r="K3668" t="str">
        <f t="shared" si="1073"/>
        <v>0.00424757311305889-0.0055512423829549i</v>
      </c>
      <c r="L3668" t="str">
        <f t="shared" si="1074"/>
        <v>0.0015-0.010672808350184i</v>
      </c>
      <c r="M3668" t="str">
        <f t="shared" si="1075"/>
        <v>0.0135-0.00437858804110112i</v>
      </c>
      <c r="N3668">
        <f t="shared" si="1076"/>
        <v>119.54774088766018</v>
      </c>
      <c r="O3668">
        <f t="shared" si="1077"/>
        <v>25.783856895614434</v>
      </c>
      <c r="P3668" s="3">
        <f t="shared" si="1078"/>
        <v>-25.783856895614434</v>
      </c>
      <c r="Q3668" s="3">
        <f t="shared" si="1079"/>
        <v>60.452259112339817</v>
      </c>
      <c r="R3668">
        <f t="shared" si="1080"/>
        <v>-119.54774088766018</v>
      </c>
      <c r="S3668">
        <f t="shared" si="1081"/>
        <v>932.01185825396817</v>
      </c>
      <c r="T3668">
        <f t="shared" si="1064"/>
        <v>-25.783856895614434</v>
      </c>
    </row>
    <row r="3669" spans="1:20" x14ac:dyDescent="0.3">
      <c r="A3669">
        <f t="shared" si="1065"/>
        <v>5878256.0261112908</v>
      </c>
      <c r="B3669">
        <f t="shared" si="1082"/>
        <v>935553.50331533328</v>
      </c>
      <c r="C3669" t="str">
        <f t="shared" si="1066"/>
        <v>0.025078053017585+0.0440256013006596i</v>
      </c>
      <c r="D3669" t="str">
        <f t="shared" si="1067"/>
        <v>0.113808942129539-1.35111370584803i</v>
      </c>
      <c r="E3669" t="str">
        <f t="shared" si="1068"/>
        <v>-20.3668879360145-6.66320618064111i</v>
      </c>
      <c r="F3669" t="str">
        <f t="shared" si="1069"/>
        <v>1.40077387305338-4.90249162112494i</v>
      </c>
      <c r="G3669" t="str">
        <f t="shared" si="1070"/>
        <v>0.0802300825123458-0.271649068418075i</v>
      </c>
      <c r="H3669" t="str">
        <f t="shared" si="1071"/>
        <v>0.0230344009959981-8.40700132666031i</v>
      </c>
      <c r="I3669" t="str">
        <f t="shared" si="1072"/>
        <v>-0.107242083608032-0.0309600220074674i</v>
      </c>
      <c r="K3669" t="str">
        <f t="shared" si="1073"/>
        <v>0.00423676897459286-0.00554100434348495i</v>
      </c>
      <c r="L3669" t="str">
        <f t="shared" si="1074"/>
        <v>0.0015-0.0106324052103845i</v>
      </c>
      <c r="M3669" t="str">
        <f t="shared" si="1075"/>
        <v>0.0135-0.00436201239400392i</v>
      </c>
      <c r="N3669">
        <f t="shared" si="1076"/>
        <v>119.66689095321472</v>
      </c>
      <c r="O3669">
        <f t="shared" si="1077"/>
        <v>25.905466714812718</v>
      </c>
      <c r="P3669" s="3">
        <f t="shared" si="1078"/>
        <v>-25.905466714812718</v>
      </c>
      <c r="Q3669" s="3">
        <f t="shared" si="1079"/>
        <v>60.333109046785282</v>
      </c>
      <c r="R3669">
        <f t="shared" si="1080"/>
        <v>-119.66689095321472</v>
      </c>
      <c r="S3669">
        <f t="shared" si="1081"/>
        <v>935.55350331533327</v>
      </c>
      <c r="T3669">
        <f t="shared" si="1064"/>
        <v>-25.905466714812718</v>
      </c>
    </row>
    <row r="3670" spans="1:20" x14ac:dyDescent="0.3">
      <c r="A3670">
        <f t="shared" si="1065"/>
        <v>5900593.3990105139</v>
      </c>
      <c r="B3670">
        <f t="shared" si="1082"/>
        <v>939108.60662793159</v>
      </c>
      <c r="C3670" t="str">
        <f t="shared" si="1066"/>
        <v>0.0248192627996092+0.0433621452561991i</v>
      </c>
      <c r="D3670" t="str">
        <f t="shared" si="1067"/>
        <v>0.112955225685052-1.34607239984444i</v>
      </c>
      <c r="E3670" t="str">
        <f t="shared" si="1068"/>
        <v>-20.2113569174795-6.58066328038195i</v>
      </c>
      <c r="F3670" t="str">
        <f t="shared" si="1069"/>
        <v>1.39103173659006-4.88679907194302i</v>
      </c>
      <c r="G3670" t="str">
        <f t="shared" si="1070"/>
        <v>0.0796720963681617-0.270784884047216i</v>
      </c>
      <c r="H3670" t="str">
        <f t="shared" si="1071"/>
        <v>0.0228011210063437-8.37500761117311i</v>
      </c>
      <c r="I3670" t="str">
        <f t="shared" si="1072"/>
        <v>-0.106492836025063-0.030626944945776i</v>
      </c>
      <c r="K3670" t="str">
        <f t="shared" si="1073"/>
        <v>0.00422596515620179-0.0055307673092697i</v>
      </c>
      <c r="L3670" t="str">
        <f t="shared" si="1074"/>
        <v>0.0015-0.0105921550213036i</v>
      </c>
      <c r="M3670" t="str">
        <f t="shared" si="1075"/>
        <v>0.0135-0.00434549949591942i</v>
      </c>
      <c r="N3670">
        <f t="shared" si="1076"/>
        <v>119.78559856088266</v>
      </c>
      <c r="O3670">
        <f t="shared" si="1077"/>
        <v>26.027081907911629</v>
      </c>
      <c r="P3670" s="3">
        <f t="shared" si="1078"/>
        <v>-26.027081907911629</v>
      </c>
      <c r="Q3670" s="3">
        <f t="shared" si="1079"/>
        <v>60.214401439117339</v>
      </c>
      <c r="R3670">
        <f t="shared" si="1080"/>
        <v>-119.78559856088266</v>
      </c>
      <c r="S3670">
        <f t="shared" si="1081"/>
        <v>939.10860662793164</v>
      </c>
      <c r="T3670">
        <f t="shared" si="1064"/>
        <v>-26.027081907911629</v>
      </c>
    </row>
    <row r="3671" spans="1:20" x14ac:dyDescent="0.3">
      <c r="A3671">
        <f t="shared" si="1065"/>
        <v>5923015.6539267534</v>
      </c>
      <c r="B3671">
        <f t="shared" si="1082"/>
        <v>942677.21933311771</v>
      </c>
      <c r="C3671" t="str">
        <f t="shared" si="1066"/>
        <v>0.0245623712955996+0.0427086050572567i</v>
      </c>
      <c r="D3671" t="str">
        <f t="shared" si="1067"/>
        <v>0.11210786613318-1.34104935493428i</v>
      </c>
      <c r="E3671" t="str">
        <f t="shared" si="1068"/>
        <v>-20.0569927063353-6.49919095042704i</v>
      </c>
      <c r="F3671" t="str">
        <f t="shared" si="1069"/>
        <v>1.38135152677411-4.87113692615168i</v>
      </c>
      <c r="G3671" t="str">
        <f t="shared" si="1070"/>
        <v>0.0791176571062573-0.269922310008406i</v>
      </c>
      <c r="H3671" t="str">
        <f t="shared" si="1071"/>
        <v>0.0225700637940991-8.3431364946628i</v>
      </c>
      <c r="I3671" t="str">
        <f t="shared" si="1072"/>
        <v>-0.105748395405802-0.0302973266110801i</v>
      </c>
      <c r="K3671" t="str">
        <f t="shared" si="1073"/>
        <v>0.0042151619298408-0.00552053110208688i</v>
      </c>
      <c r="L3671" t="str">
        <f t="shared" si="1074"/>
        <v>0.0015-0.0105520572039287i</v>
      </c>
      <c r="M3671" t="str">
        <f t="shared" si="1075"/>
        <v>0.0135-0.00432904910930407i</v>
      </c>
      <c r="N3671">
        <f t="shared" si="1076"/>
        <v>119.90386540650212</v>
      </c>
      <c r="O3671">
        <f t="shared" si="1077"/>
        <v>26.148702766286721</v>
      </c>
      <c r="P3671" s="3">
        <f t="shared" si="1078"/>
        <v>-26.148702766286721</v>
      </c>
      <c r="Q3671" s="3">
        <f t="shared" si="1079"/>
        <v>60.096134593497872</v>
      </c>
      <c r="R3671">
        <f t="shared" si="1080"/>
        <v>-119.90386540650212</v>
      </c>
      <c r="S3671">
        <f t="shared" si="1081"/>
        <v>942.6772193331177</v>
      </c>
      <c r="T3671">
        <f t="shared" si="1064"/>
        <v>-26.148702766286721</v>
      </c>
    </row>
    <row r="3672" spans="1:20" x14ac:dyDescent="0.3">
      <c r="A3672">
        <f t="shared" si="1065"/>
        <v>5945523.1134116752</v>
      </c>
      <c r="B3672">
        <f t="shared" si="1082"/>
        <v>946259.39276658359</v>
      </c>
      <c r="C3672" t="str">
        <f t="shared" si="1066"/>
        <v>0.0243073830042428+0.0420648337558014i</v>
      </c>
      <c r="D3672" t="str">
        <f t="shared" si="1067"/>
        <v>0.111266816843697-1.33604451115237i</v>
      </c>
      <c r="E3672" t="str">
        <f t="shared" si="1068"/>
        <v>-19.9037874496847-6.41877446398161i</v>
      </c>
      <c r="F3672" t="str">
        <f t="shared" si="1069"/>
        <v>1.37173293087162-4.8555053384817i</v>
      </c>
      <c r="G3672" t="str">
        <f t="shared" si="1070"/>
        <v>0.0785667468146282-0.269061355659995i</v>
      </c>
      <c r="H3672" t="str">
        <f t="shared" si="1071"/>
        <v>0.0223412103773446-8.31138749923675i</v>
      </c>
      <c r="I3672" t="str">
        <f t="shared" si="1072"/>
        <v>-0.105008736852152-0.0299711332800798i</v>
      </c>
      <c r="K3672" t="str">
        <f t="shared" si="1073"/>
        <v>0.00420435956796569-0.00551029554708442i</v>
      </c>
      <c r="L3672" t="str">
        <f t="shared" si="1074"/>
        <v>0.0015-0.0105121111814392i</v>
      </c>
      <c r="M3672" t="str">
        <f t="shared" si="1075"/>
        <v>0.0135-0.00431266099751352i</v>
      </c>
      <c r="N3672">
        <f t="shared" si="1076"/>
        <v>120.02169314228107</v>
      </c>
      <c r="O3672">
        <f t="shared" si="1077"/>
        <v>26.270329578476634</v>
      </c>
      <c r="P3672" s="3">
        <f t="shared" si="1078"/>
        <v>-26.270329578476634</v>
      </c>
      <c r="Q3672" s="3">
        <f t="shared" si="1079"/>
        <v>59.978306857718927</v>
      </c>
      <c r="R3672">
        <f t="shared" si="1080"/>
        <v>-120.02169314228107</v>
      </c>
      <c r="S3672">
        <f t="shared" si="1081"/>
        <v>946.25939276658357</v>
      </c>
      <c r="T3672">
        <f t="shared" si="1064"/>
        <v>-26.270329578476634</v>
      </c>
    </row>
    <row r="3673" spans="1:20" x14ac:dyDescent="0.3">
      <c r="A3673">
        <f t="shared" si="1065"/>
        <v>5968116.1012426391</v>
      </c>
      <c r="B3673">
        <f t="shared" si="1082"/>
        <v>949855.17845909658</v>
      </c>
      <c r="C3673" t="str">
        <f t="shared" si="1066"/>
        <v>0.0240543017827368+0.0414306865799333i</v>
      </c>
      <c r="D3673" t="str">
        <f t="shared" si="1067"/>
        <v>0.110432031517899-1.33105780865966i</v>
      </c>
      <c r="E3673" t="str">
        <f t="shared" si="1068"/>
        <v>-19.7517333174747-6.33939931046878i</v>
      </c>
      <c r="F3673" t="str">
        <f t="shared" si="1069"/>
        <v>1.3621756365943-4.83990446097549i</v>
      </c>
      <c r="G3673" t="str">
        <f t="shared" si="1070"/>
        <v>0.078019347606794-0.268202030204479i</v>
      </c>
      <c r="H3673" t="str">
        <f t="shared" si="1071"/>
        <v>0.0221145419166761-8.27976014896425i</v>
      </c>
      <c r="I3673" t="str">
        <f t="shared" si="1072"/>
        <v>-0.104273835512395-0.0296483315206758i</v>
      </c>
      <c r="K3673" t="str">
        <f t="shared" si="1073"/>
        <v>0.00419355834349709-0.00550006047278268i</v>
      </c>
      <c r="L3673" t="str">
        <f t="shared" si="1074"/>
        <v>0.0015-0.0104723163791982i</v>
      </c>
      <c r="M3673" t="str">
        <f t="shared" si="1075"/>
        <v>0.0135-0.00429633492479927i</v>
      </c>
      <c r="N3673">
        <f t="shared" si="1076"/>
        <v>120.13908337742367</v>
      </c>
      <c r="O3673">
        <f t="shared" si="1077"/>
        <v>26.391962630155188</v>
      </c>
      <c r="P3673" s="3">
        <f t="shared" si="1078"/>
        <v>-26.391962630155188</v>
      </c>
      <c r="Q3673" s="3">
        <f t="shared" si="1079"/>
        <v>59.860916622576333</v>
      </c>
      <c r="R3673">
        <f t="shared" si="1080"/>
        <v>-120.13908337742367</v>
      </c>
      <c r="S3673">
        <f t="shared" si="1081"/>
        <v>949.85517845909658</v>
      </c>
      <c r="T3673">
        <f t="shared" si="1064"/>
        <v>-26.391962630155188</v>
      </c>
    </row>
    <row r="3674" spans="1:20" x14ac:dyDescent="0.3">
      <c r="A3674">
        <f t="shared" si="1065"/>
        <v>5990794.9424273614</v>
      </c>
      <c r="B3674">
        <f t="shared" si="1082"/>
        <v>953464.62813724112</v>
      </c>
      <c r="C3674" t="str">
        <f t="shared" si="1066"/>
        <v>0.0238031308678575+0.0408060209014796i</v>
      </c>
      <c r="D3674" t="str">
        <f t="shared" si="1067"/>
        <v>0.10960346418641-1.32608918774384i</v>
      </c>
      <c r="E3674" t="str">
        <f t="shared" si="1068"/>
        <v>-19.6008225034682-6.26105119217296i</v>
      </c>
      <c r="F3674" t="str">
        <f t="shared" si="1069"/>
        <v>1.35267933211686-4.82433444300655i</v>
      </c>
      <c r="G3674" t="str">
        <f t="shared" si="1070"/>
        <v>0.0774754416227915-0.26734434268962i</v>
      </c>
      <c r="H3674" t="str">
        <f t="shared" si="1071"/>
        <v>0.0218900397141133-8.24825396986674i</v>
      </c>
      <c r="I3674" t="str">
        <f t="shared" si="1072"/>
        <v>-0.103543666582368-0.0293288881900856i</v>
      </c>
      <c r="K3674" t="str">
        <f t="shared" si="1073"/>
        <v>0.00418275852978532-0.00548982571107637i</v>
      </c>
      <c r="L3674" t="str">
        <f t="shared" si="1074"/>
        <v>0.0015-0.0104326722247442i</v>
      </c>
      <c r="M3674" t="str">
        <f t="shared" si="1075"/>
        <v>0.0135-0.00428007065630532i</v>
      </c>
      <c r="N3674">
        <f t="shared" si="1076"/>
        <v>120.25603767874735</v>
      </c>
      <c r="O3674">
        <f t="shared" si="1077"/>
        <v>26.513602204104821</v>
      </c>
      <c r="P3674" s="3">
        <f t="shared" si="1078"/>
        <v>-26.513602204104821</v>
      </c>
      <c r="Q3674" s="3">
        <f t="shared" si="1079"/>
        <v>59.743962321252653</v>
      </c>
      <c r="R3674">
        <f t="shared" si="1080"/>
        <v>-120.25603767874735</v>
      </c>
      <c r="S3674">
        <f t="shared" si="1081"/>
        <v>953.46462813724111</v>
      </c>
      <c r="T3674">
        <f t="shared" si="1064"/>
        <v>-26.513602204104821</v>
      </c>
    </row>
    <row r="3675" spans="1:20" x14ac:dyDescent="0.3">
      <c r="A3675">
        <f t="shared" si="1065"/>
        <v>6013559.963208585</v>
      </c>
      <c r="B3675">
        <f t="shared" si="1082"/>
        <v>957087.79372416262</v>
      </c>
      <c r="C3675" t="str">
        <f t="shared" si="1066"/>
        <v>0.023553872896438+0.0401906962040551i</v>
      </c>
      <c r="D3675" t="str">
        <f t="shared" si="1067"/>
        <v>0.108781069206989-1.32113858881993i</v>
      </c>
      <c r="E3675" t="str">
        <f t="shared" si="1068"/>
        <v>-19.4510472261757-6.18371602093632i</v>
      </c>
      <c r="F3675" t="str">
        <f t="shared" si="1069"/>
        <v>1.34324370609406-4.80879543129898i</v>
      </c>
      <c r="G3675" t="str">
        <f t="shared" si="1070"/>
        <v>0.0769350110301554-0.266488302009573i</v>
      </c>
      <c r="H3675" t="str">
        <f t="shared" si="1071"/>
        <v>0.0216676852120183-8.21686848990832i</v>
      </c>
      <c r="I3675" t="str">
        <f t="shared" si="1072"/>
        <v>-0.102818205306632-0.0290127704329606i</v>
      </c>
      <c r="K3675" t="str">
        <f t="shared" si="1073"/>
        <v>0.00417196040057428-0.0054795910972356i</v>
      </c>
      <c r="L3675" t="str">
        <f t="shared" si="1074"/>
        <v>0.0015-0.0103931781477826i</v>
      </c>
      <c r="M3675" t="str">
        <f t="shared" si="1075"/>
        <v>0.0135-0.00426386795806467i</v>
      </c>
      <c r="N3675">
        <f t="shared" si="1076"/>
        <v>120.37255757129796</v>
      </c>
      <c r="O3675">
        <f t="shared" si="1077"/>
        <v>26.635248580191899</v>
      </c>
      <c r="P3675" s="3">
        <f t="shared" si="1078"/>
        <v>-26.635248580191899</v>
      </c>
      <c r="Q3675" s="3">
        <f t="shared" si="1079"/>
        <v>59.627442428702032</v>
      </c>
      <c r="R3675">
        <f t="shared" si="1080"/>
        <v>-120.37255757129796</v>
      </c>
      <c r="S3675">
        <f t="shared" si="1081"/>
        <v>957.08779372416257</v>
      </c>
      <c r="T3675">
        <f t="shared" si="1064"/>
        <v>-26.635248580191899</v>
      </c>
    </row>
    <row r="3676" spans="1:20" x14ac:dyDescent="0.3">
      <c r="A3676">
        <f t="shared" si="1065"/>
        <v>6036411.4910687776</v>
      </c>
      <c r="B3676">
        <f t="shared" si="1082"/>
        <v>960724.72734031442</v>
      </c>
      <c r="C3676" t="str">
        <f t="shared" si="1066"/>
        <v>0.0233065299252785+0.039584574051602i</v>
      </c>
      <c r="D3676" t="str">
        <f t="shared" si="1067"/>
        <v>0.10796480126236-1.31620595243085i</v>
      </c>
      <c r="E3676" t="str">
        <f t="shared" si="1068"/>
        <v>-19.3023997297491-6.10737991490906i</v>
      </c>
      <c r="F3676" t="str">
        <f t="shared" si="1069"/>
        <v>1.33386844767761-4.7932875699472i</v>
      </c>
      <c r="G3676" t="str">
        <f t="shared" si="1070"/>
        <v>0.0763980380248781-0.265633916906007i</v>
      </c>
      <c r="H3676" t="str">
        <f t="shared" si="1071"/>
        <v>0.0214474599920344-8.18560323898704i</v>
      </c>
      <c r="I3676" t="str">
        <f t="shared" si="1072"/>
        <v>-0.102097426979624-0.0286999456795119i</v>
      </c>
      <c r="K3676" t="str">
        <f t="shared" si="1073"/>
        <v>0.00416116422996644-0.00546935646990703i</v>
      </c>
      <c r="L3676" t="str">
        <f t="shared" si="1074"/>
        <v>0.0015-0.010353833580178i</v>
      </c>
      <c r="M3676" t="str">
        <f t="shared" si="1075"/>
        <v>0.0135-0.00424772659699609i</v>
      </c>
      <c r="N3676">
        <f t="shared" si="1076"/>
        <v>120.48864453895278</v>
      </c>
      <c r="O3676">
        <f t="shared" si="1077"/>
        <v>26.756902035340513</v>
      </c>
      <c r="P3676" s="3">
        <f t="shared" si="1078"/>
        <v>-26.756902035340513</v>
      </c>
      <c r="Q3676" s="3">
        <f t="shared" si="1079"/>
        <v>59.511355461047216</v>
      </c>
      <c r="R3676">
        <f t="shared" si="1080"/>
        <v>-120.48864453895278</v>
      </c>
      <c r="S3676">
        <f t="shared" si="1081"/>
        <v>960.72472734031442</v>
      </c>
      <c r="T3676">
        <f t="shared" si="1064"/>
        <v>-26.756902035340513</v>
      </c>
    </row>
    <row r="3677" spans="1:20" x14ac:dyDescent="0.3">
      <c r="A3677">
        <f t="shared" si="1065"/>
        <v>6059349.8547348389</v>
      </c>
      <c r="B3677">
        <f t="shared" si="1082"/>
        <v>964375.48130420758</v>
      </c>
      <c r="C3677" t="str">
        <f t="shared" si="1066"/>
        <v>0.0230611034504976+0.0389875180573715i</v>
      </c>
      <c r="D3677" t="str">
        <f t="shared" si="1067"/>
        <v>0.107154615358047-1.31129121924805i</v>
      </c>
      <c r="E3677" t="str">
        <f t="shared" si="1068"/>
        <v>-19.1548722848329-6.03202919534876i</v>
      </c>
      <c r="F3677" t="str">
        <f t="shared" si="1069"/>
        <v>1.32455324653252-4.77781100043503i</v>
      </c>
      <c r="G3677" t="str">
        <f t="shared" si="1070"/>
        <v>0.0758645048323581-0.264781195969236i</v>
      </c>
      <c r="H3677" t="str">
        <f t="shared" si="1071"/>
        <v>0.0212293457740268-8.15445774892517i</v>
      </c>
      <c r="I3677" t="str">
        <f t="shared" si="1072"/>
        <v>-0.101381306946762-0.028390381643627i</v>
      </c>
      <c r="K3677" t="str">
        <f t="shared" si="1073"/>
        <v>0.00415037029238655-0.0054591216711139i</v>
      </c>
      <c r="L3677" t="str">
        <f t="shared" si="1074"/>
        <v>0.0015-0.0103146379559454i</v>
      </c>
      <c r="M3677" t="str">
        <f t="shared" si="1075"/>
        <v>0.0135-0.00423164634090066i</v>
      </c>
      <c r="N3677">
        <f t="shared" si="1076"/>
        <v>120.60430002502559</v>
      </c>
      <c r="O3677">
        <f t="shared" si="1077"/>
        <v>26.878562843510284</v>
      </c>
      <c r="P3677" s="3">
        <f t="shared" si="1078"/>
        <v>-26.878562843510284</v>
      </c>
      <c r="Q3677" s="3">
        <f t="shared" si="1079"/>
        <v>59.395699974974406</v>
      </c>
      <c r="R3677">
        <f t="shared" si="1080"/>
        <v>-120.60430002502559</v>
      </c>
      <c r="S3677">
        <f t="shared" si="1081"/>
        <v>964.3754813042076</v>
      </c>
      <c r="T3677">
        <f t="shared" si="1064"/>
        <v>-26.878562843510284</v>
      </c>
    </row>
    <row r="3678" spans="1:20" x14ac:dyDescent="0.3">
      <c r="A3678">
        <f t="shared" si="1065"/>
        <v>6082375.3841828313</v>
      </c>
      <c r="B3678">
        <f t="shared" si="1082"/>
        <v>968040.10813316365</v>
      </c>
      <c r="C3678" t="str">
        <f t="shared" si="1066"/>
        <v>0.0228175944263429+0.0383993938533744i</v>
      </c>
      <c r="D3678" t="str">
        <f t="shared" si="1067"/>
        <v>0.106350466820225-1.30639433007199i</v>
      </c>
      <c r="E3678" t="str">
        <f t="shared" si="1068"/>
        <v>-19.008457189382-5.95765038347279i</v>
      </c>
      <c r="F3678" t="str">
        <f t="shared" si="1069"/>
        <v>1.31529779285347-4.76236586165569i</v>
      </c>
      <c r="G3678" t="str">
        <f t="shared" si="1070"/>
        <v>0.0753343937083254-0.263930147639341i</v>
      </c>
      <c r="H3678" t="str">
        <f t="shared" si="1071"/>
        <v>0.0210133244150447-8.12343155346043i</v>
      </c>
      <c r="I3678" t="str">
        <f t="shared" si="1072"/>
        <v>-0.100669820605564-0.0280840463209998i</v>
      </c>
      <c r="K3678" t="str">
        <f t="shared" si="1073"/>
        <v>0.00413957886254656-0.00544888654625612i</v>
      </c>
      <c r="L3678" t="str">
        <f t="shared" si="1074"/>
        <v>0.0015-0.0102755907112426i</v>
      </c>
      <c r="M3678" t="str">
        <f t="shared" si="1075"/>
        <v>0.0135-0.00421562695845853i</v>
      </c>
      <c r="N3678">
        <f t="shared" si="1076"/>
        <v>120.71952543285695</v>
      </c>
      <c r="O3678">
        <f t="shared" si="1077"/>
        <v>27.000231275672601</v>
      </c>
      <c r="P3678" s="3">
        <f t="shared" si="1078"/>
        <v>-27.000231275672601</v>
      </c>
      <c r="Q3678" s="3">
        <f t="shared" si="1079"/>
        <v>59.280474567143052</v>
      </c>
      <c r="R3678">
        <f t="shared" si="1080"/>
        <v>-120.71952543285695</v>
      </c>
      <c r="S3678">
        <f t="shared" si="1081"/>
        <v>968.0401081331637</v>
      </c>
      <c r="T3678">
        <f t="shared" si="1064"/>
        <v>-27.000231275672601</v>
      </c>
    </row>
    <row r="3679" spans="1:20" x14ac:dyDescent="0.3">
      <c r="A3679">
        <f t="shared" si="1065"/>
        <v>6105488.4106427263</v>
      </c>
      <c r="B3679">
        <f t="shared" si="1082"/>
        <v>971718.66054406972</v>
      </c>
      <c r="C3679" t="str">
        <f t="shared" si="1066"/>
        <v>0.022576003283475+0.0378200690602664i</v>
      </c>
      <c r="D3679" t="str">
        <f t="shared" si="1067"/>
        <v>0.105552311293581-1.30151522583275i</v>
      </c>
      <c r="E3679" t="str">
        <f t="shared" si="1068"/>
        <v>-18.863146769439-5.88423019735835i</v>
      </c>
      <c r="F3679" t="str">
        <f t="shared" si="1069"/>
        <v>1.30610177738058-4.74695228993098i</v>
      </c>
      <c r="G3679" t="str">
        <f t="shared" si="1070"/>
        <v>0.074807686939755-0.263080780207294i</v>
      </c>
      <c r="H3679" t="str">
        <f t="shared" si="1071"/>
        <v>0.0207993779082872-8.09252418823643i</v>
      </c>
      <c r="I3679" t="str">
        <f t="shared" si="1072"/>
        <v>-0.0999629434067176-0.0277809079872517i</v>
      </c>
      <c r="K3679" t="str">
        <f t="shared" si="1073"/>
        <v>0.00412879021540951-0.00543865094410949i</v>
      </c>
      <c r="L3679" t="str">
        <f t="shared" si="1074"/>
        <v>0.0015-0.0102366912843621i</v>
      </c>
      <c r="M3679" t="str">
        <f t="shared" si="1075"/>
        <v>0.0135-0.00419966821922547i</v>
      </c>
      <c r="N3679">
        <f t="shared" si="1076"/>
        <v>120.83432212640663</v>
      </c>
      <c r="O3679">
        <f t="shared" si="1077"/>
        <v>27.121907599790028</v>
      </c>
      <c r="P3679" s="3">
        <f t="shared" si="1078"/>
        <v>-27.121907599790028</v>
      </c>
      <c r="Q3679" s="3">
        <f t="shared" si="1079"/>
        <v>59.165677873593367</v>
      </c>
      <c r="R3679">
        <f t="shared" si="1080"/>
        <v>-120.83432212640663</v>
      </c>
      <c r="S3679">
        <f t="shared" si="1081"/>
        <v>971.71866054406973</v>
      </c>
      <c r="T3679">
        <f t="shared" si="1064"/>
        <v>-27.121907599790028</v>
      </c>
    </row>
    <row r="3680" spans="1:20" x14ac:dyDescent="0.3">
      <c r="A3680">
        <f t="shared" si="1065"/>
        <v>6128689.266603169</v>
      </c>
      <c r="B3680">
        <f t="shared" si="1082"/>
        <v>975411.19145413721</v>
      </c>
      <c r="C3680" t="str">
        <f t="shared" si="1066"/>
        <v>0.0223363299467423+0.037249413257689i</v>
      </c>
      <c r="D3680" t="str">
        <f t="shared" si="1067"/>
        <v>0.104760104739187-1.29665384759052i</v>
      </c>
      <c r="E3680" t="str">
        <f t="shared" si="1068"/>
        <v>-18.7189333798816-5.81175554889429i</v>
      </c>
      <c r="F3680" t="str">
        <f t="shared" si="1069"/>
        <v>1.29696489141523-4.7315704190311i</v>
      </c>
      <c r="G3680" t="str">
        <f t="shared" si="1070"/>
        <v>0.074284366845764-0.26223310181609i</v>
      </c>
      <c r="H3680" t="str">
        <f t="shared" si="1071"/>
        <v>0.0205874883820865-8.06173519079406i</v>
      </c>
      <c r="I3680" t="str">
        <f t="shared" si="1072"/>
        <v>-0.0992606508551476-0.0274809351960668i</v>
      </c>
      <c r="K3680" t="str">
        <f t="shared" si="1073"/>
        <v>0.00411800462615391-0.00542841471682454i</v>
      </c>
      <c r="L3680" t="str">
        <f t="shared" si="1074"/>
        <v>0.0015-0.0101979391157223i</v>
      </c>
      <c r="M3680" t="str">
        <f t="shared" si="1075"/>
        <v>0.0135-0.00418376989362966i</v>
      </c>
      <c r="N3680">
        <f t="shared" si="1076"/>
        <v>120.94869143083537</v>
      </c>
      <c r="O3680">
        <f t="shared" si="1077"/>
        <v>27.243592080794304</v>
      </c>
      <c r="P3680" s="3">
        <f t="shared" si="1078"/>
        <v>-27.243592080794304</v>
      </c>
      <c r="Q3680" s="3">
        <f t="shared" si="1079"/>
        <v>59.051308569164632</v>
      </c>
      <c r="R3680">
        <f t="shared" si="1080"/>
        <v>-120.94869143083537</v>
      </c>
      <c r="S3680">
        <f t="shared" si="1081"/>
        <v>975.41119145413722</v>
      </c>
      <c r="T3680">
        <f t="shared" si="1064"/>
        <v>-27.243592080794304</v>
      </c>
    </row>
    <row r="3681" spans="1:20" x14ac:dyDescent="0.3">
      <c r="A3681">
        <f t="shared" si="1065"/>
        <v>6151978.2858162615</v>
      </c>
      <c r="B3681">
        <f t="shared" si="1082"/>
        <v>979117.75398166291</v>
      </c>
      <c r="C3681" t="str">
        <f t="shared" si="1066"/>
        <v>0.0220985738524537+0.0366872979550391i</v>
      </c>
      <c r="D3681" t="str">
        <f t="shared" si="1067"/>
        <v>0.103973803432387-1.29181013653614i</v>
      </c>
      <c r="E3681" t="str">
        <f t="shared" si="1068"/>
        <v>-18.5758094051314-5.74021354077931i</v>
      </c>
      <c r="F3681" t="str">
        <f t="shared" si="1069"/>
        <v>1.28788682683524-4.71622038019402i</v>
      </c>
      <c r="G3681" t="str">
        <f t="shared" si="1070"/>
        <v>0.0737644157784892-0.261387120461869i</v>
      </c>
      <c r="H3681" t="str">
        <f t="shared" si="1071"/>
        <v>0.0203776380989023-8.03106410056245i</v>
      </c>
      <c r="I3681" t="str">
        <f t="shared" si="1072"/>
        <v>-0.0985629185110574-0.0271840967773196i</v>
      </c>
      <c r="K3681" t="str">
        <f t="shared" si="1073"/>
        <v>0.00410722237013828-0.00541817771992503i</v>
      </c>
      <c r="L3681" t="str">
        <f t="shared" si="1074"/>
        <v>0.0015-0.0101593336478604i</v>
      </c>
      <c r="M3681" t="str">
        <f t="shared" si="1075"/>
        <v>0.0135-0.00416793175296839i</v>
      </c>
      <c r="N3681">
        <f t="shared" si="1076"/>
        <v>121.0626346330813</v>
      </c>
      <c r="O3681">
        <f t="shared" si="1077"/>
        <v>27.365284980566933</v>
      </c>
      <c r="P3681" s="3">
        <f t="shared" si="1078"/>
        <v>-27.365284980566933</v>
      </c>
      <c r="Q3681" s="3">
        <f t="shared" si="1079"/>
        <v>58.937365366918698</v>
      </c>
      <c r="R3681">
        <f t="shared" si="1080"/>
        <v>-121.0626346330813</v>
      </c>
      <c r="S3681">
        <f t="shared" si="1081"/>
        <v>979.11775398166287</v>
      </c>
      <c r="T3681">
        <f t="shared" si="1064"/>
        <v>-27.365284980566933</v>
      </c>
    </row>
    <row r="3682" spans="1:20" x14ac:dyDescent="0.3">
      <c r="A3682">
        <f t="shared" si="1065"/>
        <v>6175355.8033023626</v>
      </c>
      <c r="B3682">
        <f t="shared" si="1082"/>
        <v>982838.40144679323</v>
      </c>
      <c r="C3682" t="str">
        <f t="shared" si="1066"/>
        <v>0.0218627339651696+0.0361335965626706i</v>
      </c>
      <c r="D3682" t="str">
        <f t="shared" si="1067"/>
        <v>0.103193363960692-1.28698403399161i</v>
      </c>
      <c r="E3682" t="str">
        <f t="shared" si="1068"/>
        <v>-18.4337672598314-5.66959146356904i</v>
      </c>
      <c r="F3682" t="str">
        <f t="shared" si="1069"/>
        <v>1.27886727611012-4.70090230214506i</v>
      </c>
      <c r="G3682" t="str">
        <f t="shared" si="1070"/>
        <v>0.0732478161239539-0.260542843995043i</v>
      </c>
      <c r="H3682" t="str">
        <f t="shared" si="1071"/>
        <v>0.020169809454322-8.00051045884975i</v>
      </c>
      <c r="I3682" t="str">
        <f t="shared" si="1072"/>
        <v>-0.0978697219909457-0.0268903618352123i</v>
      </c>
      <c r="K3682" t="str">
        <f t="shared" si="1073"/>
        <v>0.00409644372286505-0.00540793981230572i</v>
      </c>
      <c r="L3682" t="str">
        <f t="shared" si="1074"/>
        <v>0.0015-0.0101208743254238i</v>
      </c>
      <c r="M3682" t="str">
        <f t="shared" si="1075"/>
        <v>0.0135-0.00415215356940465i</v>
      </c>
      <c r="N3682">
        <f t="shared" si="1076"/>
        <v>121.17615298243406</v>
      </c>
      <c r="O3682">
        <f t="shared" si="1077"/>
        <v>27.486986557920474</v>
      </c>
      <c r="P3682" s="3">
        <f t="shared" si="1078"/>
        <v>-27.486986557920474</v>
      </c>
      <c r="Q3682" s="3">
        <f t="shared" si="1079"/>
        <v>58.823847017565939</v>
      </c>
      <c r="R3682">
        <f t="shared" si="1080"/>
        <v>-121.17615298243406</v>
      </c>
      <c r="S3682">
        <f t="shared" si="1081"/>
        <v>982.83840144679323</v>
      </c>
      <c r="T3682">
        <f t="shared" si="1064"/>
        <v>-27.486986557920474</v>
      </c>
    </row>
    <row r="3683" spans="1:20" x14ac:dyDescent="0.3">
      <c r="A3683">
        <f t="shared" si="1065"/>
        <v>6198822.1553549124</v>
      </c>
      <c r="B3683">
        <f t="shared" si="1082"/>
        <v>986573.18737229111</v>
      </c>
      <c r="C3683" t="str">
        <f t="shared" si="1066"/>
        <v>0.0216288087940214+0.0355881843635276i</v>
      </c>
      <c r="D3683" t="str">
        <f t="shared" si="1067"/>
        <v>0.102418743221695-1.28217548141058i</v>
      </c>
      <c r="E3683" t="str">
        <f t="shared" si="1068"/>
        <v>-18.2927993894926-5.59987679276955i</v>
      </c>
      <c r="F3683" t="str">
        <f t="shared" si="1069"/>
        <v>1.26990593231572-4.68561631111644i</v>
      </c>
      <c r="G3683" t="str">
        <f t="shared" si="1070"/>
        <v>0.0727345503029125-0.259700280121423i</v>
      </c>
      <c r="H3683" t="str">
        <f t="shared" si="1071"/>
        <v>0.0199639849760789-7.97007380883441i</v>
      </c>
      <c r="I3683" t="str">
        <f t="shared" si="1072"/>
        <v>-0.0971810369686102-0.02659969974641i</v>
      </c>
      <c r="K3683" t="str">
        <f t="shared" si="1073"/>
        <v>0.00408566895994532-0.00539770085622982i</v>
      </c>
      <c r="L3683" t="str">
        <f t="shared" si="1074"/>
        <v>0.0015-0.0100825605951622i</v>
      </c>
      <c r="M3683" t="str">
        <f t="shared" si="1075"/>
        <v>0.0135-0.00413643511596398i</v>
      </c>
      <c r="N3683">
        <f t="shared" si="1076"/>
        <v>121.28924769109889</v>
      </c>
      <c r="O3683">
        <f t="shared" si="1077"/>
        <v>27.608697068579676</v>
      </c>
      <c r="P3683" s="3">
        <f t="shared" si="1078"/>
        <v>-27.608697068579676</v>
      </c>
      <c r="Q3683" s="3">
        <f t="shared" si="1079"/>
        <v>58.7107523089011</v>
      </c>
      <c r="R3683">
        <f t="shared" si="1080"/>
        <v>-121.28924769109889</v>
      </c>
      <c r="S3683">
        <f t="shared" si="1081"/>
        <v>986.57318737229116</v>
      </c>
      <c r="T3683">
        <f t="shared" si="1064"/>
        <v>-27.608697068579676</v>
      </c>
    </row>
    <row r="3684" spans="1:20" x14ac:dyDescent="0.3">
      <c r="A3684">
        <f t="shared" si="1065"/>
        <v>6222377.679545261</v>
      </c>
      <c r="B3684">
        <f t="shared" si="1082"/>
        <v>990322.16548430582</v>
      </c>
      <c r="C3684" t="str">
        <f t="shared" si="1066"/>
        <v>0.0213967964085709+0.0350509384851917i</v>
      </c>
      <c r="D3684" t="str">
        <f t="shared" si="1067"/>
        <v>0.101649898420986-1.27738442037881i</v>
      </c>
      <c r="E3684" t="str">
        <f t="shared" si="1068"/>
        <v>-18.1528982711087-5.53105718597834i</v>
      </c>
      <c r="F3684" t="str">
        <f t="shared" si="1069"/>
        <v>1.26100248914889-4.67036253086677i</v>
      </c>
      <c r="G3684" t="str">
        <f t="shared" si="1070"/>
        <v>0.0722246007716854-0.258859436403342i</v>
      </c>
      <c r="H3684" t="str">
        <f t="shared" si="1071"/>
        <v>0.0197601473230779-7.9397536955567i</v>
      </c>
      <c r="I3684" t="str">
        <f t="shared" si="1072"/>
        <v>-0.0964968391761334-0.0263120801581856i</v>
      </c>
      <c r="K3684" t="str">
        <f t="shared" si="1073"/>
        <v>0.00407489835706275-0.00538746071732579i</v>
      </c>
      <c r="L3684" t="str">
        <f t="shared" si="1074"/>
        <v>0.0015-0.0100443919059197i</v>
      </c>
      <c r="M3684" t="str">
        <f t="shared" si="1075"/>
        <v>0.0135-0.00412077616653117i</v>
      </c>
      <c r="N3684">
        <f t="shared" si="1076"/>
        <v>121.40191993475779</v>
      </c>
      <c r="O3684">
        <f t="shared" si="1077"/>
        <v>27.73041676516489</v>
      </c>
      <c r="P3684" s="3">
        <f t="shared" si="1078"/>
        <v>-27.73041676516489</v>
      </c>
      <c r="Q3684" s="3">
        <f t="shared" si="1079"/>
        <v>58.598080065242222</v>
      </c>
      <c r="R3684">
        <f t="shared" si="1080"/>
        <v>-121.40191993475779</v>
      </c>
      <c r="S3684">
        <f t="shared" si="1081"/>
        <v>990.32216548430586</v>
      </c>
      <c r="T3684">
        <f t="shared" si="1064"/>
        <v>-27.73041676516489</v>
      </c>
    </row>
    <row r="3685" spans="1:20" x14ac:dyDescent="0.3">
      <c r="A3685">
        <f t="shared" si="1065"/>
        <v>6246022.714727534</v>
      </c>
      <c r="B3685">
        <f t="shared" si="1082"/>
        <v>994085.38971314626</v>
      </c>
      <c r="C3685" t="str">
        <f t="shared" si="1066"/>
        <v>0.021166694454227+0.0345217378723503i</v>
      </c>
      <c r="D3685" t="str">
        <f t="shared" si="1067"/>
        <v>0.100886787070089-1.27261079261468i</v>
      </c>
      <c r="E3685" t="str">
        <f t="shared" si="1068"/>
        <v>-18.0140564137408-5.46312048006917i</v>
      </c>
      <c r="F3685" t="str">
        <f t="shared" si="1069"/>
        <v>1.25215664094166-4.65514108270067i</v>
      </c>
      <c r="G3685" t="str">
        <f t="shared" si="1070"/>
        <v>0.0717179500229741-0.258020320260782i</v>
      </c>
      <c r="H3685" t="str">
        <f t="shared" si="1071"/>
        <v>0.019558279284432-7.9095496659093i</v>
      </c>
      <c r="I3685" t="str">
        <f t="shared" si="1072"/>
        <v>-0.0958171044048386-0.0260274729865604i</v>
      </c>
      <c r="K3685" t="str">
        <f t="shared" si="1073"/>
        <v>0.00406413218993836-0.0053772192645839i</v>
      </c>
      <c r="L3685" t="str">
        <f t="shared" si="1074"/>
        <v>0.0015-0.0100063677086269i</v>
      </c>
      <c r="M3685" t="str">
        <f t="shared" si="1075"/>
        <v>0.0135-0.00410517649584695i</v>
      </c>
      <c r="N3685">
        <f t="shared" si="1076"/>
        <v>121.51417085312454</v>
      </c>
      <c r="O3685">
        <f t="shared" si="1077"/>
        <v>27.852145897174868</v>
      </c>
      <c r="P3685" s="3">
        <f t="shared" si="1078"/>
        <v>-27.852145897174868</v>
      </c>
      <c r="Q3685" s="3">
        <f t="shared" si="1079"/>
        <v>58.485829146875453</v>
      </c>
      <c r="R3685">
        <f t="shared" si="1080"/>
        <v>-121.51417085312454</v>
      </c>
      <c r="S3685">
        <f t="shared" si="1081"/>
        <v>994.08538971314624</v>
      </c>
      <c r="T3685">
        <f t="shared" si="1064"/>
        <v>-27.852145897174868</v>
      </c>
    </row>
    <row r="3686" spans="1:20" x14ac:dyDescent="0.3">
      <c r="A3686">
        <f t="shared" si="1065"/>
        <v>6269757.6010434981</v>
      </c>
      <c r="B3686">
        <f t="shared" si="1082"/>
        <v>997862.91419405618</v>
      </c>
      <c r="C3686" t="str">
        <f t="shared" si="1066"/>
        <v>0.0209385001672261+0.034000463259671i</v>
      </c>
      <c r="D3686" t="str">
        <f t="shared" si="1067"/>
        <v>0.100129366984406-1.26785453996962i</v>
      </c>
      <c r="E3686" t="str">
        <f t="shared" si="1068"/>
        <v>-17.8762663590741-5.39605468842375i</v>
      </c>
      <c r="F3686" t="str">
        <f t="shared" si="1069"/>
        <v>1.24336808267525-4.63995208548809i</v>
      </c>
      <c r="G3686" t="str">
        <f t="shared" si="1070"/>
        <v>0.071214580586663-0.257182938972492i</v>
      </c>
      <c r="H3686" t="str">
        <f t="shared" si="1071"/>
        <v>0.0193583637785112-7.87946126862925i</v>
      </c>
      <c r="I3686" t="str">
        <f t="shared" si="1072"/>
        <v>-0.0951418085062378-0.0257458484144547i</v>
      </c>
      <c r="K3686" t="str">
        <f t="shared" si="1073"/>
        <v>0.00405337073429473-0.00536697637035205i</v>
      </c>
      <c r="L3686" t="str">
        <f t="shared" si="1074"/>
        <v>0.0015-0.00996848745629303i</v>
      </c>
      <c r="M3686" t="str">
        <f t="shared" si="1075"/>
        <v>0.0135-0.00408963587950484i</v>
      </c>
      <c r="N3686">
        <f t="shared" si="1076"/>
        <v>121.62600155049407</v>
      </c>
      <c r="O3686">
        <f t="shared" si="1077"/>
        <v>27.97388471097134</v>
      </c>
      <c r="P3686" s="3">
        <f t="shared" si="1078"/>
        <v>-27.97388471097134</v>
      </c>
      <c r="Q3686" s="3">
        <f t="shared" si="1079"/>
        <v>58.373998449505933</v>
      </c>
      <c r="R3686">
        <f t="shared" si="1080"/>
        <v>-121.62600155049407</v>
      </c>
      <c r="S3686">
        <f t="shared" si="1081"/>
        <v>997.8629141940562</v>
      </c>
      <c r="T3686">
        <f t="shared" si="1064"/>
        <v>-27.97388471097134</v>
      </c>
    </row>
    <row r="3687" spans="1:20" x14ac:dyDescent="0.3">
      <c r="A3687">
        <f t="shared" si="1065"/>
        <v>6293582.6799274636</v>
      </c>
      <c r="B3687">
        <f t="shared" si="1082"/>
        <v>1001654.7932679936</v>
      </c>
      <c r="C3687" t="str">
        <f t="shared" si="1066"/>
        <v>0.0207122103891911+0.0334869971450815i</v>
      </c>
      <c r="D3687" t="str">
        <f t="shared" si="1067"/>
        <v>0.0993775962811736-1.26311560442858i</v>
      </c>
      <c r="E3687" t="str">
        <f t="shared" si="1068"/>
        <v>-17.7395206819454-5.32984799820618i</v>
      </c>
      <c r="F3687" t="str">
        <f t="shared" si="1069"/>
        <v>1.2346365099938-4.62479565568398i</v>
      </c>
      <c r="G3687" t="str">
        <f t="shared" si="1070"/>
        <v>0.0707144750306045-0.256347299677119i</v>
      </c>
      <c r="H3687" t="str">
        <f t="shared" si="1071"/>
        <v>0.0191603838519993-7.84948805428875i</v>
      </c>
      <c r="I3687" t="str">
        <f t="shared" si="1072"/>
        <v>-0.0944709273929531-0.0254671768898381i</v>
      </c>
      <c r="K3687" t="str">
        <f t="shared" si="1073"/>
        <v>0.00404261426582057-0.00535673191033121i</v>
      </c>
      <c r="L3687" t="str">
        <f t="shared" si="1074"/>
        <v>0.0015-0.00993075060399788i</v>
      </c>
      <c r="M3687" t="str">
        <f t="shared" si="1075"/>
        <v>0.0135-0.00407415409394783i</v>
      </c>
      <c r="N3687">
        <f t="shared" si="1076"/>
        <v>121.73741309628561</v>
      </c>
      <c r="O3687">
        <f t="shared" si="1077"/>
        <v>28.095633449764176</v>
      </c>
      <c r="P3687" s="3">
        <f t="shared" si="1078"/>
        <v>-28.095633449764176</v>
      </c>
      <c r="Q3687" s="3">
        <f t="shared" si="1079"/>
        <v>58.262586903714393</v>
      </c>
      <c r="R3687">
        <f t="shared" si="1080"/>
        <v>-121.73741309628561</v>
      </c>
      <c r="S3687">
        <f t="shared" si="1081"/>
        <v>1001.6547932679936</v>
      </c>
      <c r="T3687">
        <f t="shared" si="1064"/>
        <v>-28.095633449764176</v>
      </c>
    </row>
    <row r="3688" spans="1:20" x14ac:dyDescent="0.3">
      <c r="A3688">
        <f t="shared" si="1065"/>
        <v>6317498.2941111885</v>
      </c>
      <c r="B3688">
        <f t="shared" si="1082"/>
        <v>1005461.0814824121</v>
      </c>
      <c r="C3688" t="str">
        <f t="shared" si="1066"/>
        <v>0.0204878215812802+0.0329812237634466i</v>
      </c>
      <c r="D3688" t="str">
        <f t="shared" si="1067"/>
        <v>0.0986314333774341-1.25839392811043i</v>
      </c>
      <c r="E3688" t="str">
        <f t="shared" si="1068"/>
        <v>-17.6038119908443-5.26448876768182i</v>
      </c>
      <c r="F3688" t="str">
        <f t="shared" si="1069"/>
        <v>1.22596161921779-4.60967190734751i</v>
      </c>
      <c r="G3688" t="str">
        <f t="shared" si="1070"/>
        <v>0.070217615961391-0.255513409374321i</v>
      </c>
      <c r="H3688" t="str">
        <f t="shared" si="1071"/>
        <v>0.0189643226789638-7.81962957528698i</v>
      </c>
      <c r="I3688" t="str">
        <f t="shared" si="1072"/>
        <v>-0.0938044370396214-0.0251914291238857i</v>
      </c>
      <c r="K3688" t="str">
        <f t="shared" si="1073"/>
        <v>0.00403186306013513-0.00534648576357034i</v>
      </c>
      <c r="L3688" t="str">
        <f t="shared" si="1074"/>
        <v>0.0015-0.00989315660888408i</v>
      </c>
      <c r="M3688" t="str">
        <f t="shared" si="1075"/>
        <v>0.0135-0.00405873091646527i</v>
      </c>
      <c r="N3688">
        <f t="shared" si="1076"/>
        <v>121.84840652558239</v>
      </c>
      <c r="O3688">
        <f t="shared" si="1077"/>
        <v>28.217392353597582</v>
      </c>
      <c r="P3688" s="3">
        <f t="shared" si="1078"/>
        <v>-28.217392353597582</v>
      </c>
      <c r="Q3688" s="3">
        <f t="shared" si="1079"/>
        <v>58.151593474417602</v>
      </c>
      <c r="R3688">
        <f t="shared" si="1080"/>
        <v>-121.84840652558239</v>
      </c>
      <c r="S3688">
        <f t="shared" si="1081"/>
        <v>1005.4610814824121</v>
      </c>
      <c r="T3688">
        <f t="shared" si="1064"/>
        <v>-28.217392353597582</v>
      </c>
    </row>
    <row r="3689" spans="1:20" x14ac:dyDescent="0.3">
      <c r="A3689">
        <f t="shared" si="1065"/>
        <v>6341504.7876288109</v>
      </c>
      <c r="B3689">
        <f t="shared" si="1082"/>
        <v>1009281.8335920452</v>
      </c>
      <c r="C3689" t="str">
        <f t="shared" si="1066"/>
        <v>0.0202653298379387+0.0324830290606438i</v>
      </c>
      <c r="D3689" t="str">
        <f t="shared" si="1067"/>
        <v>0.097890836988012-1.2536894532684i</v>
      </c>
      <c r="E3689" t="str">
        <f t="shared" si="1068"/>
        <v>-17.4691329283888-5.19996552357888i</v>
      </c>
      <c r="F3689" t="str">
        <f t="shared" si="1069"/>
        <v>1.2173431073573-4.59458095216186i</v>
      </c>
      <c r="G3689" t="str">
        <f t="shared" si="1070"/>
        <v>0.069723986025108-0.254681274925893i</v>
      </c>
      <c r="H3689" t="str">
        <f t="shared" si="1071"/>
        <v>0.0187701635599341-7.78988538584124i</v>
      </c>
      <c r="I3689" t="str">
        <f t="shared" si="1072"/>
        <v>-0.0931423134837847-0.0249185760891384i</v>
      </c>
      <c r="K3689" t="str">
        <f t="shared" si="1073"/>
        <v>0.004021117392753-0.00533623781246095i</v>
      </c>
      <c r="L3689" t="str">
        <f t="shared" si="1074"/>
        <v>0.0015-0.00985570493014951i</v>
      </c>
      <c r="M3689" t="str">
        <f t="shared" si="1075"/>
        <v>0.0135-0.00404336612518954i</v>
      </c>
      <c r="N3689">
        <f t="shared" si="1076"/>
        <v>121.95898283966463</v>
      </c>
      <c r="O3689">
        <f t="shared" si="1077"/>
        <v>28.339161659335961</v>
      </c>
      <c r="P3689" s="3">
        <f t="shared" si="1078"/>
        <v>-28.339161659335961</v>
      </c>
      <c r="Q3689" s="3">
        <f t="shared" si="1079"/>
        <v>58.041017160335365</v>
      </c>
      <c r="R3689">
        <f t="shared" si="1080"/>
        <v>-121.95898283966463</v>
      </c>
      <c r="S3689">
        <f t="shared" si="1081"/>
        <v>1009.2818335920452</v>
      </c>
      <c r="T3689">
        <f t="shared" si="1064"/>
        <v>-28.339161659335961</v>
      </c>
    </row>
    <row r="3690" spans="1:20" x14ac:dyDescent="0.3">
      <c r="A3690">
        <f t="shared" si="1065"/>
        <v>6365602.5058217999</v>
      </c>
      <c r="B3690">
        <f t="shared" si="1082"/>
        <v>1013117.104559695</v>
      </c>
      <c r="C3690" t="str">
        <f t="shared" si="1066"/>
        <v>0.0200447309002586+0.0319923006680215i</v>
      </c>
      <c r="D3690" t="str">
        <f t="shared" si="1067"/>
        <v>0.0971557661235085-1.24900212229052i</v>
      </c>
      <c r="E3690" t="str">
        <f t="shared" si="1068"/>
        <v>-17.3354761717738-5.13626695849197i</v>
      </c>
      <c r="F3690" t="str">
        <f t="shared" si="1069"/>
        <v>1.20878067212483-4.57952289945324i</v>
      </c>
      <c r="G3690" t="str">
        <f t="shared" si="1070"/>
        <v>0.0692335679080782-0.253850903056884i</v>
      </c>
      <c r="H3690" t="str">
        <f t="shared" si="1071"/>
        <v>0.0185778899209913-7.76025504197882i</v>
      </c>
      <c r="I3690" t="str">
        <f t="shared" si="1072"/>
        <v>-0.0924845328267538-0.0246485890176654i</v>
      </c>
      <c r="K3690" t="str">
        <f t="shared" si="1073"/>
        <v>0.00401037753904861-0.00532598794273091i</v>
      </c>
      <c r="L3690" t="str">
        <f t="shared" si="1074"/>
        <v>0.0015-0.00981839502903914i</v>
      </c>
      <c r="M3690" t="str">
        <f t="shared" si="1075"/>
        <v>0.0135-0.00402805949909299i</v>
      </c>
      <c r="N3690">
        <f t="shared" si="1076"/>
        <v>122.06914300653651</v>
      </c>
      <c r="O3690">
        <f t="shared" si="1077"/>
        <v>28.460941600651957</v>
      </c>
      <c r="P3690" s="3">
        <f t="shared" si="1078"/>
        <v>-28.460941600651957</v>
      </c>
      <c r="Q3690" s="3">
        <f t="shared" si="1079"/>
        <v>57.930856993463493</v>
      </c>
      <c r="R3690">
        <f t="shared" si="1080"/>
        <v>-122.06914300653651</v>
      </c>
      <c r="S3690">
        <f t="shared" si="1081"/>
        <v>1013.117104559695</v>
      </c>
      <c r="T3690">
        <f t="shared" si="1064"/>
        <v>-28.460941600651957</v>
      </c>
    </row>
    <row r="3691" spans="1:20" x14ac:dyDescent="0.3">
      <c r="A3691">
        <f t="shared" si="1065"/>
        <v>6389791.7953439234</v>
      </c>
      <c r="B3691">
        <f t="shared" si="1082"/>
        <v>1016966.9495570218</v>
      </c>
      <c r="C3691" t="str">
        <f t="shared" si="1066"/>
        <v>0.0198260201689633+0.0315089278772425i</v>
      </c>
      <c r="D3691" t="str">
        <f t="shared" si="1067"/>
        <v>0.0964261800883063-1.24433187769999i</v>
      </c>
      <c r="E3691" t="str">
        <f t="shared" si="1068"/>
        <v>-17.2028344331963-5.07338192832757i</v>
      </c>
      <c r="F3691" t="str">
        <f t="shared" si="1069"/>
        <v>1.20027401194809-4.56449785621056i</v>
      </c>
      <c r="G3691" t="str">
        <f t="shared" si="1070"/>
        <v>0.0687463443375836-0.253022300356712i</v>
      </c>
      <c r="H3691" t="str">
        <f t="shared" si="1071"/>
        <v>0.0183874853128649-7.73073810152805i</v>
      </c>
      <c r="I3691" t="str">
        <f t="shared" si="1072"/>
        <v>-0.0918310712344572-0.0243814393992336i</v>
      </c>
      <c r="K3691" t="str">
        <f t="shared" si="1073"/>
        <v>0.00399964377422106-0.00531573604343805i</v>
      </c>
      <c r="L3691" t="str">
        <f t="shared" si="1074"/>
        <v>0.0015-0.00978122636883756i</v>
      </c>
      <c r="M3691" t="str">
        <f t="shared" si="1075"/>
        <v>0.0135-0.00401281081798465i</v>
      </c>
      <c r="N3691">
        <f t="shared" si="1076"/>
        <v>122.17888796144982</v>
      </c>
      <c r="O3691">
        <f t="shared" si="1077"/>
        <v>28.58273240801454</v>
      </c>
      <c r="P3691" s="3">
        <f t="shared" si="1078"/>
        <v>-28.58273240801454</v>
      </c>
      <c r="Q3691" s="3">
        <f t="shared" si="1079"/>
        <v>57.821112038550183</v>
      </c>
      <c r="R3691">
        <f t="shared" si="1080"/>
        <v>-122.17888796144982</v>
      </c>
      <c r="S3691">
        <f t="shared" si="1081"/>
        <v>1016.9669495570218</v>
      </c>
      <c r="T3691">
        <f t="shared" si="1064"/>
        <v>-28.58273240801454</v>
      </c>
    </row>
    <row r="3692" spans="1:20" x14ac:dyDescent="0.3">
      <c r="A3692">
        <f t="shared" si="1065"/>
        <v>6414073.0041662296</v>
      </c>
      <c r="B3692">
        <f t="shared" si="1082"/>
        <v>1020831.4239653385</v>
      </c>
      <c r="C3692" t="str">
        <f t="shared" si="1066"/>
        <v>0.0196091927170243+0.0310328016155065i</v>
      </c>
      <c r="D3692" t="str">
        <f t="shared" si="1067"/>
        <v>0.0957020384785798-1.23967866215554i</v>
      </c>
      <c r="E3692" t="str">
        <f t="shared" si="1068"/>
        <v>-17.0712004602572-5.01129944979054i</v>
      </c>
      <c r="F3692" t="str">
        <f t="shared" si="1069"/>
        <v>1.19182282598233-4.54950592710466i</v>
      </c>
      <c r="G3692" t="str">
        <f t="shared" si="1070"/>
        <v>0.068262298082579-0.252195473280279i</v>
      </c>
      <c r="H3692" t="str">
        <f t="shared" si="1071"/>
        <v>0.0181989334100446-7.7013341241105i</v>
      </c>
      <c r="I3692" t="str">
        <f t="shared" si="1072"/>
        <v>-0.0911819049382771-0.0241170989794804i</v>
      </c>
      <c r="K3692" t="str">
        <f t="shared" si="1073"/>
        <v>0.00398891637325908-0.00530548200696315i</v>
      </c>
      <c r="L3692" t="str">
        <f t="shared" si="1074"/>
        <v>0.0015-0.00974419841486108i</v>
      </c>
      <c r="M3692" t="str">
        <f t="shared" si="1075"/>
        <v>0.0135-0.00399761986250712i</v>
      </c>
      <c r="N3692">
        <f t="shared" si="1076"/>
        <v>122.28821860742028</v>
      </c>
      <c r="O3692">
        <f t="shared" si="1077"/>
        <v>28.704534308677601</v>
      </c>
      <c r="P3692" s="3">
        <f t="shared" si="1078"/>
        <v>-28.704534308677601</v>
      </c>
      <c r="Q3692" s="3">
        <f t="shared" si="1079"/>
        <v>57.711781392579731</v>
      </c>
      <c r="R3692">
        <f t="shared" si="1080"/>
        <v>-122.28821860742028</v>
      </c>
      <c r="S3692">
        <f t="shared" si="1081"/>
        <v>1020.8314239653384</v>
      </c>
      <c r="T3692">
        <f t="shared" ref="T3692:T3755" si="1083">P3692</f>
        <v>-28.704534308677601</v>
      </c>
    </row>
    <row r="3693" spans="1:20" x14ac:dyDescent="0.3">
      <c r="A3693">
        <f t="shared" ref="A3693:A3756" si="1084">2*PI()*B3693</f>
        <v>6438446.4815820614</v>
      </c>
      <c r="B3693">
        <f t="shared" si="1082"/>
        <v>1024710.5833764068</v>
      </c>
      <c r="C3693" t="str">
        <f t="shared" ref="C3693:C3756" si="1085">IMPRODUCT(D3693,E3693,$C$40,,K3693,$C$41)</f>
        <v>0.0193942433019208+0.0305638144211432i</v>
      </c>
      <c r="D3693" t="str">
        <f t="shared" ref="D3693:D3756" si="1086">IMDIV(IMPRODUCT($C$37,$C$38,COMPLEX(1,A3693/$C$38)),IMSUM(-1*A3693*A3693/$C$39,COMPLEX(0,1*A3693)))</f>
        <v>0.0949833011803284-1.23504241845189i</v>
      </c>
      <c r="E3693" t="str">
        <f t="shared" ref="E3693:E3756" si="1087">IMDIV(IMPRODUCT(IMSUM(F3693,G3693),$C$29,H3693),IMSUM(1,I3693))</f>
        <v>-16.940567036339-4.95000869791031i</v>
      </c>
      <c r="F3693" t="str">
        <f t="shared" ref="F3693:F3756" si="1088">IMDIV(IMPRODUCT($C$14,$C$15,COMPLEX(1,A3693/$C$15)),IMSUM(-1*A3693*A3693/$C$16,COMPLEX(0,A3693)))</f>
        <v>1.18342681412257-4.53454721450773i</v>
      </c>
      <c r="G3693" t="str">
        <f t="shared" ref="G3693:G3756" si="1089">IMDIV(1,COMPLEX(1,A3693*$C$9*$C$10))</f>
        <v>0.0677814119543882-0.251370428149092i</v>
      </c>
      <c r="H3693" t="str">
        <f t="shared" ref="H3693:H3756" si="1090">IMDIV($C$3,IMSUM(K3693,COMPLEX(0,$C$28*A3693)))</f>
        <v>0.0180122180098949-7.67204267113217i</v>
      </c>
      <c r="I3693" t="str">
        <f t="shared" ref="I3693:I3756" si="1091">IMPRODUCT(F3693,$C$29,H3693,$C$31)</f>
        <v>-0.0905370102358583-0.0238555397580915i</v>
      </c>
      <c r="K3693" t="str">
        <f t="shared" ref="K3693:K3756" si="1092">IF($C$26&lt;=0,IMDIV(1,IMSUM(IMDIV(1,L3693),1/$C$18)),IMDIV(1,IMSUM(IMDIV(1,L3693),1/$C$18,IMDIV(1,M3693))))</f>
        <v>0.0039781956109058-0.00529522572900238i</v>
      </c>
      <c r="L3693" t="str">
        <f t="shared" ref="L3693:L3756" si="1093">IMSUM($C$21/$C$22,IMDIV(1,COMPLEX(0,$C$20*$C$22*A3693)))</f>
        <v>0.0015-0.0097073106344502i</v>
      </c>
      <c r="M3693" t="str">
        <f t="shared" ref="M3693:M3756" si="1094">IMSUM($C$25/$C$26,IMDIV(1,COMPLEX(0,$C$24*$C$26*A3693)))</f>
        <v>0.0135-0.00398248641413342i</v>
      </c>
      <c r="N3693">
        <f t="shared" ref="N3693:N3756" si="1095">ABS(R3693)</f>
        <v>122.39713581574051</v>
      </c>
      <c r="O3693">
        <f t="shared" ref="O3693:O3756" si="1096">ABS(P3693)</f>
        <v>28.826347526669558</v>
      </c>
      <c r="P3693" s="3">
        <f t="shared" ref="P3693:P3756" si="1097">20*LOG10(IMABS(C3693))</f>
        <v>-28.826347526669558</v>
      </c>
      <c r="Q3693" s="3">
        <f t="shared" ref="Q3693:Q3756" si="1098">IMARGUMENT(C3693)*180/PI()</f>
        <v>57.602864184259488</v>
      </c>
      <c r="R3693">
        <f t="shared" ref="R3693:R3756" si="1099">IF(Q3693&lt;0,Q3693+180,Q3693-180)</f>
        <v>-122.39713581574051</v>
      </c>
      <c r="S3693">
        <f t="shared" ref="S3693:S3756" si="1100">B3693/1000</f>
        <v>1024.7105833764067</v>
      </c>
      <c r="T3693">
        <f t="shared" si="1083"/>
        <v>-28.826347526669558</v>
      </c>
    </row>
    <row r="3694" spans="1:20" x14ac:dyDescent="0.3">
      <c r="A3694">
        <f t="shared" si="1084"/>
        <v>6462912.578212074</v>
      </c>
      <c r="B3694">
        <f t="shared" ref="B3694:B3757" si="1101">B3693*(1+B$42)</f>
        <v>1028604.4835932372</v>
      </c>
      <c r="C3694" t="str">
        <f t="shared" si="1085"/>
        <v>0.0191811663775499+0.0301018604195714i</v>
      </c>
      <c r="D3694" t="str">
        <f t="shared" si="1086"/>
        <v>0.0942699283674114-1.23042308952004i</v>
      </c>
      <c r="E3694" t="str">
        <f t="shared" si="1087"/>
        <v>-16.8109269809616-4.88949900360733i</v>
      </c>
      <c r="F3694" t="str">
        <f t="shared" si="1088"/>
        <v>1.17508567701544-4.51962181851246i</v>
      </c>
      <c r="G3694" t="str">
        <f t="shared" si="1089"/>
        <v>0.0673036688073864-0.250547171152364i</v>
      </c>
      <c r="H3694" t="str">
        <f t="shared" si="1090"/>
        <v>0.0178273230317852-7.64286330577545i</v>
      </c>
      <c r="I3694" t="str">
        <f t="shared" si="1091"/>
        <v>-0.0898963634919033-0.023596733986982i</v>
      </c>
      <c r="K3694" t="str">
        <f t="shared" si="1092"/>
        <v>0.00396748176162389-0.00528496710855939i</v>
      </c>
      <c r="L3694" t="str">
        <f t="shared" si="1093"/>
        <v>0.0015-0.00967056249696176i</v>
      </c>
      <c r="M3694" t="str">
        <f t="shared" si="1094"/>
        <v>0.0135-0.00396741025516379i</v>
      </c>
      <c r="N3694">
        <f t="shared" si="1095"/>
        <v>122.50564042648675</v>
      </c>
      <c r="O3694">
        <f t="shared" si="1096"/>
        <v>28.948172282784206</v>
      </c>
      <c r="P3694" s="3">
        <f t="shared" si="1097"/>
        <v>-28.948172282784206</v>
      </c>
      <c r="Q3694" s="3">
        <f t="shared" si="1098"/>
        <v>57.49435957351325</v>
      </c>
      <c r="R3694">
        <f t="shared" si="1099"/>
        <v>-122.50564042648675</v>
      </c>
      <c r="S3694">
        <f t="shared" si="1100"/>
        <v>1028.6044835932373</v>
      </c>
      <c r="T3694">
        <f t="shared" si="1083"/>
        <v>-28.948172282784206</v>
      </c>
    </row>
    <row r="3695" spans="1:20" x14ac:dyDescent="0.3">
      <c r="A3695">
        <f t="shared" si="1084"/>
        <v>6487471.6460092803</v>
      </c>
      <c r="B3695">
        <f t="shared" si="1101"/>
        <v>1032513.1806308916</v>
      </c>
      <c r="C3695" t="str">
        <f t="shared" si="1085"/>
        <v>0.0189699561058028+0.0296468352996259i</v>
      </c>
      <c r="D3695" t="str">
        <f t="shared" si="1086"/>
        <v>0.0935618804995974-1.22582061842767i</v>
      </c>
      <c r="E3695" t="str">
        <f t="shared" si="1087"/>
        <v>-16.6822731501182-4.82975985129859i</v>
      </c>
      <c r="F3695" t="str">
        <f t="shared" si="1088"/>
        <v>1.16679911607094-4.50472983695147i</v>
      </c>
      <c r="G3695" t="str">
        <f t="shared" si="1089"/>
        <v>0.0668290515396667-0.24972570834813i</v>
      </c>
      <c r="H3695" t="str">
        <f t="shared" si="1090"/>
        <v>0.0176442325162256-7.6137955929909i</v>
      </c>
      <c r="I3695" t="str">
        <f t="shared" si="1091"/>
        <v>-0.0892599411389537-0.0233406541684862i</v>
      </c>
      <c r="K3695" t="str">
        <f t="shared" si="1092"/>
        <v>0.00395677509956079-0.00527470604793688i</v>
      </c>
      <c r="L3695" t="str">
        <f t="shared" si="1093"/>
        <v>0.0015-0.00963395347376149i</v>
      </c>
      <c r="M3695" t="str">
        <f t="shared" si="1094"/>
        <v>0.0135-0.00395239116872264i</v>
      </c>
      <c r="N3695">
        <f t="shared" si="1095"/>
        <v>122.61373324902087</v>
      </c>
      <c r="O3695">
        <f t="shared" si="1096"/>
        <v>29.070008794570509</v>
      </c>
      <c r="P3695" s="3">
        <f t="shared" si="1097"/>
        <v>-29.070008794570509</v>
      </c>
      <c r="Q3695" s="3">
        <f t="shared" si="1098"/>
        <v>57.386266750979125</v>
      </c>
      <c r="R3695">
        <f t="shared" si="1099"/>
        <v>-122.61373324902087</v>
      </c>
      <c r="S3695">
        <f t="shared" si="1100"/>
        <v>1032.5131806308916</v>
      </c>
      <c r="T3695">
        <f t="shared" si="1083"/>
        <v>-29.070008794570509</v>
      </c>
    </row>
    <row r="3696" spans="1:20" x14ac:dyDescent="0.3">
      <c r="A3696">
        <f t="shared" si="1084"/>
        <v>6512124.0382641153</v>
      </c>
      <c r="B3696">
        <f t="shared" si="1101"/>
        <v>1036436.730717289</v>
      </c>
      <c r="C3696" t="str">
        <f t="shared" si="1085"/>
        <v>0.0187606063678064+0.029198636290233i</v>
      </c>
      <c r="D3696" t="str">
        <f t="shared" si="1086"/>
        <v>0.0928591183206278-1.22123494837947i</v>
      </c>
      <c r="E3696" t="str">
        <f t="shared" si="1087"/>
        <v>-16.554598436587-4.77078087654075i</v>
      </c>
      <c r="F3696" t="str">
        <f t="shared" si="1088"/>
        <v>1.15856683347375-4.48987136541633i</v>
      </c>
      <c r="G3696" t="str">
        <f t="shared" si="1089"/>
        <v>0.0663575430936977-0.248906045664354i</v>
      </c>
      <c r="H3696" t="str">
        <f t="shared" si="1090"/>
        <v>0.0174629306240126-7.58483909948886i</v>
      </c>
      <c r="I3696" t="str">
        <f t="shared" si="1091"/>
        <v>-0.0886277196781436-0.0230872730535475i</v>
      </c>
      <c r="K3696" t="str">
        <f t="shared" si="1092"/>
        <v>0.00394607589851393-0.00526444245272767i</v>
      </c>
      <c r="L3696" t="str">
        <f t="shared" si="1093"/>
        <v>0.0015-0.00959748303821621i</v>
      </c>
      <c r="M3696" t="str">
        <f t="shared" si="1094"/>
        <v>0.0135-0.00393742893875538i</v>
      </c>
      <c r="N3696">
        <f t="shared" si="1095"/>
        <v>122.72141506248717</v>
      </c>
      <c r="O3696">
        <f t="shared" si="1096"/>
        <v>29.191857276325521</v>
      </c>
      <c r="P3696" s="3">
        <f t="shared" si="1097"/>
        <v>-29.191857276325521</v>
      </c>
      <c r="Q3696" s="3">
        <f t="shared" si="1098"/>
        <v>57.278584937512832</v>
      </c>
      <c r="R3696">
        <f t="shared" si="1099"/>
        <v>-122.72141506248717</v>
      </c>
      <c r="S3696">
        <f t="shared" si="1100"/>
        <v>1036.436730717289</v>
      </c>
      <c r="T3696">
        <f t="shared" si="1083"/>
        <v>-29.191857276325521</v>
      </c>
    </row>
    <row r="3697" spans="1:20" x14ac:dyDescent="0.3">
      <c r="A3697">
        <f t="shared" si="1084"/>
        <v>6536870.1096095191</v>
      </c>
      <c r="B3697">
        <f t="shared" si="1101"/>
        <v>1040375.1902940148</v>
      </c>
      <c r="C3697" t="str">
        <f t="shared" si="1085"/>
        <v>0.0185531107748502+0.0287571621374468i</v>
      </c>
      <c r="D3697" t="str">
        <f t="shared" si="1086"/>
        <v>0.0921616028562869-1.21666602271747i</v>
      </c>
      <c r="E3697" t="str">
        <f t="shared" si="1087"/>
        <v>-16.4278957702271-4.71255186371224i</v>
      </c>
      <c r="F3697" t="str">
        <f t="shared" si="1088"/>
        <v>1.15038853219447-4.47504649727692i</v>
      </c>
      <c r="G3697" t="str">
        <f t="shared" si="1089"/>
        <v>0.0658891264569592-0.248088188900032i</v>
      </c>
      <c r="H3697" t="str">
        <f t="shared" si="1090"/>
        <v>0.017283401635386-7.55599339373166i</v>
      </c>
      <c r="I3697" t="str">
        <f t="shared" si="1091"/>
        <v>-0.0879996756799498-0.0228365636399178i</v>
      </c>
      <c r="K3697" t="str">
        <f t="shared" si="1092"/>
        <v>0.00393538443189637-0.00525417623180534i</v>
      </c>
      <c r="L3697" t="str">
        <f t="shared" si="1093"/>
        <v>0.0015-0.00956115066568665i</v>
      </c>
      <c r="M3697" t="str">
        <f t="shared" si="1094"/>
        <v>0.0135-0.00392252335002528i</v>
      </c>
      <c r="N3697">
        <f t="shared" si="1095"/>
        <v>122.82868661630329</v>
      </c>
      <c r="O3697">
        <f t="shared" si="1096"/>
        <v>29.313717939085503</v>
      </c>
      <c r="P3697" s="3">
        <f t="shared" si="1097"/>
        <v>-29.313717939085503</v>
      </c>
      <c r="Q3697" s="3">
        <f t="shared" si="1098"/>
        <v>57.171313383696706</v>
      </c>
      <c r="R3697">
        <f t="shared" si="1099"/>
        <v>-122.82868661630329</v>
      </c>
      <c r="S3697">
        <f t="shared" si="1100"/>
        <v>1040.3751902940148</v>
      </c>
      <c r="T3697">
        <f t="shared" si="1083"/>
        <v>-29.313717939085503</v>
      </c>
    </row>
    <row r="3698" spans="1:20" x14ac:dyDescent="0.3">
      <c r="A3698">
        <f t="shared" si="1084"/>
        <v>6561710.2160260361</v>
      </c>
      <c r="B3698">
        <f t="shared" si="1101"/>
        <v>1044328.6160171321</v>
      </c>
      <c r="C3698" t="str">
        <f t="shared" si="1085"/>
        <v>0.018347462678999+0.0283223130818247i</v>
      </c>
      <c r="D3698" t="str">
        <f t="shared" si="1086"/>
        <v>0.0914692954124893-1.2121137849214i</v>
      </c>
      <c r="E3698" t="str">
        <f t="shared" si="1087"/>
        <v>-16.3021581182511-4.65506274373169i</v>
      </c>
      <c r="F3698" t="str">
        <f t="shared" si="1088"/>
        <v>1.14226391600056-4.46025532370047i</v>
      </c>
      <c r="G3698" t="str">
        <f t="shared" si="1089"/>
        <v>0.0654237846625713-0.247272143726294i</v>
      </c>
      <c r="H3698" t="str">
        <f t="shared" si="1090"/>
        <v>0.0171056299491892-7.52725804592511i</v>
      </c>
      <c r="I3698" t="str">
        <f t="shared" si="1091"/>
        <v>-0.0873757857849099-0.0225884991703605i</v>
      </c>
      <c r="K3698" t="str">
        <f t="shared" si="1092"/>
        <v>0.00392470097270203-0.00524390729731428i</v>
      </c>
      <c r="L3698" t="str">
        <f t="shared" si="1093"/>
        <v>0.0015-0.0095249558335192i</v>
      </c>
      <c r="M3698" t="str">
        <f t="shared" si="1094"/>
        <v>0.0135-0.00390767418811046i</v>
      </c>
      <c r="N3698">
        <f t="shared" si="1095"/>
        <v>122.93554863064912</v>
      </c>
      <c r="O3698">
        <f t="shared" si="1096"/>
        <v>29.435590990619627</v>
      </c>
      <c r="P3698" s="3">
        <f t="shared" si="1097"/>
        <v>-29.435590990619627</v>
      </c>
      <c r="Q3698" s="3">
        <f t="shared" si="1098"/>
        <v>57.06445136935087</v>
      </c>
      <c r="R3698">
        <f t="shared" si="1099"/>
        <v>-122.93554863064912</v>
      </c>
      <c r="S3698">
        <f t="shared" si="1100"/>
        <v>1044.3286160171322</v>
      </c>
      <c r="T3698">
        <f t="shared" si="1083"/>
        <v>-29.435590990619627</v>
      </c>
    </row>
    <row r="3699" spans="1:20" x14ac:dyDescent="0.3">
      <c r="A3699">
        <f t="shared" si="1084"/>
        <v>6586644.7148469351</v>
      </c>
      <c r="B3699">
        <f t="shared" si="1101"/>
        <v>1048297.0647579972</v>
      </c>
      <c r="C3699" t="str">
        <f t="shared" si="1085"/>
        <v>0.0181436551834034+0.0278939908361511i</v>
      </c>
      <c r="D3699" t="str">
        <f t="shared" si="1086"/>
        <v>0.0907821575733723-1.20757817860896i</v>
      </c>
      <c r="E3699" t="str">
        <f t="shared" si="1087"/>
        <v>-16.1773784854818-4.59830359181361i</v>
      </c>
      <c r="F3699" t="str">
        <f t="shared" si="1088"/>
        <v>1.13419268946703-4.44549793367075i</v>
      </c>
      <c r="G3699" t="str">
        <f t="shared" si="1089"/>
        <v>0.0649615007899069-0.246457915687506i</v>
      </c>
      <c r="H3699" t="str">
        <f t="shared" si="1090"/>
        <v>0.0169296000820462-7.49863262801094i</v>
      </c>
      <c r="I3699" t="str">
        <f t="shared" si="1091"/>
        <v>-0.0867560267043387-0.0223430531308598i</v>
      </c>
      <c r="K3699" t="str">
        <f t="shared" si="1092"/>
        <v>0.00391402579347179-0.0052336355646595i</v>
      </c>
      <c r="L3699" t="str">
        <f t="shared" si="1093"/>
        <v>0.0015-0.00948889802103929i</v>
      </c>
      <c r="M3699" t="str">
        <f t="shared" si="1094"/>
        <v>0.0135-0.00389288123940074i</v>
      </c>
      <c r="N3699">
        <f t="shared" si="1095"/>
        <v>123.04200179694577</v>
      </c>
      <c r="O3699">
        <f t="shared" si="1096"/>
        <v>29.55747663542294</v>
      </c>
      <c r="P3699" s="3">
        <f t="shared" si="1097"/>
        <v>-29.55747663542294</v>
      </c>
      <c r="Q3699" s="3">
        <f t="shared" si="1098"/>
        <v>56.957998203054231</v>
      </c>
      <c r="R3699">
        <f t="shared" si="1099"/>
        <v>-123.04200179694577</v>
      </c>
      <c r="S3699">
        <f t="shared" si="1100"/>
        <v>1048.2970647579971</v>
      </c>
      <c r="T3699">
        <f t="shared" si="1083"/>
        <v>-29.55747663542294</v>
      </c>
    </row>
    <row r="3700" spans="1:20" x14ac:dyDescent="0.3">
      <c r="A3700">
        <f t="shared" si="1084"/>
        <v>6611673.9647633536</v>
      </c>
      <c r="B3700">
        <f t="shared" si="1101"/>
        <v>1052280.5936040776</v>
      </c>
      <c r="C3700" t="str">
        <f t="shared" si="1085"/>
        <v>0.0179416811523166+0.0274720985634908i</v>
      </c>
      <c r="D3700" t="str">
        <f t="shared" si="1086"/>
        <v>0.0901001511994052-1.20305914753616i</v>
      </c>
      <c r="E3700" t="str">
        <f t="shared" si="1087"/>
        <v>-16.0535499145885-4.54226462525898i</v>
      </c>
      <c r="F3700" t="str">
        <f t="shared" si="1088"/>
        <v>1.1261745579868-4.43077441400681i</v>
      </c>
      <c r="G3700" t="str">
        <f t="shared" si="1089"/>
        <v>0.0645022579651883-0.245645510202366i</v>
      </c>
      <c r="H3700" t="str">
        <f t="shared" si="1090"/>
        <v>0.016755296667538-7.47011671365841i</v>
      </c>
      <c r="I3700" t="str">
        <f t="shared" si="1091"/>
        <v>-0.0861403752210087-0.0221001992488321i</v>
      </c>
      <c r="K3700" t="str">
        <f t="shared" si="1092"/>
        <v>0.00390335916625886-0.00522336095249563i</v>
      </c>
      <c r="L3700" t="str">
        <f t="shared" si="1093"/>
        <v>0.0015-0.009452976709543i</v>
      </c>
      <c r="M3700" t="str">
        <f t="shared" si="1094"/>
        <v>0.0135-0.00387814429109457i</v>
      </c>
      <c r="N3700">
        <f t="shared" si="1095"/>
        <v>123.14804677833752</v>
      </c>
      <c r="O3700">
        <f t="shared" si="1096"/>
        <v>29.679375074711448</v>
      </c>
      <c r="P3700" s="3">
        <f t="shared" si="1097"/>
        <v>-29.679375074711448</v>
      </c>
      <c r="Q3700" s="3">
        <f t="shared" si="1098"/>
        <v>56.851953221662491</v>
      </c>
      <c r="R3700">
        <f t="shared" si="1099"/>
        <v>-123.14804677833752</v>
      </c>
      <c r="S3700">
        <f t="shared" si="1100"/>
        <v>1052.2805936040777</v>
      </c>
      <c r="T3700">
        <f t="shared" si="1083"/>
        <v>-29.679375074711448</v>
      </c>
    </row>
    <row r="3701" spans="1:20" x14ac:dyDescent="0.3">
      <c r="A3701">
        <f t="shared" si="1084"/>
        <v>6636798.3258294547</v>
      </c>
      <c r="B3701">
        <f t="shared" si="1101"/>
        <v>1056279.2598597731</v>
      </c>
      <c r="C3701" t="str">
        <f t="shared" si="1085"/>
        <v>0.0177415332208239+0.0270565408555868i</v>
      </c>
      <c r="D3701" t="str">
        <f t="shared" si="1086"/>
        <v>0.089423238425504-1.19855663559758i</v>
      </c>
      <c r="E3701" t="str">
        <f t="shared" si="1087"/>
        <v>-15.9306654863083-4.48693620128339i</v>
      </c>
      <c r="F3701" t="str">
        <f t="shared" si="1088"/>
        <v>1.11820922778112-4.41608484938248i</v>
      </c>
      <c r="G3701" t="str">
        <f t="shared" si="1089"/>
        <v>0.064046039362076-0.244834932564999i</v>
      </c>
      <c r="H3701" t="str">
        <f t="shared" si="1090"/>
        <v>0.0165827044553971-7.44170987825667i</v>
      </c>
      <c r="I3701" t="str">
        <f t="shared" si="1091"/>
        <v>-0.0855288081898382-0.0218599114913514i</v>
      </c>
      <c r="K3701" t="str">
        <f t="shared" si="1092"/>
        <v>0.00389270136259566-0.00521308338271598i</v>
      </c>
      <c r="L3701" t="str">
        <f t="shared" si="1093"/>
        <v>0.0015-0.00941719138229035i</v>
      </c>
      <c r="M3701" t="str">
        <f t="shared" si="1094"/>
        <v>0.0135-0.00386346313119603i</v>
      </c>
      <c r="N3701">
        <f t="shared" si="1095"/>
        <v>123.25368421015631</v>
      </c>
      <c r="O3701">
        <f t="shared" si="1096"/>
        <v>29.801286506415202</v>
      </c>
      <c r="P3701" s="3">
        <f t="shared" si="1097"/>
        <v>-29.801286506415202</v>
      </c>
      <c r="Q3701" s="3">
        <f t="shared" si="1098"/>
        <v>56.746315789843685</v>
      </c>
      <c r="R3701">
        <f t="shared" si="1099"/>
        <v>-123.25368421015631</v>
      </c>
      <c r="S3701">
        <f t="shared" si="1100"/>
        <v>1056.279259859773</v>
      </c>
      <c r="T3701">
        <f t="shared" si="1083"/>
        <v>-29.801286506415202</v>
      </c>
    </row>
    <row r="3702" spans="1:20" x14ac:dyDescent="0.3">
      <c r="A3702">
        <f t="shared" si="1084"/>
        <v>6662018.1594676059</v>
      </c>
      <c r="B3702">
        <f t="shared" si="1101"/>
        <v>1060293.1210472402</v>
      </c>
      <c r="C3702" t="str">
        <f t="shared" si="1085"/>
        <v>0.0175432038042936+0.0266472237115676i</v>
      </c>
      <c r="D3702" t="str">
        <f t="shared" si="1086"/>
        <v>0.0887513816591649-1.19407058682668i</v>
      </c>
      <c r="E3702" t="str">
        <f t="shared" si="1087"/>
        <v>-15.8087183196473-4.43230881487749i</v>
      </c>
      <c r="F3702" t="str">
        <f t="shared" si="1088"/>
        <v>1.11029640590936-4.40142932234476i</v>
      </c>
      <c r="G3702" t="str">
        <f t="shared" si="1089"/>
        <v>0.0635928282022392-0.244026187946048i</v>
      </c>
      <c r="H3702" t="str">
        <f t="shared" si="1090"/>
        <v>0.0164118083107004-7.41341169890666i</v>
      </c>
      <c r="I3702" t="str">
        <f t="shared" si="1091"/>
        <v>-0.0849213025385364-0.0216221640633698i</v>
      </c>
      <c r="K3702" t="str">
        <f t="shared" si="1092"/>
        <v>0.00388205265345893-0.00520280278044041i</v>
      </c>
      <c r="L3702" t="str">
        <f t="shared" si="1093"/>
        <v>0.0015-0.00938154152449721i</v>
      </c>
      <c r="M3702" t="str">
        <f t="shared" si="1094"/>
        <v>0.0135-0.00384883754851168i</v>
      </c>
      <c r="N3702">
        <f t="shared" si="1095"/>
        <v>123.35891470039846</v>
      </c>
      <c r="O3702">
        <f t="shared" si="1096"/>
        <v>29.92321112517596</v>
      </c>
      <c r="P3702" s="3">
        <f t="shared" si="1097"/>
        <v>-29.92321112517596</v>
      </c>
      <c r="Q3702" s="3">
        <f t="shared" si="1098"/>
        <v>56.641085299601542</v>
      </c>
      <c r="R3702">
        <f t="shared" si="1099"/>
        <v>-123.35891470039846</v>
      </c>
      <c r="S3702">
        <f t="shared" si="1100"/>
        <v>1060.2931210472402</v>
      </c>
      <c r="T3702">
        <f t="shared" si="1083"/>
        <v>-29.92321112517596</v>
      </c>
    </row>
    <row r="3703" spans="1:20" x14ac:dyDescent="0.3">
      <c r="A3703">
        <f t="shared" si="1084"/>
        <v>6687333.8284735829</v>
      </c>
      <c r="B3703">
        <f t="shared" si="1101"/>
        <v>1064322.2349072197</v>
      </c>
      <c r="C3703" t="str">
        <f t="shared" si="1085"/>
        <v>0.0173466851075581+0.0262440545169984i</v>
      </c>
      <c r="D3703" t="str">
        <f t="shared" si="1086"/>
        <v>0.0880845435786006-1.1896009453961i</v>
      </c>
      <c r="E3703" t="str">
        <f t="shared" si="1087"/>
        <v>-15.6877015720687-4.37837309670416i</v>
      </c>
      <c r="F3703" t="str">
        <f t="shared" si="1088"/>
        <v>1.10243580027894-4.38680791333323i</v>
      </c>
      <c r="G3703" t="str">
        <f t="shared" si="1089"/>
        <v>0.0631426077559152-0.243219281393762i</v>
      </c>
      <c r="H3703" t="str">
        <f t="shared" si="1090"/>
        <v>0.0162425932130801-7.38522175441343i</v>
      </c>
      <c r="I3703" t="str">
        <f t="shared" si="1091"/>
        <v>-0.0843178352682572-0.0213869314059541i</v>
      </c>
      <c r="K3703" t="str">
        <f t="shared" si="1092"/>
        <v>0.00387141330923729-0.00519251907400359i</v>
      </c>
      <c r="L3703" t="str">
        <f t="shared" si="1093"/>
        <v>0.0015-0.00934602662332862i</v>
      </c>
      <c r="M3703" t="str">
        <f t="shared" si="1094"/>
        <v>0.0135-0.00383426733264762i</v>
      </c>
      <c r="N3703">
        <f t="shared" si="1095"/>
        <v>123.46373883017772</v>
      </c>
      <c r="O3703">
        <f t="shared" si="1096"/>
        <v>30.04514912234044</v>
      </c>
      <c r="P3703" s="3">
        <f t="shared" si="1097"/>
        <v>-30.04514912234044</v>
      </c>
      <c r="Q3703" s="3">
        <f t="shared" si="1098"/>
        <v>56.536261169822282</v>
      </c>
      <c r="R3703">
        <f t="shared" si="1099"/>
        <v>-123.46373883017772</v>
      </c>
      <c r="S3703">
        <f t="shared" si="1100"/>
        <v>1064.3222349072196</v>
      </c>
      <c r="T3703">
        <f t="shared" si="1083"/>
        <v>-30.04514912234044</v>
      </c>
    </row>
    <row r="3704" spans="1:20" x14ac:dyDescent="0.3">
      <c r="A3704">
        <f t="shared" si="1084"/>
        <v>6712745.6970217824</v>
      </c>
      <c r="B3704">
        <f t="shared" si="1101"/>
        <v>1068366.6593998671</v>
      </c>
      <c r="C3704" t="str">
        <f t="shared" si="1085"/>
        <v>0.0171519691338295+0.0258469420232302i</v>
      </c>
      <c r="D3704" t="str">
        <f t="shared" si="1086"/>
        <v>0.0874226871308949-1.18514765561787i</v>
      </c>
      <c r="E3704" t="str">
        <f t="shared" si="1087"/>
        <v>-15.5676084396629-4.3251198110277i</v>
      </c>
      <c r="F3704" t="str">
        <f t="shared" si="1088"/>
        <v>1.09462711965477-4.37222070069856i</v>
      </c>
      <c r="G3704" t="str">
        <f t="shared" si="1089"/>
        <v>0.0626953613424556-0.242414217835082i</v>
      </c>
      <c r="H3704" t="str">
        <f t="shared" si="1090"/>
        <v>0.0160750442559345-7.35713962527834i</v>
      </c>
      <c r="I3704" t="str">
        <f t="shared" si="1091"/>
        <v>-0.0837183834542187-0.0211541881945217i</v>
      </c>
      <c r="K3704" t="str">
        <f t="shared" si="1092"/>
        <v>0.00386078359969692-0.00518223219494203i</v>
      </c>
      <c r="L3704" t="str">
        <f t="shared" si="1093"/>
        <v>0.0015-0.00931064616789056i</v>
      </c>
      <c r="M3704" t="str">
        <f t="shared" si="1094"/>
        <v>0.0135-0.00381975227400639i</v>
      </c>
      <c r="N3704">
        <f t="shared" si="1095"/>
        <v>123.56815715419046</v>
      </c>
      <c r="O3704">
        <f t="shared" si="1096"/>
        <v>30.167100685958911</v>
      </c>
      <c r="P3704" s="3">
        <f t="shared" si="1097"/>
        <v>-30.167100685958911</v>
      </c>
      <c r="Q3704" s="3">
        <f t="shared" si="1098"/>
        <v>56.431842845809534</v>
      </c>
      <c r="R3704">
        <f t="shared" si="1099"/>
        <v>-123.56815715419046</v>
      </c>
      <c r="S3704">
        <f t="shared" si="1100"/>
        <v>1068.3666593998671</v>
      </c>
      <c r="T3704">
        <f t="shared" si="1083"/>
        <v>-30.167100685958911</v>
      </c>
    </row>
    <row r="3705" spans="1:20" x14ac:dyDescent="0.3">
      <c r="A3705">
        <f t="shared" si="1084"/>
        <v>6738254.1306704646</v>
      </c>
      <c r="B3705">
        <f t="shared" si="1101"/>
        <v>1072426.4527055866</v>
      </c>
      <c r="C3705" t="str">
        <f t="shared" si="1085"/>
        <v>0.0169590476933594+0.0254557963270738i</v>
      </c>
      <c r="D3705" t="str">
        <f t="shared" si="1086"/>
        <v>0.0867657755301637-1.1807106619437i</v>
      </c>
      <c r="E3705" t="str">
        <f t="shared" si="1087"/>
        <v>-15.4484321573024-4.27253985367699i</v>
      </c>
      <c r="F3705" t="str">
        <f t="shared" si="1088"/>
        <v>1.08687007366855-4.3576677607213i</v>
      </c>
      <c r="G3705" t="str">
        <f t="shared" si="1089"/>
        <v>0.0622510723308612-0.241611002076725i</v>
      </c>
      <c r="H3705" t="str">
        <f t="shared" si="1090"/>
        <v>0.0159091466456505-7.32916489369115i</v>
      </c>
      <c r="I3705" t="str">
        <f t="shared" si="1091"/>
        <v>-0.0831229242463115-0.0209239093370844i</v>
      </c>
      <c r="K3705" t="str">
        <f t="shared" si="1092"/>
        <v>0.00385016379394871-0.00517194207798119i</v>
      </c>
      <c r="L3705" t="str">
        <f t="shared" si="1093"/>
        <v>0.0015-0.00927539964922359i</v>
      </c>
      <c r="M3705" t="str">
        <f t="shared" si="1094"/>
        <v>0.0135-0.00380529216378402i</v>
      </c>
      <c r="N3705">
        <f t="shared" si="1095"/>
        <v>123.67217020116578</v>
      </c>
      <c r="O3705">
        <f t="shared" si="1096"/>
        <v>30.289066000781588</v>
      </c>
      <c r="P3705" s="3">
        <f t="shared" si="1097"/>
        <v>-30.289066000781588</v>
      </c>
      <c r="Q3705" s="3">
        <f t="shared" si="1098"/>
        <v>56.327829798834216</v>
      </c>
      <c r="R3705">
        <f t="shared" si="1099"/>
        <v>-123.67217020116578</v>
      </c>
      <c r="S3705">
        <f t="shared" si="1100"/>
        <v>1072.4264527055866</v>
      </c>
      <c r="T3705">
        <f t="shared" si="1083"/>
        <v>-30.289066000781588</v>
      </c>
    </row>
    <row r="3706" spans="1:20" x14ac:dyDescent="0.3">
      <c r="A3706">
        <f t="shared" si="1084"/>
        <v>6763859.4963670131</v>
      </c>
      <c r="B3706">
        <f t="shared" si="1101"/>
        <v>1076501.6732258678</v>
      </c>
      <c r="C3706" t="str">
        <f t="shared" si="1085"/>
        <v>0.0167679124118499+0.0250705288507803i</v>
      </c>
      <c r="D3706" t="str">
        <f t="shared" si="1086"/>
        <v>0.0861137722557279-1.17628990896523i</v>
      </c>
      <c r="E3706" t="str">
        <f t="shared" si="1087"/>
        <v>-15.3301659987835-4.22062425004165i</v>
      </c>
      <c r="F3706" t="str">
        <f t="shared" si="1088"/>
        <v>1.07916437282795-4.3431491676308i</v>
      </c>
      <c r="G3706" t="str">
        <f t="shared" si="1089"/>
        <v>0.0618097241403008-0.240809638806258i</v>
      </c>
      <c r="H3706" t="str">
        <f t="shared" si="1090"/>
        <v>0.0157448857008343-7.30129714352251i</v>
      </c>
      <c r="I3706" t="str">
        <f t="shared" si="1091"/>
        <v>-0.0825314348696983-0.0206960699725017i</v>
      </c>
      <c r="K3706" t="str">
        <f t="shared" si="1092"/>
        <v>0.00383955416041526-0.00516164866102188i</v>
      </c>
      <c r="L3706" t="str">
        <f t="shared" si="1093"/>
        <v>0.0015-0.00924028656029445i</v>
      </c>
      <c r="M3706" t="str">
        <f t="shared" si="1094"/>
        <v>0.0135-0.00379088679396694i</v>
      </c>
      <c r="N3706">
        <f t="shared" si="1095"/>
        <v>123.77577847431371</v>
      </c>
      <c r="O3706">
        <f t="shared" si="1096"/>
        <v>30.411045248255952</v>
      </c>
      <c r="P3706" s="3">
        <f t="shared" si="1097"/>
        <v>-30.411045248255952</v>
      </c>
      <c r="Q3706" s="3">
        <f t="shared" si="1098"/>
        <v>56.224221525686296</v>
      </c>
      <c r="R3706">
        <f t="shared" si="1099"/>
        <v>-123.77577847431371</v>
      </c>
      <c r="S3706">
        <f t="shared" si="1100"/>
        <v>1076.5016732258678</v>
      </c>
      <c r="T3706">
        <f t="shared" si="1083"/>
        <v>-30.411045248255952</v>
      </c>
    </row>
    <row r="3707" spans="1:20" x14ac:dyDescent="0.3">
      <c r="A3707">
        <f t="shared" si="1084"/>
        <v>6789562.1624532081</v>
      </c>
      <c r="B3707">
        <f t="shared" si="1101"/>
        <v>1080592.3795841262</v>
      </c>
      <c r="C3707" t="str">
        <f t="shared" si="1085"/>
        <v>0.0165785547386212+0.0246910523223244i</v>
      </c>
      <c r="D3707" t="str">
        <f t="shared" si="1086"/>
        <v>0.0854666410503015-1.17188534141426i</v>
      </c>
      <c r="E3707" t="str">
        <f t="shared" si="1087"/>
        <v>-15.2128032769523-4.16936415309981i</v>
      </c>
      <c r="F3707" t="str">
        <f t="shared" si="1088"/>
        <v>1.07150972852542-4.32866499362369i</v>
      </c>
      <c r="G3707" t="str">
        <f t="shared" si="1089"/>
        <v>0.0613713002406203-0.24001013259318i</v>
      </c>
      <c r="H3707" t="str">
        <f t="shared" si="1090"/>
        <v>0.0155822468515488-7.27353596031628i</v>
      </c>
      <c r="I3707" t="str">
        <f t="shared" si="1091"/>
        <v>-0.0819438926253886-0.0204706454687361i</v>
      </c>
      <c r="K3707" t="str">
        <f t="shared" si="1092"/>
        <v>0.00382895496679803-0.00515135188512637i</v>
      </c>
      <c r="L3707" t="str">
        <f t="shared" si="1093"/>
        <v>0.0015-0.0092053063959897i</v>
      </c>
      <c r="M3707" t="str">
        <f t="shared" si="1094"/>
        <v>0.0135-0.0037765359573291i</v>
      </c>
      <c r="N3707">
        <f t="shared" si="1095"/>
        <v>123.87898245176913</v>
      </c>
      <c r="O3707">
        <f t="shared" si="1096"/>
        <v>30.533038606524908</v>
      </c>
      <c r="P3707" s="3">
        <f t="shared" si="1097"/>
        <v>-30.533038606524908</v>
      </c>
      <c r="Q3707" s="3">
        <f t="shared" si="1098"/>
        <v>56.121017548230874</v>
      </c>
      <c r="R3707">
        <f t="shared" si="1099"/>
        <v>-123.87898245176913</v>
      </c>
      <c r="S3707">
        <f t="shared" si="1100"/>
        <v>1080.5923795841261</v>
      </c>
      <c r="T3707">
        <f t="shared" si="1083"/>
        <v>-30.533038606524908</v>
      </c>
    </row>
    <row r="3708" spans="1:20" x14ac:dyDescent="0.3">
      <c r="A3708">
        <f t="shared" si="1084"/>
        <v>6815362.4986705305</v>
      </c>
      <c r="B3708">
        <f t="shared" si="1101"/>
        <v>1084698.630626546</v>
      </c>
      <c r="C3708" t="str">
        <f t="shared" si="1085"/>
        <v>0.0163909659545432+0.0243172807559858i</v>
      </c>
      <c r="D3708" t="str">
        <f t="shared" si="1086"/>
        <v>0.0848243459181821-1.16749690416298i</v>
      </c>
      <c r="E3708" t="str">
        <f t="shared" si="1087"/>
        <v>-15.0963373438176-4.11875084147774i</v>
      </c>
      <c r="F3708" t="str">
        <f t="shared" si="1088"/>
        <v>1.06390585304687-4.31421530888268i</v>
      </c>
      <c r="G3708" t="str">
        <f t="shared" si="1089"/>
        <v>0.0609357841528387-0.239212487889987i</v>
      </c>
      <c r="H3708" t="str">
        <f t="shared" si="1090"/>
        <v>0.0154212156385572-7.24588093128186i</v>
      </c>
      <c r="I3708" t="str">
        <f t="shared" si="1091"/>
        <v>-0.081360274890805-0.0202476114211182i</v>
      </c>
      <c r="K3708" t="str">
        <f t="shared" si="1092"/>
        <v>0.00381836648004456-0.00514105169450387i</v>
      </c>
      <c r="L3708" t="str">
        <f t="shared" si="1093"/>
        <v>0.0015-0.00917045865310791i</v>
      </c>
      <c r="M3708" t="str">
        <f t="shared" si="1094"/>
        <v>0.0135-0.00376223944742886i</v>
      </c>
      <c r="N3708">
        <f t="shared" si="1095"/>
        <v>123.98178258703271</v>
      </c>
      <c r="O3708">
        <f t="shared" si="1096"/>
        <v>30.655046250425826</v>
      </c>
      <c r="P3708" s="3">
        <f t="shared" si="1097"/>
        <v>-30.655046250425826</v>
      </c>
      <c r="Q3708" s="3">
        <f t="shared" si="1098"/>
        <v>56.018217412967282</v>
      </c>
      <c r="R3708">
        <f t="shared" si="1099"/>
        <v>-123.98178258703271</v>
      </c>
      <c r="S3708">
        <f t="shared" si="1100"/>
        <v>1084.698630626546</v>
      </c>
      <c r="T3708">
        <f t="shared" si="1083"/>
        <v>-30.655046250425826</v>
      </c>
    </row>
    <row r="3709" spans="1:20" x14ac:dyDescent="0.3">
      <c r="A3709">
        <f t="shared" si="1084"/>
        <v>6841260.8761654794</v>
      </c>
      <c r="B3709">
        <f t="shared" si="1101"/>
        <v>1088820.485422927</v>
      </c>
      <c r="C3709" t="str">
        <f t="shared" si="1085"/>
        <v>0.0162051371797366+0.0239491294332279i</v>
      </c>
      <c r="D3709" t="str">
        <f t="shared" si="1086"/>
        <v>0.084186851123461-1.16312454222418i</v>
      </c>
      <c r="E3709" t="str">
        <f t="shared" si="1087"/>
        <v>-14.9807615906498-4.06877571754041i</v>
      </c>
      <c r="F3709" t="str">
        <f t="shared" si="1088"/>
        <v>1.05635245958005-4.29980018159479i</v>
      </c>
      <c r="G3709" t="str">
        <f t="shared" si="1089"/>
        <v>0.0605031594496312-0.238416709033246i</v>
      </c>
      <c r="H3709" t="str">
        <f t="shared" si="1090"/>
        <v>0.0152617777125769-7.21833164528673i</v>
      </c>
      <c r="I3709" t="str">
        <f t="shared" si="1091"/>
        <v>-0.0807805591203257-0.0200269436506154i</v>
      </c>
      <c r="K3709" t="str">
        <f t="shared" si="1092"/>
        <v>0.00380778896631641-0.0051307480364958i</v>
      </c>
      <c r="L3709" t="str">
        <f t="shared" si="1093"/>
        <v>0.0015-0.0091357428303525i</v>
      </c>
      <c r="M3709" t="str">
        <f t="shared" si="1094"/>
        <v>0.0135-0.00374799705860616i</v>
      </c>
      <c r="N3709">
        <f t="shared" si="1095"/>
        <v>124.08417930940345</v>
      </c>
      <c r="O3709">
        <f t="shared" si="1096"/>
        <v>30.777068351489682</v>
      </c>
      <c r="P3709" s="3">
        <f t="shared" si="1097"/>
        <v>-30.777068351489682</v>
      </c>
      <c r="Q3709" s="3">
        <f t="shared" si="1098"/>
        <v>55.915820690596554</v>
      </c>
      <c r="R3709">
        <f t="shared" si="1099"/>
        <v>-124.08417930940345</v>
      </c>
      <c r="S3709">
        <f t="shared" si="1100"/>
        <v>1088.820485422927</v>
      </c>
      <c r="T3709">
        <f t="shared" si="1083"/>
        <v>-30.777068351489682</v>
      </c>
    </row>
    <row r="3710" spans="1:20" x14ac:dyDescent="0.3">
      <c r="A3710">
        <f t="shared" si="1084"/>
        <v>6867257.667494908</v>
      </c>
      <c r="B3710">
        <f t="shared" si="1101"/>
        <v>1092958.0032675341</v>
      </c>
      <c r="C3710" t="str">
        <f t="shared" si="1085"/>
        <v>0.0160210593810526+0.0235865148838673i</v>
      </c>
      <c r="D3710" t="str">
        <f t="shared" si="1086"/>
        <v>0.0835541211882414-1.15876820075149i</v>
      </c>
      <c r="E3710" t="str">
        <f t="shared" si="1087"/>
        <v>-14.8660694480681-4.01943030551337i</v>
      </c>
      <c r="F3710" t="str">
        <f t="shared" si="1088"/>
        <v>1.0488492622229-4.28541967797015i</v>
      </c>
      <c r="G3710" t="str">
        <f t="shared" si="1089"/>
        <v>0.0600734097558006-0.237622800244657i</v>
      </c>
      <c r="H3710" t="str">
        <f t="shared" si="1090"/>
        <v>0.015103918833538-7.19088769284879i</v>
      </c>
      <c r="I3710" t="str">
        <f t="shared" si="1091"/>
        <v>-0.0802047228458219-0.0198086182021118i</v>
      </c>
      <c r="K3710" t="str">
        <f t="shared" si="1092"/>
        <v>0.0037972226909568-0.0051204408615605i</v>
      </c>
      <c r="L3710" t="str">
        <f t="shared" si="1093"/>
        <v>0.0015-0.00910115842832485i</v>
      </c>
      <c r="M3710" t="str">
        <f t="shared" si="1094"/>
        <v>0.0135-0.00373380858597945i</v>
      </c>
      <c r="N3710">
        <f t="shared" si="1095"/>
        <v>124.18617302440967</v>
      </c>
      <c r="O3710">
        <f t="shared" si="1096"/>
        <v>30.89910507794027</v>
      </c>
      <c r="P3710" s="3">
        <f t="shared" si="1097"/>
        <v>-30.89910507794027</v>
      </c>
      <c r="Q3710" s="3">
        <f t="shared" si="1098"/>
        <v>55.813826975590324</v>
      </c>
      <c r="R3710">
        <f t="shared" si="1099"/>
        <v>-124.18617302440967</v>
      </c>
      <c r="S3710">
        <f t="shared" si="1100"/>
        <v>1092.958003267534</v>
      </c>
      <c r="T3710">
        <f t="shared" si="1083"/>
        <v>-30.89910507794027</v>
      </c>
    </row>
    <row r="3711" spans="1:20" x14ac:dyDescent="0.3">
      <c r="A3711">
        <f t="shared" si="1084"/>
        <v>6893353.2466313886</v>
      </c>
      <c r="B3711">
        <f t="shared" si="1101"/>
        <v>1097111.2436799507</v>
      </c>
      <c r="C3711" t="str">
        <f t="shared" si="1085"/>
        <v>0.015838723379334+0.023229354867528i</v>
      </c>
      <c r="D3711" t="str">
        <f t="shared" si="1086"/>
        <v>0.0829261208908618-1.15442782503954i</v>
      </c>
      <c r="E3711" t="str">
        <f t="shared" si="1087"/>
        <v>-14.7522543861154-3.97070624963391i</v>
      </c>
      <c r="F3711" t="str">
        <f t="shared" si="1088"/>
        <v>1.04139597599146-4.27107386226034i</v>
      </c>
      <c r="G3711" t="str">
        <f t="shared" si="1089"/>
        <v>0.0596465187487368-0.236830765632114i</v>
      </c>
      <c r="H3711" t="str">
        <f t="shared" si="1090"/>
        <v>0.014947624869851-7.16354866612911i</v>
      </c>
      <c r="I3711" t="str">
        <f t="shared" si="1091"/>
        <v>-0.0796327436771763-0.0195926113426901i</v>
      </c>
      <c r="K3711" t="str">
        <f t="shared" si="1092"/>
        <v>0.0037866679184588-0.00511013012325752i</v>
      </c>
      <c r="L3711" t="str">
        <f t="shared" si="1093"/>
        <v>0.0015-0.00906670494951674i</v>
      </c>
      <c r="M3711" t="str">
        <f t="shared" si="1094"/>
        <v>0.0135-0.00371967382544276i</v>
      </c>
      <c r="N3711">
        <f t="shared" si="1095"/>
        <v>124.28776411423527</v>
      </c>
      <c r="O3711">
        <f t="shared" si="1096"/>
        <v>31.021156594694482</v>
      </c>
      <c r="P3711" s="3">
        <f t="shared" si="1097"/>
        <v>-31.021156594694482</v>
      </c>
      <c r="Q3711" s="3">
        <f t="shared" si="1098"/>
        <v>55.71223588576472</v>
      </c>
      <c r="R3711">
        <f t="shared" si="1099"/>
        <v>-124.28776411423527</v>
      </c>
      <c r="S3711">
        <f t="shared" si="1100"/>
        <v>1097.1112436799508</v>
      </c>
      <c r="T3711">
        <f t="shared" si="1083"/>
        <v>-31.021156594694482</v>
      </c>
    </row>
    <row r="3712" spans="1:20" x14ac:dyDescent="0.3">
      <c r="A3712">
        <f t="shared" si="1084"/>
        <v>6919547.9889685875</v>
      </c>
      <c r="B3712">
        <f t="shared" si="1101"/>
        <v>1101280.2664059345</v>
      </c>
      <c r="C3712" t="str">
        <f t="shared" si="1085"/>
        <v>0.0156581198564637+0.0228775683553765i</v>
      </c>
      <c r="D3712" t="str">
        <f t="shared" si="1086"/>
        <v>0.0823028152641411-1.15010336052422i</v>
      </c>
      <c r="E3712" t="str">
        <f t="shared" si="1087"/>
        <v>-14.6393099143188-3.92259531233219i</v>
      </c>
      <c r="F3712" t="str">
        <f t="shared" si="1088"/>
        <v>1.03399231682773-4.25676279677662i</v>
      </c>
      <c r="G3712" t="str">
        <f t="shared" si="1089"/>
        <v>0.0592224701588637-0.236040609190762i</v>
      </c>
      <c r="H3712" t="str">
        <f t="shared" si="1090"/>
        <v>0.0147928817976788-7.13631415892427i</v>
      </c>
      <c r="I3712" t="str">
        <f t="shared" si="1091"/>
        <v>-0.0790645993027813-0.0193788995599238i</v>
      </c>
      <c r="K3712" t="str">
        <f t="shared" si="1092"/>
        <v>0.0037761249124335-0.00509981577823145i</v>
      </c>
      <c r="L3712" t="str">
        <f t="shared" si="1093"/>
        <v>0.0015-0.00903238189830321i</v>
      </c>
      <c r="M3712" t="str">
        <f t="shared" si="1094"/>
        <v>0.0135-0.00370559257366284i</v>
      </c>
      <c r="N3712">
        <f t="shared" si="1095"/>
        <v>124.38895293814065</v>
      </c>
      <c r="O3712">
        <f t="shared" si="1096"/>
        <v>31.143223063363568</v>
      </c>
      <c r="P3712" s="3">
        <f t="shared" si="1097"/>
        <v>-31.143223063363568</v>
      </c>
      <c r="Q3712" s="3">
        <f t="shared" si="1098"/>
        <v>55.611047061859352</v>
      </c>
      <c r="R3712">
        <f t="shared" si="1099"/>
        <v>-124.38895293814065</v>
      </c>
      <c r="S3712">
        <f t="shared" si="1100"/>
        <v>1101.2802664059345</v>
      </c>
      <c r="T3712">
        <f t="shared" si="1083"/>
        <v>-31.143223063363568</v>
      </c>
    </row>
    <row r="3713" spans="1:20" x14ac:dyDescent="0.3">
      <c r="A3713">
        <f t="shared" si="1084"/>
        <v>6945842.2713266686</v>
      </c>
      <c r="B3713">
        <f t="shared" si="1101"/>
        <v>1105465.131418277</v>
      </c>
      <c r="C3713" t="str">
        <f t="shared" si="1085"/>
        <v>0.0154792393622095+0.022531075512138i</v>
      </c>
      <c r="D3713" t="str">
        <f t="shared" si="1086"/>
        <v>0.0816841695936233-1.14579475278278i</v>
      </c>
      <c r="E3713" t="str">
        <f t="shared" si="1087"/>
        <v>-14.5272295817424-3.87508937244196i</v>
      </c>
      <c r="F3713" t="str">
        <f t="shared" si="1088"/>
        <v>1.02663800160727-4.24248654190823i</v>
      </c>
      <c r="G3713" t="str">
        <f t="shared" si="1089"/>
        <v>0.0588012477700761-0.235252334804053i</v>
      </c>
      <c r="H3713" t="str">
        <f t="shared" si="1090"/>
        <v>0.0146396757002197-7.10918376665925i</v>
      </c>
      <c r="I3713" t="str">
        <f t="shared" si="1091"/>
        <v>-0.0785002674900309-0.0191674595601752i</v>
      </c>
      <c r="K3713" t="str">
        <f t="shared" si="1092"/>
        <v>0.0037655939355788-0.00508949778619547i</v>
      </c>
      <c r="L3713" t="str">
        <f t="shared" si="1093"/>
        <v>0.0015-0.00899818878093559i</v>
      </c>
      <c r="M3713" t="str">
        <f t="shared" si="1094"/>
        <v>0.0135-0.00369156462807615i</v>
      </c>
      <c r="N3713">
        <f t="shared" si="1095"/>
        <v>124.48973983287851</v>
      </c>
      <c r="O3713">
        <f t="shared" si="1096"/>
        <v>31.265304642253572</v>
      </c>
      <c r="P3713" s="3">
        <f t="shared" si="1097"/>
        <v>-31.265304642253572</v>
      </c>
      <c r="Q3713" s="3">
        <f t="shared" si="1098"/>
        <v>55.510260167121494</v>
      </c>
      <c r="R3713">
        <f t="shared" si="1099"/>
        <v>-124.48973983287851</v>
      </c>
      <c r="S3713">
        <f t="shared" si="1100"/>
        <v>1105.465131418277</v>
      </c>
      <c r="T3713">
        <f t="shared" si="1083"/>
        <v>-31.265304642253572</v>
      </c>
    </row>
    <row r="3714" spans="1:20" x14ac:dyDescent="0.3">
      <c r="A3714">
        <f t="shared" si="1084"/>
        <v>6972236.4719577106</v>
      </c>
      <c r="B3714">
        <f t="shared" si="1101"/>
        <v>1109665.8989176666</v>
      </c>
      <c r="C3714" t="str">
        <f t="shared" si="1085"/>
        <v>0.0153020723208679+0.0221897976783825i</v>
      </c>
      <c r="D3714" t="str">
        <f t="shared" si="1086"/>
        <v>0.0810701494158405-1.14150194753407i</v>
      </c>
      <c r="E3714" t="str">
        <f t="shared" si="1087"/>
        <v>-14.4160069770256-3.82818042343892i</v>
      </c>
      <c r="F3714" t="str">
        <f t="shared" si="1088"/>
        <v>1.01933274814661-4.22824515614076i</v>
      </c>
      <c r="G3714" t="str">
        <f t="shared" si="1089"/>
        <v>0.0583828354201622-0.234465946244789i</v>
      </c>
      <c r="H3714" t="str">
        <f t="shared" si="1090"/>
        <v>0.0144879927669925-7.08215708637972i</v>
      </c>
      <c r="I3714" t="str">
        <f t="shared" si="1091"/>
        <v>-0.0779397260857934-0.0189582682669i</v>
      </c>
      <c r="K3714" t="str">
        <f t="shared" si="1092"/>
        <v>0.00375507524964823-0.00507917610991443i</v>
      </c>
      <c r="L3714" t="str">
        <f t="shared" si="1093"/>
        <v>0.0015-0.00896412510553462i</v>
      </c>
      <c r="M3714" t="str">
        <f t="shared" si="1094"/>
        <v>0.0135-0.00367758978688598i</v>
      </c>
      <c r="N3714">
        <f t="shared" si="1095"/>
        <v>124.59012511310812</v>
      </c>
      <c r="O3714">
        <f t="shared" si="1096"/>
        <v>31.387401486367388</v>
      </c>
      <c r="P3714" s="3">
        <f t="shared" si="1097"/>
        <v>-31.387401486367388</v>
      </c>
      <c r="Q3714" s="3">
        <f t="shared" si="1098"/>
        <v>55.409874886891885</v>
      </c>
      <c r="R3714">
        <f t="shared" si="1099"/>
        <v>-124.59012511310812</v>
      </c>
      <c r="S3714">
        <f t="shared" si="1100"/>
        <v>1109.6658989176667</v>
      </c>
      <c r="T3714">
        <f t="shared" si="1083"/>
        <v>-31.387401486367388</v>
      </c>
    </row>
    <row r="3715" spans="1:20" x14ac:dyDescent="0.3">
      <c r="A3715">
        <f t="shared" si="1084"/>
        <v>6998730.9705511509</v>
      </c>
      <c r="B3715">
        <f t="shared" si="1101"/>
        <v>1113882.6293335538</v>
      </c>
      <c r="C3715" t="str">
        <f t="shared" si="1085"/>
        <v>0.0151266090377143+0.0218536573530839i</v>
      </c>
      <c r="D3715" t="str">
        <f t="shared" si="1086"/>
        <v>0.0804607205165839-1.13722489063871i</v>
      </c>
      <c r="E3715" t="str">
        <f t="shared" si="1087"/>
        <v>-14.3056357284138-3.78186057170879i</v>
      </c>
      <c r="F3715" t="str">
        <f t="shared" si="1088"/>
        <v>1.01207627521045-4.21403869607416i</v>
      </c>
      <c r="G3715" t="str">
        <f t="shared" si="1089"/>
        <v>0.0579672170012178-0.233681447176175i</v>
      </c>
      <c r="H3715" t="str">
        <f t="shared" si="1090"/>
        <v>0.0143378192931328-7.05523371674535i</v>
      </c>
      <c r="I3715" t="str">
        <f t="shared" si="1091"/>
        <v>-0.0773829530168752-0.0187513028189613i</v>
      </c>
      <c r="K3715" t="str">
        <f t="shared" si="1092"/>
        <v>0.00374456911541984-0.00506885071518735i</v>
      </c>
      <c r="L3715" t="str">
        <f t="shared" si="1093"/>
        <v>0.0015-0.0089301903820827i</v>
      </c>
      <c r="M3715" t="str">
        <f t="shared" si="1094"/>
        <v>0.0135-0.00366366784905956i</v>
      </c>
      <c r="N3715">
        <f t="shared" si="1095"/>
        <v>124.69010907180231</v>
      </c>
      <c r="O3715">
        <f t="shared" si="1096"/>
        <v>31.509513747406007</v>
      </c>
      <c r="P3715" s="3">
        <f t="shared" si="1097"/>
        <v>-31.509513747406007</v>
      </c>
      <c r="Q3715" s="3">
        <f t="shared" si="1098"/>
        <v>55.309890928197696</v>
      </c>
      <c r="R3715">
        <f t="shared" si="1099"/>
        <v>-124.69010907180231</v>
      </c>
      <c r="S3715">
        <f t="shared" si="1100"/>
        <v>1113.8826293335537</v>
      </c>
      <c r="T3715">
        <f t="shared" si="1083"/>
        <v>-31.509513747406007</v>
      </c>
    </row>
    <row r="3716" spans="1:20" x14ac:dyDescent="0.3">
      <c r="A3716">
        <f t="shared" si="1084"/>
        <v>7025326.1482392456</v>
      </c>
      <c r="B3716">
        <f t="shared" si="1101"/>
        <v>1118115.3833250215</v>
      </c>
      <c r="C3716" t="str">
        <f t="shared" si="1085"/>
        <v>0.0149528397052601+0.0215225781764382i</v>
      </c>
      <c r="D3716" t="str">
        <f t="shared" si="1086"/>
        <v>0.0798558489291838-1.13296352809919i</v>
      </c>
      <c r="E3716" t="str">
        <f t="shared" si="1087"/>
        <v>-14.1961095037749-3.73612203484133i</v>
      </c>
      <c r="F3716" t="str">
        <f t="shared" si="1088"/>
        <v>1.00486830251865-4.19986721644074i</v>
      </c>
      <c r="G3716" t="str">
        <f t="shared" si="1089"/>
        <v>0.0575543764600462-0.232898841152852i</v>
      </c>
      <c r="H3716" t="str">
        <f t="shared" si="1090"/>
        <v>0.0141891416786911-7.0284132580218i</v>
      </c>
      <c r="I3716" t="str">
        <f t="shared" si="1091"/>
        <v>-0.0768299262904571-0.018546540568947i</v>
      </c>
      <c r="K3716" t="str">
        <f t="shared" si="1092"/>
        <v>0.00373407579266588-0.00505852157082983i</v>
      </c>
      <c r="L3716" t="str">
        <f t="shared" si="1093"/>
        <v>0.0015-0.00889638412241748i</v>
      </c>
      <c r="M3716" t="str">
        <f t="shared" si="1094"/>
        <v>0.0135-0.00364979861432512i</v>
      </c>
      <c r="N3716">
        <f t="shared" si="1095"/>
        <v>124.78969198065121</v>
      </c>
      <c r="O3716">
        <f t="shared" si="1096"/>
        <v>31.631641573772562</v>
      </c>
      <c r="P3716" s="3">
        <f t="shared" si="1097"/>
        <v>-31.631641573772562</v>
      </c>
      <c r="Q3716" s="3">
        <f t="shared" si="1098"/>
        <v>55.210308019348787</v>
      </c>
      <c r="R3716">
        <f t="shared" si="1099"/>
        <v>-124.78969198065121</v>
      </c>
      <c r="S3716">
        <f t="shared" si="1100"/>
        <v>1118.1153833250214</v>
      </c>
      <c r="T3716">
        <f t="shared" si="1083"/>
        <v>-31.631641573772562</v>
      </c>
    </row>
    <row r="3717" spans="1:20" x14ac:dyDescent="0.3">
      <c r="A3717">
        <f t="shared" si="1084"/>
        <v>7052022.3876025556</v>
      </c>
      <c r="B3717">
        <f t="shared" si="1101"/>
        <v>1122364.2217816566</v>
      </c>
      <c r="C3717" t="str">
        <f t="shared" si="1085"/>
        <v>0.0147807544093317+0.0211964849129513i</v>
      </c>
      <c r="D3717" t="str">
        <f t="shared" si="1086"/>
        <v>0.0792555009328046-1.12871780606009i</v>
      </c>
      <c r="E3717" t="str">
        <f t="shared" si="1087"/>
        <v>-14.0874220106105-3.69095713995333i</v>
      </c>
      <c r="F3717" t="str">
        <f t="shared" si="1088"/>
        <v>0.997708550753069-4.1857307701234i</v>
      </c>
      <c r="G3717" t="str">
        <f t="shared" si="1089"/>
        <v>0.0571442977985503-0.232118131621941i</v>
      </c>
      <c r="H3717" t="str">
        <f t="shared" si="1090"/>
        <v>0.014041946427943-7.00169531207424i</v>
      </c>
      <c r="I3717" t="str">
        <f t="shared" si="1091"/>
        <v>-0.076280623994538-0.0183439590814989i</v>
      </c>
      <c r="K3717" t="str">
        <f t="shared" si="1092"/>
        <v>0.00372359554012231-0.00504818864865581i</v>
      </c>
      <c r="L3717" t="str">
        <f t="shared" si="1093"/>
        <v>0.0015-0.00886270584022462i</v>
      </c>
      <c r="M3717" t="str">
        <f t="shared" si="1094"/>
        <v>0.0135-0.00363598188316907i</v>
      </c>
      <c r="N3717">
        <f t="shared" si="1095"/>
        <v>124.88887409046214</v>
      </c>
      <c r="O3717">
        <f t="shared" si="1096"/>
        <v>31.753785110573396</v>
      </c>
      <c r="P3717" s="3">
        <f t="shared" si="1097"/>
        <v>-31.753785110573396</v>
      </c>
      <c r="Q3717" s="3">
        <f t="shared" si="1098"/>
        <v>55.111125909537854</v>
      </c>
      <c r="R3717">
        <f t="shared" si="1099"/>
        <v>-124.88887409046214</v>
      </c>
      <c r="S3717">
        <f t="shared" si="1100"/>
        <v>1122.3642217816566</v>
      </c>
      <c r="T3717">
        <f t="shared" si="1083"/>
        <v>-31.753785110573396</v>
      </c>
    </row>
    <row r="3718" spans="1:20" x14ac:dyDescent="0.3">
      <c r="A3718">
        <f t="shared" si="1084"/>
        <v>7078820.0726754442</v>
      </c>
      <c r="B3718">
        <f t="shared" si="1101"/>
        <v>1126629.2058244268</v>
      </c>
      <c r="C3718" t="str">
        <f t="shared" si="1085"/>
        <v>0.0146103431349647+0.0208753034347757i</v>
      </c>
      <c r="D3718" t="str">
        <f t="shared" si="1086"/>
        <v>0.0786596430507453-1.12448767080822i</v>
      </c>
      <c r="E3718" t="str">
        <f t="shared" si="1087"/>
        <v>-13.9795669960531-3.64635832203735i</v>
      </c>
      <c r="F3718" t="str">
        <f t="shared" si="1088"/>
        <v>0.990596741564166-4.17162940817324i</v>
      </c>
      <c r="G3718" t="str">
        <f t="shared" si="1089"/>
        <v>0.0567369650741087-0.231339321924069i</v>
      </c>
      <c r="H3718" t="str">
        <f t="shared" si="1090"/>
        <v>0.0138962201486992-6.97507948235964i</v>
      </c>
      <c r="I3718" t="str">
        <f t="shared" si="1091"/>
        <v>-0.0757350242983416-0.0181435361316463i</v>
      </c>
      <c r="K3718" t="str">
        <f t="shared" si="1092"/>
        <v>0.00371312861545867-0.00503785192345906i</v>
      </c>
      <c r="L3718" t="str">
        <f t="shared" si="1093"/>
        <v>0.0015-0.00882915505103072i</v>
      </c>
      <c r="M3718" t="str">
        <f t="shared" si="1094"/>
        <v>0.0135-0.00362221745683312i</v>
      </c>
      <c r="N3718">
        <f t="shared" si="1095"/>
        <v>124.98765563155536</v>
      </c>
      <c r="O3718">
        <f t="shared" si="1096"/>
        <v>31.875944499622836</v>
      </c>
      <c r="P3718" s="3">
        <f t="shared" si="1097"/>
        <v>-31.875944499622836</v>
      </c>
      <c r="Q3718" s="3">
        <f t="shared" si="1098"/>
        <v>55.012344368444644</v>
      </c>
      <c r="R3718">
        <f t="shared" si="1099"/>
        <v>-124.98765563155536</v>
      </c>
      <c r="S3718">
        <f t="shared" si="1100"/>
        <v>1126.6292058244269</v>
      </c>
      <c r="T3718">
        <f t="shared" si="1083"/>
        <v>-31.875944499622836</v>
      </c>
    </row>
    <row r="3719" spans="1:20" x14ac:dyDescent="0.3">
      <c r="A3719">
        <f t="shared" si="1084"/>
        <v>7105719.5889516119</v>
      </c>
      <c r="B3719">
        <f t="shared" si="1101"/>
        <v>1130910.3968065598</v>
      </c>
      <c r="C3719" t="str">
        <f t="shared" si="1085"/>
        <v>0.0144415957721266+0.0205589607053062i</v>
      </c>
      <c r="D3719" t="str">
        <f t="shared" si="1086"/>
        <v>0.0780682420487533-1.12027306877269i</v>
      </c>
      <c r="E3719" t="str">
        <f t="shared" si="1087"/>
        <v>-13.8725382468578-3.6023181223375i</v>
      </c>
      <c r="F3719" t="str">
        <f t="shared" si="1088"/>
        <v>0.983532597577456-4.15756317982773i</v>
      </c>
      <c r="G3719" t="str">
        <f t="shared" si="1089"/>
        <v>0.056332362399947-0.230562415294401i</v>
      </c>
      <c r="H3719" t="str">
        <f t="shared" si="1090"/>
        <v>0.0137519495516278-6.94856537392007i</v>
      </c>
      <c r="I3719" t="str">
        <f t="shared" si="1091"/>
        <v>-0.0751931054527311-0.0179452497031489i</v>
      </c>
      <c r="K3719" t="str">
        <f t="shared" si="1092"/>
        <v>0.00370267527524846-0.00502751137299419i</v>
      </c>
      <c r="L3719" t="str">
        <f t="shared" si="1093"/>
        <v>0.0015-0.00879573127219635i</v>
      </c>
      <c r="M3719" t="str">
        <f t="shared" si="1094"/>
        <v>0.0135-0.00360850513731133i</v>
      </c>
      <c r="N3719">
        <f t="shared" si="1095"/>
        <v>125.0860368141536</v>
      </c>
      <c r="O3719">
        <f t="shared" si="1096"/>
        <v>31.998119879446243</v>
      </c>
      <c r="P3719" s="3">
        <f t="shared" si="1097"/>
        <v>-31.998119879446243</v>
      </c>
      <c r="Q3719" s="3">
        <f t="shared" si="1098"/>
        <v>54.913963185846391</v>
      </c>
      <c r="R3719">
        <f t="shared" si="1099"/>
        <v>-125.0860368141536</v>
      </c>
      <c r="S3719">
        <f t="shared" si="1100"/>
        <v>1130.9103968065597</v>
      </c>
      <c r="T3719">
        <f t="shared" si="1083"/>
        <v>-31.998119879446243</v>
      </c>
    </row>
    <row r="3720" spans="1:20" x14ac:dyDescent="0.3">
      <c r="A3720">
        <f t="shared" si="1084"/>
        <v>7132721.323389628</v>
      </c>
      <c r="B3720">
        <f t="shared" si="1101"/>
        <v>1135207.8563144247</v>
      </c>
      <c r="C3720" t="str">
        <f t="shared" si="1085"/>
        <v>0.0142745021212695+0.0202473847630216i</v>
      </c>
      <c r="D3720" t="str">
        <f t="shared" si="1086"/>
        <v>0.077481264933348-1.11607394652511i</v>
      </c>
      <c r="E3720" t="str">
        <f t="shared" si="1087"/>
        <v>-13.7663295893825-3.55882918675065i</v>
      </c>
      <c r="F3720" t="str">
        <f t="shared" si="1088"/>
        <v>0.976515842399688-4.1435321325282i</v>
      </c>
      <c r="G3720" t="str">
        <f t="shared" si="1089"/>
        <v>0.0559304739454927-0.229787414863663i</v>
      </c>
      <c r="H3720" t="str">
        <f t="shared" si="1090"/>
        <v>0.0136091214495789-6.92215259337544i</v>
      </c>
      <c r="I3720" t="str">
        <f t="shared" si="1091"/>
        <v>-0.0746548457905932-0.0177490779868452i</v>
      </c>
      <c r="K3720" t="str">
        <f t="shared" si="1092"/>
        <v>0.00369223577493949-0.00501716697795741i</v>
      </c>
      <c r="L3720" t="str">
        <f t="shared" si="1093"/>
        <v>0.0015-0.00876243402290931i</v>
      </c>
      <c r="M3720" t="str">
        <f t="shared" si="1094"/>
        <v>0.0135-0.00359484472734742i</v>
      </c>
      <c r="N3720">
        <f t="shared" si="1095"/>
        <v>125.18401782877103</v>
      </c>
      <c r="O3720">
        <f t="shared" si="1096"/>
        <v>32.12031138528446</v>
      </c>
      <c r="P3720" s="3">
        <f t="shared" si="1097"/>
        <v>-32.12031138528446</v>
      </c>
      <c r="Q3720" s="3">
        <f t="shared" si="1098"/>
        <v>54.81598217122896</v>
      </c>
      <c r="R3720">
        <f t="shared" si="1099"/>
        <v>-125.18401782877103</v>
      </c>
      <c r="S3720">
        <f t="shared" si="1100"/>
        <v>1135.2078563144246</v>
      </c>
      <c r="T3720">
        <f t="shared" si="1083"/>
        <v>-32.12031138528446</v>
      </c>
    </row>
    <row r="3721" spans="1:20" x14ac:dyDescent="0.3">
      <c r="A3721">
        <f t="shared" si="1084"/>
        <v>7159825.6644185083</v>
      </c>
      <c r="B3721">
        <f t="shared" si="1101"/>
        <v>1139521.6461684194</v>
      </c>
      <c r="C3721" t="str">
        <f t="shared" si="1085"/>
        <v>0.014109051898717+0.0199405047055736i</v>
      </c>
      <c r="D3721" t="str">
        <f t="shared" si="1086"/>
        <v>0.0768986789501565-1.11189025077969i</v>
      </c>
      <c r="E3721" t="str">
        <f t="shared" si="1087"/>
        <v>-13.6609348895603-3.51588426425345i</v>
      </c>
      <c r="F3721" t="str">
        <f t="shared" si="1088"/>
        <v>0.96954620062496-4.12953631193769i</v>
      </c>
      <c r="G3721" t="str">
        <f t="shared" si="1089"/>
        <v>0.0555312839367234-0.22901432365916i</v>
      </c>
      <c r="H3721" t="str">
        <f t="shared" si="1090"/>
        <v>0.0134677227569159-6.89584074891627i</v>
      </c>
      <c r="I3721" t="str">
        <f t="shared" si="1091"/>
        <v>-0.0741202237272168-0.0175549993790103i</v>
      </c>
      <c r="K3721" t="str">
        <f t="shared" si="1092"/>
        <v>0.00368181036882498-0.0050068187219668i</v>
      </c>
      <c r="L3721" t="str">
        <f t="shared" si="1093"/>
        <v>0.0015-0.00872926282417745i</v>
      </c>
      <c r="M3721" t="str">
        <f t="shared" si="1094"/>
        <v>0.0135-0.00358123603043177i</v>
      </c>
      <c r="N3721">
        <f t="shared" si="1095"/>
        <v>125.28159884659414</v>
      </c>
      <c r="O3721">
        <f t="shared" si="1096"/>
        <v>32.242519149098385</v>
      </c>
      <c r="P3721" s="3">
        <f t="shared" si="1097"/>
        <v>-32.242519149098385</v>
      </c>
      <c r="Q3721" s="3">
        <f t="shared" si="1098"/>
        <v>54.718401153405857</v>
      </c>
      <c r="R3721">
        <f t="shared" si="1099"/>
        <v>-125.28159884659414</v>
      </c>
      <c r="S3721">
        <f t="shared" si="1100"/>
        <v>1139.5216461684195</v>
      </c>
      <c r="T3721">
        <f t="shared" si="1083"/>
        <v>-32.242519149098385</v>
      </c>
    </row>
    <row r="3722" spans="1:20" x14ac:dyDescent="0.3">
      <c r="A3722">
        <f t="shared" si="1084"/>
        <v>7187033.0019432977</v>
      </c>
      <c r="B3722">
        <f t="shared" si="1101"/>
        <v>1143851.8284238593</v>
      </c>
      <c r="C3722" t="str">
        <f t="shared" si="1085"/>
        <v>0.0139452347418913+0.0196382506741164i</v>
      </c>
      <c r="D3722" t="str">
        <f t="shared" si="1086"/>
        <v>0.0763204515822542-1.10772192839333i</v>
      </c>
      <c r="E3722" t="str">
        <f t="shared" si="1087"/>
        <v>-13.5563480528646-3.47347620535482i</v>
      </c>
      <c r="F3722" t="str">
        <f t="shared" si="1088"/>
        <v>0.962623397840545-4.11557576195847i</v>
      </c>
      <c r="G3722" t="str">
        <f t="shared" si="1089"/>
        <v>0.0551347766565019-0.22824314460579i</v>
      </c>
      <c r="H3722" t="str">
        <f t="shared" si="1090"/>
        <v>0.0133277404888538-6.86962945029711i</v>
      </c>
      <c r="I3722" t="str">
        <f t="shared" si="1091"/>
        <v>-0.0735892177606607-0.0173629924797213i</v>
      </c>
      <c r="K3722" t="str">
        <f t="shared" si="1092"/>
        <v>0.00367139931001434-0.00499646659154224i</v>
      </c>
      <c r="L3722" t="str">
        <f t="shared" si="1093"/>
        <v>0.0015-0.0086962171988219i</v>
      </c>
      <c r="M3722" t="str">
        <f t="shared" si="1094"/>
        <v>0.0135-0.00356767885079873i</v>
      </c>
      <c r="N3722">
        <f t="shared" si="1095"/>
        <v>125.37878001986145</v>
      </c>
      <c r="O3722">
        <f t="shared" si="1096"/>
        <v>32.364743299573988</v>
      </c>
      <c r="P3722" s="3">
        <f t="shared" si="1097"/>
        <v>-32.364743299573988</v>
      </c>
      <c r="Q3722" s="3">
        <f t="shared" si="1098"/>
        <v>54.621219980138548</v>
      </c>
      <c r="R3722">
        <f t="shared" si="1099"/>
        <v>-125.37878001986145</v>
      </c>
      <c r="S3722">
        <f t="shared" si="1100"/>
        <v>1143.8518284238594</v>
      </c>
      <c r="T3722">
        <f t="shared" si="1083"/>
        <v>-32.364743299573988</v>
      </c>
    </row>
    <row r="3723" spans="1:20" x14ac:dyDescent="0.3">
      <c r="A3723">
        <f t="shared" si="1084"/>
        <v>7214343.727350682</v>
      </c>
      <c r="B3723">
        <f t="shared" si="1101"/>
        <v>1148198.46537187</v>
      </c>
      <c r="C3723" t="str">
        <f t="shared" si="1085"/>
        <v>0.0137830402143847+0.0193405538378757i</v>
      </c>
      <c r="D3723" t="str">
        <f t="shared" si="1086"/>
        <v>0.0757465505485244-1.10356892636578i</v>
      </c>
      <c r="E3723" t="str">
        <f t="shared" si="1087"/>
        <v>-13.4525630242652-3.4315979605725i</v>
      </c>
      <c r="F3723" t="str">
        <f t="shared" si="1088"/>
        <v>0.955747160632621-4.10165052474972i</v>
      </c>
      <c r="G3723" t="str">
        <f t="shared" si="1089"/>
        <v>0.0547409364449025-0.227473880527057i</v>
      </c>
      <c r="H3723" t="str">
        <f t="shared" si="1090"/>
        <v>0.0131891617608025-6.84351830882935i</v>
      </c>
      <c r="I3723" t="str">
        <f t="shared" si="1091"/>
        <v>-0.0730618064721052-0.0171730360912302i</v>
      </c>
      <c r="K3723" t="str">
        <f t="shared" si="1092"/>
        <v>0.00366100285040488-0.00498611057608501i</v>
      </c>
      <c r="L3723" t="str">
        <f t="shared" si="1093"/>
        <v>0.0015-0.00866329667147032i</v>
      </c>
      <c r="M3723" t="str">
        <f t="shared" si="1094"/>
        <v>0.0135-0.00355417299342372i</v>
      </c>
      <c r="N3723">
        <f t="shared" si="1095"/>
        <v>125.47556148223819</v>
      </c>
      <c r="O3723">
        <f t="shared" si="1096"/>
        <v>32.486983962127276</v>
      </c>
      <c r="P3723" s="3">
        <f t="shared" si="1097"/>
        <v>-32.486983962127276</v>
      </c>
      <c r="Q3723" s="3">
        <f t="shared" si="1098"/>
        <v>54.524438517761801</v>
      </c>
      <c r="R3723">
        <f t="shared" si="1099"/>
        <v>-125.47556148223819</v>
      </c>
      <c r="S3723">
        <f t="shared" si="1100"/>
        <v>1148.19846537187</v>
      </c>
      <c r="T3723">
        <f t="shared" si="1083"/>
        <v>-32.486983962127276</v>
      </c>
    </row>
    <row r="3724" spans="1:20" x14ac:dyDescent="0.3">
      <c r="A3724">
        <f t="shared" si="1084"/>
        <v>7241758.2335146144</v>
      </c>
      <c r="B3724">
        <f t="shared" si="1101"/>
        <v>1152561.619540283</v>
      </c>
      <c r="C3724" t="str">
        <f t="shared" si="1085"/>
        <v>0.0136224578108769+0.0190473463789496i</v>
      </c>
      <c r="D3724" t="str">
        <f t="shared" si="1086"/>
        <v>0.0751769438020196-1.09943119183969i</v>
      </c>
      <c r="E3724" t="str">
        <f t="shared" si="1087"/>
        <v>-13.3495737881766-3.39024257893433i</v>
      </c>
      <c r="F3724" t="str">
        <f t="shared" si="1088"/>
        <v>0.948917216591726-4.08776064074477i</v>
      </c>
      <c r="G3724" t="str">
        <f t="shared" si="1089"/>
        <v>0.0543497476995262-0.226706534146072i</v>
      </c>
      <c r="H3724" t="str">
        <f t="shared" si="1090"/>
        <v>0.013051973787715-6.81750693737423i</v>
      </c>
      <c r="I3724" t="str">
        <f t="shared" si="1091"/>
        <v>-0.0725379685261869-0.0169851092163431i</v>
      </c>
      <c r="K3724" t="str">
        <f t="shared" si="1092"/>
        <v>0.00365062124065346-0.00497575066785699i</v>
      </c>
      <c r="L3724" t="str">
        <f t="shared" si="1093"/>
        <v>0.0015-0.00863050076854983i</v>
      </c>
      <c r="M3724" t="str">
        <f t="shared" si="1094"/>
        <v>0.0135-0.00354071826402045i</v>
      </c>
      <c r="N3724">
        <f t="shared" si="1095"/>
        <v>125.57194334918596</v>
      </c>
      <c r="O3724">
        <f t="shared" si="1096"/>
        <v>32.609241258910721</v>
      </c>
      <c r="P3724" s="3">
        <f t="shared" si="1097"/>
        <v>-32.609241258910721</v>
      </c>
      <c r="Q3724" s="3">
        <f t="shared" si="1098"/>
        <v>54.428056650814042</v>
      </c>
      <c r="R3724">
        <f t="shared" si="1099"/>
        <v>-125.57194334918596</v>
      </c>
      <c r="S3724">
        <f t="shared" si="1100"/>
        <v>1152.5616195402829</v>
      </c>
      <c r="T3724">
        <f t="shared" si="1083"/>
        <v>-32.609241258910721</v>
      </c>
    </row>
    <row r="3725" spans="1:20" x14ac:dyDescent="0.3">
      <c r="A3725">
        <f t="shared" si="1084"/>
        <v>7269276.9148019692</v>
      </c>
      <c r="B3725">
        <f t="shared" si="1101"/>
        <v>1156941.353694536</v>
      </c>
      <c r="C3725" t="str">
        <f t="shared" si="1085"/>
        <v>0.0134634769619071+0.0187585614773426i</v>
      </c>
      <c r="D3725" t="str">
        <f t="shared" si="1086"/>
        <v>0.074611599528337-1.0953086721007i</v>
      </c>
      <c r="E3725" t="str">
        <f t="shared" si="1087"/>
        <v>-13.2473743684005-3.34940320650334i</v>
      </c>
      <c r="F3725" t="str">
        <f t="shared" si="1088"/>
        <v>0.942133294318135-4.07390614866863i</v>
      </c>
      <c r="G3725" t="str">
        <f t="shared" si="1089"/>
        <v>0.0539611948758065-0.225941108086558i</v>
      </c>
      <c r="H3725" t="str">
        <f t="shared" si="1090"/>
        <v>0.0129161638834436-6.79159495033622i</v>
      </c>
      <c r="I3725" t="str">
        <f t="shared" si="1091"/>
        <v>-0.0720176826713306-0.0167991910568108i</v>
      </c>
      <c r="K3725" t="str">
        <f t="shared" si="1092"/>
        <v>0.00364025473014864-0.00496538686195952i</v>
      </c>
      <c r="L3725" t="str">
        <f t="shared" si="1093"/>
        <v>0.0015-0.00859782901828034i</v>
      </c>
      <c r="M3725" t="str">
        <f t="shared" si="1094"/>
        <v>0.0135-0.0035273144690381i</v>
      </c>
      <c r="N3725">
        <f t="shared" si="1095"/>
        <v>125.66792571832991</v>
      </c>
      <c r="O3725">
        <f t="shared" si="1096"/>
        <v>32.731515308818835</v>
      </c>
      <c r="P3725" s="3">
        <f t="shared" si="1097"/>
        <v>-32.731515308818835</v>
      </c>
      <c r="Q3725" s="3">
        <f t="shared" si="1098"/>
        <v>54.332074281670096</v>
      </c>
      <c r="R3725">
        <f t="shared" si="1099"/>
        <v>-125.66792571832991</v>
      </c>
      <c r="S3725">
        <f t="shared" si="1100"/>
        <v>1156.941353694536</v>
      </c>
      <c r="T3725">
        <f t="shared" si="1083"/>
        <v>-32.731515308818835</v>
      </c>
    </row>
    <row r="3726" spans="1:20" x14ac:dyDescent="0.3">
      <c r="A3726">
        <f t="shared" si="1084"/>
        <v>7296900.1670782184</v>
      </c>
      <c r="B3726">
        <f t="shared" si="1101"/>
        <v>1161337.7308385754</v>
      </c>
      <c r="C3726" t="str">
        <f t="shared" si="1085"/>
        <v>0.0133060870385002+0.018474133296225i</v>
      </c>
      <c r="D3726" t="str">
        <f t="shared" si="1086"/>
        <v>0.074050486144004-1.09120131457756i</v>
      </c>
      <c r="E3726" t="str">
        <f t="shared" si="1087"/>
        <v>-13.145958828059-3.30907308492617i</v>
      </c>
      <c r="F3726" t="str">
        <f t="shared" si="1088"/>
        <v>0.935395123426977-4.06008708555513i</v>
      </c>
      <c r="G3726" t="str">
        <f t="shared" si="1089"/>
        <v>0.0535752624873036-0.225177604873842i</v>
      </c>
      <c r="H3726" t="str">
        <f t="shared" si="1090"/>
        <v>0.0127817194600986-6.76578196365599i</v>
      </c>
      <c r="I3726" t="str">
        <f t="shared" si="1091"/>
        <v>-0.0715009277400588-0.0166152610117234i</v>
      </c>
      <c r="K3726" t="str">
        <f t="shared" si="1092"/>
        <v>0.00362990356698312-0.00495501915631195i</v>
      </c>
      <c r="L3726" t="str">
        <f t="shared" si="1093"/>
        <v>0.0015-0.00856528095066787i</v>
      </c>
      <c r="M3726" t="str">
        <f t="shared" si="1094"/>
        <v>0.0135-0.00351396141565859i</v>
      </c>
      <c r="N3726">
        <f t="shared" si="1095"/>
        <v>125.7635086698204</v>
      </c>
      <c r="O3726">
        <f t="shared" si="1096"/>
        <v>32.853806227495056</v>
      </c>
      <c r="P3726" s="3">
        <f t="shared" si="1097"/>
        <v>-32.853806227495056</v>
      </c>
      <c r="Q3726" s="3">
        <f t="shared" si="1098"/>
        <v>54.236491330179597</v>
      </c>
      <c r="R3726">
        <f t="shared" si="1099"/>
        <v>-125.7635086698204</v>
      </c>
      <c r="S3726">
        <f t="shared" si="1100"/>
        <v>1161.3377308385755</v>
      </c>
      <c r="T3726">
        <f t="shared" si="1083"/>
        <v>-32.853806227495056</v>
      </c>
    </row>
    <row r="3727" spans="1:20" x14ac:dyDescent="0.3">
      <c r="A3727">
        <f t="shared" si="1084"/>
        <v>7324628.3877131157</v>
      </c>
      <c r="B3727">
        <f t="shared" si="1101"/>
        <v>1165750.8142157621</v>
      </c>
      <c r="C3727" t="str">
        <f t="shared" si="1085"/>
        <v>0.0131502773566554+0.0181939969674176i</v>
      </c>
      <c r="D3727" t="str">
        <f t="shared" si="1086"/>
        <v>0.0734935722948784-1.08710906684222i</v>
      </c>
      <c r="E3727" t="str">
        <f t="shared" si="1087"/>
        <v>-13.0453212695233-3.26924555000503i</v>
      </c>
      <c r="F3727" t="str">
        <f t="shared" si="1088"/>
        <v>0.928702434553246-4.04630348676427i</v>
      </c>
      <c r="G3727" t="str">
        <f t="shared" si="1089"/>
        <v>0.053191935105991-0.224416026935848i</v>
      </c>
      <c r="H3727" t="str">
        <f t="shared" si="1090"/>
        <v>0.0126486280274144-6.74006759480374i</v>
      </c>
      <c r="I3727" t="str">
        <f t="shared" si="1091"/>
        <v>-0.0709876826492974-0.0164332986759161i</v>
      </c>
      <c r="K3727" t="str">
        <f t="shared" si="1092"/>
        <v>0.00361956799792629-0.00494464755162969i</v>
      </c>
      <c r="L3727" t="str">
        <f t="shared" si="1093"/>
        <v>0.0015-0.00853285609749733i</v>
      </c>
      <c r="M3727" t="str">
        <f t="shared" si="1094"/>
        <v>0.0135-0.00350065891179378i</v>
      </c>
      <c r="N3727">
        <f t="shared" si="1095"/>
        <v>125.85869226669278</v>
      </c>
      <c r="O3727">
        <f t="shared" si="1096"/>
        <v>32.976114127337937</v>
      </c>
      <c r="P3727" s="3">
        <f t="shared" si="1097"/>
        <v>-32.976114127337937</v>
      </c>
      <c r="Q3727" s="3">
        <f t="shared" si="1098"/>
        <v>54.141307733307215</v>
      </c>
      <c r="R3727">
        <f t="shared" si="1099"/>
        <v>-125.85869226669278</v>
      </c>
      <c r="S3727">
        <f t="shared" si="1100"/>
        <v>1165.7508142157621</v>
      </c>
      <c r="T3727">
        <f t="shared" si="1083"/>
        <v>-32.976114127337937</v>
      </c>
    </row>
    <row r="3728" spans="1:20" x14ac:dyDescent="0.3">
      <c r="A3728">
        <f t="shared" si="1084"/>
        <v>7352461.9755864255</v>
      </c>
      <c r="B3728">
        <f t="shared" si="1101"/>
        <v>1170180.667309782</v>
      </c>
      <c r="C3728" t="str">
        <f t="shared" si="1085"/>
        <v>0.0129960371816955+0.0179180885770932i</v>
      </c>
      <c r="D3728" t="str">
        <f t="shared" si="1086"/>
        <v>0.0729408268545428-1.08303187660979i</v>
      </c>
      <c r="E3728" t="str">
        <f t="shared" si="1087"/>
        <v>-12.9454558343343-3.22991403029192i</v>
      </c>
      <c r="F3728" t="str">
        <f t="shared" si="1088"/>
        <v>0.922054959356615-4.03255538599928i</v>
      </c>
      <c r="G3728" t="str">
        <f t="shared" si="1089"/>
        <v>0.0528111973625305-0.223656376604081i</v>
      </c>
      <c r="H3728" t="str">
        <f t="shared" si="1090"/>
        <v>0.0125168771921196-6.71445146277232i</v>
      </c>
      <c r="I3728" t="str">
        <f t="shared" si="1091"/>
        <v>-0.0704779264006632-0.0162532838383809i</v>
      </c>
      <c r="K3728" t="str">
        <f t="shared" si="1092"/>
        <v>0.00360924826839754-0.00493427205140219i</v>
      </c>
      <c r="L3728" t="str">
        <f t="shared" si="1093"/>
        <v>0.0015-0.00850055399232649i</v>
      </c>
      <c r="M3728" t="str">
        <f t="shared" si="1094"/>
        <v>0.0135-0.00348740676608266i</v>
      </c>
      <c r="N3728">
        <f t="shared" si="1095"/>
        <v>125.95347655522154</v>
      </c>
      <c r="O3728">
        <f t="shared" si="1096"/>
        <v>33.098439117509422</v>
      </c>
      <c r="P3728" s="3">
        <f t="shared" si="1097"/>
        <v>-33.098439117509422</v>
      </c>
      <c r="Q3728" s="3">
        <f t="shared" si="1098"/>
        <v>54.046523444778458</v>
      </c>
      <c r="R3728">
        <f t="shared" si="1099"/>
        <v>-125.95347655522154</v>
      </c>
      <c r="S3728">
        <f t="shared" si="1100"/>
        <v>1170.1806673097819</v>
      </c>
      <c r="T3728">
        <f t="shared" si="1083"/>
        <v>-33.098439117509422</v>
      </c>
    </row>
    <row r="3729" spans="1:20" x14ac:dyDescent="0.3">
      <c r="A3729">
        <f t="shared" si="1084"/>
        <v>7380401.331093655</v>
      </c>
      <c r="B3729">
        <f t="shared" si="1101"/>
        <v>1174627.3538455593</v>
      </c>
      <c r="C3729" t="str">
        <f t="shared" si="1085"/>
        <v>0.0128433557324877+0.0176463451517009i</v>
      </c>
      <c r="D3729" t="str">
        <f t="shared" si="1086"/>
        <v>0.0723922189227321-1.07896969173878i</v>
      </c>
      <c r="E3729" t="str">
        <f t="shared" si="1087"/>
        <v>-12.8463567031177-3.19107204570552i</v>
      </c>
      <c r="F3729" t="str">
        <f t="shared" si="1088"/>
        <v>0.915452430526048-4.01884281532355i</v>
      </c>
      <c r="G3729" t="str">
        <f t="shared" si="1089"/>
        <v>0.0524330339465382-0.222898656114611i</v>
      </c>
      <c r="H3729" t="str">
        <f t="shared" si="1090"/>
        <v>0.0123864546573148-6.68893318807074i</v>
      </c>
      <c r="I3729" t="str">
        <f t="shared" si="1091"/>
        <v>-0.069971638080742-0.0160751964806879i</v>
      </c>
      <c r="K3729" t="str">
        <f t="shared" si="1092"/>
        <v>0.00359894462243972-0.00492389266187042i</v>
      </c>
      <c r="L3729" t="str">
        <f t="shared" si="1093"/>
        <v>0.0015-0.00846837417047872i</v>
      </c>
      <c r="M3729" t="str">
        <f t="shared" si="1094"/>
        <v>0.0135-0.00347420478788868i</v>
      </c>
      <c r="N3729">
        <f t="shared" si="1095"/>
        <v>126.04786156526961</v>
      </c>
      <c r="O3729">
        <f t="shared" si="1096"/>
        <v>33.220781303940633</v>
      </c>
      <c r="P3729" s="3">
        <f t="shared" si="1097"/>
        <v>-33.220781303940633</v>
      </c>
      <c r="Q3729" s="3">
        <f t="shared" si="1098"/>
        <v>53.952138434730387</v>
      </c>
      <c r="R3729">
        <f t="shared" si="1099"/>
        <v>-126.04786156526961</v>
      </c>
      <c r="S3729">
        <f t="shared" si="1100"/>
        <v>1174.6273538455594</v>
      </c>
      <c r="T3729">
        <f t="shared" si="1083"/>
        <v>-33.220781303940633</v>
      </c>
    </row>
    <row r="3730" spans="1:20" x14ac:dyDescent="0.3">
      <c r="A3730">
        <f t="shared" si="1084"/>
        <v>7408446.8561518108</v>
      </c>
      <c r="B3730">
        <f t="shared" si="1101"/>
        <v>1179090.9377901724</v>
      </c>
      <c r="C3730" t="str">
        <f t="shared" si="1085"/>
        <v>0.012692222185531+0.0173787046440951i</v>
      </c>
      <c r="D3730" t="str">
        <f t="shared" si="1086"/>
        <v>0.0718477178237527-1.07492246023101i</v>
      </c>
      <c r="E3730" t="str">
        <f t="shared" si="1087"/>
        <v>-12.7480180954923-3.15271320616987i</v>
      </c>
      <c r="F3730" t="str">
        <f t="shared" si="1088"/>
        <v>0.908894581784318-4.00516580517772i</v>
      </c>
      <c r="G3730" t="str">
        <f t="shared" si="1089"/>
        <v>0.0520574296068417-0.222142867609047i</v>
      </c>
      <c r="H3730" t="str">
        <f t="shared" si="1090"/>
        <v>0.0122573482218508-6.66351239271717i</v>
      </c>
      <c r="I3730" t="str">
        <f t="shared" si="1091"/>
        <v>-0.0694687968613541-0.0158990167754133i</v>
      </c>
      <c r="K3730" t="str">
        <f t="shared" si="1092"/>
        <v>0.00358865730269273-0.00491350939200393i</v>
      </c>
      <c r="L3730" t="str">
        <f t="shared" si="1093"/>
        <v>0.0015-0.00843631616903634i</v>
      </c>
      <c r="M3730" t="str">
        <f t="shared" si="1094"/>
        <v>0.0135-0.00346105278729696i</v>
      </c>
      <c r="N3730">
        <f t="shared" si="1095"/>
        <v>126.14184731063727</v>
      </c>
      <c r="O3730">
        <f t="shared" si="1096"/>
        <v>33.343140789341781</v>
      </c>
      <c r="P3730" s="3">
        <f t="shared" si="1097"/>
        <v>-33.343140789341781</v>
      </c>
      <c r="Q3730" s="3">
        <f t="shared" si="1098"/>
        <v>53.858152689362718</v>
      </c>
      <c r="R3730">
        <f t="shared" si="1099"/>
        <v>-126.14184731063727</v>
      </c>
      <c r="S3730">
        <f t="shared" si="1100"/>
        <v>1179.0909377901723</v>
      </c>
      <c r="T3730">
        <f t="shared" si="1083"/>
        <v>-33.343140789341781</v>
      </c>
    </row>
    <row r="3731" spans="1:20" x14ac:dyDescent="0.3">
      <c r="A3731">
        <f t="shared" si="1084"/>
        <v>7436598.954205187</v>
      </c>
      <c r="B3731">
        <f t="shared" si="1101"/>
        <v>1183571.483353775</v>
      </c>
      <c r="C3731" t="str">
        <f t="shared" si="1085"/>
        <v>0.0125426256789226+0.0171151059198828i</v>
      </c>
      <c r="D3731" t="str">
        <f t="shared" si="1086"/>
        <v>0.0713072931049165-1.07089013023172i</v>
      </c>
      <c r="E3731" t="str">
        <f t="shared" si="1087"/>
        <v>-12.650434269974-3.11483121027499i</v>
      </c>
      <c r="F3731" t="str">
        <f t="shared" si="1088"/>
        <v>0.902381147892292-3.99152438439643i</v>
      </c>
      <c r="G3731" t="str">
        <f t="shared" si="1089"/>
        <v>0.0516843691517256-0.221389013135507i</v>
      </c>
      <c r="H3731" t="str">
        <f t="shared" si="1090"/>
        <v>0.0121295457797172-6.63818870023275i</v>
      </c>
      <c r="I3731" t="str">
        <f t="shared" si="1091"/>
        <v>-0.0689693819998113-0.0157247250845775i</v>
      </c>
      <c r="K3731" t="str">
        <f t="shared" si="1092"/>
        <v>0.00357838655036776-0.00490312225347788i</v>
      </c>
      <c r="L3731" t="str">
        <f t="shared" si="1093"/>
        <v>0.0015-0.00840437952683437i</v>
      </c>
      <c r="M3731" t="str">
        <f t="shared" si="1094"/>
        <v>0.0135-0.00344795057511154i</v>
      </c>
      <c r="N3731">
        <f t="shared" si="1095"/>
        <v>126.2354337894036</v>
      </c>
      <c r="O3731">
        <f t="shared" si="1096"/>
        <v>33.465517673208716</v>
      </c>
      <c r="P3731" s="3">
        <f t="shared" si="1097"/>
        <v>-33.465517673208716</v>
      </c>
      <c r="Q3731" s="3">
        <f t="shared" si="1098"/>
        <v>53.764566210596392</v>
      </c>
      <c r="R3731">
        <f t="shared" si="1099"/>
        <v>-126.2354337894036</v>
      </c>
      <c r="S3731">
        <f t="shared" si="1100"/>
        <v>1183.571483353775</v>
      </c>
      <c r="T3731">
        <f t="shared" si="1083"/>
        <v>-33.465517673208716</v>
      </c>
    </row>
    <row r="3732" spans="1:20" x14ac:dyDescent="0.3">
      <c r="A3732">
        <f t="shared" si="1084"/>
        <v>7464858.0302311666</v>
      </c>
      <c r="B3732">
        <f t="shared" si="1101"/>
        <v>1188069.0549905193</v>
      </c>
      <c r="C3732" t="str">
        <f t="shared" si="1085"/>
        <v>0.0123945553161996+0.0168554887439723i</v>
      </c>
      <c r="D3732" t="str">
        <f t="shared" si="1086"/>
        <v>0.0707709145349909-1.06687265002962i</v>
      </c>
      <c r="E3732" t="str">
        <f t="shared" si="1087"/>
        <v>-12.5535995238726-3.07741984395831i</v>
      </c>
      <c r="F3732" t="str">
        <f t="shared" si="1088"/>
        <v>0.895911864653102-3.97791858022515i</v>
      </c>
      <c r="G3732" t="str">
        <f t="shared" si="1089"/>
        <v>0.0513138374491715-0.220637094649589i</v>
      </c>
      <c r="H3732" t="str">
        <f t="shared" si="1090"/>
        <v>0.012003035319432-6.61296173563449i</v>
      </c>
      <c r="I3732" t="str">
        <f t="shared" si="1091"/>
        <v>-0.0684733728391555-0.0155523019580892i</v>
      </c>
      <c r="K3732" t="str">
        <f t="shared" si="1092"/>
        <v>0.00356813260522189-0.00489273126064952i</v>
      </c>
      <c r="L3732" t="str">
        <f t="shared" si="1093"/>
        <v>0.0015-0.00837256378445343i</v>
      </c>
      <c r="M3732" t="str">
        <f t="shared" si="1094"/>
        <v>0.0135-0.0034348979628527i</v>
      </c>
      <c r="N3732">
        <f t="shared" si="1095"/>
        <v>126.32862098426656</v>
      </c>
      <c r="O3732">
        <f t="shared" si="1096"/>
        <v>33.587912051832134</v>
      </c>
      <c r="P3732" s="3">
        <f t="shared" si="1097"/>
        <v>-33.587912051832134</v>
      </c>
      <c r="Q3732" s="3">
        <f t="shared" si="1098"/>
        <v>53.671379015733436</v>
      </c>
      <c r="R3732">
        <f t="shared" si="1099"/>
        <v>-126.32862098426656</v>
      </c>
      <c r="S3732">
        <f t="shared" si="1100"/>
        <v>1188.0690549905194</v>
      </c>
      <c r="T3732">
        <f t="shared" si="1083"/>
        <v>-33.587912051832134</v>
      </c>
    </row>
    <row r="3733" spans="1:20" x14ac:dyDescent="0.3">
      <c r="A3733">
        <f t="shared" si="1084"/>
        <v>7493224.4907460455</v>
      </c>
      <c r="B3733">
        <f t="shared" si="1101"/>
        <v>1192583.7173994833</v>
      </c>
      <c r="C3733" t="str">
        <f t="shared" si="1085"/>
        <v>0.012248000170063+0.0165997937673277i</v>
      </c>
      <c r="D3733" t="str">
        <f t="shared" si="1086"/>
        <v>0.0702385521026502-1.06286996805691i</v>
      </c>
      <c r="E3733" t="str">
        <f t="shared" si="1087"/>
        <v>-12.4575081931847-3.04047297920747i</v>
      </c>
      <c r="F3733" t="str">
        <f t="shared" si="1088"/>
        <v>0.889486468916134-3.96434841833681i</v>
      </c>
      <c r="G3733" t="str">
        <f t="shared" si="1089"/>
        <v>0.050945819427085-0.219887114015323i</v>
      </c>
      <c r="H3733" t="str">
        <f t="shared" si="1090"/>
        <v>0.0118778049234376-6.58783112542915i</v>
      </c>
      <c r="I3733" t="str">
        <f t="shared" si="1091"/>
        <v>-0.0679807488083943-0.0153817281321998i</v>
      </c>
      <c r="K3733" t="str">
        <f t="shared" si="1092"/>
        <v>0.0035578957055328-0.00488233643053441i</v>
      </c>
      <c r="L3733" t="str">
        <f t="shared" si="1093"/>
        <v>0.0015-0.00834086848421342i</v>
      </c>
      <c r="M3733" t="str">
        <f t="shared" si="1094"/>
        <v>0.0135-0.00342189476275423i</v>
      </c>
      <c r="N3733">
        <f t="shared" si="1095"/>
        <v>126.42140886287763</v>
      </c>
      <c r="O3733">
        <f t="shared" si="1096"/>
        <v>33.710324018306103</v>
      </c>
      <c r="P3733" s="3">
        <f t="shared" si="1097"/>
        <v>-33.710324018306103</v>
      </c>
      <c r="Q3733" s="3">
        <f t="shared" si="1098"/>
        <v>53.578591137122373</v>
      </c>
      <c r="R3733">
        <f t="shared" si="1099"/>
        <v>-126.42140886287763</v>
      </c>
      <c r="S3733">
        <f t="shared" si="1100"/>
        <v>1192.5837173994832</v>
      </c>
      <c r="T3733">
        <f t="shared" si="1083"/>
        <v>-33.710324018306103</v>
      </c>
    </row>
    <row r="3734" spans="1:20" x14ac:dyDescent="0.3">
      <c r="A3734">
        <f t="shared" si="1084"/>
        <v>7521698.74381088</v>
      </c>
      <c r="B3734">
        <f t="shared" si="1101"/>
        <v>1197115.5355256014</v>
      </c>
      <c r="C3734" t="str">
        <f t="shared" si="1085"/>
        <v>0.012102949285986+0.0163479625139225i</v>
      </c>
      <c r="D3734" t="str">
        <f t="shared" si="1086"/>
        <v>0.0697101760149412-1.05888203288929i</v>
      </c>
      <c r="E3734" t="str">
        <f t="shared" si="1087"/>
        <v>-12.3621546524806-3.00398457278345i</v>
      </c>
      <c r="F3734" t="str">
        <f t="shared" si="1088"/>
        <v>0.883104698580851-3.9508139228484i</v>
      </c>
      <c r="G3734" t="str">
        <f t="shared" si="1089"/>
        <v>0.0505803000735161-0.219139073006137i</v>
      </c>
      <c r="H3734" t="str">
        <f t="shared" si="1090"/>
        <v>0.0117538427675018-6.56279649760655i</v>
      </c>
      <c r="I3734" t="str">
        <f t="shared" si="1091"/>
        <v>-0.0674914894227197-0.0152129845279649i</v>
      </c>
      <c r="K3734" t="str">
        <f t="shared" si="1092"/>
        <v>0.0035476760880741-0.00487193778278246i</v>
      </c>
      <c r="L3734" t="str">
        <f t="shared" si="1093"/>
        <v>0.0015-0.00830929317016681i</v>
      </c>
      <c r="M3734" t="str">
        <f t="shared" si="1094"/>
        <v>0.0135-0.00340894078776075i</v>
      </c>
      <c r="N3734">
        <f t="shared" si="1095"/>
        <v>126.51379737817406</v>
      </c>
      <c r="O3734">
        <f t="shared" si="1096"/>
        <v>33.832753662537399</v>
      </c>
      <c r="P3734" s="3">
        <f t="shared" si="1097"/>
        <v>-33.832753662537399</v>
      </c>
      <c r="Q3734" s="3">
        <f t="shared" si="1098"/>
        <v>53.486202621825939</v>
      </c>
      <c r="R3734">
        <f t="shared" si="1099"/>
        <v>-126.51379737817406</v>
      </c>
      <c r="S3734">
        <f t="shared" si="1100"/>
        <v>1197.1155355256014</v>
      </c>
      <c r="T3734">
        <f t="shared" si="1083"/>
        <v>-33.832753662537399</v>
      </c>
    </row>
    <row r="3735" spans="1:20" x14ac:dyDescent="0.3">
      <c r="A3735">
        <f t="shared" si="1084"/>
        <v>7550281.1990373619</v>
      </c>
      <c r="B3735">
        <f t="shared" si="1101"/>
        <v>1201664.5745605987</v>
      </c>
      <c r="C3735" t="str">
        <f t="shared" si="1085"/>
        <v>0.0119593916857101+0.0160999373678913i</v>
      </c>
      <c r="D3735" t="str">
        <f t="shared" si="1086"/>
        <v>0.0691857566957601-1.05490879324607i</v>
      </c>
      <c r="E3735" t="str">
        <f t="shared" si="1087"/>
        <v>-12.2675333147862-2.96794866496384i</v>
      </c>
      <c r="F3735" t="str">
        <f t="shared" si="1088"/>
        <v>0.876766292600506-3.93731511633751i</v>
      </c>
      <c r="G3735" t="str">
        <f t="shared" si="1089"/>
        <v>0.0502172644368708-0.218392973305801i</v>
      </c>
      <c r="H3735" t="str">
        <f t="shared" si="1090"/>
        <v>0.0116311371201218-6.53785748163294i</v>
      </c>
      <c r="I3735" t="str">
        <f t="shared" si="1091"/>
        <v>-0.0670055742837168-0.0150460522497144i</v>
      </c>
      <c r="K3735" t="str">
        <f t="shared" si="1092"/>
        <v>0.00353747398809077-0.00486153533965349i</v>
      </c>
      <c r="L3735" t="str">
        <f t="shared" si="1093"/>
        <v>0.0015-0.00827783738809204i</v>
      </c>
      <c r="M3735" t="str">
        <f t="shared" si="1094"/>
        <v>0.0135-0.00339603585152495i</v>
      </c>
      <c r="N3735">
        <f t="shared" si="1095"/>
        <v>126.60578646870619</v>
      </c>
      <c r="O3735">
        <f t="shared" si="1096"/>
        <v>33.955201071254734</v>
      </c>
      <c r="P3735" s="3">
        <f t="shared" si="1097"/>
        <v>-33.955201071254734</v>
      </c>
      <c r="Q3735" s="3">
        <f t="shared" si="1098"/>
        <v>53.394213531293808</v>
      </c>
      <c r="R3735">
        <f t="shared" si="1099"/>
        <v>-126.60578646870619</v>
      </c>
      <c r="S3735">
        <f t="shared" si="1100"/>
        <v>1201.6645745605988</v>
      </c>
      <c r="T3735">
        <f t="shared" si="1083"/>
        <v>-33.955201071254734</v>
      </c>
    </row>
    <row r="3736" spans="1:20" x14ac:dyDescent="0.3">
      <c r="A3736">
        <f t="shared" si="1084"/>
        <v>7578972.2675937042</v>
      </c>
      <c r="B3736">
        <f t="shared" si="1101"/>
        <v>1206230.8999439289</v>
      </c>
      <c r="C3736" t="str">
        <f t="shared" si="1085"/>
        <v>0.011817316370632+0.015855661560875i</v>
      </c>
      <c r="D3736" t="str">
        <f t="shared" si="1086"/>
        <v>0.0686652647843331-1.05095019799008i</v>
      </c>
      <c r="E3736" t="str">
        <f t="shared" si="1087"/>
        <v>-12.1736386314612-2.93235937830628i</v>
      </c>
      <c r="F3736" t="str">
        <f t="shared" si="1088"/>
        <v>0.870470990985612-3.92385201985859i</v>
      </c>
      <c r="G3736" t="str">
        <f t="shared" si="1089"/>
        <v>0.0498566976261114-0.217648816509371i</v>
      </c>
      <c r="H3736" t="str">
        <f t="shared" si="1090"/>
        <v>0.0115096763419352-6.51301370844482i</v>
      </c>
      <c r="I3736" t="str">
        <f t="shared" si="1091"/>
        <v>-0.0665229830795625-0.014880912583531i</v>
      </c>
      <c r="K3736" t="str">
        <f t="shared" si="1092"/>
        <v>0.00352728963927547-0.00485112912599275i</v>
      </c>
      <c r="L3736" t="str">
        <f t="shared" si="1093"/>
        <v>0.0015-0.00824650068548722i</v>
      </c>
      <c r="M3736" t="str">
        <f t="shared" si="1094"/>
        <v>0.0135-0.00338317976840501i</v>
      </c>
      <c r="N3736">
        <f t="shared" si="1095"/>
        <v>126.69737605896206</v>
      </c>
      <c r="O3736">
        <f t="shared" si="1096"/>
        <v>34.077666328018459</v>
      </c>
      <c r="P3736" s="3">
        <f t="shared" si="1097"/>
        <v>-34.077666328018459</v>
      </c>
      <c r="Q3736" s="3">
        <f t="shared" si="1098"/>
        <v>53.302623941037936</v>
      </c>
      <c r="R3736">
        <f t="shared" si="1099"/>
        <v>-126.69737605896206</v>
      </c>
      <c r="S3736">
        <f t="shared" si="1100"/>
        <v>1206.230899943929</v>
      </c>
      <c r="T3736">
        <f t="shared" si="1083"/>
        <v>-34.077666328018459</v>
      </c>
    </row>
    <row r="3737" spans="1:20" x14ac:dyDescent="0.3">
      <c r="A3737">
        <f t="shared" si="1084"/>
        <v>7607772.3622105606</v>
      </c>
      <c r="B3737">
        <f t="shared" si="1101"/>
        <v>1210814.577363716</v>
      </c>
      <c r="C3737" t="str">
        <f t="shared" si="1085"/>
        <v>0.0116767123250843+0.0156150791595577i</v>
      </c>
      <c r="D3737" t="str">
        <f t="shared" si="1086"/>
        <v>0.068148671133713-1.04700619612774i</v>
      </c>
      <c r="E3737" t="str">
        <f t="shared" si="1087"/>
        <v>-12.0804650920729-2.89721091643146i</v>
      </c>
      <c r="F3737" t="str">
        <f t="shared" si="1088"/>
        <v>0.864218534807416-3.91042465295957i</v>
      </c>
      <c r="G3737" t="str">
        <f t="shared" si="1089"/>
        <v>0.0494985848109513-0.216906604124135i</v>
      </c>
      <c r="H3737" t="str">
        <f t="shared" si="1090"/>
        <v>0.0113894488851331-6.48826481044244i</v>
      </c>
      <c r="I3737" t="str">
        <f t="shared" si="1091"/>
        <v>-0.0660436955852178-0.0147175469957386i</v>
      </c>
      <c r="K3737" t="str">
        <f t="shared" si="1092"/>
        <v>0.00351712327374444-0.00484071916920585i</v>
      </c>
      <c r="L3737" t="str">
        <f t="shared" si="1093"/>
        <v>0.0015-0.00821528261156326i</v>
      </c>
      <c r="M3737" t="str">
        <f t="shared" si="1094"/>
        <v>0.0135-0.00337037235346185i</v>
      </c>
      <c r="N3737">
        <f t="shared" si="1095"/>
        <v>126.78856605968765</v>
      </c>
      <c r="O3737">
        <f t="shared" si="1096"/>
        <v>34.200149513230294</v>
      </c>
      <c r="P3737" s="3">
        <f t="shared" si="1097"/>
        <v>-34.200149513230294</v>
      </c>
      <c r="Q3737" s="3">
        <f t="shared" si="1098"/>
        <v>53.211433940312347</v>
      </c>
      <c r="R3737">
        <f t="shared" si="1099"/>
        <v>-126.78856605968765</v>
      </c>
      <c r="S3737">
        <f t="shared" si="1100"/>
        <v>1210.8145773637159</v>
      </c>
      <c r="T3737">
        <f t="shared" si="1083"/>
        <v>-34.200149513230294</v>
      </c>
    </row>
    <row r="3738" spans="1:20" x14ac:dyDescent="0.3">
      <c r="A3738">
        <f t="shared" si="1084"/>
        <v>7636681.897186962</v>
      </c>
      <c r="B3738">
        <f t="shared" si="1101"/>
        <v>1215415.6727576982</v>
      </c>
      <c r="C3738" t="str">
        <f t="shared" si="1085"/>
        <v>0.0115375685195117+0.0153781350533901i</v>
      </c>
      <c r="D3738" t="str">
        <f t="shared" si="1086"/>
        <v>0.067635946809282-1.04307673680908i</v>
      </c>
      <c r="E3738" t="str">
        <f t="shared" si="1087"/>
        <v>-11.9880072242632-2.86249756282485i</v>
      </c>
      <c r="F3738" t="str">
        <f t="shared" si="1088"/>
        <v>0.858008666201022-3.89703303369771i</v>
      </c>
      <c r="G3738" t="str">
        <f t="shared" si="1089"/>
        <v>0.0491429112220398-0.216166337570544i</v>
      </c>
      <c r="H3738" t="str">
        <f t="shared" si="1090"/>
        <v>0.0112704432928794-6.46361042148327i</v>
      </c>
      <c r="I3738" t="str">
        <f t="shared" si="1091"/>
        <v>-0.0655676916625969-0.0145559371313956i</v>
      </c>
      <c r="K3738" t="str">
        <f t="shared" si="1092"/>
        <v>0.00350697512201469-0.0048303054992338i</v>
      </c>
      <c r="L3738" t="str">
        <f t="shared" si="1093"/>
        <v>0.0015-0.00818418271723779i</v>
      </c>
      <c r="M3738" t="str">
        <f t="shared" si="1094"/>
        <v>0.0135-0.00335761342245651i</v>
      </c>
      <c r="N3738">
        <f t="shared" si="1095"/>
        <v>126.87935636820359</v>
      </c>
      <c r="O3738">
        <f t="shared" si="1096"/>
        <v>34.322650704144159</v>
      </c>
      <c r="P3738" s="3">
        <f t="shared" si="1097"/>
        <v>-34.322650704144159</v>
      </c>
      <c r="Q3738" s="3">
        <f t="shared" si="1098"/>
        <v>53.120643631796419</v>
      </c>
      <c r="R3738">
        <f t="shared" si="1099"/>
        <v>-126.87935636820359</v>
      </c>
      <c r="S3738">
        <f t="shared" si="1100"/>
        <v>1215.4156727576983</v>
      </c>
      <c r="T3738">
        <f t="shared" si="1083"/>
        <v>-34.322650704144159</v>
      </c>
    </row>
    <row r="3739" spans="1:20" x14ac:dyDescent="0.3">
      <c r="A3739">
        <f t="shared" si="1084"/>
        <v>7665701.2883962728</v>
      </c>
      <c r="B3739">
        <f t="shared" si="1101"/>
        <v>1220034.2523141776</v>
      </c>
      <c r="C3739" t="str">
        <f t="shared" si="1085"/>
        <v>0.0113998739135484+0.0151447749425003i</v>
      </c>
      <c r="D3739" t="str">
        <f t="shared" si="1086"/>
        <v>0.0671270630872645-1.03916176932769i</v>
      </c>
      <c r="E3739" t="str">
        <f t="shared" si="1087"/>
        <v>-11.8962595936154-2.82821367965806i</v>
      </c>
      <c r="F3739" t="str">
        <f t="shared" si="1088"/>
        <v>0.851841128368519-3.88367717865593i</v>
      </c>
      <c r="G3739" t="str">
        <f t="shared" si="1089"/>
        <v>0.0487896621511382-0.215428018183142i</v>
      </c>
      <c r="H3739" t="str">
        <f t="shared" si="1090"/>
        <v>0.0111526481987335-6.43905017687598i</v>
      </c>
      <c r="I3739" t="str">
        <f t="shared" si="1091"/>
        <v>-0.0650949512607411-0.0143960648128002i</v>
      </c>
      <c r="K3739" t="str">
        <f t="shared" si="1092"/>
        <v>0.00349684541298088-0.00481988814852739i</v>
      </c>
      <c r="L3739" t="str">
        <f t="shared" si="1093"/>
        <v>0.0015-0.0081532005551283i</v>
      </c>
      <c r="M3739" t="str">
        <f t="shared" si="1094"/>
        <v>0.0135-0.00334490279184749i</v>
      </c>
      <c r="N3739">
        <f t="shared" si="1095"/>
        <v>126.96974686871857</v>
      </c>
      <c r="O3739">
        <f t="shared" si="1096"/>
        <v>34.445169974875995</v>
      </c>
      <c r="P3739" s="3">
        <f t="shared" si="1097"/>
        <v>-34.445169974875995</v>
      </c>
      <c r="Q3739" s="3">
        <f t="shared" si="1098"/>
        <v>53.03025313128142</v>
      </c>
      <c r="R3739">
        <f t="shared" si="1099"/>
        <v>-126.96974686871857</v>
      </c>
      <c r="S3739">
        <f t="shared" si="1100"/>
        <v>1220.0342523141776</v>
      </c>
      <c r="T3739">
        <f t="shared" si="1083"/>
        <v>-34.445169974875995</v>
      </c>
    </row>
    <row r="3740" spans="1:20" x14ac:dyDescent="0.3">
      <c r="A3740">
        <f t="shared" si="1084"/>
        <v>7694830.9532921789</v>
      </c>
      <c r="B3740">
        <f t="shared" si="1101"/>
        <v>1224670.3824729715</v>
      </c>
      <c r="C3740" t="str">
        <f t="shared" si="1085"/>
        <v>0.0112636174589963+0.0149149453257849i</v>
      </c>
      <c r="D3740" t="str">
        <f t="shared" si="1086"/>
        <v>0.0666219914532496-1.03526124312077i</v>
      </c>
      <c r="E3740" t="str">
        <f t="shared" si="1087"/>
        <v>-11.8052168035144-2.79435370662842i</v>
      </c>
      <c r="F3740" t="str">
        <f t="shared" si="1088"/>
        <v>0.845715665581951-3.87035710295893i</v>
      </c>
      <c r="G3740" t="str">
        <f t="shared" si="1089"/>
        <v>0.0484388229512878-0.214691647211487i</v>
      </c>
      <c r="H3740" t="str">
        <f t="shared" si="1090"/>
        <v>0.0110360523260765-6.41458371337382i</v>
      </c>
      <c r="I3740" t="str">
        <f t="shared" si="1091"/>
        <v>-0.0646254544159733-0.0142379120380033i</v>
      </c>
      <c r="K3740" t="str">
        <f t="shared" si="1092"/>
        <v>0.00348673437389275-0.00480946715202161i</v>
      </c>
      <c r="L3740" t="str">
        <f t="shared" si="1093"/>
        <v>0.0015-0.00812233567954599i</v>
      </c>
      <c r="M3740" t="str">
        <f t="shared" si="1094"/>
        <v>0.0135-0.0033322402787881i</v>
      </c>
      <c r="N3740">
        <f t="shared" si="1095"/>
        <v>127.05973743263965</v>
      </c>
      <c r="O3740">
        <f t="shared" si="1096"/>
        <v>34.567707396414733</v>
      </c>
      <c r="P3740" s="3">
        <f t="shared" si="1097"/>
        <v>-34.567707396414733</v>
      </c>
      <c r="Q3740" s="3">
        <f t="shared" si="1098"/>
        <v>52.94026256736035</v>
      </c>
      <c r="R3740">
        <f t="shared" si="1099"/>
        <v>-127.05973743263965</v>
      </c>
      <c r="S3740">
        <f t="shared" si="1100"/>
        <v>1224.6703824729714</v>
      </c>
      <c r="T3740">
        <f t="shared" si="1083"/>
        <v>-34.567707396414733</v>
      </c>
    </row>
    <row r="3741" spans="1:20" x14ac:dyDescent="0.3">
      <c r="A3741">
        <f t="shared" si="1084"/>
        <v>7724071.3109146897</v>
      </c>
      <c r="B3741">
        <f t="shared" si="1101"/>
        <v>1229324.1299263688</v>
      </c>
      <c r="C3741" t="str">
        <f t="shared" si="1085"/>
        <v>0.0111287881027072+0.0146885934891797i</v>
      </c>
      <c r="D3741" t="str">
        <f t="shared" si="1086"/>
        <v>0.0661207036007234-1.03137510776908i</v>
      </c>
      <c r="E3741" t="str">
        <f t="shared" si="1087"/>
        <v>-11.714873495003-2.76091215981677i</v>
      </c>
      <c r="F3741" t="str">
        <f t="shared" si="1088"/>
        <v>0.839632023186035-3.85707282028886i</v>
      </c>
      <c r="G3741" t="str">
        <f t="shared" si="1089"/>
        <v>0.0480903790369711-0.213957225821078i</v>
      </c>
      <c r="H3741" t="str">
        <f t="shared" si="1090"/>
        <v>0.0109206444875443-6.39021066916861i</v>
      </c>
      <c r="I3741" t="str">
        <f t="shared" si="1091"/>
        <v>-0.0641591812520428-0.0140814609793281i</v>
      </c>
      <c r="K3741" t="str">
        <f t="shared" si="1092"/>
        <v>0.00347664223033337-0.00479904254710974i</v>
      </c>
      <c r="L3741" t="str">
        <f t="shared" si="1093"/>
        <v>0.0015-0.00809158764648934i</v>
      </c>
      <c r="M3741" t="str">
        <f t="shared" si="1094"/>
        <v>0.0135-0.00331962570112383i</v>
      </c>
      <c r="N3741">
        <f t="shared" si="1095"/>
        <v>127.14932791887654</v>
      </c>
      <c r="O3741">
        <f t="shared" si="1096"/>
        <v>34.690263036633837</v>
      </c>
      <c r="P3741" s="3">
        <f t="shared" si="1097"/>
        <v>-34.690263036633837</v>
      </c>
      <c r="Q3741" s="3">
        <f t="shared" si="1098"/>
        <v>52.850672081123463</v>
      </c>
      <c r="R3741">
        <f t="shared" si="1099"/>
        <v>-127.14932791887654</v>
      </c>
      <c r="S3741">
        <f t="shared" si="1100"/>
        <v>1229.3241299263689</v>
      </c>
      <c r="T3741">
        <f t="shared" si="1083"/>
        <v>-34.690263036633837</v>
      </c>
    </row>
    <row r="3742" spans="1:20" x14ac:dyDescent="0.3">
      <c r="A3742">
        <f t="shared" si="1084"/>
        <v>7753422.7818961646</v>
      </c>
      <c r="B3742">
        <f t="shared" si="1101"/>
        <v>1233995.561620089</v>
      </c>
      <c r="C3742" t="str">
        <f t="shared" si="1085"/>
        <v>0.0109953747893752+0.0144656674941089i</v>
      </c>
      <c r="D3742" t="str">
        <f t="shared" si="1086"/>
        <v>0.0656231714296119-1.02750331299695i</v>
      </c>
      <c r="E3742" t="str">
        <f t="shared" si="1087"/>
        <v>-11.6252243466376-2.72788363056372i</v>
      </c>
      <c r="F3742" t="str">
        <f t="shared" si="1088"/>
        <v>0.833589947600904-3.84382434290151i</v>
      </c>
      <c r="G3742" t="str">
        <f t="shared" si="1089"/>
        <v>0.0477443158842622-0.213224755094257i</v>
      </c>
      <c r="H3742" t="str">
        <f t="shared" si="1090"/>
        <v>0.0108064135844607-6.36593068388432i</v>
      </c>
      <c r="I3742" t="str">
        <f t="shared" si="1091"/>
        <v>-0.0636961119802654-0.0139266939819015i</v>
      </c>
      <c r="K3742" t="str">
        <f t="shared" si="1092"/>
        <v>0.00346656920619707-0.00478861437361707i</v>
      </c>
      <c r="L3742" t="str">
        <f t="shared" si="1093"/>
        <v>0.0015-0.00806095601363749i</v>
      </c>
      <c r="M3742" t="str">
        <f t="shared" si="1094"/>
        <v>0.0135-0.00330705887738975i</v>
      </c>
      <c r="N3742">
        <f t="shared" si="1095"/>
        <v>127.23851817414595</v>
      </c>
      <c r="O3742">
        <f t="shared" si="1096"/>
        <v>34.812836960301354</v>
      </c>
      <c r="P3742" s="3">
        <f t="shared" si="1097"/>
        <v>-34.812836960301354</v>
      </c>
      <c r="Q3742" s="3">
        <f t="shared" si="1098"/>
        <v>52.761481825854041</v>
      </c>
      <c r="R3742">
        <f t="shared" si="1099"/>
        <v>-127.23851817414595</v>
      </c>
      <c r="S3742">
        <f t="shared" si="1100"/>
        <v>1233.9955616200889</v>
      </c>
      <c r="T3742">
        <f t="shared" si="1083"/>
        <v>-34.812836960301354</v>
      </c>
    </row>
    <row r="3743" spans="1:20" x14ac:dyDescent="0.3">
      <c r="A3743">
        <f t="shared" si="1084"/>
        <v>7782885.78846737</v>
      </c>
      <c r="B3743">
        <f t="shared" si="1101"/>
        <v>1238684.7447542453</v>
      </c>
      <c r="C3743" t="str">
        <f t="shared" si="1085"/>
        <v>0.0108633664642348+0.0142461161661043i</v>
      </c>
      <c r="D3743" t="str">
        <f t="shared" si="1086"/>
        <v>0.065129367044829-1.02364580867221i</v>
      </c>
      <c r="E3743" t="str">
        <f t="shared" si="1087"/>
        <v>-11.5362640743364-2.69526278436292i</v>
      </c>
      <c r="F3743" t="str">
        <f t="shared" si="1088"/>
        <v>0.827589186324538-3.83061168164174i</v>
      </c>
      <c r="G3743" t="str">
        <f t="shared" si="1089"/>
        <v>0.0474006190309719-0.212494236031128i</v>
      </c>
      <c r="H3743" t="str">
        <f t="shared" si="1090"/>
        <v>0.0106933486062783-6.34174339857099i</v>
      </c>
      <c r="I3743" t="str">
        <f t="shared" si="1091"/>
        <v>-0.0632362268996464-0.0137735935621905i</v>
      </c>
      <c r="K3743" t="str">
        <f t="shared" si="1092"/>
        <v>0.00345651552366847-0.00477818267377461i</v>
      </c>
      <c r="L3743" t="str">
        <f t="shared" si="1093"/>
        <v>0.0015-0.0080304403403442i</v>
      </c>
      <c r="M3743" t="str">
        <f t="shared" si="1094"/>
        <v>0.0135-0.00329453962680788i</v>
      </c>
      <c r="N3743">
        <f t="shared" si="1095"/>
        <v>127.32730803326939</v>
      </c>
      <c r="O3743">
        <f t="shared" si="1096"/>
        <v>34.935429229092925</v>
      </c>
      <c r="P3743" s="3">
        <f t="shared" si="1097"/>
        <v>-34.935429229092925</v>
      </c>
      <c r="Q3743" s="3">
        <f t="shared" si="1098"/>
        <v>52.672691966730611</v>
      </c>
      <c r="R3743">
        <f t="shared" si="1099"/>
        <v>-127.32730803326939</v>
      </c>
      <c r="S3743">
        <f t="shared" si="1100"/>
        <v>1238.6847447542452</v>
      </c>
      <c r="T3743">
        <f t="shared" si="1083"/>
        <v>-34.935429229092925</v>
      </c>
    </row>
    <row r="3744" spans="1:20" x14ac:dyDescent="0.3">
      <c r="A3744">
        <f t="shared" si="1084"/>
        <v>7812460.7544635469</v>
      </c>
      <c r="B3744">
        <f t="shared" si="1101"/>
        <v>1243391.7467843115</v>
      </c>
      <c r="C3744" t="str">
        <f t="shared" si="1085"/>
        <v>0.0107327520756753+0.0140298890835996i</v>
      </c>
      <c r="D3744" t="str">
        <f t="shared" si="1086"/>
        <v>0.0646392627548368-1.01980254480623i</v>
      </c>
      <c r="E3744" t="str">
        <f t="shared" si="1087"/>
        <v>-11.4479874312276-2.66304435977248i</v>
      </c>
      <c r="F3744" t="str">
        <f t="shared" si="1088"/>
        <v>0.821629487935198-3.81743484595934i</v>
      </c>
      <c r="G3744" t="str">
        <f t="shared" si="1089"/>
        <v>0.0470592740767841-0.21176566955045i</v>
      </c>
      <c r="H3744" t="str">
        <f t="shared" si="1090"/>
        <v>0.0105814386300214-6.31764845569864i</v>
      </c>
      <c r="I3744" t="str">
        <f t="shared" si="1091"/>
        <v>-0.0627795063970012-0.0136221424065505i</v>
      </c>
      <c r="K3744" t="str">
        <f t="shared" si="1092"/>
        <v>0.00344648140320133-0.00476774749219235i</v>
      </c>
      <c r="L3744" t="str">
        <f t="shared" si="1093"/>
        <v>0.0015-0.00800004018763119i</v>
      </c>
      <c r="M3744" t="str">
        <f t="shared" si="1094"/>
        <v>0.0135-0.0032820677692846i</v>
      </c>
      <c r="N3744">
        <f t="shared" si="1095"/>
        <v>127.41569731946959</v>
      </c>
      <c r="O3744">
        <f t="shared" si="1096"/>
        <v>35.0580399016022</v>
      </c>
      <c r="P3744" s="3">
        <f t="shared" si="1097"/>
        <v>-35.0580399016022</v>
      </c>
      <c r="Q3744" s="3">
        <f t="shared" si="1098"/>
        <v>52.584302680530406</v>
      </c>
      <c r="R3744">
        <f t="shared" si="1099"/>
        <v>-127.41569731946959</v>
      </c>
      <c r="S3744">
        <f t="shared" si="1100"/>
        <v>1243.3917467843114</v>
      </c>
      <c r="T3744">
        <f t="shared" si="1083"/>
        <v>-35.0580399016022</v>
      </c>
    </row>
    <row r="3745" spans="1:20" x14ac:dyDescent="0.3">
      <c r="A3745">
        <f t="shared" si="1084"/>
        <v>7842148.1053305082</v>
      </c>
      <c r="B3745">
        <f t="shared" si="1101"/>
        <v>1248116.6354220919</v>
      </c>
      <c r="C3745" t="str">
        <f t="shared" si="1085"/>
        <v>0.010603520577767+0.0138169365668904i</v>
      </c>
      <c r="D3745" t="str">
        <f t="shared" si="1086"/>
        <v>0.0641528310702189-1.01597347155384i</v>
      </c>
      <c r="E3745" t="str">
        <f t="shared" si="1087"/>
        <v>-11.3603892074932-2.6312231673429i</v>
      </c>
      <c r="F3745" t="str">
        <f t="shared" si="1088"/>
        <v>0.815710602093662-3.80429384392463i</v>
      </c>
      <c r="G3745" t="str">
        <f t="shared" si="1089"/>
        <v>0.0467202666833832-0.211039056490539i</v>
      </c>
      <c r="H3745" t="str">
        <f t="shared" si="1090"/>
        <v>0.0104706728197325-6.29364549915096i</v>
      </c>
      <c r="I3745" t="str">
        <f t="shared" si="1091"/>
        <v>-0.0623259309470623-0.0134723233697801i</v>
      </c>
      <c r="K3745" t="str">
        <f t="shared" si="1092"/>
        <v>0.00343646706349824-0.00475730887583246i</v>
      </c>
      <c r="L3745" t="str">
        <f t="shared" si="1093"/>
        <v>0.0015-0.00796975511818212i</v>
      </c>
      <c r="M3745" t="str">
        <f t="shared" si="1094"/>
        <v>0.0135-0.00326964312540805i</v>
      </c>
      <c r="N3745">
        <f t="shared" si="1095"/>
        <v>127.50368584466185</v>
      </c>
      <c r="O3745">
        <f t="shared" si="1096"/>
        <v>35.18066903335346</v>
      </c>
      <c r="P3745" s="3">
        <f t="shared" si="1097"/>
        <v>-35.18066903335346</v>
      </c>
      <c r="Q3745" s="3">
        <f t="shared" si="1098"/>
        <v>52.496314155338162</v>
      </c>
      <c r="R3745">
        <f t="shared" si="1099"/>
        <v>-127.50368584466185</v>
      </c>
      <c r="S3745">
        <f t="shared" si="1100"/>
        <v>1248.116635422092</v>
      </c>
      <c r="T3745">
        <f t="shared" si="1083"/>
        <v>-35.18066903335346</v>
      </c>
    </row>
    <row r="3746" spans="1:20" x14ac:dyDescent="0.3">
      <c r="A3746">
        <f t="shared" si="1084"/>
        <v>7871948.2681307653</v>
      </c>
      <c r="B3746">
        <f t="shared" si="1101"/>
        <v>1252859.478636696</v>
      </c>
      <c r="C3746" t="str">
        <f t="shared" si="1085"/>
        <v>0.0104756609327047+0.0136072096672599i</v>
      </c>
      <c r="D3746" t="str">
        <f t="shared" si="1086"/>
        <v>0.0636700447022545-1.01215853921329i</v>
      </c>
      <c r="E3746" t="str">
        <f t="shared" si="1087"/>
        <v>-11.2734642302093-2.59979408856217i</v>
      </c>
      <c r="F3746" t="str">
        <f t="shared" si="1088"/>
        <v>0.809832279545307-3.79118868224367i</v>
      </c>
      <c r="G3746" t="str">
        <f t="shared" si="1089"/>
        <v>0.0463835825745762-0.210314397610158i</v>
      </c>
      <c r="H3746" t="str">
        <f t="shared" si="1090"/>
        <v>0.0103610404259236-6.26973417421931i</v>
      </c>
      <c r="I3746" t="str">
        <f t="shared" si="1091"/>
        <v>-0.0618754811125734-0.0133241194736848i</v>
      </c>
      <c r="K3746" t="str">
        <f t="shared" si="1092"/>
        <v>0.00342647272149049-0.00474686687398218i</v>
      </c>
      <c r="L3746" t="str">
        <f t="shared" si="1093"/>
        <v>0.0015-0.00793958469633605i</v>
      </c>
      <c r="M3746" t="str">
        <f t="shared" si="1094"/>
        <v>0.0135-0.00325726551644555i</v>
      </c>
      <c r="N3746">
        <f t="shared" si="1095"/>
        <v>127.59127340974251</v>
      </c>
      <c r="O3746">
        <f t="shared" si="1096"/>
        <v>35.303316676814205</v>
      </c>
      <c r="P3746" s="3">
        <f t="shared" si="1097"/>
        <v>-35.303316676814205</v>
      </c>
      <c r="Q3746" s="3">
        <f t="shared" si="1098"/>
        <v>52.40872659025748</v>
      </c>
      <c r="R3746">
        <f t="shared" si="1099"/>
        <v>-127.59127340974251</v>
      </c>
      <c r="S3746">
        <f t="shared" si="1100"/>
        <v>1252.8594786366959</v>
      </c>
      <c r="T3746">
        <f t="shared" si="1083"/>
        <v>-35.303316676814205</v>
      </c>
    </row>
    <row r="3747" spans="1:20" x14ac:dyDescent="0.3">
      <c r="A3747">
        <f t="shared" si="1084"/>
        <v>7901861.671549662</v>
      </c>
      <c r="B3747">
        <f t="shared" si="1101"/>
        <v>1257620.3446555154</v>
      </c>
      <c r="C3747" t="str">
        <f t="shared" si="1085"/>
        <v>0.0103491621131724+0.0134006601562698i</v>
      </c>
      <c r="D3747" t="str">
        <f t="shared" si="1086"/>
        <v>0.0631908765615086-1.00835769822623i</v>
      </c>
      <c r="E3747" t="str">
        <f t="shared" si="1087"/>
        <v>-11.1872073631853-2.56875207481733i</v>
      </c>
      <c r="F3747" t="str">
        <f t="shared" si="1088"/>
        <v>0.803994272122113-3.77811936627389i</v>
      </c>
      <c r="G3747" t="str">
        <f t="shared" si="1089"/>
        <v>0.0460492075364057-0.209591693589404i</v>
      </c>
      <c r="H3747" t="str">
        <f t="shared" si="1090"/>
        <v>0.0102525307850308-6.24591412759675i</v>
      </c>
      <c r="I3747" t="str">
        <f t="shared" si="1091"/>
        <v>-0.0614281375443846-0.0131775139056504i</v>
      </c>
      <c r="K3747" t="str">
        <f t="shared" si="1092"/>
        <v>0.00341649859231833-0.00473642153822658i</v>
      </c>
      <c r="L3747" t="str">
        <f t="shared" si="1093"/>
        <v>0.0015-0.0079095284880813i</v>
      </c>
      <c r="M3747" t="str">
        <f t="shared" si="1094"/>
        <v>0.0135-0.00324493476434106i</v>
      </c>
      <c r="N3747">
        <f t="shared" si="1095"/>
        <v>127.67845980487554</v>
      </c>
      <c r="O3747">
        <f t="shared" si="1096"/>
        <v>35.425982881406661</v>
      </c>
      <c r="P3747" s="3">
        <f t="shared" si="1097"/>
        <v>-35.425982881406661</v>
      </c>
      <c r="Q3747" s="3">
        <f t="shared" si="1098"/>
        <v>52.321540195124456</v>
      </c>
      <c r="R3747">
        <f t="shared" si="1099"/>
        <v>-127.67845980487554</v>
      </c>
      <c r="S3747">
        <f t="shared" si="1100"/>
        <v>1257.6203446555153</v>
      </c>
      <c r="T3747">
        <f t="shared" si="1083"/>
        <v>-35.425982881406661</v>
      </c>
    </row>
    <row r="3748" spans="1:20" x14ac:dyDescent="0.3">
      <c r="A3748">
        <f t="shared" si="1084"/>
        <v>7931888.7459015502</v>
      </c>
      <c r="B3748">
        <f t="shared" si="1101"/>
        <v>1262399.3019652064</v>
      </c>
      <c r="C3748" t="str">
        <f t="shared" si="1085"/>
        <v>0.0102240131046272+0.0131972405152103i</v>
      </c>
      <c r="D3748" t="str">
        <f t="shared" si="1086"/>
        <v>0.0627152997564298-1.00457089917766i</v>
      </c>
      <c r="E3748" t="str">
        <f t="shared" si="1087"/>
        <v>-11.1016135067992-2.53809214637236i</v>
      </c>
      <c r="F3748" t="str">
        <f t="shared" si="1088"/>
        <v>0.798196332744516-3.76508590003924i</v>
      </c>
      <c r="G3748" t="str">
        <f t="shared" si="1089"/>
        <v>0.045717127417256-0.208870945030587i</v>
      </c>
      <c r="H3748" t="str">
        <f t="shared" si="1090"/>
        <v>0.0101451333188722-6.22218500737188i</v>
      </c>
      <c r="I3748" t="str">
        <f t="shared" si="1091"/>
        <v>-0.0609838809815278-0.0130324900172239i</v>
      </c>
      <c r="K3748" t="str">
        <f t="shared" si="1092"/>
        <v>0.00340654488931191-0.00472597292242104i</v>
      </c>
      <c r="L3748" t="str">
        <f t="shared" si="1093"/>
        <v>0.0015-0.00787958606104933i</v>
      </c>
      <c r="M3748" t="str">
        <f t="shared" si="1094"/>
        <v>0.0135-0.00323265069171255i</v>
      </c>
      <c r="N3748">
        <f t="shared" si="1095"/>
        <v>127.76524480977257</v>
      </c>
      <c r="O3748">
        <f t="shared" si="1096"/>
        <v>35.548667693520613</v>
      </c>
      <c r="P3748" s="3">
        <f t="shared" si="1097"/>
        <v>-35.548667693520613</v>
      </c>
      <c r="Q3748" s="3">
        <f t="shared" si="1098"/>
        <v>52.234755190227432</v>
      </c>
      <c r="R3748">
        <f t="shared" si="1099"/>
        <v>-127.76524480977257</v>
      </c>
      <c r="S3748">
        <f t="shared" si="1100"/>
        <v>1262.3993019652064</v>
      </c>
      <c r="T3748">
        <f t="shared" si="1083"/>
        <v>-35.548667693520613</v>
      </c>
    </row>
    <row r="3749" spans="1:20" x14ac:dyDescent="0.3">
      <c r="A3749">
        <f t="shared" si="1084"/>
        <v>7962029.9231359772</v>
      </c>
      <c r="B3749">
        <f t="shared" si="1101"/>
        <v>1267196.4193126743</v>
      </c>
      <c r="C3749" t="str">
        <f t="shared" si="1085"/>
        <v>0.0101002029075071+0.0129969039247076i</v>
      </c>
      <c r="D3749" t="str">
        <f t="shared" si="1086"/>
        <v>0.0622432875919534-1.00079809279586i</v>
      </c>
      <c r="E3749" t="str">
        <f t="shared" si="1087"/>
        <v>-11.0166775978303-2.50780939136214i</v>
      </c>
      <c r="F3749" t="str">
        <f t="shared" si="1088"/>
        <v>0.792438215423155-3.75208828624553i</v>
      </c>
      <c r="G3749" t="str">
        <f t="shared" si="1089"/>
        <v>0.0453873281279515-0.208152152459102i</v>
      </c>
      <c r="H3749" t="str">
        <f t="shared" si="1090"/>
        <v>0.0100388375341102-6.19854646302299i</v>
      </c>
      <c r="I3749" t="str">
        <f t="shared" si="1091"/>
        <v>-0.0605426922512923-0.0128890313227047i</v>
      </c>
      <c r="K3749" t="str">
        <f t="shared" si="1092"/>
        <v>0.00339661182397224-0.00471552108266368i</v>
      </c>
      <c r="L3749" t="str">
        <f t="shared" si="1093"/>
        <v>0.0015-0.00784975698450819i</v>
      </c>
      <c r="M3749" t="str">
        <f t="shared" si="1094"/>
        <v>0.0135-0.00322041312184952i</v>
      </c>
      <c r="N3749">
        <f t="shared" si="1095"/>
        <v>127.85162819397206</v>
      </c>
      <c r="O3749">
        <f t="shared" si="1096"/>
        <v>35.671371156526597</v>
      </c>
      <c r="P3749" s="3">
        <f t="shared" si="1097"/>
        <v>-35.671371156526597</v>
      </c>
      <c r="Q3749" s="3">
        <f t="shared" si="1098"/>
        <v>52.148371806027932</v>
      </c>
      <c r="R3749">
        <f t="shared" si="1099"/>
        <v>-127.85162819397206</v>
      </c>
      <c r="S3749">
        <f t="shared" si="1100"/>
        <v>1267.1964193126744</v>
      </c>
      <c r="T3749">
        <f t="shared" si="1083"/>
        <v>-35.671371156526597</v>
      </c>
    </row>
    <row r="3750" spans="1:20" x14ac:dyDescent="0.3">
      <c r="A3750">
        <f t="shared" si="1084"/>
        <v>7992285.6368438946</v>
      </c>
      <c r="B3750">
        <f t="shared" si="1101"/>
        <v>1272011.7657060625</v>
      </c>
      <c r="C3750" t="str">
        <f t="shared" si="1085"/>
        <v>0.00997772053936455+0.0127996042544872i</v>
      </c>
      <c r="D3750" t="str">
        <f t="shared" si="1086"/>
        <v>0.0617748135681174-0.997039229952314i</v>
      </c>
      <c r="E3750" t="str">
        <f t="shared" si="1087"/>
        <v>-10.9323946092901-2.47789896480177i</v>
      </c>
      <c r="F3750" t="str">
        <f t="shared" si="1088"/>
        <v>0.786719675260391-3.73912652629514i</v>
      </c>
      <c r="G3750" t="str">
        <f t="shared" si="1089"/>
        <v>0.0450597956418491-0.207435316324304i</v>
      </c>
      <c r="H3750" t="str">
        <f t="shared" si="1090"/>
        <v>0.00993363302171624-6.17499814541202i</v>
      </c>
      <c r="I3750" t="str">
        <f t="shared" si="1091"/>
        <v>-0.0601045522692799-0.0127471214977414i</v>
      </c>
      <c r="K3750" t="str">
        <f t="shared" si="1092"/>
        <v>0.00338669960595289-0.00470506607726727i</v>
      </c>
      <c r="L3750" t="str">
        <f t="shared" si="1093"/>
        <v>0.0015-0.00782004082935667i</v>
      </c>
      <c r="M3750" t="str">
        <f t="shared" si="1094"/>
        <v>0.0135-0.00320822187871042i</v>
      </c>
      <c r="N3750">
        <f t="shared" si="1095"/>
        <v>127.93760971711507</v>
      </c>
      <c r="O3750">
        <f t="shared" si="1096"/>
        <v>35.794093310789144</v>
      </c>
      <c r="P3750" s="3">
        <f t="shared" si="1097"/>
        <v>-35.794093310789144</v>
      </c>
      <c r="Q3750" s="3">
        <f t="shared" si="1098"/>
        <v>52.062390282884927</v>
      </c>
      <c r="R3750">
        <f t="shared" si="1099"/>
        <v>-127.93760971711507</v>
      </c>
      <c r="S3750">
        <f t="shared" si="1100"/>
        <v>1272.0117657060625</v>
      </c>
      <c r="T3750">
        <f t="shared" si="1083"/>
        <v>-35.794093310789144</v>
      </c>
    </row>
    <row r="3751" spans="1:20" x14ac:dyDescent="0.3">
      <c r="A3751">
        <f t="shared" si="1084"/>
        <v>8022656.3222639011</v>
      </c>
      <c r="B3751">
        <f t="shared" si="1101"/>
        <v>1276845.4104157456</v>
      </c>
      <c r="C3751" t="str">
        <f t="shared" si="1085"/>
        <v>0.00985655503692848+0.0126052960532922i</v>
      </c>
      <c r="D3751" t="str">
        <f t="shared" si="1086"/>
        <v>0.0613098513786882-0.993294261661682i</v>
      </c>
      <c r="E3751" t="str">
        <f t="shared" si="1087"/>
        <v>-10.8487595502511-2.44835608761202i</v>
      </c>
      <c r="F3751" t="str">
        <f t="shared" si="1088"/>
        <v>0.78104046845189-3.72620062030246i</v>
      </c>
      <c r="G3751" t="str">
        <f t="shared" si="1089"/>
        <v>0.0447345159949225-0.206720437000367i</v>
      </c>
      <c r="H3751" t="str">
        <f t="shared" si="1090"/>
        <v>0.00982950945643977-6.15153970677858i</v>
      </c>
      <c r="I3751" t="str">
        <f t="shared" si="1091"/>
        <v>-0.0596694420394653-0.012606744377941i</v>
      </c>
      <c r="K3751" t="str">
        <f t="shared" si="1092"/>
        <v>0.003376808443042-0.0046946079667315i</v>
      </c>
      <c r="L3751" t="str">
        <f t="shared" si="1093"/>
        <v>0.0015-0.00779043716811783i</v>
      </c>
      <c r="M3751" t="str">
        <f t="shared" si="1094"/>
        <v>0.0135-0.00319607678692013i</v>
      </c>
      <c r="N3751">
        <f t="shared" si="1095"/>
        <v>128.02318912921618</v>
      </c>
      <c r="O3751">
        <f t="shared" si="1096"/>
        <v>35.916834193679051</v>
      </c>
      <c r="P3751" s="3">
        <f t="shared" si="1097"/>
        <v>-35.916834193679051</v>
      </c>
      <c r="Q3751" s="3">
        <f t="shared" si="1098"/>
        <v>51.976810870783829</v>
      </c>
      <c r="R3751">
        <f t="shared" si="1099"/>
        <v>-128.02318912921618</v>
      </c>
      <c r="S3751">
        <f t="shared" si="1100"/>
        <v>1276.8454104157456</v>
      </c>
      <c r="T3751">
        <f t="shared" si="1083"/>
        <v>-35.916834193679051</v>
      </c>
    </row>
    <row r="3752" spans="1:20" x14ac:dyDescent="0.3">
      <c r="A3752">
        <f t="shared" si="1084"/>
        <v>8053142.4162885044</v>
      </c>
      <c r="B3752">
        <f t="shared" si="1101"/>
        <v>1281697.4229753255</v>
      </c>
      <c r="C3752" t="str">
        <f t="shared" si="1085"/>
        <v>0.00973669545809414+0.0124139345389494i</v>
      </c>
      <c r="D3752" t="str">
        <f t="shared" si="1086"/>
        <v>0.0608483749097945-0.989563139081734i</v>
      </c>
      <c r="E3752" t="str">
        <f t="shared" si="1087"/>
        <v>-10.7657674656726-2.41917604565951i</v>
      </c>
      <c r="F3752" t="str">
        <f t="shared" si="1088"/>
        <v>0.775400352287915-3.71331056710849i</v>
      </c>
      <c r="G3752" t="str">
        <f t="shared" si="1089"/>
        <v>0.0444114752858399-0.206007514787144i</v>
      </c>
      <c r="H3752" t="str">
        <f t="shared" si="1090"/>
        <v>0.00972645659628007-6.12817080073425i</v>
      </c>
      <c r="I3752" t="str">
        <f t="shared" si="1091"/>
        <v>-0.059237342654238-0.0124678839574848i</v>
      </c>
      <c r="K3752" t="str">
        <f t="shared" si="1092"/>
        <v>0.0033669385411445-0.00468414681371446i</v>
      </c>
      <c r="L3752" t="str">
        <f t="shared" si="1093"/>
        <v>0.0015-0.00776094557493306i</v>
      </c>
      <c r="M3752" t="str">
        <f t="shared" si="1094"/>
        <v>0.0135-0.00318397767176741i</v>
      </c>
      <c r="N3752">
        <f t="shared" si="1095"/>
        <v>128.10836617093261</v>
      </c>
      <c r="O3752">
        <f t="shared" si="1096"/>
        <v>36.039593839587752</v>
      </c>
      <c r="P3752" s="3">
        <f t="shared" si="1097"/>
        <v>-36.039593839587752</v>
      </c>
      <c r="Q3752" s="3">
        <f t="shared" si="1098"/>
        <v>51.891633829067388</v>
      </c>
      <c r="R3752">
        <f t="shared" si="1099"/>
        <v>-128.10836617093261</v>
      </c>
      <c r="S3752">
        <f t="shared" si="1100"/>
        <v>1281.6974229753255</v>
      </c>
      <c r="T3752">
        <f t="shared" si="1083"/>
        <v>-36.039593839587752</v>
      </c>
    </row>
    <row r="3753" spans="1:20" x14ac:dyDescent="0.3">
      <c r="A3753">
        <f t="shared" si="1084"/>
        <v>8083744.3574704016</v>
      </c>
      <c r="B3753">
        <f t="shared" si="1101"/>
        <v>1286567.8731826318</v>
      </c>
      <c r="C3753" t="str">
        <f t="shared" si="1085"/>
        <v>0.00961813088384554+0.0122254755885859i</v>
      </c>
      <c r="D3753" t="str">
        <f t="shared" si="1086"/>
        <v>0.0603903582385633-0.985845813513216i</v>
      </c>
      <c r="E3753" t="str">
        <f t="shared" si="1087"/>
        <v>-10.6834134362251-2.39035418881196i</v>
      </c>
      <c r="F3753" t="str">
        <f t="shared" si="1088"/>
        <v>0.769799085154553-3.7004563642956i</v>
      </c>
      <c r="G3753" t="str">
        <f t="shared" si="1089"/>
        <v>0.0440906596760348-0.205296549911018i</v>
      </c>
      <c r="H3753" t="str">
        <f t="shared" si="1090"/>
        <v>0.00962446428196242-6.10489108225653i</v>
      </c>
      <c r="I3753" t="str">
        <f t="shared" si="1091"/>
        <v>-0.0588082352944368-0.0123305243877524i</v>
      </c>
      <c r="K3753" t="str">
        <f t="shared" si="1092"/>
        <v>0.00335709010426539-0.00467368268300469i</v>
      </c>
      <c r="L3753" t="str">
        <f t="shared" si="1093"/>
        <v>0.0015-0.00773156562555597i</v>
      </c>
      <c r="M3753" t="str">
        <f t="shared" si="1094"/>
        <v>0.0135-0.00317192435920244i</v>
      </c>
      <c r="N3753">
        <f t="shared" si="1095"/>
        <v>128.19314057382891</v>
      </c>
      <c r="O3753">
        <f t="shared" si="1096"/>
        <v>36.162372279940406</v>
      </c>
      <c r="P3753" s="3">
        <f t="shared" si="1097"/>
        <v>-36.162372279940406</v>
      </c>
      <c r="Q3753" s="3">
        <f t="shared" si="1098"/>
        <v>51.80685942617108</v>
      </c>
      <c r="R3753">
        <f t="shared" si="1099"/>
        <v>-128.19314057382891</v>
      </c>
      <c r="S3753">
        <f t="shared" si="1100"/>
        <v>1286.5678731826317</v>
      </c>
      <c r="T3753">
        <f t="shared" si="1083"/>
        <v>-36.162372279940406</v>
      </c>
    </row>
    <row r="3754" spans="1:20" x14ac:dyDescent="0.3">
      <c r="A3754">
        <f t="shared" si="1084"/>
        <v>8114462.5860287892</v>
      </c>
      <c r="B3754">
        <f t="shared" si="1101"/>
        <v>1291456.8311007258</v>
      </c>
      <c r="C3754" t="str">
        <f t="shared" si="1085"/>
        <v>0.00950085042011078+0.0120398757289905i</v>
      </c>
      <c r="D3754" t="str">
        <f t="shared" si="1086"/>
        <v>0.0599357756317776-0.982142236399836i</v>
      </c>
      <c r="E3754" t="str">
        <f t="shared" si="1087"/>
        <v>-10.6016925781133-2.36188593000856i</v>
      </c>
      <c r="F3754" t="str">
        <f t="shared" si="1088"/>
        <v>0.764236426534905-3.6876380082025i</v>
      </c>
      <c r="G3754" t="str">
        <f t="shared" si="1089"/>
        <v>0.0437720553897701-0.204587542525749i</v>
      </c>
      <c r="H3754" t="str">
        <f t="shared" si="1090"/>
        <v>0.00952352243641593-6.0817002076832i</v>
      </c>
      <c r="I3754" t="str">
        <f t="shared" si="1091"/>
        <v>-0.058382101229384-0.0121946499759567i</v>
      </c>
      <c r="K3754" t="str">
        <f t="shared" si="1092"/>
        <v>0.00334726333449246-0.00466321564149209i</v>
      </c>
      <c r="L3754" t="str">
        <f t="shared" si="1093"/>
        <v>0.0015-0.00770229689734601i</v>
      </c>
      <c r="M3754" t="str">
        <f t="shared" si="1094"/>
        <v>0.0135-0.00315991667583427i</v>
      </c>
      <c r="N3754">
        <f t="shared" si="1095"/>
        <v>128.27751206063965</v>
      </c>
      <c r="O3754">
        <f t="shared" si="1096"/>
        <v>36.285169543209982</v>
      </c>
      <c r="P3754" s="3">
        <f t="shared" si="1097"/>
        <v>-36.285169543209982</v>
      </c>
      <c r="Q3754" s="3">
        <f t="shared" si="1098"/>
        <v>51.722487939360335</v>
      </c>
      <c r="R3754">
        <f t="shared" si="1099"/>
        <v>-128.27751206063965</v>
      </c>
      <c r="S3754">
        <f t="shared" si="1100"/>
        <v>1291.4568311007258</v>
      </c>
      <c r="T3754">
        <f t="shared" si="1083"/>
        <v>-36.285169543209982</v>
      </c>
    </row>
    <row r="3755" spans="1:20" x14ac:dyDescent="0.3">
      <c r="A3755">
        <f t="shared" si="1084"/>
        <v>8145297.5438556978</v>
      </c>
      <c r="B3755">
        <f t="shared" si="1101"/>
        <v>1296364.3670589086</v>
      </c>
      <c r="C3755" t="str">
        <f t="shared" si="1085"/>
        <v>0.00938484319955314+0.0118570921271204i</v>
      </c>
      <c r="D3755" t="str">
        <f t="shared" si="1086"/>
        <v>0.059484601544532-0.978452359328156i</v>
      </c>
      <c r="E3755" t="str">
        <f t="shared" si="1087"/>
        <v>-10.5206000428961-2.33376674434411i</v>
      </c>
      <c r="F3755" t="str">
        <f t="shared" si="1088"/>
        <v>0.758712137010009-3.67485549393851i</v>
      </c>
      <c r="G3755" t="str">
        <f t="shared" si="1089"/>
        <v>0.0434556487141957-0.203880492713315i</v>
      </c>
      <c r="H3755" t="str">
        <f t="shared" si="1090"/>
        <v>0.00942362106425605-6.05859783470634i</v>
      </c>
      <c r="I3755" t="str">
        <f t="shared" si="1091"/>
        <v>-0.0579589218168987-0.0120602451837852i</v>
      </c>
      <c r="K3755" t="str">
        <f t="shared" si="1092"/>
        <v>0.00333745843198052-0.00465274575813985i</v>
      </c>
      <c r="L3755" t="str">
        <f t="shared" si="1093"/>
        <v>0.0015-0.00767313896926284i</v>
      </c>
      <c r="M3755" t="str">
        <f t="shared" si="1094"/>
        <v>0.0135-0.00314795444892834i</v>
      </c>
      <c r="N3755">
        <f t="shared" si="1095"/>
        <v>128.36148034552758</v>
      </c>
      <c r="O3755">
        <f t="shared" si="1096"/>
        <v>36.407985654930471</v>
      </c>
      <c r="P3755" s="3">
        <f t="shared" si="1097"/>
        <v>-36.407985654930471</v>
      </c>
      <c r="Q3755" s="3">
        <f t="shared" si="1098"/>
        <v>51.638519654472411</v>
      </c>
      <c r="R3755">
        <f t="shared" si="1099"/>
        <v>-128.36148034552758</v>
      </c>
      <c r="S3755">
        <f t="shared" si="1100"/>
        <v>1296.3643670589086</v>
      </c>
      <c r="T3755">
        <f t="shared" si="1083"/>
        <v>-36.407985654930471</v>
      </c>
    </row>
    <row r="3756" spans="1:20" x14ac:dyDescent="0.3">
      <c r="A3756">
        <f t="shared" si="1084"/>
        <v>8176249.6745223505</v>
      </c>
      <c r="B3756">
        <f t="shared" si="1101"/>
        <v>1301290.5516537325</v>
      </c>
      <c r="C3756" t="str">
        <f t="shared" si="1085"/>
        <v>0.00927009838329744+0.0116770825807465i</v>
      </c>
      <c r="D3756" t="str">
        <f t="shared" si="1086"/>
        <v>0.059036810618903-0.974776134027501i</v>
      </c>
      <c r="E3756" t="str">
        <f t="shared" si="1087"/>
        <v>-10.4401310173057-2.30599216816812i</v>
      </c>
      <c r="F3756" t="str">
        <f t="shared" si="1088"/>
        <v>0.753225978259787-3.66210881539827i</v>
      </c>
      <c r="G3756" t="str">
        <f t="shared" si="1089"/>
        <v>0.0431414259993998-0.203175400484749i</v>
      </c>
      <c r="H3756" t="str">
        <f t="shared" si="1090"/>
        <v>0.00932475025126883-6.03558362236667i</v>
      </c>
      <c r="I3756" t="str">
        <f t="shared" si="1091"/>
        <v>-0.0575386785033132-0.0119272946260516i</v>
      </c>
      <c r="K3756" t="str">
        <f t="shared" si="1092"/>
        <v>0.00332767559493505-0.00464227310395519i</v>
      </c>
      <c r="L3756" t="str">
        <f t="shared" si="1093"/>
        <v>0.0015-0.00764409142185974i</v>
      </c>
      <c r="M3756" t="str">
        <f t="shared" si="1094"/>
        <v>0.0135-0.003136037506404i</v>
      </c>
      <c r="N3756">
        <f t="shared" si="1095"/>
        <v>128.44504513434046</v>
      </c>
      <c r="O3756">
        <f t="shared" si="1096"/>
        <v>36.530820637712161</v>
      </c>
      <c r="P3756" s="3">
        <f t="shared" si="1097"/>
        <v>-36.530820637712161</v>
      </c>
      <c r="Q3756" s="3">
        <f t="shared" si="1098"/>
        <v>51.554954865659539</v>
      </c>
      <c r="R3756">
        <f t="shared" si="1099"/>
        <v>-128.44504513434046</v>
      </c>
      <c r="S3756">
        <f t="shared" si="1100"/>
        <v>1301.2905516537326</v>
      </c>
      <c r="T3756">
        <f t="shared" ref="T3756:T3819" si="1102">P3756</f>
        <v>-36.530820637712161</v>
      </c>
    </row>
    <row r="3757" spans="1:20" x14ac:dyDescent="0.3">
      <c r="A3757">
        <f t="shared" ref="A3757:A3820" si="1103">2*PI()*B3757</f>
        <v>8207319.4232855355</v>
      </c>
      <c r="B3757">
        <f t="shared" si="1101"/>
        <v>1306235.4557500167</v>
      </c>
      <c r="C3757" t="str">
        <f t="shared" ref="C3757:C3820" si="1104">IMPRODUCT(D3757,E3757,$C$40,,K3757,$C$41)</f>
        <v>0.00915660516259639+0.0114998055092411i</v>
      </c>
      <c r="D3757" t="str">
        <f t="shared" ref="D3757:D3820" si="1105">IMDIV(IMPRODUCT($C$37,$C$38,COMPLEX(1,A3757/$C$38)),IMSUM(-1*A3757*A3757/$C$39,COMPLEX(0,1*A3757)))</f>
        <v>0.0585923776826241-0.971113512369859i</v>
      </c>
      <c r="E3757" t="str">
        <f t="shared" ref="E3757:E3820" si="1106">IMDIV(IMPRODUCT(IMSUM(F3757,G3757),$C$29,H3757),IMSUM(1,I3757))</f>
        <v>-10.3602807230651-2.27855779819756i</v>
      </c>
      <c r="F3757" t="str">
        <f t="shared" ref="F3757:F3820" si="1107">IMDIV(IMPRODUCT($C$14,$C$15,COMPLEX(1,A3757/$C$15)),IMSUM(-1*A3757*A3757/$C$16,COMPLEX(0,A3757)))</f>
        <v>0.747777713063798-3.64939796527602i</v>
      </c>
      <c r="G3757" t="str">
        <f t="shared" ref="G3757:G3820" si="1108">IMDIV(1,COMPLEX(1,A3757*$C$9*$C$10))</f>
        <v>0.0428293736584529-0.202472265780964i</v>
      </c>
      <c r="H3757" t="str">
        <f t="shared" ref="H3757:H3820" si="1109">IMDIV($C$3,IMSUM(K3757,COMPLEX(0,$C$28*A3757)))</f>
        <v>0.00922690016389967-6.01265723104786i</v>
      </c>
      <c r="I3757" t="str">
        <f t="shared" ref="I3757:I3820" si="1110">IMPRODUCT(F3757,$C$29,H3757,$C$31)</f>
        <v>-0.057121352823476-0.0117957830693557i</v>
      </c>
      <c r="K3757" t="str">
        <f t="shared" ref="K3757:K3820" si="1111">IF($C$26&lt;=0,IMDIV(1,IMSUM(IMDIV(1,L3757),1/$C$18)),IMDIV(1,IMSUM(IMDIV(1,L3757),1/$C$18,IMDIV(1,M3757))))</f>
        <v>0.00331791501959702-0.0046317977519606i</v>
      </c>
      <c r="L3757" t="str">
        <f t="shared" ref="L3757:L3820" si="1112">IMSUM($C$21/$C$22,IMDIV(1,COMPLEX(0,$C$20*$C$22*A3757)))</f>
        <v>0.0015-0.00761515383727808i</v>
      </c>
      <c r="M3757" t="str">
        <f t="shared" ref="M3757:M3820" si="1113">IMSUM($C$25/$C$26,IMDIV(1,COMPLEX(0,$C$24*$C$26*A3757)))</f>
        <v>0.0135-0.00312416567683204i</v>
      </c>
      <c r="N3757">
        <f t="shared" ref="N3757:N3820" si="1114">ABS(R3757)</f>
        <v>128.52820612486187</v>
      </c>
      <c r="O3757">
        <f t="shared" ref="O3757:O3820" si="1115">ABS(P3757)</f>
        <v>36.653674511255119</v>
      </c>
      <c r="P3757" s="3">
        <f t="shared" ref="P3757:P3820" si="1116">20*LOG10(IMABS(C3757))</f>
        <v>-36.653674511255119</v>
      </c>
      <c r="Q3757" s="3">
        <f t="shared" ref="Q3757:Q3820" si="1117">IMARGUMENT(C3757)*180/PI()</f>
        <v>51.47179387513814</v>
      </c>
      <c r="R3757">
        <f t="shared" ref="R3757:R3820" si="1118">IF(Q3757&lt;0,Q3757+180,Q3757-180)</f>
        <v>-128.52820612486187</v>
      </c>
      <c r="S3757">
        <f t="shared" ref="S3757:S3820" si="1119">B3757/1000</f>
        <v>1306.2354557500166</v>
      </c>
      <c r="T3757">
        <f t="shared" si="1102"/>
        <v>-36.653674511255119</v>
      </c>
    </row>
    <row r="3758" spans="1:20" x14ac:dyDescent="0.3">
      <c r="A3758">
        <f t="shared" si="1103"/>
        <v>8238507.2370940214</v>
      </c>
      <c r="B3758">
        <f t="shared" ref="B3758:B3821" si="1120">B3757*(1+B$42)</f>
        <v>1311199.1504818669</v>
      </c>
      <c r="C3758" t="str">
        <f t="shared" si="1104"/>
        <v>0.00904435276043711+0.0113252199445013i</v>
      </c>
      <c r="D3758" t="str">
        <f t="shared" si="1105"/>
        <v>0.0581512777477729-0.967464446369801i</v>
      </c>
      <c r="E3758" t="str">
        <f t="shared" si="1106"/>
        <v>-10.2810444167042-2.25145929064339i</v>
      </c>
      <c r="F3758" t="str">
        <f t="shared" si="1107"/>
        <v>0.742367105301909-3.63672293507994i</v>
      </c>
      <c r="G3758" t="str">
        <f t="shared" si="1108"/>
        <v>0.0425194781674468-0.201771088473584i</v>
      </c>
      <c r="H3758" t="str">
        <f t="shared" si="1109"/>
        <v>0.00913006104874471-5.98981832247076i</v>
      </c>
      <c r="I3758" t="str">
        <f t="shared" si="1110"/>
        <v>-0.0567069264007477-0.0116656954307516i</v>
      </c>
      <c r="K3758" t="str">
        <f t="shared" si="1111"/>
        <v>0.00330817690022794-0.00462131977716483i</v>
      </c>
      <c r="L3758" t="str">
        <f t="shared" si="1112"/>
        <v>0.0015-0.00758632579924101i</v>
      </c>
      <c r="M3758" t="str">
        <f t="shared" si="1113"/>
        <v>0.0135-0.0031123387894322i</v>
      </c>
      <c r="N3758">
        <f t="shared" si="1114"/>
        <v>128.61096300706186</v>
      </c>
      <c r="O3758">
        <f t="shared" si="1115"/>
        <v>36.776547292363531</v>
      </c>
      <c r="P3758" s="3">
        <f t="shared" si="1116"/>
        <v>-36.776547292363531</v>
      </c>
      <c r="Q3758" s="3">
        <f t="shared" si="1117"/>
        <v>51.389036992938138</v>
      </c>
      <c r="R3758">
        <f t="shared" si="1118"/>
        <v>-128.61096300706186</v>
      </c>
      <c r="S3758">
        <f t="shared" si="1119"/>
        <v>1311.1991504818668</v>
      </c>
      <c r="T3758">
        <f t="shared" si="1102"/>
        <v>-36.776547292363531</v>
      </c>
    </row>
    <row r="3759" spans="1:20" x14ac:dyDescent="0.3">
      <c r="A3759">
        <f t="shared" si="1103"/>
        <v>8269813.5645949785</v>
      </c>
      <c r="B3759">
        <f t="shared" si="1120"/>
        <v>1316181.707253698</v>
      </c>
      <c r="C3759" t="str">
        <f t="shared" si="1104"/>
        <v>0.00893333043308811+0.0111532855220063i</v>
      </c>
      <c r="D3759" t="str">
        <f t="shared" si="1105"/>
        <v>0.0577134860094648-0.96382888818436i</v>
      </c>
      <c r="E3759" t="str">
        <f t="shared" si="1106"/>
        <v>-10.202417389374-2.22469236035082i</v>
      </c>
      <c r="F3759" t="str">
        <f t="shared" si="1107"/>
        <v>0.736993919954864-3.62408371514634i</v>
      </c>
      <c r="G3759" t="str">
        <f t="shared" si="1108"/>
        <v>0.0422117260655263-0.201071868365754i</v>
      </c>
      <c r="H3759" t="str">
        <f t="shared" si="1109"/>
        <v>0.00903422323204389-5.96706655968781i</v>
      </c>
      <c r="I3759" t="str">
        <f t="shared" si="1110"/>
        <v>-0.0562953809469911-0.0115370167764255i</v>
      </c>
      <c r="K3759" t="str">
        <f t="shared" si="1111"/>
        <v>0.00329846142909493-0.00461083925653344i</v>
      </c>
      <c r="L3759" t="str">
        <f t="shared" si="1112"/>
        <v>0.0015-0.00755760689304739i</v>
      </c>
      <c r="M3759" t="str">
        <f t="shared" si="1113"/>
        <v>0.0135-0.00310055667407073i</v>
      </c>
      <c r="N3759">
        <f t="shared" si="1114"/>
        <v>128.69331546334297</v>
      </c>
      <c r="O3759">
        <f t="shared" si="1115"/>
        <v>36.899438994961088</v>
      </c>
      <c r="P3759" s="3">
        <f t="shared" si="1116"/>
        <v>-36.899438994961088</v>
      </c>
      <c r="Q3759" s="3">
        <f t="shared" si="1117"/>
        <v>51.306684536657031</v>
      </c>
      <c r="R3759">
        <f t="shared" si="1118"/>
        <v>-128.69331546334297</v>
      </c>
      <c r="S3759">
        <f t="shared" si="1119"/>
        <v>1316.1817072536981</v>
      </c>
      <c r="T3759">
        <f t="shared" si="1102"/>
        <v>-36.899438994961088</v>
      </c>
    </row>
    <row r="3760" spans="1:20" x14ac:dyDescent="0.3">
      <c r="A3760">
        <f t="shared" si="1103"/>
        <v>8301238.8561404403</v>
      </c>
      <c r="B3760">
        <f t="shared" si="1120"/>
        <v>1321183.1977412621</v>
      </c>
      <c r="C3760" t="str">
        <f t="shared" si="1104"/>
        <v>0.00882352747159162+0.0109839624720099i</v>
      </c>
      <c r="D3760" t="str">
        <f t="shared" si="1105"/>
        <v>0.0572789778445572-0.960206790112948i</v>
      </c>
      <c r="E3760" t="str">
        <f t="shared" si="1106"/>
        <v>-10.1243949666599-2.19825277995276i</v>
      </c>
      <c r="F3760" t="str">
        <f t="shared" si="1107"/>
        <v>0.731657923104733-3.61148029465377i</v>
      </c>
      <c r="G3760" t="str">
        <f t="shared" si="1108"/>
        <v>0.0419061039549151-0.200374605192961i</v>
      </c>
      <c r="H3760" t="str">
        <f t="shared" si="1109"/>
        <v>0.00893937711917869-5.94440160707726i</v>
      </c>
      <c r="I3760" t="str">
        <f t="shared" si="1110"/>
        <v>-0.0558866982625505-0.0114097323203812i</v>
      </c>
      <c r="K3760" t="str">
        <f t="shared" si="1111"/>
        <v>0.00328876879645688-0.00460035626895991i</v>
      </c>
      <c r="L3760" t="str">
        <f t="shared" si="1112"/>
        <v>0.0015-0.00752899670556626i</v>
      </c>
      <c r="M3760" t="str">
        <f t="shared" si="1113"/>
        <v>0.0135-0.00308881916125795i</v>
      </c>
      <c r="N3760">
        <f t="shared" si="1114"/>
        <v>128.77526316878325</v>
      </c>
      <c r="O3760">
        <f t="shared" si="1115"/>
        <v>37.022349630104813</v>
      </c>
      <c r="P3760" s="3">
        <f t="shared" si="1116"/>
        <v>-37.022349630104813</v>
      </c>
      <c r="Q3760" s="3">
        <f t="shared" si="1117"/>
        <v>51.224736831216738</v>
      </c>
      <c r="R3760">
        <f t="shared" si="1118"/>
        <v>-128.77526316878325</v>
      </c>
      <c r="S3760">
        <f t="shared" si="1119"/>
        <v>1321.1831977412621</v>
      </c>
      <c r="T3760">
        <f t="shared" si="1102"/>
        <v>-37.022349630104813</v>
      </c>
    </row>
    <row r="3761" spans="1:20" x14ac:dyDescent="0.3">
      <c r="A3761">
        <f t="shared" si="1103"/>
        <v>8332783.5637937738</v>
      </c>
      <c r="B3761">
        <f t="shared" si="1120"/>
        <v>1326203.6938926789</v>
      </c>
      <c r="C3761" t="str">
        <f t="shared" si="1104"/>
        <v>0.00871493320319885+0.0108172116108617i</v>
      </c>
      <c r="D3761" t="str">
        <f t="shared" si="1105"/>
        <v>0.056847728810358-0.956598104597216i</v>
      </c>
      <c r="E3761" t="str">
        <f t="shared" si="1106"/>
        <v>-10.046972508394-2.17213637903643i</v>
      </c>
      <c r="F3761" t="str">
        <f t="shared" si="1107"/>
        <v>0.726358881935259-3.59891266163699i</v>
      </c>
      <c r="G3761" t="str">
        <f t="shared" si="1108"/>
        <v>0.0416025985009359-0.199679298623833i</v>
      </c>
      <c r="H3761" t="str">
        <f t="shared" si="1109"/>
        <v>0.00884551319417234-5.92182313033778i</v>
      </c>
      <c r="I3761" t="str">
        <f t="shared" si="1110"/>
        <v>-0.0554808602362282-0.0112838274231353i</v>
      </c>
      <c r="K3761" t="str">
        <f t="shared" si="1111"/>
        <v>0.00327909919055066-0.00458987089523578i</v>
      </c>
      <c r="L3761" t="str">
        <f t="shared" si="1112"/>
        <v>0.0015-0.00750049482523041i</v>
      </c>
      <c r="M3761" t="str">
        <f t="shared" si="1113"/>
        <v>0.0135-0.0030771260821458i</v>
      </c>
      <c r="N3761">
        <f t="shared" si="1114"/>
        <v>128.85680579137525</v>
      </c>
      <c r="O3761">
        <f t="shared" si="1115"/>
        <v>37.145279206000616</v>
      </c>
      <c r="P3761" s="3">
        <f t="shared" si="1116"/>
        <v>-37.145279206000616</v>
      </c>
      <c r="Q3761" s="3">
        <f t="shared" si="1117"/>
        <v>51.143194208624749</v>
      </c>
      <c r="R3761">
        <f t="shared" si="1118"/>
        <v>-128.85680579137525</v>
      </c>
      <c r="S3761">
        <f t="shared" si="1119"/>
        <v>1326.203693892679</v>
      </c>
      <c r="T3761">
        <f t="shared" si="1102"/>
        <v>-37.145279206000616</v>
      </c>
    </row>
    <row r="3762" spans="1:20" x14ac:dyDescent="0.3">
      <c r="A3762">
        <f t="shared" si="1103"/>
        <v>8364448.1413361905</v>
      </c>
      <c r="B3762">
        <f t="shared" si="1120"/>
        <v>1331243.2679294711</v>
      </c>
      <c r="C3762" t="str">
        <f t="shared" si="1104"/>
        <v>0.00860753699275389+0.0106529943324579i</v>
      </c>
      <c r="D3762" t="str">
        <f t="shared" si="1105"/>
        <v>0.0564197146433502-0.95300278422097i</v>
      </c>
      <c r="E3762" t="str">
        <f t="shared" si="1106"/>
        <v>-9.97014540846608-2.14633904332289i</v>
      </c>
      <c r="F3762" t="str">
        <f t="shared" si="1107"/>
        <v>0.721096564732104-3.58638080300087i</v>
      </c>
      <c r="G3762" t="str">
        <f t="shared" si="1108"/>
        <v>0.0413011964320246-0.198985948260946i</v>
      </c>
      <c r="H3762" t="str">
        <f t="shared" si="1109"/>
        <v>0.00875262201919124-5.89933079648267i</v>
      </c>
      <c r="I3762" t="str">
        <f t="shared" si="1110"/>
        <v>-0.0550778488452483-0.0111592875904201i</v>
      </c>
      <c r="K3762" t="str">
        <f t="shared" si="1111"/>
        <v>0.00326945279757754-0.00457938321802148i</v>
      </c>
      <c r="L3762" t="str">
        <f t="shared" si="1112"/>
        <v>0.0015-0.00747210084203067i</v>
      </c>
      <c r="M3762" t="str">
        <f t="shared" si="1113"/>
        <v>0.0135-0.00306547726852541i</v>
      </c>
      <c r="N3762">
        <f t="shared" si="1114"/>
        <v>128.93794299226641</v>
      </c>
      <c r="O3762">
        <f t="shared" si="1115"/>
        <v>37.268227728017862</v>
      </c>
      <c r="P3762" s="3">
        <f t="shared" si="1116"/>
        <v>-37.268227728017862</v>
      </c>
      <c r="Q3762" s="3">
        <f t="shared" si="1117"/>
        <v>51.062057007733571</v>
      </c>
      <c r="R3762">
        <f t="shared" si="1118"/>
        <v>-128.93794299226641</v>
      </c>
      <c r="S3762">
        <f t="shared" si="1119"/>
        <v>1331.2432679294711</v>
      </c>
      <c r="T3762">
        <f t="shared" si="1102"/>
        <v>-37.268227728017862</v>
      </c>
    </row>
    <row r="3763" spans="1:20" x14ac:dyDescent="0.3">
      <c r="A3763">
        <f t="shared" si="1103"/>
        <v>8396233.0442732684</v>
      </c>
      <c r="B3763">
        <f t="shared" si="1120"/>
        <v>1336301.9923476032</v>
      </c>
      <c r="C3763" t="str">
        <f t="shared" si="1104"/>
        <v>0.00850132824402313+0.0104912725998191i</v>
      </c>
      <c r="D3763" t="str">
        <f t="shared" si="1105"/>
        <v>0.0559949112579147-0.949420781710023i</v>
      </c>
      <c r="E3763" t="str">
        <f t="shared" si="1106"/>
        <v>-9.89390909463345-2.12085671385929i</v>
      </c>
      <c r="F3763" t="str">
        <f t="shared" si="1107"/>
        <v>0.715870740883008-3.5738847045343i</v>
      </c>
      <c r="G3763" t="str">
        <f t="shared" si="1108"/>
        <v>0.0410018845397388-0.198294553641619i</v>
      </c>
      <c r="H3763" t="str">
        <f t="shared" si="1109"/>
        <v>0.00866069423405215-5.87692427383447i</v>
      </c>
      <c r="I3763" t="str">
        <f t="shared" si="1110"/>
        <v>-0.0546776461552198-0.0110360984718966i</v>
      </c>
      <c r="K3763" t="str">
        <f t="shared" si="1111"/>
        <v>0.00325982980169081-0.00456889332181656i</v>
      </c>
      <c r="L3763" t="str">
        <f t="shared" si="1112"/>
        <v>0.0015-0.00744381434751014i</v>
      </c>
      <c r="M3763" t="str">
        <f t="shared" si="1113"/>
        <v>0.0135-0.00305387255282467i</v>
      </c>
      <c r="N3763">
        <f t="shared" si="1114"/>
        <v>129.01867442598862</v>
      </c>
      <c r="O3763">
        <f t="shared" si="1115"/>
        <v>37.39119519870475</v>
      </c>
      <c r="P3763" s="3">
        <f t="shared" si="1116"/>
        <v>-37.39119519870475</v>
      </c>
      <c r="Q3763" s="3">
        <f t="shared" si="1117"/>
        <v>50.981325574011372</v>
      </c>
      <c r="R3763">
        <f t="shared" si="1118"/>
        <v>-129.01867442598862</v>
      </c>
      <c r="S3763">
        <f t="shared" si="1119"/>
        <v>1336.3019923476031</v>
      </c>
      <c r="T3763">
        <f t="shared" si="1102"/>
        <v>-37.39119519870475</v>
      </c>
    </row>
    <row r="3764" spans="1:20" x14ac:dyDescent="0.3">
      <c r="A3764">
        <f t="shared" si="1103"/>
        <v>8428138.7298415061</v>
      </c>
      <c r="B3764">
        <f t="shared" si="1120"/>
        <v>1341379.9399185241</v>
      </c>
      <c r="C3764" t="str">
        <f t="shared" si="1104"/>
        <v>0.00839629640097587+0.0103320089367916i</v>
      </c>
      <c r="D3764" t="str">
        <f t="shared" si="1105"/>
        <v>0.0555732947450723-0.945852049932098i</v>
      </c>
      <c r="E3764" t="str">
        <f t="shared" si="1106"/>
        <v>-9.81825902832975-2.0956853862234i</v>
      </c>
      <c r="F3764" t="str">
        <f t="shared" si="1107"/>
        <v>0.710681180877805-3.56142435092368i</v>
      </c>
      <c r="G3764" t="str">
        <f t="shared" si="1108"/>
        <v>0.0407046496787596-0.197605114238699i</v>
      </c>
      <c r="H3764" t="str">
        <f t="shared" si="1109"/>
        <v>0.0085697205557286-5.85460323201933i</v>
      </c>
      <c r="I3764" t="str">
        <f t="shared" si="1110"/>
        <v>-0.0542802343200846-0.0109142458598746i</v>
      </c>
      <c r="K3764" t="str">
        <f t="shared" si="1111"/>
        <v>0.00325023038498279-0.00455840129293011i</v>
      </c>
      <c r="L3764" t="str">
        <f t="shared" si="1112"/>
        <v>0.0015-0.00741563493475805i</v>
      </c>
      <c r="M3764" t="str">
        <f t="shared" si="1113"/>
        <v>0.0135-0.00304231176810586i</v>
      </c>
      <c r="N3764">
        <f t="shared" si="1114"/>
        <v>129.09899974069364</v>
      </c>
      <c r="O3764">
        <f t="shared" si="1115"/>
        <v>37.514181617803708</v>
      </c>
      <c r="P3764" s="3">
        <f t="shared" si="1116"/>
        <v>-37.514181617803708</v>
      </c>
      <c r="Q3764" s="3">
        <f t="shared" si="1117"/>
        <v>50.901000259306365</v>
      </c>
      <c r="R3764">
        <f t="shared" si="1118"/>
        <v>-129.09899974069364</v>
      </c>
      <c r="S3764">
        <f t="shared" si="1119"/>
        <v>1341.3799399185241</v>
      </c>
      <c r="T3764">
        <f t="shared" si="1102"/>
        <v>-37.514181617803708</v>
      </c>
    </row>
    <row r="3765" spans="1:20" x14ac:dyDescent="0.3">
      <c r="A3765">
        <f t="shared" si="1103"/>
        <v>8460165.6570149045</v>
      </c>
      <c r="B3765">
        <f t="shared" si="1120"/>
        <v>1346477.1836902145</v>
      </c>
      <c r="C3765" t="str">
        <f t="shared" si="1104"/>
        <v>0.00829243094901448+0.0101751664198735i</v>
      </c>
      <c r="D3765" t="str">
        <f t="shared" si="1105"/>
        <v>0.0551548413712238-0.942296541896669i</v>
      </c>
      <c r="E3765" t="str">
        <f t="shared" si="1106"/>
        <v>-9.74319070447375-2.07082110974076i</v>
      </c>
      <c r="F3765" t="str">
        <f t="shared" si="1107"/>
        <v>0.705527656308395-3.5489997257667i</v>
      </c>
      <c r="G3765" t="str">
        <f t="shared" si="1108"/>
        <v>0.0404094787668894-0.196917629461351i</v>
      </c>
      <c r="H3765" t="str">
        <f t="shared" si="1109"/>
        <v>0.00847969177786375-5.83236734196171i</v>
      </c>
      <c r="I3765" t="str">
        <f t="shared" si="1110"/>
        <v>-0.0538855955820679-0.0107937156880426i</v>
      </c>
      <c r="K3765" t="str">
        <f t="shared" si="1111"/>
        <v>0.00324065472747337-0.0045479072194509i</v>
      </c>
      <c r="L3765" t="str">
        <f t="shared" si="1112"/>
        <v>0.0015-0.00738756219840414i</v>
      </c>
      <c r="M3765" t="str">
        <f t="shared" si="1113"/>
        <v>0.0135-0.00303079474806323i</v>
      </c>
      <c r="N3765">
        <f t="shared" si="1114"/>
        <v>129.17891857837685</v>
      </c>
      <c r="O3765">
        <f t="shared" si="1115"/>
        <v>37.637186982266385</v>
      </c>
      <c r="P3765" s="3">
        <f t="shared" si="1116"/>
        <v>-37.637186982266385</v>
      </c>
      <c r="Q3765" s="3">
        <f t="shared" si="1117"/>
        <v>50.821081421623134</v>
      </c>
      <c r="R3765">
        <f t="shared" si="1118"/>
        <v>-129.17891857837685</v>
      </c>
      <c r="S3765">
        <f t="shared" si="1119"/>
        <v>1346.4771836902146</v>
      </c>
      <c r="T3765">
        <f t="shared" si="1102"/>
        <v>-37.637186982266385</v>
      </c>
    </row>
    <row r="3766" spans="1:20" x14ac:dyDescent="0.3">
      <c r="A3766">
        <f t="shared" si="1103"/>
        <v>8492314.2865115609</v>
      </c>
      <c r="B3766">
        <f t="shared" si="1120"/>
        <v>1351593.7969882374</v>
      </c>
      <c r="C3766" t="str">
        <f t="shared" si="1104"/>
        <v>0.00818972141615744+0.0100207086701593i</v>
      </c>
      <c r="D3766" t="str">
        <f t="shared" si="1105"/>
        <v>0.0547395275769091-0.938754210754872i</v>
      </c>
      <c r="E3766" t="str">
        <f t="shared" si="1106"/>
        <v>-9.66869965127616-2.04625998671357i</v>
      </c>
      <c r="F3766" t="str">
        <f t="shared" si="1107"/>
        <v>0.700409939868587-3.53661081158581i</v>
      </c>
      <c r="G3766" t="str">
        <f t="shared" si="1108"/>
        <v>0.0401163587850429-0.196232098655833i</v>
      </c>
      <c r="H3766" t="str">
        <f t="shared" si="1109"/>
        <v>0.00839059877028184-5.81021627587864i</v>
      </c>
      <c r="I3766" t="str">
        <f t="shared" si="1110"/>
        <v>-0.0534937122716137-0.010674494030206i</v>
      </c>
      <c r="K3766" t="str">
        <f t="shared" si="1111"/>
        <v>0.00323110300709794-0.00453741119121771i</v>
      </c>
      <c r="L3766" t="str">
        <f t="shared" si="1112"/>
        <v>0.0015-0.00735959573461258i</v>
      </c>
      <c r="M3766" t="str">
        <f t="shared" si="1113"/>
        <v>0.0135-0.00301932132702055i</v>
      </c>
      <c r="N3766">
        <f t="shared" si="1114"/>
        <v>129.25843057510741</v>
      </c>
      <c r="O3766">
        <f t="shared" si="1115"/>
        <v>37.76021128626958</v>
      </c>
      <c r="P3766" s="3">
        <f t="shared" si="1116"/>
        <v>-37.76021128626958</v>
      </c>
      <c r="Q3766" s="3">
        <f t="shared" si="1117"/>
        <v>50.741569424892582</v>
      </c>
      <c r="R3766">
        <f t="shared" si="1118"/>
        <v>-129.25843057510741</v>
      </c>
      <c r="S3766">
        <f t="shared" si="1119"/>
        <v>1351.5937969882375</v>
      </c>
      <c r="T3766">
        <f t="shared" si="1102"/>
        <v>-37.76021128626958</v>
      </c>
    </row>
    <row r="3767" spans="1:20" x14ac:dyDescent="0.3">
      <c r="A3767">
        <f t="shared" si="1103"/>
        <v>8524585.0808003061</v>
      </c>
      <c r="B3767">
        <f t="shared" si="1120"/>
        <v>1356729.8534167928</v>
      </c>
      <c r="C3767" t="str">
        <f t="shared" si="1104"/>
        <v>0.00808815737417467+0.00986859984540603i</v>
      </c>
      <c r="D3767" t="str">
        <f t="shared" si="1105"/>
        <v>0.0543273299755638-0.935225009799335i</v>
      </c>
      <c r="E3767" t="str">
        <f t="shared" si="1106"/>
        <v>-9.59478143004666-2.02199817166166i</v>
      </c>
      <c r="F3767" t="str">
        <f t="shared" si="1107"/>
        <v>0.695327805353854-3.52425758984158i</v>
      </c>
      <c r="G3767" t="str">
        <f t="shared" si="1108"/>
        <v>0.0398252767772329-0.195548521106271i</v>
      </c>
      <c r="H3767" t="str">
        <f t="shared" si="1109"/>
        <v>0.0083024324785059-5.78814970727455i</v>
      </c>
      <c r="I3767" t="str">
        <f t="shared" si="1110"/>
        <v>-0.0531045668073186-0.0105565670990342i</v>
      </c>
      <c r="K3767" t="str">
        <f t="shared" si="1111"/>
        <v>0.00322157539969664-0.00452691329978929i</v>
      </c>
      <c r="L3767" t="str">
        <f t="shared" si="1112"/>
        <v>0.0015-0.00733173514107649i</v>
      </c>
      <c r="M3767" t="str">
        <f t="shared" si="1113"/>
        <v>0.0135-0.00300789133992882i</v>
      </c>
      <c r="N3767">
        <f t="shared" si="1114"/>
        <v>129.33753536124485</v>
      </c>
      <c r="O3767">
        <f t="shared" si="1115"/>
        <v>37.88325452123042</v>
      </c>
      <c r="P3767" s="3">
        <f t="shared" si="1116"/>
        <v>-37.88325452123042</v>
      </c>
      <c r="Q3767" s="3">
        <f t="shared" si="1117"/>
        <v>50.662464638755146</v>
      </c>
      <c r="R3767">
        <f t="shared" si="1118"/>
        <v>-129.33753536124485</v>
      </c>
      <c r="S3767">
        <f t="shared" si="1119"/>
        <v>1356.7298534167928</v>
      </c>
      <c r="T3767">
        <f t="shared" si="1102"/>
        <v>-37.88325452123042</v>
      </c>
    </row>
    <row r="3768" spans="1:20" x14ac:dyDescent="0.3">
      <c r="A3768">
        <f t="shared" si="1103"/>
        <v>8556978.5041073486</v>
      </c>
      <c r="B3768">
        <f t="shared" si="1120"/>
        <v>1361885.4268597767</v>
      </c>
      <c r="C3768" t="str">
        <f t="shared" si="1104"/>
        <v>0.00798772843967802+0.00971880463221317i</v>
      </c>
      <c r="D3768" t="str">
        <f t="shared" si="1105"/>
        <v>0.0539182253522902-0.931708892464039i</v>
      </c>
      <c r="E3768" t="str">
        <f t="shared" si="1106"/>
        <v>-9.52143163499962-1.99803187057495i</v>
      </c>
      <c r="F3768" t="str">
        <f t="shared" si="1107"/>
        <v>0.69028102766098-3.51194004094597i</v>
      </c>
      <c r="G3768" t="str">
        <f t="shared" si="1108"/>
        <v>0.0395362198505516-0.194866896035423i</v>
      </c>
      <c r="H3768" t="str">
        <f t="shared" si="1109"/>
        <v>0.00821518392327525-5.76616731093573i</v>
      </c>
      <c r="I3768" t="str">
        <f t="shared" si="1110"/>
        <v>-0.0527181416958563-0.0104399212448156i</v>
      </c>
      <c r="K3768" t="str">
        <f t="shared" si="1111"/>
        <v>0.00321207207900328-0.00451641363841449i</v>
      </c>
      <c r="L3768" t="str">
        <f t="shared" si="1112"/>
        <v>0.0015-0.00730398001701182i</v>
      </c>
      <c r="M3768" t="str">
        <f t="shared" si="1113"/>
        <v>0.0135-0.00299650462236383i</v>
      </c>
      <c r="N3768">
        <f t="shared" si="1114"/>
        <v>129.41623256166437</v>
      </c>
      <c r="O3768">
        <f t="shared" si="1115"/>
        <v>38.006316675823165</v>
      </c>
      <c r="P3768" s="3">
        <f t="shared" si="1116"/>
        <v>-38.006316675823165</v>
      </c>
      <c r="Q3768" s="3">
        <f t="shared" si="1117"/>
        <v>50.58376743833562</v>
      </c>
      <c r="R3768">
        <f t="shared" si="1118"/>
        <v>-129.41623256166437</v>
      </c>
      <c r="S3768">
        <f t="shared" si="1119"/>
        <v>1361.8854268597768</v>
      </c>
      <c r="T3768">
        <f t="shared" si="1102"/>
        <v>-38.006316675823165</v>
      </c>
    </row>
    <row r="3769" spans="1:20" x14ac:dyDescent="0.3">
      <c r="A3769">
        <f t="shared" si="1103"/>
        <v>8589495.0224229563</v>
      </c>
      <c r="B3769">
        <f t="shared" si="1120"/>
        <v>1367060.591481844</v>
      </c>
      <c r="C3769" t="str">
        <f t="shared" si="1104"/>
        <v>0.00788842427516832+0.00957128823832265i</v>
      </c>
      <c r="D3769" t="str">
        <f t="shared" si="1105"/>
        <v>0.0535121906626385-0.928205812324207i</v>
      </c>
      <c r="E3769" t="str">
        <f t="shared" si="1106"/>
        <v>-9.44864589306022-1.97435734017773i</v>
      </c>
      <c r="F3769" t="str">
        <f t="shared" si="1107"/>
        <v>0.68526938278767-3.49965814427569i</v>
      </c>
      <c r="G3769" t="str">
        <f t="shared" si="1108"/>
        <v>0.0392491751751453-0.194187222605444i</v>
      </c>
      <c r="H3769" t="str">
        <f t="shared" si="1109"/>
        <v>0.00812884420006769-5.74426876292505i</v>
      </c>
      <c r="I3769" t="str">
        <f t="shared" si="1110"/>
        <v>-0.0523344195318991-0.0103245429542226i</v>
      </c>
      <c r="K3769" t="str">
        <f t="shared" si="1111"/>
        <v>0.00320259321663544-0.00450591230200235i</v>
      </c>
      <c r="L3769" t="str">
        <f t="shared" si="1112"/>
        <v>0.0015-0.00727632996315189i</v>
      </c>
      <c r="M3769" t="str">
        <f t="shared" si="1113"/>
        <v>0.0135-0.00298516101052385i</v>
      </c>
      <c r="N3769">
        <f t="shared" si="1114"/>
        <v>129.49452179596835</v>
      </c>
      <c r="O3769">
        <f t="shared" si="1115"/>
        <v>38.129397735993265</v>
      </c>
      <c r="P3769" s="3">
        <f t="shared" si="1116"/>
        <v>-38.129397735993265</v>
      </c>
      <c r="Q3769" s="3">
        <f t="shared" si="1117"/>
        <v>50.505478204031633</v>
      </c>
      <c r="R3769">
        <f t="shared" si="1118"/>
        <v>-129.49452179596835</v>
      </c>
      <c r="S3769">
        <f t="shared" si="1119"/>
        <v>1367.0605914818439</v>
      </c>
      <c r="T3769">
        <f t="shared" si="1102"/>
        <v>-38.129397735993265</v>
      </c>
    </row>
    <row r="3770" spans="1:20" x14ac:dyDescent="0.3">
      <c r="A3770">
        <f t="shared" si="1103"/>
        <v>8622135.1035081651</v>
      </c>
      <c r="B3770">
        <f t="shared" si="1120"/>
        <v>1372255.421729475</v>
      </c>
      <c r="C3770" t="str">
        <f t="shared" si="1104"/>
        <v>0.00779023459003738+0.00942601638502706i</v>
      </c>
      <c r="D3770" t="str">
        <f t="shared" si="1105"/>
        <v>0.0531092030313886-0.924715723096118i</v>
      </c>
      <c r="E3770" t="str">
        <f t="shared" si="1106"/>
        <v>-9.37641986366881-1.95097088720385i</v>
      </c>
      <c r="F3770" t="str">
        <f t="shared" si="1107"/>
        <v>0.680292647831995-3.48741187818517i</v>
      </c>
      <c r="G3770" t="str">
        <f t="shared" si="1108"/>
        <v>0.0389641299841855-0.193509499918637i</v>
      </c>
      <c r="H3770" t="str">
        <f t="shared" si="1109"/>
        <v>0.00804340447862176-5.72245374057651i</v>
      </c>
      <c r="I3770" t="str">
        <f t="shared" si="1110"/>
        <v>-0.0519533829980287-0.010210418849084i</v>
      </c>
      <c r="K3770" t="str">
        <f t="shared" si="1111"/>
        <v>0.00319313898208418-0.00449540938709181i</v>
      </c>
      <c r="L3770" t="str">
        <f t="shared" si="1112"/>
        <v>0.0015-0.00724878458174123i</v>
      </c>
      <c r="M3770" t="str">
        <f t="shared" si="1113"/>
        <v>0.0135-0.00297386034122718i</v>
      </c>
      <c r="N3770">
        <f t="shared" si="1114"/>
        <v>129.57240267870299</v>
      </c>
      <c r="O3770">
        <f t="shared" si="1115"/>
        <v>38.252497684975346</v>
      </c>
      <c r="P3770" s="3">
        <f t="shared" si="1116"/>
        <v>-38.252497684975346</v>
      </c>
      <c r="Q3770" s="3">
        <f t="shared" si="1117"/>
        <v>50.427597321297029</v>
      </c>
      <c r="R3770">
        <f t="shared" si="1118"/>
        <v>-129.57240267870299</v>
      </c>
      <c r="S3770">
        <f t="shared" si="1119"/>
        <v>1372.2554217294751</v>
      </c>
      <c r="T3770">
        <f t="shared" si="1102"/>
        <v>-38.252497684975346</v>
      </c>
    </row>
    <row r="3771" spans="1:20" x14ac:dyDescent="0.3">
      <c r="A3771">
        <f t="shared" si="1103"/>
        <v>8654899.2169014961</v>
      </c>
      <c r="B3771">
        <f t="shared" si="1120"/>
        <v>1377469.9923320471</v>
      </c>
      <c r="C3771" t="str">
        <f t="shared" si="1104"/>
        <v>0.0076931491415309+0.00928295529969453i</v>
      </c>
      <c r="D3771" t="str">
        <f t="shared" si="1105"/>
        <v>0.0527092397513479-0.921238578636992i</v>
      </c>
      <c r="E3771" t="str">
        <f t="shared" si="1106"/>
        <v>-9.30474923858577-1.92786886768324i</v>
      </c>
      <c r="F3771" t="str">
        <f t="shared" si="1107"/>
        <v>0.675350600991793-3.47520122001958i</v>
      </c>
      <c r="G3771" t="str">
        <f t="shared" si="1108"/>
        <v>0.0386810715738332-0.192833727018209i</v>
      </c>
      <c r="H3771" t="str">
        <f t="shared" si="1109"/>
        <v>0.00795885600246449-5.70072192249007i</v>
      </c>
      <c r="I3771" t="str">
        <f t="shared" si="1110"/>
        <v>-0.0515750148646439-0.0100975356851664i</v>
      </c>
      <c r="K3771" t="str">
        <f t="shared" si="1111"/>
        <v>0.00318370954270514-0.00448490499182214i</v>
      </c>
      <c r="L3771" t="str">
        <f t="shared" si="1112"/>
        <v>0.0015-0.00722134347653043i</v>
      </c>
      <c r="M3771" t="str">
        <f t="shared" si="1113"/>
        <v>0.0135-0.00296260245190993i</v>
      </c>
      <c r="N3771">
        <f t="shared" si="1114"/>
        <v>129.64987481956746</v>
      </c>
      <c r="O3771">
        <f t="shared" si="1115"/>
        <v>38.375616503307327</v>
      </c>
      <c r="P3771" s="3">
        <f t="shared" si="1116"/>
        <v>-38.375616503307327</v>
      </c>
      <c r="Q3771" s="3">
        <f t="shared" si="1117"/>
        <v>50.350125180432535</v>
      </c>
      <c r="R3771">
        <f t="shared" si="1118"/>
        <v>-129.64987481956746</v>
      </c>
      <c r="S3771">
        <f t="shared" si="1119"/>
        <v>1377.469992332047</v>
      </c>
      <c r="T3771">
        <f t="shared" si="1102"/>
        <v>-38.375616503307327</v>
      </c>
    </row>
    <row r="3772" spans="1:20" x14ac:dyDescent="0.3">
      <c r="A3772">
        <f t="shared" si="1103"/>
        <v>8687787.8339257222</v>
      </c>
      <c r="B3772">
        <f t="shared" si="1120"/>
        <v>1382704.378302909</v>
      </c>
      <c r="C3772" t="str">
        <f t="shared" si="1104"/>
        <v>0.00759715773566799+0.00914207170839925i</v>
      </c>
      <c r="D3772" t="str">
        <f t="shared" si="1105"/>
        <v>0.0523122782821507-0.917774332944804i</v>
      </c>
      <c r="E3772" t="str">
        <f t="shared" si="1106"/>
        <v>-9.23362974169564-1.90504768623934i</v>
      </c>
      <c r="F3772" t="str">
        <f t="shared" si="1107"/>
        <v>0.670443021563981-3.46302614612781i</v>
      </c>
      <c r="G3772" t="str">
        <f t="shared" si="1108"/>
        <v>0.0383999873032001-0.192159902889011i</v>
      </c>
      <c r="H3772" t="str">
        <f t="shared" si="1109"/>
        <v>0.00787519008843768-5.67907298852615i</v>
      </c>
      <c r="I3772" t="str">
        <f t="shared" si="1110"/>
        <v>-0.0511992979898608-0.0099858803509644i</v>
      </c>
      <c r="K3772" t="str">
        <f t="shared" si="1111"/>
        <v>0.00317430506370892-0.00447439921590228i</v>
      </c>
      <c r="L3772" t="str">
        <f t="shared" si="1112"/>
        <v>0.0015-0.00719400625276989i</v>
      </c>
      <c r="M3772" t="str">
        <f t="shared" si="1113"/>
        <v>0.0135-0.00295138718062355i</v>
      </c>
      <c r="N3772">
        <f t="shared" si="1114"/>
        <v>129.72693782362396</v>
      </c>
      <c r="O3772">
        <f t="shared" si="1115"/>
        <v>38.498754168848357</v>
      </c>
      <c r="P3772" s="3">
        <f t="shared" si="1116"/>
        <v>-38.498754168848357</v>
      </c>
      <c r="Q3772" s="3">
        <f t="shared" si="1117"/>
        <v>50.273062176376044</v>
      </c>
      <c r="R3772">
        <f t="shared" si="1118"/>
        <v>-129.72693782362396</v>
      </c>
      <c r="S3772">
        <f t="shared" si="1119"/>
        <v>1382.7043783029089</v>
      </c>
      <c r="T3772">
        <f t="shared" si="1102"/>
        <v>-38.498754168848357</v>
      </c>
    </row>
    <row r="3773" spans="1:20" x14ac:dyDescent="0.3">
      <c r="A3773">
        <f t="shared" si="1103"/>
        <v>8720801.4276946411</v>
      </c>
      <c r="B3773">
        <f t="shared" si="1120"/>
        <v>1387958.6549404601</v>
      </c>
      <c r="C3773" t="str">
        <f t="shared" si="1104"/>
        <v>0.00750225022812332+0.00900333282866451i</v>
      </c>
      <c r="D3773" t="str">
        <f t="shared" si="1105"/>
        <v>0.0519182962490708-0.91432294015816i</v>
      </c>
      <c r="E3773" t="str">
        <f t="shared" si="1106"/>
        <v>-9.1630571288111-1.8825037953973i</v>
      </c>
      <c r="F3773" t="str">
        <f t="shared" si="1107"/>
        <v>0.66556968994378-3.45088663187521i</v>
      </c>
      <c r="G3773" t="str">
        <f t="shared" si="1108"/>
        <v>0.0381208645943034-0.191488026458278i</v>
      </c>
      <c r="H3773" t="str">
        <f t="shared" si="1109"/>
        <v>0.00779239812623071-5.65750661980062i</v>
      </c>
      <c r="I3773" t="str">
        <f t="shared" si="1110"/>
        <v>-0.0508262153194086-0.00987543986649947i</v>
      </c>
      <c r="K3773" t="str">
        <f t="shared" si="1111"/>
        <v>0.00316492570815309-0.00446389216058114i</v>
      </c>
      <c r="L3773" t="str">
        <f t="shared" si="1112"/>
        <v>0.0015-0.00716677251720455i</v>
      </c>
      <c r="M3773" t="str">
        <f t="shared" si="1113"/>
        <v>0.0135-0.00294021436603263i</v>
      </c>
      <c r="N3773">
        <f t="shared" si="1114"/>
        <v>129.80359129149986</v>
      </c>
      <c r="O3773">
        <f t="shared" si="1115"/>
        <v>38.621910656793553</v>
      </c>
      <c r="P3773" s="3">
        <f t="shared" si="1116"/>
        <v>-38.621910656793553</v>
      </c>
      <c r="Q3773" s="3">
        <f t="shared" si="1117"/>
        <v>50.19640870850013</v>
      </c>
      <c r="R3773">
        <f t="shared" si="1118"/>
        <v>-129.80359129149986</v>
      </c>
      <c r="S3773">
        <f t="shared" si="1119"/>
        <v>1387.9586549404601</v>
      </c>
      <c r="T3773">
        <f t="shared" si="1102"/>
        <v>-38.621910656793553</v>
      </c>
    </row>
    <row r="3774" spans="1:20" x14ac:dyDescent="0.3">
      <c r="A3774">
        <f t="shared" si="1103"/>
        <v>8753940.473119881</v>
      </c>
      <c r="B3774">
        <f t="shared" si="1120"/>
        <v>1393232.8978292339</v>
      </c>
      <c r="C3774" t="str">
        <f t="shared" si="1104"/>
        <v>0.00740841652506966+0.00886670636230903i</v>
      </c>
      <c r="D3774" t="str">
        <f t="shared" si="1105"/>
        <v>0.0515272714418386-0.910884354556102i</v>
      </c>
      <c r="E3774" t="str">
        <f t="shared" si="1106"/>
        <v>-9.09302718747671-1.86023369490272i</v>
      </c>
      <c r="F3774" t="str">
        <f t="shared" si="1107"/>
        <v>0.660730387623848-3.4387826516564i</v>
      </c>
      <c r="G3774" t="str">
        <f t="shared" si="1108"/>
        <v>0.0378436909320161-0.190818096596361i</v>
      </c>
      <c r="H3774" t="str">
        <f t="shared" si="1109"/>
        <v>0.00771047157791216-5.63602249867945i</v>
      </c>
      <c r="I3774" t="str">
        <f t="shared" si="1110"/>
        <v>-0.0504557498865186-0.00976620138212702i</v>
      </c>
      <c r="K3774" t="str">
        <f t="shared" si="1111"/>
        <v>0.00315557163693359-0.00445338392861734i</v>
      </c>
      <c r="L3774" t="str">
        <f t="shared" si="1112"/>
        <v>0.0015-0.00713964187806788i</v>
      </c>
      <c r="M3774" t="str">
        <f t="shared" si="1113"/>
        <v>0.0135-0.00292908384741246i</v>
      </c>
      <c r="N3774">
        <f t="shared" si="1114"/>
        <v>129.87983481959373</v>
      </c>
      <c r="O3774">
        <f t="shared" si="1115"/>
        <v>38.745085939691101</v>
      </c>
      <c r="P3774" s="3">
        <f t="shared" si="1116"/>
        <v>-38.745085939691101</v>
      </c>
      <c r="Q3774" s="3">
        <f t="shared" si="1117"/>
        <v>50.120165180406275</v>
      </c>
      <c r="R3774">
        <f t="shared" si="1118"/>
        <v>-129.87983481959373</v>
      </c>
      <c r="S3774">
        <f t="shared" si="1119"/>
        <v>1393.2328978292339</v>
      </c>
      <c r="T3774">
        <f t="shared" si="1102"/>
        <v>-38.745085939691101</v>
      </c>
    </row>
    <row r="3775" spans="1:20" x14ac:dyDescent="0.3">
      <c r="A3775">
        <f t="shared" si="1103"/>
        <v>8787205.446917735</v>
      </c>
      <c r="B3775">
        <f t="shared" si="1120"/>
        <v>1398527.182840985</v>
      </c>
      <c r="C3775" t="str">
        <f t="shared" si="1104"/>
        <v>0.00731564658398292+0.00873216048840008i</v>
      </c>
      <c r="D3775" t="str">
        <f t="shared" si="1105"/>
        <v>0.0511391818134665-0.907458530557967i</v>
      </c>
      <c r="E3775" t="str">
        <f t="shared" si="1106"/>
        <v>-9.02353573677187-1.83823393105069i</v>
      </c>
      <c r="F3775" t="str">
        <f t="shared" si="1107"/>
        <v>0.655924897193323-3.42671417890773i</v>
      </c>
      <c r="G3775" t="str">
        <f t="shared" si="1108"/>
        <v>0.0375684538640137-0.190150112117456i</v>
      </c>
      <c r="H3775" t="str">
        <f t="shared" si="1109"/>
        <v>0.00762940197746562-5.61462030877344i</v>
      </c>
      <c r="I3775" t="str">
        <f t="shared" si="1110"/>
        <v>-0.0500878848118052-0.00965815217735186i</v>
      </c>
      <c r="K3775" t="str">
        <f t="shared" si="1111"/>
        <v>0.00314624300877728-0.00444287462424908i</v>
      </c>
      <c r="L3775" t="str">
        <f t="shared" si="1112"/>
        <v>0.0015-0.00711261394507657i</v>
      </c>
      <c r="M3775" t="str">
        <f t="shared" si="1113"/>
        <v>0.0135-0.0029179954646468i</v>
      </c>
      <c r="N3775">
        <f t="shared" si="1114"/>
        <v>129.95566800027257</v>
      </c>
      <c r="O3775">
        <f t="shared" si="1115"/>
        <v>38.868279987458642</v>
      </c>
      <c r="P3775" s="3">
        <f t="shared" si="1116"/>
        <v>-38.868279987458642</v>
      </c>
      <c r="Q3775" s="3">
        <f t="shared" si="1117"/>
        <v>50.044331999727447</v>
      </c>
      <c r="R3775">
        <f t="shared" si="1118"/>
        <v>-129.95566800027257</v>
      </c>
      <c r="S3775">
        <f t="shared" si="1119"/>
        <v>1398.527182840985</v>
      </c>
      <c r="T3775">
        <f t="shared" si="1102"/>
        <v>-38.868279987458642</v>
      </c>
    </row>
    <row r="3776" spans="1:20" x14ac:dyDescent="0.3">
      <c r="A3776">
        <f t="shared" si="1103"/>
        <v>8820596.8276160248</v>
      </c>
      <c r="B3776">
        <f t="shared" si="1120"/>
        <v>1403841.5861357809</v>
      </c>
      <c r="C3776" t="str">
        <f t="shared" si="1104"/>
        <v>0.00722393041441144+0.00859966385630962i</v>
      </c>
      <c r="D3776" t="str">
        <f t="shared" si="1105"/>
        <v>0.0507540054790839-0.904045422723211i</v>
      </c>
      <c r="E3776" t="str">
        <f t="shared" si="1106"/>
        <v>-8.95457862711454-1.81650109602533i</v>
      </c>
      <c r="F3776" t="str">
        <f t="shared" si="1107"/>
        <v>0.651153002336808-3.41468118611994i</v>
      </c>
      <c r="G3776" t="str">
        <f t="shared" si="1108"/>
        <v>0.0372951410007151-0.189484071780326i</v>
      </c>
      <c r="H3776" t="str">
        <f t="shared" si="1109"/>
        <v>0.00754918093032712-5.59329973493313i</v>
      </c>
      <c r="I3776" t="str">
        <f t="shared" si="1110"/>
        <v>-0.0497226033031456-0.00955127965965281i</v>
      </c>
      <c r="K3776" t="str">
        <f t="shared" si="1111"/>
        <v>0.00313693998023446-0.00443236435316405i</v>
      </c>
      <c r="L3776" t="str">
        <f t="shared" si="1112"/>
        <v>0.0015-0.00708568832942479i</v>
      </c>
      <c r="M3776" t="str">
        <f t="shared" si="1113"/>
        <v>0.0135-0.00290694905822555i</v>
      </c>
      <c r="N3776">
        <f t="shared" si="1114"/>
        <v>130.03109042207035</v>
      </c>
      <c r="O3776">
        <f t="shared" si="1115"/>
        <v>38.991492767399571</v>
      </c>
      <c r="P3776" s="3">
        <f t="shared" si="1116"/>
        <v>-38.991492767399571</v>
      </c>
      <c r="Q3776" s="3">
        <f t="shared" si="1117"/>
        <v>49.968909577929658</v>
      </c>
      <c r="R3776">
        <f t="shared" si="1118"/>
        <v>-130.03109042207035</v>
      </c>
      <c r="S3776">
        <f t="shared" si="1119"/>
        <v>1403.841586135781</v>
      </c>
      <c r="T3776">
        <f t="shared" si="1102"/>
        <v>-38.991492767399571</v>
      </c>
    </row>
    <row r="3777" spans="1:20" x14ac:dyDescent="0.3">
      <c r="A3777">
        <f t="shared" si="1103"/>
        <v>8854115.0955609642</v>
      </c>
      <c r="B3777">
        <f t="shared" si="1120"/>
        <v>1409176.1841630968</v>
      </c>
      <c r="C3777" t="str">
        <f t="shared" si="1104"/>
        <v>0.00713325807870961+0.0084691855788727i</v>
      </c>
      <c r="D3777" t="str">
        <f t="shared" si="1105"/>
        <v>0.0503717207147794-0.900644985751243i</v>
      </c>
      <c r="E3777" t="str">
        <f t="shared" si="1106"/>
        <v>-8.88615174006456-1.79503182724923i</v>
      </c>
      <c r="F3777" t="str">
        <f t="shared" si="1107"/>
        <v>0.646414487833283-3.40268364485054i</v>
      </c>
      <c r="G3777" t="str">
        <f t="shared" si="1108"/>
        <v>0.0370237400152187-0.188819974289015i</v>
      </c>
      <c r="H3777" t="str">
        <f t="shared" si="1109"/>
        <v>0.00746980011292533-5.57206046324374i</v>
      </c>
      <c r="I3777" t="str">
        <f t="shared" si="1110"/>
        <v>-0.0493598886555525-0.00944557136331591i</v>
      </c>
      <c r="K3777" t="str">
        <f t="shared" si="1111"/>
        <v>0.00312766270567214-0.0044218532224693i</v>
      </c>
      <c r="L3777" t="str">
        <f t="shared" si="1112"/>
        <v>0.0015-0.00705886464377843i</v>
      </c>
      <c r="M3777" t="str">
        <f t="shared" si="1113"/>
        <v>0.0135-0.00289594446924242i</v>
      </c>
      <c r="N3777">
        <f t="shared" si="1114"/>
        <v>130.10610166988118</v>
      </c>
      <c r="O3777">
        <f t="shared" si="1115"/>
        <v>39.114724244219225</v>
      </c>
      <c r="P3777" s="3">
        <f t="shared" si="1116"/>
        <v>-39.114724244219225</v>
      </c>
      <c r="Q3777" s="3">
        <f t="shared" si="1117"/>
        <v>49.893898330118816</v>
      </c>
      <c r="R3777">
        <f t="shared" si="1118"/>
        <v>-130.10610166988118</v>
      </c>
      <c r="S3777">
        <f t="shared" si="1119"/>
        <v>1409.1761841630969</v>
      </c>
      <c r="T3777">
        <f t="shared" si="1102"/>
        <v>-39.114724244219225</v>
      </c>
    </row>
    <row r="3778" spans="1:20" x14ac:dyDescent="0.3">
      <c r="A3778">
        <f t="shared" si="1103"/>
        <v>8887760.7329240963</v>
      </c>
      <c r="B3778">
        <f t="shared" si="1120"/>
        <v>1414531.0536629166</v>
      </c>
      <c r="C3778" t="str">
        <f t="shared" si="1104"/>
        <v>0.00704361969273631+0.00834069522564462i</v>
      </c>
      <c r="D3778" t="str">
        <f t="shared" si="1105"/>
        <v>0.0499923059564486-0.897257174481241i</v>
      </c>
      <c r="E3778" t="str">
        <f t="shared" si="1106"/>
        <v>-8.81825098812607-1.77382280674265i</v>
      </c>
      <c r="F3778" t="str">
        <f t="shared" si="1107"/>
        <v>0.641709139554876-3.39072152573604i</v>
      </c>
      <c r="G3778" t="str">
        <f t="shared" si="1108"/>
        <v>0.0367542386432359-0.188157818293559i</v>
      </c>
      <c r="H3778" t="str">
        <f t="shared" si="1109"/>
        <v>0.00739125127222267-5.55090218101977i</v>
      </c>
      <c r="I3778" t="str">
        <f t="shared" si="1110"/>
        <v>-0.0489997242510367-0.00934101494827454i</v>
      </c>
      <c r="K3778" t="str">
        <f t="shared" si="1111"/>
        <v>0.00311841133726746-0.0044113413406611i</v>
      </c>
      <c r="L3778" t="str">
        <f t="shared" si="1112"/>
        <v>0.0015-0.00703214250226976i</v>
      </c>
      <c r="M3778" t="str">
        <f t="shared" si="1113"/>
        <v>0.0135-0.00288498153939273i</v>
      </c>
      <c r="N3778">
        <f t="shared" si="1114"/>
        <v>130.18070132515194</v>
      </c>
      <c r="O3778">
        <f t="shared" si="1115"/>
        <v>39.237974380042473</v>
      </c>
      <c r="P3778" s="3">
        <f t="shared" si="1116"/>
        <v>-39.237974380042473</v>
      </c>
      <c r="Q3778" s="3">
        <f t="shared" si="1117"/>
        <v>49.819298674848049</v>
      </c>
      <c r="R3778">
        <f t="shared" si="1118"/>
        <v>-130.18070132515194</v>
      </c>
      <c r="S3778">
        <f t="shared" si="1119"/>
        <v>1414.5310536629167</v>
      </c>
      <c r="T3778">
        <f t="shared" si="1102"/>
        <v>-39.237974380042473</v>
      </c>
    </row>
    <row r="3779" spans="1:20" x14ac:dyDescent="0.3">
      <c r="A3779">
        <f t="shared" si="1103"/>
        <v>8921534.2237092089</v>
      </c>
      <c r="B3779">
        <f t="shared" si="1120"/>
        <v>1419906.2716668358</v>
      </c>
      <c r="C3779" t="str">
        <f t="shared" si="1104"/>
        <v>0.0069550054265216+0.00821416281625906i</v>
      </c>
      <c r="D3779" t="str">
        <f t="shared" si="1105"/>
        <v>0.0496157397986527-0.893881943891976i</v>
      </c>
      <c r="E3779" t="str">
        <f t="shared" si="1106"/>
        <v>-8.75087231455169-1.75287076049288i</v>
      </c>
      <c r="F3779" t="str">
        <f t="shared" si="1107"/>
        <v>0.63703674446566-3.37879479850435i</v>
      </c>
      <c r="G3779" t="str">
        <f t="shared" si="1108"/>
        <v>0.0364866246830176-0.187497602390692i</v>
      </c>
      <c r="H3779" t="str">
        <f t="shared" si="1109"/>
        <v>0.00731352622526021-5.52982457680021i</v>
      </c>
      <c r="I3779" t="str">
        <f t="shared" si="1110"/>
        <v>-0.0486420935584736-0.00923759819896056i</v>
      </c>
      <c r="K3779" t="str">
        <f t="shared" si="1111"/>
        <v>0.00310918602500172-0.00440082881759503i</v>
      </c>
      <c r="L3779" t="str">
        <f t="shared" si="1112"/>
        <v>0.0015-0.00700552152049193i</v>
      </c>
      <c r="M3779" t="str">
        <f t="shared" si="1113"/>
        <v>0.0135-0.00287406011097104i</v>
      </c>
      <c r="N3779">
        <f t="shared" si="1114"/>
        <v>130.25488896607149</v>
      </c>
      <c r="O3779">
        <f t="shared" si="1115"/>
        <v>39.36124313442911</v>
      </c>
      <c r="P3779" s="3">
        <f t="shared" si="1116"/>
        <v>-39.36124313442911</v>
      </c>
      <c r="Q3779" s="3">
        <f t="shared" si="1117"/>
        <v>49.745111033928517</v>
      </c>
      <c r="R3779">
        <f t="shared" si="1118"/>
        <v>-130.25488896607149</v>
      </c>
      <c r="S3779">
        <f t="shared" si="1119"/>
        <v>1419.9062716668357</v>
      </c>
      <c r="T3779">
        <f t="shared" si="1102"/>
        <v>-39.36124313442911</v>
      </c>
    </row>
    <row r="3780" spans="1:20" x14ac:dyDescent="0.3">
      <c r="A3780">
        <f t="shared" si="1103"/>
        <v>8955436.0537593048</v>
      </c>
      <c r="B3780">
        <f t="shared" si="1120"/>
        <v>1425301.9154991698</v>
      </c>
      <c r="C3780" t="str">
        <f t="shared" si="1104"/>
        <v>0.00686740550489879+0.00808955881388106i</v>
      </c>
      <c r="D3780" t="str">
        <f t="shared" si="1105"/>
        <v>0.0492420009934828-0.890519249101646i</v>
      </c>
      <c r="E3780" t="str">
        <f t="shared" si="1106"/>
        <v>-8.68401169314491-1.73217245783272i</v>
      </c>
      <c r="F3780" t="str">
        <f t="shared" si="1107"/>
        <v>0.632397090620272-3.36690343198671i</v>
      </c>
      <c r="G3780" t="str">
        <f t="shared" si="1108"/>
        <v>0.0362208859952789-0.186839325124546i</v>
      </c>
      <c r="H3780" t="str">
        <f t="shared" si="1109"/>
        <v>0.00723661685870308-5.50882734034331i</v>
      </c>
      <c r="I3780" t="str">
        <f t="shared" si="1110"/>
        <v>-0.0482869801334554-0.00913530902316149i</v>
      </c>
      <c r="K3780" t="str">
        <f t="shared" si="1111"/>
        <v>0.00309998691665458-0.00439031576445564i</v>
      </c>
      <c r="L3780" t="str">
        <f t="shared" si="1112"/>
        <v>0.0015-0.00697900131549304i</v>
      </c>
      <c r="M3780" t="str">
        <f t="shared" si="1113"/>
        <v>0.0135-0.00286318002686894i</v>
      </c>
      <c r="N3780">
        <f t="shared" si="1114"/>
        <v>130.32866416775704</v>
      </c>
      <c r="O3780">
        <f t="shared" si="1115"/>
        <v>39.484530464391732</v>
      </c>
      <c r="P3780" s="3">
        <f t="shared" si="1116"/>
        <v>-39.484530464391732</v>
      </c>
      <c r="Q3780" s="3">
        <f t="shared" si="1117"/>
        <v>49.671335832242967</v>
      </c>
      <c r="R3780">
        <f t="shared" si="1118"/>
        <v>-130.32866416775704</v>
      </c>
      <c r="S3780">
        <f t="shared" si="1119"/>
        <v>1425.3019154991698</v>
      </c>
      <c r="T3780">
        <f t="shared" si="1102"/>
        <v>-39.484530464391732</v>
      </c>
    </row>
    <row r="3781" spans="1:20" x14ac:dyDescent="0.3">
      <c r="A3781">
        <f t="shared" si="1103"/>
        <v>8989466.7107635885</v>
      </c>
      <c r="B3781">
        <f t="shared" si="1120"/>
        <v>1430718.0627780666</v>
      </c>
      <c r="C3781" t="str">
        <f t="shared" si="1104"/>
        <v>0.00678081020810636+0.00796685411875774i</v>
      </c>
      <c r="D3781" t="str">
        <f t="shared" si="1105"/>
        <v>0.0488710684494336-0.887169045367681i</v>
      </c>
      <c r="E3781" t="str">
        <f t="shared" si="1106"/>
        <v>-8.61766512806379-1.71172471082873i</v>
      </c>
      <c r="F3781" t="str">
        <f t="shared" si="1107"/>
        <v>0.627789967162548-3.3550473941299i</v>
      </c>
      <c r="G3781" t="str">
        <f t="shared" si="1108"/>
        <v>0.0359570105031182-0.186182984987342i</v>
      </c>
      <c r="H3781" t="str">
        <f t="shared" si="1109"/>
        <v>0.0071605151283893-5.48791016262151i</v>
      </c>
      <c r="I3781" t="str">
        <f t="shared" si="1110"/>
        <v>-0.047934367618144-0.00903413545088773i</v>
      </c>
      <c r="K3781" t="str">
        <f t="shared" si="1111"/>
        <v>0.0030908141577991-0.00437980229372668i</v>
      </c>
      <c r="L3781" t="str">
        <f t="shared" si="1112"/>
        <v>0.0015-0.00695258150577113i</v>
      </c>
      <c r="M3781" t="str">
        <f t="shared" si="1113"/>
        <v>0.0135-0.00285234113057276i</v>
      </c>
      <c r="N3781">
        <f t="shared" si="1114"/>
        <v>130.40202650243728</v>
      </c>
      <c r="O3781">
        <f t="shared" si="1115"/>
        <v>39.607836324411736</v>
      </c>
      <c r="P3781" s="3">
        <f t="shared" si="1116"/>
        <v>-39.607836324411736</v>
      </c>
      <c r="Q3781" s="3">
        <f t="shared" si="1117"/>
        <v>49.597973497562727</v>
      </c>
      <c r="R3781">
        <f t="shared" si="1118"/>
        <v>-130.40202650243728</v>
      </c>
      <c r="S3781">
        <f t="shared" si="1119"/>
        <v>1430.7180627780667</v>
      </c>
      <c r="T3781">
        <f t="shared" si="1102"/>
        <v>-39.607836324411736</v>
      </c>
    </row>
    <row r="3782" spans="1:20" x14ac:dyDescent="0.3">
      <c r="A3782">
        <f t="shared" si="1103"/>
        <v>9023626.6842644922</v>
      </c>
      <c r="B3782">
        <f t="shared" si="1120"/>
        <v>1436154.7914166234</v>
      </c>
      <c r="C3782" t="str">
        <f t="shared" si="1104"/>
        <v>0.00669520987235835+0.00784602006186152i</v>
      </c>
      <c r="D3782" t="str">
        <f t="shared" si="1105"/>
        <v>0.0485029212302809-0.883831288086543i</v>
      </c>
      <c r="E3782" t="str">
        <f t="shared" si="1106"/>
        <v>-8.55182865362435-1.69152437367855i</v>
      </c>
      <c r="F3782" t="str">
        <f t="shared" si="1107"/>
        <v>0.623215164324001-3.34322665200804i</v>
      </c>
      <c r="G3782" t="str">
        <f t="shared" si="1108"/>
        <v>0.0356949861919321-0.185528580420079i</v>
      </c>
      <c r="H3782" t="str">
        <f t="shared" si="1109"/>
        <v>0.00708521305887964-5.46707273581652i</v>
      </c>
      <c r="I3782" t="str">
        <f t="shared" si="1110"/>
        <v>-0.0475842397411161-0.00893406563324713i</v>
      </c>
      <c r="K3782" t="str">
        <f t="shared" si="1111"/>
        <v>0.00308166789179667-0.004369288519161i</v>
      </c>
      <c r="L3782" t="str">
        <f t="shared" si="1112"/>
        <v>0.0015-0.00692626171126829i</v>
      </c>
      <c r="M3782" t="str">
        <f t="shared" si="1113"/>
        <v>0.0135-0.00284154326616135i</v>
      </c>
      <c r="N3782">
        <f t="shared" si="1114"/>
        <v>130.47497553963561</v>
      </c>
      <c r="O3782">
        <f t="shared" si="1115"/>
        <v>39.731160666456688</v>
      </c>
      <c r="P3782" s="3">
        <f t="shared" si="1116"/>
        <v>-39.731160666456688</v>
      </c>
      <c r="Q3782" s="3">
        <f t="shared" si="1117"/>
        <v>49.525024460364399</v>
      </c>
      <c r="R3782">
        <f t="shared" si="1118"/>
        <v>-130.47497553963561</v>
      </c>
      <c r="S3782">
        <f t="shared" si="1119"/>
        <v>1436.1547914166233</v>
      </c>
      <c r="T3782">
        <f t="shared" si="1102"/>
        <v>-39.731160666456688</v>
      </c>
    </row>
    <row r="3783" spans="1:20" x14ac:dyDescent="0.3">
      <c r="A3783">
        <f t="shared" si="1103"/>
        <v>9057916.4656646959</v>
      </c>
      <c r="B3783">
        <f t="shared" si="1120"/>
        <v>1441612.1796240066</v>
      </c>
      <c r="C3783" t="str">
        <f t="shared" si="1104"/>
        <v>0.00661059489038506+0.00772702839862783i</v>
      </c>
      <c r="D3783" t="str">
        <f t="shared" si="1105"/>
        <v>0.0481375385539719-0.880505932793559i</v>
      </c>
      <c r="E3783" t="str">
        <f t="shared" si="1106"/>
        <v>-8.48649833410414-1.67156834211751i</v>
      </c>
      <c r="F3783" t="str">
        <f t="shared" si="1107"/>
        <v>0.618672473422306-3.33144117183448i</v>
      </c>
      <c r="G3783" t="str">
        <f t="shared" si="1108"/>
        <v>0.0354348011093273-0.18487610981322i</v>
      </c>
      <c r="H3783" t="str">
        <f t="shared" si="1109"/>
        <v>0.00701070274301065-5.44631475331428i</v>
      </c>
      <c r="I3783" t="str">
        <f t="shared" si="1110"/>
        <v>-0.0472365803172047-0.00883508784132877i</v>
      </c>
      <c r="K3783" t="str">
        <f t="shared" si="1111"/>
        <v>0.0030725482597929-0.00435877455575071i</v>
      </c>
      <c r="L3783" t="str">
        <f t="shared" si="1112"/>
        <v>0.0015-0.00690004155336551i</v>
      </c>
      <c r="M3783" t="str">
        <f t="shared" si="1113"/>
        <v>0.0135-0.0028307862783038i</v>
      </c>
      <c r="N3783">
        <f t="shared" si="1114"/>
        <v>130.54751084634626</v>
      </c>
      <c r="O3783">
        <f t="shared" si="1115"/>
        <v>39.854503439996677</v>
      </c>
      <c r="P3783" s="3">
        <f t="shared" si="1116"/>
        <v>-39.854503439996677</v>
      </c>
      <c r="Q3783" s="3">
        <f t="shared" si="1117"/>
        <v>49.452489153653737</v>
      </c>
      <c r="R3783">
        <f t="shared" si="1118"/>
        <v>-130.54751084634626</v>
      </c>
      <c r="S3783">
        <f t="shared" si="1119"/>
        <v>1441.6121796240066</v>
      </c>
      <c r="T3783">
        <f t="shared" si="1102"/>
        <v>-39.854503439996677</v>
      </c>
    </row>
    <row r="3784" spans="1:20" x14ac:dyDescent="0.3">
      <c r="A3784">
        <f t="shared" si="1103"/>
        <v>9092336.5482342243</v>
      </c>
      <c r="B3784">
        <f t="shared" si="1120"/>
        <v>1447090.305906578</v>
      </c>
      <c r="C3784" t="str">
        <f t="shared" si="1104"/>
        <v>0.00652695571194444+0.00760985130278235i</v>
      </c>
      <c r="D3784" t="str">
        <f t="shared" si="1105"/>
        <v>0.0477748997915197-0.877192935162723i</v>
      </c>
      <c r="E3784" t="str">
        <f t="shared" si="1106"/>
        <v>-8.42167026354609-1.65185355283404i</v>
      </c>
      <c r="F3784" t="str">
        <f t="shared" si="1107"/>
        <v>0.614161686859655-3.31969091897352i</v>
      </c>
      <c r="G3784" t="str">
        <f t="shared" si="1108"/>
        <v>0.0351764433650268-0.184225571507361i</v>
      </c>
      <c r="H3784" t="str">
        <f t="shared" si="1109"/>
        <v>0.00693697634144793-5.42563590969999i</v>
      </c>
      <c r="I3784" t="str">
        <f t="shared" si="1110"/>
        <v>-0.0468913732473349-0.00873719046509431i</v>
      </c>
      <c r="K3784" t="str">
        <f t="shared" si="1111"/>
        <v>0.00306345540071327-0.00434826051969712i</v>
      </c>
      <c r="L3784" t="str">
        <f t="shared" si="1112"/>
        <v>0.0015-0.00687392065487695i</v>
      </c>
      <c r="M3784" t="str">
        <f t="shared" si="1113"/>
        <v>0.0135-0.00282007001225722i</v>
      </c>
      <c r="N3784">
        <f t="shared" si="1114"/>
        <v>130.61963198721341</v>
      </c>
      <c r="O3784">
        <f t="shared" si="1115"/>
        <v>39.977864592021888</v>
      </c>
      <c r="P3784" s="3">
        <f t="shared" si="1116"/>
        <v>-39.977864592021888</v>
      </c>
      <c r="Q3784" s="3">
        <f t="shared" si="1117"/>
        <v>49.380368012786583</v>
      </c>
      <c r="R3784">
        <f t="shared" si="1118"/>
        <v>-130.61963198721341</v>
      </c>
      <c r="S3784">
        <f t="shared" si="1119"/>
        <v>1447.0903059065779</v>
      </c>
      <c r="T3784">
        <f t="shared" si="1102"/>
        <v>-39.977864592021888</v>
      </c>
    </row>
    <row r="3785" spans="1:20" x14ac:dyDescent="0.3">
      <c r="A3785">
        <f t="shared" si="1103"/>
        <v>9126887.4271175135</v>
      </c>
      <c r="B3785">
        <f t="shared" si="1120"/>
        <v>1452589.2490690229</v>
      </c>
      <c r="C3785" t="str">
        <f t="shared" si="1104"/>
        <v>0.00644428284430553+0.00749446136025998i</v>
      </c>
      <c r="D3785" t="str">
        <f t="shared" si="1105"/>
        <v>0.0474149844659052-0.873892251006488i</v>
      </c>
      <c r="E3785" t="str">
        <f t="shared" si="1106"/>
        <v>-8.35734056556258-1.63237698289409i</v>
      </c>
      <c r="F3785" t="str">
        <f t="shared" si="1107"/>
        <v>0.609682598121097-3.30797585795207i</v>
      </c>
      <c r="G3785" t="str">
        <f t="shared" si="1108"/>
        <v>0.0349199011307747-0.183576963793913i</v>
      </c>
      <c r="H3785" t="str">
        <f t="shared" si="1109"/>
        <v>0.0068640260822433-5.40503590075311i</v>
      </c>
      <c r="I3785" t="str">
        <f t="shared" si="1110"/>
        <v>-0.0465486025183553-0.00864036201227829i</v>
      </c>
      <c r="K3785" t="str">
        <f t="shared" si="1111"/>
        <v>0.0030543894512599-0.00433774652838122i</v>
      </c>
      <c r="L3785" t="str">
        <f t="shared" si="1112"/>
        <v>0.0015-0.00684789864004481i</v>
      </c>
      <c r="M3785" t="str">
        <f t="shared" si="1113"/>
        <v>0.0135-0.00280939431386453i</v>
      </c>
      <c r="N3785">
        <f t="shared" si="1114"/>
        <v>130.69133852470324</v>
      </c>
      <c r="O3785">
        <f t="shared" si="1115"/>
        <v>40.10124406705895</v>
      </c>
      <c r="P3785" s="3">
        <f t="shared" si="1116"/>
        <v>-40.10124406705895</v>
      </c>
      <c r="Q3785" s="3">
        <f t="shared" si="1117"/>
        <v>49.308661475296752</v>
      </c>
      <c r="R3785">
        <f t="shared" si="1118"/>
        <v>-130.69133852470324</v>
      </c>
      <c r="S3785">
        <f t="shared" si="1119"/>
        <v>1452.589249069023</v>
      </c>
      <c r="T3785">
        <f t="shared" si="1102"/>
        <v>-40.10124406705895</v>
      </c>
    </row>
    <row r="3786" spans="1:20" x14ac:dyDescent="0.3">
      <c r="A3786">
        <f t="shared" si="1103"/>
        <v>9161569.5993405599</v>
      </c>
      <c r="B3786">
        <f t="shared" si="1120"/>
        <v>1458109.0882154852</v>
      </c>
      <c r="C3786" t="str">
        <f t="shared" si="1104"/>
        <v>0.0063625668527037+0.00738083156321085i</v>
      </c>
      <c r="D3786" t="str">
        <f t="shared" si="1105"/>
        <v>0.0470577722509872-0.870603836275575i</v>
      </c>
      <c r="E3786" t="str">
        <f t="shared" si="1106"/>
        <v>-8.29350539313992-1.61313564917407i</v>
      </c>
      <c r="F3786" t="str">
        <f t="shared" si="1107"/>
        <v>0.605235001772747-3.29629595247114i</v>
      </c>
      <c r="G3786" t="str">
        <f t="shared" si="1108"/>
        <v>0.0346651626402348-0.182930284915759i</v>
      </c>
      <c r="H3786" t="str">
        <f t="shared" si="1109"/>
        <v>0.00679184426039257-5.38451442344258i</v>
      </c>
      <c r="I3786" t="str">
        <f t="shared" si="1110"/>
        <v>-0.046208252202865-0.00854459110729622i</v>
      </c>
      <c r="K3786" t="str">
        <f t="shared" si="1111"/>
        <v>0.00304535054590803-0.00432723270033353i</v>
      </c>
      <c r="L3786" t="str">
        <f t="shared" si="1112"/>
        <v>0.0015-0.00682197513453357i</v>
      </c>
      <c r="M3786" t="str">
        <f t="shared" si="1113"/>
        <v>0.0135-0.00279875902955223i</v>
      </c>
      <c r="N3786">
        <f t="shared" si="1114"/>
        <v>130.76263001927617</v>
      </c>
      <c r="O3786">
        <f t="shared" si="1115"/>
        <v>40.224641807188675</v>
      </c>
      <c r="P3786" s="3">
        <f t="shared" si="1116"/>
        <v>-40.224641807188675</v>
      </c>
      <c r="Q3786" s="3">
        <f t="shared" si="1117"/>
        <v>49.23736998072382</v>
      </c>
      <c r="R3786">
        <f t="shared" si="1118"/>
        <v>-130.76263001927617</v>
      </c>
      <c r="S3786">
        <f t="shared" si="1119"/>
        <v>1458.1090882154851</v>
      </c>
      <c r="T3786">
        <f t="shared" si="1102"/>
        <v>-40.224641807188675</v>
      </c>
    </row>
    <row r="3787" spans="1:20" x14ac:dyDescent="0.3">
      <c r="A3787">
        <f t="shared" si="1103"/>
        <v>9196383.5638180543</v>
      </c>
      <c r="B3787">
        <f t="shared" si="1120"/>
        <v>1463649.9027507042</v>
      </c>
      <c r="C3787" t="str">
        <f t="shared" si="1104"/>
        <v>0.0062817983607703+0.00726893530409535i</v>
      </c>
      <c r="D3787" t="str">
        <f t="shared" si="1105"/>
        <v>0.0467032429704205-0.86732764705877i</v>
      </c>
      <c r="E3787" t="str">
        <f t="shared" si="1106"/>
        <v>-8.23016092844332-1.59412660780257i</v>
      </c>
      <c r="F3787" t="str">
        <f t="shared" si="1107"/>
        <v>0.600818693460014-3.28465116541745i</v>
      </c>
      <c r="G3787" t="str">
        <f t="shared" si="1108"/>
        <v>0.0344122161888862-0.18228553306792i</v>
      </c>
      <c r="H3787" t="str">
        <f t="shared" si="1109"/>
        <v>0.00672042323739613-5.36407117592185i</v>
      </c>
      <c r="I3787" t="str">
        <f t="shared" si="1110"/>
        <v>-0.045870306459038-0.00844986649016163i</v>
      </c>
      <c r="K3787" t="str">
        <f t="shared" si="1111"/>
        <v>0.00303633881690351-0.00431671915520479i</v>
      </c>
      <c r="L3787" t="str">
        <f t="shared" si="1112"/>
        <v>0.0015-0.00679614976542495i</v>
      </c>
      <c r="M3787" t="str">
        <f t="shared" si="1113"/>
        <v>0.0135-0.00278816400632819i</v>
      </c>
      <c r="N3787">
        <f t="shared" si="1114"/>
        <v>130.83350602955539</v>
      </c>
      <c r="O3787">
        <f t="shared" si="1115"/>
        <v>40.348057752062076</v>
      </c>
      <c r="P3787" s="3">
        <f t="shared" si="1116"/>
        <v>-40.348057752062076</v>
      </c>
      <c r="Q3787" s="3">
        <f t="shared" si="1117"/>
        <v>49.16649397044462</v>
      </c>
      <c r="R3787">
        <f t="shared" si="1118"/>
        <v>-130.83350602955539</v>
      </c>
      <c r="S3787">
        <f t="shared" si="1119"/>
        <v>1463.6499027507043</v>
      </c>
      <c r="T3787">
        <f t="shared" si="1102"/>
        <v>-40.348057752062076</v>
      </c>
    </row>
    <row r="3788" spans="1:20" x14ac:dyDescent="0.3">
      <c r="A3788">
        <f t="shared" si="1103"/>
        <v>9231329.8213605639</v>
      </c>
      <c r="B3788">
        <f t="shared" si="1120"/>
        <v>1469211.7723811569</v>
      </c>
      <c r="C3788" t="str">
        <f t="shared" si="1104"/>
        <v>0.00620196805093482+0.00715874636986321i</v>
      </c>
      <c r="D3788" t="str">
        <f t="shared" si="1105"/>
        <v>0.0463513765965813-0.86406363958274i</v>
      </c>
      <c r="E3788" t="str">
        <f t="shared" si="1106"/>
        <v>-8.16730338262134-1.57534695361018i</v>
      </c>
      <c r="F3788" t="str">
        <f t="shared" si="1107"/>
        <v>0.596433469905679-3.27304145887456i</v>
      </c>
      <c r="G3788" t="str">
        <f t="shared" si="1108"/>
        <v>0.0341610501339165-0.181642706398205i</v>
      </c>
      <c r="H3788" t="str">
        <f t="shared" si="1109"/>
        <v>0.00664975544082043-5.34370585752396i</v>
      </c>
      <c r="I3788" t="str">
        <f t="shared" si="1110"/>
        <v>-0.0455347495304372-0.0083561770154103i</v>
      </c>
      <c r="K3788" t="str">
        <f t="shared" si="1111"/>
        <v>0.00302735439426024-0.00430620601373611i</v>
      </c>
      <c r="L3788" t="str">
        <f t="shared" si="1112"/>
        <v>0.0015-0.00677042216121235i</v>
      </c>
      <c r="M3788" t="str">
        <f t="shared" si="1113"/>
        <v>0.0135-0.00277760909177943i</v>
      </c>
      <c r="N3788">
        <f t="shared" si="1114"/>
        <v>130.90396611249321</v>
      </c>
      <c r="O3788">
        <f t="shared" si="1115"/>
        <v>40.471491838918389</v>
      </c>
      <c r="P3788" s="3">
        <f t="shared" si="1116"/>
        <v>-40.471491838918389</v>
      </c>
      <c r="Q3788" s="3">
        <f t="shared" si="1117"/>
        <v>49.096033887506792</v>
      </c>
      <c r="R3788">
        <f t="shared" si="1118"/>
        <v>-130.90396611249321</v>
      </c>
      <c r="S3788">
        <f t="shared" si="1119"/>
        <v>1469.2117723811568</v>
      </c>
      <c r="T3788">
        <f t="shared" si="1102"/>
        <v>-40.471491838918389</v>
      </c>
    </row>
    <row r="3789" spans="1:20" x14ac:dyDescent="0.3">
      <c r="A3789">
        <f t="shared" si="1103"/>
        <v>9266408.8746817335</v>
      </c>
      <c r="B3789">
        <f t="shared" si="1120"/>
        <v>1474794.7771162053</v>
      </c>
      <c r="C3789" t="str">
        <f t="shared" si="1104"/>
        <v>0.00612306666480268+0.00705023893621829i</v>
      </c>
      <c r="D3789" t="str">
        <f t="shared" si="1105"/>
        <v>0.0460021532494965-0.860811770211776i</v>
      </c>
      <c r="E3789" t="str">
        <f t="shared" si="1106"/>
        <v>-8.10492899561193-1.55679381958786i</v>
      </c>
      <c r="F3789" t="str">
        <f t="shared" si="1107"/>
        <v>0.592079128907968-3.2614667941343i</v>
      </c>
      <c r="G3789" t="str">
        <f t="shared" si="1108"/>
        <v>0.0339116528941096-0.181001803007868i</v>
      </c>
      <c r="H3789" t="str">
        <f t="shared" si="1109"/>
        <v>0.00657983336386241-5.32341816875675i</v>
      </c>
      <c r="I3789" t="str">
        <f t="shared" si="1110"/>
        <v>-0.0452015657458309-0.00826351165103358i</v>
      </c>
      <c r="K3789" t="str">
        <f t="shared" si="1111"/>
        <v>0.00301839740575823-0.0042956933977295i</v>
      </c>
      <c r="L3789" t="str">
        <f t="shared" si="1112"/>
        <v>0.0015-0.00674479195179551i</v>
      </c>
      <c r="M3789" t="str">
        <f t="shared" si="1113"/>
        <v>0.0135-0.00276709413406996i</v>
      </c>
      <c r="N3789">
        <f t="shared" si="1114"/>
        <v>130.97400982353543</v>
      </c>
      <c r="O3789">
        <f t="shared" si="1115"/>
        <v>40.594944002602034</v>
      </c>
      <c r="P3789" s="3">
        <f t="shared" si="1116"/>
        <v>-40.594944002602034</v>
      </c>
      <c r="Q3789" s="3">
        <f t="shared" si="1117"/>
        <v>49.025990176464575</v>
      </c>
      <c r="R3789">
        <f t="shared" si="1118"/>
        <v>-130.97400982353543</v>
      </c>
      <c r="S3789">
        <f t="shared" si="1119"/>
        <v>1474.7947771162053</v>
      </c>
      <c r="T3789">
        <f t="shared" si="1102"/>
        <v>-40.594944002602034</v>
      </c>
    </row>
    <row r="3790" spans="1:20" x14ac:dyDescent="0.3">
      <c r="A3790">
        <f t="shared" si="1103"/>
        <v>9301621.228405524</v>
      </c>
      <c r="B3790">
        <f t="shared" si="1120"/>
        <v>1480398.997269247</v>
      </c>
      <c r="C3790" t="str">
        <f t="shared" si="1104"/>
        <v>0.00604508500350878+0.00694338756196701i</v>
      </c>
      <c r="D3790" t="str">
        <f t="shared" si="1105"/>
        <v>0.0456555531957854-0.857571995447636i</v>
      </c>
      <c r="E3790" t="str">
        <f t="shared" si="1106"/>
        <v>-8.04303403594832-1.53846437635334i</v>
      </c>
      <c r="F3790" t="str">
        <f t="shared" si="1107"/>
        <v>0.587755469338544-3.24992713170788i</v>
      </c>
      <c r="G3790" t="str">
        <f t="shared" si="1108"/>
        <v>0.0336640129497308-0.180362820952244i</v>
      </c>
      <c r="H3790" t="str">
        <f t="shared" si="1109"/>
        <v>0.00651064956491526-5.3032078112981i</v>
      </c>
      <c r="I3790" t="str">
        <f t="shared" si="1110"/>
        <v>-0.044870739519002-0.00817185947741973i</v>
      </c>
      <c r="K3790" t="str">
        <f t="shared" si="1111"/>
        <v>0.00300946797694203-0.00428518143001854i</v>
      </c>
      <c r="L3790" t="str">
        <f t="shared" si="1112"/>
        <v>0.0015-0.00671925876847534i</v>
      </c>
      <c r="M3790" t="str">
        <f t="shared" si="1113"/>
        <v>0.0135-0.0027566189819386i</v>
      </c>
      <c r="N3790">
        <f t="shared" si="1114"/>
        <v>131.0436367167832</v>
      </c>
      <c r="O3790">
        <f t="shared" si="1115"/>
        <v>40.718414175579028</v>
      </c>
      <c r="P3790" s="3">
        <f t="shared" si="1116"/>
        <v>-40.718414175579028</v>
      </c>
      <c r="Q3790" s="3">
        <f t="shared" si="1117"/>
        <v>48.956363283216803</v>
      </c>
      <c r="R3790">
        <f t="shared" si="1118"/>
        <v>-131.0436367167832</v>
      </c>
      <c r="S3790">
        <f t="shared" si="1119"/>
        <v>1480.398997269247</v>
      </c>
      <c r="T3790">
        <f t="shared" si="1102"/>
        <v>-40.718414175579028</v>
      </c>
    </row>
    <row r="3791" spans="1:20" x14ac:dyDescent="0.3">
      <c r="A3791">
        <f t="shared" si="1103"/>
        <v>9336967.3890734669</v>
      </c>
      <c r="B3791">
        <f t="shared" si="1120"/>
        <v>1486024.5134588701</v>
      </c>
      <c r="C3791" t="str">
        <f t="shared" si="1104"/>
        <v>0.00596801392804596+0.00683816718344761i</v>
      </c>
      <c r="D3791" t="str">
        <f t="shared" si="1105"/>
        <v>0.0453115568476063-0.854344271929309i</v>
      </c>
      <c r="E3791" t="str">
        <f t="shared" si="1106"/>
        <v>-7.98161480056499-1.52035583162545i</v>
      </c>
      <c r="F3791" t="str">
        <f t="shared" si="1107"/>
        <v>0.583462291140428-3.23842243133691i</v>
      </c>
      <c r="G3791" t="str">
        <f t="shared" si="1108"/>
        <v>0.0334181188424084-0.179725758241391i</v>
      </c>
      <c r="H3791" t="str">
        <f t="shared" si="1109"/>
        <v>0.00644219666713576-5.283074487991i</v>
      </c>
      <c r="I3791" t="str">
        <f t="shared" si="1110"/>
        <v>-0.0445422553485513-0.00808120968630283i</v>
      </c>
      <c r="K3791" t="str">
        <f t="shared" si="1111"/>
        <v>0.00300056623111942-0.0042746702344389i</v>
      </c>
      <c r="L3791" t="str">
        <f t="shared" si="1112"/>
        <v>0.0015-0.00669382224394834i</v>
      </c>
      <c r="M3791" t="str">
        <f t="shared" si="1113"/>
        <v>0.0135-0.00274618348469675i</v>
      </c>
      <c r="N3791">
        <f t="shared" si="1114"/>
        <v>131.11284634515232</v>
      </c>
      <c r="O3791">
        <f t="shared" si="1115"/>
        <v>40.841902287955072</v>
      </c>
      <c r="P3791" s="3">
        <f t="shared" si="1116"/>
        <v>-40.841902287955072</v>
      </c>
      <c r="Q3791" s="3">
        <f t="shared" si="1117"/>
        <v>48.88715365484768</v>
      </c>
      <c r="R3791">
        <f t="shared" si="1118"/>
        <v>-131.11284634515232</v>
      </c>
      <c r="S3791">
        <f t="shared" si="1119"/>
        <v>1486.0245134588702</v>
      </c>
      <c r="T3791">
        <f t="shared" si="1102"/>
        <v>-40.841902287955072</v>
      </c>
    </row>
    <row r="3792" spans="1:20" x14ac:dyDescent="0.3">
      <c r="A3792">
        <f t="shared" si="1103"/>
        <v>9372447.8651519455</v>
      </c>
      <c r="B3792">
        <f t="shared" si="1120"/>
        <v>1491671.4066100139</v>
      </c>
      <c r="C3792" t="str">
        <f t="shared" si="1104"/>
        <v>0.00589184435957136+0.00673455310904149i</v>
      </c>
      <c r="D3792" t="str">
        <f t="shared" si="1105"/>
        <v>0.0449701447616073-0.85112855643279i</v>
      </c>
      <c r="E3792" t="str">
        <f t="shared" si="1106"/>
        <v>-7.92066761460513-1.5024654297066i</v>
      </c>
      <c r="F3792" t="str">
        <f t="shared" si="1107"/>
        <v>0.579199395325895-3.22695265200449i</v>
      </c>
      <c r="G3792" t="str">
        <f t="shared" si="1108"/>
        <v>0.0331739591750126-0.179090612840727i</v>
      </c>
      <c r="H3792" t="str">
        <f t="shared" si="1109"/>
        <v>0.00637446735801395-5.26301790283893i</v>
      </c>
      <c r="I3792" t="str">
        <f t="shared" si="1110"/>
        <v>-0.0442160978177016-0.00799155157972076i</v>
      </c>
      <c r="K3792" t="str">
        <f t="shared" si="1111"/>
        <v>0.00299169228936058-0.00426415993579912i</v>
      </c>
      <c r="L3792" t="str">
        <f t="shared" si="1112"/>
        <v>0.0015-0.00666848201230158i</v>
      </c>
      <c r="M3792" t="str">
        <f t="shared" si="1113"/>
        <v>0.0135-0.00273578749222628i</v>
      </c>
      <c r="N3792">
        <f t="shared" si="1114"/>
        <v>131.18163826053024</v>
      </c>
      <c r="O3792">
        <f t="shared" si="1115"/>
        <v>40.965408267492151</v>
      </c>
      <c r="P3792" s="3">
        <f t="shared" si="1116"/>
        <v>-40.965408267492151</v>
      </c>
      <c r="Q3792" s="3">
        <f t="shared" si="1117"/>
        <v>48.818361739469758</v>
      </c>
      <c r="R3792">
        <f t="shared" si="1118"/>
        <v>-131.18163826053024</v>
      </c>
      <c r="S3792">
        <f t="shared" si="1119"/>
        <v>1491.6714066100139</v>
      </c>
      <c r="T3792">
        <f t="shared" si="1102"/>
        <v>-40.965408267492151</v>
      </c>
    </row>
    <row r="3793" spans="1:20" x14ac:dyDescent="0.3">
      <c r="A3793">
        <f t="shared" si="1103"/>
        <v>9408063.1670395229</v>
      </c>
      <c r="B3793">
        <f t="shared" si="1120"/>
        <v>1497339.7579551321</v>
      </c>
      <c r="C3793" t="str">
        <f t="shared" si="1104"/>
        <v>0.00581656727968964+0.00663252101376346i</v>
      </c>
      <c r="D3793" t="str">
        <f t="shared" si="1105"/>
        <v>0.0446312976378918-0.847924805870899i</v>
      </c>
      <c r="E3793" t="str">
        <f t="shared" si="1106"/>
        <v>-7.86018883122738-1.4847904509726i</v>
      </c>
      <c r="F3793" t="str">
        <f t="shared" si="1107"/>
        <v>0.574966583974272-3.21551775194599i</v>
      </c>
      <c r="G3793" t="str">
        <f t="shared" si="1108"/>
        <v>0.0329315226115294-0.17845738267165i</v>
      </c>
      <c r="H3793" t="str">
        <f t="shared" si="1109"/>
        <v>0.00630745438894433-5.24303776100092i</v>
      </c>
      <c r="I3793" t="str">
        <f t="shared" si="1110"/>
        <v>-0.0438922515940918-0.00790287456898025i</v>
      </c>
      <c r="K3793" t="str">
        <f t="shared" si="1111"/>
        <v>0.00298284627049774-0.00425365065985156i</v>
      </c>
      <c r="L3793" t="str">
        <f t="shared" si="1112"/>
        <v>0.0015-0.00664323770900736i</v>
      </c>
      <c r="M3793" t="str">
        <f t="shared" si="1113"/>
        <v>0.0135-0.00272543085497737i</v>
      </c>
      <c r="N3793">
        <f t="shared" si="1114"/>
        <v>131.25001201393087</v>
      </c>
      <c r="O3793">
        <f t="shared" si="1115"/>
        <v>41.088932039625881</v>
      </c>
      <c r="P3793" s="3">
        <f t="shared" si="1116"/>
        <v>-41.088932039625881</v>
      </c>
      <c r="Q3793" s="3">
        <f t="shared" si="1117"/>
        <v>48.749987986069122</v>
      </c>
      <c r="R3793">
        <f t="shared" si="1118"/>
        <v>-131.25001201393087</v>
      </c>
      <c r="S3793">
        <f t="shared" si="1119"/>
        <v>1497.339757955132</v>
      </c>
      <c r="T3793">
        <f t="shared" si="1102"/>
        <v>-41.088932039625881</v>
      </c>
    </row>
    <row r="3794" spans="1:20" x14ac:dyDescent="0.3">
      <c r="A3794">
        <f t="shared" si="1103"/>
        <v>9443813.8070742749</v>
      </c>
      <c r="B3794">
        <f t="shared" si="1120"/>
        <v>1503029.6490353616</v>
      </c>
      <c r="C3794" t="str">
        <f t="shared" si="1104"/>
        <v>0.0057421737307143+0.00653204693393063i</v>
      </c>
      <c r="D3794" t="str">
        <f t="shared" si="1105"/>
        <v>0.0442949963189812-0.844732977293012i</v>
      </c>
      <c r="E3794" t="str">
        <f t="shared" si="1106"/>
        <v>-7.80017483141422-1.46732821137055i</v>
      </c>
      <c r="F3794" t="str">
        <f t="shared" si="1107"/>
        <v>0.570763660229701-3.20411768865985i</v>
      </c>
      <c r="G3794" t="str">
        <f t="shared" si="1108"/>
        <v>0.0326907978769333-0.177826065612167i</v>
      </c>
      <c r="H3794" t="str">
        <f t="shared" si="1109"/>
        <v>0.00624115057479903-5.22313376878703i</v>
      </c>
      <c r="I3794" t="str">
        <f t="shared" si="1110"/>
        <v>-0.0435707014295721-0.00781516817363074i</v>
      </c>
      <c r="K3794" t="str">
        <f t="shared" si="1111"/>
        <v>0.00297402829112504-0.00424314253326327i</v>
      </c>
      <c r="L3794" t="str">
        <f t="shared" si="1112"/>
        <v>0.0015-0.00661808897091787i</v>
      </c>
      <c r="M3794" t="str">
        <f t="shared" si="1113"/>
        <v>0.0135-0.0027151134239663i</v>
      </c>
      <c r="N3794">
        <f t="shared" si="1114"/>
        <v>131.31796715564639</v>
      </c>
      <c r="O3794">
        <f t="shared" si="1115"/>
        <v>41.212473527482828</v>
      </c>
      <c r="P3794" s="3">
        <f t="shared" si="1116"/>
        <v>-41.212473527482828</v>
      </c>
      <c r="Q3794" s="3">
        <f t="shared" si="1117"/>
        <v>48.682032844353628</v>
      </c>
      <c r="R3794">
        <f t="shared" si="1118"/>
        <v>-131.31796715564639</v>
      </c>
      <c r="S3794">
        <f t="shared" si="1119"/>
        <v>1503.0296490353617</v>
      </c>
      <c r="T3794">
        <f t="shared" si="1102"/>
        <v>-41.212473527482828</v>
      </c>
    </row>
    <row r="3795" spans="1:20" x14ac:dyDescent="0.3">
      <c r="A3795">
        <f t="shared" si="1103"/>
        <v>9479700.2995411567</v>
      </c>
      <c r="B3795">
        <f t="shared" si="1120"/>
        <v>1508741.161701696</v>
      </c>
      <c r="C3795" t="str">
        <f t="shared" si="1104"/>
        <v>0.00566865481590816+0.00643310726190862i</v>
      </c>
      <c r="D3795" t="str">
        <f t="shared" si="1105"/>
        <v>0.0439612217887925-0.841553027884871i</v>
      </c>
      <c r="E3795" t="str">
        <f t="shared" si="1106"/>
        <v>-7.74062202378045-1.45007606192392i</v>
      </c>
      <c r="F3795" t="str">
        <f t="shared" si="1107"/>
        <v>0.566590428298855-3.19275241891837i</v>
      </c>
      <c r="G3795" t="str">
        <f t="shared" si="1108"/>
        <v>0.032451773757055-0.177196659497508i</v>
      </c>
      <c r="H3795" t="str">
        <f t="shared" si="1109"/>
        <v>0.00617554879350263-5.20330563365357i</v>
      </c>
      <c r="I3795" t="str">
        <f t="shared" si="1110"/>
        <v>-0.043251432159994-0.00772842202044606i</v>
      </c>
      <c r="K3795" t="str">
        <f t="shared" si="1111"/>
        <v>0.00296523846559885-0.00423263568358714i</v>
      </c>
      <c r="L3795" t="str">
        <f t="shared" si="1112"/>
        <v>0.0015-0.00659303543626009i</v>
      </c>
      <c r="M3795" t="str">
        <f t="shared" si="1113"/>
        <v>0.0135-0.00270483505077336i</v>
      </c>
      <c r="N3795">
        <f t="shared" si="1114"/>
        <v>131.38550323539843</v>
      </c>
      <c r="O3795">
        <f t="shared" si="1115"/>
        <v>41.336032651897341</v>
      </c>
      <c r="P3795" s="3">
        <f t="shared" si="1116"/>
        <v>-41.336032651897341</v>
      </c>
      <c r="Q3795" s="3">
        <f t="shared" si="1117"/>
        <v>48.614496764601562</v>
      </c>
      <c r="R3795">
        <f t="shared" si="1118"/>
        <v>-131.38550323539843</v>
      </c>
      <c r="S3795">
        <f t="shared" si="1119"/>
        <v>1508.741161701696</v>
      </c>
      <c r="T3795">
        <f t="shared" si="1102"/>
        <v>-41.336032651897341</v>
      </c>
    </row>
    <row r="3796" spans="1:20" x14ac:dyDescent="0.3">
      <c r="A3796">
        <f t="shared" si="1103"/>
        <v>9515723.160679413</v>
      </c>
      <c r="B3796">
        <f t="shared" si="1120"/>
        <v>1514474.3781161625</v>
      </c>
      <c r="C3796" t="str">
        <f t="shared" si="1104"/>
        <v>0.00559600169970249+0.00633567874093328i</v>
      </c>
      <c r="D3796" t="str">
        <f t="shared" si="1105"/>
        <v>0.0436299551716204-0.838384914968366i</v>
      </c>
      <c r="E3796" t="str">
        <f t="shared" si="1106"/>
        <v>-7.6815268443819-1.43303138824515i</v>
      </c>
      <c r="F3796" t="str">
        <f t="shared" si="1107"/>
        <v>0.562446693448576-3.18142189877819i</v>
      </c>
      <c r="G3796" t="str">
        <f t="shared" si="1108"/>
        <v>0.0322144390984478-0.17656916212074i</v>
      </c>
      <c r="H3796" t="str">
        <f t="shared" si="1109"/>
        <v>0.00611064198560813-5.18355306419832i</v>
      </c>
      <c r="I3796" t="str">
        <f t="shared" si="1110"/>
        <v>-0.042934428704994-0.00764262584241367i</v>
      </c>
      <c r="K3796" t="str">
        <f t="shared" si="1111"/>
        <v>0.00295647690603827-0.00422213023923306i</v>
      </c>
      <c r="L3796" t="str">
        <f t="shared" si="1112"/>
        <v>0.0015-0.00656807674463045i</v>
      </c>
      <c r="M3796" t="str">
        <f t="shared" si="1113"/>
        <v>0.0135-0.00269459558754071i</v>
      </c>
      <c r="N3796">
        <f t="shared" si="1114"/>
        <v>131.45261980248659</v>
      </c>
      <c r="O3796">
        <f t="shared" si="1115"/>
        <v>41.459609331429341</v>
      </c>
      <c r="P3796" s="3">
        <f t="shared" si="1116"/>
        <v>-41.459609331429341</v>
      </c>
      <c r="Q3796" s="3">
        <f t="shared" si="1117"/>
        <v>48.547380197513398</v>
      </c>
      <c r="R3796">
        <f t="shared" si="1118"/>
        <v>-131.45261980248659</v>
      </c>
      <c r="S3796">
        <f t="shared" si="1119"/>
        <v>1514.4743781161626</v>
      </c>
      <c r="T3796">
        <f t="shared" si="1102"/>
        <v>-41.459609331429341</v>
      </c>
    </row>
    <row r="3797" spans="1:20" x14ac:dyDescent="0.3">
      <c r="A3797">
        <f t="shared" si="1103"/>
        <v>9551882.9086899962</v>
      </c>
      <c r="B3797">
        <f t="shared" si="1120"/>
        <v>1520229.380753004</v>
      </c>
      <c r="C3797" t="str">
        <f t="shared" si="1104"/>
        <v>0.00552420560789647+0.00623973846000835i</v>
      </c>
      <c r="D3797" t="str">
        <f t="shared" si="1105"/>
        <v>0.0433011777311247-0.835228596001271i</v>
      </c>
      <c r="E3797" t="str">
        <f t="shared" si="1106"/>
        <v>-7.62288575652548-1.41619161005553i</v>
      </c>
      <c r="F3797" t="str">
        <f t="shared" si="1107"/>
        <v>0.55833226200348-3.17012608359087i</v>
      </c>
      <c r="G3797" t="str">
        <f t="shared" si="1108"/>
        <v>0.0319787828082488-0.175943571233369i</v>
      </c>
      <c r="H3797" t="str">
        <f t="shared" si="1109"/>
        <v>0.00604642315387614-5.16387577015602i</v>
      </c>
      <c r="I3797" t="str">
        <f t="shared" si="1110"/>
        <v>-0.0426196760677773-0.00755776947773251i</v>
      </c>
      <c r="K3797" t="str">
        <f t="shared" si="1111"/>
        <v>0.00294774372232653-0.00421162632943939i</v>
      </c>
      <c r="L3797" t="str">
        <f t="shared" si="1112"/>
        <v>0.0015-0.0065432125369899i</v>
      </c>
      <c r="M3797" t="str">
        <f t="shared" si="1113"/>
        <v>0.0135-0.00268439488697022i</v>
      </c>
      <c r="N3797">
        <f t="shared" si="1114"/>
        <v>131.5193164059321</v>
      </c>
      <c r="O3797">
        <f t="shared" si="1115"/>
        <v>41.583203482380959</v>
      </c>
      <c r="P3797" s="3">
        <f t="shared" si="1116"/>
        <v>-41.583203482380959</v>
      </c>
      <c r="Q3797" s="3">
        <f t="shared" si="1117"/>
        <v>48.480683594067884</v>
      </c>
      <c r="R3797">
        <f t="shared" si="1118"/>
        <v>-131.5193164059321</v>
      </c>
      <c r="S3797">
        <f t="shared" si="1119"/>
        <v>1520.2293807530041</v>
      </c>
      <c r="T3797">
        <f t="shared" si="1102"/>
        <v>-41.583203482380959</v>
      </c>
    </row>
    <row r="3798" spans="1:20" x14ac:dyDescent="0.3">
      <c r="A3798">
        <f t="shared" si="1103"/>
        <v>9588180.0637430176</v>
      </c>
      <c r="B3798">
        <f t="shared" si="1120"/>
        <v>1526006.2523998655</v>
      </c>
      <c r="C3798" t="str">
        <f t="shared" si="1104"/>
        <v>0.00545325782783698+0.00614526384887597i</v>
      </c>
      <c r="D3798" t="str">
        <f t="shared" si="1105"/>
        <v>0.0429748708693277-0.832084028577069i</v>
      </c>
      <c r="E3798" t="str">
        <f t="shared" si="1106"/>
        <v>-7.56469525057939-1.39955418071221i</v>
      </c>
      <c r="F3798" t="str">
        <f t="shared" si="1107"/>
        <v>0.554246941343506-3.1588649280133i</v>
      </c>
      <c r="G3798" t="str">
        <f t="shared" si="1108"/>
        <v>0.0317447938540398-0.175319884545947i</v>
      </c>
      <c r="H3798" t="str">
        <f t="shared" si="1109"/>
        <v>0.00598288536285419-5.14427346239367i</v>
      </c>
      <c r="I3798" t="str">
        <f t="shared" si="1110"/>
        <v>-0.0423071593348963-0.00747384286881838i</v>
      </c>
      <c r="K3798" t="str">
        <f t="shared" si="1111"/>
        <v>0.00293903902211204-0.00420112408424419i</v>
      </c>
      <c r="L3798" t="str">
        <f t="shared" si="1112"/>
        <v>0.0015-0.00651844245565842i</v>
      </c>
      <c r="M3798" t="str">
        <f t="shared" si="1113"/>
        <v>0.0135-0.00267423280232139i</v>
      </c>
      <c r="N3798">
        <f t="shared" si="1114"/>
        <v>131.58559259462285</v>
      </c>
      <c r="O3798">
        <f t="shared" si="1115"/>
        <v>41.706815018814027</v>
      </c>
      <c r="P3798" s="3">
        <f t="shared" si="1116"/>
        <v>-41.706815018814027</v>
      </c>
      <c r="Q3798" s="3">
        <f t="shared" si="1117"/>
        <v>48.414407405377155</v>
      </c>
      <c r="R3798">
        <f t="shared" si="1118"/>
        <v>-131.58559259462285</v>
      </c>
      <c r="S3798">
        <f t="shared" si="1119"/>
        <v>1526.0062523998656</v>
      </c>
      <c r="T3798">
        <f t="shared" si="1102"/>
        <v>-41.706815018814027</v>
      </c>
    </row>
    <row r="3799" spans="1:20" x14ac:dyDescent="0.3">
      <c r="A3799">
        <f t="shared" si="1103"/>
        <v>9624615.1479852423</v>
      </c>
      <c r="B3799">
        <f t="shared" si="1120"/>
        <v>1531805.076158985</v>
      </c>
      <c r="C3799" t="str">
        <f t="shared" si="1104"/>
        <v>0.00538314970857939+0.00605223267306018i</v>
      </c>
      <c r="D3799" t="str">
        <f t="shared" si="1105"/>
        <v>0.0426510161256141-0.828951170424654i</v>
      </c>
      <c r="E3799" t="str">
        <f t="shared" si="1106"/>
        <v>-7.5069518437842-1.38311658674219i</v>
      </c>
      <c r="F3799" t="str">
        <f t="shared" si="1107"/>
        <v>0.550190539901403-3.14763838601803i</v>
      </c>
      <c r="G3799" t="str">
        <f t="shared" si="1108"/>
        <v>0.0315124612637027-0.174698099728664i</v>
      </c>
      <c r="H3799" t="str">
        <f t="shared" si="1109"/>
        <v>0.00592002173845885-5.12474585290597i</v>
      </c>
      <c r="I3799" t="str">
        <f t="shared" si="1110"/>
        <v>-0.0419968636760259-0.00739083606131726i</v>
      </c>
      <c r="K3799" t="str">
        <f t="shared" si="1111"/>
        <v>0.00293036291081034-0.00419062363445706i</v>
      </c>
      <c r="L3799" t="str">
        <f t="shared" si="1112"/>
        <v>0.0015-0.00649376614431002i</v>
      </c>
      <c r="M3799" t="str">
        <f t="shared" si="1113"/>
        <v>0.0135-0.00266410918740924i</v>
      </c>
      <c r="N3799">
        <f t="shared" si="1114"/>
        <v>131.65144791745487</v>
      </c>
      <c r="O3799">
        <f t="shared" si="1115"/>
        <v>41.830443852567392</v>
      </c>
      <c r="P3799" s="3">
        <f t="shared" si="1116"/>
        <v>-41.830443852567392</v>
      </c>
      <c r="Q3799" s="3">
        <f t="shared" si="1117"/>
        <v>48.348552082545133</v>
      </c>
      <c r="R3799">
        <f t="shared" si="1118"/>
        <v>-131.65144791745487</v>
      </c>
      <c r="S3799">
        <f t="shared" si="1119"/>
        <v>1531.805076158985</v>
      </c>
      <c r="T3799">
        <f t="shared" si="1102"/>
        <v>-41.830443852567392</v>
      </c>
    </row>
    <row r="3800" spans="1:20" x14ac:dyDescent="0.3">
      <c r="A3800">
        <f t="shared" si="1103"/>
        <v>9661188.6855475865</v>
      </c>
      <c r="B3800">
        <f t="shared" si="1120"/>
        <v>1537625.9354483893</v>
      </c>
      <c r="C3800" t="str">
        <f t="shared" si="1104"/>
        <v>0.00531387266102993+0.00596062302898209i</v>
      </c>
      <c r="D3800" t="str">
        <f t="shared" si="1105"/>
        <v>0.0423295951757432-0.825829979408157i</v>
      </c>
      <c r="E3800" t="str">
        <f t="shared" si="1106"/>
        <v>-7.44965208006419-1.36687634738333i</v>
      </c>
      <c r="F3800" t="str">
        <f t="shared" si="1107"/>
        <v>0.546162867160183-3.13644641090345i</v>
      </c>
      <c r="G3800" t="str">
        <f t="shared" si="1108"/>
        <v>0.0312817741252738-0.174078214411939i</v>
      </c>
      <c r="H3800" t="str">
        <f t="shared" si="1109"/>
        <v>0.00585782546755857-5.10529265481058i</v>
      </c>
      <c r="I3800" t="str">
        <f t="shared" si="1110"/>
        <v>-0.0416887743437336-0.00730873920312634i</v>
      </c>
      <c r="K3800" t="str">
        <f t="shared" si="1111"/>
        <v>0.00292171549160614-0.00418012511163077i</v>
      </c>
      <c r="L3800" t="str">
        <f t="shared" si="1112"/>
        <v>0.0015-0.00646918324796776i</v>
      </c>
      <c r="M3800" t="str">
        <f t="shared" si="1113"/>
        <v>0.0135-0.00265402389660215i</v>
      </c>
      <c r="N3800">
        <f t="shared" si="1114"/>
        <v>131.71688192347145</v>
      </c>
      <c r="O3800">
        <f t="shared" si="1115"/>
        <v>41.954089893274087</v>
      </c>
      <c r="P3800" s="3">
        <f t="shared" si="1116"/>
        <v>-41.954089893274087</v>
      </c>
      <c r="Q3800" s="3">
        <f t="shared" si="1117"/>
        <v>48.283118076528545</v>
      </c>
      <c r="R3800">
        <f t="shared" si="1118"/>
        <v>-131.71688192347145</v>
      </c>
      <c r="S3800">
        <f t="shared" si="1119"/>
        <v>1537.6259354483893</v>
      </c>
      <c r="T3800">
        <f t="shared" si="1102"/>
        <v>-41.954089893274087</v>
      </c>
    </row>
    <row r="3801" spans="1:20" x14ac:dyDescent="0.3">
      <c r="A3801">
        <f t="shared" si="1103"/>
        <v>9697901.2025526688</v>
      </c>
      <c r="B3801">
        <f t="shared" si="1120"/>
        <v>1543468.9140030933</v>
      </c>
      <c r="C3801" t="str">
        <f t="shared" si="1104"/>
        <v>0.00524541815807034+0.0058704133391458i</v>
      </c>
      <c r="D3801" t="str">
        <f t="shared" si="1105"/>
        <v>0.0420105898308632-0.822720413526675i</v>
      </c>
      <c r="E3801" t="str">
        <f t="shared" si="1106"/>
        <v>-7.39279252984027-1.35083101413213i</v>
      </c>
      <c r="F3801" t="str">
        <f t="shared" si="1107"/>
        <v>0.542163733650524-3.12528895530406i</v>
      </c>
      <c r="G3801" t="str">
        <f t="shared" si="1108"/>
        <v>0.0310527215867947-0.173460226187007i</v>
      </c>
      <c r="H3801" t="str">
        <f t="shared" si="1109"/>
        <v>0.00579628979755944-5.08591358234377i</v>
      </c>
      <c r="I3801" t="str">
        <f t="shared" si="1110"/>
        <v>-0.0413828766732511-0.00722754254342339i</v>
      </c>
      <c r="K3801" t="str">
        <f t="shared" si="1111"/>
        <v>0.00291309686545585-0.00416962864803313i</v>
      </c>
      <c r="L3801" t="str">
        <f t="shared" si="1112"/>
        <v>0.0015-0.00644469341299834i</v>
      </c>
      <c r="M3801" t="str">
        <f t="shared" si="1113"/>
        <v>0.0135-0.00264397678481984i</v>
      </c>
      <c r="N3801">
        <f t="shared" si="1114"/>
        <v>131.78189416199973</v>
      </c>
      <c r="O3801">
        <f t="shared" si="1115"/>
        <v>42.077753048378284</v>
      </c>
      <c r="P3801" s="3">
        <f t="shared" si="1116"/>
        <v>-42.077753048378284</v>
      </c>
      <c r="Q3801" s="3">
        <f t="shared" si="1117"/>
        <v>48.218105838000263</v>
      </c>
      <c r="R3801">
        <f t="shared" si="1118"/>
        <v>-131.78189416199973</v>
      </c>
      <c r="S3801">
        <f t="shared" si="1119"/>
        <v>1543.4689140030932</v>
      </c>
      <c r="T3801">
        <f t="shared" si="1102"/>
        <v>-42.077753048378284</v>
      </c>
    </row>
    <row r="3802" spans="1:20" x14ac:dyDescent="0.3">
      <c r="A3802">
        <f t="shared" si="1103"/>
        <v>9734753.2271223683</v>
      </c>
      <c r="B3802">
        <f t="shared" si="1120"/>
        <v>1549334.0958763051</v>
      </c>
      <c r="C3802" t="str">
        <f t="shared" si="1104"/>
        <v>0.00517777773466494+0.00578158234739337i</v>
      </c>
      <c r="D3802" t="str">
        <f t="shared" si="1105"/>
        <v>0.0416939820365351-0.819622430914047i</v>
      </c>
      <c r="E3802" t="str">
        <f t="shared" si="1106"/>
        <v>-7.3363697898426-1.33497817029821i</v>
      </c>
      <c r="F3802" t="str">
        <f t="shared" si="1107"/>
        <v>0.538192950948108-3.11416597120036i</v>
      </c>
      <c r="G3802" t="str">
        <f t="shared" si="1108"/>
        <v>0.0308252928561609-0.172844132606498i</v>
      </c>
      <c r="H3802" t="str">
        <f t="shared" si="1109"/>
        <v>0.00573540803599154-5.06660835085575i</v>
      </c>
      <c r="I3802" t="str">
        <f t="shared" si="1110"/>
        <v>-0.0410791560822368-0.00714723643170321i</v>
      </c>
      <c r="K3802" t="str">
        <f t="shared" si="1111"/>
        <v>0.00290450713109044-0.0041591343766192i</v>
      </c>
      <c r="L3802" t="str">
        <f t="shared" si="1112"/>
        <v>0.0015-0.00642029628710734i</v>
      </c>
      <c r="M3802" t="str">
        <f t="shared" si="1113"/>
        <v>0.0135-0.00263396770753122i</v>
      </c>
      <c r="N3802">
        <f t="shared" si="1114"/>
        <v>131.84648418278636</v>
      </c>
      <c r="O3802">
        <f t="shared" si="1115"/>
        <v>42.201433223152605</v>
      </c>
      <c r="P3802" s="3">
        <f t="shared" si="1116"/>
        <v>-42.201433223152605</v>
      </c>
      <c r="Q3802" s="3">
        <f t="shared" si="1117"/>
        <v>48.153515817213652</v>
      </c>
      <c r="R3802">
        <f t="shared" si="1118"/>
        <v>-131.84648418278636</v>
      </c>
      <c r="S3802">
        <f t="shared" si="1119"/>
        <v>1549.3340958763051</v>
      </c>
      <c r="T3802">
        <f t="shared" si="1102"/>
        <v>-42.201433223152605</v>
      </c>
    </row>
    <row r="3803" spans="1:20" x14ac:dyDescent="0.3">
      <c r="A3803">
        <f t="shared" si="1103"/>
        <v>9771745.2893854342</v>
      </c>
      <c r="B3803">
        <f t="shared" si="1120"/>
        <v>1555221.5654406352</v>
      </c>
      <c r="C3803" t="str">
        <f t="shared" si="1104"/>
        <v>0.00511094298795076+0.00569410911422828i</v>
      </c>
      <c r="D3803" t="str">
        <f t="shared" si="1105"/>
        <v>0.0413797538717616-0.816535989838613i</v>
      </c>
      <c r="E3803" t="str">
        <f t="shared" si="1106"/>
        <v>-7.28038048292461-1.31931543056541i</v>
      </c>
      <c r="F3803" t="str">
        <f t="shared" si="1107"/>
        <v>0.53425033167093-3.10307740992893i</v>
      </c>
      <c r="G3803" t="str">
        <f t="shared" si="1108"/>
        <v>0.0305994772009666-0.172229931185012i</v>
      </c>
      <c r="H3803" t="str">
        <f t="shared" si="1109"/>
        <v>0.00567517355009729-5.04737667680617i</v>
      </c>
      <c r="I3803" t="str">
        <f t="shared" si="1110"/>
        <v>-0.0407775980705391-0.00706781131682222i</v>
      </c>
      <c r="K3803" t="str">
        <f t="shared" si="1111"/>
        <v>0.00289594638501845-0.00414864243100324i</v>
      </c>
      <c r="L3803" t="str">
        <f t="shared" si="1112"/>
        <v>0.0015-0.00639599151933387i</v>
      </c>
      <c r="M3803" t="str">
        <f t="shared" si="1113"/>
        <v>0.0135-0.00262399652075236i</v>
      </c>
      <c r="N3803">
        <f t="shared" si="1114"/>
        <v>131.91065153613022</v>
      </c>
      <c r="O3803">
        <f t="shared" si="1115"/>
        <v>42.325130320715559</v>
      </c>
      <c r="P3803" s="3">
        <f t="shared" si="1116"/>
        <v>-42.325130320715559</v>
      </c>
      <c r="Q3803" s="3">
        <f t="shared" si="1117"/>
        <v>48.08934846386979</v>
      </c>
      <c r="R3803">
        <f t="shared" si="1118"/>
        <v>-131.91065153613022</v>
      </c>
      <c r="S3803">
        <f t="shared" si="1119"/>
        <v>1555.2215654406352</v>
      </c>
      <c r="T3803">
        <f t="shared" si="1102"/>
        <v>-42.325130320715559</v>
      </c>
    </row>
    <row r="3804" spans="1:20" x14ac:dyDescent="0.3">
      <c r="A3804">
        <f t="shared" si="1103"/>
        <v>9808877.9214850999</v>
      </c>
      <c r="B3804">
        <f t="shared" si="1120"/>
        <v>1561131.4073893097</v>
      </c>
      <c r="C3804" t="str">
        <f t="shared" si="1104"/>
        <v>0.00504490557731144+0.00560797301220639i</v>
      </c>
      <c r="D3804" t="str">
        <f t="shared" si="1105"/>
        <v>0.0410678875480231-0.813461048702951i</v>
      </c>
      <c r="E3804" t="str">
        <f t="shared" si="1106"/>
        <v>-7.22482125787749-1.30384044055939i</v>
      </c>
      <c r="F3804" t="str">
        <f t="shared" si="1107"/>
        <v>0.53033568947657-3.09202322219225i</v>
      </c>
      <c r="G3804" t="str">
        <f t="shared" si="1108"/>
        <v>0.0303752639483486-0.17161761939969i</v>
      </c>
      <c r="H3804" t="str">
        <f t="shared" si="1109"/>
        <v>0.00561557976642139-5.02821827775958i</v>
      </c>
      <c r="I3804" t="str">
        <f t="shared" si="1110"/>
        <v>-0.0404781882199549-0.0069892577460508i</v>
      </c>
      <c r="K3804" t="str">
        <f t="shared" si="1111"/>
        <v>0.00288741472152961-0.00413815294543127i</v>
      </c>
      <c r="L3804" t="str">
        <f t="shared" si="1112"/>
        <v>0.0015-0.00637177876004569i</v>
      </c>
      <c r="M3804" t="str">
        <f t="shared" si="1113"/>
        <v>0.0135-0.00261406308104439i</v>
      </c>
      <c r="N3804">
        <f t="shared" si="1114"/>
        <v>131.97439577301384</v>
      </c>
      <c r="O3804">
        <f t="shared" si="1115"/>
        <v>42.4488442420487</v>
      </c>
      <c r="P3804" s="3">
        <f t="shared" si="1116"/>
        <v>-42.4488442420487</v>
      </c>
      <c r="Q3804" s="3">
        <f t="shared" si="1117"/>
        <v>48.025604226986175</v>
      </c>
      <c r="R3804">
        <f t="shared" si="1118"/>
        <v>-131.97439577301384</v>
      </c>
      <c r="S3804">
        <f t="shared" si="1119"/>
        <v>1561.1314073893097</v>
      </c>
      <c r="T3804">
        <f t="shared" si="1102"/>
        <v>-42.4488442420487</v>
      </c>
    </row>
    <row r="3805" spans="1:20" x14ac:dyDescent="0.3">
      <c r="A3805">
        <f t="shared" si="1103"/>
        <v>9846151.6575867422</v>
      </c>
      <c r="B3805">
        <f t="shared" si="1120"/>
        <v>1567063.7067373891</v>
      </c>
      <c r="C3805" t="str">
        <f t="shared" si="1104"/>
        <v>0.00497965722443586+0.00552315372139431i</v>
      </c>
      <c r="D3805" t="str">
        <f t="shared" si="1105"/>
        <v>0.0407583654083231-0.810397566043685i</v>
      </c>
      <c r="E3805" t="str">
        <f t="shared" si="1106"/>
        <v>-7.16968878924592-1.28855087642164i</v>
      </c>
      <c r="F3805" t="str">
        <f t="shared" si="1107"/>
        <v>0.52644883905941-3.08100335806861i</v>
      </c>
      <c r="G3805" t="str">
        <f t="shared" si="1108"/>
        <v>0.0301526424848268-0.171007194690776i</v>
      </c>
      <c r="H3805" t="str">
        <f t="shared" si="1109"/>
        <v>0.00555662017040311-5.00913287238105i</v>
      </c>
      <c r="I3805" t="str">
        <f t="shared" si="1110"/>
        <v>-0.0401809121939882-0.00691156636413334i</v>
      </c>
      <c r="K3805" t="str">
        <f t="shared" si="1111"/>
        <v>0.00287891223269883-0.00412766605475362i</v>
      </c>
      <c r="L3805" t="str">
        <f t="shared" si="1112"/>
        <v>0.0015-0.00634765766093415i</v>
      </c>
      <c r="M3805" t="str">
        <f t="shared" si="1113"/>
        <v>0.0135-0.00260416724551145i</v>
      </c>
      <c r="N3805">
        <f t="shared" si="1114"/>
        <v>132.03771644523087</v>
      </c>
      <c r="O3805">
        <f t="shared" si="1115"/>
        <v>42.572574886012482</v>
      </c>
      <c r="P3805" s="3">
        <f t="shared" si="1116"/>
        <v>-42.572574886012482</v>
      </c>
      <c r="Q3805" s="3">
        <f t="shared" si="1117"/>
        <v>47.96228355476913</v>
      </c>
      <c r="R3805">
        <f t="shared" si="1118"/>
        <v>-132.03771644523087</v>
      </c>
      <c r="S3805">
        <f t="shared" si="1119"/>
        <v>1567.0637067373891</v>
      </c>
      <c r="T3805">
        <f t="shared" si="1102"/>
        <v>-42.572574886012482</v>
      </c>
    </row>
    <row r="3806" spans="1:20" x14ac:dyDescent="0.3">
      <c r="A3806">
        <f t="shared" si="1103"/>
        <v>9883567.033885574</v>
      </c>
      <c r="B3806">
        <f t="shared" si="1120"/>
        <v>1573018.5488229913</v>
      </c>
      <c r="C3806" t="str">
        <f t="shared" si="1104"/>
        <v>0.0049151897133594+0.00543963122489036i</v>
      </c>
      <c r="D3806" t="str">
        <f t="shared" si="1105"/>
        <v>0.0404511699262336-0.807345500531173i</v>
      </c>
      <c r="E3806" t="str">
        <f t="shared" si="1106"/>
        <v>-7.11497977714335-1.27344444438961i</v>
      </c>
      <c r="F3806" t="str">
        <f t="shared" si="1107"/>
        <v>0.522589596147765-3.0700177670215i</v>
      </c>
      <c r="G3806" t="str">
        <f t="shared" si="1108"/>
        <v>0.0299316022561414-0.17039865446218i</v>
      </c>
      <c r="H3806" t="str">
        <f t="shared" si="1109"/>
        <v>0.00549828830596853-4.99012018043165i</v>
      </c>
      <c r="I3806" t="str">
        <f t="shared" si="1110"/>
        <v>-0.0398857557375984-0.0068347279123551i</v>
      </c>
      <c r="K3806" t="str">
        <f t="shared" si="1111"/>
        <v>0.00287043900838999-0.00411718189439737i</v>
      </c>
      <c r="L3806" t="str">
        <f t="shared" si="1112"/>
        <v>0.0015-0.00632362787500913i</v>
      </c>
      <c r="M3806" t="str">
        <f t="shared" si="1113"/>
        <v>0.0135-0.00259430887179861i</v>
      </c>
      <c r="N3806">
        <f t="shared" si="1114"/>
        <v>132.10061310551535</v>
      </c>
      <c r="O3806">
        <f t="shared" si="1115"/>
        <v>42.696322149366004</v>
      </c>
      <c r="P3806" s="3">
        <f t="shared" si="1116"/>
        <v>-42.696322149366004</v>
      </c>
      <c r="Q3806" s="3">
        <f t="shared" si="1117"/>
        <v>47.89938689448465</v>
      </c>
      <c r="R3806">
        <f t="shared" si="1118"/>
        <v>-132.10061310551535</v>
      </c>
      <c r="S3806">
        <f t="shared" si="1119"/>
        <v>1573.0185488229913</v>
      </c>
      <c r="T3806">
        <f t="shared" si="1102"/>
        <v>-42.696322149366004</v>
      </c>
    </row>
    <row r="3807" spans="1:20" x14ac:dyDescent="0.3">
      <c r="A3807">
        <f t="shared" si="1103"/>
        <v>9921124.588614339</v>
      </c>
      <c r="B3807">
        <f t="shared" si="1120"/>
        <v>1578996.0193085186</v>
      </c>
      <c r="C3807" t="str">
        <f t="shared" si="1104"/>
        <v>0.00485149489049283+0.00535738580441374i</v>
      </c>
      <c r="D3807" t="str">
        <f t="shared" si="1105"/>
        <v>0.0401462837049537-0.804304810969297i</v>
      </c>
      <c r="E3807" t="str">
        <f t="shared" si="1106"/>
        <v>-7.0606909470699-1.25851888038336i</v>
      </c>
      <c r="F3807" t="str">
        <f t="shared" si="1107"/>
        <v>0.518757777501085-3.05906639790962i</v>
      </c>
      <c r="G3807" t="str">
        <f t="shared" si="1108"/>
        <v>0.02971213276709-0.169791996082032i</v>
      </c>
      <c r="H3807" t="str">
        <f t="shared" si="1109"/>
        <v>0.00544057777512626-4.97117992276395i</v>
      </c>
      <c r="I3807" t="str">
        <f t="shared" si="1110"/>
        <v>-0.0395927046769556-0.00675873322761824i</v>
      </c>
      <c r="K3807" t="str">
        <f t="shared" si="1111"/>
        <v>0.00286199513626089-0.00410670060033955i</v>
      </c>
      <c r="L3807" t="str">
        <f t="shared" si="1112"/>
        <v>0.0015-0.00629968905659408i</v>
      </c>
      <c r="M3807" t="str">
        <f t="shared" si="1113"/>
        <v>0.0135-0.00258448781808987i</v>
      </c>
      <c r="N3807">
        <f t="shared" si="1114"/>
        <v>132.16308530766429</v>
      </c>
      <c r="O3807">
        <f t="shared" si="1115"/>
        <v>42.820085926781466</v>
      </c>
      <c r="P3807" s="3">
        <f t="shared" si="1116"/>
        <v>-42.820085926781466</v>
      </c>
      <c r="Q3807" s="3">
        <f t="shared" si="1117"/>
        <v>47.836914692335696</v>
      </c>
      <c r="R3807">
        <f t="shared" si="1118"/>
        <v>-132.16308530766429</v>
      </c>
      <c r="S3807">
        <f t="shared" si="1119"/>
        <v>1578.9960193085187</v>
      </c>
      <c r="T3807">
        <f t="shared" si="1102"/>
        <v>-42.820085926781466</v>
      </c>
    </row>
    <row r="3808" spans="1:20" x14ac:dyDescent="0.3">
      <c r="A3808">
        <f t="shared" si="1103"/>
        <v>9958824.8620510735</v>
      </c>
      <c r="B3808">
        <f t="shared" si="1120"/>
        <v>1584996.2041818909</v>
      </c>
      <c r="C3808" t="str">
        <f t="shared" si="1104"/>
        <v>0.00478856466463459+0.00527639803595415i</v>
      </c>
      <c r="D3808" t="str">
        <f t="shared" si="1105"/>
        <v>0.0398436894763716-0.801275456295208i</v>
      </c>
      <c r="E3808" t="str">
        <f t="shared" si="1106"/>
        <v>-7.00681904972947-1.24377194959796i</v>
      </c>
      <c r="F3808" t="str">
        <f t="shared" si="1107"/>
        <v>0.51495320090698-3.04814919899607i</v>
      </c>
      <c r="G3808" t="str">
        <f t="shared" si="1108"/>
        <v>0.0294942235813596-0.169187216883228i</v>
      </c>
      <c r="H3808" t="str">
        <f t="shared" si="1109"/>
        <v>0.00538348223756363-4.95231182131778i</v>
      </c>
      <c r="I3808" t="str">
        <f t="shared" si="1110"/>
        <v>-0.0393017449191853-0.00668357324152382i</v>
      </c>
      <c r="K3808" t="str">
        <f t="shared" si="1111"/>
        <v>0.00285358070176775-0.00409622230907991i</v>
      </c>
      <c r="L3808" t="str">
        <f t="shared" si="1112"/>
        <v>0.0015-0.00627584086132105i</v>
      </c>
      <c r="M3808" t="str">
        <f t="shared" si="1113"/>
        <v>0.0135-0.00257470394310607i</v>
      </c>
      <c r="N3808">
        <f t="shared" si="1114"/>
        <v>132.22513260666227</v>
      </c>
      <c r="O3808">
        <f t="shared" si="1115"/>
        <v>42.943866110862913</v>
      </c>
      <c r="P3808" s="3">
        <f t="shared" si="1116"/>
        <v>-42.943866110862913</v>
      </c>
      <c r="Q3808" s="3">
        <f t="shared" si="1117"/>
        <v>47.774867393337715</v>
      </c>
      <c r="R3808">
        <f t="shared" si="1118"/>
        <v>-132.22513260666227</v>
      </c>
      <c r="S3808">
        <f t="shared" si="1119"/>
        <v>1584.996204181891</v>
      </c>
      <c r="T3808">
        <f t="shared" si="1102"/>
        <v>-42.943866110862913</v>
      </c>
    </row>
    <row r="3809" spans="1:20" x14ac:dyDescent="0.3">
      <c r="A3809">
        <f t="shared" si="1103"/>
        <v>9996668.3965268675</v>
      </c>
      <c r="B3809">
        <f t="shared" si="1120"/>
        <v>1591019.1897577823</v>
      </c>
      <c r="C3809" t="str">
        <f t="shared" si="1104"/>
        <v>0.00472639100697021+0.00519664878548585i</v>
      </c>
      <c r="D3809" t="str">
        <f t="shared" si="1105"/>
        <v>0.0395433701001346-0.798257395579085i</v>
      </c>
      <c r="E3809" t="str">
        <f t="shared" si="1106"/>
        <v>-6.95336086084852-1.22920144610217i</v>
      </c>
      <c r="F3809" t="str">
        <f t="shared" si="1107"/>
        <v>0.511175685178319-3.03726611795796i</v>
      </c>
      <c r="G3809" t="str">
        <f t="shared" si="1108"/>
        <v>0.0292778643213587-0.168584314163978i</v>
      </c>
      <c r="H3809" t="str">
        <f t="shared" si="1109"/>
        <v>0.00532699541024467-4.93351559911564i</v>
      </c>
      <c r="I3809" t="str">
        <f t="shared" si="1110"/>
        <v>-0.0390128624521143-0.00660923897946244i</v>
      </c>
      <c r="K3809" t="str">
        <f t="shared" si="1111"/>
        <v>0.00284519578817057-0.00408574715761437i</v>
      </c>
      <c r="L3809" t="str">
        <f t="shared" si="1112"/>
        <v>0.0015-0.00625208294612576i</v>
      </c>
      <c r="M3809" t="str">
        <f t="shared" si="1113"/>
        <v>0.0135-0.00256495710610288i</v>
      </c>
      <c r="N3809">
        <f t="shared" si="1114"/>
        <v>132.28675455880133</v>
      </c>
      <c r="O3809">
        <f t="shared" si="1115"/>
        <v>43.067662592162307</v>
      </c>
      <c r="P3809" s="3">
        <f t="shared" si="1116"/>
        <v>-43.067662592162307</v>
      </c>
      <c r="Q3809" s="3">
        <f t="shared" si="1117"/>
        <v>47.713245441198659</v>
      </c>
      <c r="R3809">
        <f t="shared" si="1118"/>
        <v>-132.28675455880133</v>
      </c>
      <c r="S3809">
        <f t="shared" si="1119"/>
        <v>1591.0191897577822</v>
      </c>
      <c r="T3809">
        <f t="shared" si="1102"/>
        <v>-43.067662592162307</v>
      </c>
    </row>
    <row r="3810" spans="1:20" x14ac:dyDescent="0.3">
      <c r="A3810">
        <f t="shared" si="1103"/>
        <v>10034655.73643367</v>
      </c>
      <c r="B3810">
        <f t="shared" si="1120"/>
        <v>1597065.0626788619</v>
      </c>
      <c r="C3810" t="str">
        <f t="shared" si="1104"/>
        <v>0.00466496595105722+0.00511811920474218i</v>
      </c>
      <c r="D3810" t="str">
        <f t="shared" si="1105"/>
        <v>0.039245308562722-0.795250588023848i</v>
      </c>
      <c r="E3810" t="str">
        <f t="shared" si="1106"/>
        <v>-6.90031318099537-1.21480519244277i</v>
      </c>
      <c r="F3810" t="str">
        <f t="shared" si="1107"/>
        <v>0.507425050150204-3.02641710189565i</v>
      </c>
      <c r="G3810" t="str">
        <f t="shared" si="1108"/>
        <v>0.0290630446680457-0.167983285188345i</v>
      </c>
      <c r="H3810" t="str">
        <f t="shared" si="1109"/>
        <v>0.00527111106701017-4.91479098025848i</v>
      </c>
      <c r="I3810" t="str">
        <f t="shared" si="1110"/>
        <v>-0.0387260433440124-0.00653572155971159i</v>
      </c>
      <c r="K3810" t="str">
        <f t="shared" si="1111"/>
        <v>0.00283684047653858-0.00407527528340833i</v>
      </c>
      <c r="L3810" t="str">
        <f t="shared" si="1112"/>
        <v>0.0015-0.00622841496924263i</v>
      </c>
      <c r="M3810" t="str">
        <f t="shared" si="1113"/>
        <v>0.0135-0.00255524716686878i</v>
      </c>
      <c r="N3810">
        <f t="shared" si="1114"/>
        <v>132.34795072180029</v>
      </c>
      <c r="O3810">
        <f t="shared" si="1115"/>
        <v>43.191475259197254</v>
      </c>
      <c r="P3810" s="3">
        <f t="shared" si="1116"/>
        <v>-43.191475259197254</v>
      </c>
      <c r="Q3810" s="3">
        <f t="shared" si="1117"/>
        <v>47.652049278199712</v>
      </c>
      <c r="R3810">
        <f t="shared" si="1118"/>
        <v>-132.34795072180029</v>
      </c>
      <c r="S3810">
        <f t="shared" si="1119"/>
        <v>1597.065062678862</v>
      </c>
      <c r="T3810">
        <f t="shared" si="1102"/>
        <v>-43.191475259197254</v>
      </c>
    </row>
    <row r="3811" spans="1:20" x14ac:dyDescent="0.3">
      <c r="A3811">
        <f t="shared" si="1103"/>
        <v>10072787.428232118</v>
      </c>
      <c r="B3811">
        <f t="shared" si="1120"/>
        <v>1603133.9099170417</v>
      </c>
      <c r="C3811" t="str">
        <f t="shared" si="1104"/>
        <v>0.00460428159279753+0.00504079072705145i</v>
      </c>
      <c r="D3811" t="str">
        <f t="shared" si="1105"/>
        <v>0.0389494879765282-0.79225499296493i</v>
      </c>
      <c r="E3811" t="str">
        <f t="shared" si="1106"/>
        <v>-6.84767283540072-1.20058103925491i</v>
      </c>
      <c r="F3811" t="str">
        <f t="shared" si="1107"/>
        <v>0.503701116676968-3.01560209734211i</v>
      </c>
      <c r="G3811" t="str">
        <f t="shared" si="1108"/>
        <v>0.0288497543607552-0.167384127186777i</v>
      </c>
      <c r="H3811" t="str">
        <f t="shared" si="1109"/>
        <v>0.00521582303817833-4.89613768992127i</v>
      </c>
      <c r="I3811" t="str">
        <f t="shared" si="1110"/>
        <v>-0.0384412737433333-0.00646301219254103i</v>
      </c>
      <c r="K3811" t="str">
        <f t="shared" si="1111"/>
        <v>0.00282851484575586-0.00406480682437021i</v>
      </c>
      <c r="L3811" t="str">
        <f t="shared" si="1112"/>
        <v>0.0015-0.00620483659019988i</v>
      </c>
      <c r="M3811" t="str">
        <f t="shared" si="1113"/>
        <v>0.0135-0.00254557398572303i</v>
      </c>
      <c r="N3811">
        <f t="shared" si="1114"/>
        <v>132.40872065492289</v>
      </c>
      <c r="O3811">
        <f t="shared" si="1115"/>
        <v>43.315303998467634</v>
      </c>
      <c r="P3811" s="3">
        <f t="shared" si="1116"/>
        <v>-43.315303998467634</v>
      </c>
      <c r="Q3811" s="3">
        <f t="shared" si="1117"/>
        <v>47.591279345077098</v>
      </c>
      <c r="R3811">
        <f t="shared" si="1118"/>
        <v>-132.40872065492289</v>
      </c>
      <c r="S3811">
        <f t="shared" si="1119"/>
        <v>1603.1339099170416</v>
      </c>
      <c r="T3811">
        <f t="shared" si="1102"/>
        <v>-43.315303998467634</v>
      </c>
    </row>
    <row r="3812" spans="1:20" x14ac:dyDescent="0.3">
      <c r="A3812">
        <f t="shared" si="1103"/>
        <v>10111064.0204594</v>
      </c>
      <c r="B3812">
        <f t="shared" si="1120"/>
        <v>1609225.8187747265</v>
      </c>
      <c r="C3812" t="str">
        <f t="shared" si="1104"/>
        <v>0.00454433009039655+0.00496464506323267i</v>
      </c>
      <c r="D3812" t="str">
        <f t="shared" si="1105"/>
        <v>0.0386558915789523-0.789270569870019i</v>
      </c>
      <c r="E3812" t="str">
        <f t="shared" si="1106"/>
        <v>-6.79543667377845-1.18652686487803i</v>
      </c>
      <c r="F3812" t="str">
        <f t="shared" si="1107"/>
        <v>0.500003706629116-3.00482105027203i</v>
      </c>
      <c r="G3812" t="str">
        <f t="shared" si="1108"/>
        <v>0.0286379831970236-0.166786837356641i</v>
      </c>
      <c r="H3812" t="str">
        <f t="shared" si="1109"/>
        <v>0.00516112521014825-4.87755545434868i</v>
      </c>
      <c r="I3812" t="str">
        <f t="shared" si="1110"/>
        <v>-0.0381585398784508-0.00639110217932537i</v>
      </c>
      <c r="K3812" t="str">
        <f t="shared" si="1111"/>
        <v>0.00282021897252767-0.00405434191882543i</v>
      </c>
      <c r="L3812" t="str">
        <f t="shared" si="1112"/>
        <v>0.0015-0.0061813474698146i</v>
      </c>
      <c r="M3812" t="str">
        <f t="shared" si="1113"/>
        <v>0.0135-0.00253593742351367i</v>
      </c>
      <c r="N3812">
        <f t="shared" si="1114"/>
        <v>132.46906391909198</v>
      </c>
      <c r="O3812">
        <f t="shared" si="1115"/>
        <v>43.439148694472394</v>
      </c>
      <c r="P3812" s="3">
        <f t="shared" si="1116"/>
        <v>-43.439148694472394</v>
      </c>
      <c r="Q3812" s="3">
        <f t="shared" si="1117"/>
        <v>47.530936080908035</v>
      </c>
      <c r="R3812">
        <f t="shared" si="1118"/>
        <v>-132.46906391909198</v>
      </c>
      <c r="S3812">
        <f t="shared" si="1119"/>
        <v>1609.2258187747266</v>
      </c>
      <c r="T3812">
        <f t="shared" si="1102"/>
        <v>-43.439148694472394</v>
      </c>
    </row>
    <row r="3813" spans="1:20" x14ac:dyDescent="0.3">
      <c r="A3813">
        <f t="shared" si="1103"/>
        <v>10149486.063737147</v>
      </c>
      <c r="B3813">
        <f t="shared" si="1120"/>
        <v>1615340.8768860705</v>
      </c>
      <c r="C3813" t="str">
        <f t="shared" si="1104"/>
        <v>0.00448510366430971+0.00488966419754956i</v>
      </c>
      <c r="D3813" t="str">
        <f t="shared" si="1105"/>
        <v>0.0383645027314887-0.786297278338774i</v>
      </c>
      <c r="E3813" t="str">
        <f t="shared" si="1106"/>
        <v>-6.74360157014768-1.17264057497747i</v>
      </c>
      <c r="F3813" t="str">
        <f t="shared" si="1107"/>
        <v>0.496332642890191-2.99407390611085i</v>
      </c>
      <c r="G3813" t="str">
        <f t="shared" si="1108"/>
        <v>0.0284277210324106-0.166191412862741i</v>
      </c>
      <c r="H3813" t="str">
        <f t="shared" si="1109"/>
        <v>0.00510701152500365-4.85904400085074i</v>
      </c>
      <c r="I3813" t="str">
        <f t="shared" si="1110"/>
        <v>-0.0378778280573931-0.00631998291166351i</v>
      </c>
      <c r="K3813" t="str">
        <f t="shared" si="1111"/>
        <v>0.00281195293138664-0.00404388070549026i</v>
      </c>
      <c r="L3813" t="str">
        <f t="shared" si="1112"/>
        <v>0.0015-0.00615794727018788i</v>
      </c>
      <c r="M3813" t="str">
        <f t="shared" si="1113"/>
        <v>0.0135-0.00252633734161553i</v>
      </c>
      <c r="N3813">
        <f t="shared" si="1114"/>
        <v>132.52898007700406</v>
      </c>
      <c r="O3813">
        <f t="shared" si="1115"/>
        <v>43.563009229727101</v>
      </c>
      <c r="P3813" s="3">
        <f t="shared" si="1116"/>
        <v>-43.563009229727101</v>
      </c>
      <c r="Q3813" s="3">
        <f t="shared" si="1117"/>
        <v>47.471019922995929</v>
      </c>
      <c r="R3813">
        <f t="shared" si="1118"/>
        <v>-132.52898007700406</v>
      </c>
      <c r="S3813">
        <f t="shared" si="1119"/>
        <v>1615.3408768860704</v>
      </c>
      <c r="T3813">
        <f t="shared" si="1102"/>
        <v>-43.563009229727101</v>
      </c>
    </row>
    <row r="3814" spans="1:20" x14ac:dyDescent="0.3">
      <c r="A3814">
        <f t="shared" si="1103"/>
        <v>10188054.110779349</v>
      </c>
      <c r="B3814">
        <f t="shared" si="1120"/>
        <v>1621479.1722182375</v>
      </c>
      <c r="C3814" t="str">
        <f t="shared" si="1104"/>
        <v>0.00442659459717752+0.00481583038372382i</v>
      </c>
      <c r="D3814" t="str">
        <f t="shared" si="1105"/>
        <v>0.0380753049188328-0.783335078102605i</v>
      </c>
      <c r="E3814" t="str">
        <f t="shared" si="1106"/>
        <v>-6.69216442265597-1.15892010217169i</v>
      </c>
      <c r="F3814" t="str">
        <f t="shared" si="1107"/>
        <v>0.4926877493537-2.98336060974393i</v>
      </c>
      <c r="G3814" t="str">
        <f t="shared" si="1108"/>
        <v>0.0282189577803203-0.165597850837844i</v>
      </c>
      <c r="H3814" t="str">
        <f t="shared" si="1109"/>
        <v>0.00505347598011942-4.84060305779867i</v>
      </c>
      <c r="I3814" t="str">
        <f t="shared" si="1110"/>
        <v>-0.0375991246675783-0.00624964587050679i</v>
      </c>
      <c r="K3814" t="str">
        <f t="shared" si="1111"/>
        <v>0.00280371679469955-0.00403342332344605i</v>
      </c>
      <c r="L3814" t="str">
        <f t="shared" si="1112"/>
        <v>0.0015-0.0061346356547i</v>
      </c>
      <c r="M3814" t="str">
        <f t="shared" si="1113"/>
        <v>0.0135-0.00251677360192821i</v>
      </c>
      <c r="N3814">
        <f t="shared" si="1114"/>
        <v>132.58846869323995</v>
      </c>
      <c r="O3814">
        <f t="shared" si="1115"/>
        <v>43.686885484779864</v>
      </c>
      <c r="P3814" s="3">
        <f t="shared" si="1116"/>
        <v>-43.686885484779864</v>
      </c>
      <c r="Q3814" s="3">
        <f t="shared" si="1117"/>
        <v>47.411531306760061</v>
      </c>
      <c r="R3814">
        <f t="shared" si="1118"/>
        <v>-132.58846869323995</v>
      </c>
      <c r="S3814">
        <f t="shared" si="1119"/>
        <v>1621.4791722182376</v>
      </c>
      <c r="T3814">
        <f t="shared" si="1102"/>
        <v>-43.686885484779864</v>
      </c>
    </row>
    <row r="3815" spans="1:20" x14ac:dyDescent="0.3">
      <c r="A3815">
        <f t="shared" si="1103"/>
        <v>10226768.71640031</v>
      </c>
      <c r="B3815">
        <f t="shared" si="1120"/>
        <v>1627640.793072667</v>
      </c>
      <c r="C3815" t="str">
        <f t="shared" si="1104"/>
        <v>0.00436879523374802+0.00474312614100439i</v>
      </c>
      <c r="D3815" t="str">
        <f t="shared" si="1105"/>
        <v>0.0377882817479834-0.780383929024374i</v>
      </c>
      <c r="E3815" t="str">
        <f t="shared" si="1106"/>
        <v>-6.64112215340246-1.1453634056647i</v>
      </c>
      <c r="F3815" t="str">
        <f t="shared" si="1107"/>
        <v>0.489068850919875-2.97268110552521i</v>
      </c>
      <c r="G3815" t="str">
        <f t="shared" si="1108"/>
        <v>0.0280116834118196-0.165006148383191i</v>
      </c>
      <c r="H3815" t="str">
        <f t="shared" si="1109"/>
        <v>0.00500051262776893-4.82223235462043i</v>
      </c>
      <c r="I3815" t="str">
        <f t="shared" si="1110"/>
        <v>-0.0373224161755399-0.00618008262529238i</v>
      </c>
      <c r="K3815" t="str">
        <f t="shared" si="1111"/>
        <v>0.00279551063267446-0.00402296991211367i</v>
      </c>
      <c r="L3815" t="str">
        <f t="shared" si="1112"/>
        <v>0.0015-0.00611141228800559i</v>
      </c>
      <c r="M3815" t="str">
        <f t="shared" si="1113"/>
        <v>0.0135-0.00250724606687409i</v>
      </c>
      <c r="N3815">
        <f t="shared" si="1114"/>
        <v>132.64752933437427</v>
      </c>
      <c r="O3815">
        <f t="shared" si="1115"/>
        <v>43.810777338229101</v>
      </c>
      <c r="P3815" s="3">
        <f t="shared" si="1116"/>
        <v>-43.810777338229101</v>
      </c>
      <c r="Q3815" s="3">
        <f t="shared" si="1117"/>
        <v>47.352470665625717</v>
      </c>
      <c r="R3815">
        <f t="shared" si="1118"/>
        <v>-132.64752933437427</v>
      </c>
      <c r="S3815">
        <f t="shared" si="1119"/>
        <v>1627.6407930726671</v>
      </c>
      <c r="T3815">
        <f t="shared" si="1102"/>
        <v>-43.810777338229101</v>
      </c>
    </row>
    <row r="3816" spans="1:20" x14ac:dyDescent="0.3">
      <c r="A3816">
        <f t="shared" si="1103"/>
        <v>10265630.437522631</v>
      </c>
      <c r="B3816">
        <f t="shared" si="1120"/>
        <v>1633825.8280863431</v>
      </c>
      <c r="C3816" t="str">
        <f t="shared" si="1104"/>
        <v>0.00431169798078894+0.00467153425029389i</v>
      </c>
      <c r="D3816" t="str">
        <f t="shared" si="1105"/>
        <v>0.0375034169473569-0.777443791098139i</v>
      </c>
      <c r="E3816" t="str">
        <f t="shared" si="1106"/>
        <v>-6.59047170826328-1.13196847088417i</v>
      </c>
      <c r="F3816" t="str">
        <f t="shared" si="1107"/>
        <v>0.485475773492532-2.96203533728634i</v>
      </c>
      <c r="G3816" t="str">
        <f t="shared" si="1108"/>
        <v>0.0278058879554548-0.164416302569008i</v>
      </c>
      <c r="H3816" t="str">
        <f t="shared" si="1109"/>
        <v>0.00494811557473294-4.80393162179662i</v>
      </c>
      <c r="I3816" t="str">
        <f t="shared" si="1110"/>
        <v>-0.0370476891266601-0.006111284833086i</v>
      </c>
      <c r="K3816" t="str">
        <f t="shared" si="1111"/>
        <v>0.0027873345133677-0.00401252061122813i</v>
      </c>
      <c r="L3816" t="str">
        <f t="shared" si="1112"/>
        <v>0.0015-0.00608827683602868i</v>
      </c>
      <c r="M3816" t="str">
        <f t="shared" si="1113"/>
        <v>0.0135-0.00249775459939638i</v>
      </c>
      <c r="N3816">
        <f t="shared" si="1114"/>
        <v>132.70616156908608</v>
      </c>
      <c r="O3816">
        <f t="shared" si="1115"/>
        <v>43.934684666739628</v>
      </c>
      <c r="P3816" s="3">
        <f t="shared" si="1116"/>
        <v>-43.934684666739628</v>
      </c>
      <c r="Q3816" s="3">
        <f t="shared" si="1117"/>
        <v>47.293838430913908</v>
      </c>
      <c r="R3816">
        <f t="shared" si="1118"/>
        <v>-132.70616156908608</v>
      </c>
      <c r="S3816">
        <f t="shared" si="1119"/>
        <v>1633.8258280863431</v>
      </c>
      <c r="T3816">
        <f t="shared" si="1102"/>
        <v>-43.934684666739628</v>
      </c>
    </row>
    <row r="3817" spans="1:20" x14ac:dyDescent="0.3">
      <c r="A3817">
        <f t="shared" si="1103"/>
        <v>10304639.833185218</v>
      </c>
      <c r="B3817">
        <f t="shared" si="1120"/>
        <v>1640034.3662330713</v>
      </c>
      <c r="C3817" t="str">
        <f t="shared" si="1104"/>
        <v>0.00425529530698786+0.00460103775033035i</v>
      </c>
      <c r="D3817" t="str">
        <f t="shared" si="1105"/>
        <v>0.0372206943659098-0.774514624448918i</v>
      </c>
      <c r="E3817" t="str">
        <f t="shared" si="1106"/>
        <v>-6.54021005671638-1.11873330912458i</v>
      </c>
      <c r="F3817" t="str">
        <f t="shared" si="1107"/>
        <v>0.481908343975806-2.95142324834516i</v>
      </c>
      <c r="G3817" t="str">
        <f t="shared" si="1108"/>
        <v>0.0276015614970663-0.16382831043501i</v>
      </c>
      <c r="H3817" t="str">
        <f t="shared" si="1109"/>
        <v>0.00489627898191028-4.78570059085611i</v>
      </c>
      <c r="I3817" t="str">
        <f t="shared" si="1110"/>
        <v>-0.0367749301448911-0.00604324423773034i</v>
      </c>
      <c r="K3817" t="str">
        <f t="shared" si="1111"/>
        <v>0.00277918850269166-0.00400207556081337i</v>
      </c>
      <c r="L3817" t="str">
        <f t="shared" si="1112"/>
        <v>0.0015-0.00606522896595806i</v>
      </c>
      <c r="M3817" t="str">
        <f t="shared" si="1113"/>
        <v>0.0135-0.00248829906295715i</v>
      </c>
      <c r="N3817">
        <f t="shared" si="1114"/>
        <v>132.76436496826227</v>
      </c>
      <c r="O3817">
        <f t="shared" si="1115"/>
        <v>44.058607345059826</v>
      </c>
      <c r="P3817" s="3">
        <f t="shared" si="1116"/>
        <v>-44.058607345059826</v>
      </c>
      <c r="Q3817" s="3">
        <f t="shared" si="1117"/>
        <v>47.235635031737743</v>
      </c>
      <c r="R3817">
        <f t="shared" si="1118"/>
        <v>-132.76436496826227</v>
      </c>
      <c r="S3817">
        <f t="shared" si="1119"/>
        <v>1640.0343662330713</v>
      </c>
      <c r="T3817">
        <f t="shared" si="1102"/>
        <v>-44.058607345059826</v>
      </c>
    </row>
    <row r="3818" spans="1:20" x14ac:dyDescent="0.3">
      <c r="A3818">
        <f t="shared" si="1103"/>
        <v>10343797.464551322</v>
      </c>
      <c r="B3818">
        <f t="shared" si="1120"/>
        <v>1646266.496824757</v>
      </c>
      <c r="C3818" t="str">
        <f t="shared" si="1104"/>
        <v>0.00419957974284239+0.00453161993392368i</v>
      </c>
      <c r="D3818" t="str">
        <f t="shared" si="1105"/>
        <v>0.0369400979722585-0.771596389332371i</v>
      </c>
      <c r="E3818" t="str">
        <f t="shared" si="1106"/>
        <v>-6.49033419166869-1.10565595719568i</v>
      </c>
      <c r="F3818" t="str">
        <f t="shared" si="1107"/>
        <v>0.478366390270891-2.9408447815145i</v>
      </c>
      <c r="G3818" t="str">
        <f t="shared" si="1108"/>
        <v>0.0273986941796022-0.163242168990904i</v>
      </c>
      <c r="H3818" t="str">
        <f t="shared" si="1109"/>
        <v>0.00484499706393032-4.76753899437204i</v>
      </c>
      <c r="I3818" t="str">
        <f t="shared" si="1110"/>
        <v>-0.0365041259324823-0.00597595266900153i</v>
      </c>
      <c r="K3818" t="str">
        <f t="shared" si="1111"/>
        <v>0.00277107266442253-0.00399163490115723i</v>
      </c>
      <c r="L3818" t="str">
        <f t="shared" si="1112"/>
        <v>0.0015-0.00604226834624232i</v>
      </c>
      <c r="M3818" t="str">
        <f t="shared" si="1113"/>
        <v>0.0135-0.00247887932153531i</v>
      </c>
      <c r="N3818">
        <f t="shared" si="1114"/>
        <v>132.8221391051037</v>
      </c>
      <c r="O3818">
        <f t="shared" si="1115"/>
        <v>44.182545246038238</v>
      </c>
      <c r="P3818" s="3">
        <f t="shared" si="1116"/>
        <v>-44.182545246038238</v>
      </c>
      <c r="Q3818" s="3">
        <f t="shared" si="1117"/>
        <v>47.177860894896313</v>
      </c>
      <c r="R3818">
        <f t="shared" si="1118"/>
        <v>-132.8221391051037</v>
      </c>
      <c r="S3818">
        <f t="shared" si="1119"/>
        <v>1646.266496824757</v>
      </c>
      <c r="T3818">
        <f t="shared" si="1102"/>
        <v>-44.182545246038238</v>
      </c>
    </row>
    <row r="3819" spans="1:20" x14ac:dyDescent="0.3">
      <c r="A3819">
        <f t="shared" si="1103"/>
        <v>10383103.894916618</v>
      </c>
      <c r="B3819">
        <f t="shared" si="1120"/>
        <v>1652522.3095126911</v>
      </c>
      <c r="C3819" t="str">
        <f t="shared" si="1104"/>
        <v>0.00414454388053979+0.00446326434424621i</v>
      </c>
      <c r="D3819" t="str">
        <f t="shared" si="1105"/>
        <v>0.0366616118538151-0.768689046134575i</v>
      </c>
      <c r="E3819" t="str">
        <f t="shared" si="1106"/>
        <v>-6.44084112928297-1.09273447707603i</v>
      </c>
      <c r="F3819" t="str">
        <f t="shared" si="1107"/>
        <v>0.474849741272751-2.93029987911071i</v>
      </c>
      <c r="G3819" t="str">
        <f t="shared" si="1108"/>
        <v>0.0271972762029285-0.16265787521688i</v>
      </c>
      <c r="H3819" t="str">
        <f t="shared" si="1109"/>
        <v>0.00479426408876622-4.74944656595734i</v>
      </c>
      <c r="I3819" t="str">
        <f t="shared" si="1110"/>
        <v>-0.0362352632696993-0.00590940204177213i</v>
      </c>
      <c r="K3819" t="str">
        <f t="shared" si="1111"/>
        <v>0.0027629870602085-0.00398119877278686i</v>
      </c>
      <c r="L3819" t="str">
        <f t="shared" si="1112"/>
        <v>0.0015-0.00601939464658529i</v>
      </c>
      <c r="M3819" t="str">
        <f t="shared" si="1113"/>
        <v>0.0135-0.00246949523962474i</v>
      </c>
      <c r="N3819">
        <f t="shared" si="1114"/>
        <v>132.87948355522749</v>
      </c>
      <c r="O3819">
        <f t="shared" si="1115"/>
        <v>44.306498240640153</v>
      </c>
      <c r="P3819" s="3">
        <f t="shared" si="1116"/>
        <v>-44.306498240640153</v>
      </c>
      <c r="Q3819" s="3">
        <f t="shared" si="1117"/>
        <v>47.120516444772498</v>
      </c>
      <c r="R3819">
        <f t="shared" si="1118"/>
        <v>-132.87948355522749</v>
      </c>
      <c r="S3819">
        <f t="shared" si="1119"/>
        <v>1652.5223095126912</v>
      </c>
      <c r="T3819">
        <f t="shared" si="1102"/>
        <v>-44.306498240640153</v>
      </c>
    </row>
    <row r="3820" spans="1:20" x14ac:dyDescent="0.3">
      <c r="A3820">
        <f t="shared" si="1103"/>
        <v>10422559.6897173</v>
      </c>
      <c r="B3820">
        <f t="shared" si="1120"/>
        <v>1658801.8942888393</v>
      </c>
      <c r="C3820" t="str">
        <f t="shared" si="1104"/>
        <v>0.00409018037382679+0.00439595477117641i</v>
      </c>
      <c r="D3820" t="str">
        <f t="shared" si="1105"/>
        <v>0.0363852202159238-0.765792555371736i</v>
      </c>
      <c r="E3820" t="str">
        <f t="shared" si="1106"/>
        <v>-6.39172790880665-1.07996695557162i</v>
      </c>
      <c r="F3820" t="str">
        <f t="shared" si="1107"/>
        <v>0.471358226866797-2.91978848296224i</v>
      </c>
      <c r="G3820" t="str">
        <f t="shared" si="1108"/>
        <v>0.02699729782364-0.162075426064107i</v>
      </c>
      <c r="H3820" t="str">
        <f t="shared" si="1109"/>
        <v>0.00474407437735055-4.7314230402608i</v>
      </c>
      <c r="I3820" t="str">
        <f t="shared" si="1110"/>
        <v>-0.0359683290145469-0.00584358435518181i</v>
      </c>
      <c r="K3820" t="str">
        <f t="shared" si="1111"/>
        <v>0.0027549317495781-0.0039707673164441i</v>
      </c>
      <c r="L3820" t="str">
        <f t="shared" si="1112"/>
        <v>0.0015-0.00599660753794111i</v>
      </c>
      <c r="M3820" t="str">
        <f t="shared" si="1113"/>
        <v>0.0135-0.00246014668223225i</v>
      </c>
      <c r="N3820">
        <f t="shared" si="1114"/>
        <v>132.93639789676854</v>
      </c>
      <c r="O3820">
        <f t="shared" si="1115"/>
        <v>44.430466197964051</v>
      </c>
      <c r="P3820" s="3">
        <f t="shared" si="1116"/>
        <v>-44.430466197964051</v>
      </c>
      <c r="Q3820" s="3">
        <f t="shared" si="1117"/>
        <v>47.063602103231453</v>
      </c>
      <c r="R3820">
        <f t="shared" si="1118"/>
        <v>-132.93639789676854</v>
      </c>
      <c r="S3820">
        <f t="shared" si="1119"/>
        <v>1658.8018942888393</v>
      </c>
      <c r="T3820">
        <f t="shared" ref="T3820:T3845" si="1121">P3820</f>
        <v>-44.430466197964051</v>
      </c>
    </row>
    <row r="3821" spans="1:20" x14ac:dyDescent="0.3">
      <c r="A3821">
        <f t="shared" ref="A3821:A3845" si="1122">2*PI()*B3821</f>
        <v>10462165.416538225</v>
      </c>
      <c r="B3821">
        <f t="shared" si="1120"/>
        <v>1665105.3414871369</v>
      </c>
      <c r="C3821" t="str">
        <f t="shared" ref="C3821:C3845" si="1123">IMPRODUCT(D3821,E3821,$C$40,,K3821,$C$41)</f>
        <v>0.00403648193786935+0.00432967524769451i</v>
      </c>
      <c r="D3821" t="str">
        <f t="shared" ref="D3821:D3845" si="1124">IMDIV(IMPRODUCT($C$37,$C$38,COMPLEX(1,A3821/$C$38)),IMSUM(-1*A3821*A3821/$C$39,COMPLEX(0,1*A3821)))</f>
        <v>0.0361109073810017-0.762906877689904i</v>
      </c>
      <c r="E3821" t="str">
        <f t="shared" ref="E3821:E3845" si="1125">IMDIV(IMPRODUCT(IMSUM(F3821,G3821),$C$29,H3821),IMSUM(1,I3821))</f>
        <v>-6.34299159240067-1.06735150397934i</v>
      </c>
      <c r="F3821" t="str">
        <f t="shared" ref="F3821:F3845" si="1126">IMDIV(IMPRODUCT($C$14,$C$15,COMPLEX(1,A3821/$C$15)),IMSUM(-1*A3821*A3821/$C$16,COMPLEX(0,A3821)))</f>
        <v>0.467891677925515-2.90931053441788i</v>
      </c>
      <c r="G3821" t="str">
        <f t="shared" ref="G3821:G3845" si="1127">IMDIV(1,COMPLEX(1,A3821*$C$9*$C$10))</f>
        <v>0.0267987493548671-0.161494818455213i</v>
      </c>
      <c r="H3821" t="str">
        <f t="shared" ref="H3821:H3845" si="1128">IMDIV($C$3,IMSUM(K3821,COMPLEX(0,$C$28*A3821)))</f>
        <v>0.00469442230319187-4.71346815296283i</v>
      </c>
      <c r="I3821" t="str">
        <f t="shared" ref="I3821:I3845" si="1129">IMPRODUCT(F3821,$C$29,H3821,$C$31)</f>
        <v>-0.035703310102484-0.00577849169181448i</v>
      </c>
      <c r="K3821" t="str">
        <f t="shared" ref="K3821:K3845" si="1130">IF($C$26&lt;=0,IMDIV(1,IMSUM(IMDIV(1,L3821),1/$C$18)),IMDIV(1,IMSUM(IMDIV(1,L3821),1/$C$18,IMDIV(1,M3821))))</f>
        <v>0.00274690678994883-0.00396034067306119i</v>
      </c>
      <c r="L3821" t="str">
        <f t="shared" ref="L3821:L3845" si="1131">IMSUM($C$21/$C$22,IMDIV(1,COMPLEX(0,$C$20*$C$22*A3821)))</f>
        <v>0.0015-0.00597390669250957i</v>
      </c>
      <c r="M3821" t="str">
        <f t="shared" ref="M3821:M3845" si="1132">IMSUM($C$25/$C$26,IMDIV(1,COMPLEX(0,$C$24*$C$26*A3821)))</f>
        <v>0.0135-0.00245083351487572i</v>
      </c>
      <c r="N3821">
        <f t="shared" ref="N3821:N3845" si="1133">ABS(R3821)</f>
        <v>132.99288171047942</v>
      </c>
      <c r="O3821">
        <f t="shared" ref="O3821:O3845" si="1134">ABS(P3821)</f>
        <v>44.554448985258787</v>
      </c>
      <c r="P3821" s="3">
        <f t="shared" ref="P3821:P3845" si="1135">20*LOG10(IMABS(C3821))</f>
        <v>-44.554448985258787</v>
      </c>
      <c r="Q3821" s="3">
        <f t="shared" ref="Q3821:Q3845" si="1136">IMARGUMENT(C3821)*180/PI()</f>
        <v>47.007118289520577</v>
      </c>
      <c r="R3821">
        <f t="shared" ref="R3821:R3845" si="1137">IF(Q3821&lt;0,Q3821+180,Q3821-180)</f>
        <v>-132.99288171047942</v>
      </c>
      <c r="S3821">
        <f t="shared" ref="S3821:S3845" si="1138">B3821/1000</f>
        <v>1665.1053414871369</v>
      </c>
      <c r="T3821">
        <f t="shared" si="1121"/>
        <v>-44.554448985258787</v>
      </c>
    </row>
    <row r="3822" spans="1:20" x14ac:dyDescent="0.3">
      <c r="A3822">
        <f t="shared" si="1122"/>
        <v>10501921.645121071</v>
      </c>
      <c r="B3822">
        <f t="shared" ref="B3822:B3845" si="1139">B3821*(1+B$42)</f>
        <v>1671432.741784788</v>
      </c>
      <c r="C3822" t="str">
        <f t="shared" si="1123"/>
        <v>0.00398344134910371+0.00426441004633083i</v>
      </c>
      <c r="D3822" t="str">
        <f t="shared" si="1124"/>
        <v>0.035838657787693-0.760031973864738i</v>
      </c>
      <c r="E3822" t="str">
        <f t="shared" si="1125"/>
        <v>-6.29462926497013-1.05488625775551i</v>
      </c>
      <c r="F3822" t="str">
        <f t="shared" si="1126"/>
        <v>0.464449926305119-2.8988659743553i</v>
      </c>
      <c r="G3822" t="str">
        <f t="shared" si="1127"/>
        <v>0.0266016211660826-0.160916049284771i</v>
      </c>
      <c r="H3822" t="str">
        <f t="shared" si="1128"/>
        <v>0.0046453022919931-4.69558164077127i</v>
      </c>
      <c r="I3822" t="str">
        <f t="shared" si="1129"/>
        <v>-0.035440193546142-0.005714116216883i</v>
      </c>
      <c r="K3822" t="str">
        <f t="shared" si="1130"/>
        <v>0.00273891223663618-0.00394991898373666i</v>
      </c>
      <c r="L3822" t="str">
        <f t="shared" si="1131"/>
        <v>0.0015-0.00595129178373141i</v>
      </c>
      <c r="M3822" t="str">
        <f t="shared" si="1132"/>
        <v>0.0135-0.00244155560358211i</v>
      </c>
      <c r="N3822">
        <f t="shared" si="1133"/>
        <v>133.04893457982666</v>
      </c>
      <c r="O3822">
        <f t="shared" si="1134"/>
        <v>44.678446467939054</v>
      </c>
      <c r="P3822" s="3">
        <f t="shared" si="1135"/>
        <v>-44.678446467939054</v>
      </c>
      <c r="Q3822" s="3">
        <f t="shared" si="1136"/>
        <v>46.951065420173336</v>
      </c>
      <c r="R3822">
        <f t="shared" si="1137"/>
        <v>-133.04893457982666</v>
      </c>
      <c r="S3822">
        <f t="shared" si="1138"/>
        <v>1671.432741784788</v>
      </c>
      <c r="T3822">
        <f t="shared" si="1121"/>
        <v>-44.678446467939054</v>
      </c>
    </row>
    <row r="3823" spans="1:20" x14ac:dyDescent="0.3">
      <c r="A3823">
        <f t="shared" si="1122"/>
        <v>10541828.947372532</v>
      </c>
      <c r="B3823">
        <f t="shared" si="1139"/>
        <v>1677784.1862035701</v>
      </c>
      <c r="C3823" t="str">
        <f t="shared" si="1123"/>
        <v>0.0039310514450777+0.00420014367566354i</v>
      </c>
      <c r="D3823" t="str">
        <f t="shared" si="1124"/>
        <v>0.0355684559900194-0.757167804801194i</v>
      </c>
      <c r="E3823" t="str">
        <f t="shared" si="1125"/>
        <v>-6.24663803399505-1.04256937618898i</v>
      </c>
      <c r="F3823" t="str">
        <f t="shared" si="1126"/>
        <v>0.4610328048421-2.88845474318914i</v>
      </c>
      <c r="G3823" t="str">
        <f t="shared" si="1127"/>
        <v>0.0264059036829068-0.160339115419775i</v>
      </c>
      <c r="H3823" t="str">
        <f t="shared" si="1128"/>
        <v>0.0045967088212713-4.67776324141731i</v>
      </c>
      <c r="I3823" t="str">
        <f t="shared" si="1129"/>
        <v>-0.0351789664350374-0.00565045017742014i</v>
      </c>
      <c r="K3823" t="str">
        <f t="shared" si="1130"/>
        <v>0.0027309481428627-0.00393950238971156i</v>
      </c>
      <c r="L3823" t="str">
        <f t="shared" si="1131"/>
        <v>0.0015-0.00592876248628351i</v>
      </c>
      <c r="M3823" t="str">
        <f t="shared" si="1132"/>
        <v>0.0135-0.00243231281488555i</v>
      </c>
      <c r="N3823">
        <f t="shared" si="1133"/>
        <v>133.10455609108931</v>
      </c>
      <c r="O3823">
        <f t="shared" si="1134"/>
        <v>44.80245850960295</v>
      </c>
      <c r="P3823" s="3">
        <f t="shared" si="1135"/>
        <v>-44.80245850960295</v>
      </c>
      <c r="Q3823" s="3">
        <f t="shared" si="1136"/>
        <v>46.895443908910678</v>
      </c>
      <c r="R3823">
        <f t="shared" si="1137"/>
        <v>-133.10455609108931</v>
      </c>
      <c r="S3823">
        <f t="shared" si="1138"/>
        <v>1677.78418620357</v>
      </c>
      <c r="T3823">
        <f t="shared" si="1121"/>
        <v>-44.80245850960295</v>
      </c>
    </row>
    <row r="3824" spans="1:20" x14ac:dyDescent="0.3">
      <c r="A3824">
        <f t="shared" si="1122"/>
        <v>10581887.897372546</v>
      </c>
      <c r="B3824">
        <f t="shared" si="1139"/>
        <v>1684159.7661111436</v>
      </c>
      <c r="C3824" t="str">
        <f t="shared" si="1123"/>
        <v>0.00387930512428401+0.00413686087686797i</v>
      </c>
      <c r="D3824" t="str">
        <f t="shared" si="1124"/>
        <v>0.0353002866565447-0.754314331533265i</v>
      </c>
      <c r="E3824" t="str">
        <f t="shared" si="1125"/>
        <v>-6.19901502936298-1.03039904207923i</v>
      </c>
      <c r="F3824" t="str">
        <f t="shared" si="1126"/>
        <v>0.45764014734983-2.87807678087927i</v>
      </c>
      <c r="G3824" t="str">
        <f t="shared" si="1127"/>
        <v>0.02621158738691-0.159764013700108i</v>
      </c>
      <c r="H3824" t="str">
        <f t="shared" si="1128"/>
        <v>0.00454863641997931-4.66001269365151i</v>
      </c>
      <c r="I3824" t="str">
        <f t="shared" si="1129"/>
        <v>-0.0349196159352866-0.0055874859014775i</v>
      </c>
      <c r="K3824" t="str">
        <f t="shared" si="1130"/>
        <v>0.00272301455976749-0.00392909103234583i</v>
      </c>
      <c r="L3824" t="str">
        <f t="shared" si="1131"/>
        <v>0.0015-0.00590631847607443i</v>
      </c>
      <c r="M3824" t="str">
        <f t="shared" si="1132"/>
        <v>0.0135-0.00242310501582541i</v>
      </c>
      <c r="N3824">
        <f t="shared" si="1133"/>
        <v>133.15974583345192</v>
      </c>
      <c r="O3824">
        <f t="shared" si="1134"/>
        <v>44.926484972047341</v>
      </c>
      <c r="P3824" s="3">
        <f t="shared" si="1135"/>
        <v>-44.926484972047341</v>
      </c>
      <c r="Q3824" s="3">
        <f t="shared" si="1136"/>
        <v>46.840254166548071</v>
      </c>
      <c r="R3824">
        <f t="shared" si="1137"/>
        <v>-133.15974583345192</v>
      </c>
      <c r="S3824">
        <f t="shared" si="1138"/>
        <v>1684.1597661111437</v>
      </c>
      <c r="T3824">
        <f t="shared" si="1121"/>
        <v>-44.926484972047341</v>
      </c>
    </row>
    <row r="3825" spans="1:20" x14ac:dyDescent="0.3">
      <c r="A3825">
        <f t="shared" si="1122"/>
        <v>10622099.071382562</v>
      </c>
      <c r="B3825">
        <f t="shared" si="1139"/>
        <v>1690559.5732223659</v>
      </c>
      <c r="C3825" t="str">
        <f t="shared" si="1123"/>
        <v>0.00382819534598421+0.00407454662031421i</v>
      </c>
      <c r="D3825" t="str">
        <f t="shared" si="1124"/>
        <v>0.0350341345695407-0.751471515223703i</v>
      </c>
      <c r="E3825" t="str">
        <f t="shared" si="1125"/>
        <v>-6.15175740320152-1.01837346141886i</v>
      </c>
      <c r="F3825" t="str">
        <f t="shared" si="1126"/>
        <v>0.454271788615083-2.86773202693883i</v>
      </c>
      <c r="G3825" t="str">
        <f t="shared" si="1127"/>
        <v>0.0260186628154149-0.159190740939015i</v>
      </c>
      <c r="H3825" t="str">
        <f t="shared" si="1128"/>
        <v>0.00450107966812829-4.64232973723946i</v>
      </c>
      <c r="I3825" t="str">
        <f t="shared" si="1129"/>
        <v>-0.0346621292893144-0.00552521579733015i</v>
      </c>
      <c r="K3825" t="str">
        <f t="shared" si="1130"/>
        <v>0.00271511153641591-0.00391868505309486i</v>
      </c>
      <c r="L3825" t="str">
        <f t="shared" si="1131"/>
        <v>0.0015-0.00588395943023953i</v>
      </c>
      <c r="M3825" t="str">
        <f t="shared" si="1132"/>
        <v>0.0135-0.00241393207394442i</v>
      </c>
      <c r="N3825">
        <f t="shared" si="1133"/>
        <v>133.21450339909751</v>
      </c>
      <c r="O3825">
        <f t="shared" si="1134"/>
        <v>45.05052571528509</v>
      </c>
      <c r="P3825" s="3">
        <f t="shared" si="1135"/>
        <v>-45.05052571528509</v>
      </c>
      <c r="Q3825" s="3">
        <f t="shared" si="1136"/>
        <v>46.785496600902484</v>
      </c>
      <c r="R3825">
        <f t="shared" si="1137"/>
        <v>-133.21450339909751</v>
      </c>
      <c r="S3825">
        <f t="shared" si="1138"/>
        <v>1690.559573222366</v>
      </c>
      <c r="T3825">
        <f t="shared" si="1121"/>
        <v>-45.05052571528509</v>
      </c>
    </row>
    <row r="3826" spans="1:20" x14ac:dyDescent="0.3">
      <c r="A3826">
        <f t="shared" si="1122"/>
        <v>10662463.047853814</v>
      </c>
      <c r="B3826">
        <f t="shared" si="1139"/>
        <v>1696983.6996006109</v>
      </c>
      <c r="C3826" t="str">
        <f t="shared" si="1123"/>
        <v>0.00377771513002554+0.00401318610221419i</v>
      </c>
      <c r="D3826" t="str">
        <f t="shared" si="1124"/>
        <v>0.0347699846241593-0.748639317163752i</v>
      </c>
      <c r="E3826" t="str">
        <f t="shared" si="1125"/>
        <v>-6.10486232971291-1.00649086308086i</v>
      </c>
      <c r="F3826" t="str">
        <f t="shared" si="1126"/>
        <v>0.450927564394533-2.85742042044224i</v>
      </c>
      <c r="G3826" t="str">
        <f t="shared" si="1127"/>
        <v>0.0258271205612969-0.158619293923561i</v>
      </c>
      <c r="H3826" t="str">
        <f t="shared" si="1128"/>
        <v>0.00445403319641259-4.62471411295805i</v>
      </c>
      <c r="I3826" t="str">
        <f t="shared" si="1129"/>
        <v>-0.0344064938155654-0.00546363235268888i</v>
      </c>
      <c r="K3826" t="str">
        <f t="shared" si="1130"/>
        <v>0.00270723911980942-0.00390828459348639i</v>
      </c>
      <c r="L3826" t="str">
        <f t="shared" si="1131"/>
        <v>0.0015-0.00586168502713642i</v>
      </c>
      <c r="M3826" t="str">
        <f t="shared" si="1132"/>
        <v>0.0135-0.00240479385728673i</v>
      </c>
      <c r="N3826">
        <f t="shared" si="1133"/>
        <v>133.26882838330047</v>
      </c>
      <c r="O3826">
        <f t="shared" si="1134"/>
        <v>45.174580597560535</v>
      </c>
      <c r="P3826" s="3">
        <f t="shared" si="1135"/>
        <v>-45.174580597560535</v>
      </c>
      <c r="Q3826" s="3">
        <f t="shared" si="1136"/>
        <v>46.731171616699527</v>
      </c>
      <c r="R3826">
        <f t="shared" si="1137"/>
        <v>-133.26882838330047</v>
      </c>
      <c r="S3826">
        <f t="shared" si="1138"/>
        <v>1696.9836996006109</v>
      </c>
      <c r="T3826">
        <f t="shared" si="1121"/>
        <v>-45.174580597560535</v>
      </c>
    </row>
    <row r="3827" spans="1:20" x14ac:dyDescent="0.3">
      <c r="A3827">
        <f t="shared" si="1122"/>
        <v>10702980.407435659</v>
      </c>
      <c r="B3827">
        <f t="shared" si="1139"/>
        <v>1703432.2376590932</v>
      </c>
      <c r="C3827" t="str">
        <f t="shared" si="1123"/>
        <v>0.00372785755664892+0.0039527647413162i</v>
      </c>
      <c r="D3827" t="str">
        <f t="shared" si="1124"/>
        <v>0.0345078218276124-0.745817698772836i</v>
      </c>
      <c r="E3827" t="str">
        <f t="shared" si="1125"/>
        <v>-6.05832700500873-0.994749498510298i</v>
      </c>
      <c r="F3827" t="str">
        <f t="shared" si="1126"/>
        <v>0.447607311411296-2.84714190003318i</v>
      </c>
      <c r="G3827" t="str">
        <f t="shared" si="1127"/>
        <v>0.0256369512727831-0.158049669415093i</v>
      </c>
      <c r="H3827" t="str">
        <f t="shared" si="1128"/>
        <v>0.00440749168583528-4.60716556259111i</v>
      </c>
      <c r="I3827" t="str">
        <f t="shared" si="1129"/>
        <v>-0.034152696908211-0.00540272813391927i</v>
      </c>
      <c r="K3827" t="str">
        <f t="shared" si="1130"/>
        <v>0.0026993973548958-0.00389788979509764i</v>
      </c>
      <c r="L3827" t="str">
        <f t="shared" si="1131"/>
        <v>0.0015-0.00583949494634031i</v>
      </c>
      <c r="M3827" t="str">
        <f t="shared" si="1132"/>
        <v>0.0135-0.00239569023439603i</v>
      </c>
      <c r="N3827">
        <f t="shared" si="1133"/>
        <v>133.32272038451526</v>
      </c>
      <c r="O3827">
        <f t="shared" si="1134"/>
        <v>45.298649475366304</v>
      </c>
      <c r="P3827" s="3">
        <f t="shared" si="1135"/>
        <v>-45.298649475366304</v>
      </c>
      <c r="Q3827" s="3">
        <f t="shared" si="1136"/>
        <v>46.677279615484728</v>
      </c>
      <c r="R3827">
        <f t="shared" si="1137"/>
        <v>-133.32272038451526</v>
      </c>
      <c r="S3827">
        <f t="shared" si="1138"/>
        <v>1703.4322376590933</v>
      </c>
      <c r="T3827">
        <f t="shared" si="1121"/>
        <v>-45.298649475366304</v>
      </c>
    </row>
    <row r="3828" spans="1:20" x14ac:dyDescent="0.3">
      <c r="A3828">
        <f t="shared" si="1122"/>
        <v>10743651.732983915</v>
      </c>
      <c r="B3828">
        <f t="shared" si="1139"/>
        <v>1709905.2801621978</v>
      </c>
      <c r="C3828" t="str">
        <f t="shared" si="1123"/>
        <v>0.0036786157662899+0.00389326817564707i</v>
      </c>
      <c r="D3828" t="str">
        <f t="shared" si="1124"/>
        <v>0.0342476312983546-0.743006621598311i</v>
      </c>
      <c r="E3828" t="str">
        <f t="shared" si="1125"/>
        <v>-6.01214864694597-0.98314764142043i</v>
      </c>
      <c r="F3828" t="str">
        <f t="shared" si="1126"/>
        <v>0.444310867351334-2.83689640393239i</v>
      </c>
      <c r="G3828" t="str">
        <f t="shared" si="1127"/>
        <v>0.0254481456532497-0.157481864149688i</v>
      </c>
      <c r="H3828" t="str">
        <f t="shared" si="1128"/>
        <v>0.00436144986733601-4.58968382892558i</v>
      </c>
      <c r="I3828" t="str">
        <f t="shared" si="1129"/>
        <v>-0.0339007260368557-0.00534249578526675i</v>
      </c>
      <c r="K3828" t="str">
        <f t="shared" si="1130"/>
        <v>0.00269158628457957-0.00388750079953256i</v>
      </c>
      <c r="L3828" t="str">
        <f t="shared" si="1131"/>
        <v>0.0015-0.00581738886863948i</v>
      </c>
      <c r="M3828" t="str">
        <f t="shared" si="1132"/>
        <v>0.0135-0.00238662107431364i</v>
      </c>
      <c r="N3828">
        <f t="shared" si="1133"/>
        <v>133.37617900446509</v>
      </c>
      <c r="O3828">
        <f t="shared" si="1134"/>
        <v>45.422732203459162</v>
      </c>
      <c r="P3828" s="3">
        <f t="shared" si="1135"/>
        <v>-45.422732203459162</v>
      </c>
      <c r="Q3828" s="3">
        <f t="shared" si="1136"/>
        <v>46.623820995534899</v>
      </c>
      <c r="R3828">
        <f t="shared" si="1137"/>
        <v>-133.37617900446509</v>
      </c>
      <c r="S3828">
        <f t="shared" si="1138"/>
        <v>1709.9052801621979</v>
      </c>
      <c r="T3828">
        <f t="shared" si="1121"/>
        <v>-45.422732203459162</v>
      </c>
    </row>
    <row r="3829" spans="1:20" x14ac:dyDescent="0.3">
      <c r="A3829">
        <f t="shared" si="1122"/>
        <v>10784477.609569255</v>
      </c>
      <c r="B3829">
        <f t="shared" si="1139"/>
        <v>1716402.9202268142</v>
      </c>
      <c r="C3829" t="str">
        <f t="shared" si="1123"/>
        <v>0.0036299829593721+0.00383468225930079i</v>
      </c>
      <c r="D3829" t="str">
        <f t="shared" si="1124"/>
        <v>0.0339893982652765-0.740206047315177i</v>
      </c>
      <c r="E3829" t="str">
        <f t="shared" si="1125"/>
        <v>-5.96632449496397-0.971683587493312i</v>
      </c>
      <c r="F3829" t="str">
        <f t="shared" si="1126"/>
        <v>0.441038070859957-2.82668386994543i</v>
      </c>
      <c r="G3829" t="str">
        <f t="shared" si="1127"/>
        <v>0.025260694461019-0.156915874838609i</v>
      </c>
      <c r="H3829" t="str">
        <f t="shared" si="1128"/>
        <v>0.00431590252141983-4.57226865574747i</v>
      </c>
      <c r="I3829" t="str">
        <f t="shared" si="1129"/>
        <v>-0.0336505687462422-0.00528292802808955i</v>
      </c>
      <c r="K3829" t="str">
        <f t="shared" si="1130"/>
        <v>0.00268380594973249-0.00387711774839951i</v>
      </c>
      <c r="L3829" t="str">
        <f t="shared" si="1131"/>
        <v>0.0015-0.00579536647603058i</v>
      </c>
      <c r="M3829" t="str">
        <f t="shared" si="1132"/>
        <v>0.0135-0.00237758624657665i</v>
      </c>
      <c r="N3829">
        <f t="shared" si="1133"/>
        <v>133.42920384822929</v>
      </c>
      <c r="O3829">
        <f t="shared" si="1134"/>
        <v>45.5468286348761</v>
      </c>
      <c r="P3829" s="3">
        <f t="shared" si="1135"/>
        <v>-45.5468286348761</v>
      </c>
      <c r="Q3829" s="3">
        <f t="shared" si="1136"/>
        <v>46.570796151770708</v>
      </c>
      <c r="R3829">
        <f t="shared" si="1137"/>
        <v>-133.42920384822929</v>
      </c>
      <c r="S3829">
        <f t="shared" si="1138"/>
        <v>1716.4029202268143</v>
      </c>
      <c r="T3829">
        <f t="shared" si="1121"/>
        <v>-45.5468286348761</v>
      </c>
    </row>
    <row r="3830" spans="1:20" x14ac:dyDescent="0.3">
      <c r="A3830">
        <f t="shared" si="1122"/>
        <v>10825458.624485618</v>
      </c>
      <c r="B3830">
        <f t="shared" si="1139"/>
        <v>1722925.2513236762</v>
      </c>
      <c r="C3830" t="str">
        <f t="shared" si="1123"/>
        <v>0.00358195239609357+0.0037769930592732i</v>
      </c>
      <c r="D3830" t="str">
        <f t="shared" si="1124"/>
        <v>0.0337331080668959-0.737415937725781i</v>
      </c>
      <c r="E3830" t="str">
        <f t="shared" si="1125"/>
        <v>-5.92085180992255-0.960355654084547i</v>
      </c>
      <c r="F3830" t="str">
        <f t="shared" si="1126"/>
        <v>0.437788761538206-2.81650423547046i</v>
      </c>
      <c r="G3830" t="str">
        <f t="shared" si="1127"/>
        <v>0.0250745885091542-0.156351698168746i</v>
      </c>
      <c r="H3830" t="str">
        <f t="shared" si="1128"/>
        <v>0.00427084447778794-4.55491978783785i</v>
      </c>
      <c r="I3830" t="str">
        <f t="shared" si="1129"/>
        <v>-0.0334022126559557-0.0052240176600972i</v>
      </c>
      <c r="K3830" t="str">
        <f t="shared" si="1130"/>
        <v>0.00267605638920459-0.00386674078328902i</v>
      </c>
      <c r="L3830" t="str">
        <f t="shared" si="1131"/>
        <v>0.0015-0.00577342745171406i</v>
      </c>
      <c r="M3830" t="str">
        <f t="shared" si="1132"/>
        <v>0.0135-0.00236858562121603i</v>
      </c>
      <c r="N3830">
        <f t="shared" si="1133"/>
        <v>133.48179452432842</v>
      </c>
      <c r="O3830">
        <f t="shared" si="1134"/>
        <v>45.670938620950182</v>
      </c>
      <c r="P3830" s="3">
        <f t="shared" si="1135"/>
        <v>-45.670938620950182</v>
      </c>
      <c r="Q3830" s="3">
        <f t="shared" si="1136"/>
        <v>46.518205475671586</v>
      </c>
      <c r="R3830">
        <f t="shared" si="1137"/>
        <v>-133.48179452432842</v>
      </c>
      <c r="S3830">
        <f t="shared" si="1138"/>
        <v>1722.9252513236761</v>
      </c>
      <c r="T3830">
        <f t="shared" si="1121"/>
        <v>-45.670938620950182</v>
      </c>
    </row>
    <row r="3831" spans="1:20" x14ac:dyDescent="0.3">
      <c r="A3831">
        <f t="shared" si="1122"/>
        <v>10866595.367258664</v>
      </c>
      <c r="B3831">
        <f t="shared" si="1139"/>
        <v>1729472.3672787063</v>
      </c>
      <c r="C3831" t="str">
        <f t="shared" si="1123"/>
        <v>0.00353451739620598+0.00372018685234157i</v>
      </c>
      <c r="D3831" t="str">
        <f t="shared" si="1124"/>
        <v>0.0334787461505627-0.734636254759534i</v>
      </c>
      <c r="E3831" t="str">
        <f t="shared" si="1125"/>
        <v>-5.87572787394062-0.949162179932405i</v>
      </c>
      <c r="F3831" t="str">
        <f t="shared" si="1126"/>
        <v>0.434562779939291-2.80635743750577i</v>
      </c>
      <c r="G3831" t="str">
        <f t="shared" si="1127"/>
        <v>0.0248898186652534-0.155789330803057i</v>
      </c>
      <c r="H3831" t="str">
        <f t="shared" si="1128"/>
        <v>0.00422627061496951-4.53763697096884i</v>
      </c>
      <c r="I3831" t="str">
        <f t="shared" si="1129"/>
        <v>-0.033155645460125-0.00516575755459653i</v>
      </c>
      <c r="K3831" t="str">
        <f t="shared" si="1130"/>
        <v>0.00266833763983504-0.00385637004575185i</v>
      </c>
      <c r="L3831" t="str">
        <f t="shared" si="1131"/>
        <v>0.0015-0.00575157148008971i</v>
      </c>
      <c r="M3831" t="str">
        <f t="shared" si="1132"/>
        <v>0.0135-0.00235961906875476i</v>
      </c>
      <c r="N3831">
        <f t="shared" si="1133"/>
        <v>133.53395064480827</v>
      </c>
      <c r="O3831">
        <f t="shared" si="1134"/>
        <v>45.795062011327175</v>
      </c>
      <c r="P3831" s="3">
        <f t="shared" si="1135"/>
        <v>-45.795062011327175</v>
      </c>
      <c r="Q3831" s="3">
        <f t="shared" si="1136"/>
        <v>46.466049355191743</v>
      </c>
      <c r="R3831">
        <f t="shared" si="1137"/>
        <v>-133.53395064480827</v>
      </c>
      <c r="S3831">
        <f t="shared" si="1138"/>
        <v>1729.4723672787063</v>
      </c>
      <c r="T3831">
        <f t="shared" si="1121"/>
        <v>-45.795062011327175</v>
      </c>
    </row>
    <row r="3832" spans="1:20" x14ac:dyDescent="0.3">
      <c r="A3832">
        <f t="shared" si="1122"/>
        <v>10907888.429654248</v>
      </c>
      <c r="B3832">
        <f t="shared" si="1139"/>
        <v>1736044.3622743655</v>
      </c>
      <c r="C3832" t="str">
        <f t="shared" si="1123"/>
        <v>0.00348767133878791+0.00366425012198948i</v>
      </c>
      <c r="D3832" t="str">
        <f t="shared" si="1124"/>
        <v>0.0332262980716639-0.731866960472647i</v>
      </c>
      <c r="E3832" t="str">
        <f t="shared" si="1125"/>
        <v>-5.83094999023633-0.938101524871035i</v>
      </c>
      <c r="F3832" t="str">
        <f t="shared" si="1126"/>
        <v>0.431359967564936-2.79624341265734i</v>
      </c>
      <c r="G3832" t="str">
        <f t="shared" si="1127"/>
        <v>0.0247063758512426-0.155228769381i</v>
      </c>
      <c r="H3832" t="str">
        <f t="shared" si="1128"/>
        <v>0.00418217585995567-4.5204199518998i</v>
      </c>
      <c r="I3832" t="str">
        <f t="shared" si="1129"/>
        <v>-0.0329108549271242-0.00510814065974359i</v>
      </c>
      <c r="K3832" t="str">
        <f t="shared" si="1130"/>
        <v>0.00266064973646358-0.00384600567727739i</v>
      </c>
      <c r="L3832" t="str">
        <f t="shared" si="1131"/>
        <v>0.0015-0.00572979824675206i</v>
      </c>
      <c r="M3832" t="str">
        <f t="shared" si="1132"/>
        <v>0.0135-0.00235068646020597i</v>
      </c>
      <c r="N3832">
        <f t="shared" si="1133"/>
        <v>133.58567182532309</v>
      </c>
      <c r="O3832">
        <f t="shared" si="1134"/>
        <v>45.919198653980473</v>
      </c>
      <c r="P3832" s="3">
        <f t="shared" si="1135"/>
        <v>-45.919198653980473</v>
      </c>
      <c r="Q3832" s="3">
        <f t="shared" si="1136"/>
        <v>46.414328174676918</v>
      </c>
      <c r="R3832">
        <f t="shared" si="1137"/>
        <v>-133.58567182532309</v>
      </c>
      <c r="S3832">
        <f t="shared" si="1138"/>
        <v>1736.0443622743655</v>
      </c>
      <c r="T3832">
        <f t="shared" si="1121"/>
        <v>-45.919198653980473</v>
      </c>
    </row>
    <row r="3833" spans="1:20" x14ac:dyDescent="0.3">
      <c r="A3833">
        <f t="shared" si="1122"/>
        <v>10949338.405686935</v>
      </c>
      <c r="B3833">
        <f t="shared" si="1139"/>
        <v>1742641.3308510082</v>
      </c>
      <c r="C3833" t="str">
        <f t="shared" si="1123"/>
        <v>0.00344140766201097+0.00360916955537512i</v>
      </c>
      <c r="D3833" t="str">
        <f t="shared" si="1124"/>
        <v>0.0329757494928383-0.729108017047828i</v>
      </c>
      <c r="E3833" t="str">
        <f t="shared" si="1125"/>
        <v>-5.78651548296785-0.927172069547839i</v>
      </c>
      <c r="F3833" t="str">
        <f t="shared" si="1126"/>
        <v>0.428180166861787-2.78616209714636i</v>
      </c>
      <c r="G3833" t="str">
        <f t="shared" si="1127"/>
        <v>0.0245242510431674-0.154670010518973i</v>
      </c>
      <c r="H3833" t="str">
        <f t="shared" si="1128"/>
        <v>0.00413855518783427-4.50326847837318i</v>
      </c>
      <c r="I3833" t="str">
        <f t="shared" si="1129"/>
        <v>-0.0326678288992723-0.00505115999780274i</v>
      </c>
      <c r="K3833" t="str">
        <f t="shared" si="1130"/>
        <v>0.00265299271194194-0.00383564781927213i</v>
      </c>
      <c r="L3833" t="str">
        <f t="shared" si="1131"/>
        <v>0.0015-0.00570810743848581i</v>
      </c>
      <c r="M3833" t="str">
        <f t="shared" si="1132"/>
        <v>0.0135-0.00234178766707111i</v>
      </c>
      <c r="N3833">
        <f t="shared" si="1133"/>
        <v>133.63695768521524</v>
      </c>
      <c r="O3833">
        <f t="shared" si="1134"/>
        <v>46.043348395227532</v>
      </c>
      <c r="P3833" s="3">
        <f t="shared" si="1135"/>
        <v>-46.043348395227532</v>
      </c>
      <c r="Q3833" s="3">
        <f t="shared" si="1136"/>
        <v>46.363042314784771</v>
      </c>
      <c r="R3833">
        <f t="shared" si="1137"/>
        <v>-133.63695768521524</v>
      </c>
      <c r="S3833">
        <f t="shared" si="1138"/>
        <v>1742.6413308510082</v>
      </c>
      <c r="T3833">
        <f t="shared" si="1121"/>
        <v>-46.043348395227532</v>
      </c>
    </row>
    <row r="3834" spans="1:20" x14ac:dyDescent="0.3">
      <c r="A3834">
        <f t="shared" si="1122"/>
        <v>10990945.891628547</v>
      </c>
      <c r="B3834">
        <f t="shared" si="1139"/>
        <v>1749263.3679082422</v>
      </c>
      <c r="C3834" t="str">
        <f t="shared" si="1123"/>
        <v>0.00339571986290035+0.00355493204034307i</v>
      </c>
      <c r="D3834" t="str">
        <f t="shared" si="1124"/>
        <v>0.0327270861831912-0.726359386793985i</v>
      </c>
      <c r="E3834" t="str">
        <f t="shared" si="1125"/>
        <v>-5.74242169707526-0.916372215144843i</v>
      </c>
      <c r="F3834" t="str">
        <f t="shared" si="1126"/>
        <v>0.42502322121771-2.77611342681651i</v>
      </c>
      <c r="G3834" t="str">
        <f t="shared" si="1127"/>
        <v>0.0243434352709835-0.154113050810731i</v>
      </c>
      <c r="H3834" t="str">
        <f t="shared" si="1128"/>
        <v>0.00409540362142692-4.48618229911082i</v>
      </c>
      <c r="I3834" t="str">
        <f t="shared" si="1129"/>
        <v>-0.0324265552925317-0.00499480866441163i</v>
      </c>
      <c r="K3834" t="str">
        <f t="shared" si="1130"/>
        <v>0.00264536659714556-0.00382529661303862i</v>
      </c>
      <c r="L3834" t="str">
        <f t="shared" si="1131"/>
        <v>0.0015-0.00568649874326141i</v>
      </c>
      <c r="M3834" t="str">
        <f t="shared" si="1132"/>
        <v>0.0135-0.00233292256133802i</v>
      </c>
      <c r="N3834">
        <f t="shared" si="1133"/>
        <v>133.68780784759707</v>
      </c>
      <c r="O3834">
        <f t="shared" si="1134"/>
        <v>46.167511079745474</v>
      </c>
      <c r="P3834" s="3">
        <f t="shared" si="1135"/>
        <v>-46.167511079745474</v>
      </c>
      <c r="Q3834" s="3">
        <f t="shared" si="1136"/>
        <v>46.312192152402936</v>
      </c>
      <c r="R3834">
        <f t="shared" si="1137"/>
        <v>-133.68780784759707</v>
      </c>
      <c r="S3834">
        <f t="shared" si="1138"/>
        <v>1749.2633679082421</v>
      </c>
      <c r="T3834">
        <f t="shared" si="1121"/>
        <v>-46.167511079745474</v>
      </c>
    </row>
    <row r="3835" spans="1:20" x14ac:dyDescent="0.3">
      <c r="A3835">
        <f t="shared" si="1122"/>
        <v>11032711.486016735</v>
      </c>
      <c r="B3835">
        <f t="shared" si="1139"/>
        <v>1755910.5687062936</v>
      </c>
      <c r="C3835" t="str">
        <f t="shared" si="1123"/>
        <v>0.00335060149708907+0.00350152466247891i</v>
      </c>
      <c r="D3835" t="str">
        <f t="shared" si="1124"/>
        <v>0.0324802940175206-0.723621032145958i</v>
      </c>
      <c r="E3835" t="str">
        <f t="shared" si="1125"/>
        <v>-5.69866599812329-0.905700383104084i</v>
      </c>
      <c r="F3835" t="str">
        <f t="shared" si="1126"/>
        <v>0.421888974958152-2.76609733714136i</v>
      </c>
      <c r="G3835" t="str">
        <f t="shared" si="1127"/>
        <v>0.0241639196183463-0.153557886827816i</v>
      </c>
      <c r="H3835" t="str">
        <f t="shared" si="1128"/>
        <v>0.00405271623092702-4.46916116380988i</v>
      </c>
      <c r="I3835" t="str">
        <f t="shared" si="1129"/>
        <v>-0.0321870220962056-0.00493907982785317i</v>
      </c>
      <c r="K3835" t="str">
        <f t="shared" si="1130"/>
        <v>0.00263777142098546-0.00381495219975439i</v>
      </c>
      <c r="L3835" t="str">
        <f t="shared" si="1131"/>
        <v>0.0015-0.00566497185023054i</v>
      </c>
      <c r="M3835" t="str">
        <f t="shared" si="1132"/>
        <v>0.0135-0.0023240910154792i</v>
      </c>
      <c r="N3835">
        <f t="shared" si="1133"/>
        <v>133.73822193942758</v>
      </c>
      <c r="O3835">
        <f t="shared" si="1134"/>
        <v>46.291686550586888</v>
      </c>
      <c r="P3835" s="3">
        <f t="shared" si="1135"/>
        <v>-46.291686550586888</v>
      </c>
      <c r="Q3835" s="3">
        <f t="shared" si="1136"/>
        <v>46.261778060572425</v>
      </c>
      <c r="R3835">
        <f t="shared" si="1137"/>
        <v>-133.73822193942758</v>
      </c>
      <c r="S3835">
        <f t="shared" si="1138"/>
        <v>1755.9105687062936</v>
      </c>
      <c r="T3835">
        <f t="shared" si="1121"/>
        <v>-46.291686550586888</v>
      </c>
    </row>
    <row r="3836" spans="1:20" x14ac:dyDescent="0.3">
      <c r="A3836">
        <f t="shared" si="1122"/>
        <v>11074635.7896636</v>
      </c>
      <c r="B3836">
        <f t="shared" si="1139"/>
        <v>1762583.0288673777</v>
      </c>
      <c r="C3836" t="str">
        <f t="shared" si="1123"/>
        <v>0.00330604617856699+0.00344893470220611i</v>
      </c>
      <c r="D3836" t="str">
        <f t="shared" si="1124"/>
        <v>0.0322353589755454-0.720892915664218i</v>
      </c>
      <c r="E3836" t="str">
        <f t="shared" si="1125"/>
        <v>-5.65524577214548-0.895155014856955i</v>
      </c>
      <c r="F3836" t="str">
        <f t="shared" si="1126"/>
        <v>0.418777273342442-2.75611376323163i</v>
      </c>
      <c r="G3836" t="str">
        <f t="shared" si="1127"/>
        <v>0.0239856952223999-0.153004515119973i</v>
      </c>
      <c r="H3836" t="str">
        <f t="shared" si="1128"/>
        <v>0.00401048813353963-4.45220482313909i</v>
      </c>
      <c r="I3836" t="str">
        <f t="shared" si="1129"/>
        <v>-0.0319492173726355-0.00488396672833374i</v>
      </c>
      <c r="K3836" t="str">
        <f t="shared" si="1130"/>
        <v>0.00263020721042037-0.00380461472045144i</v>
      </c>
      <c r="L3836" t="str">
        <f t="shared" si="1131"/>
        <v>0.0015-0.00564352644972159i</v>
      </c>
      <c r="M3836" t="str">
        <f t="shared" si="1132"/>
        <v>0.0135-0.00231529290244989i</v>
      </c>
      <c r="N3836">
        <f t="shared" si="1133"/>
        <v>133.78819959159011</v>
      </c>
      <c r="O3836">
        <f t="shared" si="1134"/>
        <v>46.415874649194883</v>
      </c>
      <c r="P3836" s="3">
        <f t="shared" si="1135"/>
        <v>-46.415874649194883</v>
      </c>
      <c r="Q3836" s="3">
        <f t="shared" si="1136"/>
        <v>46.211800408409879</v>
      </c>
      <c r="R3836">
        <f t="shared" si="1137"/>
        <v>-133.78819959159011</v>
      </c>
      <c r="S3836">
        <f t="shared" si="1138"/>
        <v>1762.5830288673776</v>
      </c>
      <c r="T3836">
        <f t="shared" si="1121"/>
        <v>-46.415874649194883</v>
      </c>
    </row>
    <row r="3837" spans="1:20" x14ac:dyDescent="0.3">
      <c r="A3837">
        <f t="shared" si="1122"/>
        <v>11116719.405664321</v>
      </c>
      <c r="B3837">
        <f t="shared" si="1139"/>
        <v>1769280.8443770737</v>
      </c>
      <c r="C3837" t="str">
        <f t="shared" si="1123"/>
        <v>0.00326204757942374+0.00339714963192385i</v>
      </c>
      <c r="D3837" t="str">
        <f t="shared" si="1124"/>
        <v>0.031992267141139-0.718175000034576i</v>
      </c>
      <c r="E3837" t="str">
        <f t="shared" si="1125"/>
        <v>-5.6121584254886-0.884734571557295i</v>
      </c>
      <c r="F3837" t="str">
        <f t="shared" si="1126"/>
        <v>0.415687962560071-2.74616263984222i</v>
      </c>
      <c r="G3837" t="str">
        <f t="shared" si="1127"/>
        <v>0.0238087532735644-0.152452932215563i</v>
      </c>
      <c r="H3837" t="str">
        <f t="shared" si="1128"/>
        <v>0.00396871449312257-4.43531302873479i</v>
      </c>
      <c r="I3837" t="str">
        <f t="shared" si="1129"/>
        <v>-0.0317131292568947-0.00482946267726755i</v>
      </c>
      <c r="K3837" t="str">
        <f t="shared" si="1130"/>
        <v>0.00262267399046891-0.00379428431599568i</v>
      </c>
      <c r="L3837" t="str">
        <f t="shared" si="1131"/>
        <v>0.0015-0.00562216223323531i</v>
      </c>
      <c r="M3837" t="str">
        <f t="shared" si="1132"/>
        <v>0.0135-0.00230652809568628i</v>
      </c>
      <c r="N3837">
        <f t="shared" si="1133"/>
        <v>133.83774043896847</v>
      </c>
      <c r="O3837">
        <f t="shared" si="1134"/>
        <v>46.540075215419485</v>
      </c>
      <c r="P3837" s="3">
        <f t="shared" si="1135"/>
        <v>-46.540075215419485</v>
      </c>
      <c r="Q3837" s="3">
        <f t="shared" si="1136"/>
        <v>46.162259561031533</v>
      </c>
      <c r="R3837">
        <f t="shared" si="1137"/>
        <v>-133.83774043896847</v>
      </c>
      <c r="S3837">
        <f t="shared" si="1138"/>
        <v>1769.2808443770737</v>
      </c>
      <c r="T3837">
        <f t="shared" si="1121"/>
        <v>-46.540075215419485</v>
      </c>
    </row>
    <row r="3838" spans="1:20" x14ac:dyDescent="0.3">
      <c r="A3838">
        <f t="shared" si="1122"/>
        <v>11158962.939405847</v>
      </c>
      <c r="B3838">
        <f t="shared" si="1139"/>
        <v>1776004.1115857067</v>
      </c>
      <c r="C3838" t="str">
        <f t="shared" si="1123"/>
        <v>0.00321859942958704+0.00334615711318652i</v>
      </c>
      <c r="D3838" t="str">
        <f t="shared" si="1124"/>
        <v>0.03175100470157-0.7154672480679i</v>
      </c>
      <c r="E3838" t="str">
        <f t="shared" si="1125"/>
        <v>-5.56940138465873-0.874437533818419i</v>
      </c>
      <c r="F3838" t="str">
        <f t="shared" si="1126"/>
        <v>0.412620889726987-2.73624390137945i</v>
      </c>
      <c r="G3838" t="str">
        <f t="shared" si="1127"/>
        <v>0.0236330850153228-0.151903134621973i</v>
      </c>
      <c r="H3838" t="str">
        <f t="shared" si="1128"/>
        <v>0.00392739051982956-4.4184855331971i</v>
      </c>
      <c r="I3838" t="str">
        <f t="shared" si="1129"/>
        <v>-0.031478745956484-0.00477556105656778i</v>
      </c>
      <c r="K3838" t="str">
        <f t="shared" si="1130"/>
        <v>0.0026151717842222-0.00378396112706697i</v>
      </c>
      <c r="L3838" t="str">
        <f t="shared" si="1131"/>
        <v>0.0015-0.00560087889344022i</v>
      </c>
      <c r="M3838" t="str">
        <f t="shared" si="1132"/>
        <v>0.0135-0.00229779646910369i</v>
      </c>
      <c r="N3838">
        <f t="shared" si="1133"/>
        <v>133.88684412052106</v>
      </c>
      <c r="O3838">
        <f t="shared" si="1134"/>
        <v>46.664288087532185</v>
      </c>
      <c r="P3838" s="3">
        <f t="shared" si="1135"/>
        <v>-46.664288087532185</v>
      </c>
      <c r="Q3838" s="3">
        <f t="shared" si="1136"/>
        <v>46.113155879478938</v>
      </c>
      <c r="R3838">
        <f t="shared" si="1137"/>
        <v>-133.88684412052106</v>
      </c>
      <c r="S3838">
        <f t="shared" si="1138"/>
        <v>1776.0041115857066</v>
      </c>
      <c r="T3838">
        <f t="shared" si="1121"/>
        <v>-46.664288087532185</v>
      </c>
    </row>
    <row r="3839" spans="1:20" x14ac:dyDescent="0.3">
      <c r="A3839">
        <f t="shared" si="1122"/>
        <v>11201366.998575589</v>
      </c>
      <c r="B3839">
        <f t="shared" si="1139"/>
        <v>1782752.9272097324</v>
      </c>
      <c r="C3839" t="str">
        <f t="shared" si="1123"/>
        <v>0.00317569551655534+0.00329594499392295i</v>
      </c>
      <c r="D3839" t="str">
        <f t="shared" si="1124"/>
        <v>0.0315115579467478-0.712769622699818i</v>
      </c>
      <c r="E3839" t="str">
        <f t="shared" si="1125"/>
        <v>-5.52697209616794-0.864262401453799i</v>
      </c>
      <c r="F3839" t="str">
        <f t="shared" si="1126"/>
        <v>0.409575902881848-2.72635748190796i</v>
      </c>
      <c r="G3839" t="str">
        <f t="shared" si="1127"/>
        <v>0.0234586817440067-0.151355118826025i</v>
      </c>
      <c r="H3839" t="str">
        <f t="shared" si="1128"/>
        <v>0.00388651146975436-4.40172209008611i</v>
      </c>
      <c r="I3839" t="str">
        <f t="shared" si="1129"/>
        <v>-0.0312460557510247-0.0047222553179437i</v>
      </c>
      <c r="K3839" t="str">
        <f t="shared" si="1130"/>
        <v>0.00260770061285639-0.00377364529413902i</v>
      </c>
      <c r="L3839" t="str">
        <f t="shared" si="1131"/>
        <v>0.0015-0.00557967612416841i</v>
      </c>
      <c r="M3839" t="str">
        <f t="shared" si="1132"/>
        <v>0.0135-0.00228909789709473i</v>
      </c>
      <c r="N3839">
        <f t="shared" si="1133"/>
        <v>133.93551027935348</v>
      </c>
      <c r="O3839">
        <f t="shared" si="1134"/>
        <v>46.788513102242064</v>
      </c>
      <c r="P3839" s="3">
        <f t="shared" si="1135"/>
        <v>-46.788513102242064</v>
      </c>
      <c r="Q3839" s="3">
        <f t="shared" si="1136"/>
        <v>46.064489720646513</v>
      </c>
      <c r="R3839">
        <f t="shared" si="1137"/>
        <v>-133.93551027935348</v>
      </c>
      <c r="S3839">
        <f t="shared" si="1138"/>
        <v>1782.7529272097324</v>
      </c>
      <c r="T3839">
        <f t="shared" si="1121"/>
        <v>-46.788513102242064</v>
      </c>
    </row>
    <row r="3840" spans="1:20" x14ac:dyDescent="0.3">
      <c r="A3840">
        <f t="shared" si="1122"/>
        <v>11243932.193170177</v>
      </c>
      <c r="B3840">
        <f t="shared" si="1139"/>
        <v>1789527.3883331295</v>
      </c>
      <c r="C3840" t="str">
        <f t="shared" si="1123"/>
        <v>0.0031333296851261+0.00324650130569574i</v>
      </c>
      <c r="D3840" t="str">
        <f t="shared" si="1124"/>
        <v>0.0312739132684701-0.710082086990407i</v>
      </c>
      <c r="E3840" t="str">
        <f t="shared" si="1125"/>
        <v>-5.48486802638226-0.854207693221481i</v>
      </c>
      <c r="F3840" t="str">
        <f t="shared" si="1126"/>
        <v>0.406552850982266-2.71650331515777i</v>
      </c>
      <c r="G3840" t="str">
        <f t="shared" si="1127"/>
        <v>0.0232855348085816-0.150808881294372i</v>
      </c>
      <c r="H3840" t="str">
        <f t="shared" si="1128"/>
        <v>0.00384607264457691-4.38502245391811i</v>
      </c>
      <c r="I3840" t="str">
        <f t="shared" si="1129"/>
        <v>-0.0310150469919525-0.00466953898220419i</v>
      </c>
      <c r="K3840" t="str">
        <f t="shared" si="1130"/>
        <v>0.00260026049564551-0.00376333695745994i</v>
      </c>
      <c r="L3840" t="str">
        <f t="shared" si="1131"/>
        <v>0.0015-0.00555855362041083i</v>
      </c>
      <c r="M3840" t="str">
        <f t="shared" si="1132"/>
        <v>0.0135-0.00228043225452752i</v>
      </c>
      <c r="N3840">
        <f t="shared" si="1133"/>
        <v>133.98373856279147</v>
      </c>
      <c r="O3840">
        <f t="shared" si="1134"/>
        <v>46.91275009471056</v>
      </c>
      <c r="P3840" s="3">
        <f t="shared" si="1135"/>
        <v>-46.91275009471056</v>
      </c>
      <c r="Q3840" s="3">
        <f t="shared" si="1136"/>
        <v>46.016261437208527</v>
      </c>
      <c r="R3840">
        <f t="shared" si="1137"/>
        <v>-133.98373856279147</v>
      </c>
      <c r="S3840">
        <f t="shared" si="1138"/>
        <v>1789.5273883331295</v>
      </c>
      <c r="T3840">
        <f t="shared" si="1121"/>
        <v>-46.91275009471056</v>
      </c>
    </row>
    <row r="3841" spans="1:20" x14ac:dyDescent="0.3">
      <c r="A3841">
        <f t="shared" si="1122"/>
        <v>11286659.135504223</v>
      </c>
      <c r="B3841">
        <f t="shared" si="1139"/>
        <v>1796327.5924087954</v>
      </c>
      <c r="C3841" t="str">
        <f t="shared" si="1123"/>
        <v>0.00309149583711911+0.00319781426099967i</v>
      </c>
      <c r="D3841" t="str">
        <f t="shared" si="1124"/>
        <v>0.0310380571596822-0.707404604123938i</v>
      </c>
      <c r="E3841" t="str">
        <f t="shared" si="1125"/>
        <v>-5.44308666137021-0.84427194657209i</v>
      </c>
      <c r="F3841" t="str">
        <f t="shared" si="1126"/>
        <v>0.403551583901038-2.70668133453099i</v>
      </c>
      <c r="G3841" t="str">
        <f t="shared" si="1127"/>
        <v>0.023113635610431-0.1502644184739i</v>
      </c>
      <c r="H3841" t="str">
        <f t="shared" si="1128"/>
        <v>0.00380606939121064-4.36838638016169i</v>
      </c>
      <c r="I3841" t="str">
        <f t="shared" si="1129"/>
        <v>-0.0307857081022069-0.00461740563856729i</v>
      </c>
      <c r="K3841" t="str">
        <f t="shared" si="1130"/>
        <v>0.00259285144997448-0.00375303625703274i</v>
      </c>
      <c r="L3841" t="str">
        <f t="shared" si="1131"/>
        <v>0.0015-0.00553751107831323i</v>
      </c>
      <c r="M3841" t="str">
        <f t="shared" si="1132"/>
        <v>0.0135-0.00227179941674389i</v>
      </c>
      <c r="N3841">
        <f t="shared" si="1133"/>
        <v>134.03152862245085</v>
      </c>
      <c r="O3841">
        <f t="shared" si="1134"/>
        <v>47.036998898566942</v>
      </c>
      <c r="P3841" s="3">
        <f t="shared" si="1135"/>
        <v>-47.036998898566942</v>
      </c>
      <c r="Q3841" s="3">
        <f t="shared" si="1136"/>
        <v>45.968471377549143</v>
      </c>
      <c r="R3841">
        <f t="shared" si="1137"/>
        <v>-134.03152862245085</v>
      </c>
      <c r="S3841">
        <f t="shared" si="1138"/>
        <v>1796.3275924087955</v>
      </c>
      <c r="T3841">
        <f t="shared" si="1121"/>
        <v>-47.036998898566942</v>
      </c>
    </row>
    <row r="3842" spans="1:20" x14ac:dyDescent="0.3">
      <c r="A3842">
        <f t="shared" si="1122"/>
        <v>11329548.44021914</v>
      </c>
      <c r="B3842">
        <f t="shared" si="1139"/>
        <v>1803153.6372599488</v>
      </c>
      <c r="C3842" t="str">
        <f t="shared" si="1123"/>
        <v>0.00305018793109534+0.00314987225059874i</v>
      </c>
      <c r="D3842" t="str">
        <f t="shared" si="1124"/>
        <v>0.0308039762137361-0.704737137408538i</v>
      </c>
      <c r="E3842" t="str">
        <f t="shared" si="1125"/>
        <v>-5.40162550675273-0.834453717400476i</v>
      </c>
      <c r="F3842" t="str">
        <f t="shared" si="1126"/>
        <v>0.400571952422383-2.69689147310879i</v>
      </c>
      <c r="G3842" t="str">
        <f t="shared" si="1127"/>
        <v>0.0229429756031397-0.149721726792117i</v>
      </c>
      <c r="H3842" t="str">
        <f t="shared" si="1128"/>
        <v>0.00376649710145161-4.35181362523403i</v>
      </c>
      <c r="I3842" t="str">
        <f t="shared" si="1129"/>
        <v>-0.0305580275759243-0.00456584894397639i</v>
      </c>
      <c r="K3842" t="str">
        <f t="shared" si="1130"/>
        <v>0.00258547349135229-0.00374274333259633i</v>
      </c>
      <c r="L3842" t="str">
        <f t="shared" si="1131"/>
        <v>0.0015-0.0055165481951716i</v>
      </c>
      <c r="M3842" t="str">
        <f t="shared" si="1132"/>
        <v>0.0135-0.00226319925955758i</v>
      </c>
      <c r="N3842">
        <f t="shared" si="1133"/>
        <v>134.07888011430651</v>
      </c>
      <c r="O3842">
        <f t="shared" si="1134"/>
        <v>47.161259345923483</v>
      </c>
      <c r="P3842" s="3">
        <f t="shared" si="1135"/>
        <v>-47.161259345923483</v>
      </c>
      <c r="Q3842" s="3">
        <f t="shared" si="1136"/>
        <v>45.921119885693479</v>
      </c>
      <c r="R3842">
        <f t="shared" si="1137"/>
        <v>-134.07888011430651</v>
      </c>
      <c r="S3842">
        <f t="shared" si="1138"/>
        <v>1803.1536372599487</v>
      </c>
      <c r="T3842">
        <f t="shared" si="1121"/>
        <v>-47.161259345923483</v>
      </c>
    </row>
    <row r="3843" spans="1:20" x14ac:dyDescent="0.3">
      <c r="A3843">
        <f t="shared" si="1122"/>
        <v>11372600.724291973</v>
      </c>
      <c r="B3843">
        <f t="shared" si="1139"/>
        <v>1810005.6210815366</v>
      </c>
      <c r="C3843" t="str">
        <f t="shared" si="1123"/>
        <v>0.00300939998207177+0.00310266384090134i</v>
      </c>
      <c r="D3843" t="str">
        <f t="shared" si="1124"/>
        <v>0.0305716571236574-0.702079650275939i</v>
      </c>
      <c r="E3843" t="str">
        <f t="shared" si="1125"/>
        <v>-5.36048208755386-0.824751579800799i</v>
      </c>
      <c r="F3843" t="str">
        <f t="shared" si="1126"/>
        <v>0.397613808238128-2.68713366365802i</v>
      </c>
      <c r="G3843" t="str">
        <f t="shared" si="1127"/>
        <v>0.0227735462922767-0.149180802657548i</v>
      </c>
      <c r="H3843" t="str">
        <f t="shared" si="1128"/>
        <v>0.00372735121162894-4.33530394649708i</v>
      </c>
      <c r="I3843" t="str">
        <f t="shared" si="1129"/>
        <v>-0.0303319939781272-0.00451486262242189i</v>
      </c>
      <c r="K3843" t="str">
        <f t="shared" si="1130"/>
        <v>0.00257812663342519-0.00373245832360662i</v>
      </c>
      <c r="L3843" t="str">
        <f t="shared" si="1131"/>
        <v>0.0015-0.00549566466942775i</v>
      </c>
      <c r="M3843" t="str">
        <f t="shared" si="1132"/>
        <v>0.0135-0.00225463165925242i</v>
      </c>
      <c r="N3843">
        <f t="shared" si="1133"/>
        <v>134.12579269876221</v>
      </c>
      <c r="O3843">
        <f t="shared" si="1134"/>
        <v>47.285531267390269</v>
      </c>
      <c r="P3843" s="3">
        <f t="shared" si="1135"/>
        <v>-47.285531267390269</v>
      </c>
      <c r="Q3843" s="3">
        <f t="shared" si="1136"/>
        <v>45.874207301237789</v>
      </c>
      <c r="R3843">
        <f t="shared" si="1137"/>
        <v>-134.12579269876221</v>
      </c>
      <c r="S3843">
        <f t="shared" si="1138"/>
        <v>1810.0056210815367</v>
      </c>
      <c r="T3843">
        <f t="shared" si="1121"/>
        <v>-47.285531267390269</v>
      </c>
    </row>
    <row r="3844" spans="1:20" x14ac:dyDescent="0.3">
      <c r="A3844">
        <f t="shared" si="1122"/>
        <v>11415816.607044281</v>
      </c>
      <c r="B3844">
        <f t="shared" si="1139"/>
        <v>1816883.6424416464</v>
      </c>
      <c r="C3844" t="str">
        <f t="shared" si="1123"/>
        <v>0.00296912606123165+0.00305617777137291i</v>
      </c>
      <c r="D3844" t="str">
        <f t="shared" si="1124"/>
        <v>0.0303410866814142-0.699432106281125i</v>
      </c>
      <c r="E3844" t="str">
        <f t="shared" si="1125"/>
        <v>-5.31965394805252-0.815164125825142i</v>
      </c>
      <c r="F3844" t="str">
        <f t="shared" si="1126"/>
        <v>0.394677003943905-2.67740783863789i</v>
      </c>
      <c r="G3844" t="str">
        <f t="shared" si="1127"/>
        <v>0.0226053392351772-0.148641642460112i</v>
      </c>
      <c r="H3844" t="str">
        <f t="shared" si="1128"/>
        <v>0.0036886272022573-4.3188571022539i</v>
      </c>
      <c r="I3844" t="str">
        <f t="shared" si="1129"/>
        <v>-0.0301075959444141-0.00446444046426945i</v>
      </c>
      <c r="K3844" t="str">
        <f t="shared" si="1130"/>
        <v>0.00257081088799039-0.00372218136921798i</v>
      </c>
      <c r="L3844" t="str">
        <f t="shared" si="1131"/>
        <v>0.0015-0.00547486020066525i</v>
      </c>
      <c r="M3844" t="str">
        <f t="shared" si="1132"/>
        <v>0.0135-0.00224609649258061i</v>
      </c>
      <c r="N3844">
        <f t="shared" si="1133"/>
        <v>134.17226604071544</v>
      </c>
      <c r="O3844">
        <f t="shared" si="1134"/>
        <v>47.409814492090582</v>
      </c>
      <c r="P3844" s="3">
        <f t="shared" si="1135"/>
        <v>-47.409814492090582</v>
      </c>
      <c r="Q3844" s="3">
        <f t="shared" si="1136"/>
        <v>45.827733959284551</v>
      </c>
      <c r="R3844">
        <f t="shared" si="1137"/>
        <v>-134.17226604071544</v>
      </c>
      <c r="S3844">
        <f t="shared" si="1138"/>
        <v>1816.8836424416463</v>
      </c>
      <c r="T3844">
        <f t="shared" si="1121"/>
        <v>-47.409814492090582</v>
      </c>
    </row>
    <row r="3845" spans="1:20" x14ac:dyDescent="0.3">
      <c r="A3845">
        <f t="shared" si="1122"/>
        <v>11459196.71015105</v>
      </c>
      <c r="B3845">
        <f t="shared" si="1139"/>
        <v>1823787.8002829247</v>
      </c>
      <c r="C3845" t="str">
        <f t="shared" si="1123"/>
        <v>0.00292936029563127+0.00301040295198561i</v>
      </c>
      <c r="D3845" t="str">
        <f t="shared" si="1124"/>
        <v>0.0301122517771975-0.696794469102095i</v>
      </c>
      <c r="E3845" t="str">
        <f t="shared" si="1125"/>
        <v>-5.27913865163516-0.805689965245521i</v>
      </c>
      <c r="F3845" t="str">
        <f t="shared" si="1126"/>
        <v>0.391761393035342-2.66771393020655i</v>
      </c>
      <c r="G3845" t="str">
        <f t="shared" si="1127"/>
        <v>0.0224383460407238-0.148104242571509i</v>
      </c>
      <c r="H3845" t="str">
        <f t="shared" si="1128"/>
        <v>0.00365032059769015-4.30247285174483i</v>
      </c>
      <c r="I3845" t="str">
        <f t="shared" si="1129"/>
        <v>-0.0298848221806479-0.00441457632559415i</v>
      </c>
      <c r="K3845" t="str">
        <f t="shared" si="1130"/>
        <v>0.00256352626500941-0.00371191260826483i</v>
      </c>
      <c r="L3845" t="str">
        <f t="shared" si="1131"/>
        <v>0.0015-0.00545413448960473i</v>
      </c>
      <c r="M3845" t="str">
        <f t="shared" si="1132"/>
        <v>0.0135-0.00223759363676092i</v>
      </c>
      <c r="N3845">
        <f t="shared" si="1133"/>
        <v>134.21829980962542</v>
      </c>
      <c r="O3845">
        <f t="shared" si="1134"/>
        <v>47.534108847675583</v>
      </c>
      <c r="P3845" s="3">
        <f t="shared" si="1135"/>
        <v>-47.534108847675583</v>
      </c>
      <c r="Q3845" s="3">
        <f t="shared" si="1136"/>
        <v>45.781700190374579</v>
      </c>
      <c r="R3845">
        <f t="shared" si="1137"/>
        <v>-134.21829980962542</v>
      </c>
      <c r="S3845">
        <f t="shared" si="1138"/>
        <v>1823.7878002829248</v>
      </c>
      <c r="T3845">
        <f t="shared" si="1121"/>
        <v>-47.534108847675583</v>
      </c>
    </row>
  </sheetData>
  <sheetProtection algorithmName="SHA-512" hashValue="YZbOxFMDc4o16jKiQ0WefjIYg9l8rAC3gx6KL7+oY1dHV0CBlHLyYsEk5aKqVV5K6hFvcsmdDTfA34TljP2+Ow==" saltValue="jsyAnu+7fEyQJgWgL0jwO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topLeftCell="B1" zoomScale="90" zoomScaleNormal="90" workbookViewId="0">
      <selection activeCell="L28" sqref="L28"/>
    </sheetView>
  </sheetViews>
  <sheetFormatPr defaultColWidth="9.21875" defaultRowHeight="13.8" x14ac:dyDescent="0.25"/>
  <cols>
    <col min="1" max="1" width="1.44140625" style="37" customWidth="1"/>
    <col min="2" max="2" width="10" style="37" customWidth="1"/>
    <col min="3" max="3" width="28.44140625" style="37" bestFit="1" customWidth="1"/>
    <col min="4" max="4" width="20.5546875" style="37" bestFit="1" customWidth="1"/>
    <col min="5" max="5" width="12" style="37" customWidth="1"/>
    <col min="6" max="6" width="15.5546875" style="37" customWidth="1"/>
    <col min="7" max="7" width="18.21875" style="37" customWidth="1"/>
    <col min="8" max="8" width="18.44140625" style="37" customWidth="1"/>
    <col min="9" max="9" width="19.44140625" style="37" bestFit="1" customWidth="1"/>
    <col min="10" max="10" width="26" style="37" customWidth="1"/>
    <col min="11" max="11" width="9.77734375" style="53" customWidth="1"/>
    <col min="12" max="12" width="24.77734375" style="53" bestFit="1" customWidth="1"/>
    <col min="13" max="13" width="14.5546875" style="53" bestFit="1" customWidth="1"/>
    <col min="14" max="14" width="6.44140625" style="37" bestFit="1" customWidth="1"/>
    <col min="15" max="15" width="9.21875" style="37"/>
    <col min="16" max="17" width="13.21875" style="53" customWidth="1"/>
    <col min="18" max="18" width="14.44140625" style="53" customWidth="1"/>
    <col min="19" max="19" width="9.77734375" style="53" customWidth="1"/>
    <col min="20" max="20" width="35.77734375" style="37" bestFit="1" customWidth="1"/>
    <col min="21" max="16384" width="9.21875" style="37"/>
  </cols>
  <sheetData>
    <row r="1" spans="2:20" ht="7.5" customHeight="1" thickBot="1" x14ac:dyDescent="0.3"/>
    <row r="2" spans="2:20" ht="31.8" thickBot="1" x14ac:dyDescent="0.35">
      <c r="B2" s="262" t="s">
        <v>205</v>
      </c>
      <c r="C2" s="383" t="str">
        <f>'Device Calculator'!C3</f>
        <v>TPS546D24A</v>
      </c>
      <c r="D2" s="383"/>
      <c r="E2" s="383"/>
      <c r="F2" s="383"/>
      <c r="G2" s="383"/>
      <c r="H2" s="383"/>
      <c r="I2" s="383"/>
      <c r="J2" s="384"/>
      <c r="L2" s="366" t="s">
        <v>350</v>
      </c>
      <c r="M2" s="367"/>
      <c r="N2" s="368"/>
      <c r="P2" s="380" t="s">
        <v>158</v>
      </c>
      <c r="Q2" s="381"/>
      <c r="R2" s="382"/>
      <c r="T2" s="140" t="s">
        <v>16</v>
      </c>
    </row>
    <row r="3" spans="2:20" ht="16.2" thickBot="1" x14ac:dyDescent="0.35">
      <c r="B3" s="377" t="s">
        <v>204</v>
      </c>
      <c r="C3" s="378"/>
      <c r="D3" s="378"/>
      <c r="E3" s="378"/>
      <c r="F3" s="378"/>
      <c r="G3" s="378"/>
      <c r="H3" s="378"/>
      <c r="I3" s="378"/>
      <c r="J3" s="379"/>
      <c r="L3" s="212" t="s">
        <v>306</v>
      </c>
      <c r="M3" s="213" t="s">
        <v>21</v>
      </c>
      <c r="N3" s="214" t="s">
        <v>208</v>
      </c>
      <c r="P3" s="215" t="s">
        <v>155</v>
      </c>
      <c r="Q3" s="216" t="s">
        <v>156</v>
      </c>
      <c r="R3" s="217" t="s">
        <v>157</v>
      </c>
      <c r="T3" s="31" t="s">
        <v>541</v>
      </c>
    </row>
    <row r="4" spans="2:20" ht="28.2" thickBot="1" x14ac:dyDescent="0.3">
      <c r="B4" s="218" t="s">
        <v>206</v>
      </c>
      <c r="C4" s="218" t="s">
        <v>207</v>
      </c>
      <c r="D4" s="218" t="s">
        <v>547</v>
      </c>
      <c r="E4" s="218" t="s">
        <v>208</v>
      </c>
      <c r="F4" s="275" t="s">
        <v>693</v>
      </c>
      <c r="G4" s="275" t="s">
        <v>691</v>
      </c>
      <c r="H4" s="275" t="s">
        <v>692</v>
      </c>
      <c r="I4" s="218" t="s">
        <v>211</v>
      </c>
      <c r="J4" s="218" t="s">
        <v>678</v>
      </c>
      <c r="L4" s="219" t="s">
        <v>191</v>
      </c>
      <c r="M4" s="220" t="str">
        <f>'Device Calculator'!C3</f>
        <v>TPS546D24A</v>
      </c>
      <c r="N4" s="221"/>
      <c r="P4" s="63">
        <v>0</v>
      </c>
      <c r="Q4" s="222" t="s">
        <v>37</v>
      </c>
      <c r="R4" s="223" t="s">
        <v>37</v>
      </c>
      <c r="T4" s="32" t="s">
        <v>542</v>
      </c>
    </row>
    <row r="5" spans="2:20" ht="15.6" thickBot="1" x14ac:dyDescent="0.3">
      <c r="B5" s="369" t="s">
        <v>213</v>
      </c>
      <c r="C5" s="224" t="s">
        <v>122</v>
      </c>
      <c r="D5" s="206">
        <v>28</v>
      </c>
      <c r="E5" s="98"/>
      <c r="F5" s="100">
        <f>IF(AND(D6=550,OR(D5=7,D5=8,D5=9,D5=10,D5=12,D5=13,D5=14,D5=15,D5=17,D5=18,D5=19,D5=20,D5=22,D5=23,D5=24,D5=25)),VLOOKUP(D5,'Resistor References'!I2:J17,2,FALSE),VLOOKUP(D5,'Resistor References'!G2:H35,2,FALSE))</f>
        <v>28</v>
      </c>
      <c r="G5" s="101" t="str">
        <f>'Resistor References'!G3</f>
        <v>SHORT</v>
      </c>
      <c r="H5" s="225" t="str">
        <f>'Resistor References'!G2</f>
        <v>EEPROM</v>
      </c>
      <c r="I5" s="66"/>
      <c r="J5" s="370" t="str">
        <f>IF(AND(D5=G5,D6=G6),"SHORT",IF(AND(H5=D5,H6=D6),"FLOAT","Resistor"))</f>
        <v>Resistor</v>
      </c>
      <c r="L5" s="67" t="s">
        <v>345</v>
      </c>
      <c r="M5" s="107">
        <f>ILOOP_trgt</f>
        <v>13.089908626492736</v>
      </c>
      <c r="N5" s="68"/>
      <c r="P5" s="69">
        <v>1</v>
      </c>
      <c r="Q5" s="70">
        <v>2</v>
      </c>
      <c r="R5" s="71">
        <v>0.5</v>
      </c>
      <c r="T5" s="33" t="s">
        <v>543</v>
      </c>
    </row>
    <row r="6" spans="2:20" ht="15.6" thickBot="1" x14ac:dyDescent="0.3">
      <c r="B6" s="369"/>
      <c r="C6" s="226" t="s">
        <v>35</v>
      </c>
      <c r="D6" s="207">
        <f>fsw</f>
        <v>1100</v>
      </c>
      <c r="E6" s="99" t="s">
        <v>11</v>
      </c>
      <c r="F6" s="103">
        <f>IF(AND(D6=550,OR(D5=7,D5=8,D5=9,D5=10,D5=12, D5=13, D5=14, D5=15, D5=17, D5=18, D5=19, D5=20, D5=22, D5=23, D5=24, D5=25)),"Open",VLOOKUP(D6,'Resistor References'!K3:L10,2,FALSE))</f>
        <v>6</v>
      </c>
      <c r="G6" s="104">
        <v>550</v>
      </c>
      <c r="H6" s="227" t="s">
        <v>37</v>
      </c>
      <c r="I6" s="73">
        <v>450</v>
      </c>
      <c r="J6" s="371"/>
      <c r="L6" s="67" t="s">
        <v>346</v>
      </c>
      <c r="M6" s="107">
        <f>VLOOP_trgt</f>
        <v>0.89584351847010524</v>
      </c>
      <c r="N6" s="68"/>
      <c r="P6" s="63">
        <v>2</v>
      </c>
      <c r="Q6" s="74">
        <v>2</v>
      </c>
      <c r="R6" s="75">
        <v>1</v>
      </c>
      <c r="T6" s="34" t="s">
        <v>17</v>
      </c>
    </row>
    <row r="7" spans="2:20" ht="15.6" thickBot="1" x14ac:dyDescent="0.3">
      <c r="B7" s="369" t="s">
        <v>214</v>
      </c>
      <c r="C7" s="224" t="s">
        <v>215</v>
      </c>
      <c r="D7" s="206">
        <v>3</v>
      </c>
      <c r="E7" s="98" t="s">
        <v>216</v>
      </c>
      <c r="F7" s="100">
        <f>VLOOKUP(D7,'Resistor References'!M3:N10,2,FALSE)</f>
        <v>2</v>
      </c>
      <c r="G7" s="101">
        <v>3</v>
      </c>
      <c r="H7" s="225">
        <v>3</v>
      </c>
      <c r="I7" s="66">
        <v>3</v>
      </c>
      <c r="J7" s="370" t="str">
        <f>IF(AND(D7=G7,D8=G8,G9=D9),"SHORT",IF(AND(H7=D7,H8=D8,H9=D9),"FLOAT","Resistor"))</f>
        <v>FLOAT</v>
      </c>
      <c r="L7" s="228" t="s">
        <v>349</v>
      </c>
      <c r="M7" s="220">
        <f>Comp_Code</f>
        <v>28</v>
      </c>
      <c r="N7" s="229"/>
      <c r="P7" s="69">
        <v>3</v>
      </c>
      <c r="Q7" s="70">
        <v>2</v>
      </c>
      <c r="R7" s="71">
        <v>2</v>
      </c>
      <c r="T7" s="35" t="s">
        <v>18</v>
      </c>
    </row>
    <row r="8" spans="2:20" ht="15.6" thickBot="1" x14ac:dyDescent="0.3">
      <c r="B8" s="369"/>
      <c r="C8" s="230" t="s">
        <v>217</v>
      </c>
      <c r="D8" s="38" t="s">
        <v>218</v>
      </c>
      <c r="E8" s="231" t="s">
        <v>25</v>
      </c>
      <c r="F8" s="106">
        <f>VLOOKUP(D8,'Resistor References'!O3:P6,2,FALSE)</f>
        <v>0</v>
      </c>
      <c r="G8" s="142" t="str">
        <f>'Resistor References'!O3</f>
        <v>40/52</v>
      </c>
      <c r="H8" s="141" t="str">
        <f>'Resistor References'!O3</f>
        <v>40/52</v>
      </c>
      <c r="I8" s="269" t="s">
        <v>219</v>
      </c>
      <c r="J8" s="376"/>
      <c r="L8" s="228" t="s">
        <v>36</v>
      </c>
      <c r="M8" s="220">
        <f>fsw</f>
        <v>1100</v>
      </c>
      <c r="N8" s="229" t="s">
        <v>11</v>
      </c>
      <c r="P8" s="63">
        <v>4</v>
      </c>
      <c r="Q8" s="74">
        <v>2</v>
      </c>
      <c r="R8" s="75">
        <v>4</v>
      </c>
      <c r="T8" s="36" t="s">
        <v>19</v>
      </c>
    </row>
    <row r="9" spans="2:20" ht="14.4" thickBot="1" x14ac:dyDescent="0.3">
      <c r="B9" s="369"/>
      <c r="C9" s="232" t="s">
        <v>220</v>
      </c>
      <c r="D9" s="208">
        <v>2</v>
      </c>
      <c r="E9" s="233"/>
      <c r="F9" s="265">
        <f>VLOOKUP(D9,'Resistor References'!Q3:R6,2,FALSE)</f>
        <v>1</v>
      </c>
      <c r="G9" s="267">
        <v>1</v>
      </c>
      <c r="H9" s="234">
        <v>2</v>
      </c>
      <c r="I9" s="270" t="s">
        <v>219</v>
      </c>
      <c r="J9" s="376"/>
      <c r="L9" s="228" t="s">
        <v>351</v>
      </c>
      <c r="M9" s="220">
        <f>Phases</f>
        <v>2</v>
      </c>
      <c r="N9" s="229"/>
      <c r="P9" s="69">
        <v>5</v>
      </c>
      <c r="Q9" s="70">
        <v>2</v>
      </c>
      <c r="R9" s="71">
        <v>8</v>
      </c>
    </row>
    <row r="10" spans="2:20" ht="14.4" thickBot="1" x14ac:dyDescent="0.3">
      <c r="B10" s="369" t="s">
        <v>221</v>
      </c>
      <c r="C10" s="224" t="s">
        <v>222</v>
      </c>
      <c r="D10" s="206" t="s">
        <v>297</v>
      </c>
      <c r="E10" s="98" t="s">
        <v>22</v>
      </c>
      <c r="F10" s="100">
        <f>VLOOKUP(D10,'Resistor References'!S2:T17,2,FALSE)</f>
        <v>14</v>
      </c>
      <c r="G10" s="101" t="s">
        <v>37</v>
      </c>
      <c r="H10" s="235">
        <v>1</v>
      </c>
      <c r="I10" s="66" t="s">
        <v>224</v>
      </c>
      <c r="J10" s="370" t="str">
        <f>IF(AND(D10=G10,D11=G11),"SHORT",IF(AND(H10=D10,H11=D11),"FLOAT","Resistor"))</f>
        <v>Resistor</v>
      </c>
      <c r="L10" s="228" t="s">
        <v>307</v>
      </c>
      <c r="M10" s="220">
        <f>Iphase</f>
        <v>17.5</v>
      </c>
      <c r="N10" s="229" t="s">
        <v>25</v>
      </c>
      <c r="P10" s="63">
        <v>6</v>
      </c>
      <c r="Q10" s="74">
        <v>3</v>
      </c>
      <c r="R10" s="75">
        <v>0.5</v>
      </c>
    </row>
    <row r="11" spans="2:20" ht="14.4" thickBot="1" x14ac:dyDescent="0.3">
      <c r="B11" s="369"/>
      <c r="C11" s="230" t="s">
        <v>225</v>
      </c>
      <c r="D11" s="209">
        <v>5</v>
      </c>
      <c r="E11" s="231" t="s">
        <v>22</v>
      </c>
      <c r="F11" s="106">
        <f>IF(D10='Resistor References'!S2,'Resistor References'!S2,VLOOKUP(D11,'Resistor References'!X3:Y18,2,FALSE))</f>
        <v>5</v>
      </c>
      <c r="G11" s="142" t="s">
        <v>37</v>
      </c>
      <c r="H11" s="152">
        <v>1</v>
      </c>
      <c r="I11" s="271">
        <v>0.8</v>
      </c>
      <c r="J11" s="376"/>
      <c r="L11" s="228" t="s">
        <v>225</v>
      </c>
      <c r="M11" s="220">
        <f>Vout</f>
        <v>5</v>
      </c>
      <c r="N11" s="229" t="s">
        <v>22</v>
      </c>
      <c r="P11" s="69">
        <v>7</v>
      </c>
      <c r="Q11" s="70">
        <v>3</v>
      </c>
      <c r="R11" s="71">
        <v>1</v>
      </c>
    </row>
    <row r="12" spans="2:20" ht="14.4" thickBot="1" x14ac:dyDescent="0.3">
      <c r="B12" s="369"/>
      <c r="C12" s="226" t="s">
        <v>226</v>
      </c>
      <c r="D12" s="210">
        <f>VLOOKUP(D10,'Resistor References'!S2:U17,3,FALSE)</f>
        <v>0.125</v>
      </c>
      <c r="E12" s="99"/>
      <c r="F12" s="103" t="s">
        <v>219</v>
      </c>
      <c r="G12" s="104" t="s">
        <v>37</v>
      </c>
      <c r="H12" s="236">
        <v>0.5</v>
      </c>
      <c r="I12" s="272">
        <v>0.5</v>
      </c>
      <c r="J12" s="371"/>
      <c r="L12" s="237" t="s">
        <v>226</v>
      </c>
      <c r="M12" s="238">
        <f>VOSL</f>
        <v>0.125</v>
      </c>
      <c r="N12" s="239" t="s">
        <v>22</v>
      </c>
      <c r="P12" s="63">
        <v>8</v>
      </c>
      <c r="Q12" s="74">
        <v>3</v>
      </c>
      <c r="R12" s="75">
        <v>2</v>
      </c>
    </row>
    <row r="13" spans="2:20" ht="14.4" thickBot="1" x14ac:dyDescent="0.3">
      <c r="B13" s="369" t="s">
        <v>227</v>
      </c>
      <c r="C13" s="240" t="s">
        <v>228</v>
      </c>
      <c r="D13" s="211">
        <v>37</v>
      </c>
      <c r="E13" s="112" t="s">
        <v>229</v>
      </c>
      <c r="F13" s="266">
        <f>VLOOKUP(D13,'Resistor References'!Z2:AA34,2,FALSE)</f>
        <v>21</v>
      </c>
      <c r="G13" s="268" t="s">
        <v>230</v>
      </c>
      <c r="H13" s="241" t="s">
        <v>37</v>
      </c>
      <c r="I13" s="273">
        <v>36</v>
      </c>
      <c r="J13" s="376" t="str">
        <f>IF(AND(D13=G13,D14=G14),"SHORT",IF(AND(H13=D13,H14=D14),"FLOAT","Resistor"))</f>
        <v>Resistor</v>
      </c>
      <c r="P13" s="69">
        <v>9</v>
      </c>
      <c r="Q13" s="70">
        <v>3</v>
      </c>
      <c r="R13" s="71">
        <v>4</v>
      </c>
    </row>
    <row r="14" spans="2:20" ht="14.4" thickBot="1" x14ac:dyDescent="0.3">
      <c r="B14" s="369"/>
      <c r="C14" s="226" t="str">
        <f>IF(D9=1,"INTERLEAVE","SYNC_CONFIG")</f>
        <v>SYNC_CONFIG</v>
      </c>
      <c r="D14" s="207" t="s">
        <v>1026</v>
      </c>
      <c r="E14" s="99"/>
      <c r="F14" s="103">
        <f>VLOOKUP(D14,'Resistor References'!AB2:AC11,2,FALSE)</f>
        <v>6</v>
      </c>
      <c r="G14" s="104" t="str">
        <f>'Resistor References'!AB3</f>
        <v>N/A</v>
      </c>
      <c r="H14" s="227" t="str">
        <f>'Resistor References'!AB3</f>
        <v>N/A</v>
      </c>
      <c r="I14" s="73" t="s">
        <v>231</v>
      </c>
      <c r="J14" s="371"/>
      <c r="P14" s="63">
        <v>10</v>
      </c>
      <c r="Q14" s="74">
        <v>3</v>
      </c>
      <c r="R14" s="75">
        <v>8</v>
      </c>
    </row>
    <row r="15" spans="2:20" ht="14.4" thickBot="1" x14ac:dyDescent="0.3">
      <c r="P15" s="69">
        <v>11</v>
      </c>
      <c r="Q15" s="70">
        <v>4</v>
      </c>
      <c r="R15" s="71">
        <v>0.5</v>
      </c>
    </row>
    <row r="16" spans="2:20" ht="15.75" customHeight="1" thickBot="1" x14ac:dyDescent="0.35">
      <c r="B16" s="377" t="s">
        <v>674</v>
      </c>
      <c r="C16" s="378"/>
      <c r="D16" s="378"/>
      <c r="E16" s="378"/>
      <c r="F16" s="378"/>
      <c r="G16" s="378"/>
      <c r="H16" s="378"/>
      <c r="I16" s="378"/>
      <c r="J16" s="379"/>
      <c r="P16" s="63">
        <v>12</v>
      </c>
      <c r="Q16" s="74">
        <v>4</v>
      </c>
      <c r="R16" s="75">
        <v>1</v>
      </c>
    </row>
    <row r="17" spans="2:18" ht="14.4" thickBot="1" x14ac:dyDescent="0.3">
      <c r="B17" s="218" t="s">
        <v>206</v>
      </c>
      <c r="C17" s="218" t="s">
        <v>21</v>
      </c>
      <c r="D17" s="218" t="s">
        <v>302</v>
      </c>
      <c r="E17" s="218" t="s">
        <v>303</v>
      </c>
      <c r="F17" s="218"/>
      <c r="G17" s="218" t="s">
        <v>679</v>
      </c>
      <c r="H17" s="218" t="s">
        <v>680</v>
      </c>
      <c r="I17" s="360" t="s">
        <v>236</v>
      </c>
      <c r="J17" s="361"/>
      <c r="P17" s="69">
        <v>13</v>
      </c>
      <c r="Q17" s="70">
        <v>4</v>
      </c>
      <c r="R17" s="71">
        <v>2</v>
      </c>
    </row>
    <row r="18" spans="2:18" ht="14.4" thickBot="1" x14ac:dyDescent="0.3">
      <c r="B18" s="242" t="str">
        <f>B$5</f>
        <v>MSEL1</v>
      </c>
      <c r="C18" s="224" t="s">
        <v>237</v>
      </c>
      <c r="D18" s="141">
        <f>IF(OR(J5="SHORT",J5="FLOAT"),J5,IF(F5&lt;16,F5,F5-16))</f>
        <v>12</v>
      </c>
      <c r="E18" s="225">
        <f>IF(OR(J5="SHORT",J5="FLOAT", F6="Open"),"Open",IF(F5&lt;16,2*F6,2*F6+1))</f>
        <v>13</v>
      </c>
      <c r="F18" s="48"/>
      <c r="G18" s="101">
        <f>IF(OR(D18="FLOAT",D18="SHORT"),D18,HLOOKUP(D18,'Resistor Selection'!C$13:R$14,2,FALSE))</f>
        <v>46400</v>
      </c>
      <c r="H18" s="243">
        <f>IF(E18="Open","Open",VLOOKUP(E18,'Resistor Selection'!B$15:R$30,'Pin Detect Programming'!D18+2,FALSE))</f>
        <v>9530</v>
      </c>
      <c r="I18" s="362"/>
      <c r="J18" s="363"/>
      <c r="P18" s="63">
        <v>14</v>
      </c>
      <c r="Q18" s="74">
        <v>4</v>
      </c>
      <c r="R18" s="75">
        <v>4</v>
      </c>
    </row>
    <row r="19" spans="2:18" ht="14.4" thickBot="1" x14ac:dyDescent="0.3">
      <c r="B19" s="242" t="str">
        <f>B$7</f>
        <v>MSEL2</v>
      </c>
      <c r="C19" s="230" t="s">
        <v>238</v>
      </c>
      <c r="D19" s="141" t="str">
        <f>IF(OR(J7="SHORT",J7="FLOAT"),J7,F9+4*F8)</f>
        <v>FLOAT</v>
      </c>
      <c r="E19" s="141" t="str">
        <f>IF(OR(D7=3,J7="FLOAT",J7="SHORT"),"Open",F7)</f>
        <v>Open</v>
      </c>
      <c r="F19" s="40"/>
      <c r="G19" s="142" t="str">
        <f>IF(OR(D19="FLOAT",D19="SHORT"),D19,HLOOKUP(D19,'Resistor Selection'!C$13:R$14,2,FALSE))</f>
        <v>FLOAT</v>
      </c>
      <c r="H19" s="244" t="str">
        <f>IF(E19="Open","Open",VLOOKUP(E19,'Resistor Selection'!B$15:R$30,'Pin Detect Programming'!D19+2,FALSE))</f>
        <v>Open</v>
      </c>
      <c r="I19" s="362"/>
      <c r="J19" s="363"/>
      <c r="P19" s="69">
        <v>15</v>
      </c>
      <c r="Q19" s="70">
        <v>4</v>
      </c>
      <c r="R19" s="71">
        <v>8</v>
      </c>
    </row>
    <row r="20" spans="2:18" ht="14.4" thickBot="1" x14ac:dyDescent="0.3">
      <c r="B20" s="242" t="str">
        <f>B$10</f>
        <v>VSEL</v>
      </c>
      <c r="C20" s="230" t="s">
        <v>239</v>
      </c>
      <c r="D20" s="141">
        <f>IF(OR(J10="SHORT",J10="FLOAT"),J10,F11)</f>
        <v>5</v>
      </c>
      <c r="E20" s="141">
        <f>IF(OR(F10="Float",F10="Short"),"Open",F10)</f>
        <v>14</v>
      </c>
      <c r="F20" s="40"/>
      <c r="G20" s="142">
        <f>IF(OR(D20="FLOAT",D20="SHORT"),D20,HLOOKUP(D20,'Resistor Selection'!C$13:R$14,2,FALSE))</f>
        <v>12100</v>
      </c>
      <c r="H20" s="244">
        <f>IF(E20="Open","Open",VLOOKUP(E20,'Resistor Selection'!B$15:R$30,'Pin Detect Programming'!D20+2,FALSE))</f>
        <v>1870</v>
      </c>
      <c r="I20" s="362"/>
      <c r="J20" s="363"/>
      <c r="P20" s="63">
        <v>16</v>
      </c>
      <c r="Q20" s="74">
        <v>5</v>
      </c>
      <c r="R20" s="75">
        <v>0.5</v>
      </c>
    </row>
    <row r="21" spans="2:18" ht="14.4" thickBot="1" x14ac:dyDescent="0.3">
      <c r="B21" s="242" t="str">
        <f>B$13</f>
        <v>ADRSEL</v>
      </c>
      <c r="C21" s="226" t="s">
        <v>240</v>
      </c>
      <c r="D21" s="141">
        <f>IF(OR(J13="SHORT",J13="FLOAT"),J13,IF(AND(D14='Resistor References'!AB3,'Pin Detect Programming'!D13&gt;31),'Resistor References'!AM1,IF(F13='Resistor References'!T3,'Resistor References'!T3,IF(F13&lt;16,F13,F13-16))))</f>
        <v>5</v>
      </c>
      <c r="E21" s="227">
        <f>IF(OR(F13="Float",F13="Short"),"Open",IF(AND(F14='Resistor References'!AC3,F13&lt;16),F14,IF(F13&lt;16,2*F14,2*F14+1)))</f>
        <v>13</v>
      </c>
      <c r="F21" s="52"/>
      <c r="G21" s="104">
        <f>IF(OR(D21="FLOAT",D21="SHORT"),D21,HLOOKUP(D21,'Resistor Selection'!C$13:R$14,2,FALSE))</f>
        <v>12100</v>
      </c>
      <c r="H21" s="245">
        <f>IF(E21="Open","Open",VLOOKUP(E21,'Resistor Selection'!B$15:R$30,'Pin Detect Programming'!D21+2,FALSE))</f>
        <v>2490</v>
      </c>
      <c r="I21" s="364"/>
      <c r="J21" s="365"/>
      <c r="P21" s="69">
        <v>17</v>
      </c>
      <c r="Q21" s="70">
        <v>5</v>
      </c>
      <c r="R21" s="71">
        <v>1</v>
      </c>
    </row>
    <row r="22" spans="2:18" ht="14.4" thickBot="1" x14ac:dyDescent="0.3">
      <c r="P22" s="63">
        <v>18</v>
      </c>
      <c r="Q22" s="74">
        <v>5</v>
      </c>
      <c r="R22" s="75">
        <v>2</v>
      </c>
    </row>
    <row r="23" spans="2:18" ht="14.4" thickBot="1" x14ac:dyDescent="0.3">
      <c r="B23" s="372" t="s">
        <v>241</v>
      </c>
      <c r="C23" s="373"/>
      <c r="D23" s="373"/>
      <c r="E23" s="373"/>
      <c r="F23" s="373"/>
      <c r="G23" s="373"/>
      <c r="H23" s="373"/>
      <c r="I23" s="373"/>
      <c r="J23" s="374"/>
      <c r="P23" s="69">
        <v>19</v>
      </c>
      <c r="Q23" s="70">
        <v>5</v>
      </c>
      <c r="R23" s="71">
        <v>4</v>
      </c>
    </row>
    <row r="24" spans="2:18" ht="28.2" thickBot="1" x14ac:dyDescent="0.3">
      <c r="B24" s="218" t="s">
        <v>206</v>
      </c>
      <c r="C24" s="218" t="s">
        <v>207</v>
      </c>
      <c r="D24" s="218" t="s">
        <v>547</v>
      </c>
      <c r="E24" s="218" t="s">
        <v>208</v>
      </c>
      <c r="F24" s="275" t="s">
        <v>693</v>
      </c>
      <c r="G24" s="275" t="s">
        <v>691</v>
      </c>
      <c r="H24" s="275" t="s">
        <v>692</v>
      </c>
      <c r="I24" s="218" t="s">
        <v>211</v>
      </c>
      <c r="J24" s="218" t="s">
        <v>212</v>
      </c>
      <c r="P24" s="63">
        <v>20</v>
      </c>
      <c r="Q24" s="74">
        <v>5</v>
      </c>
      <c r="R24" s="75">
        <v>8</v>
      </c>
    </row>
    <row r="25" spans="2:18" ht="42" thickBot="1" x14ac:dyDescent="0.3">
      <c r="B25" s="369" t="str">
        <f>B7</f>
        <v>MSEL2</v>
      </c>
      <c r="C25" s="263" t="s">
        <v>673</v>
      </c>
      <c r="D25" s="264" t="s">
        <v>681</v>
      </c>
      <c r="E25" s="98"/>
      <c r="F25" s="100" t="str">
        <f>IF(AND(D25=G25,D26=G26),"SHORT",IF(AND(D25=H25,D26=H26),"FLOAT",VLOOKUP(D25,'Resistor References'!AF$4:AG$11,2,FALSE)))</f>
        <v>SHORT</v>
      </c>
      <c r="G25" s="101" t="str">
        <f>'Resistor References'!AF$2</f>
        <v>180°, 2</v>
      </c>
      <c r="H25" s="225" t="str">
        <f>'Resistor References'!AF$3</f>
        <v>180°, 2</v>
      </c>
      <c r="I25" s="66" t="s">
        <v>219</v>
      </c>
      <c r="J25" s="370" t="str">
        <f>IF(AND(D25=G25,D26=G26),"SHORT",IF(AND(H25=D25,H26=D26),"FLOAT","Resistor"))</f>
        <v>SHORT</v>
      </c>
      <c r="P25" s="69">
        <v>21</v>
      </c>
      <c r="Q25" s="70">
        <v>6</v>
      </c>
      <c r="R25" s="71">
        <v>0.5</v>
      </c>
    </row>
    <row r="26" spans="2:18" ht="14.4" thickBot="1" x14ac:dyDescent="0.3">
      <c r="B26" s="369"/>
      <c r="C26" s="226" t="s">
        <v>217</v>
      </c>
      <c r="D26" s="207" t="str">
        <f>D8</f>
        <v>40/52</v>
      </c>
      <c r="E26" s="99" t="s">
        <v>25</v>
      </c>
      <c r="F26" s="103">
        <f>VLOOKUP(D26,'Resistor References'!O$3:P$6,2,FALSE)</f>
        <v>0</v>
      </c>
      <c r="G26" s="104" t="str">
        <f>'Resistor References'!O$3</f>
        <v>40/52</v>
      </c>
      <c r="H26" s="227" t="str">
        <f>'Resistor References'!O$4</f>
        <v>30/39</v>
      </c>
      <c r="I26" s="73">
        <v>52</v>
      </c>
      <c r="J26" s="371"/>
      <c r="P26" s="63">
        <v>22</v>
      </c>
      <c r="Q26" s="74">
        <v>6</v>
      </c>
      <c r="R26" s="75">
        <v>1</v>
      </c>
    </row>
    <row r="27" spans="2:18" ht="14.4" thickBot="1" x14ac:dyDescent="0.3">
      <c r="P27" s="69">
        <v>23</v>
      </c>
      <c r="Q27" s="70">
        <v>6</v>
      </c>
      <c r="R27" s="71">
        <v>2</v>
      </c>
    </row>
    <row r="28" spans="2:18" ht="16.2" thickBot="1" x14ac:dyDescent="0.35">
      <c r="B28" s="377" t="s">
        <v>675</v>
      </c>
      <c r="C28" s="378"/>
      <c r="D28" s="378"/>
      <c r="E28" s="378"/>
      <c r="F28" s="378"/>
      <c r="G28" s="378"/>
      <c r="H28" s="378"/>
      <c r="I28" s="378"/>
      <c r="J28" s="379"/>
      <c r="P28" s="63">
        <v>24</v>
      </c>
      <c r="Q28" s="74">
        <v>6</v>
      </c>
      <c r="R28" s="75">
        <v>4</v>
      </c>
    </row>
    <row r="29" spans="2:18" ht="15" customHeight="1" thickBot="1" x14ac:dyDescent="0.3">
      <c r="B29" s="218" t="s">
        <v>206</v>
      </c>
      <c r="C29" s="218" t="s">
        <v>21</v>
      </c>
      <c r="D29" s="218" t="s">
        <v>302</v>
      </c>
      <c r="E29" s="218" t="s">
        <v>303</v>
      </c>
      <c r="F29" s="218"/>
      <c r="G29" s="218" t="s">
        <v>679</v>
      </c>
      <c r="H29" s="218" t="s">
        <v>235</v>
      </c>
      <c r="I29" s="375" t="s">
        <v>244</v>
      </c>
      <c r="J29" s="361"/>
      <c r="P29" s="69">
        <v>25</v>
      </c>
      <c r="Q29" s="70">
        <v>6</v>
      </c>
      <c r="R29" s="71">
        <v>8</v>
      </c>
    </row>
    <row r="30" spans="2:18" ht="14.4" thickBot="1" x14ac:dyDescent="0.3">
      <c r="B30" s="242" t="str">
        <f>B$5</f>
        <v>MSEL1</v>
      </c>
      <c r="C30" s="224" t="s">
        <v>219</v>
      </c>
      <c r="D30" s="225" t="s">
        <v>209</v>
      </c>
      <c r="E30" s="225" t="s">
        <v>245</v>
      </c>
      <c r="F30" s="48"/>
      <c r="G30" s="101" t="s">
        <v>246</v>
      </c>
      <c r="H30" s="243" t="s">
        <v>246</v>
      </c>
      <c r="I30" s="362"/>
      <c r="J30" s="363"/>
      <c r="P30" s="63">
        <v>26</v>
      </c>
      <c r="Q30" s="74">
        <v>7</v>
      </c>
      <c r="R30" s="75">
        <v>0.5</v>
      </c>
    </row>
    <row r="31" spans="2:18" ht="14.4" thickBot="1" x14ac:dyDescent="0.3">
      <c r="B31" s="242" t="str">
        <f>B$7</f>
        <v>MSEL2</v>
      </c>
      <c r="C31" s="230" t="s">
        <v>247</v>
      </c>
      <c r="D31" s="141" t="str">
        <f>IF(D9&lt;2,"N/A",IF(OR(J25="SHORT",J25="FLOAT"),J25,2*F25+MOD(F26,2)))</f>
        <v>SHORT</v>
      </c>
      <c r="E31" s="141" t="str">
        <f>IF(OR(J25='Resistor References'!AG$2,J25='Resistor References'!AG$3,'Pin Detect Programming'!F26&lt;2),"OPEN",1)</f>
        <v>OPEN</v>
      </c>
      <c r="F31" s="40"/>
      <c r="G31" s="142" t="str">
        <f>IF(OR(D31="FLOAT",D31="SHORT"),D31,HLOOKUP(D31,'Resistor Selection'!C13:R14,2,FALSE))</f>
        <v>SHORT</v>
      </c>
      <c r="H31" s="244" t="str">
        <f>IF(E31="Open","Open",VLOOKUP(E31,'Resistor Selection'!B$13:AH$30,'Pin Detect Programming'!D31+2,FALSE))</f>
        <v>Open</v>
      </c>
      <c r="I31" s="362"/>
      <c r="J31" s="363"/>
      <c r="P31" s="69">
        <v>27</v>
      </c>
      <c r="Q31" s="70">
        <v>7</v>
      </c>
      <c r="R31" s="71">
        <v>1</v>
      </c>
    </row>
    <row r="32" spans="2:18" ht="14.4" thickBot="1" x14ac:dyDescent="0.3">
      <c r="B32" s="242" t="str">
        <f>B$10</f>
        <v>VSEL</v>
      </c>
      <c r="C32" s="230" t="s">
        <v>219</v>
      </c>
      <c r="D32" s="141" t="s">
        <v>209</v>
      </c>
      <c r="E32" s="141" t="s">
        <v>245</v>
      </c>
      <c r="F32" s="40"/>
      <c r="G32" s="142" t="s">
        <v>246</v>
      </c>
      <c r="H32" s="244" t="s">
        <v>246</v>
      </c>
      <c r="I32" s="362"/>
      <c r="J32" s="363"/>
      <c r="P32" s="63">
        <v>28</v>
      </c>
      <c r="Q32" s="74">
        <v>7</v>
      </c>
      <c r="R32" s="75">
        <v>2</v>
      </c>
    </row>
    <row r="33" spans="2:18" ht="14.4" thickBot="1" x14ac:dyDescent="0.3">
      <c r="B33" s="242" t="str">
        <f>B$13</f>
        <v>ADRSEL</v>
      </c>
      <c r="C33" s="226" t="s">
        <v>219</v>
      </c>
      <c r="D33" s="227" t="s">
        <v>209</v>
      </c>
      <c r="E33" s="227" t="s">
        <v>245</v>
      </c>
      <c r="F33" s="52"/>
      <c r="G33" s="104" t="s">
        <v>246</v>
      </c>
      <c r="H33" s="245" t="s">
        <v>246</v>
      </c>
      <c r="I33" s="364"/>
      <c r="J33" s="365"/>
      <c r="P33" s="69">
        <v>29</v>
      </c>
      <c r="Q33" s="70">
        <v>7</v>
      </c>
      <c r="R33" s="71">
        <v>4</v>
      </c>
    </row>
    <row r="34" spans="2:18" ht="14.4" thickBot="1" x14ac:dyDescent="0.3">
      <c r="L34" s="136"/>
      <c r="P34" s="63">
        <v>30</v>
      </c>
      <c r="Q34" s="74">
        <v>7</v>
      </c>
      <c r="R34" s="75">
        <v>8</v>
      </c>
    </row>
    <row r="35" spans="2:18" ht="14.4" thickBot="1" x14ac:dyDescent="0.3">
      <c r="B35" s="372" t="s">
        <v>248</v>
      </c>
      <c r="C35" s="373"/>
      <c r="D35" s="373"/>
      <c r="E35" s="373"/>
      <c r="F35" s="373"/>
      <c r="G35" s="373"/>
      <c r="H35" s="373"/>
      <c r="I35" s="373"/>
      <c r="J35" s="374"/>
      <c r="P35" s="93">
        <v>31</v>
      </c>
      <c r="Q35" s="94">
        <v>10</v>
      </c>
      <c r="R35" s="95">
        <v>2</v>
      </c>
    </row>
    <row r="36" spans="2:18" ht="28.2" thickBot="1" x14ac:dyDescent="0.3">
      <c r="B36" s="218" t="s">
        <v>206</v>
      </c>
      <c r="C36" s="218" t="s">
        <v>207</v>
      </c>
      <c r="D36" s="218" t="s">
        <v>547</v>
      </c>
      <c r="E36" s="218" t="s">
        <v>208</v>
      </c>
      <c r="F36" s="275" t="s">
        <v>693</v>
      </c>
      <c r="G36" s="275" t="s">
        <v>691</v>
      </c>
      <c r="H36" s="275" t="s">
        <v>692</v>
      </c>
      <c r="I36" s="218" t="s">
        <v>211</v>
      </c>
      <c r="J36" s="218" t="s">
        <v>212</v>
      </c>
    </row>
    <row r="37" spans="2:18" ht="42" thickBot="1" x14ac:dyDescent="0.3">
      <c r="B37" s="369" t="str">
        <f>B7</f>
        <v>MSEL2</v>
      </c>
      <c r="C37" s="263" t="s">
        <v>673</v>
      </c>
      <c r="D37" s="206" t="s">
        <v>685</v>
      </c>
      <c r="E37" s="98"/>
      <c r="F37" s="100">
        <f>IF(AND(D37=G37,D38=G38),"SHORT",IF(AND(D37=H37,D38=H38),"FLOAT",VLOOKUP(D37,'Resistor References'!AF$4:AG$11,2,FALSE)))</f>
        <v>7</v>
      </c>
      <c r="G37" s="101" t="s">
        <v>219</v>
      </c>
      <c r="H37" s="225" t="s">
        <v>219</v>
      </c>
      <c r="I37" s="66" t="s">
        <v>219</v>
      </c>
      <c r="J37" s="370" t="str">
        <f>IF(AND(D37=G37,D38=G38),"SHORT",IF(AND(H37=D37,H38=D38),"FLOAT","Resistor"))</f>
        <v>Resistor</v>
      </c>
    </row>
    <row r="38" spans="2:18" ht="15.75" customHeight="1" thickBot="1" x14ac:dyDescent="0.3">
      <c r="B38" s="369"/>
      <c r="C38" s="226" t="s">
        <v>217</v>
      </c>
      <c r="D38" s="207" t="str">
        <f>D8</f>
        <v>40/52</v>
      </c>
      <c r="E38" s="99" t="s">
        <v>25</v>
      </c>
      <c r="F38" s="103">
        <f>VLOOKUP(D38,'Resistor References'!O$3:P$6,2,FALSE)</f>
        <v>0</v>
      </c>
      <c r="G38" s="104" t="s">
        <v>219</v>
      </c>
      <c r="H38" s="227" t="s">
        <v>219</v>
      </c>
      <c r="I38" s="73">
        <v>52</v>
      </c>
      <c r="J38" s="371"/>
    </row>
    <row r="39" spans="2:18" ht="14.4" thickBot="1" x14ac:dyDescent="0.3"/>
    <row r="40" spans="2:18" ht="16.2" thickBot="1" x14ac:dyDescent="0.35">
      <c r="B40" s="377" t="s">
        <v>677</v>
      </c>
      <c r="C40" s="378"/>
      <c r="D40" s="378"/>
      <c r="E40" s="378"/>
      <c r="F40" s="378"/>
      <c r="G40" s="378"/>
      <c r="H40" s="378"/>
      <c r="I40" s="378"/>
      <c r="J40" s="379"/>
    </row>
    <row r="41" spans="2:18" ht="14.4" thickBot="1" x14ac:dyDescent="0.3">
      <c r="B41" s="218" t="s">
        <v>206</v>
      </c>
      <c r="C41" s="218" t="s">
        <v>21</v>
      </c>
      <c r="D41" s="218" t="s">
        <v>302</v>
      </c>
      <c r="E41" s="218" t="s">
        <v>303</v>
      </c>
      <c r="F41" s="218"/>
      <c r="G41" s="218" t="s">
        <v>679</v>
      </c>
      <c r="H41" s="218" t="s">
        <v>235</v>
      </c>
      <c r="I41" s="360" t="s">
        <v>244</v>
      </c>
      <c r="J41" s="361"/>
    </row>
    <row r="42" spans="2:18" ht="14.4" thickBot="1" x14ac:dyDescent="0.3">
      <c r="B42" s="242" t="str">
        <f>B$5</f>
        <v>MSEL1</v>
      </c>
      <c r="C42" s="224" t="s">
        <v>219</v>
      </c>
      <c r="D42" s="225" t="s">
        <v>209</v>
      </c>
      <c r="E42" s="225" t="s">
        <v>245</v>
      </c>
      <c r="F42" s="48"/>
      <c r="G42" s="101" t="s">
        <v>246</v>
      </c>
      <c r="H42" s="243" t="s">
        <v>246</v>
      </c>
      <c r="I42" s="362"/>
      <c r="J42" s="363"/>
    </row>
    <row r="43" spans="2:18" ht="14.4" thickBot="1" x14ac:dyDescent="0.3">
      <c r="B43" s="242" t="str">
        <f>B$7</f>
        <v>MSEL2</v>
      </c>
      <c r="C43" s="230" t="s">
        <v>247</v>
      </c>
      <c r="D43" s="141" t="str">
        <f>IF(D9&lt;3,"N/A",IF(OR(J37="SHORT",J37="FLOAT"),J37,2*F37+MOD(F38,2)))</f>
        <v>N/A</v>
      </c>
      <c r="E43" s="141" t="str">
        <f>IF(OR(J37='Resistor References'!AG$2,J37='Resistor References'!AG$3,'Pin Detect Programming'!F38&lt;2),"OPEN",1)</f>
        <v>OPEN</v>
      </c>
      <c r="F43" s="40"/>
      <c r="G43" s="142" t="e">
        <f>IF(OR(D43="FLOAT",D43="SHORT"),D43,HLOOKUP(D43,'Resistor Selection'!C13:R14,2,FALSE))</f>
        <v>#N/A</v>
      </c>
      <c r="H43" s="244" t="str">
        <f>IF(E43="Open","Open",VLOOKUP(E43,'Resistor Selection'!B$13:AH$30,'Pin Detect Programming'!D43+2,FALSE))</f>
        <v>Open</v>
      </c>
      <c r="I43" s="362"/>
      <c r="J43" s="363"/>
    </row>
    <row r="44" spans="2:18" ht="14.4" thickBot="1" x14ac:dyDescent="0.3">
      <c r="B44" s="242" t="str">
        <f>B$10</f>
        <v>VSEL</v>
      </c>
      <c r="C44" s="230" t="s">
        <v>219</v>
      </c>
      <c r="D44" s="141" t="s">
        <v>209</v>
      </c>
      <c r="E44" s="141" t="s">
        <v>245</v>
      </c>
      <c r="F44" s="40"/>
      <c r="G44" s="142" t="s">
        <v>246</v>
      </c>
      <c r="H44" s="244" t="s">
        <v>246</v>
      </c>
      <c r="I44" s="362"/>
      <c r="J44" s="363"/>
    </row>
    <row r="45" spans="2:18" ht="14.4" thickBot="1" x14ac:dyDescent="0.3">
      <c r="B45" s="242" t="str">
        <f>B$13</f>
        <v>ADRSEL</v>
      </c>
      <c r="C45" s="226" t="s">
        <v>219</v>
      </c>
      <c r="D45" s="227" t="s">
        <v>209</v>
      </c>
      <c r="E45" s="227" t="s">
        <v>245</v>
      </c>
      <c r="F45" s="52"/>
      <c r="G45" s="104" t="s">
        <v>246</v>
      </c>
      <c r="H45" s="245" t="s">
        <v>246</v>
      </c>
      <c r="I45" s="364"/>
      <c r="J45" s="365"/>
    </row>
    <row r="46" spans="2:18" ht="14.4" thickBot="1" x14ac:dyDescent="0.3"/>
    <row r="47" spans="2:18" ht="14.4" thickBot="1" x14ac:dyDescent="0.3">
      <c r="B47" s="372" t="s">
        <v>249</v>
      </c>
      <c r="C47" s="373"/>
      <c r="D47" s="373"/>
      <c r="E47" s="373"/>
      <c r="F47" s="373"/>
      <c r="G47" s="373"/>
      <c r="H47" s="373"/>
      <c r="I47" s="373"/>
      <c r="J47" s="374"/>
    </row>
    <row r="48" spans="2:18" ht="28.2" thickBot="1" x14ac:dyDescent="0.3">
      <c r="B48" s="218" t="s">
        <v>206</v>
      </c>
      <c r="C48" s="218" t="s">
        <v>207</v>
      </c>
      <c r="D48" s="218" t="s">
        <v>547</v>
      </c>
      <c r="E48" s="218" t="s">
        <v>208</v>
      </c>
      <c r="F48" s="275" t="s">
        <v>693</v>
      </c>
      <c r="G48" s="275" t="s">
        <v>691</v>
      </c>
      <c r="H48" s="275" t="s">
        <v>692</v>
      </c>
      <c r="I48" s="218" t="s">
        <v>211</v>
      </c>
      <c r="J48" s="218" t="s">
        <v>212</v>
      </c>
    </row>
    <row r="49" spans="2:10" ht="42" thickBot="1" x14ac:dyDescent="0.3">
      <c r="B49" s="369" t="str">
        <f>B7</f>
        <v>MSEL2</v>
      </c>
      <c r="C49" s="263" t="s">
        <v>673</v>
      </c>
      <c r="D49" s="206" t="s">
        <v>686</v>
      </c>
      <c r="E49" s="98"/>
      <c r="F49" s="100">
        <f>IF(AND(D49=G49,D50=G50),"SHORT",IF(AND(D49=H49,D50=H50),"FLOAT",VLOOKUP(D49,'Resistor References'!AF$4:AG$11,2,FALSE)))</f>
        <v>5</v>
      </c>
      <c r="G49" s="101" t="s">
        <v>219</v>
      </c>
      <c r="H49" s="225" t="s">
        <v>219</v>
      </c>
      <c r="I49" s="66" t="s">
        <v>219</v>
      </c>
      <c r="J49" s="370" t="str">
        <f>IF(AND(D49=G49,D50=G50),"SHORT",IF(AND(H49=D49,H50=D50),"FLOAT","Resistor"))</f>
        <v>Resistor</v>
      </c>
    </row>
    <row r="50" spans="2:10" ht="14.4" thickBot="1" x14ac:dyDescent="0.3">
      <c r="B50" s="369"/>
      <c r="C50" s="226" t="s">
        <v>217</v>
      </c>
      <c r="D50" s="207" t="str">
        <f>D8</f>
        <v>40/52</v>
      </c>
      <c r="E50" s="99" t="s">
        <v>25</v>
      </c>
      <c r="F50" s="103">
        <f>VLOOKUP(D50,'Resistor References'!O$3:P$6,2,FALSE)</f>
        <v>0</v>
      </c>
      <c r="G50" s="104" t="s">
        <v>219</v>
      </c>
      <c r="H50" s="227" t="s">
        <v>219</v>
      </c>
      <c r="I50" s="73">
        <v>52</v>
      </c>
      <c r="J50" s="371"/>
    </row>
    <row r="51" spans="2:10" ht="14.4" thickBot="1" x14ac:dyDescent="0.3"/>
    <row r="52" spans="2:10" ht="16.2" thickBot="1" x14ac:dyDescent="0.35">
      <c r="B52" s="377" t="s">
        <v>676</v>
      </c>
      <c r="C52" s="378"/>
      <c r="D52" s="378"/>
      <c r="E52" s="378"/>
      <c r="F52" s="378"/>
      <c r="G52" s="378"/>
      <c r="H52" s="378"/>
      <c r="I52" s="378"/>
      <c r="J52" s="379"/>
    </row>
    <row r="53" spans="2:10" ht="14.4" thickBot="1" x14ac:dyDescent="0.3">
      <c r="B53" s="218" t="s">
        <v>206</v>
      </c>
      <c r="C53" s="218" t="s">
        <v>21</v>
      </c>
      <c r="D53" s="218" t="s">
        <v>302</v>
      </c>
      <c r="E53" s="218" t="s">
        <v>303</v>
      </c>
      <c r="F53" s="218"/>
      <c r="G53" s="218" t="s">
        <v>679</v>
      </c>
      <c r="H53" s="218" t="s">
        <v>235</v>
      </c>
      <c r="I53" s="360" t="s">
        <v>244</v>
      </c>
      <c r="J53" s="361"/>
    </row>
    <row r="54" spans="2:10" ht="14.4" thickBot="1" x14ac:dyDescent="0.3">
      <c r="B54" s="242" t="str">
        <f>B$5</f>
        <v>MSEL1</v>
      </c>
      <c r="C54" s="224" t="s">
        <v>219</v>
      </c>
      <c r="D54" s="225" t="s">
        <v>209</v>
      </c>
      <c r="E54" s="225" t="s">
        <v>245</v>
      </c>
      <c r="F54" s="48"/>
      <c r="G54" s="101" t="s">
        <v>246</v>
      </c>
      <c r="H54" s="243" t="s">
        <v>246</v>
      </c>
      <c r="I54" s="362"/>
      <c r="J54" s="363"/>
    </row>
    <row r="55" spans="2:10" ht="14.4" thickBot="1" x14ac:dyDescent="0.3">
      <c r="B55" s="242" t="str">
        <f>B$7</f>
        <v>MSEL2</v>
      </c>
      <c r="C55" s="230" t="s">
        <v>247</v>
      </c>
      <c r="D55" s="141" t="str">
        <f>IF(D9&lt;4,"N/A",IF(OR(J49="SHORT",J49="FLOAT"),J49,2*F49+MOD(F50,2)))</f>
        <v>N/A</v>
      </c>
      <c r="E55" s="141" t="str">
        <f>IF(OR(J49='Resistor References'!AG$2,J49='Resistor References'!AG$3,'Pin Detect Programming'!F50&lt;2),"OPEN",1)</f>
        <v>OPEN</v>
      </c>
      <c r="F55" s="40"/>
      <c r="G55" s="142" t="e">
        <f>IF(OR(D55="FLOAT",D55="SHORT"),D55,HLOOKUP(D55,'Resistor Selection'!C13:R14,2,FALSE))</f>
        <v>#N/A</v>
      </c>
      <c r="H55" s="244" t="str">
        <f>IF(E55="Open","Open",VLOOKUP(E55,'Resistor Selection'!B$13:AH$30,'Pin Detect Programming'!D55+2,FALSE))</f>
        <v>Open</v>
      </c>
      <c r="I55" s="362"/>
      <c r="J55" s="363"/>
    </row>
    <row r="56" spans="2:10" ht="14.4" thickBot="1" x14ac:dyDescent="0.3">
      <c r="B56" s="242" t="str">
        <f>B$10</f>
        <v>VSEL</v>
      </c>
      <c r="C56" s="230" t="s">
        <v>219</v>
      </c>
      <c r="D56" s="141" t="s">
        <v>209</v>
      </c>
      <c r="E56" s="141" t="s">
        <v>245</v>
      </c>
      <c r="F56" s="40"/>
      <c r="G56" s="142" t="s">
        <v>246</v>
      </c>
      <c r="H56" s="244" t="s">
        <v>246</v>
      </c>
      <c r="I56" s="362"/>
      <c r="J56" s="363"/>
    </row>
    <row r="57" spans="2:10" ht="14.4" thickBot="1" x14ac:dyDescent="0.3">
      <c r="B57" s="242" t="str">
        <f>B$13</f>
        <v>ADRSEL</v>
      </c>
      <c r="C57" s="226" t="s">
        <v>219</v>
      </c>
      <c r="D57" s="227" t="s">
        <v>209</v>
      </c>
      <c r="E57" s="227" t="s">
        <v>245</v>
      </c>
      <c r="F57" s="52"/>
      <c r="G57" s="104" t="s">
        <v>246</v>
      </c>
      <c r="H57" s="245" t="s">
        <v>246</v>
      </c>
      <c r="I57" s="364"/>
      <c r="J57" s="365"/>
    </row>
  </sheetData>
  <sheetProtection algorithmName="SHA-512" hashValue="5xXtfVSdBEupTD+06rH2HOo8vo2a5zv7i0CIYSaSlVhP6FFwzadRu2NRbMm9jPLuZEsRbXSffIgKY8lSWypvAw==" saltValue="XmfcWTmhH34g0agrSNPK4g==" spinCount="100000" sheet="1" objects="1" scenarios="1"/>
  <dataConsolidate/>
  <mergeCells count="29">
    <mergeCell ref="B40:J40"/>
    <mergeCell ref="B28:J28"/>
    <mergeCell ref="B52:J52"/>
    <mergeCell ref="P2:R2"/>
    <mergeCell ref="B5:B6"/>
    <mergeCell ref="J5:J6"/>
    <mergeCell ref="B16:J16"/>
    <mergeCell ref="B10:B12"/>
    <mergeCell ref="J10:J12"/>
    <mergeCell ref="B13:B14"/>
    <mergeCell ref="J13:J14"/>
    <mergeCell ref="B3:J3"/>
    <mergeCell ref="C2:J2"/>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s>
  <conditionalFormatting sqref="B23:J23 B24:E24 I24:J24 B25:J27 B29:C29 F29 H29:J29 B30:J33">
    <cfRule type="expression" dxfId="67" priority="23">
      <formula>$D$9&lt;2</formula>
    </cfRule>
  </conditionalFormatting>
  <conditionalFormatting sqref="B35:J35 B36:C36 E36 I36:J36 B37 D37:J37 B38:J39 B41:C41 F41 H41:J41 B42:J45">
    <cfRule type="expression" dxfId="66" priority="24">
      <formula>$D$9&lt;3</formula>
    </cfRule>
  </conditionalFormatting>
  <conditionalFormatting sqref="B47:J47 B48:C48 E48 I48:J48 B49 D49:J49 B50:J51 B53:C53 F53 H53:J53 B54:J57">
    <cfRule type="expression" dxfId="65" priority="25">
      <formula>$D$9&lt;&gt;4</formula>
    </cfRule>
  </conditionalFormatting>
  <conditionalFormatting sqref="C37">
    <cfRule type="expression" dxfId="64" priority="22">
      <formula>$D$9&lt;2</formula>
    </cfRule>
  </conditionalFormatting>
  <conditionalFormatting sqref="C49">
    <cfRule type="expression" dxfId="63" priority="21">
      <formula>$D$9&lt;2</formula>
    </cfRule>
  </conditionalFormatting>
  <conditionalFormatting sqref="D6">
    <cfRule type="cellIs" dxfId="62" priority="35" operator="notEqual">
      <formula>fsw</formula>
    </cfRule>
  </conditionalFormatting>
  <conditionalFormatting sqref="D11">
    <cfRule type="cellIs" dxfId="61" priority="34" operator="notEqual">
      <formula>Vout</formula>
    </cfRule>
  </conditionalFormatting>
  <conditionalFormatting sqref="D12">
    <cfRule type="cellIs" dxfId="58" priority="33" operator="notEqual">
      <formula>VOSL</formula>
    </cfRule>
  </conditionalFormatting>
  <conditionalFormatting sqref="D18:D21">
    <cfRule type="cellIs" dxfId="56" priority="3" operator="greaterThan">
      <formula>29.5</formula>
    </cfRule>
  </conditionalFormatting>
  <conditionalFormatting sqref="D25">
    <cfRule type="expression" dxfId="54" priority="29">
      <formula>NOT(AND(ISNUMBER(FIND($D$9,$D$25)),IF(ISNUMBER(FIND($D$9,$D$25)),FIND($D$9,$D$25)&gt;3,0)))</formula>
    </cfRule>
  </conditionalFormatting>
  <conditionalFormatting sqref="D26">
    <cfRule type="cellIs" dxfId="53" priority="28" operator="notEqual">
      <formula>$D$8</formula>
    </cfRule>
  </conditionalFormatting>
  <conditionalFormatting sqref="D31">
    <cfRule type="cellIs" dxfId="52" priority="53" stopIfTrue="1" operator="equal">
      <formula>$H$4</formula>
    </cfRule>
    <cfRule type="cellIs" dxfId="51" priority="54" stopIfTrue="1" operator="equal">
      <formula>$G$4</formula>
    </cfRule>
    <cfRule type="cellIs" dxfId="50" priority="55" operator="greaterThan">
      <formula>29.5</formula>
    </cfRule>
  </conditionalFormatting>
  <conditionalFormatting sqref="D36">
    <cfRule type="expression" dxfId="49" priority="20">
      <formula>$D$9&lt;2</formula>
    </cfRule>
  </conditionalFormatting>
  <conditionalFormatting sqref="D37">
    <cfRule type="expression" dxfId="48" priority="31">
      <formula>NOT(AND(ISNUMBER(FIND($D$9,$D$37)),IF(ISNUMBER(FIND($D$9,$D$37)),FIND($D$9,$D$37)&gt;3,0)))</formula>
    </cfRule>
  </conditionalFormatting>
  <conditionalFormatting sqref="D38">
    <cfRule type="cellIs" dxfId="47" priority="27" operator="notEqual">
      <formula>$D$8</formula>
    </cfRule>
  </conditionalFormatting>
  <conditionalFormatting sqref="D43">
    <cfRule type="cellIs" dxfId="46" priority="50" stopIfTrue="1" operator="equal">
      <formula>$H$4</formula>
    </cfRule>
    <cfRule type="cellIs" dxfId="45" priority="51" stopIfTrue="1" operator="equal">
      <formula>$G$4</formula>
    </cfRule>
    <cfRule type="cellIs" dxfId="44" priority="52" operator="greaterThan">
      <formula>29.5</formula>
    </cfRule>
  </conditionalFormatting>
  <conditionalFormatting sqref="D48">
    <cfRule type="expression" dxfId="43" priority="19">
      <formula>$D$9&lt;2</formula>
    </cfRule>
  </conditionalFormatting>
  <conditionalFormatting sqref="D49">
    <cfRule type="expression" dxfId="42" priority="30">
      <formula>NOT(AND(ISNUMBER(FIND($D$9,$D$49)),IF(ISNUMBER(FIND($D$9,$D$49)),FIND($D$9,$D$49)&gt;3,0)))</formula>
    </cfRule>
  </conditionalFormatting>
  <conditionalFormatting sqref="D50">
    <cfRule type="cellIs" dxfId="41" priority="26" operator="notEqual">
      <formula>$D$8</formula>
    </cfRule>
  </conditionalFormatting>
  <conditionalFormatting sqref="D55">
    <cfRule type="cellIs" dxfId="40" priority="47" stopIfTrue="1" operator="equal">
      <formula>$H$4</formula>
    </cfRule>
    <cfRule type="cellIs" dxfId="39" priority="48" stopIfTrue="1" operator="equal">
      <formula>$G$4</formula>
    </cfRule>
    <cfRule type="cellIs" dxfId="38" priority="49" operator="greaterThan">
      <formula>29.5</formula>
    </cfRule>
  </conditionalFormatting>
  <conditionalFormatting sqref="P4:P35">
    <cfRule type="cellIs" dxfId="37" priority="32" operator="equal">
      <formula>$D$5</formula>
    </cfRule>
  </conditionalFormatting>
  <conditionalFormatting sqref="Q5:Q35">
    <cfRule type="cellIs" dxfId="36" priority="37" operator="greaterThan">
      <formula>ILOOP_trgt</formula>
    </cfRule>
  </conditionalFormatting>
  <conditionalFormatting sqref="Q4:R4">
    <cfRule type="expression" dxfId="35" priority="39">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46" operator="lessThan" id="{691D62A3-AD42-4D4C-B5B2-A86356ADB033}">
            <xm:f>'Resistor References'!$X$3</xm:f>
            <x14:dxf>
              <font>
                <color rgb="FF9C0006"/>
              </font>
              <fill>
                <patternFill>
                  <bgColor rgb="FFFFC7CE"/>
                </patternFill>
              </fill>
            </x14:dxf>
          </x14:cfRule>
          <x14:cfRule type="cellIs" priority="45" operator="greaterThan" id="{456142BB-AD7D-493F-88C2-9F6F4383311F}">
            <xm:f>'Resistor References'!$X$18</xm:f>
            <x14:dxf>
              <font>
                <color rgb="FF9C0006"/>
              </font>
              <fill>
                <patternFill>
                  <bgColor rgb="FFFFC7CE"/>
                </patternFill>
              </fill>
            </x14:dxf>
          </x14:cfRule>
          <xm:sqref>D11</xm:sqref>
        </x14:conditionalFormatting>
        <x14:conditionalFormatting xmlns:xm="http://schemas.microsoft.com/office/excel/2006/main">
          <x14:cfRule type="cellIs" priority="2" stopIfTrue="1" operator="equal" id="{B8FA9D5B-109C-4996-8E1F-9BA7D53C2571}">
            <xm:f>'Resistor References'!$AN$3</xm:f>
            <x14:dxf>
              <font>
                <strike val="0"/>
              </font>
              <fill>
                <patternFill>
                  <bgColor rgb="FF92D050"/>
                </patternFill>
              </fill>
            </x14:dxf>
          </x14:cfRule>
          <x14:cfRule type="cellIs" priority="1" stopIfTrue="1" operator="equal" id="{1CB28EE7-C2C6-41E5-A87D-520F4C87EC21}">
            <xm:f>'Resistor References'!$AN$2</xm:f>
            <x14:dxf>
              <font>
                <strike val="0"/>
              </font>
              <fill>
                <patternFill>
                  <bgColor rgb="FF92D050"/>
                </patternFill>
              </fill>
            </x14:dxf>
          </x14:cfRule>
          <xm:sqref>D18:D21</xm:sqref>
        </x14:conditionalFormatting>
        <x14:conditionalFormatting xmlns:xm="http://schemas.microsoft.com/office/excel/2006/main">
          <x14:cfRule type="cellIs" priority="75" operator="greaterThan" id="{962165AF-371E-429A-9EEB-1504A04499E3}">
            <xm:f>'Device Calculator'!$M80</xm:f>
            <x14:dxf>
              <font>
                <color rgb="FF9C0006"/>
              </font>
              <fill>
                <patternFill>
                  <bgColor rgb="FFFFC7CE"/>
                </patternFill>
              </fill>
            </x14:dxf>
          </x14:cfRule>
          <xm:sqref>R5:R11</xm:sqref>
        </x14:conditionalFormatting>
        <x14:conditionalFormatting xmlns:xm="http://schemas.microsoft.com/office/excel/2006/main">
          <x14:cfRule type="cellIs" priority="140" operator="greaterThan" id="{962165AF-371E-429A-9EEB-1504A04499E3}">
            <xm:f>'Device Calculator'!$M89</xm:f>
            <x14:dxf>
              <font>
                <color rgb="FF9C0006"/>
              </font>
              <fill>
                <patternFill>
                  <bgColor rgb="FFFFC7CE"/>
                </patternFill>
              </fill>
            </x14:dxf>
          </x14:cfRule>
          <xm:sqref>R12:R20</xm:sqref>
        </x14:conditionalFormatting>
        <x14:conditionalFormatting xmlns:xm="http://schemas.microsoft.com/office/excel/2006/main">
          <x14:cfRule type="cellIs" priority="81" operator="greaterThan" id="{962165AF-371E-429A-9EEB-1504A04499E3}">
            <xm:f>'Device Calculator'!$M99</xm:f>
            <x14:dxf>
              <font>
                <color rgb="FF9C0006"/>
              </font>
              <fill>
                <patternFill>
                  <bgColor rgb="FFFFC7CE"/>
                </patternFill>
              </fill>
            </x14:dxf>
          </x14:cfRule>
          <xm:sqref>R21:R33</xm:sqref>
        </x14:conditionalFormatting>
        <x14:conditionalFormatting xmlns:xm="http://schemas.microsoft.com/office/excel/2006/main">
          <x14:cfRule type="cellIs" priority="74" operator="greaterThan" id="{4A4205D8-AD0D-4981-A583-BB20AE834379}">
            <xm:f>'Device Calculator'!#REF!</xm:f>
            <x14:dxf>
              <font>
                <color rgb="FF9C0006"/>
              </font>
              <fill>
                <patternFill>
                  <bgColor rgb="FFFFC7CE"/>
                </patternFill>
              </fill>
            </x14:dxf>
          </x14:cfRule>
          <xm:sqref>R34:R35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References'!$G$4:$G$35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2" activePane="bottomLeft" state="frozen"/>
      <selection activeCell="T16" sqref="T16"/>
      <selection pane="bottomLeft"/>
    </sheetView>
  </sheetViews>
  <sheetFormatPr defaultColWidth="9.21875" defaultRowHeight="14.4" x14ac:dyDescent="0.3"/>
  <cols>
    <col min="1" max="1" width="15.21875" style="18" customWidth="1"/>
    <col min="2" max="2" width="15.21875" style="18" bestFit="1" customWidth="1"/>
    <col min="3" max="3" width="20.21875" style="18" customWidth="1"/>
    <col min="4" max="4" width="50" style="18" customWidth="1"/>
    <col min="5" max="5" width="38.77734375" style="18" customWidth="1"/>
    <col min="6" max="6" width="24.44140625" style="21" customWidth="1"/>
    <col min="7" max="7" width="16.44140625" style="21" customWidth="1"/>
    <col min="8" max="8" width="14" style="20" customWidth="1"/>
    <col min="9" max="9" width="27.77734375" style="12" bestFit="1" customWidth="1"/>
  </cols>
  <sheetData>
    <row r="1" spans="1:9" ht="29.4" thickBot="1" x14ac:dyDescent="0.35">
      <c r="A1" s="246" t="s">
        <v>206</v>
      </c>
      <c r="B1" s="246" t="s">
        <v>306</v>
      </c>
      <c r="C1" s="246" t="s">
        <v>379</v>
      </c>
      <c r="D1" s="246" t="s">
        <v>380</v>
      </c>
      <c r="E1" s="246" t="s">
        <v>381</v>
      </c>
      <c r="F1" s="247" t="s">
        <v>382</v>
      </c>
      <c r="G1" s="247" t="s">
        <v>383</v>
      </c>
      <c r="H1" s="248" t="s">
        <v>384</v>
      </c>
      <c r="I1" s="12" t="s">
        <v>385</v>
      </c>
    </row>
    <row r="2" spans="1:9" ht="13.95" customHeight="1" x14ac:dyDescent="0.3">
      <c r="A2" s="386" t="s">
        <v>386</v>
      </c>
      <c r="B2" s="387"/>
      <c r="C2" s="387"/>
      <c r="D2" s="387"/>
      <c r="E2" s="387"/>
      <c r="F2" s="387"/>
      <c r="G2" s="387"/>
      <c r="H2" s="388"/>
    </row>
    <row r="3" spans="1:9" ht="115.2" x14ac:dyDescent="0.3">
      <c r="A3" s="13">
        <v>30</v>
      </c>
      <c r="B3" s="13" t="s">
        <v>221</v>
      </c>
      <c r="C3" s="14" t="s">
        <v>387</v>
      </c>
      <c r="D3" s="15" t="s">
        <v>388</v>
      </c>
      <c r="E3" s="15"/>
      <c r="F3" s="131" t="str">
        <f>CONCATENATE(Concatenation!$B$6, Concatenation!$B$7)</f>
        <v>Top Resistor: 1870
Bottom Resistor: 12100</v>
      </c>
      <c r="G3" s="131" t="s">
        <v>661</v>
      </c>
      <c r="H3" s="16" t="s">
        <v>246</v>
      </c>
      <c r="I3" s="10"/>
    </row>
    <row r="4" spans="1:9" ht="43.2" x14ac:dyDescent="0.3">
      <c r="A4" s="17">
        <v>33</v>
      </c>
      <c r="B4" s="13" t="s">
        <v>389</v>
      </c>
      <c r="C4" s="14" t="s">
        <v>390</v>
      </c>
      <c r="D4" s="15" t="s">
        <v>391</v>
      </c>
      <c r="E4" s="15" t="s">
        <v>391</v>
      </c>
      <c r="F4" s="131"/>
      <c r="G4" s="131"/>
      <c r="H4" s="16" t="s">
        <v>246</v>
      </c>
      <c r="I4" s="10"/>
    </row>
    <row r="5" spans="1:9" ht="57.6" x14ac:dyDescent="0.3">
      <c r="A5" s="13">
        <v>33</v>
      </c>
      <c r="B5" s="13" t="s">
        <v>389</v>
      </c>
      <c r="C5" s="14" t="s">
        <v>390</v>
      </c>
      <c r="D5" s="15" t="s">
        <v>392</v>
      </c>
      <c r="E5" s="15" t="s">
        <v>393</v>
      </c>
      <c r="F5" s="131"/>
      <c r="G5" s="131"/>
      <c r="H5" s="16" t="s">
        <v>246</v>
      </c>
      <c r="I5" s="10"/>
    </row>
    <row r="6" spans="1:9" x14ac:dyDescent="0.3">
      <c r="C6" s="19"/>
      <c r="D6" s="19"/>
      <c r="E6" s="19"/>
      <c r="F6" s="20"/>
      <c r="G6" s="20"/>
      <c r="H6" s="21"/>
    </row>
    <row r="7" spans="1:9" x14ac:dyDescent="0.3">
      <c r="C7" s="19"/>
      <c r="D7" s="19"/>
      <c r="E7" s="19"/>
      <c r="F7" s="20"/>
      <c r="G7" s="20"/>
      <c r="H7" s="21"/>
    </row>
    <row r="8" spans="1:9" x14ac:dyDescent="0.3">
      <c r="A8" s="385" t="s">
        <v>394</v>
      </c>
      <c r="B8" s="385"/>
      <c r="C8" s="385"/>
      <c r="D8" s="385"/>
      <c r="E8" s="385"/>
      <c r="F8" s="385"/>
      <c r="G8" s="385"/>
      <c r="H8" s="385"/>
    </row>
    <row r="9" spans="1:9" ht="115.2" x14ac:dyDescent="0.3">
      <c r="A9" s="13">
        <v>32</v>
      </c>
      <c r="B9" s="13" t="s">
        <v>213</v>
      </c>
      <c r="C9" s="15" t="s">
        <v>395</v>
      </c>
      <c r="D9" s="15" t="s">
        <v>396</v>
      </c>
      <c r="E9" s="15"/>
      <c r="F9" s="131" t="str">
        <f>CONCATENATE(Concatenation!$F$6, Concatenation!$F$7)</f>
        <v>Top Resistor: 9530
Bottom Resistor: 46400</v>
      </c>
      <c r="G9" s="131" t="s">
        <v>661</v>
      </c>
      <c r="H9" s="16" t="s">
        <v>246</v>
      </c>
      <c r="I9" s="10"/>
    </row>
    <row r="10" spans="1:9" ht="115.2" x14ac:dyDescent="0.3">
      <c r="A10" s="13">
        <v>29</v>
      </c>
      <c r="B10" s="13" t="s">
        <v>214</v>
      </c>
      <c r="C10" s="15" t="s">
        <v>397</v>
      </c>
      <c r="D10" s="15" t="s">
        <v>398</v>
      </c>
      <c r="E10" s="15"/>
      <c r="F10" s="131" t="str">
        <f>CONCATENATE(Concatenation!$J$6, Concatenation!$J$7)</f>
        <v>Top Resistor: Open
Bottom Resistor: FLOAT</v>
      </c>
      <c r="G10" s="131" t="s">
        <v>661</v>
      </c>
      <c r="H10" s="16" t="s">
        <v>246</v>
      </c>
      <c r="I10" s="22"/>
    </row>
    <row r="11" spans="1:9" ht="158.4" x14ac:dyDescent="0.3">
      <c r="A11" s="13">
        <v>31</v>
      </c>
      <c r="B11" s="13" t="s">
        <v>227</v>
      </c>
      <c r="C11" s="15" t="s">
        <v>399</v>
      </c>
      <c r="D11" s="15" t="s">
        <v>400</v>
      </c>
      <c r="E11" s="15"/>
      <c r="F11" s="131" t="str">
        <f>CONCATENATE(Concatenation!$N$6, Concatenation!$N$7)</f>
        <v>Top Resistor: 2490
Bottom Resistor: 12100</v>
      </c>
      <c r="G11" s="131" t="s">
        <v>661</v>
      </c>
      <c r="H11" s="16" t="s">
        <v>246</v>
      </c>
      <c r="I11" s="22"/>
    </row>
    <row r="12" spans="1:9" ht="57.6" x14ac:dyDescent="0.3">
      <c r="A12" s="13" t="s">
        <v>401</v>
      </c>
      <c r="B12" s="15" t="s">
        <v>402</v>
      </c>
      <c r="C12" s="23"/>
      <c r="D12" s="15" t="s">
        <v>403</v>
      </c>
      <c r="E12" s="15" t="s">
        <v>404</v>
      </c>
      <c r="F12" s="131"/>
      <c r="G12" s="131"/>
      <c r="H12" s="16" t="s">
        <v>246</v>
      </c>
      <c r="I12" s="22"/>
    </row>
    <row r="13" spans="1:9" ht="100.8" x14ac:dyDescent="0.3">
      <c r="A13" s="13">
        <v>34</v>
      </c>
      <c r="B13" s="15" t="s">
        <v>405</v>
      </c>
      <c r="C13" s="15" t="s">
        <v>406</v>
      </c>
      <c r="D13" s="15" t="s">
        <v>407</v>
      </c>
      <c r="E13" s="15" t="s">
        <v>408</v>
      </c>
      <c r="F13" s="131"/>
      <c r="G13" s="131"/>
      <c r="H13" s="16" t="s">
        <v>538</v>
      </c>
      <c r="I13" s="10"/>
    </row>
    <row r="14" spans="1:9" ht="100.8" x14ac:dyDescent="0.3">
      <c r="A14" s="13">
        <v>34</v>
      </c>
      <c r="B14" s="13" t="s">
        <v>405</v>
      </c>
      <c r="C14" s="15" t="s">
        <v>406</v>
      </c>
      <c r="D14" s="15" t="s">
        <v>409</v>
      </c>
      <c r="E14" s="15"/>
      <c r="F14" s="132"/>
      <c r="G14" s="132"/>
      <c r="H14" s="16" t="s">
        <v>538</v>
      </c>
      <c r="I14" s="10"/>
    </row>
    <row r="15" spans="1:9" ht="30" customHeight="1" x14ac:dyDescent="0.3">
      <c r="A15" s="13">
        <v>35</v>
      </c>
      <c r="B15" s="15" t="s">
        <v>410</v>
      </c>
      <c r="C15" s="15" t="s">
        <v>411</v>
      </c>
      <c r="D15" s="15" t="s">
        <v>412</v>
      </c>
      <c r="E15" s="15"/>
      <c r="F15" s="131"/>
      <c r="G15" s="131"/>
      <c r="H15" s="16" t="s">
        <v>538</v>
      </c>
      <c r="I15" s="10"/>
    </row>
    <row r="16" spans="1:9" ht="43.2" x14ac:dyDescent="0.3">
      <c r="A16" s="13">
        <v>35</v>
      </c>
      <c r="B16" s="15" t="s">
        <v>410</v>
      </c>
      <c r="C16" s="15" t="s">
        <v>411</v>
      </c>
      <c r="D16" s="15" t="s">
        <v>413</v>
      </c>
      <c r="E16" s="15" t="s">
        <v>414</v>
      </c>
      <c r="F16" s="131"/>
      <c r="G16" s="131"/>
      <c r="H16" s="16" t="s">
        <v>539</v>
      </c>
      <c r="I16" s="10"/>
    </row>
    <row r="17" spans="1:13" ht="43.2" x14ac:dyDescent="0.3">
      <c r="A17" s="13">
        <v>27</v>
      </c>
      <c r="B17" s="15" t="s">
        <v>415</v>
      </c>
      <c r="C17" s="15" t="s">
        <v>416</v>
      </c>
      <c r="D17" s="15" t="s">
        <v>417</v>
      </c>
      <c r="E17" s="15"/>
      <c r="F17" s="131"/>
      <c r="G17" s="131"/>
      <c r="H17" s="16" t="s">
        <v>538</v>
      </c>
      <c r="I17" s="10"/>
    </row>
    <row r="18" spans="1:13" ht="43.2" x14ac:dyDescent="0.3">
      <c r="A18" s="13">
        <v>27</v>
      </c>
      <c r="B18" s="15" t="s">
        <v>415</v>
      </c>
      <c r="C18" s="15" t="s">
        <v>416</v>
      </c>
      <c r="D18" s="15" t="s">
        <v>418</v>
      </c>
      <c r="E18" s="15"/>
      <c r="F18" s="131"/>
      <c r="G18" s="131"/>
      <c r="H18" s="16" t="s">
        <v>539</v>
      </c>
      <c r="I18" s="10"/>
    </row>
    <row r="19" spans="1:13" ht="28.8" x14ac:dyDescent="0.3">
      <c r="A19" s="13">
        <v>1</v>
      </c>
      <c r="B19" s="15" t="s">
        <v>419</v>
      </c>
      <c r="C19" s="15" t="s">
        <v>420</v>
      </c>
      <c r="D19" s="15" t="s">
        <v>421</v>
      </c>
      <c r="E19" s="15" t="s">
        <v>422</v>
      </c>
      <c r="F19" s="131"/>
      <c r="G19" s="131"/>
      <c r="H19" s="16" t="s">
        <v>538</v>
      </c>
      <c r="I19" s="10"/>
    </row>
    <row r="20" spans="1:13" ht="28.8" x14ac:dyDescent="0.3">
      <c r="A20" s="13">
        <v>38</v>
      </c>
      <c r="B20" s="15" t="s">
        <v>423</v>
      </c>
      <c r="C20" s="15" t="s">
        <v>424</v>
      </c>
      <c r="D20" s="15" t="s">
        <v>425</v>
      </c>
      <c r="E20" s="15"/>
      <c r="F20" s="131"/>
      <c r="G20" s="131"/>
      <c r="H20" s="16" t="s">
        <v>538</v>
      </c>
      <c r="I20" s="10"/>
    </row>
    <row r="21" spans="1:13" ht="72" x14ac:dyDescent="0.3">
      <c r="A21" s="13" t="s">
        <v>426</v>
      </c>
      <c r="B21" s="15" t="s">
        <v>427</v>
      </c>
      <c r="C21" s="15" t="s">
        <v>428</v>
      </c>
      <c r="D21" s="15" t="s">
        <v>671</v>
      </c>
      <c r="E21" s="15"/>
      <c r="F21" s="131"/>
      <c r="G21" s="131"/>
      <c r="H21" s="16" t="s">
        <v>538</v>
      </c>
      <c r="I21" s="10"/>
    </row>
    <row r="22" spans="1:13" x14ac:dyDescent="0.3">
      <c r="C22" s="19"/>
      <c r="D22" s="19"/>
      <c r="E22" s="19"/>
      <c r="F22" s="20"/>
      <c r="G22" s="20"/>
      <c r="H22" s="21"/>
      <c r="M22" s="24"/>
    </row>
    <row r="23" spans="1:13" x14ac:dyDescent="0.3">
      <c r="C23" s="19"/>
      <c r="D23" s="19"/>
      <c r="E23" s="19"/>
      <c r="F23" s="20"/>
      <c r="G23" s="20"/>
      <c r="H23" s="25"/>
      <c r="M23" s="24"/>
    </row>
    <row r="24" spans="1:13" x14ac:dyDescent="0.3">
      <c r="A24" s="385" t="s">
        <v>429</v>
      </c>
      <c r="B24" s="385"/>
      <c r="C24" s="385"/>
      <c r="D24" s="385"/>
      <c r="E24" s="385"/>
      <c r="F24" s="385"/>
      <c r="G24" s="385"/>
      <c r="H24" s="385"/>
    </row>
    <row r="25" spans="1:13" ht="43.2" x14ac:dyDescent="0.3">
      <c r="A25" s="15">
        <v>7</v>
      </c>
      <c r="B25" s="15" t="s">
        <v>430</v>
      </c>
      <c r="C25" s="14" t="s">
        <v>431</v>
      </c>
      <c r="D25" s="15" t="s">
        <v>432</v>
      </c>
      <c r="E25" s="15"/>
      <c r="F25" s="131"/>
      <c r="G25" s="131"/>
      <c r="H25" s="16" t="s">
        <v>538</v>
      </c>
      <c r="I25" s="10"/>
    </row>
    <row r="26" spans="1:13" ht="43.2" x14ac:dyDescent="0.3">
      <c r="A26" s="15">
        <v>7</v>
      </c>
      <c r="B26" s="15" t="s">
        <v>430</v>
      </c>
      <c r="C26" s="14" t="s">
        <v>431</v>
      </c>
      <c r="D26" s="15" t="s">
        <v>433</v>
      </c>
      <c r="E26" s="15" t="s">
        <v>434</v>
      </c>
      <c r="F26" s="131"/>
      <c r="G26" s="131"/>
      <c r="H26" s="16" t="s">
        <v>538</v>
      </c>
      <c r="I26" s="10"/>
    </row>
    <row r="27" spans="1:13" ht="43.2" x14ac:dyDescent="0.3">
      <c r="A27" s="15" t="s">
        <v>435</v>
      </c>
      <c r="B27" s="15" t="s">
        <v>436</v>
      </c>
      <c r="C27" s="15" t="s">
        <v>437</v>
      </c>
      <c r="D27" s="15" t="s">
        <v>438</v>
      </c>
      <c r="E27" s="15" t="s">
        <v>439</v>
      </c>
      <c r="F27" s="3"/>
      <c r="G27" s="3"/>
      <c r="H27" s="16" t="s">
        <v>538</v>
      </c>
      <c r="I27" s="10"/>
    </row>
    <row r="28" spans="1:13" ht="172.8" x14ac:dyDescent="0.3">
      <c r="A28" s="15" t="s">
        <v>440</v>
      </c>
      <c r="B28" s="15" t="s">
        <v>441</v>
      </c>
      <c r="C28" s="15" t="s">
        <v>442</v>
      </c>
      <c r="D28" s="15" t="s">
        <v>443</v>
      </c>
      <c r="E28" s="15" t="s">
        <v>444</v>
      </c>
      <c r="F28" s="21">
        <f>ROUND('Device Calculator'!D60, 3)</f>
        <v>48.951000000000001</v>
      </c>
      <c r="G28" s="131" t="s">
        <v>39</v>
      </c>
      <c r="H28" s="16" t="s">
        <v>538</v>
      </c>
      <c r="I28" s="10"/>
    </row>
    <row r="29" spans="1:13" ht="57.6" x14ac:dyDescent="0.3">
      <c r="A29" s="15" t="s">
        <v>440</v>
      </c>
      <c r="B29" s="15" t="s">
        <v>441</v>
      </c>
      <c r="C29" s="15" t="s">
        <v>442</v>
      </c>
      <c r="D29" s="15" t="s">
        <v>445</v>
      </c>
      <c r="E29" s="15" t="s">
        <v>446</v>
      </c>
      <c r="F29" s="131"/>
      <c r="G29" s="131"/>
      <c r="H29" s="16" t="s">
        <v>538</v>
      </c>
      <c r="I29" s="10"/>
    </row>
    <row r="30" spans="1:13" ht="57.6" x14ac:dyDescent="0.3">
      <c r="A30" s="15">
        <v>26</v>
      </c>
      <c r="B30" s="15" t="s">
        <v>447</v>
      </c>
      <c r="C30" s="15" t="s">
        <v>448</v>
      </c>
      <c r="D30" s="15" t="s">
        <v>449</v>
      </c>
      <c r="E30" s="15" t="s">
        <v>450</v>
      </c>
      <c r="F30" s="131"/>
      <c r="G30" s="131"/>
      <c r="H30" s="16" t="s">
        <v>538</v>
      </c>
      <c r="I30" s="10"/>
    </row>
    <row r="31" spans="1:13" ht="43.2" x14ac:dyDescent="0.3">
      <c r="A31" s="15">
        <v>26</v>
      </c>
      <c r="B31" s="15" t="s">
        <v>447</v>
      </c>
      <c r="C31" s="15" t="s">
        <v>448</v>
      </c>
      <c r="D31" s="15" t="s">
        <v>451</v>
      </c>
      <c r="E31" s="15" t="s">
        <v>452</v>
      </c>
      <c r="F31" s="131"/>
      <c r="G31" s="131"/>
      <c r="H31" s="16" t="s">
        <v>538</v>
      </c>
      <c r="I31" s="10"/>
    </row>
    <row r="32" spans="1:13" ht="57.6" x14ac:dyDescent="0.3">
      <c r="A32" s="15" t="s">
        <v>219</v>
      </c>
      <c r="B32" s="15" t="s">
        <v>453</v>
      </c>
      <c r="C32" s="15" t="s">
        <v>454</v>
      </c>
      <c r="D32" s="15" t="s">
        <v>455</v>
      </c>
      <c r="E32" s="15"/>
      <c r="F32" s="133" t="str">
        <f>CONCATENATE(Concatenation!$R$7, Concatenation!$R$6)</f>
        <v>Minimum: 0.4
Maximum: 1.598</v>
      </c>
      <c r="G32" s="131" t="s">
        <v>40</v>
      </c>
      <c r="H32" s="16" t="s">
        <v>538</v>
      </c>
      <c r="I32" s="10"/>
    </row>
    <row r="33" spans="1:9" ht="43.2" x14ac:dyDescent="0.3">
      <c r="A33" s="13" t="s">
        <v>219</v>
      </c>
      <c r="B33" s="15" t="s">
        <v>456</v>
      </c>
      <c r="C33" s="15" t="s">
        <v>457</v>
      </c>
      <c r="D33" s="15" t="s">
        <v>458</v>
      </c>
      <c r="E33" s="15"/>
      <c r="F33" s="132">
        <f>MAX('Device Calculator'!D33:D35)</f>
        <v>40.134337654998816</v>
      </c>
      <c r="G33" s="131" t="s">
        <v>39</v>
      </c>
      <c r="H33" s="16" t="s">
        <v>538</v>
      </c>
      <c r="I33" s="10"/>
    </row>
    <row r="34" spans="1:9" ht="28.8" x14ac:dyDescent="0.3">
      <c r="A34" s="13">
        <v>37</v>
      </c>
      <c r="B34" s="15" t="s">
        <v>459</v>
      </c>
      <c r="C34" s="15" t="s">
        <v>460</v>
      </c>
      <c r="D34" s="15" t="s">
        <v>461</v>
      </c>
      <c r="E34" s="15" t="s">
        <v>462</v>
      </c>
      <c r="F34" s="131"/>
      <c r="G34" s="131"/>
      <c r="H34" s="16" t="s">
        <v>246</v>
      </c>
      <c r="I34" s="10"/>
    </row>
    <row r="35" spans="1:9" ht="28.8" x14ac:dyDescent="0.3">
      <c r="A35" s="15" t="s">
        <v>463</v>
      </c>
      <c r="B35" s="15" t="s">
        <v>464</v>
      </c>
      <c r="C35" s="15" t="s">
        <v>465</v>
      </c>
      <c r="D35" s="3"/>
      <c r="E35" s="15"/>
      <c r="F35" s="131"/>
      <c r="G35" s="131"/>
      <c r="H35" s="16" t="s">
        <v>538</v>
      </c>
      <c r="I35" s="10"/>
    </row>
    <row r="36" spans="1:9" x14ac:dyDescent="0.3">
      <c r="C36" s="19"/>
      <c r="D36" s="19"/>
      <c r="E36" s="19"/>
      <c r="F36" s="20"/>
      <c r="G36" s="20"/>
      <c r="H36" s="21"/>
    </row>
    <row r="37" spans="1:9" x14ac:dyDescent="0.3">
      <c r="C37" s="19"/>
      <c r="D37" s="19"/>
      <c r="E37" s="19"/>
      <c r="F37" s="20"/>
      <c r="G37" s="20"/>
    </row>
    <row r="38" spans="1:9" x14ac:dyDescent="0.3">
      <c r="A38" s="385" t="s">
        <v>466</v>
      </c>
      <c r="B38" s="385"/>
      <c r="C38" s="385"/>
      <c r="D38" s="385"/>
      <c r="E38" s="385"/>
      <c r="F38" s="385"/>
      <c r="G38" s="385"/>
      <c r="H38" s="385"/>
    </row>
    <row r="39" spans="1:9" ht="28.8" x14ac:dyDescent="0.3">
      <c r="A39" s="15">
        <v>4</v>
      </c>
      <c r="B39" s="15" t="s">
        <v>467</v>
      </c>
      <c r="C39" s="14" t="s">
        <v>468</v>
      </c>
      <c r="D39" s="15" t="s">
        <v>469</v>
      </c>
      <c r="E39" s="15" t="s">
        <v>470</v>
      </c>
      <c r="F39" s="131"/>
      <c r="G39" s="131"/>
      <c r="H39" s="16" t="s">
        <v>538</v>
      </c>
      <c r="I39" s="10"/>
    </row>
    <row r="40" spans="1:9" ht="57.6" x14ac:dyDescent="0.3">
      <c r="A40" s="15">
        <v>5</v>
      </c>
      <c r="B40" s="15" t="s">
        <v>471</v>
      </c>
      <c r="C40" s="26" t="s">
        <v>472</v>
      </c>
      <c r="D40" s="15" t="s">
        <v>473</v>
      </c>
      <c r="E40" s="15" t="s">
        <v>474</v>
      </c>
      <c r="F40" s="131"/>
      <c r="G40" s="131"/>
      <c r="H40" s="16" t="s">
        <v>538</v>
      </c>
      <c r="I40" s="10"/>
    </row>
    <row r="41" spans="1:9" ht="28.8" x14ac:dyDescent="0.3">
      <c r="A41" s="15">
        <v>28</v>
      </c>
      <c r="B41" s="15" t="s">
        <v>475</v>
      </c>
      <c r="C41" s="26" t="s">
        <v>476</v>
      </c>
      <c r="D41" s="15" t="s">
        <v>477</v>
      </c>
      <c r="E41" s="15" t="s">
        <v>478</v>
      </c>
      <c r="F41" s="131"/>
      <c r="G41" s="131"/>
      <c r="H41" s="16" t="s">
        <v>538</v>
      </c>
      <c r="I41" s="10"/>
    </row>
    <row r="42" spans="1:9" x14ac:dyDescent="0.3">
      <c r="H42" s="21"/>
    </row>
    <row r="43" spans="1:9" x14ac:dyDescent="0.3">
      <c r="H43" s="21"/>
    </row>
    <row r="44" spans="1:9" x14ac:dyDescent="0.3">
      <c r="A44" s="385" t="s">
        <v>479</v>
      </c>
      <c r="B44" s="385"/>
      <c r="C44" s="385"/>
      <c r="D44" s="385"/>
      <c r="E44" s="385"/>
      <c r="F44" s="385"/>
      <c r="G44" s="385"/>
      <c r="H44" s="385"/>
    </row>
    <row r="45" spans="1:9" ht="28.8" x14ac:dyDescent="0.3">
      <c r="A45" s="15">
        <v>3</v>
      </c>
      <c r="B45" s="13" t="s">
        <v>480</v>
      </c>
      <c r="C45" s="15" t="s">
        <v>481</v>
      </c>
      <c r="D45" s="249" t="s">
        <v>482</v>
      </c>
      <c r="E45" s="15"/>
      <c r="F45" s="131"/>
      <c r="G45" s="131"/>
      <c r="H45" s="16" t="s">
        <v>246</v>
      </c>
      <c r="I45" s="11"/>
    </row>
    <row r="46" spans="1:9" ht="28.8" x14ac:dyDescent="0.3">
      <c r="A46" s="15">
        <v>2</v>
      </c>
      <c r="B46" s="13" t="s">
        <v>483</v>
      </c>
      <c r="C46" s="15" t="s">
        <v>484</v>
      </c>
      <c r="D46" s="249" t="s">
        <v>482</v>
      </c>
      <c r="E46" s="15"/>
      <c r="F46" s="131"/>
      <c r="G46" s="131"/>
      <c r="H46" s="16" t="s">
        <v>246</v>
      </c>
      <c r="I46" s="11"/>
    </row>
    <row r="47" spans="1:9" ht="28.8" x14ac:dyDescent="0.3">
      <c r="A47" s="15">
        <v>6</v>
      </c>
      <c r="B47" s="13" t="s">
        <v>485</v>
      </c>
      <c r="C47" s="15" t="s">
        <v>486</v>
      </c>
      <c r="D47" s="249" t="s">
        <v>482</v>
      </c>
      <c r="E47" s="15"/>
      <c r="F47" s="131"/>
      <c r="G47" s="131"/>
      <c r="H47" s="16" t="s">
        <v>246</v>
      </c>
      <c r="I47" s="11"/>
    </row>
    <row r="48" spans="1:9" ht="12.75" customHeight="1" x14ac:dyDescent="0.3">
      <c r="A48"/>
      <c r="B48"/>
      <c r="C48"/>
      <c r="D48"/>
      <c r="E48"/>
      <c r="F48"/>
      <c r="G48"/>
      <c r="H48"/>
      <c r="I48"/>
    </row>
    <row r="49" spans="1:9" ht="12.75" customHeight="1" x14ac:dyDescent="0.3">
      <c r="A49"/>
      <c r="B49"/>
      <c r="C49"/>
      <c r="D49"/>
      <c r="E49"/>
      <c r="F49"/>
      <c r="G49"/>
      <c r="H49"/>
      <c r="I49"/>
    </row>
    <row r="50" spans="1:9" ht="12.75" customHeight="1" x14ac:dyDescent="0.3">
      <c r="A50" s="385" t="s">
        <v>487</v>
      </c>
      <c r="B50" s="385"/>
      <c r="C50" s="385"/>
      <c r="D50" s="385"/>
      <c r="E50" s="385"/>
      <c r="F50" s="385"/>
      <c r="G50" s="385"/>
      <c r="H50" s="385"/>
      <c r="I50"/>
    </row>
    <row r="51" spans="1:9" ht="28.8" x14ac:dyDescent="0.3">
      <c r="A51" s="15">
        <v>36</v>
      </c>
      <c r="B51" s="15" t="s">
        <v>488</v>
      </c>
      <c r="C51" s="15" t="s">
        <v>489</v>
      </c>
      <c r="D51" s="15" t="s">
        <v>490</v>
      </c>
      <c r="E51" s="15"/>
      <c r="F51" s="131"/>
      <c r="G51" s="131"/>
      <c r="H51" s="16" t="s">
        <v>538</v>
      </c>
      <c r="I51" s="11"/>
    </row>
    <row r="52" spans="1:9" x14ac:dyDescent="0.3">
      <c r="I52"/>
    </row>
    <row r="53" spans="1:9" x14ac:dyDescent="0.3">
      <c r="I53"/>
    </row>
    <row r="54" spans="1:9" x14ac:dyDescent="0.3">
      <c r="I54"/>
    </row>
    <row r="55" spans="1:9" x14ac:dyDescent="0.3">
      <c r="I55"/>
    </row>
    <row r="56" spans="1:9" x14ac:dyDescent="0.3">
      <c r="I56"/>
    </row>
    <row r="57" spans="1:9" x14ac:dyDescent="0.3">
      <c r="I57"/>
    </row>
    <row r="58" spans="1:9" x14ac:dyDescent="0.3">
      <c r="I58"/>
    </row>
    <row r="59" spans="1:9" x14ac:dyDescent="0.3">
      <c r="I59"/>
    </row>
    <row r="60" spans="1:9" x14ac:dyDescent="0.3">
      <c r="I60"/>
    </row>
  </sheetData>
  <sheetProtection algorithmName="SHA-512" hashValue="xiMvwhnhg+enMAiebhQpC1DoIxWu0TaZDwqPOVAbH3OUVdK8ujjQLsDws0GJvIHFTTLhwRoNrJ3aq3IniInGHg==" saltValue="ACWFAYP5bhqAmUGId6JErw==" spinCount="100000" sheet="1" objects="1" scenarios="1"/>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activeCell="T16" sqref="T16"/>
      <selection pane="bottomLeft" activeCell="E14" sqref="E14"/>
    </sheetView>
  </sheetViews>
  <sheetFormatPr defaultColWidth="9.21875" defaultRowHeight="14.4" x14ac:dyDescent="0.3"/>
  <cols>
    <col min="1" max="1" width="15.21875" style="18" customWidth="1"/>
    <col min="2" max="2" width="12.77734375" style="18" bestFit="1" customWidth="1"/>
    <col min="3" max="4" width="19.21875" style="18" customWidth="1"/>
    <col min="5" max="5" width="57.21875" style="18" customWidth="1"/>
    <col min="6" max="6" width="44" style="18" customWidth="1"/>
    <col min="7" max="7" width="14" style="20" bestFit="1" customWidth="1"/>
    <col min="8" max="8" width="24.21875" style="12" customWidth="1"/>
    <col min="10" max="10" width="18.77734375" customWidth="1"/>
  </cols>
  <sheetData>
    <row r="1" spans="1:10" ht="28.5" customHeight="1" x14ac:dyDescent="0.3">
      <c r="A1" s="248" t="s">
        <v>206</v>
      </c>
      <c r="B1" s="248" t="s">
        <v>306</v>
      </c>
      <c r="C1" s="248" t="s">
        <v>379</v>
      </c>
      <c r="D1" s="248" t="s">
        <v>491</v>
      </c>
      <c r="E1" s="248" t="s">
        <v>492</v>
      </c>
      <c r="F1" s="248" t="s">
        <v>381</v>
      </c>
      <c r="G1" s="248" t="s">
        <v>384</v>
      </c>
      <c r="H1" s="30" t="s">
        <v>385</v>
      </c>
    </row>
    <row r="2" spans="1:10" x14ac:dyDescent="0.3">
      <c r="A2" s="389" t="s">
        <v>394</v>
      </c>
      <c r="B2" s="390"/>
      <c r="C2" s="390"/>
      <c r="D2" s="390"/>
      <c r="E2" s="390"/>
      <c r="F2" s="390"/>
      <c r="G2" s="391"/>
      <c r="H2"/>
    </row>
    <row r="3" spans="1:10" ht="129.6" x14ac:dyDescent="0.3">
      <c r="A3" s="15" t="s">
        <v>493</v>
      </c>
      <c r="B3" s="15" t="s">
        <v>494</v>
      </c>
      <c r="C3" s="15"/>
      <c r="D3" s="15" t="s">
        <v>495</v>
      </c>
      <c r="E3" s="15" t="s">
        <v>496</v>
      </c>
      <c r="F3" s="15"/>
      <c r="G3" s="16" t="s">
        <v>246</v>
      </c>
      <c r="H3" s="10"/>
      <c r="I3" s="27"/>
      <c r="J3" s="27"/>
    </row>
    <row r="4" spans="1:10" ht="57.6" x14ac:dyDescent="0.3">
      <c r="A4" s="13" t="s">
        <v>497</v>
      </c>
      <c r="B4" s="15" t="s">
        <v>498</v>
      </c>
      <c r="C4" s="15"/>
      <c r="D4" s="15" t="s">
        <v>499</v>
      </c>
      <c r="E4" s="15" t="s">
        <v>500</v>
      </c>
      <c r="F4" s="15"/>
      <c r="G4" s="16" t="s">
        <v>246</v>
      </c>
      <c r="H4" s="10"/>
    </row>
    <row r="5" spans="1:10" ht="86.4" x14ac:dyDescent="0.3">
      <c r="A5" s="13" t="s">
        <v>501</v>
      </c>
      <c r="B5" s="15" t="s">
        <v>502</v>
      </c>
      <c r="C5" s="15"/>
      <c r="D5" s="15" t="s">
        <v>499</v>
      </c>
      <c r="E5" s="15" t="s">
        <v>503</v>
      </c>
      <c r="F5" s="15"/>
      <c r="G5" s="16" t="s">
        <v>246</v>
      </c>
      <c r="H5" s="10"/>
    </row>
    <row r="6" spans="1:10" s="27" customFormat="1" x14ac:dyDescent="0.3">
      <c r="A6" s="28"/>
      <c r="B6" s="28"/>
      <c r="C6" s="29"/>
      <c r="D6" s="29"/>
      <c r="E6" s="28"/>
      <c r="F6" s="29"/>
      <c r="G6" s="25"/>
      <c r="H6" s="30"/>
      <c r="I6"/>
      <c r="J6"/>
    </row>
    <row r="8" spans="1:10" x14ac:dyDescent="0.3">
      <c r="A8" s="392" t="s">
        <v>429</v>
      </c>
      <c r="B8" s="392"/>
      <c r="C8" s="392"/>
      <c r="D8" s="392"/>
      <c r="E8" s="392"/>
      <c r="F8" s="392"/>
      <c r="G8" s="392"/>
    </row>
    <row r="9" spans="1:10" ht="43.2" x14ac:dyDescent="0.3">
      <c r="A9" s="15" t="s">
        <v>504</v>
      </c>
      <c r="B9" s="15" t="s">
        <v>505</v>
      </c>
      <c r="C9" s="14"/>
      <c r="D9" s="15" t="s">
        <v>499</v>
      </c>
      <c r="E9" s="15" t="s">
        <v>506</v>
      </c>
      <c r="F9" s="13"/>
      <c r="G9" s="16" t="s">
        <v>246</v>
      </c>
      <c r="H9" s="10"/>
    </row>
    <row r="10" spans="1:10" ht="57.6" x14ac:dyDescent="0.3">
      <c r="A10" s="15" t="s">
        <v>504</v>
      </c>
      <c r="B10" s="15" t="s">
        <v>505</v>
      </c>
      <c r="C10" s="14"/>
      <c r="D10" s="15" t="s">
        <v>499</v>
      </c>
      <c r="E10" s="15" t="s">
        <v>507</v>
      </c>
      <c r="F10" s="13"/>
      <c r="G10" s="16" t="s">
        <v>246</v>
      </c>
      <c r="H10" s="10"/>
    </row>
    <row r="11" spans="1:10" ht="57.6" x14ac:dyDescent="0.3">
      <c r="A11" s="15" t="s">
        <v>435</v>
      </c>
      <c r="B11" s="15" t="s">
        <v>436</v>
      </c>
      <c r="C11" s="23" t="s">
        <v>437</v>
      </c>
      <c r="D11" s="15" t="s">
        <v>495</v>
      </c>
      <c r="E11" s="15" t="s">
        <v>1022</v>
      </c>
      <c r="F11" s="13"/>
      <c r="G11" s="16" t="s">
        <v>246</v>
      </c>
      <c r="H11" s="10"/>
    </row>
    <row r="12" spans="1:10" ht="294" customHeight="1" x14ac:dyDescent="0.3">
      <c r="A12" s="15" t="s">
        <v>435</v>
      </c>
      <c r="B12" s="15" t="s">
        <v>508</v>
      </c>
      <c r="C12" s="3"/>
      <c r="D12" s="15" t="s">
        <v>495</v>
      </c>
      <c r="E12" s="15" t="s">
        <v>509</v>
      </c>
      <c r="F12" s="13"/>
      <c r="G12" s="16" t="s">
        <v>246</v>
      </c>
      <c r="H12" s="10"/>
    </row>
    <row r="13" spans="1:10" ht="72" x14ac:dyDescent="0.3">
      <c r="A13" s="15" t="s">
        <v>510</v>
      </c>
      <c r="B13" s="15" t="s">
        <v>511</v>
      </c>
      <c r="C13" s="15"/>
      <c r="D13" s="15" t="s">
        <v>495</v>
      </c>
      <c r="E13" s="15" t="s">
        <v>1023</v>
      </c>
      <c r="F13" s="13"/>
      <c r="G13" s="16" t="s">
        <v>246</v>
      </c>
      <c r="H13" s="10"/>
    </row>
    <row r="14" spans="1:10" ht="86.4" x14ac:dyDescent="0.3">
      <c r="A14" s="15" t="s">
        <v>512</v>
      </c>
      <c r="B14" s="15" t="s">
        <v>513</v>
      </c>
      <c r="C14" s="15"/>
      <c r="D14" s="15" t="s">
        <v>499</v>
      </c>
      <c r="E14" s="15" t="s">
        <v>503</v>
      </c>
      <c r="F14" s="13"/>
      <c r="G14" s="16" t="s">
        <v>246</v>
      </c>
      <c r="H14" s="10"/>
    </row>
    <row r="15" spans="1:10" ht="43.2" x14ac:dyDescent="0.3">
      <c r="A15" s="15" t="s">
        <v>463</v>
      </c>
      <c r="B15" s="15" t="s">
        <v>464</v>
      </c>
      <c r="C15" s="15" t="s">
        <v>465</v>
      </c>
      <c r="D15" s="15" t="s">
        <v>499</v>
      </c>
      <c r="E15" s="15" t="s">
        <v>514</v>
      </c>
      <c r="F15" s="13"/>
      <c r="G15" s="16" t="s">
        <v>246</v>
      </c>
      <c r="H15" s="10"/>
    </row>
    <row r="16" spans="1:10" ht="44.25" customHeight="1" x14ac:dyDescent="0.3">
      <c r="A16" s="15" t="s">
        <v>515</v>
      </c>
      <c r="B16" s="13" t="s">
        <v>516</v>
      </c>
      <c r="C16" s="15"/>
      <c r="D16" s="15" t="s">
        <v>499</v>
      </c>
      <c r="E16" s="15" t="s">
        <v>517</v>
      </c>
      <c r="F16" s="13"/>
      <c r="G16" s="16" t="s">
        <v>246</v>
      </c>
      <c r="H16" s="10"/>
    </row>
    <row r="17" spans="1:8" ht="15" thickBot="1" x14ac:dyDescent="0.35">
      <c r="C17" s="19"/>
      <c r="D17" s="19"/>
      <c r="E17" s="19"/>
      <c r="F17" s="19"/>
      <c r="G17" s="21"/>
    </row>
    <row r="18" spans="1:8" x14ac:dyDescent="0.3">
      <c r="A18" s="393" t="s">
        <v>466</v>
      </c>
      <c r="B18" s="394"/>
      <c r="C18" s="394"/>
      <c r="D18" s="394"/>
      <c r="E18" s="394"/>
      <c r="F18" s="394"/>
      <c r="G18" s="395"/>
    </row>
    <row r="19" spans="1:8" ht="28.8" x14ac:dyDescent="0.3">
      <c r="A19" s="15" t="s">
        <v>518</v>
      </c>
      <c r="B19" s="15" t="s">
        <v>519</v>
      </c>
      <c r="C19" s="13"/>
      <c r="D19" s="15" t="s">
        <v>495</v>
      </c>
      <c r="E19" s="15" t="s">
        <v>520</v>
      </c>
      <c r="F19" s="15"/>
      <c r="G19" s="16" t="s">
        <v>246</v>
      </c>
      <c r="H19" s="10"/>
    </row>
    <row r="20" spans="1:8" ht="57.6" x14ac:dyDescent="0.3">
      <c r="A20" s="15">
        <v>5</v>
      </c>
      <c r="B20" s="15" t="s">
        <v>471</v>
      </c>
      <c r="C20" s="15" t="s">
        <v>472</v>
      </c>
      <c r="D20" s="15" t="s">
        <v>499</v>
      </c>
      <c r="E20" s="15" t="s">
        <v>521</v>
      </c>
      <c r="F20" s="15"/>
      <c r="G20" s="16" t="s">
        <v>246</v>
      </c>
      <c r="H20" s="10"/>
    </row>
    <row r="21" spans="1:8" ht="86.4" x14ac:dyDescent="0.3">
      <c r="A21" s="15">
        <v>28</v>
      </c>
      <c r="B21" s="15" t="s">
        <v>475</v>
      </c>
      <c r="C21" s="14" t="s">
        <v>522</v>
      </c>
      <c r="D21" s="15" t="s">
        <v>495</v>
      </c>
      <c r="E21" s="15" t="s">
        <v>523</v>
      </c>
      <c r="F21" s="15"/>
      <c r="G21" s="16" t="s">
        <v>246</v>
      </c>
      <c r="H21" s="10"/>
    </row>
    <row r="22" spans="1:8" x14ac:dyDescent="0.3">
      <c r="A22" s="19"/>
      <c r="G22" s="21"/>
      <c r="H22"/>
    </row>
    <row r="24" spans="1:8" x14ac:dyDescent="0.3">
      <c r="A24" s="396" t="s">
        <v>479</v>
      </c>
      <c r="B24" s="397"/>
      <c r="C24" s="397"/>
      <c r="D24" s="397"/>
      <c r="E24" s="397"/>
      <c r="F24" s="397"/>
      <c r="G24" s="398"/>
      <c r="H24"/>
    </row>
    <row r="25" spans="1:8" ht="43.2" x14ac:dyDescent="0.3">
      <c r="A25" s="15" t="s">
        <v>524</v>
      </c>
      <c r="B25" s="15" t="s">
        <v>525</v>
      </c>
      <c r="C25" s="15"/>
      <c r="D25" s="250" t="s">
        <v>495</v>
      </c>
      <c r="E25" s="250" t="s">
        <v>526</v>
      </c>
      <c r="F25" s="131"/>
      <c r="G25" s="16" t="s">
        <v>246</v>
      </c>
      <c r="H25" s="11"/>
    </row>
    <row r="28" spans="1:8" x14ac:dyDescent="0.3">
      <c r="A28" s="396" t="s">
        <v>487</v>
      </c>
      <c r="B28" s="397"/>
      <c r="C28" s="397"/>
      <c r="D28" s="397"/>
      <c r="E28" s="397"/>
      <c r="F28" s="397"/>
      <c r="G28" s="398"/>
      <c r="H28"/>
    </row>
    <row r="29" spans="1:8" ht="312" customHeight="1" x14ac:dyDescent="0.3">
      <c r="A29" s="15" t="s">
        <v>219</v>
      </c>
      <c r="B29" s="15" t="s">
        <v>527</v>
      </c>
      <c r="C29" s="15"/>
      <c r="D29" s="15" t="s">
        <v>499</v>
      </c>
      <c r="E29" s="15" t="s">
        <v>528</v>
      </c>
      <c r="F29" s="15" t="s">
        <v>529</v>
      </c>
      <c r="G29" s="16" t="s">
        <v>246</v>
      </c>
      <c r="H29" s="11"/>
    </row>
    <row r="30" spans="1:8" ht="374.4" x14ac:dyDescent="0.3">
      <c r="A30" s="15" t="s">
        <v>219</v>
      </c>
      <c r="B30" s="15" t="s">
        <v>530</v>
      </c>
      <c r="C30" s="15"/>
      <c r="D30" s="15" t="s">
        <v>499</v>
      </c>
      <c r="E30" s="15" t="s">
        <v>531</v>
      </c>
      <c r="F30" s="251" t="s">
        <v>532</v>
      </c>
      <c r="G30" s="16" t="s">
        <v>246</v>
      </c>
      <c r="H30" s="10"/>
    </row>
    <row r="31" spans="1:8" ht="115.2" x14ac:dyDescent="0.3">
      <c r="A31" s="15" t="s">
        <v>219</v>
      </c>
      <c r="B31" s="15" t="s">
        <v>533</v>
      </c>
      <c r="C31" s="15"/>
      <c r="D31" s="15" t="s">
        <v>495</v>
      </c>
      <c r="E31" s="15"/>
      <c r="F31" s="15" t="s">
        <v>534</v>
      </c>
      <c r="G31" s="16" t="s">
        <v>246</v>
      </c>
      <c r="H31" s="10"/>
    </row>
    <row r="32" spans="1:8" ht="243" customHeight="1" x14ac:dyDescent="0.3">
      <c r="A32" s="15" t="s">
        <v>219</v>
      </c>
      <c r="B32" s="15" t="s">
        <v>535</v>
      </c>
      <c r="C32" s="15"/>
      <c r="D32" s="15"/>
      <c r="E32" s="15" t="s">
        <v>536</v>
      </c>
      <c r="F32" s="15"/>
      <c r="G32" s="16" t="s">
        <v>246</v>
      </c>
      <c r="H32" s="10"/>
    </row>
  </sheetData>
  <sheetProtection algorithmName="SHA-512" hashValue="NZGGyZ/MVx2CXcfN/mcFh3j1KYtBWcXxKWoPvEt7u415zKMOuO+EYomkQZStvEgKzqw+9zwELa2fbcb8A2n45Q==" saltValue="iOcwqYNf1slUGJQ8ZehKng==" spinCount="100000" sheet="1" objects="1" scenarios="1"/>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4.4" x14ac:dyDescent="0.3"/>
  <cols>
    <col min="2" max="2" width="20.44140625" bestFit="1" customWidth="1"/>
  </cols>
  <sheetData>
    <row r="2" spans="2:2" x14ac:dyDescent="0.3">
      <c r="B2" t="s">
        <v>537</v>
      </c>
    </row>
    <row r="3" spans="2:2" x14ac:dyDescent="0.3">
      <c r="B3" t="s">
        <v>246</v>
      </c>
    </row>
    <row r="4" spans="2:2" x14ac:dyDescent="0.3">
      <c r="B4" t="s">
        <v>538</v>
      </c>
    </row>
    <row r="5" spans="2:2" x14ac:dyDescent="0.3">
      <c r="B5" t="s">
        <v>539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21875" defaultRowHeight="13.8" x14ac:dyDescent="0.25"/>
  <cols>
    <col min="1" max="1" width="1.44140625" style="37" customWidth="1"/>
    <col min="2" max="2" width="9.21875" style="37"/>
    <col min="3" max="3" width="28.21875" style="37" customWidth="1"/>
    <col min="4" max="4" width="75.5546875" style="37" bestFit="1" customWidth="1"/>
    <col min="5" max="5" width="9.21875" style="37"/>
    <col min="6" max="6" width="7.77734375" style="37" bestFit="1" customWidth="1"/>
    <col min="7" max="8" width="10.21875" style="37" bestFit="1" customWidth="1"/>
    <col min="9" max="9" width="31.21875" style="37" bestFit="1" customWidth="1"/>
    <col min="10" max="10" width="16.44140625" style="37" bestFit="1" customWidth="1"/>
    <col min="11" max="11" width="9.77734375" style="53" customWidth="1"/>
    <col min="12" max="12" width="24" style="53" bestFit="1" customWidth="1"/>
    <col min="13" max="13" width="13.77734375" style="53" bestFit="1" customWidth="1"/>
    <col min="14" max="15" width="9.21875" style="37"/>
    <col min="16" max="17" width="13.21875" style="53" customWidth="1"/>
    <col min="18" max="18" width="14.44140625" style="53" customWidth="1"/>
    <col min="19" max="19" width="9.77734375" style="53" customWidth="1"/>
    <col min="20" max="16384" width="9.21875" style="37"/>
  </cols>
  <sheetData>
    <row r="1" spans="2:18" ht="7.5" customHeight="1" thickBot="1" x14ac:dyDescent="0.3"/>
    <row r="2" spans="2:18" ht="16.2" thickBot="1" x14ac:dyDescent="0.35">
      <c r="B2" s="408" t="s">
        <v>204</v>
      </c>
      <c r="C2" s="409"/>
      <c r="D2" s="409"/>
      <c r="E2" s="409"/>
      <c r="F2" s="409"/>
      <c r="G2" s="409"/>
      <c r="H2" s="409"/>
      <c r="I2" s="409"/>
      <c r="J2" s="410"/>
      <c r="L2" s="411" t="s">
        <v>350</v>
      </c>
      <c r="M2" s="412"/>
      <c r="N2" s="413"/>
      <c r="P2" s="414" t="s">
        <v>158</v>
      </c>
      <c r="Q2" s="415"/>
      <c r="R2" s="416"/>
    </row>
    <row r="3" spans="2:18" ht="16.2" thickBot="1" x14ac:dyDescent="0.35">
      <c r="B3" s="417" t="s">
        <v>205</v>
      </c>
      <c r="C3" s="418"/>
      <c r="D3" s="419" t="str">
        <f>'Device Calculator'!C3</f>
        <v>TPS546D24A</v>
      </c>
      <c r="E3" s="420"/>
      <c r="F3" s="420"/>
      <c r="G3" s="420"/>
      <c r="H3" s="420"/>
      <c r="I3" s="420"/>
      <c r="J3" s="421"/>
      <c r="L3" s="54" t="s">
        <v>306</v>
      </c>
      <c r="M3" s="55" t="s">
        <v>21</v>
      </c>
      <c r="N3" s="56" t="s">
        <v>208</v>
      </c>
      <c r="P3" s="57" t="s">
        <v>155</v>
      </c>
      <c r="Q3" s="58" t="s">
        <v>156</v>
      </c>
      <c r="R3" s="59" t="s">
        <v>157</v>
      </c>
    </row>
    <row r="4" spans="2:18" s="53" customFormat="1" ht="15.75" customHeight="1" x14ac:dyDescent="0.25">
      <c r="B4" s="436" t="s">
        <v>206</v>
      </c>
      <c r="C4" s="438" t="s">
        <v>207</v>
      </c>
      <c r="D4" s="438" t="s">
        <v>551</v>
      </c>
      <c r="E4" s="440" t="s">
        <v>552</v>
      </c>
      <c r="F4" s="440"/>
      <c r="G4" s="440" t="s">
        <v>553</v>
      </c>
      <c r="H4" s="440"/>
      <c r="I4" s="438" t="s">
        <v>554</v>
      </c>
      <c r="J4" s="109"/>
      <c r="L4" s="60" t="s">
        <v>191</v>
      </c>
      <c r="M4" s="61" t="str">
        <f>'Device Calculator'!C3</f>
        <v>TPS546D24A</v>
      </c>
      <c r="N4" s="62"/>
      <c r="O4" s="37"/>
      <c r="P4" s="63">
        <v>0</v>
      </c>
      <c r="Q4" s="64" t="s">
        <v>37</v>
      </c>
      <c r="R4" s="65" t="s">
        <v>37</v>
      </c>
    </row>
    <row r="5" spans="2:18" s="53" customFormat="1" ht="15.75" customHeight="1" thickBot="1" x14ac:dyDescent="0.3">
      <c r="B5" s="437"/>
      <c r="C5" s="439"/>
      <c r="D5" s="439"/>
      <c r="E5" s="110" t="s">
        <v>14</v>
      </c>
      <c r="F5" s="110" t="s">
        <v>555</v>
      </c>
      <c r="G5" s="110" t="s">
        <v>14</v>
      </c>
      <c r="H5" s="110" t="s">
        <v>555</v>
      </c>
      <c r="I5" s="439"/>
      <c r="J5" s="111"/>
      <c r="L5" s="60"/>
      <c r="M5" s="61"/>
      <c r="N5" s="62"/>
      <c r="O5" s="37"/>
      <c r="P5" s="63"/>
      <c r="Q5" s="64"/>
      <c r="R5" s="65"/>
    </row>
    <row r="6" spans="2:18" s="53" customFormat="1" x14ac:dyDescent="0.25">
      <c r="B6" s="402" t="s">
        <v>213</v>
      </c>
      <c r="C6" s="81" t="s">
        <v>122</v>
      </c>
      <c r="D6" s="49" t="s">
        <v>557</v>
      </c>
      <c r="E6" s="406"/>
      <c r="F6" s="406"/>
      <c r="G6" s="406"/>
      <c r="H6" s="406"/>
      <c r="I6" s="113" t="s">
        <v>642</v>
      </c>
      <c r="J6" s="404"/>
      <c r="L6" s="67" t="s">
        <v>345</v>
      </c>
      <c r="M6" s="107">
        <f>ILOOP_trgt</f>
        <v>13.089908626492736</v>
      </c>
      <c r="N6" s="68"/>
      <c r="O6" s="37"/>
      <c r="P6" s="69">
        <v>1</v>
      </c>
      <c r="Q6" s="70">
        <v>2</v>
      </c>
      <c r="R6" s="71">
        <v>0.5</v>
      </c>
    </row>
    <row r="7" spans="2:18" s="53" customFormat="1" ht="15.75" customHeight="1" thickBot="1" x14ac:dyDescent="0.3">
      <c r="B7" s="403"/>
      <c r="C7" s="72" t="s">
        <v>35</v>
      </c>
      <c r="D7" s="114">
        <v>275</v>
      </c>
      <c r="E7" s="407"/>
      <c r="F7" s="407"/>
      <c r="G7" s="407"/>
      <c r="H7" s="407"/>
      <c r="I7" s="52" t="s">
        <v>643</v>
      </c>
      <c r="J7" s="405"/>
      <c r="L7" s="67" t="s">
        <v>346</v>
      </c>
      <c r="M7" s="107">
        <f>VLOOP_trgt</f>
        <v>0.89584351847010524</v>
      </c>
      <c r="N7" s="68"/>
      <c r="O7" s="37"/>
      <c r="P7" s="63">
        <v>2</v>
      </c>
      <c r="Q7" s="74">
        <v>2</v>
      </c>
      <c r="R7" s="75">
        <v>1</v>
      </c>
    </row>
    <row r="8" spans="2:18" s="53" customFormat="1" x14ac:dyDescent="0.25">
      <c r="B8" s="430" t="s">
        <v>214</v>
      </c>
      <c r="C8" s="44" t="s">
        <v>215</v>
      </c>
      <c r="D8" s="115">
        <v>3</v>
      </c>
      <c r="E8" s="406"/>
      <c r="F8" s="406"/>
      <c r="G8" s="406"/>
      <c r="H8" s="406"/>
      <c r="I8" s="48" t="s">
        <v>644</v>
      </c>
      <c r="J8" s="422"/>
      <c r="L8" s="76" t="s">
        <v>349</v>
      </c>
      <c r="M8" s="61">
        <f>Comp_Code</f>
        <v>28</v>
      </c>
      <c r="N8" s="77"/>
      <c r="O8" s="37"/>
      <c r="P8" s="69">
        <v>3</v>
      </c>
      <c r="Q8" s="70">
        <v>2</v>
      </c>
      <c r="R8" s="71">
        <v>2</v>
      </c>
    </row>
    <row r="9" spans="2:18" s="53" customFormat="1" x14ac:dyDescent="0.25">
      <c r="B9" s="431"/>
      <c r="C9" s="45" t="s">
        <v>217</v>
      </c>
      <c r="D9" s="39" t="s">
        <v>594</v>
      </c>
      <c r="E9" s="435"/>
      <c r="F9" s="435"/>
      <c r="G9" s="435"/>
      <c r="H9" s="435"/>
      <c r="I9" s="40" t="s">
        <v>645</v>
      </c>
      <c r="J9" s="404"/>
      <c r="L9" s="76" t="s">
        <v>36</v>
      </c>
      <c r="M9" s="61">
        <f>fsw</f>
        <v>1100</v>
      </c>
      <c r="N9" s="77" t="s">
        <v>11</v>
      </c>
      <c r="O9" s="37"/>
      <c r="P9" s="63">
        <v>4</v>
      </c>
      <c r="Q9" s="74">
        <v>2</v>
      </c>
      <c r="R9" s="75">
        <v>4</v>
      </c>
    </row>
    <row r="10" spans="2:18" s="53" customFormat="1" ht="14.4" thickBot="1" x14ac:dyDescent="0.3">
      <c r="B10" s="403"/>
      <c r="C10" s="78" t="s">
        <v>220</v>
      </c>
      <c r="D10" s="116" t="s">
        <v>598</v>
      </c>
      <c r="E10" s="407"/>
      <c r="F10" s="407"/>
      <c r="G10" s="407"/>
      <c r="H10" s="407"/>
      <c r="I10" s="117" t="s">
        <v>646</v>
      </c>
      <c r="J10" s="404"/>
      <c r="L10" s="76" t="s">
        <v>351</v>
      </c>
      <c r="M10" s="61">
        <f>Phases</f>
        <v>2</v>
      </c>
      <c r="N10" s="77"/>
      <c r="O10" s="37"/>
      <c r="P10" s="69">
        <v>5</v>
      </c>
      <c r="Q10" s="70">
        <v>2</v>
      </c>
      <c r="R10" s="71">
        <v>8</v>
      </c>
    </row>
    <row r="11" spans="2:18" s="53" customFormat="1" x14ac:dyDescent="0.25">
      <c r="B11" s="432" t="s">
        <v>221</v>
      </c>
      <c r="C11" s="44" t="s">
        <v>222</v>
      </c>
      <c r="D11" s="115" t="s">
        <v>633</v>
      </c>
      <c r="E11" s="406"/>
      <c r="F11" s="406"/>
      <c r="G11" s="406"/>
      <c r="H11" s="399"/>
      <c r="I11" s="48" t="s">
        <v>647</v>
      </c>
      <c r="J11" s="422"/>
      <c r="L11" s="76" t="s">
        <v>307</v>
      </c>
      <c r="M11" s="61">
        <f>Iphase</f>
        <v>17.5</v>
      </c>
      <c r="N11" s="77" t="s">
        <v>25</v>
      </c>
      <c r="O11" s="37"/>
      <c r="P11" s="63">
        <v>6</v>
      </c>
      <c r="Q11" s="74">
        <v>3</v>
      </c>
      <c r="R11" s="75">
        <v>0.5</v>
      </c>
    </row>
    <row r="12" spans="2:18" s="53" customFormat="1" ht="15" customHeight="1" x14ac:dyDescent="0.25">
      <c r="B12" s="433"/>
      <c r="C12" s="45" t="s">
        <v>225</v>
      </c>
      <c r="D12" s="118">
        <v>0.53</v>
      </c>
      <c r="E12" s="435"/>
      <c r="F12" s="435"/>
      <c r="G12" s="435"/>
      <c r="H12" s="400"/>
      <c r="I12" s="47" t="s">
        <v>648</v>
      </c>
      <c r="J12" s="404"/>
      <c r="L12" s="76" t="s">
        <v>225</v>
      </c>
      <c r="M12" s="61">
        <f>Vout</f>
        <v>5</v>
      </c>
      <c r="N12" s="77" t="s">
        <v>22</v>
      </c>
      <c r="O12" s="37"/>
      <c r="P12" s="69">
        <v>7</v>
      </c>
      <c r="Q12" s="70">
        <v>3</v>
      </c>
      <c r="R12" s="71">
        <v>1</v>
      </c>
    </row>
    <row r="13" spans="2:18" s="53" customFormat="1" ht="15.75" customHeight="1" thickBot="1" x14ac:dyDescent="0.3">
      <c r="B13" s="434"/>
      <c r="C13" s="72" t="s">
        <v>226</v>
      </c>
      <c r="D13" s="52"/>
      <c r="E13" s="407"/>
      <c r="F13" s="407"/>
      <c r="G13" s="407"/>
      <c r="H13" s="401"/>
      <c r="I13" s="120">
        <v>0.5</v>
      </c>
      <c r="J13" s="405"/>
      <c r="L13" s="79" t="s">
        <v>226</v>
      </c>
      <c r="M13" s="108">
        <f>VOSL</f>
        <v>0.125</v>
      </c>
      <c r="N13" s="80" t="s">
        <v>22</v>
      </c>
      <c r="O13" s="37"/>
      <c r="P13" s="63">
        <v>8</v>
      </c>
      <c r="Q13" s="74">
        <v>3</v>
      </c>
      <c r="R13" s="75">
        <v>2</v>
      </c>
    </row>
    <row r="14" spans="2:18" s="53" customFormat="1" x14ac:dyDescent="0.25">
      <c r="B14" s="430" t="s">
        <v>227</v>
      </c>
      <c r="C14" s="81" t="s">
        <v>228</v>
      </c>
      <c r="D14" s="49" t="s">
        <v>623</v>
      </c>
      <c r="E14" s="112"/>
      <c r="F14" s="113"/>
      <c r="G14" s="113"/>
      <c r="H14" s="113"/>
      <c r="I14" s="113" t="s">
        <v>649</v>
      </c>
      <c r="J14" s="404"/>
      <c r="N14" s="37"/>
      <c r="O14" s="37"/>
      <c r="P14" s="69">
        <v>9</v>
      </c>
      <c r="Q14" s="70">
        <v>3</v>
      </c>
      <c r="R14" s="71">
        <v>4</v>
      </c>
    </row>
    <row r="15" spans="2:18" s="53" customFormat="1" ht="14.4" thickBot="1" x14ac:dyDescent="0.3">
      <c r="B15" s="403"/>
      <c r="C15" s="72" t="str">
        <f>IF(D10=1,"INTERLEAVE","SYNC_CONFIG")</f>
        <v>SYNC_CONFIG</v>
      </c>
      <c r="D15" s="114"/>
      <c r="E15" s="99"/>
      <c r="F15" s="52"/>
      <c r="G15" s="52"/>
      <c r="H15" s="52"/>
      <c r="I15" s="52" t="s">
        <v>650</v>
      </c>
      <c r="J15" s="405"/>
      <c r="N15" s="37"/>
      <c r="O15" s="37"/>
      <c r="P15" s="63">
        <v>10</v>
      </c>
      <c r="Q15" s="74">
        <v>3</v>
      </c>
      <c r="R15" s="75">
        <v>8</v>
      </c>
    </row>
    <row r="16" spans="2:18" s="53" customFormat="1" ht="14.4" thickBot="1" x14ac:dyDescent="0.3">
      <c r="B16" s="37"/>
      <c r="C16" s="37"/>
      <c r="D16" s="37"/>
      <c r="E16" s="37"/>
      <c r="F16" s="37"/>
      <c r="G16" s="37"/>
      <c r="H16" s="37"/>
      <c r="I16" s="37"/>
      <c r="J16" s="37"/>
      <c r="N16" s="37"/>
      <c r="O16" s="37"/>
      <c r="P16" s="69">
        <v>11</v>
      </c>
      <c r="Q16" s="70">
        <v>4</v>
      </c>
      <c r="R16" s="71">
        <v>0.5</v>
      </c>
    </row>
    <row r="17" spans="2:18" s="53" customFormat="1" ht="15.75" customHeight="1" thickBot="1" x14ac:dyDescent="0.3">
      <c r="B17" s="82" t="s">
        <v>206</v>
      </c>
      <c r="C17" s="58" t="s">
        <v>21</v>
      </c>
      <c r="D17" s="83" t="s">
        <v>232</v>
      </c>
      <c r="E17" s="58" t="s">
        <v>233</v>
      </c>
      <c r="F17" s="58"/>
      <c r="G17" s="58" t="s">
        <v>234</v>
      </c>
      <c r="H17" s="59" t="s">
        <v>235</v>
      </c>
      <c r="I17" s="423" t="s">
        <v>236</v>
      </c>
      <c r="J17" s="424"/>
      <c r="N17" s="37"/>
      <c r="O17" s="37"/>
      <c r="P17" s="63">
        <v>12</v>
      </c>
      <c r="Q17" s="74">
        <v>4</v>
      </c>
      <c r="R17" s="75">
        <v>1</v>
      </c>
    </row>
    <row r="18" spans="2:18" s="53" customFormat="1" x14ac:dyDescent="0.25">
      <c r="B18" s="84" t="str">
        <f>B$6</f>
        <v>MSEL1</v>
      </c>
      <c r="C18" s="42" t="s">
        <v>237</v>
      </c>
      <c r="D18" s="100">
        <f>IF(OR(J6="SHORT",J6="FLOAT"),J6,IF(F6&lt;16,F6,F6-16))</f>
        <v>0</v>
      </c>
      <c r="E18" s="100">
        <f>IF(OR(J6="SHORT",J6="FLOAT", F7="Open"),"Open",IF(F6&lt;16,2*F7,2*F7+1))</f>
        <v>0</v>
      </c>
      <c r="F18" s="48"/>
      <c r="G18" s="85">
        <f>IF(OR(D18="FLOAT",D18="SHORT"),D18,HLOOKUP(D18,'Resistor Selection'!C$13:R$14,2,FALSE))</f>
        <v>4640</v>
      </c>
      <c r="H18" s="86">
        <f>IF(E18="Open","Open",VLOOKUP(E18,'Resistor Selection'!B$15:R$30,'Pin Detect Programming (2)'!D18+2,FALSE))</f>
        <v>21500</v>
      </c>
      <c r="I18" s="425"/>
      <c r="J18" s="426"/>
      <c r="N18" s="37"/>
      <c r="O18" s="37"/>
      <c r="P18" s="69">
        <v>13</v>
      </c>
      <c r="Q18" s="70">
        <v>4</v>
      </c>
      <c r="R18" s="71">
        <v>2</v>
      </c>
    </row>
    <row r="19" spans="2:18" s="53" customFormat="1" x14ac:dyDescent="0.25">
      <c r="B19" s="87" t="str">
        <f>B$8</f>
        <v>MSEL2</v>
      </c>
      <c r="C19" s="41" t="s">
        <v>238</v>
      </c>
      <c r="D19" s="106">
        <f>IF(OR(J8="SHORT",J8="FLOAT"),J8,F10+4*F9)</f>
        <v>0</v>
      </c>
      <c r="E19" s="106" t="str">
        <f>IF(OR(D8=3,J8="FLOAT",J8="SHORT"),"Open",F8)</f>
        <v>Open</v>
      </c>
      <c r="F19" s="40"/>
      <c r="G19" s="46">
        <f>IF(OR(D19="FLOAT",D19="SHORT"),D19,HLOOKUP(D19,'Resistor Selection'!C$13:R$14,2,FALSE))</f>
        <v>4640</v>
      </c>
      <c r="H19" s="88" t="str">
        <f>IF(E19="Open","Open",VLOOKUP(E19,'Resistor Selection'!B$15:R$30,'Pin Detect Programming (2)'!D19+2,FALSE))</f>
        <v>Open</v>
      </c>
      <c r="I19" s="425"/>
      <c r="J19" s="426"/>
      <c r="N19" s="37"/>
      <c r="O19" s="37"/>
      <c r="P19" s="63">
        <v>14</v>
      </c>
      <c r="Q19" s="74">
        <v>4</v>
      </c>
      <c r="R19" s="75">
        <v>4</v>
      </c>
    </row>
    <row r="20" spans="2:18" s="53" customFormat="1" x14ac:dyDescent="0.25">
      <c r="B20" s="87" t="str">
        <f>B$11</f>
        <v>VSEL</v>
      </c>
      <c r="C20" s="41" t="s">
        <v>239</v>
      </c>
      <c r="D20" s="106">
        <f>IF(OR(J11="SHORT",J11="FLOAT"),J11,F12)</f>
        <v>0</v>
      </c>
      <c r="E20" s="106">
        <f>IF(OR(F11="Float",F11="Short"),"Open",F11)</f>
        <v>0</v>
      </c>
      <c r="F20" s="40"/>
      <c r="G20" s="46">
        <f>IF(OR(D20="FLOAT",D20="SHORT"),D20,HLOOKUP(D20,'Resistor Selection'!C$13:R$14,2,FALSE))</f>
        <v>4640</v>
      </c>
      <c r="H20" s="88">
        <f>IF(E20="Open","Open",VLOOKUP(E20,'Resistor Selection'!B$15:R$30,'Pin Detect Programming (2)'!D20+2,FALSE))</f>
        <v>21500</v>
      </c>
      <c r="I20" s="425"/>
      <c r="J20" s="426"/>
      <c r="N20" s="37"/>
      <c r="O20" s="37"/>
      <c r="P20" s="69">
        <v>15</v>
      </c>
      <c r="Q20" s="70">
        <v>4</v>
      </c>
      <c r="R20" s="71">
        <v>8</v>
      </c>
    </row>
    <row r="21" spans="2:18" s="53" customFormat="1" ht="14.4" thickBot="1" x14ac:dyDescent="0.3">
      <c r="B21" s="89" t="str">
        <f>B$14</f>
        <v>ADRSEL</v>
      </c>
      <c r="C21" s="43" t="s">
        <v>240</v>
      </c>
      <c r="D21" s="103">
        <f>IF(OR(J14="SHORT",J14="FLOAT"),J14,IF(AND(D15='Resistor References'!AB3,'Pin Detect Programming (2)'!D14&gt;31),'Resistor References'!AM1,IF(F14='Resistor References'!T3,'Resistor References'!T3,IF(F14&lt;16,F14,F14-16))))</f>
        <v>0</v>
      </c>
      <c r="E21" s="103">
        <f>IF(OR(F14="Float",F14="Short"),"Open",IF(AND(F15='Resistor References'!AC3,F14&lt;16),F15,IF(F14&lt;16,2*F15,2*F15+1)))</f>
        <v>0</v>
      </c>
      <c r="F21" s="52"/>
      <c r="G21" s="90">
        <f>IF(OR(D21="FLOAT",D21="SHORT"),D21,HLOOKUP(D21,'Resistor Selection'!C$13:R$14,2,FALSE))</f>
        <v>4640</v>
      </c>
      <c r="H21" s="91">
        <f>IF(E21="Open","Open",VLOOKUP(E21,'Resistor Selection'!B$15:R$30,'Pin Detect Programming (2)'!D21+2,FALSE))</f>
        <v>21500</v>
      </c>
      <c r="I21" s="427"/>
      <c r="J21" s="428"/>
      <c r="N21" s="37"/>
      <c r="O21" s="37"/>
      <c r="P21" s="63">
        <v>16</v>
      </c>
      <c r="Q21" s="74">
        <v>5</v>
      </c>
      <c r="R21" s="75">
        <v>0.5</v>
      </c>
    </row>
    <row r="22" spans="2:18" s="53" customFormat="1" ht="14.4" thickBot="1" x14ac:dyDescent="0.3">
      <c r="B22" s="37"/>
      <c r="C22" s="37"/>
      <c r="D22" s="37"/>
      <c r="E22" s="37"/>
      <c r="F22" s="37"/>
      <c r="G22" s="37"/>
      <c r="H22" s="37"/>
      <c r="I22" s="37"/>
      <c r="J22" s="37"/>
      <c r="N22" s="37"/>
      <c r="O22" s="37"/>
      <c r="P22" s="69">
        <v>17</v>
      </c>
      <c r="Q22" s="70">
        <v>5</v>
      </c>
      <c r="R22" s="71">
        <v>1</v>
      </c>
    </row>
    <row r="23" spans="2:18" s="53" customFormat="1" ht="14.4" thickBot="1" x14ac:dyDescent="0.3">
      <c r="B23" s="429" t="s">
        <v>241</v>
      </c>
      <c r="C23" s="332"/>
      <c r="D23" s="332"/>
      <c r="E23" s="332"/>
      <c r="F23" s="332"/>
      <c r="G23" s="332"/>
      <c r="H23" s="332"/>
      <c r="I23" s="332"/>
      <c r="J23" s="333"/>
      <c r="N23" s="37"/>
      <c r="O23" s="37"/>
      <c r="P23" s="63">
        <v>18</v>
      </c>
      <c r="Q23" s="74">
        <v>5</v>
      </c>
      <c r="R23" s="75">
        <v>2</v>
      </c>
    </row>
    <row r="24" spans="2:18" s="53" customFormat="1" ht="14.4" thickBot="1" x14ac:dyDescent="0.3">
      <c r="B24" s="57" t="s">
        <v>206</v>
      </c>
      <c r="C24" s="58" t="s">
        <v>207</v>
      </c>
      <c r="D24" s="58" t="s">
        <v>21</v>
      </c>
      <c r="E24" s="58" t="s">
        <v>208</v>
      </c>
      <c r="F24" s="58" t="s">
        <v>14</v>
      </c>
      <c r="G24" s="58" t="s">
        <v>209</v>
      </c>
      <c r="H24" s="58" t="s">
        <v>210</v>
      </c>
      <c r="I24" s="58" t="s">
        <v>211</v>
      </c>
      <c r="J24" s="59" t="s">
        <v>212</v>
      </c>
      <c r="N24" s="37"/>
      <c r="O24" s="37"/>
      <c r="P24" s="69">
        <v>19</v>
      </c>
      <c r="Q24" s="70">
        <v>5</v>
      </c>
      <c r="R24" s="71">
        <v>4</v>
      </c>
    </row>
    <row r="25" spans="2:18" s="53" customFormat="1" x14ac:dyDescent="0.25">
      <c r="B25" s="430" t="str">
        <f>B8</f>
        <v>MSEL2</v>
      </c>
      <c r="C25" s="44" t="s">
        <v>242</v>
      </c>
      <c r="D25" s="96" t="s">
        <v>219</v>
      </c>
      <c r="E25" s="98"/>
      <c r="F25" s="100" t="str">
        <f>IF(AND(D25=G25,D26=G26),"SHORT",IF(AND(D25=H25,D26=H26),"FLOAT",VLOOKUP(D25,'Resistor References'!AF$4:AG$11,2,FALSE)))</f>
        <v>N/A</v>
      </c>
      <c r="G25" s="101" t="str">
        <f>'Resistor References'!AF$2</f>
        <v>180°, 2</v>
      </c>
      <c r="H25" s="102" t="str">
        <f>'Resistor References'!AF$3</f>
        <v>180°, 2</v>
      </c>
      <c r="I25" s="66" t="s">
        <v>219</v>
      </c>
      <c r="J25" s="422" t="str">
        <f>IF(AND(D25=G25,D26=G26),"SHORT",IF(AND(H25=D25,H26=D26),"FLOAT","Resistor"))</f>
        <v>Resistor</v>
      </c>
      <c r="N25" s="37"/>
      <c r="O25" s="37"/>
      <c r="P25" s="63">
        <v>20</v>
      </c>
      <c r="Q25" s="74">
        <v>5</v>
      </c>
      <c r="R25" s="75">
        <v>8</v>
      </c>
    </row>
    <row r="26" spans="2:18" s="53" customFormat="1" ht="14.4" thickBot="1" x14ac:dyDescent="0.3">
      <c r="B26" s="403"/>
      <c r="C26" s="72" t="s">
        <v>217</v>
      </c>
      <c r="D26" s="97" t="str">
        <f>D9</f>
        <v>OCF = 26, OCW = 20</v>
      </c>
      <c r="E26" s="99" t="s">
        <v>25</v>
      </c>
      <c r="F26" s="103" t="e">
        <f>VLOOKUP(D26,'Resistor References'!O$3:P$6,2,FALSE)</f>
        <v>#N/A</v>
      </c>
      <c r="G26" s="104" t="str">
        <f>'Resistor References'!O$3</f>
        <v>40/52</v>
      </c>
      <c r="H26" s="105" t="str">
        <f>'Resistor References'!O$4</f>
        <v>30/39</v>
      </c>
      <c r="I26" s="73">
        <v>52</v>
      </c>
      <c r="J26" s="405"/>
      <c r="N26" s="37"/>
      <c r="O26" s="37"/>
      <c r="P26" s="69">
        <v>21</v>
      </c>
      <c r="Q26" s="70">
        <v>6</v>
      </c>
      <c r="R26" s="71">
        <v>0.5</v>
      </c>
    </row>
    <row r="27" spans="2:18" s="53" customFormat="1" ht="14.4" thickBot="1" x14ac:dyDescent="0.3">
      <c r="B27" s="37"/>
      <c r="C27" s="37"/>
      <c r="D27" s="37"/>
      <c r="E27" s="37"/>
      <c r="F27" s="37"/>
      <c r="G27" s="37"/>
      <c r="H27" s="37"/>
      <c r="I27" s="37"/>
      <c r="J27" s="37"/>
      <c r="N27" s="37"/>
      <c r="O27" s="37"/>
      <c r="P27" s="63">
        <v>22</v>
      </c>
      <c r="Q27" s="74">
        <v>6</v>
      </c>
      <c r="R27" s="75">
        <v>1</v>
      </c>
    </row>
    <row r="28" spans="2:18" s="53" customFormat="1" ht="14.4" thickBot="1" x14ac:dyDescent="0.3">
      <c r="B28" s="92" t="s">
        <v>206</v>
      </c>
      <c r="C28" s="58" t="s">
        <v>21</v>
      </c>
      <c r="D28" s="83" t="s">
        <v>232</v>
      </c>
      <c r="E28" s="58" t="s">
        <v>233</v>
      </c>
      <c r="F28" s="58"/>
      <c r="G28" s="58" t="s">
        <v>234</v>
      </c>
      <c r="H28" s="59" t="s">
        <v>235</v>
      </c>
      <c r="I28" s="423" t="s">
        <v>244</v>
      </c>
      <c r="J28" s="424"/>
      <c r="N28" s="37"/>
      <c r="O28" s="37"/>
      <c r="P28" s="69">
        <v>23</v>
      </c>
      <c r="Q28" s="70">
        <v>6</v>
      </c>
      <c r="R28" s="71">
        <v>2</v>
      </c>
    </row>
    <row r="29" spans="2:18" s="53" customFormat="1" x14ac:dyDescent="0.25">
      <c r="B29" s="84" t="str">
        <f>B$6</f>
        <v>MSEL1</v>
      </c>
      <c r="C29" s="44" t="s">
        <v>219</v>
      </c>
      <c r="D29" s="100" t="s">
        <v>209</v>
      </c>
      <c r="E29" s="100" t="s">
        <v>245</v>
      </c>
      <c r="F29" s="48"/>
      <c r="G29" s="85" t="s">
        <v>246</v>
      </c>
      <c r="H29" s="86" t="s">
        <v>246</v>
      </c>
      <c r="I29" s="425"/>
      <c r="J29" s="426"/>
      <c r="N29" s="37"/>
      <c r="O29" s="37"/>
      <c r="P29" s="63">
        <v>24</v>
      </c>
      <c r="Q29" s="74">
        <v>6</v>
      </c>
      <c r="R29" s="75">
        <v>4</v>
      </c>
    </row>
    <row r="30" spans="2:18" s="53" customFormat="1" x14ac:dyDescent="0.25">
      <c r="B30" s="87" t="str">
        <f>B$8</f>
        <v>MSEL2</v>
      </c>
      <c r="C30" s="45" t="s">
        <v>247</v>
      </c>
      <c r="D30" s="106" t="e">
        <f>IF(D10&lt;2,"N/A",IF(OR(J25="SHORT",J25="FLOAT"),J25,2*F25+MOD(F26,2)))</f>
        <v>#VALUE!</v>
      </c>
      <c r="E30" s="106" t="e">
        <f>IF(OR(J25='Resistor References'!AG$2,J25='Resistor References'!AG$3,'Pin Detect Programming (2)'!F26&lt;2),"OPEN",1)</f>
        <v>#N/A</v>
      </c>
      <c r="F30" s="40"/>
      <c r="G30" s="46" t="e">
        <f>IF(OR(D30="FLOAT",D30="SHORT"),D30,HLOOKUP(D30,'Resistor Selection'!C13:R14,2,FALSE))</f>
        <v>#VALUE!</v>
      </c>
      <c r="H30" s="88" t="e">
        <f>IF(E30="Open","Open",VLOOKUP(E30,'Resistor Selection'!B$13:AH$30,'Pin Detect Programming (2)'!D30+2,FALSE))</f>
        <v>#N/A</v>
      </c>
      <c r="I30" s="425"/>
      <c r="J30" s="426"/>
      <c r="N30" s="37"/>
      <c r="O30" s="37"/>
      <c r="P30" s="69">
        <v>25</v>
      </c>
      <c r="Q30" s="70">
        <v>6</v>
      </c>
      <c r="R30" s="71">
        <v>8</v>
      </c>
    </row>
    <row r="31" spans="2:18" s="53" customFormat="1" x14ac:dyDescent="0.25">
      <c r="B31" s="87" t="str">
        <f>B$11</f>
        <v>VSEL</v>
      </c>
      <c r="C31" s="45" t="s">
        <v>219</v>
      </c>
      <c r="D31" s="106" t="s">
        <v>209</v>
      </c>
      <c r="E31" s="106" t="s">
        <v>245</v>
      </c>
      <c r="F31" s="40"/>
      <c r="G31" s="46" t="s">
        <v>246</v>
      </c>
      <c r="H31" s="88" t="s">
        <v>246</v>
      </c>
      <c r="I31" s="425"/>
      <c r="J31" s="426"/>
      <c r="N31" s="37"/>
      <c r="O31" s="37"/>
      <c r="P31" s="63">
        <v>26</v>
      </c>
      <c r="Q31" s="74">
        <v>7</v>
      </c>
      <c r="R31" s="75">
        <v>0.5</v>
      </c>
    </row>
    <row r="32" spans="2:18" s="53" customFormat="1" ht="14.4" thickBot="1" x14ac:dyDescent="0.3">
      <c r="B32" s="89" t="str">
        <f>B$14</f>
        <v>ADRSEL</v>
      </c>
      <c r="C32" s="72" t="s">
        <v>219</v>
      </c>
      <c r="D32" s="103" t="s">
        <v>209</v>
      </c>
      <c r="E32" s="103" t="s">
        <v>245</v>
      </c>
      <c r="F32" s="52"/>
      <c r="G32" s="90" t="s">
        <v>246</v>
      </c>
      <c r="H32" s="91" t="s">
        <v>246</v>
      </c>
      <c r="I32" s="427"/>
      <c r="J32" s="428"/>
      <c r="N32" s="37"/>
      <c r="O32" s="37"/>
      <c r="P32" s="69">
        <v>27</v>
      </c>
      <c r="Q32" s="70">
        <v>7</v>
      </c>
      <c r="R32" s="71">
        <v>1</v>
      </c>
    </row>
    <row r="33" spans="2:18" s="53" customFormat="1" ht="14.4" thickBot="1" x14ac:dyDescent="0.3">
      <c r="B33" s="37"/>
      <c r="C33" s="37"/>
      <c r="D33" s="37"/>
      <c r="E33" s="37"/>
      <c r="F33" s="37"/>
      <c r="G33" s="37"/>
      <c r="H33" s="37"/>
      <c r="I33" s="37"/>
      <c r="J33" s="37"/>
      <c r="N33" s="37"/>
      <c r="O33" s="37"/>
      <c r="P33" s="63">
        <v>28</v>
      </c>
      <c r="Q33" s="74">
        <v>7</v>
      </c>
      <c r="R33" s="75">
        <v>2</v>
      </c>
    </row>
    <row r="34" spans="2:18" s="53" customFormat="1" ht="14.4" thickBot="1" x14ac:dyDescent="0.3">
      <c r="B34" s="429" t="s">
        <v>248</v>
      </c>
      <c r="C34" s="332"/>
      <c r="D34" s="332"/>
      <c r="E34" s="332"/>
      <c r="F34" s="332"/>
      <c r="G34" s="332"/>
      <c r="H34" s="332"/>
      <c r="I34" s="332"/>
      <c r="J34" s="333"/>
      <c r="N34" s="37"/>
      <c r="O34" s="37"/>
      <c r="P34" s="69">
        <v>29</v>
      </c>
      <c r="Q34" s="70">
        <v>7</v>
      </c>
      <c r="R34" s="71">
        <v>4</v>
      </c>
    </row>
    <row r="35" spans="2:18" s="53" customFormat="1" ht="14.4" thickBot="1" x14ac:dyDescent="0.3">
      <c r="B35" s="57" t="s">
        <v>206</v>
      </c>
      <c r="C35" s="58" t="s">
        <v>207</v>
      </c>
      <c r="D35" s="58" t="s">
        <v>21</v>
      </c>
      <c r="E35" s="58" t="s">
        <v>208</v>
      </c>
      <c r="F35" s="58" t="s">
        <v>14</v>
      </c>
      <c r="G35" s="58" t="s">
        <v>209</v>
      </c>
      <c r="H35" s="58" t="s">
        <v>210</v>
      </c>
      <c r="I35" s="58" t="s">
        <v>211</v>
      </c>
      <c r="J35" s="59" t="s">
        <v>212</v>
      </c>
      <c r="N35" s="37"/>
      <c r="O35" s="37"/>
      <c r="P35" s="63">
        <v>30</v>
      </c>
      <c r="Q35" s="74">
        <v>7</v>
      </c>
      <c r="R35" s="75">
        <v>8</v>
      </c>
    </row>
    <row r="36" spans="2:18" s="53" customFormat="1" ht="14.4" thickBot="1" x14ac:dyDescent="0.3">
      <c r="B36" s="430" t="str">
        <f>B8</f>
        <v>MSEL2</v>
      </c>
      <c r="C36" s="44" t="s">
        <v>242</v>
      </c>
      <c r="D36" s="96" t="s">
        <v>219</v>
      </c>
      <c r="E36" s="98"/>
      <c r="F36" s="100" t="str">
        <f>IF(AND(D36=G36,D37=G37),"SHORT",IF(AND(D36=H36,D37=H37),"FLOAT",VLOOKUP(D36,'Resistor References'!AF$4:AG$11,2,FALSE)))</f>
        <v>N/A</v>
      </c>
      <c r="G36" s="101" t="s">
        <v>219</v>
      </c>
      <c r="H36" s="102" t="s">
        <v>219</v>
      </c>
      <c r="I36" s="66" t="s">
        <v>219</v>
      </c>
      <c r="J36" s="422" t="str">
        <f>IF(AND(D36=G36,D37=G37),"SHORT",IF(AND(H36=D36,H37=D37),"FLOAT","Resistor"))</f>
        <v>Resistor</v>
      </c>
      <c r="N36" s="37"/>
      <c r="O36" s="37"/>
      <c r="P36" s="93">
        <v>31</v>
      </c>
      <c r="Q36" s="94">
        <v>10</v>
      </c>
      <c r="R36" s="95">
        <v>2</v>
      </c>
    </row>
    <row r="37" spans="2:18" s="53" customFormat="1" ht="14.4" thickBot="1" x14ac:dyDescent="0.3">
      <c r="B37" s="403"/>
      <c r="C37" s="72" t="s">
        <v>217</v>
      </c>
      <c r="D37" s="97" t="str">
        <f>D9</f>
        <v>OCF = 26, OCW = 20</v>
      </c>
      <c r="E37" s="99" t="s">
        <v>25</v>
      </c>
      <c r="F37" s="103" t="e">
        <f>VLOOKUP(D37,'Resistor References'!O$3:P$6,2,FALSE)</f>
        <v>#N/A</v>
      </c>
      <c r="G37" s="104" t="s">
        <v>219</v>
      </c>
      <c r="H37" s="105" t="s">
        <v>219</v>
      </c>
      <c r="I37" s="73">
        <v>52</v>
      </c>
      <c r="J37" s="405"/>
      <c r="N37" s="37"/>
      <c r="O37" s="37"/>
    </row>
    <row r="38" spans="2:18" s="53" customFormat="1" ht="14.4" thickBot="1" x14ac:dyDescent="0.3">
      <c r="B38" s="37"/>
      <c r="C38" s="37"/>
      <c r="D38" s="37"/>
      <c r="E38" s="37"/>
      <c r="F38" s="37"/>
      <c r="G38" s="37"/>
      <c r="H38" s="37"/>
      <c r="I38" s="37"/>
      <c r="J38" s="37"/>
      <c r="N38" s="37"/>
      <c r="O38" s="37"/>
    </row>
    <row r="39" spans="2:18" s="53" customFormat="1" ht="15.75" customHeight="1" thickBot="1" x14ac:dyDescent="0.3">
      <c r="B39" s="92" t="s">
        <v>206</v>
      </c>
      <c r="C39" s="58" t="s">
        <v>21</v>
      </c>
      <c r="D39" s="83" t="s">
        <v>232</v>
      </c>
      <c r="E39" s="58" t="s">
        <v>233</v>
      </c>
      <c r="F39" s="58"/>
      <c r="G39" s="58" t="s">
        <v>234</v>
      </c>
      <c r="H39" s="59" t="s">
        <v>235</v>
      </c>
      <c r="I39" s="423" t="s">
        <v>244</v>
      </c>
      <c r="J39" s="424"/>
      <c r="N39" s="37"/>
      <c r="O39" s="37"/>
    </row>
    <row r="40" spans="2:18" s="53" customFormat="1" x14ac:dyDescent="0.25">
      <c r="B40" s="84" t="str">
        <f>B$6</f>
        <v>MSEL1</v>
      </c>
      <c r="C40" s="44" t="s">
        <v>219</v>
      </c>
      <c r="D40" s="100" t="s">
        <v>209</v>
      </c>
      <c r="E40" s="100" t="s">
        <v>245</v>
      </c>
      <c r="F40" s="48"/>
      <c r="G40" s="85" t="s">
        <v>246</v>
      </c>
      <c r="H40" s="86" t="s">
        <v>246</v>
      </c>
      <c r="I40" s="425"/>
      <c r="J40" s="426"/>
      <c r="N40" s="37"/>
      <c r="O40" s="37"/>
    </row>
    <row r="41" spans="2:18" s="53" customFormat="1" x14ac:dyDescent="0.25">
      <c r="B41" s="87" t="str">
        <f>B$8</f>
        <v>MSEL2</v>
      </c>
      <c r="C41" s="45" t="s">
        <v>247</v>
      </c>
      <c r="D41" s="106" t="e">
        <f>IF(D10&lt;3,"N/A",IF(OR(J36="SHORT",J36="FLOAT"),J36,2*F36+MOD(F37,2)))</f>
        <v>#VALUE!</v>
      </c>
      <c r="E41" s="106" t="e">
        <f>IF(OR(J36='Resistor References'!AG$2,J36='Resistor References'!AG$3,'Pin Detect Programming (2)'!F37&lt;2),"OPEN",1)</f>
        <v>#N/A</v>
      </c>
      <c r="F41" s="40"/>
      <c r="G41" s="46" t="e">
        <f>IF(OR(D41="FLOAT",D41="SHORT"),D41,HLOOKUP(D41,'Resistor Selection'!C13:R14,2,FALSE))</f>
        <v>#VALUE!</v>
      </c>
      <c r="H41" s="88" t="e">
        <f>IF(E41="Open","Open",VLOOKUP(E41,'Resistor Selection'!B$13:AH$30,'Pin Detect Programming (2)'!D41+2,FALSE))</f>
        <v>#N/A</v>
      </c>
      <c r="I41" s="425"/>
      <c r="J41" s="426"/>
      <c r="N41" s="37"/>
      <c r="O41" s="37"/>
    </row>
    <row r="42" spans="2:18" s="53" customFormat="1" x14ac:dyDescent="0.25">
      <c r="B42" s="87" t="str">
        <f>B$11</f>
        <v>VSEL</v>
      </c>
      <c r="C42" s="45" t="s">
        <v>219</v>
      </c>
      <c r="D42" s="106" t="s">
        <v>209</v>
      </c>
      <c r="E42" s="106" t="s">
        <v>245</v>
      </c>
      <c r="F42" s="40"/>
      <c r="G42" s="46" t="s">
        <v>246</v>
      </c>
      <c r="H42" s="88" t="s">
        <v>246</v>
      </c>
      <c r="I42" s="425"/>
      <c r="J42" s="426"/>
      <c r="N42" s="37"/>
      <c r="O42" s="37"/>
    </row>
    <row r="43" spans="2:18" s="53" customFormat="1" ht="14.4" thickBot="1" x14ac:dyDescent="0.3">
      <c r="B43" s="89" t="str">
        <f>B$14</f>
        <v>ADRSEL</v>
      </c>
      <c r="C43" s="72" t="s">
        <v>219</v>
      </c>
      <c r="D43" s="103" t="s">
        <v>209</v>
      </c>
      <c r="E43" s="103" t="s">
        <v>245</v>
      </c>
      <c r="F43" s="52"/>
      <c r="G43" s="90" t="s">
        <v>246</v>
      </c>
      <c r="H43" s="91" t="s">
        <v>246</v>
      </c>
      <c r="I43" s="427"/>
      <c r="J43" s="428"/>
      <c r="N43" s="37"/>
      <c r="O43" s="37"/>
    </row>
    <row r="44" spans="2:18" s="53" customFormat="1" ht="14.4" thickBot="1" x14ac:dyDescent="0.3">
      <c r="B44" s="37"/>
      <c r="C44" s="37"/>
      <c r="D44" s="37"/>
      <c r="E44" s="37"/>
      <c r="F44" s="37"/>
      <c r="G44" s="37"/>
      <c r="H44" s="37"/>
      <c r="I44" s="37"/>
      <c r="J44" s="37"/>
      <c r="N44" s="37"/>
      <c r="O44" s="37"/>
    </row>
    <row r="45" spans="2:18" s="53" customFormat="1" ht="14.4" thickBot="1" x14ac:dyDescent="0.3">
      <c r="B45" s="429" t="s">
        <v>249</v>
      </c>
      <c r="C45" s="332"/>
      <c r="D45" s="332"/>
      <c r="E45" s="332"/>
      <c r="F45" s="332"/>
      <c r="G45" s="332"/>
      <c r="H45" s="332"/>
      <c r="I45" s="332"/>
      <c r="J45" s="333"/>
      <c r="N45" s="37"/>
      <c r="O45" s="37"/>
    </row>
    <row r="46" spans="2:18" s="53" customFormat="1" ht="14.4" thickBot="1" x14ac:dyDescent="0.3">
      <c r="B46" s="57" t="s">
        <v>206</v>
      </c>
      <c r="C46" s="58" t="s">
        <v>207</v>
      </c>
      <c r="D46" s="58" t="s">
        <v>21</v>
      </c>
      <c r="E46" s="58" t="s">
        <v>208</v>
      </c>
      <c r="F46" s="58" t="s">
        <v>14</v>
      </c>
      <c r="G46" s="58" t="s">
        <v>209</v>
      </c>
      <c r="H46" s="58" t="s">
        <v>210</v>
      </c>
      <c r="I46" s="58" t="s">
        <v>211</v>
      </c>
      <c r="J46" s="59" t="s">
        <v>212</v>
      </c>
      <c r="N46" s="37"/>
      <c r="O46" s="37"/>
    </row>
    <row r="47" spans="2:18" s="53" customFormat="1" x14ac:dyDescent="0.25">
      <c r="B47" s="430" t="str">
        <f>B8</f>
        <v>MSEL2</v>
      </c>
      <c r="C47" s="44" t="s">
        <v>242</v>
      </c>
      <c r="D47" s="96" t="s">
        <v>219</v>
      </c>
      <c r="E47" s="98"/>
      <c r="F47" s="100" t="str">
        <f>IF(AND(D47=G47,D48=G48),"SHORT",IF(AND(D47=H47,D48=H48),"FLOAT",VLOOKUP(D47,'Resistor References'!AF$4:AG$11,2,FALSE)))</f>
        <v>N/A</v>
      </c>
      <c r="G47" s="101" t="s">
        <v>219</v>
      </c>
      <c r="H47" s="102" t="s">
        <v>219</v>
      </c>
      <c r="I47" s="66" t="s">
        <v>219</v>
      </c>
      <c r="J47" s="422" t="str">
        <f>IF(AND(D47=G47,D48=G48),"SHORT",IF(AND(H47=D47,H48=D48),"FLOAT","Resistor"))</f>
        <v>Resistor</v>
      </c>
      <c r="N47" s="37"/>
      <c r="O47" s="37"/>
    </row>
    <row r="48" spans="2:18" s="53" customFormat="1" ht="14.4" thickBot="1" x14ac:dyDescent="0.3">
      <c r="B48" s="403"/>
      <c r="C48" s="72" t="s">
        <v>217</v>
      </c>
      <c r="D48" s="97" t="str">
        <f>D9</f>
        <v>OCF = 26, OCW = 20</v>
      </c>
      <c r="E48" s="99" t="s">
        <v>25</v>
      </c>
      <c r="F48" s="103" t="e">
        <f>VLOOKUP(D48,'Resistor References'!O$3:P$6,2,FALSE)</f>
        <v>#N/A</v>
      </c>
      <c r="G48" s="104" t="s">
        <v>219</v>
      </c>
      <c r="H48" s="105" t="s">
        <v>219</v>
      </c>
      <c r="I48" s="73">
        <v>52</v>
      </c>
      <c r="J48" s="405"/>
      <c r="N48" s="37"/>
      <c r="O48" s="37"/>
    </row>
    <row r="49" spans="2:15" s="53" customFormat="1" ht="14.4" thickBot="1" x14ac:dyDescent="0.3">
      <c r="B49" s="37"/>
      <c r="C49" s="37"/>
      <c r="D49" s="37"/>
      <c r="E49" s="37"/>
      <c r="F49" s="37"/>
      <c r="G49" s="37"/>
      <c r="H49" s="37"/>
      <c r="I49" s="37"/>
      <c r="J49" s="37"/>
      <c r="N49" s="37"/>
      <c r="O49" s="37"/>
    </row>
    <row r="50" spans="2:15" s="53" customFormat="1" ht="15.75" customHeight="1" thickBot="1" x14ac:dyDescent="0.3">
      <c r="B50" s="92" t="s">
        <v>206</v>
      </c>
      <c r="C50" s="58" t="s">
        <v>21</v>
      </c>
      <c r="D50" s="83" t="s">
        <v>232</v>
      </c>
      <c r="E50" s="58" t="s">
        <v>233</v>
      </c>
      <c r="F50" s="58"/>
      <c r="G50" s="58" t="s">
        <v>234</v>
      </c>
      <c r="H50" s="59" t="s">
        <v>235</v>
      </c>
      <c r="I50" s="423" t="s">
        <v>244</v>
      </c>
      <c r="J50" s="424"/>
      <c r="N50" s="37"/>
      <c r="O50" s="37"/>
    </row>
    <row r="51" spans="2:15" s="53" customFormat="1" x14ac:dyDescent="0.25">
      <c r="B51" s="84" t="str">
        <f>B$6</f>
        <v>MSEL1</v>
      </c>
      <c r="C51" s="44" t="s">
        <v>219</v>
      </c>
      <c r="D51" s="100" t="s">
        <v>209</v>
      </c>
      <c r="E51" s="100" t="s">
        <v>245</v>
      </c>
      <c r="F51" s="48"/>
      <c r="G51" s="85" t="s">
        <v>246</v>
      </c>
      <c r="H51" s="86" t="s">
        <v>246</v>
      </c>
      <c r="I51" s="425"/>
      <c r="J51" s="426"/>
      <c r="N51" s="37"/>
      <c r="O51" s="37"/>
    </row>
    <row r="52" spans="2:15" s="53" customFormat="1" x14ac:dyDescent="0.25">
      <c r="B52" s="87" t="str">
        <f>B$8</f>
        <v>MSEL2</v>
      </c>
      <c r="C52" s="45" t="s">
        <v>247</v>
      </c>
      <c r="D52" s="106" t="e">
        <f>IF(D10&lt;4,"N/A",IF(OR(J47="SHORT",J47="FLOAT"),J47,2*F47+MOD(F48,2)))</f>
        <v>#VALUE!</v>
      </c>
      <c r="E52" s="106" t="e">
        <f>IF(OR(J47='Resistor References'!AG$2,J47='Resistor References'!AG$3,'Pin Detect Programming (2)'!F48&lt;2),"OPEN",1)</f>
        <v>#N/A</v>
      </c>
      <c r="F52" s="40"/>
      <c r="G52" s="46" t="e">
        <f>IF(OR(D52="FLOAT",D52="SHORT"),D52,HLOOKUP(D52,'Resistor Selection'!C13:R14,2,FALSE))</f>
        <v>#VALUE!</v>
      </c>
      <c r="H52" s="88" t="e">
        <f>IF(E52="Open","Open",VLOOKUP(E52,'Resistor Selection'!B$13:AH$30,'Pin Detect Programming (2)'!D52+2,FALSE))</f>
        <v>#N/A</v>
      </c>
      <c r="I52" s="425"/>
      <c r="J52" s="426"/>
      <c r="N52" s="37"/>
      <c r="O52" s="37"/>
    </row>
    <row r="53" spans="2:15" s="53" customFormat="1" x14ac:dyDescent="0.25">
      <c r="B53" s="87" t="str">
        <f>B$11</f>
        <v>VSEL</v>
      </c>
      <c r="C53" s="45" t="s">
        <v>219</v>
      </c>
      <c r="D53" s="106" t="s">
        <v>209</v>
      </c>
      <c r="E53" s="106" t="s">
        <v>245</v>
      </c>
      <c r="F53" s="40"/>
      <c r="G53" s="46" t="s">
        <v>246</v>
      </c>
      <c r="H53" s="88" t="s">
        <v>246</v>
      </c>
      <c r="I53" s="425"/>
      <c r="J53" s="426"/>
      <c r="N53" s="37"/>
      <c r="O53" s="37"/>
    </row>
    <row r="54" spans="2:15" s="53" customFormat="1" ht="14.4" thickBot="1" x14ac:dyDescent="0.3">
      <c r="B54" s="89" t="str">
        <f>B$14</f>
        <v>ADRSEL</v>
      </c>
      <c r="C54" s="72" t="s">
        <v>219</v>
      </c>
      <c r="D54" s="103" t="s">
        <v>209</v>
      </c>
      <c r="E54" s="103" t="s">
        <v>245</v>
      </c>
      <c r="F54" s="52"/>
      <c r="G54" s="90" t="s">
        <v>246</v>
      </c>
      <c r="H54" s="91" t="s">
        <v>246</v>
      </c>
      <c r="I54" s="427"/>
      <c r="J54" s="428"/>
      <c r="N54" s="37"/>
      <c r="O54" s="37"/>
    </row>
  </sheetData>
  <dataConsolidate/>
  <mergeCells count="44">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B2:J2"/>
    <mergeCell ref="L2:N2"/>
    <mergeCell ref="P2:R2"/>
    <mergeCell ref="B3:C3"/>
    <mergeCell ref="D3:J3"/>
    <mergeCell ref="H11:H13"/>
    <mergeCell ref="B6:B7"/>
    <mergeCell ref="J6:J7"/>
    <mergeCell ref="E6:E7"/>
    <mergeCell ref="F6:F7"/>
    <mergeCell ref="G6:G7"/>
    <mergeCell ref="H6:H7"/>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R6:R12</xm:sqref>
        </x14:conditionalFormatting>
        <x14:conditionalFormatting xmlns:xm="http://schemas.microsoft.com/office/excel/2006/main">
          <x14:cfRule type="cellIs" priority="124" operator="greaterThan" id="{8683456C-14C1-448B-A2C6-E930737A0632}">
            <xm:f>'Device Calculator'!$M89</xm:f>
            <x14:dxf>
              <font>
                <color rgb="FF9C0006"/>
              </font>
              <fill>
                <patternFill>
                  <bgColor rgb="FFFFC7CE"/>
                </patternFill>
              </fill>
            </x14:dxf>
          </x14:cfRule>
          <xm:sqref>R13:R21</xm:sqref>
        </x14:conditionalFormatting>
        <x14:conditionalFormatting xmlns:xm="http://schemas.microsoft.com/office/excel/2006/main">
          <x14:cfRule type="cellIs" priority="61" operator="greaterThan" id="{8683456C-14C1-448B-A2C6-E930737A0632}">
            <xm:f>'Device Calculator'!$M99</xm:f>
            <x14:dxf>
              <font>
                <color rgb="FF9C0006"/>
              </font>
              <fill>
                <patternFill>
                  <bgColor rgb="FFFFC7CE"/>
                </patternFill>
              </fill>
            </x14:dxf>
          </x14:cfRule>
          <xm:sqref>R22:R34</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R35:R36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4.4" x14ac:dyDescent="0.3"/>
  <cols>
    <col min="11" max="12" width="12.77734375" customWidth="1"/>
  </cols>
  <sheetData>
    <row r="1" spans="1:12" x14ac:dyDescent="0.3">
      <c r="A1" s="446" t="s">
        <v>143</v>
      </c>
      <c r="B1" s="446"/>
      <c r="C1" s="446" t="s">
        <v>144</v>
      </c>
      <c r="D1" s="446"/>
      <c r="E1" s="446" t="s">
        <v>145</v>
      </c>
      <c r="F1" s="446"/>
      <c r="G1" s="446" t="s">
        <v>146</v>
      </c>
      <c r="H1" s="446"/>
      <c r="I1" s="446" t="s">
        <v>147</v>
      </c>
      <c r="J1" s="446"/>
      <c r="K1" s="3" t="s">
        <v>183</v>
      </c>
      <c r="L1" s="3" t="s">
        <v>184</v>
      </c>
    </row>
    <row r="2" spans="1:12" x14ac:dyDescent="0.3">
      <c r="A2" s="4" t="str">
        <f>DEC2HEX(MOD(L2-MOD(L2,16^9),16^10)/16^9)</f>
        <v>1</v>
      </c>
      <c r="B2" s="4" t="str">
        <f>DEC2HEX(MOD(L2-MOD(L2,16^8),16^9)/16^8)</f>
        <v>2</v>
      </c>
      <c r="C2" s="4" t="str">
        <f>DEC2HEX(MOD(L2-MOD(L2,16^7),16^8)/16^7)</f>
        <v>F</v>
      </c>
      <c r="D2" s="4" t="str">
        <f>DEC2HEX(MOD(L2-MOD(L2,16^6),16^7)/16^6)</f>
        <v>C</v>
      </c>
      <c r="E2" s="4" t="str">
        <f>DEC2HEX(MOD(L2-MOD(L2,16^5),16^6)/16^5)</f>
        <v>4</v>
      </c>
      <c r="F2" s="4" t="str">
        <f>DEC2HEX(MOD(L2-MOD(L2,16^4),16^5)/16^4)</f>
        <v>2</v>
      </c>
      <c r="G2" s="4" t="str">
        <f>DEC2HEX(MOD(L2-MOD(L2,16^3),16^4)/16^3)</f>
        <v>9</v>
      </c>
      <c r="H2" s="4" t="str">
        <f>DEC2HEX(MOD(L2-MOD(L2,16^2),16^3)/16^2)</f>
        <v>1</v>
      </c>
      <c r="I2" s="4" t="str">
        <f>DEC2HEX(MOD(L2-MOD(L2,16),16^2)/16)</f>
        <v>0</v>
      </c>
      <c r="J2" s="4" t="str">
        <f>DEC2HEX(MOD(L2,16))</f>
        <v>2</v>
      </c>
      <c r="K2" s="5" t="str">
        <f>'Device Calculator'!F155</f>
        <v>12FC429102</v>
      </c>
      <c r="L2" s="3">
        <f>HEX2DEC(K2)</f>
        <v>81541632258</v>
      </c>
    </row>
    <row r="3" spans="1:12" x14ac:dyDescent="0.3">
      <c r="A3" s="1">
        <f>HEX2DEC(A2)</f>
        <v>1</v>
      </c>
      <c r="B3" s="1">
        <f t="shared" ref="B3:J3" si="0">HEX2DEC(B2)</f>
        <v>2</v>
      </c>
      <c r="C3" s="1">
        <f t="shared" si="0"/>
        <v>15</v>
      </c>
      <c r="D3" s="1">
        <f t="shared" si="0"/>
        <v>12</v>
      </c>
      <c r="E3" s="1">
        <f t="shared" si="0"/>
        <v>4</v>
      </c>
      <c r="F3" s="1">
        <f t="shared" si="0"/>
        <v>2</v>
      </c>
      <c r="G3" s="1">
        <f t="shared" si="0"/>
        <v>9</v>
      </c>
      <c r="H3" s="1">
        <f t="shared" si="0"/>
        <v>1</v>
      </c>
      <c r="I3" s="1">
        <f t="shared" si="0"/>
        <v>0</v>
      </c>
      <c r="J3" s="1">
        <f t="shared" si="0"/>
        <v>2</v>
      </c>
      <c r="K3" s="441" t="s">
        <v>186</v>
      </c>
      <c r="L3" s="442"/>
    </row>
    <row r="4" spans="1:12" x14ac:dyDescent="0.3">
      <c r="A4" s="1" t="str">
        <f>HEX2BIN(A2,4)</f>
        <v>0001</v>
      </c>
      <c r="B4" s="1" t="str">
        <f t="shared" ref="B4:J4" si="1">HEX2BIN(B2,4)</f>
        <v>0010</v>
      </c>
      <c r="C4" s="1" t="str">
        <f t="shared" si="1"/>
        <v>1111</v>
      </c>
      <c r="D4" s="1" t="str">
        <f t="shared" si="1"/>
        <v>1100</v>
      </c>
      <c r="E4" s="1" t="str">
        <f t="shared" si="1"/>
        <v>0100</v>
      </c>
      <c r="F4" s="1" t="str">
        <f t="shared" si="1"/>
        <v>0010</v>
      </c>
      <c r="G4" s="1" t="str">
        <f t="shared" si="1"/>
        <v>1001</v>
      </c>
      <c r="H4" s="1" t="str">
        <f t="shared" si="1"/>
        <v>0001</v>
      </c>
      <c r="I4" s="1" t="str">
        <f t="shared" si="1"/>
        <v>0000</v>
      </c>
      <c r="J4" s="1" t="str">
        <f t="shared" si="1"/>
        <v>0010</v>
      </c>
      <c r="K4" s="443"/>
      <c r="L4" s="444"/>
    </row>
    <row r="6" spans="1:12" x14ac:dyDescent="0.3">
      <c r="A6" t="s">
        <v>0</v>
      </c>
      <c r="B6">
        <f>MOD(A3,4)</f>
        <v>1</v>
      </c>
      <c r="C6">
        <f>2^B6*25</f>
        <v>50</v>
      </c>
      <c r="D6" t="s">
        <v>9</v>
      </c>
      <c r="E6" t="s">
        <v>138</v>
      </c>
      <c r="F6">
        <f>C6*C8*10^-3</f>
        <v>15.75</v>
      </c>
      <c r="G6" t="s">
        <v>141</v>
      </c>
    </row>
    <row r="7" spans="1:12" x14ac:dyDescent="0.3">
      <c r="A7" t="s">
        <v>1</v>
      </c>
      <c r="B7">
        <f>MOD(B3,4)</f>
        <v>2</v>
      </c>
      <c r="C7">
        <f>2^B7*25</f>
        <v>100</v>
      </c>
      <c r="D7" t="s">
        <v>9</v>
      </c>
      <c r="E7" t="s">
        <v>139</v>
      </c>
      <c r="F7">
        <f>1/(2*PI()*C8*10^3*C9*10^-12*4*10^6*C6*10^-6)/1000</f>
        <v>2.0210151503732745</v>
      </c>
      <c r="G7" t="s">
        <v>11</v>
      </c>
    </row>
    <row r="8" spans="1:12" x14ac:dyDescent="0.3">
      <c r="A8" t="s">
        <v>2</v>
      </c>
      <c r="B8">
        <f>4*C3+(D3-MOD(D3,4))/4</f>
        <v>63</v>
      </c>
      <c r="C8">
        <f>B8*5</f>
        <v>315</v>
      </c>
      <c r="D8" t="s">
        <v>93</v>
      </c>
      <c r="E8" t="s">
        <v>140</v>
      </c>
      <c r="F8">
        <f>1/(2*PI()*C8*10^3*C10*10^-12)/1000</f>
        <v>80.840606014930984</v>
      </c>
      <c r="G8" t="s">
        <v>11</v>
      </c>
    </row>
    <row r="9" spans="1:12" x14ac:dyDescent="0.3">
      <c r="A9" t="s">
        <v>3</v>
      </c>
      <c r="B9">
        <f>4*MOD(D3,4)+(E3-MOD(E3,4))/4</f>
        <v>1</v>
      </c>
      <c r="C9">
        <f>B9*1.25</f>
        <v>1.25</v>
      </c>
      <c r="D9" t="s">
        <v>10</v>
      </c>
      <c r="E9" t="s">
        <v>112</v>
      </c>
      <c r="F9">
        <f>C9*C6*4</f>
        <v>250</v>
      </c>
      <c r="G9" t="s">
        <v>10</v>
      </c>
    </row>
    <row r="10" spans="1:12" x14ac:dyDescent="0.3">
      <c r="A10" t="s">
        <v>4</v>
      </c>
      <c r="B10">
        <f>8*MOD(E3,4)+(F3-MOD(F3,2))/2</f>
        <v>1</v>
      </c>
      <c r="C10">
        <f>B10*'Compensation References'!H$3</f>
        <v>6.25</v>
      </c>
      <c r="D10" t="s">
        <v>10</v>
      </c>
    </row>
    <row r="11" spans="1:12" x14ac:dyDescent="0.3">
      <c r="A11" t="s">
        <v>5</v>
      </c>
      <c r="B11">
        <f>4*G3+(H3-MOD(H3,4))/4</f>
        <v>36</v>
      </c>
      <c r="C11">
        <f>B11*5</f>
        <v>180</v>
      </c>
      <c r="D11" t="s">
        <v>93</v>
      </c>
      <c r="E11" t="s">
        <v>142</v>
      </c>
      <c r="F11">
        <f>C7*C11*10^-3</f>
        <v>18</v>
      </c>
      <c r="G11" t="s">
        <v>141</v>
      </c>
    </row>
    <row r="12" spans="1:12" x14ac:dyDescent="0.3">
      <c r="A12" t="s">
        <v>6</v>
      </c>
      <c r="B12">
        <f>4*MOD(H3,4)+(I3-MOD(I3,4))/4</f>
        <v>4</v>
      </c>
      <c r="C12">
        <f>B12*'Compensation References'!J$3</f>
        <v>1.3320000000000001</v>
      </c>
      <c r="D12" t="s">
        <v>10</v>
      </c>
      <c r="E12" t="s">
        <v>148</v>
      </c>
      <c r="F12">
        <f>1/(2*PI()*C7*C14*10^-3*C12*C11*10^-12*10^3)/1000</f>
        <v>8.2976175702731538</v>
      </c>
      <c r="G12" t="s">
        <v>11</v>
      </c>
    </row>
    <row r="13" spans="1:12" x14ac:dyDescent="0.3">
      <c r="A13" t="s">
        <v>7</v>
      </c>
      <c r="B13">
        <f>8*MOD(I3,4)+(J3-MOD(J3,2))/2</f>
        <v>1</v>
      </c>
      <c r="C13">
        <f>B13*3.2</f>
        <v>3.2</v>
      </c>
      <c r="D13" t="s">
        <v>10</v>
      </c>
      <c r="E13" t="s">
        <v>149</v>
      </c>
      <c r="F13">
        <f>1/(2*PI()*C11*10^3*C13*10^-12)/1000</f>
        <v>276.31066509009599</v>
      </c>
      <c r="G13" t="s">
        <v>11</v>
      </c>
    </row>
    <row r="14" spans="1:12" x14ac:dyDescent="0.3">
      <c r="A14" t="s">
        <v>116</v>
      </c>
      <c r="B14">
        <f>MOD(J3,2)</f>
        <v>0</v>
      </c>
      <c r="C14">
        <f>(B14+1)*800</f>
        <v>800</v>
      </c>
      <c r="D14" t="s">
        <v>93</v>
      </c>
      <c r="E14" t="s">
        <v>111</v>
      </c>
      <c r="F14">
        <f>C12*C14*C7/1000</f>
        <v>106.56000000000002</v>
      </c>
      <c r="G14" t="s">
        <v>10</v>
      </c>
    </row>
    <row r="17" spans="1:12" x14ac:dyDescent="0.3">
      <c r="A17" s="446" t="s">
        <v>143</v>
      </c>
      <c r="B17" s="446"/>
      <c r="C17" s="446" t="s">
        <v>144</v>
      </c>
      <c r="D17" s="446"/>
      <c r="E17" s="446" t="s">
        <v>145</v>
      </c>
      <c r="F17" s="446"/>
      <c r="G17" s="446" t="s">
        <v>146</v>
      </c>
      <c r="H17" s="446"/>
      <c r="I17" s="446" t="s">
        <v>147</v>
      </c>
      <c r="J17" s="446"/>
      <c r="K17" s="3" t="s">
        <v>183</v>
      </c>
      <c r="L17" s="3" t="s">
        <v>184</v>
      </c>
    </row>
    <row r="18" spans="1:12" x14ac:dyDescent="0.3">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154</v>
      </c>
      <c r="L18" s="3">
        <f>HEX2DEC(K18)</f>
        <v>73497581516</v>
      </c>
    </row>
    <row r="19" spans="1:12" x14ac:dyDescent="0.3">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45" t="s">
        <v>187</v>
      </c>
      <c r="L19" s="445"/>
    </row>
    <row r="20" spans="1:12" x14ac:dyDescent="0.3">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45"/>
      <c r="L20" s="445"/>
    </row>
    <row r="22" spans="1:12" x14ac:dyDescent="0.3">
      <c r="A22" t="s">
        <v>0</v>
      </c>
      <c r="B22">
        <f>MOD(A19,4)</f>
        <v>1</v>
      </c>
      <c r="C22">
        <f>2^B22*25</f>
        <v>50</v>
      </c>
      <c r="D22" t="s">
        <v>9</v>
      </c>
      <c r="E22" t="s">
        <v>138</v>
      </c>
      <c r="F22">
        <f>C22*C24*10^-3</f>
        <v>1.75</v>
      </c>
      <c r="G22" t="s">
        <v>141</v>
      </c>
    </row>
    <row r="23" spans="1:12" x14ac:dyDescent="0.3">
      <c r="A23" t="s">
        <v>1</v>
      </c>
      <c r="B23">
        <f>MOD(B19,4)</f>
        <v>1</v>
      </c>
      <c r="C23">
        <f>2^B23*25</f>
        <v>50</v>
      </c>
      <c r="D23" t="s">
        <v>9</v>
      </c>
      <c r="E23" t="s">
        <v>139</v>
      </c>
      <c r="F23">
        <f>1/(2*PI()*C24*10^3*C25*10^-12*4*10^6*C22*10^-6)/1000</f>
        <v>6.0630454511198231</v>
      </c>
      <c r="G23" t="s">
        <v>11</v>
      </c>
    </row>
    <row r="24" spans="1:12" x14ac:dyDescent="0.3">
      <c r="A24" t="s">
        <v>2</v>
      </c>
      <c r="B24">
        <f>4*C19+(D19-MOD(D19,4))/4</f>
        <v>7</v>
      </c>
      <c r="C24">
        <f>B24*5</f>
        <v>35</v>
      </c>
      <c r="D24" t="s">
        <v>93</v>
      </c>
      <c r="E24" t="s">
        <v>140</v>
      </c>
      <c r="F24">
        <f>1/(2*PI()*C24*10^3*C26*10^-12)/1000</f>
        <v>121.26090902239646</v>
      </c>
      <c r="G24" t="s">
        <v>11</v>
      </c>
    </row>
    <row r="25" spans="1:12" x14ac:dyDescent="0.3">
      <c r="A25" t="s">
        <v>3</v>
      </c>
      <c r="B25">
        <f>4*MOD(D19,4)+(E19-MOD(E19,4))/4</f>
        <v>3</v>
      </c>
      <c r="C25">
        <f>B25*1.25</f>
        <v>3.75</v>
      </c>
      <c r="D25" t="s">
        <v>10</v>
      </c>
      <c r="E25" t="s">
        <v>112</v>
      </c>
      <c r="F25">
        <f>C25*C22*4</f>
        <v>750</v>
      </c>
      <c r="G25" t="s">
        <v>10</v>
      </c>
    </row>
    <row r="26" spans="1:12" x14ac:dyDescent="0.3">
      <c r="A26" t="s">
        <v>4</v>
      </c>
      <c r="B26">
        <f>8*MOD(E19,4)+(F19-MOD(F19,2))/2</f>
        <v>6</v>
      </c>
      <c r="C26">
        <f>B26*'Compensation References'!H$3</f>
        <v>37.5</v>
      </c>
      <c r="D26" t="s">
        <v>10</v>
      </c>
    </row>
    <row r="27" spans="1:12" x14ac:dyDescent="0.3">
      <c r="A27" t="s">
        <v>5</v>
      </c>
      <c r="B27">
        <f>4*G19+(H19-MOD(H19,4))/4</f>
        <v>5</v>
      </c>
      <c r="C27">
        <f>B27*5</f>
        <v>25</v>
      </c>
      <c r="D27" t="s">
        <v>93</v>
      </c>
      <c r="E27" t="s">
        <v>142</v>
      </c>
      <c r="F27">
        <f>C23*C27*10^-3</f>
        <v>1.25</v>
      </c>
      <c r="G27" t="s">
        <v>141</v>
      </c>
    </row>
    <row r="28" spans="1:12" x14ac:dyDescent="0.3">
      <c r="A28" t="s">
        <v>6</v>
      </c>
      <c r="B28">
        <f>4*MOD(H19,4)+(I19-MOD(I19,4))/4</f>
        <v>15</v>
      </c>
      <c r="C28">
        <f>B28*'Compensation References'!J$3</f>
        <v>4.9950000000000001</v>
      </c>
      <c r="D28" t="s">
        <v>10</v>
      </c>
      <c r="E28" t="s">
        <v>148</v>
      </c>
      <c r="F28">
        <f>1/(2*PI()*C23*C30*10^-3*C28*C27*10^-12*10^3)/1000</f>
        <v>31.862851469848916</v>
      </c>
      <c r="G28" t="s">
        <v>11</v>
      </c>
    </row>
    <row r="29" spans="1:12" x14ac:dyDescent="0.3">
      <c r="A29" t="s">
        <v>7</v>
      </c>
      <c r="B29">
        <f>8*MOD(I19,4)+(J19-MOD(J19,2))/2</f>
        <v>6</v>
      </c>
      <c r="C29">
        <f>B29*3.2</f>
        <v>19.200000000000003</v>
      </c>
      <c r="D29" t="s">
        <v>10</v>
      </c>
      <c r="E29" t="s">
        <v>149</v>
      </c>
      <c r="F29">
        <f>1/(2*PI()*C27*10^3*C29*10^-12)/1000</f>
        <v>331.57279810811519</v>
      </c>
      <c r="G29" t="s">
        <v>11</v>
      </c>
    </row>
    <row r="30" spans="1:12" x14ac:dyDescent="0.3">
      <c r="A30" t="s">
        <v>116</v>
      </c>
      <c r="B30">
        <f>MOD(J19,2)</f>
        <v>0</v>
      </c>
      <c r="C30">
        <f>(B30+1)*800</f>
        <v>800</v>
      </c>
      <c r="D30" t="s">
        <v>93</v>
      </c>
      <c r="E30" t="s">
        <v>111</v>
      </c>
      <c r="F30">
        <f>C28*C30*C23/1000</f>
        <v>199.8</v>
      </c>
      <c r="G30" t="s">
        <v>10</v>
      </c>
    </row>
    <row r="33" spans="1:12" x14ac:dyDescent="0.3">
      <c r="A33" s="446" t="s">
        <v>143</v>
      </c>
      <c r="B33" s="446"/>
      <c r="C33" s="446" t="s">
        <v>144</v>
      </c>
      <c r="D33" s="446"/>
      <c r="E33" s="446" t="s">
        <v>145</v>
      </c>
      <c r="F33" s="446"/>
      <c r="G33" s="446" t="s">
        <v>146</v>
      </c>
      <c r="H33" s="446"/>
      <c r="I33" s="446" t="s">
        <v>147</v>
      </c>
      <c r="J33" s="446"/>
      <c r="K33" s="3" t="s">
        <v>185</v>
      </c>
      <c r="L33" s="3" t="s">
        <v>184</v>
      </c>
    </row>
    <row r="34" spans="1:12" x14ac:dyDescent="0.3">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182</v>
      </c>
      <c r="L34" s="3">
        <f>HEX2DEC(K34)</f>
        <v>5318658370</v>
      </c>
    </row>
    <row r="35" spans="1:12" x14ac:dyDescent="0.3">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45" t="s">
        <v>187</v>
      </c>
      <c r="L35" s="445"/>
    </row>
    <row r="36" spans="1:12" x14ac:dyDescent="0.3">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45"/>
      <c r="L36" s="445"/>
    </row>
    <row r="38" spans="1:12" x14ac:dyDescent="0.3">
      <c r="A38" t="s">
        <v>0</v>
      </c>
      <c r="B38">
        <f>MOD(A35,4)</f>
        <v>0</v>
      </c>
      <c r="C38">
        <f>2^B38*25</f>
        <v>25</v>
      </c>
      <c r="D38" t="s">
        <v>9</v>
      </c>
      <c r="E38" t="s">
        <v>138</v>
      </c>
      <c r="F38">
        <f>C38*C40*10^-3</f>
        <v>1.875</v>
      </c>
      <c r="G38" t="s">
        <v>141</v>
      </c>
    </row>
    <row r="39" spans="1:12" x14ac:dyDescent="0.3">
      <c r="A39" t="s">
        <v>1</v>
      </c>
      <c r="B39">
        <f>MOD(B35,4)</f>
        <v>1</v>
      </c>
      <c r="C39">
        <f>2^B39*25</f>
        <v>50</v>
      </c>
      <c r="D39" t="s">
        <v>9</v>
      </c>
      <c r="E39" t="s">
        <v>139</v>
      </c>
      <c r="F39">
        <f>1/(2*PI()*C40*10^3*C41*10^-12*4*10^6*C38*10^-6)/1000</f>
        <v>4.2441318157838763</v>
      </c>
      <c r="G39" t="s">
        <v>11</v>
      </c>
    </row>
    <row r="40" spans="1:12" x14ac:dyDescent="0.3">
      <c r="A40" t="s">
        <v>2</v>
      </c>
      <c r="B40">
        <f>4*C35+(D35-MOD(D35,4))/4</f>
        <v>15</v>
      </c>
      <c r="C40">
        <f>B40*5</f>
        <v>75</v>
      </c>
      <c r="D40" t="s">
        <v>93</v>
      </c>
      <c r="E40" t="s">
        <v>140</v>
      </c>
      <c r="F40">
        <f>1/(2*PI()*C40*10^3*C42*10^-12)/1000</f>
        <v>169.76527263135503</v>
      </c>
      <c r="G40" t="s">
        <v>11</v>
      </c>
    </row>
    <row r="41" spans="1:12" x14ac:dyDescent="0.3">
      <c r="A41" t="s">
        <v>3</v>
      </c>
      <c r="B41">
        <f>4*MOD(D35,4)+(E35-MOD(E35,4))/4</f>
        <v>4</v>
      </c>
      <c r="C41">
        <f>B41*1.25</f>
        <v>5</v>
      </c>
      <c r="D41" t="s">
        <v>10</v>
      </c>
      <c r="E41" t="s">
        <v>112</v>
      </c>
      <c r="F41">
        <f>C41*C38*4</f>
        <v>500</v>
      </c>
      <c r="G41" t="s">
        <v>10</v>
      </c>
    </row>
    <row r="42" spans="1:12" x14ac:dyDescent="0.3">
      <c r="A42" t="s">
        <v>4</v>
      </c>
      <c r="B42">
        <f>8*MOD(E35,4)+(F35-MOD(F35,2))/2</f>
        <v>2</v>
      </c>
      <c r="C42">
        <f>B42*'Compensation References'!H$3</f>
        <v>12.5</v>
      </c>
      <c r="D42" t="s">
        <v>10</v>
      </c>
    </row>
    <row r="43" spans="1:12" x14ac:dyDescent="0.3">
      <c r="A43" t="s">
        <v>5</v>
      </c>
      <c r="B43">
        <f>4*G35+(H35-MOD(H35,4))/4</f>
        <v>18</v>
      </c>
      <c r="C43">
        <f>B43*5</f>
        <v>90</v>
      </c>
      <c r="D43" t="s">
        <v>93</v>
      </c>
      <c r="E43" t="s">
        <v>142</v>
      </c>
      <c r="F43">
        <f>C39*C43*10^-3</f>
        <v>4.5</v>
      </c>
      <c r="G43" t="s">
        <v>141</v>
      </c>
    </row>
    <row r="44" spans="1:12" x14ac:dyDescent="0.3">
      <c r="A44" t="s">
        <v>6</v>
      </c>
      <c r="B44">
        <f>4*MOD(H35,4)+(I35-MOD(I35,4))/4</f>
        <v>5</v>
      </c>
      <c r="C44">
        <f>B44*'Compensation References'!J$3</f>
        <v>1.665</v>
      </c>
      <c r="D44" t="s">
        <v>10</v>
      </c>
      <c r="E44" t="s">
        <v>148</v>
      </c>
      <c r="F44">
        <f>1/(2*PI()*C39*C46*10^-3*C44*C43*10^-12*10^3)/1000</f>
        <v>26.552376224874095</v>
      </c>
      <c r="G44" t="s">
        <v>11</v>
      </c>
    </row>
    <row r="45" spans="1:12" x14ac:dyDescent="0.3">
      <c r="A45" t="s">
        <v>7</v>
      </c>
      <c r="B45">
        <f>8*MOD(I35,4)+(J35-MOD(J35,2))/2</f>
        <v>1</v>
      </c>
      <c r="C45">
        <f>B45*3.2</f>
        <v>3.2</v>
      </c>
      <c r="D45" t="s">
        <v>10</v>
      </c>
      <c r="E45" t="s">
        <v>149</v>
      </c>
      <c r="F45">
        <f>1/(2*PI()*C43*10^3*C45*10^-12)/1000</f>
        <v>552.62133018019199</v>
      </c>
      <c r="G45" t="s">
        <v>11</v>
      </c>
    </row>
    <row r="46" spans="1:12" x14ac:dyDescent="0.3">
      <c r="A46" t="s">
        <v>116</v>
      </c>
      <c r="B46">
        <f>MOD(J35,2)</f>
        <v>0</v>
      </c>
      <c r="C46">
        <f>(B46+1)*800</f>
        <v>800</v>
      </c>
      <c r="D46" t="s">
        <v>93</v>
      </c>
      <c r="E46" t="s">
        <v>111</v>
      </c>
      <c r="F46">
        <f>C44*C46*C39/1000</f>
        <v>66.599999999999994</v>
      </c>
      <c r="G46" t="s">
        <v>10</v>
      </c>
    </row>
  </sheetData>
  <mergeCells count="18">
    <mergeCell ref="A1:B1"/>
    <mergeCell ref="C1:D1"/>
    <mergeCell ref="E1:F1"/>
    <mergeCell ref="G1:H1"/>
    <mergeCell ref="I1:J1"/>
    <mergeCell ref="K3:L4"/>
    <mergeCell ref="K19:L20"/>
    <mergeCell ref="K35:L36"/>
    <mergeCell ref="A33:B33"/>
    <mergeCell ref="C33:D33"/>
    <mergeCell ref="E33:F33"/>
    <mergeCell ref="G33:H33"/>
    <mergeCell ref="I33:J33"/>
    <mergeCell ref="A17:B17"/>
    <mergeCell ref="C17:D17"/>
    <mergeCell ref="E17:F17"/>
    <mergeCell ref="G17:H17"/>
    <mergeCell ref="I17:J1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4.4" x14ac:dyDescent="0.3"/>
  <cols>
    <col min="1" max="1" width="13.77734375" customWidth="1"/>
    <col min="2" max="2" width="23.77734375" bestFit="1" customWidth="1"/>
    <col min="3" max="6" width="13.77734375" customWidth="1"/>
  </cols>
  <sheetData>
    <row r="1" spans="1:6" x14ac:dyDescent="0.3">
      <c r="A1" s="449" t="s">
        <v>299</v>
      </c>
      <c r="B1" s="449"/>
      <c r="C1" s="449"/>
      <c r="D1" s="449"/>
      <c r="E1" s="449"/>
      <c r="F1" s="449"/>
    </row>
    <row r="2" spans="1:6" x14ac:dyDescent="0.3">
      <c r="A2" s="3" t="s">
        <v>206</v>
      </c>
      <c r="B2" s="3" t="s">
        <v>21</v>
      </c>
      <c r="C2" s="3" t="s">
        <v>300</v>
      </c>
      <c r="D2" s="3" t="s">
        <v>301</v>
      </c>
      <c r="E2" s="3" t="s">
        <v>302</v>
      </c>
      <c r="F2" s="3" t="s">
        <v>303</v>
      </c>
    </row>
    <row r="3" spans="1:6" x14ac:dyDescent="0.3">
      <c r="A3" s="3" t="s">
        <v>213</v>
      </c>
      <c r="B3" s="3" t="s">
        <v>237</v>
      </c>
      <c r="C3" s="3" t="s">
        <v>246</v>
      </c>
      <c r="D3" s="3" t="s">
        <v>246</v>
      </c>
      <c r="E3" s="3" t="str">
        <f>VLOOKUP('Pinstrap Reverse Lookup'!C3,'Resistor Selection'!AL$3:AR$20,6,FALSE)</f>
        <v>FLOAT</v>
      </c>
      <c r="F3" s="3">
        <f>VLOOKUP(D3,'Resistor Selection'!AM$5:AQ$20,5,FALSE)</f>
        <v>0</v>
      </c>
    </row>
    <row r="4" spans="1:6" x14ac:dyDescent="0.3">
      <c r="A4" s="3" t="s">
        <v>214</v>
      </c>
      <c r="B4" s="3" t="s">
        <v>238</v>
      </c>
      <c r="C4" s="3">
        <v>12100</v>
      </c>
      <c r="D4" s="3">
        <v>18700</v>
      </c>
      <c r="E4" s="3">
        <f>VLOOKUP('Pinstrap Reverse Lookup'!C4,'Resistor Selection'!AL$3:AR$20,6,FALSE)</f>
        <v>5</v>
      </c>
      <c r="F4" s="3">
        <f>VLOOKUP(D4,'Resistor Selection'!AN$5:AQ$20,4,FALSE)</f>
        <v>4</v>
      </c>
    </row>
    <row r="5" spans="1:6" x14ac:dyDescent="0.3">
      <c r="A5" s="3" t="s">
        <v>221</v>
      </c>
      <c r="B5" s="3" t="s">
        <v>239</v>
      </c>
      <c r="C5" s="3">
        <v>4640</v>
      </c>
      <c r="D5" s="3">
        <v>9090</v>
      </c>
      <c r="E5" s="3">
        <f>VLOOKUP('Pinstrap Reverse Lookup'!C5,'Resistor Selection'!AL$3:AR$20,6,FALSE)</f>
        <v>0</v>
      </c>
      <c r="F5" s="3">
        <f>VLOOKUP(D5,'Resistor Selection'!AO$5:AQ$20,3,FALSE)</f>
        <v>3</v>
      </c>
    </row>
    <row r="6" spans="1:6" x14ac:dyDescent="0.3">
      <c r="A6" s="3" t="s">
        <v>227</v>
      </c>
      <c r="B6" s="3" t="s">
        <v>240</v>
      </c>
      <c r="C6" s="3">
        <v>5620</v>
      </c>
      <c r="D6" s="3">
        <v>18700</v>
      </c>
      <c r="E6" s="3">
        <f>VLOOKUP('Pinstrap Reverse Lookup'!C6,'Resistor Selection'!AL$3:AR$20,6,FALSE)</f>
        <v>1</v>
      </c>
      <c r="F6" s="3">
        <f>VLOOKUP(D6,'Resistor Selection'!AP$5:AQ$20,2,FALSE)</f>
        <v>1</v>
      </c>
    </row>
    <row r="8" spans="1:6" x14ac:dyDescent="0.3">
      <c r="A8" s="450" t="s">
        <v>304</v>
      </c>
      <c r="B8" s="450"/>
      <c r="C8" s="450" t="s">
        <v>192</v>
      </c>
      <c r="D8" s="450"/>
      <c r="E8" s="450"/>
    </row>
    <row r="9" spans="1:6" x14ac:dyDescent="0.3">
      <c r="A9" s="3" t="s">
        <v>206</v>
      </c>
      <c r="B9" s="3" t="s">
        <v>207</v>
      </c>
      <c r="C9" s="3" t="s">
        <v>21</v>
      </c>
      <c r="D9" s="3" t="s">
        <v>208</v>
      </c>
      <c r="E9" s="3" t="s">
        <v>14</v>
      </c>
    </row>
    <row r="10" spans="1:6" x14ac:dyDescent="0.3">
      <c r="A10" s="447" t="s">
        <v>213</v>
      </c>
      <c r="B10" s="3" t="s">
        <v>122</v>
      </c>
      <c r="C10" s="3"/>
      <c r="D10" s="3"/>
      <c r="E10" s="3" t="str">
        <f>IF(OR(F3='Resistor Selection'!AL4,MOD('Pinstrap Reverse Lookup'!F3,2)=0),'Pinstrap Reverse Lookup'!E3,'Pinstrap Reverse Lookup'!E3+16)</f>
        <v>FLOAT</v>
      </c>
    </row>
    <row r="11" spans="1:6" x14ac:dyDescent="0.3">
      <c r="A11" s="448"/>
      <c r="B11" s="3" t="s">
        <v>35</v>
      </c>
      <c r="C11" s="3"/>
      <c r="D11" s="3" t="s">
        <v>11</v>
      </c>
      <c r="E11" s="3">
        <f>(F3-MOD(F3,2))/2</f>
        <v>0</v>
      </c>
    </row>
    <row r="12" spans="1:6" x14ac:dyDescent="0.3">
      <c r="A12" s="447" t="s">
        <v>214</v>
      </c>
      <c r="B12" s="3" t="s">
        <v>215</v>
      </c>
      <c r="C12" s="3"/>
      <c r="D12" s="3" t="s">
        <v>216</v>
      </c>
      <c r="E12" s="3"/>
    </row>
    <row r="13" spans="1:6" x14ac:dyDescent="0.3">
      <c r="A13" s="451"/>
      <c r="B13" s="3" t="s">
        <v>217</v>
      </c>
      <c r="C13" s="3"/>
      <c r="D13" s="3" t="s">
        <v>25</v>
      </c>
      <c r="E13" s="3"/>
    </row>
    <row r="14" spans="1:6" x14ac:dyDescent="0.3">
      <c r="A14" s="448"/>
      <c r="B14" s="3" t="s">
        <v>220</v>
      </c>
      <c r="C14" s="3"/>
      <c r="D14" s="3"/>
      <c r="E14" s="3"/>
    </row>
    <row r="15" spans="1:6" x14ac:dyDescent="0.3">
      <c r="A15" s="447" t="s">
        <v>221</v>
      </c>
      <c r="B15" s="3" t="s">
        <v>222</v>
      </c>
      <c r="C15" s="3"/>
      <c r="D15" s="3" t="s">
        <v>22</v>
      </c>
      <c r="E15" s="3"/>
    </row>
    <row r="16" spans="1:6" x14ac:dyDescent="0.3">
      <c r="A16" s="451"/>
      <c r="B16" s="3" t="s">
        <v>225</v>
      </c>
      <c r="C16" s="3"/>
      <c r="D16" s="3" t="s">
        <v>22</v>
      </c>
      <c r="E16" s="3"/>
    </row>
    <row r="17" spans="1:5" x14ac:dyDescent="0.3">
      <c r="A17" s="448"/>
      <c r="B17" s="3" t="s">
        <v>226</v>
      </c>
      <c r="C17" s="3"/>
      <c r="D17" s="3"/>
      <c r="E17" s="3"/>
    </row>
    <row r="18" spans="1:5" x14ac:dyDescent="0.3">
      <c r="A18" s="447" t="s">
        <v>227</v>
      </c>
      <c r="B18" s="3" t="s">
        <v>228</v>
      </c>
      <c r="C18" s="3"/>
      <c r="D18" s="3" t="s">
        <v>229</v>
      </c>
      <c r="E18" s="3"/>
    </row>
    <row r="19" spans="1:5" x14ac:dyDescent="0.3">
      <c r="A19" s="448"/>
      <c r="B19" s="3" t="s">
        <v>305</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Ver_x002e_ xmlns="3c78f53b-1e1a-4bd0-bde5-8f4af4b526cf">1</Ver_x002e_>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2.xml><?xml version="1.0" encoding="utf-8"?>
<ds:datastoreItem xmlns:ds="http://schemas.openxmlformats.org/officeDocument/2006/customXml" ds:itemID="{44B62997-24DA-40E7-8841-8284CD6E7114}">
  <ds:schemaRefs>
    <ds:schemaRef ds:uri="http://schemas.microsoft.com/office/infopath/2007/PartnerControls"/>
    <ds:schemaRef ds:uri="http://schemas.microsoft.com/office/2006/documentManagement/types"/>
    <ds:schemaRef ds:uri="3c78f53b-1e1a-4bd0-bde5-8f4af4b526cf"/>
    <ds:schemaRef ds:uri="http://purl.org/dc/elements/1.1/"/>
    <ds:schemaRef ds:uri="http://schemas.openxmlformats.org/package/2006/metadata/core-properties"/>
    <ds:schemaRef ds:uri="http://schemas.microsoft.com/office/2006/metadata/properties"/>
    <ds:schemaRef ds:uri="http://purl.org/dc/dcmitype/"/>
    <ds:schemaRef ds:uri="http://www.w3.org/XML/1998/namespace"/>
    <ds:schemaRef ds:uri="http://purl.org/dc/terms/"/>
  </ds:schemaRefs>
</ds:datastoreItem>
</file>

<file path=customXml/itemProps3.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60</vt:i4>
      </vt:variant>
    </vt:vector>
  </HeadingPairs>
  <TitlesOfParts>
    <vt:vector size="76"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Array</vt:lpstr>
      <vt:lpstr>Compensation Lookup</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fsw_code</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Wayne Fite</cp:lastModifiedBy>
  <dcterms:created xsi:type="dcterms:W3CDTF">2017-09-08T18:35:14Z</dcterms:created>
  <dcterms:modified xsi:type="dcterms:W3CDTF">2025-02-28T21:32:06Z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